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drawings/drawing4.xml" ContentType="application/vnd.openxmlformats-officedocument.drawing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 codeName="{26A90621-87C4-6C01-FD6A-EE6E7C140903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K:\F1411ae\08_Mesurage_facturation\Diffusion\Fichier_Site_Internet_BMMB\"/>
    </mc:Choice>
  </mc:AlternateContent>
  <xr:revisionPtr revIDLastSave="0" documentId="13_ncr:1_{4005D667-1B2E-4990-844E-3A46829663F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ynthèse par secteur" sheetId="6" r:id="rId1"/>
    <sheet name="Feuil1 (2)" sheetId="4" state="hidden" r:id="rId2"/>
    <sheet name="1" sheetId="55" r:id="rId3"/>
    <sheet name="2" sheetId="58" r:id="rId4"/>
    <sheet name="fonctionnement" sheetId="5" r:id="rId5"/>
    <sheet name="GVF" sheetId="43" r:id="rId6"/>
    <sheet name="GVF_suivi" sheetId="59" r:id="rId7"/>
    <sheet name="Listes" sheetId="52" r:id="rId8"/>
  </sheets>
  <definedNames>
    <definedName name="_xlnm._FilterDatabase" localSheetId="1" hidden="1">'Feuil1 (2)'!$BK$2:$BM$2</definedName>
    <definedName name="_xlnm._FilterDatabase" localSheetId="7" hidden="1">Listes!$A$4:$R$13122</definedName>
    <definedName name="Autre">'Feuil1 (2)'!$AF$33:$AF$39</definedName>
    <definedName name="BNT">'Feuil1 (2)'!$Y$33:$Y$38</definedName>
    <definedName name="BT">'Feuil1 (2)'!$X$33:$X$38</definedName>
    <definedName name="BTNT">'Feuil1 (2)'!$Z$33:$Z$38</definedName>
    <definedName name="Ch">'Feuil1 (2)'!$AD$97:$AD$98</definedName>
    <definedName name="Cop">'Feuil1 (2)'!$AD$33:$AD$37</definedName>
    <definedName name="FF">'Feuil1 (2)'!$AA$33:$AA$38</definedName>
    <definedName name="FFM">'Feuil1 (2)'!$AC$33:$AC$38</definedName>
    <definedName name="FFT">'Feuil1 (2)'!$AB$33:$AB$41</definedName>
    <definedName name="Kg">'Feuil1 (2)'!$AA$97</definedName>
    <definedName name="M_3">'Feuil1 (2)'!$AC$97</definedName>
    <definedName name="Tiges">'Feuil1 (2)'!$AB$97</definedName>
    <definedName name="VS">'Feuil1 (2)'!$AE$33:$AE$41</definedName>
    <definedName name="_xlnm.Print_Area" localSheetId="2">'1'!$A$1:$AZ$48</definedName>
    <definedName name="_xlnm.Print_Area" localSheetId="3">'2'!$A$1:$AZ$48</definedName>
    <definedName name="_xlnm.Print_Area" localSheetId="5">GVF!$A$1:$J$113</definedName>
    <definedName name="_xlnm.Print_Area" localSheetId="6">GVF_suivi!$B$1:$T$76</definedName>
    <definedName name="_xlnm.Print_Area" localSheetId="0">'Synthèse par secteur'!$A$1:$AA$37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2" i="58" l="1"/>
  <c r="D6" i="58"/>
  <c r="AN12" i="55"/>
  <c r="D6" i="55"/>
  <c r="AK83" i="58" l="1"/>
  <c r="AA82" i="58"/>
  <c r="AO81" i="58"/>
  <c r="W81" i="58"/>
  <c r="FM80" i="58"/>
  <c r="GD80" i="58" s="1"/>
  <c r="GU80" i="58" s="1"/>
  <c r="FL80" i="58"/>
  <c r="GB80" i="58" s="1"/>
  <c r="GS80" i="58" s="1"/>
  <c r="FK80" i="58"/>
  <c r="FU80" i="58" s="1"/>
  <c r="GL80" i="58" s="1"/>
  <c r="FJ80" i="58"/>
  <c r="FP80" i="58" s="1"/>
  <c r="GG80" i="58" s="1"/>
  <c r="DU80" i="58"/>
  <c r="EM80" i="58" s="1"/>
  <c r="FD80" i="58" s="1"/>
  <c r="DT80" i="58"/>
  <c r="EF80" i="58" s="1"/>
  <c r="EW80" i="58" s="1"/>
  <c r="DS80" i="58"/>
  <c r="EE80" i="58" s="1"/>
  <c r="EV80" i="58" s="1"/>
  <c r="DR80" i="58"/>
  <c r="CC80" i="58"/>
  <c r="CT80" i="58" s="1"/>
  <c r="DK80" i="58" s="1"/>
  <c r="CB80" i="58"/>
  <c r="CR80" i="58" s="1"/>
  <c r="DI80" i="58" s="1"/>
  <c r="CA80" i="58"/>
  <c r="CI80" i="58" s="1"/>
  <c r="CZ80" i="58" s="1"/>
  <c r="BZ80" i="58"/>
  <c r="CE80" i="58" s="1"/>
  <c r="BV80" i="58"/>
  <c r="BU80" i="58"/>
  <c r="BR80" i="58"/>
  <c r="BG80" i="58"/>
  <c r="U80" i="58"/>
  <c r="FM79" i="58"/>
  <c r="GE79" i="58" s="1"/>
  <c r="GV79" i="58" s="1"/>
  <c r="FL79" i="58"/>
  <c r="GB79" i="58" s="1"/>
  <c r="GS79" i="58" s="1"/>
  <c r="FK79" i="58"/>
  <c r="FR79" i="58" s="1"/>
  <c r="GI79" i="58" s="1"/>
  <c r="FJ79" i="58"/>
  <c r="FP79" i="58" s="1"/>
  <c r="GG79" i="58" s="1"/>
  <c r="DU79" i="58"/>
  <c r="DT79" i="58"/>
  <c r="EH79" i="58" s="1"/>
  <c r="EY79" i="58" s="1"/>
  <c r="DS79" i="58"/>
  <c r="DR79" i="58"/>
  <c r="DW79" i="58" s="1"/>
  <c r="EN79" i="58" s="1"/>
  <c r="CC79" i="58"/>
  <c r="CT79" i="58" s="1"/>
  <c r="DK79" i="58" s="1"/>
  <c r="CB79" i="58"/>
  <c r="CA79" i="58"/>
  <c r="CJ79" i="58" s="1"/>
  <c r="DA79" i="58" s="1"/>
  <c r="BZ79" i="58"/>
  <c r="BV79" i="58"/>
  <c r="BU79" i="58"/>
  <c r="BR79" i="58"/>
  <c r="BG79" i="58"/>
  <c r="U79" i="58"/>
  <c r="FM78" i="58"/>
  <c r="FL78" i="58"/>
  <c r="GC78" i="58" s="1"/>
  <c r="GT78" i="58" s="1"/>
  <c r="FK78" i="58"/>
  <c r="FU78" i="58" s="1"/>
  <c r="GL78" i="58" s="1"/>
  <c r="FJ78" i="58"/>
  <c r="DU78" i="58"/>
  <c r="EL78" i="58" s="1"/>
  <c r="FC78" i="58" s="1"/>
  <c r="DT78" i="58"/>
  <c r="EH78" i="58" s="1"/>
  <c r="EY78" i="58" s="1"/>
  <c r="DS78" i="58"/>
  <c r="DR78" i="58"/>
  <c r="CC78" i="58"/>
  <c r="CB78" i="58"/>
  <c r="CA78" i="58"/>
  <c r="CK78" i="58" s="1"/>
  <c r="DB78" i="58" s="1"/>
  <c r="BZ78" i="58"/>
  <c r="CF78" i="58" s="1"/>
  <c r="CW78" i="58" s="1"/>
  <c r="BV78" i="58"/>
  <c r="BU78" i="58"/>
  <c r="BR78" i="58"/>
  <c r="BG78" i="58"/>
  <c r="U78" i="58"/>
  <c r="FM77" i="58"/>
  <c r="GE77" i="58" s="1"/>
  <c r="GV77" i="58" s="1"/>
  <c r="FL77" i="58"/>
  <c r="FX77" i="58" s="1"/>
  <c r="GO77" i="58" s="1"/>
  <c r="FK77" i="58"/>
  <c r="FW77" i="58" s="1"/>
  <c r="GN77" i="58" s="1"/>
  <c r="FJ77" i="58"/>
  <c r="FP77" i="58" s="1"/>
  <c r="GG77" i="58" s="1"/>
  <c r="DU77" i="58"/>
  <c r="EL77" i="58" s="1"/>
  <c r="FC77" i="58" s="1"/>
  <c r="DT77" i="58"/>
  <c r="EG77" i="58" s="1"/>
  <c r="EX77" i="58" s="1"/>
  <c r="DS77" i="58"/>
  <c r="EE77" i="58" s="1"/>
  <c r="EV77" i="58" s="1"/>
  <c r="DR77" i="58"/>
  <c r="DX77" i="58" s="1"/>
  <c r="EO77" i="58" s="1"/>
  <c r="CC77" i="58"/>
  <c r="CU77" i="58" s="1"/>
  <c r="DL77" i="58" s="1"/>
  <c r="CB77" i="58"/>
  <c r="CR77" i="58" s="1"/>
  <c r="DI77" i="58" s="1"/>
  <c r="CA77" i="58"/>
  <c r="BZ77" i="58"/>
  <c r="BV77" i="58"/>
  <c r="BU77" i="58"/>
  <c r="BR77" i="58"/>
  <c r="BG77" i="58"/>
  <c r="U77" i="58"/>
  <c r="FM76" i="58"/>
  <c r="FL76" i="58"/>
  <c r="FK76" i="58"/>
  <c r="FT76" i="58" s="1"/>
  <c r="GK76" i="58" s="1"/>
  <c r="FJ76" i="58"/>
  <c r="FO76" i="58" s="1"/>
  <c r="GF76" i="58" s="1"/>
  <c r="DU76" i="58"/>
  <c r="EL76" i="58" s="1"/>
  <c r="FC76" i="58" s="1"/>
  <c r="DT76" i="58"/>
  <c r="EF76" i="58" s="1"/>
  <c r="EW76" i="58" s="1"/>
  <c r="DS76" i="58"/>
  <c r="DR76" i="58"/>
  <c r="CC76" i="58"/>
  <c r="CB76" i="58"/>
  <c r="CR76" i="58" s="1"/>
  <c r="DI76" i="58" s="1"/>
  <c r="CA76" i="58"/>
  <c r="CK76" i="58" s="1"/>
  <c r="DB76" i="58" s="1"/>
  <c r="BZ76" i="58"/>
  <c r="CF76" i="58" s="1"/>
  <c r="CW76" i="58" s="1"/>
  <c r="BV76" i="58"/>
  <c r="BU76" i="58"/>
  <c r="BR76" i="58"/>
  <c r="BG76" i="58"/>
  <c r="U76" i="58"/>
  <c r="FM75" i="58"/>
  <c r="GE75" i="58" s="1"/>
  <c r="GV75" i="58" s="1"/>
  <c r="FL75" i="58"/>
  <c r="FZ75" i="58" s="1"/>
  <c r="GQ75" i="58" s="1"/>
  <c r="FK75" i="58"/>
  <c r="FT75" i="58" s="1"/>
  <c r="GK75" i="58" s="1"/>
  <c r="FJ75" i="58"/>
  <c r="DU75" i="58"/>
  <c r="DT75" i="58"/>
  <c r="EJ75" i="58" s="1"/>
  <c r="FA75" i="58" s="1"/>
  <c r="DS75" i="58"/>
  <c r="EC75" i="58" s="1"/>
  <c r="ET75" i="58" s="1"/>
  <c r="DR75" i="58"/>
  <c r="DW75" i="58" s="1"/>
  <c r="EN75" i="58" s="1"/>
  <c r="CC75" i="58"/>
  <c r="CB75" i="58"/>
  <c r="CA75" i="58"/>
  <c r="CM75" i="58" s="1"/>
  <c r="DD75" i="58" s="1"/>
  <c r="BZ75" i="58"/>
  <c r="CE75" i="58" s="1"/>
  <c r="CV75" i="58" s="1"/>
  <c r="BV75" i="58"/>
  <c r="BU75" i="58"/>
  <c r="BR75" i="58"/>
  <c r="BG75" i="58"/>
  <c r="U75" i="58"/>
  <c r="FM74" i="58"/>
  <c r="FL74" i="58"/>
  <c r="GB74" i="58" s="1"/>
  <c r="GS74" i="58" s="1"/>
  <c r="FK74" i="58"/>
  <c r="FV74" i="58" s="1"/>
  <c r="GM74" i="58" s="1"/>
  <c r="FJ74" i="58"/>
  <c r="FO74" i="58" s="1"/>
  <c r="GF74" i="58" s="1"/>
  <c r="DU74" i="58"/>
  <c r="EM74" i="58" s="1"/>
  <c r="FD74" i="58" s="1"/>
  <c r="DT74" i="58"/>
  <c r="EF74" i="58" s="1"/>
  <c r="EW74" i="58" s="1"/>
  <c r="DS74" i="58"/>
  <c r="EB74" i="58" s="1"/>
  <c r="ES74" i="58" s="1"/>
  <c r="DR74" i="58"/>
  <c r="CC74" i="58"/>
  <c r="CB74" i="58"/>
  <c r="CA74" i="58"/>
  <c r="CI74" i="58" s="1"/>
  <c r="CZ74" i="58" s="1"/>
  <c r="BZ74" i="58"/>
  <c r="CE74" i="58" s="1"/>
  <c r="BV74" i="58"/>
  <c r="BU74" i="58"/>
  <c r="BR74" i="58"/>
  <c r="BG74" i="58"/>
  <c r="U74" i="58"/>
  <c r="FM73" i="58"/>
  <c r="GE73" i="58" s="1"/>
  <c r="GV73" i="58" s="1"/>
  <c r="FL73" i="58"/>
  <c r="GB73" i="58" s="1"/>
  <c r="GS73" i="58" s="1"/>
  <c r="FK73" i="58"/>
  <c r="FR73" i="58" s="1"/>
  <c r="GI73" i="58" s="1"/>
  <c r="FJ73" i="58"/>
  <c r="FP73" i="58" s="1"/>
  <c r="GG73" i="58" s="1"/>
  <c r="DU73" i="58"/>
  <c r="DT73" i="58"/>
  <c r="DS73" i="58"/>
  <c r="DR73" i="58"/>
  <c r="CC73" i="58"/>
  <c r="CU73" i="58" s="1"/>
  <c r="DL73" i="58" s="1"/>
  <c r="CB73" i="58"/>
  <c r="CP73" i="58" s="1"/>
  <c r="DG73" i="58" s="1"/>
  <c r="CA73" i="58"/>
  <c r="CM73" i="58" s="1"/>
  <c r="DD73" i="58" s="1"/>
  <c r="BZ73" i="58"/>
  <c r="BV73" i="58"/>
  <c r="BU73" i="58"/>
  <c r="BR73" i="58"/>
  <c r="BG73" i="58"/>
  <c r="U73" i="58"/>
  <c r="FQ72" i="58"/>
  <c r="GH72" i="58" s="1"/>
  <c r="FM72" i="58"/>
  <c r="FL72" i="58"/>
  <c r="GB72" i="58" s="1"/>
  <c r="GS72" i="58" s="1"/>
  <c r="FK72" i="58"/>
  <c r="FS72" i="58" s="1"/>
  <c r="GJ72" i="58" s="1"/>
  <c r="FJ72" i="58"/>
  <c r="FO72" i="58" s="1"/>
  <c r="GF72" i="58" s="1"/>
  <c r="DU72" i="58"/>
  <c r="EL72" i="58" s="1"/>
  <c r="FC72" i="58" s="1"/>
  <c r="DT72" i="58"/>
  <c r="EH72" i="58" s="1"/>
  <c r="EY72" i="58" s="1"/>
  <c r="DS72" i="58"/>
  <c r="EB72" i="58" s="1"/>
  <c r="ES72" i="58" s="1"/>
  <c r="DR72" i="58"/>
  <c r="CC72" i="58"/>
  <c r="CT72" i="58" s="1"/>
  <c r="DK72" i="58" s="1"/>
  <c r="CB72" i="58"/>
  <c r="CR72" i="58" s="1"/>
  <c r="DI72" i="58" s="1"/>
  <c r="CA72" i="58"/>
  <c r="BZ72" i="58"/>
  <c r="CF72" i="58" s="1"/>
  <c r="CW72" i="58" s="1"/>
  <c r="BV72" i="58"/>
  <c r="BU72" i="58"/>
  <c r="BR72" i="58"/>
  <c r="BG72" i="58"/>
  <c r="U72" i="58"/>
  <c r="FM71" i="58"/>
  <c r="FL71" i="58"/>
  <c r="GB71" i="58" s="1"/>
  <c r="GS71" i="58" s="1"/>
  <c r="FK71" i="58"/>
  <c r="FR71" i="58" s="1"/>
  <c r="GI71" i="58" s="1"/>
  <c r="FJ71" i="58"/>
  <c r="FP71" i="58" s="1"/>
  <c r="GG71" i="58" s="1"/>
  <c r="DU71" i="58"/>
  <c r="EL71" i="58" s="1"/>
  <c r="FC71" i="58" s="1"/>
  <c r="DT71" i="58"/>
  <c r="DS71" i="58"/>
  <c r="EA71" i="58" s="1"/>
  <c r="ER71" i="58" s="1"/>
  <c r="DR71" i="58"/>
  <c r="DY71" i="58" s="1"/>
  <c r="EP71" i="58" s="1"/>
  <c r="CC71" i="58"/>
  <c r="CB71" i="58"/>
  <c r="CQ71" i="58" s="1"/>
  <c r="DH71" i="58" s="1"/>
  <c r="CA71" i="58"/>
  <c r="CL71" i="58" s="1"/>
  <c r="DC71" i="58" s="1"/>
  <c r="BZ71" i="58"/>
  <c r="CE71" i="58" s="1"/>
  <c r="CV71" i="58" s="1"/>
  <c r="BV71" i="58"/>
  <c r="BU71" i="58"/>
  <c r="BR71" i="58"/>
  <c r="BG71" i="58"/>
  <c r="U71" i="58"/>
  <c r="FM70" i="58"/>
  <c r="GE70" i="58" s="1"/>
  <c r="GV70" i="58" s="1"/>
  <c r="FL70" i="58"/>
  <c r="GA70" i="58" s="1"/>
  <c r="GR70" i="58" s="1"/>
  <c r="FK70" i="58"/>
  <c r="FR70" i="58" s="1"/>
  <c r="GI70" i="58" s="1"/>
  <c r="FJ70" i="58"/>
  <c r="DU70" i="58"/>
  <c r="DT70" i="58"/>
  <c r="EK70" i="58" s="1"/>
  <c r="FB70" i="58" s="1"/>
  <c r="DS70" i="58"/>
  <c r="DZ70" i="58" s="1"/>
  <c r="EQ70" i="58" s="1"/>
  <c r="DR70" i="58"/>
  <c r="DW70" i="58" s="1"/>
  <c r="EN70" i="58" s="1"/>
  <c r="CC70" i="58"/>
  <c r="CT70" i="58" s="1"/>
  <c r="DK70" i="58" s="1"/>
  <c r="CB70" i="58"/>
  <c r="CO70" i="58" s="1"/>
  <c r="DF70" i="58" s="1"/>
  <c r="CA70" i="58"/>
  <c r="CI70" i="58" s="1"/>
  <c r="CZ70" i="58" s="1"/>
  <c r="BZ70" i="58"/>
  <c r="CF70" i="58" s="1"/>
  <c r="CW70" i="58" s="1"/>
  <c r="BV70" i="58"/>
  <c r="BU70" i="58"/>
  <c r="BR70" i="58"/>
  <c r="BG70" i="58"/>
  <c r="U70" i="58"/>
  <c r="FM69" i="58"/>
  <c r="GE69" i="58" s="1"/>
  <c r="GV69" i="58" s="1"/>
  <c r="FL69" i="58"/>
  <c r="FY69" i="58" s="1"/>
  <c r="GP69" i="58" s="1"/>
  <c r="FK69" i="58"/>
  <c r="FR69" i="58" s="1"/>
  <c r="GI69" i="58" s="1"/>
  <c r="FJ69" i="58"/>
  <c r="DU69" i="58"/>
  <c r="DT69" i="58"/>
  <c r="EF69" i="58" s="1"/>
  <c r="EW69" i="58" s="1"/>
  <c r="DS69" i="58"/>
  <c r="DR69" i="58"/>
  <c r="DX69" i="58" s="1"/>
  <c r="EO69" i="58" s="1"/>
  <c r="CC69" i="58"/>
  <c r="CT69" i="58" s="1"/>
  <c r="DK69" i="58" s="1"/>
  <c r="CB69" i="58"/>
  <c r="CR69" i="58" s="1"/>
  <c r="DI69" i="58" s="1"/>
  <c r="CA69" i="58"/>
  <c r="CM69" i="58" s="1"/>
  <c r="DD69" i="58" s="1"/>
  <c r="BZ69" i="58"/>
  <c r="CG69" i="58" s="1"/>
  <c r="CX69" i="58" s="1"/>
  <c r="BV69" i="58"/>
  <c r="BU69" i="58"/>
  <c r="BR69" i="58"/>
  <c r="BG69" i="58"/>
  <c r="U69" i="58"/>
  <c r="FM68" i="58"/>
  <c r="FL68" i="58"/>
  <c r="GA68" i="58" s="1"/>
  <c r="GR68" i="58" s="1"/>
  <c r="FK68" i="58"/>
  <c r="FS68" i="58" s="1"/>
  <c r="GJ68" i="58" s="1"/>
  <c r="FJ68" i="58"/>
  <c r="FP68" i="58" s="1"/>
  <c r="GG68" i="58" s="1"/>
  <c r="DU68" i="58"/>
  <c r="DT68" i="58"/>
  <c r="EF68" i="58" s="1"/>
  <c r="EW68" i="58" s="1"/>
  <c r="DS68" i="58"/>
  <c r="DR68" i="58"/>
  <c r="DY68" i="58" s="1"/>
  <c r="EP68" i="58" s="1"/>
  <c r="CC68" i="58"/>
  <c r="CU68" i="58" s="1"/>
  <c r="DL68" i="58" s="1"/>
  <c r="CB68" i="58"/>
  <c r="CS68" i="58" s="1"/>
  <c r="DJ68" i="58" s="1"/>
  <c r="CA68" i="58"/>
  <c r="CJ68" i="58" s="1"/>
  <c r="DA68" i="58" s="1"/>
  <c r="BZ68" i="58"/>
  <c r="CG68" i="58" s="1"/>
  <c r="CX68" i="58" s="1"/>
  <c r="BV68" i="58"/>
  <c r="BU68" i="58"/>
  <c r="BR68" i="58"/>
  <c r="BG68" i="58"/>
  <c r="U68" i="58"/>
  <c r="FM67" i="58"/>
  <c r="FL67" i="58"/>
  <c r="FX67" i="58" s="1"/>
  <c r="GO67" i="58" s="1"/>
  <c r="FK67" i="58"/>
  <c r="FJ67" i="58"/>
  <c r="FQ67" i="58" s="1"/>
  <c r="GH67" i="58" s="1"/>
  <c r="DU67" i="58"/>
  <c r="EM67" i="58" s="1"/>
  <c r="FD67" i="58" s="1"/>
  <c r="DT67" i="58"/>
  <c r="DS67" i="58"/>
  <c r="EB67" i="58" s="1"/>
  <c r="ES67" i="58" s="1"/>
  <c r="DR67" i="58"/>
  <c r="DY67" i="58" s="1"/>
  <c r="EP67" i="58" s="1"/>
  <c r="CC67" i="58"/>
  <c r="CB67" i="58"/>
  <c r="CP67" i="58" s="1"/>
  <c r="DG67" i="58" s="1"/>
  <c r="CA67" i="58"/>
  <c r="CM67" i="58" s="1"/>
  <c r="DD67" i="58" s="1"/>
  <c r="BZ67" i="58"/>
  <c r="CE67" i="58" s="1"/>
  <c r="CV67" i="58" s="1"/>
  <c r="BV67" i="58"/>
  <c r="BU67" i="58"/>
  <c r="BR67" i="58"/>
  <c r="BG67" i="58"/>
  <c r="U67" i="58"/>
  <c r="FM66" i="58"/>
  <c r="GE66" i="58" s="1"/>
  <c r="GV66" i="58" s="1"/>
  <c r="FL66" i="58"/>
  <c r="FK66" i="58"/>
  <c r="FT66" i="58" s="1"/>
  <c r="GK66" i="58" s="1"/>
  <c r="FJ66" i="58"/>
  <c r="FQ66" i="58" s="1"/>
  <c r="GH66" i="58" s="1"/>
  <c r="DU66" i="58"/>
  <c r="DT66" i="58"/>
  <c r="EI66" i="58" s="1"/>
  <c r="EZ66" i="58" s="1"/>
  <c r="DS66" i="58"/>
  <c r="EE66" i="58" s="1"/>
  <c r="EV66" i="58" s="1"/>
  <c r="DR66" i="58"/>
  <c r="CC66" i="58"/>
  <c r="CT66" i="58" s="1"/>
  <c r="DK66" i="58" s="1"/>
  <c r="CB66" i="58"/>
  <c r="CR66" i="58" s="1"/>
  <c r="DI66" i="58" s="1"/>
  <c r="CA66" i="58"/>
  <c r="CM66" i="58" s="1"/>
  <c r="DD66" i="58" s="1"/>
  <c r="BZ66" i="58"/>
  <c r="CF66" i="58" s="1"/>
  <c r="CW66" i="58" s="1"/>
  <c r="BV66" i="58"/>
  <c r="BU66" i="58"/>
  <c r="BR66" i="58"/>
  <c r="BG66" i="58"/>
  <c r="U66" i="58"/>
  <c r="FM65" i="58"/>
  <c r="FL65" i="58"/>
  <c r="FY65" i="58" s="1"/>
  <c r="GP65" i="58" s="1"/>
  <c r="FK65" i="58"/>
  <c r="FW65" i="58" s="1"/>
  <c r="GN65" i="58" s="1"/>
  <c r="FJ65" i="58"/>
  <c r="DU65" i="58"/>
  <c r="DT65" i="58"/>
  <c r="EI65" i="58" s="1"/>
  <c r="EZ65" i="58" s="1"/>
  <c r="DS65" i="58"/>
  <c r="EA65" i="58" s="1"/>
  <c r="ER65" i="58" s="1"/>
  <c r="DR65" i="58"/>
  <c r="DW65" i="58" s="1"/>
  <c r="EN65" i="58" s="1"/>
  <c r="CC65" i="58"/>
  <c r="CT65" i="58" s="1"/>
  <c r="DK65" i="58" s="1"/>
  <c r="CB65" i="58"/>
  <c r="CN65" i="58" s="1"/>
  <c r="DE65" i="58" s="1"/>
  <c r="CA65" i="58"/>
  <c r="CJ65" i="58" s="1"/>
  <c r="DA65" i="58" s="1"/>
  <c r="BZ65" i="58"/>
  <c r="BV65" i="58"/>
  <c r="BU65" i="58"/>
  <c r="BR65" i="58"/>
  <c r="BG65" i="58"/>
  <c r="U65" i="58"/>
  <c r="FM64" i="58"/>
  <c r="FL64" i="58"/>
  <c r="FZ64" i="58" s="1"/>
  <c r="GQ64" i="58" s="1"/>
  <c r="FK64" i="58"/>
  <c r="FS64" i="58" s="1"/>
  <c r="GJ64" i="58" s="1"/>
  <c r="FJ64" i="58"/>
  <c r="FQ64" i="58" s="1"/>
  <c r="GH64" i="58" s="1"/>
  <c r="DU64" i="58"/>
  <c r="EM64" i="58" s="1"/>
  <c r="FD64" i="58" s="1"/>
  <c r="DT64" i="58"/>
  <c r="EF64" i="58" s="1"/>
  <c r="EW64" i="58" s="1"/>
  <c r="DS64" i="58"/>
  <c r="DR64" i="58"/>
  <c r="DY64" i="58" s="1"/>
  <c r="EP64" i="58" s="1"/>
  <c r="CC64" i="58"/>
  <c r="CU64" i="58" s="1"/>
  <c r="DL64" i="58" s="1"/>
  <c r="CB64" i="58"/>
  <c r="CP64" i="58" s="1"/>
  <c r="DG64" i="58" s="1"/>
  <c r="CA64" i="58"/>
  <c r="CH64" i="58" s="1"/>
  <c r="CY64" i="58" s="1"/>
  <c r="BZ64" i="58"/>
  <c r="BV64" i="58"/>
  <c r="BU64" i="58"/>
  <c r="BR64" i="58"/>
  <c r="BG64" i="58"/>
  <c r="U64" i="58"/>
  <c r="FM63" i="58"/>
  <c r="GD63" i="58" s="1"/>
  <c r="GU63" i="58" s="1"/>
  <c r="FL63" i="58"/>
  <c r="GB63" i="58" s="1"/>
  <c r="GS63" i="58" s="1"/>
  <c r="FK63" i="58"/>
  <c r="FW63" i="58" s="1"/>
  <c r="GN63" i="58" s="1"/>
  <c r="FJ63" i="58"/>
  <c r="DU63" i="58"/>
  <c r="EM63" i="58" s="1"/>
  <c r="FD63" i="58" s="1"/>
  <c r="DT63" i="58"/>
  <c r="DS63" i="58"/>
  <c r="EE63" i="58" s="1"/>
  <c r="EV63" i="58" s="1"/>
  <c r="DR63" i="58"/>
  <c r="DY63" i="58" s="1"/>
  <c r="EP63" i="58" s="1"/>
  <c r="CC63" i="58"/>
  <c r="CB63" i="58"/>
  <c r="CN63" i="58" s="1"/>
  <c r="DE63" i="58" s="1"/>
  <c r="CA63" i="58"/>
  <c r="CL63" i="58" s="1"/>
  <c r="DC63" i="58" s="1"/>
  <c r="BZ63" i="58"/>
  <c r="CE63" i="58" s="1"/>
  <c r="CV63" i="58" s="1"/>
  <c r="BV63" i="58"/>
  <c r="BU63" i="58"/>
  <c r="BR63" i="58"/>
  <c r="BG63" i="58"/>
  <c r="U63" i="58"/>
  <c r="FM62" i="58"/>
  <c r="FL62" i="58"/>
  <c r="GC62" i="58" s="1"/>
  <c r="GT62" i="58" s="1"/>
  <c r="FK62" i="58"/>
  <c r="FW62" i="58" s="1"/>
  <c r="GN62" i="58" s="1"/>
  <c r="FJ62" i="58"/>
  <c r="DU62" i="58"/>
  <c r="DT62" i="58"/>
  <c r="EG62" i="58" s="1"/>
  <c r="EX62" i="58" s="1"/>
  <c r="DS62" i="58"/>
  <c r="EE62" i="58" s="1"/>
  <c r="EV62" i="58" s="1"/>
  <c r="DR62" i="58"/>
  <c r="DW62" i="58" s="1"/>
  <c r="EN62" i="58" s="1"/>
  <c r="CC62" i="58"/>
  <c r="CB62" i="58"/>
  <c r="CO62" i="58" s="1"/>
  <c r="DF62" i="58" s="1"/>
  <c r="CA62" i="58"/>
  <c r="CI62" i="58" s="1"/>
  <c r="CZ62" i="58" s="1"/>
  <c r="BZ62" i="58"/>
  <c r="CG62" i="58" s="1"/>
  <c r="CX62" i="58" s="1"/>
  <c r="BV62" i="58"/>
  <c r="BU62" i="58"/>
  <c r="BR62" i="58"/>
  <c r="BG62" i="58"/>
  <c r="U62" i="58"/>
  <c r="FM61" i="58"/>
  <c r="GE61" i="58" s="1"/>
  <c r="GV61" i="58" s="1"/>
  <c r="FL61" i="58"/>
  <c r="FK61" i="58"/>
  <c r="FW61" i="58" s="1"/>
  <c r="GN61" i="58" s="1"/>
  <c r="FJ61" i="58"/>
  <c r="EA61" i="58"/>
  <c r="ER61" i="58" s="1"/>
  <c r="DU61" i="58"/>
  <c r="DT61" i="58"/>
  <c r="EH61" i="58" s="1"/>
  <c r="EY61" i="58" s="1"/>
  <c r="DS61" i="58"/>
  <c r="EC61" i="58" s="1"/>
  <c r="ET61" i="58" s="1"/>
  <c r="DR61" i="58"/>
  <c r="DW61" i="58" s="1"/>
  <c r="EN61" i="58" s="1"/>
  <c r="CC61" i="58"/>
  <c r="CU61" i="58" s="1"/>
  <c r="DL61" i="58" s="1"/>
  <c r="CB61" i="58"/>
  <c r="CN61" i="58" s="1"/>
  <c r="DE61" i="58" s="1"/>
  <c r="CA61" i="58"/>
  <c r="CM61" i="58" s="1"/>
  <c r="DD61" i="58" s="1"/>
  <c r="BZ61" i="58"/>
  <c r="CG61" i="58" s="1"/>
  <c r="CX61" i="58" s="1"/>
  <c r="BV61" i="58"/>
  <c r="BU61" i="58"/>
  <c r="BR61" i="58"/>
  <c r="BG61" i="58"/>
  <c r="U61" i="58"/>
  <c r="FM60" i="58"/>
  <c r="FL60" i="58"/>
  <c r="FZ60" i="58" s="1"/>
  <c r="GQ60" i="58" s="1"/>
  <c r="FK60" i="58"/>
  <c r="FJ60" i="58"/>
  <c r="FP60" i="58" s="1"/>
  <c r="GG60" i="58" s="1"/>
  <c r="DU60" i="58"/>
  <c r="EM60" i="58" s="1"/>
  <c r="FD60" i="58" s="1"/>
  <c r="DT60" i="58"/>
  <c r="EF60" i="58" s="1"/>
  <c r="EW60" i="58" s="1"/>
  <c r="DS60" i="58"/>
  <c r="EB60" i="58" s="1"/>
  <c r="ES60" i="58" s="1"/>
  <c r="DR60" i="58"/>
  <c r="DY60" i="58" s="1"/>
  <c r="EP60" i="58" s="1"/>
  <c r="CC60" i="58"/>
  <c r="CU60" i="58" s="1"/>
  <c r="DL60" i="58" s="1"/>
  <c r="CB60" i="58"/>
  <c r="CR60" i="58" s="1"/>
  <c r="DI60" i="58" s="1"/>
  <c r="CA60" i="58"/>
  <c r="CJ60" i="58" s="1"/>
  <c r="DA60" i="58" s="1"/>
  <c r="BZ60" i="58"/>
  <c r="BV60" i="58"/>
  <c r="BU60" i="58"/>
  <c r="BR60" i="58"/>
  <c r="BG60" i="58"/>
  <c r="U60" i="58"/>
  <c r="FM59" i="58"/>
  <c r="GE59" i="58" s="1"/>
  <c r="GV59" i="58" s="1"/>
  <c r="FL59" i="58"/>
  <c r="FX59" i="58" s="1"/>
  <c r="GO59" i="58" s="1"/>
  <c r="FK59" i="58"/>
  <c r="FT59" i="58" s="1"/>
  <c r="GK59" i="58" s="1"/>
  <c r="FJ59" i="58"/>
  <c r="FQ59" i="58" s="1"/>
  <c r="GH59" i="58" s="1"/>
  <c r="DU59" i="58"/>
  <c r="EM59" i="58" s="1"/>
  <c r="FD59" i="58" s="1"/>
  <c r="DT59" i="58"/>
  <c r="EJ59" i="58" s="1"/>
  <c r="FA59" i="58" s="1"/>
  <c r="DS59" i="58"/>
  <c r="EB59" i="58" s="1"/>
  <c r="ES59" i="58" s="1"/>
  <c r="DR59" i="58"/>
  <c r="CC59" i="58"/>
  <c r="CB59" i="58"/>
  <c r="CQ59" i="58" s="1"/>
  <c r="DH59" i="58" s="1"/>
  <c r="CA59" i="58"/>
  <c r="CM59" i="58" s="1"/>
  <c r="DD59" i="58" s="1"/>
  <c r="BZ59" i="58"/>
  <c r="CE59" i="58" s="1"/>
  <c r="CV59" i="58" s="1"/>
  <c r="BV59" i="58"/>
  <c r="BU59" i="58"/>
  <c r="BR59" i="58"/>
  <c r="BG59" i="58"/>
  <c r="U59" i="58"/>
  <c r="FM58" i="58"/>
  <c r="GE58" i="58" s="1"/>
  <c r="GV58" i="58" s="1"/>
  <c r="FL58" i="58"/>
  <c r="GB58" i="58" s="1"/>
  <c r="GS58" i="58" s="1"/>
  <c r="FK58" i="58"/>
  <c r="FT58" i="58" s="1"/>
  <c r="GK58" i="58" s="1"/>
  <c r="FJ58" i="58"/>
  <c r="DU58" i="58"/>
  <c r="DT58" i="58"/>
  <c r="EI58" i="58" s="1"/>
  <c r="EZ58" i="58" s="1"/>
  <c r="DS58" i="58"/>
  <c r="EE58" i="58" s="1"/>
  <c r="EV58" i="58" s="1"/>
  <c r="DR58" i="58"/>
  <c r="DW58" i="58" s="1"/>
  <c r="EN58" i="58" s="1"/>
  <c r="CC58" i="58"/>
  <c r="CT58" i="58" s="1"/>
  <c r="DK58" i="58" s="1"/>
  <c r="CB58" i="58"/>
  <c r="CA58" i="58"/>
  <c r="CI58" i="58" s="1"/>
  <c r="CZ58" i="58" s="1"/>
  <c r="BZ58" i="58"/>
  <c r="CE58" i="58" s="1"/>
  <c r="CV58" i="58" s="1"/>
  <c r="BV58" i="58"/>
  <c r="BU58" i="58"/>
  <c r="BR58" i="58"/>
  <c r="BG58" i="58"/>
  <c r="U58" i="58"/>
  <c r="AQ57" i="58"/>
  <c r="AC57" i="58"/>
  <c r="Y56" i="58"/>
  <c r="BJ55" i="58"/>
  <c r="BK55" i="58" s="1"/>
  <c r="AA55" i="58"/>
  <c r="M55" i="58"/>
  <c r="BJ54" i="58"/>
  <c r="BK54" i="58" s="1"/>
  <c r="E54" i="58"/>
  <c r="BJ53" i="58"/>
  <c r="BK53" i="58" s="1"/>
  <c r="BJ52" i="58"/>
  <c r="BK52" i="58" s="1"/>
  <c r="AN52" i="58"/>
  <c r="BJ51" i="58"/>
  <c r="BK51" i="58" s="1"/>
  <c r="BJ50" i="58"/>
  <c r="BK50" i="58" s="1"/>
  <c r="BJ49" i="58"/>
  <c r="BK49" i="58" s="1"/>
  <c r="BJ48" i="58"/>
  <c r="BK48" i="58" s="1"/>
  <c r="BJ47" i="58"/>
  <c r="BK47" i="58" s="1"/>
  <c r="BJ46" i="58"/>
  <c r="W41" i="58"/>
  <c r="B41" i="58"/>
  <c r="GD40" i="58"/>
  <c r="GU40" i="58" s="1"/>
  <c r="FP40" i="58"/>
  <c r="GG40" i="58" s="1"/>
  <c r="FM40" i="58"/>
  <c r="GE40" i="58" s="1"/>
  <c r="GV40" i="58" s="1"/>
  <c r="FL40" i="58"/>
  <c r="FX40" i="58" s="1"/>
  <c r="GO40" i="58" s="1"/>
  <c r="FK40" i="58"/>
  <c r="FU40" i="58" s="1"/>
  <c r="GL40" i="58" s="1"/>
  <c r="FJ40" i="58"/>
  <c r="FA40" i="58"/>
  <c r="EH40" i="58"/>
  <c r="EY40" i="58" s="1"/>
  <c r="EG40" i="58"/>
  <c r="EX40" i="58" s="1"/>
  <c r="EE40" i="58"/>
  <c r="EV40" i="58" s="1"/>
  <c r="DU40" i="58"/>
  <c r="DT40" i="58"/>
  <c r="EJ40" i="58" s="1"/>
  <c r="DS40" i="58"/>
  <c r="EC40" i="58" s="1"/>
  <c r="ET40" i="58" s="1"/>
  <c r="DR40" i="58"/>
  <c r="DY40" i="58" s="1"/>
  <c r="EP40" i="58" s="1"/>
  <c r="CT40" i="58"/>
  <c r="DK40" i="58" s="1"/>
  <c r="CC40" i="58"/>
  <c r="CU40" i="58" s="1"/>
  <c r="DL40" i="58" s="1"/>
  <c r="CB40" i="58"/>
  <c r="CR40" i="58" s="1"/>
  <c r="DI40" i="58" s="1"/>
  <c r="CA40" i="58"/>
  <c r="CM40" i="58" s="1"/>
  <c r="DD40" i="58" s="1"/>
  <c r="BZ40" i="58"/>
  <c r="CG40" i="58" s="1"/>
  <c r="CX40" i="58" s="1"/>
  <c r="BV40" i="58"/>
  <c r="BU40" i="58"/>
  <c r="BR40" i="58"/>
  <c r="BG40" i="58"/>
  <c r="AU40" i="58"/>
  <c r="U40" i="58"/>
  <c r="FS39" i="58"/>
  <c r="GJ39" i="58" s="1"/>
  <c r="FP39" i="58"/>
  <c r="GG39" i="58" s="1"/>
  <c r="FO39" i="58"/>
  <c r="GF39" i="58" s="1"/>
  <c r="FM39" i="58"/>
  <c r="FL39" i="58"/>
  <c r="GB39" i="58" s="1"/>
  <c r="GS39" i="58" s="1"/>
  <c r="FK39" i="58"/>
  <c r="FW39" i="58" s="1"/>
  <c r="GN39" i="58" s="1"/>
  <c r="FJ39" i="58"/>
  <c r="FQ39" i="58" s="1"/>
  <c r="GH39" i="58" s="1"/>
  <c r="DZ39" i="58"/>
  <c r="EQ39" i="58" s="1"/>
  <c r="DU39" i="58"/>
  <c r="EM39" i="58" s="1"/>
  <c r="FD39" i="58" s="1"/>
  <c r="DT39" i="58"/>
  <c r="EH39" i="58" s="1"/>
  <c r="EY39" i="58" s="1"/>
  <c r="DS39" i="58"/>
  <c r="EE39" i="58" s="1"/>
  <c r="EV39" i="58" s="1"/>
  <c r="DR39" i="58"/>
  <c r="DP39" i="58" s="1"/>
  <c r="CS39" i="58"/>
  <c r="DJ39" i="58" s="1"/>
  <c r="CO39" i="58"/>
  <c r="DF39" i="58" s="1"/>
  <c r="CC39" i="58"/>
  <c r="CB39" i="58"/>
  <c r="CR39" i="58" s="1"/>
  <c r="DI39" i="58" s="1"/>
  <c r="CA39" i="58"/>
  <c r="CK39" i="58" s="1"/>
  <c r="DB39" i="58" s="1"/>
  <c r="BZ39" i="58"/>
  <c r="CF39" i="58" s="1"/>
  <c r="CW39" i="58" s="1"/>
  <c r="BV39" i="58"/>
  <c r="BU39" i="58"/>
  <c r="BR39" i="58"/>
  <c r="BG39" i="58"/>
  <c r="AU39" i="58"/>
  <c r="U39" i="58"/>
  <c r="FO38" i="58"/>
  <c r="GF38" i="58" s="1"/>
  <c r="FM38" i="58"/>
  <c r="FL38" i="58"/>
  <c r="GB38" i="58" s="1"/>
  <c r="GS38" i="58" s="1"/>
  <c r="FK38" i="58"/>
  <c r="FU38" i="58" s="1"/>
  <c r="GL38" i="58" s="1"/>
  <c r="FJ38" i="58"/>
  <c r="FP38" i="58" s="1"/>
  <c r="GG38" i="58" s="1"/>
  <c r="DU38" i="58"/>
  <c r="EL38" i="58" s="1"/>
  <c r="FC38" i="58" s="1"/>
  <c r="DT38" i="58"/>
  <c r="EJ38" i="58" s="1"/>
  <c r="FA38" i="58" s="1"/>
  <c r="DS38" i="58"/>
  <c r="EE38" i="58" s="1"/>
  <c r="EV38" i="58" s="1"/>
  <c r="DR38" i="58"/>
  <c r="CK38" i="58"/>
  <c r="DB38" i="58" s="1"/>
  <c r="CC38" i="58"/>
  <c r="CB38" i="58"/>
  <c r="CR38" i="58" s="1"/>
  <c r="DI38" i="58" s="1"/>
  <c r="CA38" i="58"/>
  <c r="CM38" i="58" s="1"/>
  <c r="DD38" i="58" s="1"/>
  <c r="BZ38" i="58"/>
  <c r="CF38" i="58" s="1"/>
  <c r="CW38" i="58" s="1"/>
  <c r="BV38" i="58"/>
  <c r="BU38" i="58"/>
  <c r="BR38" i="58"/>
  <c r="BI38" i="58"/>
  <c r="BG38" i="58"/>
  <c r="AU38" i="58"/>
  <c r="U38" i="58"/>
  <c r="GD37" i="58"/>
  <c r="GU37" i="58" s="1"/>
  <c r="FR37" i="58"/>
  <c r="GI37" i="58" s="1"/>
  <c r="FM37" i="58"/>
  <c r="GE37" i="58" s="1"/>
  <c r="GV37" i="58" s="1"/>
  <c r="FL37" i="58"/>
  <c r="GB37" i="58" s="1"/>
  <c r="GS37" i="58" s="1"/>
  <c r="FK37" i="58"/>
  <c r="FW37" i="58" s="1"/>
  <c r="GN37" i="58" s="1"/>
  <c r="FJ37" i="58"/>
  <c r="DU37" i="58"/>
  <c r="DT37" i="58"/>
  <c r="EJ37" i="58" s="1"/>
  <c r="FA37" i="58" s="1"/>
  <c r="DS37" i="58"/>
  <c r="EC37" i="58" s="1"/>
  <c r="ET37" i="58" s="1"/>
  <c r="DR37" i="58"/>
  <c r="DX37" i="58" s="1"/>
  <c r="EO37" i="58" s="1"/>
  <c r="CL37" i="58"/>
  <c r="DC37" i="58" s="1"/>
  <c r="CC37" i="58"/>
  <c r="CT37" i="58" s="1"/>
  <c r="DK37" i="58" s="1"/>
  <c r="CB37" i="58"/>
  <c r="CN37" i="58" s="1"/>
  <c r="DE37" i="58" s="1"/>
  <c r="CA37" i="58"/>
  <c r="CM37" i="58" s="1"/>
  <c r="DD37" i="58" s="1"/>
  <c r="BZ37" i="58"/>
  <c r="CF37" i="58" s="1"/>
  <c r="CW37" i="58" s="1"/>
  <c r="BV37" i="58"/>
  <c r="BU37" i="58"/>
  <c r="BR37" i="58"/>
  <c r="BG37" i="58"/>
  <c r="AU37" i="58"/>
  <c r="U37" i="58"/>
  <c r="GB36" i="58"/>
  <c r="GS36" i="58" s="1"/>
  <c r="FZ36" i="58"/>
  <c r="GQ36" i="58" s="1"/>
  <c r="FV36" i="58"/>
  <c r="GM36" i="58" s="1"/>
  <c r="FM36" i="58"/>
  <c r="GE36" i="58" s="1"/>
  <c r="GV36" i="58" s="1"/>
  <c r="FL36" i="58"/>
  <c r="FK36" i="58"/>
  <c r="FW36" i="58" s="1"/>
  <c r="GN36" i="58" s="1"/>
  <c r="FJ36" i="58"/>
  <c r="EA36" i="58"/>
  <c r="ER36" i="58" s="1"/>
  <c r="DU36" i="58"/>
  <c r="DT36" i="58"/>
  <c r="EJ36" i="58" s="1"/>
  <c r="FA36" i="58" s="1"/>
  <c r="DS36" i="58"/>
  <c r="EC36" i="58" s="1"/>
  <c r="ET36" i="58" s="1"/>
  <c r="DR36" i="58"/>
  <c r="DX36" i="58" s="1"/>
  <c r="EO36" i="58" s="1"/>
  <c r="CU36" i="58"/>
  <c r="DL36" i="58" s="1"/>
  <c r="CL36" i="58"/>
  <c r="DC36" i="58" s="1"/>
  <c r="CJ36" i="58"/>
  <c r="DA36" i="58" s="1"/>
  <c r="CC36" i="58"/>
  <c r="CT36" i="58" s="1"/>
  <c r="DK36" i="58" s="1"/>
  <c r="CB36" i="58"/>
  <c r="CN36" i="58" s="1"/>
  <c r="DE36" i="58" s="1"/>
  <c r="CA36" i="58"/>
  <c r="CM36" i="58" s="1"/>
  <c r="DD36" i="58" s="1"/>
  <c r="BZ36" i="58"/>
  <c r="CF36" i="58" s="1"/>
  <c r="CW36" i="58" s="1"/>
  <c r="BV36" i="58"/>
  <c r="BU36" i="58"/>
  <c r="BR36" i="58"/>
  <c r="BG36" i="58"/>
  <c r="AU36" i="58"/>
  <c r="U36" i="58"/>
  <c r="FM35" i="58"/>
  <c r="GE35" i="58" s="1"/>
  <c r="GV35" i="58" s="1"/>
  <c r="FL35" i="58"/>
  <c r="GB35" i="58" s="1"/>
  <c r="GS35" i="58" s="1"/>
  <c r="FK35" i="58"/>
  <c r="FW35" i="58" s="1"/>
  <c r="GN35" i="58" s="1"/>
  <c r="FJ35" i="58"/>
  <c r="EK35" i="58"/>
  <c r="FB35" i="58" s="1"/>
  <c r="EC35" i="58"/>
  <c r="ET35" i="58" s="1"/>
  <c r="EA35" i="58"/>
  <c r="ER35" i="58" s="1"/>
  <c r="DU35" i="58"/>
  <c r="DT35" i="58"/>
  <c r="EJ35" i="58" s="1"/>
  <c r="FA35" i="58" s="1"/>
  <c r="DS35" i="58"/>
  <c r="DR35" i="58"/>
  <c r="DW35" i="58" s="1"/>
  <c r="EN35" i="58" s="1"/>
  <c r="CU35" i="58"/>
  <c r="DL35" i="58" s="1"/>
  <c r="CN35" i="58"/>
  <c r="DE35" i="58" s="1"/>
  <c r="CL35" i="58"/>
  <c r="DC35" i="58" s="1"/>
  <c r="CC35" i="58"/>
  <c r="CT35" i="58" s="1"/>
  <c r="DK35" i="58" s="1"/>
  <c r="CB35" i="58"/>
  <c r="CA35" i="58"/>
  <c r="CM35" i="58" s="1"/>
  <c r="DD35" i="58" s="1"/>
  <c r="BZ35" i="58"/>
  <c r="CF35" i="58" s="1"/>
  <c r="CW35" i="58" s="1"/>
  <c r="BV35" i="58"/>
  <c r="BU35" i="58"/>
  <c r="BR35" i="58"/>
  <c r="BI35" i="58"/>
  <c r="BG35" i="58"/>
  <c r="AU35" i="58"/>
  <c r="U35" i="58"/>
  <c r="FM34" i="58"/>
  <c r="GD34" i="58" s="1"/>
  <c r="GU34" i="58" s="1"/>
  <c r="FL34" i="58"/>
  <c r="GB34" i="58" s="1"/>
  <c r="GS34" i="58" s="1"/>
  <c r="FK34" i="58"/>
  <c r="FW34" i="58" s="1"/>
  <c r="GN34" i="58" s="1"/>
  <c r="FJ34" i="58"/>
  <c r="FP34" i="58" s="1"/>
  <c r="GG34" i="58" s="1"/>
  <c r="ED34" i="58"/>
  <c r="EU34" i="58" s="1"/>
  <c r="EC34" i="58"/>
  <c r="ET34" i="58" s="1"/>
  <c r="EB34" i="58"/>
  <c r="ES34" i="58" s="1"/>
  <c r="DU34" i="58"/>
  <c r="EM34" i="58" s="1"/>
  <c r="FD34" i="58" s="1"/>
  <c r="DT34" i="58"/>
  <c r="EF34" i="58" s="1"/>
  <c r="EW34" i="58" s="1"/>
  <c r="DS34" i="58"/>
  <c r="EE34" i="58" s="1"/>
  <c r="EV34" i="58" s="1"/>
  <c r="DR34" i="58"/>
  <c r="DX34" i="58" s="1"/>
  <c r="EO34" i="58" s="1"/>
  <c r="CS34" i="58"/>
  <c r="DJ34" i="58" s="1"/>
  <c r="CQ34" i="58"/>
  <c r="DH34" i="58" s="1"/>
  <c r="CO34" i="58"/>
  <c r="DF34" i="58" s="1"/>
  <c r="CG34" i="58"/>
  <c r="CX34" i="58" s="1"/>
  <c r="CF34" i="58"/>
  <c r="CW34" i="58" s="1"/>
  <c r="CE34" i="58"/>
  <c r="CC34" i="58"/>
  <c r="CT34" i="58" s="1"/>
  <c r="DK34" i="58" s="1"/>
  <c r="CB34" i="58"/>
  <c r="CR34" i="58" s="1"/>
  <c r="DI34" i="58" s="1"/>
  <c r="CA34" i="58"/>
  <c r="CM34" i="58" s="1"/>
  <c r="DD34" i="58" s="1"/>
  <c r="BZ34" i="58"/>
  <c r="BV34" i="58"/>
  <c r="BU34" i="58"/>
  <c r="BR34" i="58"/>
  <c r="BG34" i="58"/>
  <c r="AU34" i="58"/>
  <c r="U34" i="58"/>
  <c r="GU33" i="58"/>
  <c r="GE33" i="58"/>
  <c r="GV33" i="58" s="1"/>
  <c r="FO33" i="58"/>
  <c r="GF33" i="58" s="1"/>
  <c r="FM33" i="58"/>
  <c r="GD33" i="58" s="1"/>
  <c r="FL33" i="58"/>
  <c r="GB33" i="58" s="1"/>
  <c r="GS33" i="58" s="1"/>
  <c r="FK33" i="58"/>
  <c r="FU33" i="58" s="1"/>
  <c r="GL33" i="58" s="1"/>
  <c r="FJ33" i="58"/>
  <c r="FQ33" i="58" s="1"/>
  <c r="GH33" i="58" s="1"/>
  <c r="DY33" i="58"/>
  <c r="EP33" i="58" s="1"/>
  <c r="DU33" i="58"/>
  <c r="DT33" i="58"/>
  <c r="EF33" i="58" s="1"/>
  <c r="EW33" i="58" s="1"/>
  <c r="DS33" i="58"/>
  <c r="EE33" i="58" s="1"/>
  <c r="EV33" i="58" s="1"/>
  <c r="DR33" i="58"/>
  <c r="DW33" i="58" s="1"/>
  <c r="EN33" i="58" s="1"/>
  <c r="CC33" i="58"/>
  <c r="CT33" i="58" s="1"/>
  <c r="DK33" i="58" s="1"/>
  <c r="CB33" i="58"/>
  <c r="CP33" i="58" s="1"/>
  <c r="DG33" i="58" s="1"/>
  <c r="CA33" i="58"/>
  <c r="CJ33" i="58" s="1"/>
  <c r="DA33" i="58" s="1"/>
  <c r="BZ33" i="58"/>
  <c r="CG33" i="58" s="1"/>
  <c r="CX33" i="58" s="1"/>
  <c r="BV33" i="58"/>
  <c r="BU33" i="58"/>
  <c r="BR33" i="58"/>
  <c r="BG33" i="58"/>
  <c r="AU33" i="58"/>
  <c r="U33" i="58"/>
  <c r="GC32" i="58"/>
  <c r="GT32" i="58" s="1"/>
  <c r="FM32" i="58"/>
  <c r="GE32" i="58" s="1"/>
  <c r="GV32" i="58" s="1"/>
  <c r="FL32" i="58"/>
  <c r="GB32" i="58" s="1"/>
  <c r="GS32" i="58" s="1"/>
  <c r="FK32" i="58"/>
  <c r="FU32" i="58" s="1"/>
  <c r="GL32" i="58" s="1"/>
  <c r="FJ32" i="58"/>
  <c r="FD32" i="58"/>
  <c r="DU32" i="58"/>
  <c r="EM32" i="58" s="1"/>
  <c r="DT32" i="58"/>
  <c r="DS32" i="58"/>
  <c r="EE32" i="58" s="1"/>
  <c r="EV32" i="58" s="1"/>
  <c r="DR32" i="58"/>
  <c r="DW32" i="58" s="1"/>
  <c r="EN32" i="58" s="1"/>
  <c r="CF32" i="58"/>
  <c r="CW32" i="58" s="1"/>
  <c r="CC32" i="58"/>
  <c r="CB32" i="58"/>
  <c r="CS32" i="58" s="1"/>
  <c r="DJ32" i="58" s="1"/>
  <c r="CA32" i="58"/>
  <c r="CM32" i="58" s="1"/>
  <c r="DD32" i="58" s="1"/>
  <c r="BZ32" i="58"/>
  <c r="CG32" i="58" s="1"/>
  <c r="CX32" i="58" s="1"/>
  <c r="BV32" i="58"/>
  <c r="BU32" i="58"/>
  <c r="BR32" i="58"/>
  <c r="AU32" i="58"/>
  <c r="U32" i="58"/>
  <c r="FX31" i="58"/>
  <c r="GO31" i="58" s="1"/>
  <c r="FQ31" i="58"/>
  <c r="GH31" i="58" s="1"/>
  <c r="FM31" i="58"/>
  <c r="FL31" i="58"/>
  <c r="GC31" i="58" s="1"/>
  <c r="GT31" i="58" s="1"/>
  <c r="FK31" i="58"/>
  <c r="FW31" i="58" s="1"/>
  <c r="GN31" i="58" s="1"/>
  <c r="FJ31" i="58"/>
  <c r="FO31" i="58" s="1"/>
  <c r="GF31" i="58" s="1"/>
  <c r="EA31" i="58"/>
  <c r="ER31" i="58" s="1"/>
  <c r="DU31" i="58"/>
  <c r="EL31" i="58" s="1"/>
  <c r="FC31" i="58" s="1"/>
  <c r="DT31" i="58"/>
  <c r="EH31" i="58" s="1"/>
  <c r="EY31" i="58" s="1"/>
  <c r="DS31" i="58"/>
  <c r="EB31" i="58" s="1"/>
  <c r="ES31" i="58" s="1"/>
  <c r="DR31" i="58"/>
  <c r="DX31" i="58" s="1"/>
  <c r="EO31" i="58" s="1"/>
  <c r="CU31" i="58"/>
  <c r="DL31" i="58" s="1"/>
  <c r="CE31" i="58"/>
  <c r="CC31" i="58"/>
  <c r="CT31" i="58" s="1"/>
  <c r="DK31" i="58" s="1"/>
  <c r="CB31" i="58"/>
  <c r="CP31" i="58" s="1"/>
  <c r="DG31" i="58" s="1"/>
  <c r="CA31" i="58"/>
  <c r="CL31" i="58" s="1"/>
  <c r="DC31" i="58" s="1"/>
  <c r="BZ31" i="58"/>
  <c r="CG31" i="58" s="1"/>
  <c r="CX31" i="58" s="1"/>
  <c r="BV31" i="58"/>
  <c r="BU31" i="58"/>
  <c r="BR31" i="58"/>
  <c r="BG31" i="58"/>
  <c r="AU31" i="58"/>
  <c r="U31" i="58"/>
  <c r="FV30" i="58"/>
  <c r="GM30" i="58" s="1"/>
  <c r="FR30" i="58"/>
  <c r="GI30" i="58" s="1"/>
  <c r="FM30" i="58"/>
  <c r="GE30" i="58" s="1"/>
  <c r="GV30" i="58" s="1"/>
  <c r="FL30" i="58"/>
  <c r="FK30" i="58"/>
  <c r="FW30" i="58" s="1"/>
  <c r="GN30" i="58" s="1"/>
  <c r="FJ30" i="58"/>
  <c r="FO30" i="58" s="1"/>
  <c r="GF30" i="58" s="1"/>
  <c r="EE30" i="58"/>
  <c r="EV30" i="58" s="1"/>
  <c r="EB30" i="58"/>
  <c r="ES30" i="58" s="1"/>
  <c r="DU30" i="58"/>
  <c r="DT30" i="58"/>
  <c r="EK30" i="58" s="1"/>
  <c r="FB30" i="58" s="1"/>
  <c r="DS30" i="58"/>
  <c r="EA30" i="58" s="1"/>
  <c r="ER30" i="58" s="1"/>
  <c r="DR30" i="58"/>
  <c r="DW30" i="58" s="1"/>
  <c r="EN30" i="58" s="1"/>
  <c r="CT30" i="58"/>
  <c r="DK30" i="58" s="1"/>
  <c r="CJ30" i="58"/>
  <c r="DA30" i="58" s="1"/>
  <c r="CC30" i="58"/>
  <c r="CU30" i="58" s="1"/>
  <c r="DL30" i="58" s="1"/>
  <c r="CB30" i="58"/>
  <c r="CN30" i="58" s="1"/>
  <c r="DE30" i="58" s="1"/>
  <c r="CA30" i="58"/>
  <c r="BZ30" i="58"/>
  <c r="CE30" i="58" s="1"/>
  <c r="BV30" i="58"/>
  <c r="BU30" i="58"/>
  <c r="BR30" i="58"/>
  <c r="BG30" i="58"/>
  <c r="AU30" i="58"/>
  <c r="U30" i="58"/>
  <c r="BU28" i="58"/>
  <c r="BD28" i="58"/>
  <c r="V28" i="58"/>
  <c r="V56" i="58" s="1"/>
  <c r="B27" i="58"/>
  <c r="AD24" i="58"/>
  <c r="BC22" i="58"/>
  <c r="P22" i="58"/>
  <c r="BC21" i="58" s="1"/>
  <c r="P21" i="58"/>
  <c r="BC20" i="58" s="1"/>
  <c r="P20" i="58"/>
  <c r="BF20" i="58" s="1"/>
  <c r="BE19" i="58"/>
  <c r="BD19" i="58"/>
  <c r="P19" i="58"/>
  <c r="BF19" i="58" s="1"/>
  <c r="E19" i="58"/>
  <c r="P18" i="58"/>
  <c r="BF18" i="58" s="1"/>
  <c r="E18" i="58"/>
  <c r="P17" i="58"/>
  <c r="P16" i="58"/>
  <c r="P15" i="58"/>
  <c r="BC14" i="58" s="1"/>
  <c r="AG14" i="58"/>
  <c r="P14" i="58"/>
  <c r="BC13" i="58" s="1"/>
  <c r="N14" i="58"/>
  <c r="D14" i="58"/>
  <c r="P13" i="58"/>
  <c r="BR12" i="58"/>
  <c r="AH12" i="58"/>
  <c r="P12" i="58"/>
  <c r="BF12" i="58" s="1"/>
  <c r="P11" i="58"/>
  <c r="BF11" i="58" s="1"/>
  <c r="P10" i="58"/>
  <c r="BC9" i="58" s="1"/>
  <c r="P9" i="58"/>
  <c r="P8" i="58"/>
  <c r="BC7" i="58" s="1"/>
  <c r="P7" i="58"/>
  <c r="BC6" i="58" s="1"/>
  <c r="B11" i="58"/>
  <c r="BC2" i="58"/>
  <c r="DY30" i="58" l="1"/>
  <c r="EP30" i="58" s="1"/>
  <c r="CQ31" i="58"/>
  <c r="DH31" i="58" s="1"/>
  <c r="GA33" i="58"/>
  <c r="GR33" i="58" s="1"/>
  <c r="DZ34" i="58"/>
  <c r="EQ34" i="58" s="1"/>
  <c r="CJ35" i="58"/>
  <c r="DA35" i="58" s="1"/>
  <c r="FU36" i="58"/>
  <c r="GL36" i="58" s="1"/>
  <c r="CM39" i="58"/>
  <c r="DD39" i="58" s="1"/>
  <c r="FS40" i="58"/>
  <c r="GJ40" i="58" s="1"/>
  <c r="CP30" i="58"/>
  <c r="DG30" i="58" s="1"/>
  <c r="EG36" i="58"/>
  <c r="EX36" i="58" s="1"/>
  <c r="FZ37" i="58"/>
  <c r="GQ37" i="58" s="1"/>
  <c r="EI40" i="58"/>
  <c r="EZ40" i="58" s="1"/>
  <c r="FU31" i="58"/>
  <c r="GL31" i="58" s="1"/>
  <c r="EI36" i="58"/>
  <c r="EZ36" i="58" s="1"/>
  <c r="CE38" i="58"/>
  <c r="EF38" i="58"/>
  <c r="EW38" i="58" s="1"/>
  <c r="FV31" i="58"/>
  <c r="GM31" i="58" s="1"/>
  <c r="CE32" i="58"/>
  <c r="CV32" i="58" s="1"/>
  <c r="FY32" i="58"/>
  <c r="GP32" i="58" s="1"/>
  <c r="FR35" i="58"/>
  <c r="GI35" i="58" s="1"/>
  <c r="EK36" i="58"/>
  <c r="FB36" i="58" s="1"/>
  <c r="CG38" i="58"/>
  <c r="CX38" i="58" s="1"/>
  <c r="CK40" i="58"/>
  <c r="DB40" i="58" s="1"/>
  <c r="CE33" i="58"/>
  <c r="CV33" i="58" s="1"/>
  <c r="FT35" i="58"/>
  <c r="GK35" i="58" s="1"/>
  <c r="FH36" i="58"/>
  <c r="DW37" i="58"/>
  <c r="EN37" i="58" s="1"/>
  <c r="FT30" i="58"/>
  <c r="GK30" i="58" s="1"/>
  <c r="EF31" i="58"/>
  <c r="EW31" i="58" s="1"/>
  <c r="GD32" i="58"/>
  <c r="GU32" i="58" s="1"/>
  <c r="CF33" i="58"/>
  <c r="CW33" i="58" s="1"/>
  <c r="FV35" i="58"/>
  <c r="GM35" i="58" s="1"/>
  <c r="DY37" i="58"/>
  <c r="EP37" i="58" s="1"/>
  <c r="CO38" i="58"/>
  <c r="DF38" i="58" s="1"/>
  <c r="EB39" i="58"/>
  <c r="ES39" i="58" s="1"/>
  <c r="FU30" i="58"/>
  <c r="GL30" i="58" s="1"/>
  <c r="EG31" i="58"/>
  <c r="EX31" i="58" s="1"/>
  <c r="FO34" i="58"/>
  <c r="GF34" i="58" s="1"/>
  <c r="DX35" i="58"/>
  <c r="EO35" i="58" s="1"/>
  <c r="CP38" i="58"/>
  <c r="DG38" i="58" s="1"/>
  <c r="ED39" i="58"/>
  <c r="EU39" i="58" s="1"/>
  <c r="EI31" i="58"/>
  <c r="EZ31" i="58" s="1"/>
  <c r="FQ34" i="58"/>
  <c r="GH34" i="58" s="1"/>
  <c r="DY35" i="58"/>
  <c r="EP35" i="58" s="1"/>
  <c r="FH37" i="58"/>
  <c r="CQ38" i="58"/>
  <c r="DH38" i="58" s="1"/>
  <c r="CI39" i="58"/>
  <c r="CZ39" i="58" s="1"/>
  <c r="EJ39" i="58"/>
  <c r="FA39" i="58" s="1"/>
  <c r="DX30" i="58"/>
  <c r="EO30" i="58" s="1"/>
  <c r="EK31" i="58"/>
  <c r="FB31" i="58" s="1"/>
  <c r="DP33" i="58"/>
  <c r="FZ33" i="58"/>
  <c r="GQ33" i="58" s="1"/>
  <c r="CH35" i="58"/>
  <c r="CY35" i="58" s="1"/>
  <c r="FR36" i="58"/>
  <c r="GI36" i="58" s="1"/>
  <c r="CS38" i="58"/>
  <c r="DJ38" i="58" s="1"/>
  <c r="FQ38" i="58"/>
  <c r="GH38" i="58" s="1"/>
  <c r="FR40" i="58"/>
  <c r="GI40" i="58" s="1"/>
  <c r="CH73" i="58"/>
  <c r="CY73" i="58" s="1"/>
  <c r="FZ62" i="58"/>
  <c r="GQ62" i="58" s="1"/>
  <c r="FZ70" i="58"/>
  <c r="GQ70" i="58" s="1"/>
  <c r="GA64" i="58"/>
  <c r="GR64" i="58" s="1"/>
  <c r="FZ59" i="58"/>
  <c r="GQ59" i="58" s="1"/>
  <c r="FR61" i="58"/>
  <c r="GI61" i="58" s="1"/>
  <c r="GD69" i="58"/>
  <c r="GU69" i="58" s="1"/>
  <c r="GD61" i="58"/>
  <c r="GU61" i="58" s="1"/>
  <c r="CH59" i="58"/>
  <c r="CY59" i="58" s="1"/>
  <c r="CT61" i="58"/>
  <c r="DK61" i="58" s="1"/>
  <c r="EL63" i="58"/>
  <c r="FC63" i="58" s="1"/>
  <c r="GD70" i="58"/>
  <c r="GU70" i="58" s="1"/>
  <c r="CT73" i="58"/>
  <c r="DK73" i="58" s="1"/>
  <c r="EM78" i="58"/>
  <c r="FD78" i="58" s="1"/>
  <c r="CJ70" i="58"/>
  <c r="DA70" i="58" s="1"/>
  <c r="EC71" i="58"/>
  <c r="ET71" i="58" s="1"/>
  <c r="CT77" i="58"/>
  <c r="DK77" i="58" s="1"/>
  <c r="CK59" i="58"/>
  <c r="DB59" i="58" s="1"/>
  <c r="GC58" i="58"/>
  <c r="GT58" i="58" s="1"/>
  <c r="EB66" i="58"/>
  <c r="ES66" i="58" s="1"/>
  <c r="CO76" i="58"/>
  <c r="DF76" i="58" s="1"/>
  <c r="EF79" i="58"/>
  <c r="EW79" i="58" s="1"/>
  <c r="CS76" i="58"/>
  <c r="DJ76" i="58" s="1"/>
  <c r="FX75" i="58"/>
  <c r="GO75" i="58" s="1"/>
  <c r="DY31" i="58"/>
  <c r="EP31" i="58" s="1"/>
  <c r="CR32" i="58"/>
  <c r="DI32" i="58" s="1"/>
  <c r="EC32" i="58"/>
  <c r="ET32" i="58" s="1"/>
  <c r="CO33" i="58"/>
  <c r="DF33" i="58" s="1"/>
  <c r="EC33" i="58"/>
  <c r="ET33" i="58" s="1"/>
  <c r="GE34" i="58"/>
  <c r="GV34" i="58" s="1"/>
  <c r="FH35" i="58"/>
  <c r="DY36" i="58"/>
  <c r="EP36" i="58" s="1"/>
  <c r="CU37" i="58"/>
  <c r="DL37" i="58" s="1"/>
  <c r="EI37" i="58"/>
  <c r="EZ37" i="58" s="1"/>
  <c r="FV37" i="58"/>
  <c r="GM37" i="58" s="1"/>
  <c r="EM38" i="58"/>
  <c r="FD38" i="58" s="1"/>
  <c r="GA38" i="58"/>
  <c r="GR38" i="58" s="1"/>
  <c r="GC39" i="58"/>
  <c r="GT39" i="58" s="1"/>
  <c r="CS71" i="58"/>
  <c r="DJ71" i="58" s="1"/>
  <c r="FP30" i="58"/>
  <c r="GG30" i="58" s="1"/>
  <c r="FR31" i="58"/>
  <c r="GI31" i="58" s="1"/>
  <c r="ED32" i="58"/>
  <c r="EU32" i="58" s="1"/>
  <c r="FZ32" i="58"/>
  <c r="GQ32" i="58" s="1"/>
  <c r="CQ33" i="58"/>
  <c r="DH33" i="58" s="1"/>
  <c r="ED33" i="58"/>
  <c r="EU33" i="58" s="1"/>
  <c r="EK37" i="58"/>
  <c r="FB37" i="58" s="1"/>
  <c r="GC38" i="58"/>
  <c r="GT38" i="58" s="1"/>
  <c r="CE39" i="58"/>
  <c r="CV39" i="58" s="1"/>
  <c r="CH40" i="58"/>
  <c r="CY40" i="58" s="1"/>
  <c r="DW40" i="58"/>
  <c r="EN40" i="58" s="1"/>
  <c r="FQ30" i="58"/>
  <c r="GH30" i="58" s="1"/>
  <c r="FT31" i="58"/>
  <c r="GK31" i="58" s="1"/>
  <c r="GA32" i="58"/>
  <c r="GR32" i="58" s="1"/>
  <c r="CS33" i="58"/>
  <c r="DJ33" i="58" s="1"/>
  <c r="GC33" i="58"/>
  <c r="GT33" i="58" s="1"/>
  <c r="FT36" i="58"/>
  <c r="GK36" i="58" s="1"/>
  <c r="CG39" i="58"/>
  <c r="CX39" i="58" s="1"/>
  <c r="CJ40" i="58"/>
  <c r="DA40" i="58" s="1"/>
  <c r="CP65" i="58"/>
  <c r="DG65" i="58" s="1"/>
  <c r="CU70" i="58"/>
  <c r="DL70" i="58" s="1"/>
  <c r="CL40" i="58"/>
  <c r="DC40" i="58" s="1"/>
  <c r="FH63" i="58"/>
  <c r="DP74" i="58"/>
  <c r="FS76" i="58"/>
  <c r="GJ76" i="58" s="1"/>
  <c r="EJ30" i="58"/>
  <c r="FA30" i="58" s="1"/>
  <c r="CN69" i="58"/>
  <c r="DE69" i="58" s="1"/>
  <c r="GD73" i="58"/>
  <c r="GU73" i="58" s="1"/>
  <c r="FW76" i="58"/>
  <c r="GN76" i="58" s="1"/>
  <c r="DZ38" i="58"/>
  <c r="EQ38" i="58" s="1"/>
  <c r="FV40" i="58"/>
  <c r="GM40" i="58" s="1"/>
  <c r="EB62" i="58"/>
  <c r="ES62" i="58" s="1"/>
  <c r="CT64" i="58"/>
  <c r="DK64" i="58" s="1"/>
  <c r="EG35" i="58"/>
  <c r="EX35" i="58" s="1"/>
  <c r="FU35" i="58"/>
  <c r="GL35" i="58" s="1"/>
  <c r="GD36" i="58"/>
  <c r="GU36" i="58" s="1"/>
  <c r="CH37" i="58"/>
  <c r="CY37" i="58" s="1"/>
  <c r="EB38" i="58"/>
  <c r="ES38" i="58" s="1"/>
  <c r="CP39" i="58"/>
  <c r="DG39" i="58" s="1"/>
  <c r="EK40" i="58"/>
  <c r="FB40" i="58" s="1"/>
  <c r="FW40" i="58"/>
  <c r="GN40" i="58" s="1"/>
  <c r="ED62" i="58"/>
  <c r="EU62" i="58" s="1"/>
  <c r="FU68" i="58"/>
  <c r="GL68" i="58" s="1"/>
  <c r="GA72" i="58"/>
  <c r="GR72" i="58" s="1"/>
  <c r="DX32" i="58"/>
  <c r="EO32" i="58" s="1"/>
  <c r="FY34" i="58"/>
  <c r="GP34" i="58" s="1"/>
  <c r="EI35" i="58"/>
  <c r="EZ35" i="58" s="1"/>
  <c r="CJ37" i="58"/>
  <c r="DA37" i="58" s="1"/>
  <c r="ED38" i="58"/>
  <c r="EU38" i="58" s="1"/>
  <c r="CQ39" i="58"/>
  <c r="DH39" i="58" s="1"/>
  <c r="FT63" i="58"/>
  <c r="GK63" i="58" s="1"/>
  <c r="CJ66" i="58"/>
  <c r="DA66" i="58" s="1"/>
  <c r="CI32" i="58"/>
  <c r="CZ32" i="58" s="1"/>
  <c r="DY32" i="58"/>
  <c r="EP32" i="58" s="1"/>
  <c r="CI33" i="58"/>
  <c r="CZ33" i="58" s="1"/>
  <c r="FZ34" i="58"/>
  <c r="GQ34" i="58" s="1"/>
  <c r="FZ35" i="58"/>
  <c r="GQ35" i="58" s="1"/>
  <c r="EA37" i="58"/>
  <c r="ER37" i="58" s="1"/>
  <c r="FS38" i="58"/>
  <c r="GJ38" i="58" s="1"/>
  <c r="EL39" i="58"/>
  <c r="FC39" i="58" s="1"/>
  <c r="CF31" i="58"/>
  <c r="CW31" i="58" s="1"/>
  <c r="DW31" i="58"/>
  <c r="EN31" i="58" s="1"/>
  <c r="CJ32" i="58"/>
  <c r="DA32" i="58" s="1"/>
  <c r="DZ32" i="58"/>
  <c r="EQ32" i="58" s="1"/>
  <c r="FS32" i="58"/>
  <c r="GJ32" i="58" s="1"/>
  <c r="DZ33" i="58"/>
  <c r="EQ33" i="58" s="1"/>
  <c r="CU34" i="58"/>
  <c r="DL34" i="58" s="1"/>
  <c r="GA34" i="58"/>
  <c r="GR34" i="58" s="1"/>
  <c r="DW36" i="58"/>
  <c r="EN36" i="58" s="1"/>
  <c r="FT37" i="58"/>
  <c r="GK37" i="58" s="1"/>
  <c r="FY39" i="58"/>
  <c r="GP39" i="58" s="1"/>
  <c r="EH76" i="58"/>
  <c r="EY76" i="58" s="1"/>
  <c r="EB32" i="58"/>
  <c r="ES32" i="58" s="1"/>
  <c r="CN33" i="58"/>
  <c r="DE33" i="58" s="1"/>
  <c r="EB33" i="58"/>
  <c r="ES33" i="58" s="1"/>
  <c r="FY33" i="58"/>
  <c r="GP33" i="58" s="1"/>
  <c r="EL34" i="58"/>
  <c r="FC34" i="58" s="1"/>
  <c r="GC34" i="58"/>
  <c r="GT34" i="58" s="1"/>
  <c r="GD35" i="58"/>
  <c r="GU35" i="58" s="1"/>
  <c r="CH36" i="58"/>
  <c r="CY36" i="58" s="1"/>
  <c r="EG37" i="58"/>
  <c r="EX37" i="58" s="1"/>
  <c r="FU37" i="58"/>
  <c r="GL37" i="58" s="1"/>
  <c r="FY38" i="58"/>
  <c r="GP38" i="58" s="1"/>
  <c r="GA39" i="58"/>
  <c r="GR39" i="58" s="1"/>
  <c r="CQ60" i="58"/>
  <c r="DH60" i="58" s="1"/>
  <c r="EJ64" i="58"/>
  <c r="FA64" i="58" s="1"/>
  <c r="CK71" i="58"/>
  <c r="DB71" i="58" s="1"/>
  <c r="EM76" i="58"/>
  <c r="FD76" i="58" s="1"/>
  <c r="BF7" i="58"/>
  <c r="BF22" i="58"/>
  <c r="BC10" i="58"/>
  <c r="BF14" i="58"/>
  <c r="BC17" i="58"/>
  <c r="BC11" i="58"/>
  <c r="BC18" i="58"/>
  <c r="BF15" i="58"/>
  <c r="BF21" i="58"/>
  <c r="BF8" i="58"/>
  <c r="BF10" i="58"/>
  <c r="BC19" i="58"/>
  <c r="FU64" i="58"/>
  <c r="GL64" i="58" s="1"/>
  <c r="DX65" i="58"/>
  <c r="EO65" i="58" s="1"/>
  <c r="CJ67" i="58"/>
  <c r="DA67" i="58" s="1"/>
  <c r="BG28" i="58"/>
  <c r="CJ58" i="58"/>
  <c r="DA58" i="58" s="1"/>
  <c r="EC58" i="58"/>
  <c r="ET58" i="58" s="1"/>
  <c r="CS60" i="58"/>
  <c r="DJ60" i="58" s="1"/>
  <c r="FU61" i="58"/>
  <c r="GL61" i="58" s="1"/>
  <c r="CJ62" i="58"/>
  <c r="DA62" i="58" s="1"/>
  <c r="EH62" i="58"/>
  <c r="EY62" i="58" s="1"/>
  <c r="GA62" i="58"/>
  <c r="GR62" i="58" s="1"/>
  <c r="CO63" i="58"/>
  <c r="DF63" i="58" s="1"/>
  <c r="DX64" i="58"/>
  <c r="EO64" i="58" s="1"/>
  <c r="FX64" i="58"/>
  <c r="GO64" i="58" s="1"/>
  <c r="CM65" i="58"/>
  <c r="DD65" i="58" s="1"/>
  <c r="DY65" i="58"/>
  <c r="EP65" i="58" s="1"/>
  <c r="CI66" i="58"/>
  <c r="CZ66" i="58" s="1"/>
  <c r="EC66" i="58"/>
  <c r="ET66" i="58" s="1"/>
  <c r="FV66" i="58"/>
  <c r="GM66" i="58" s="1"/>
  <c r="CK67" i="58"/>
  <c r="DB67" i="58" s="1"/>
  <c r="EA67" i="58"/>
  <c r="ER67" i="58" s="1"/>
  <c r="FX71" i="58"/>
  <c r="GO71" i="58" s="1"/>
  <c r="CO72" i="58"/>
  <c r="DF72" i="58" s="1"/>
  <c r="CL73" i="58"/>
  <c r="DC73" i="58" s="1"/>
  <c r="FH73" i="58"/>
  <c r="FY74" i="58"/>
  <c r="GP74" i="58" s="1"/>
  <c r="CJ75" i="58"/>
  <c r="DA75" i="58" s="1"/>
  <c r="EH75" i="58"/>
  <c r="EY75" i="58" s="1"/>
  <c r="GD75" i="58"/>
  <c r="GU75" i="58" s="1"/>
  <c r="CP76" i="58"/>
  <c r="DG76" i="58" s="1"/>
  <c r="DY77" i="58"/>
  <c r="EP77" i="58" s="1"/>
  <c r="FV77" i="58"/>
  <c r="GM77" i="58" s="1"/>
  <c r="CG78" i="58"/>
  <c r="CX78" i="58" s="1"/>
  <c r="CU79" i="58"/>
  <c r="DL79" i="58" s="1"/>
  <c r="EI79" i="58"/>
  <c r="EZ79" i="58" s="1"/>
  <c r="CF80" i="58"/>
  <c r="CW80" i="58" s="1"/>
  <c r="DZ80" i="58"/>
  <c r="EQ80" i="58" s="1"/>
  <c r="FQ80" i="58"/>
  <c r="GH80" i="58" s="1"/>
  <c r="FQ60" i="58"/>
  <c r="GH60" i="58" s="1"/>
  <c r="FV65" i="58"/>
  <c r="GM65" i="58" s="1"/>
  <c r="CG72" i="58"/>
  <c r="CX72" i="58" s="1"/>
  <c r="FQ74" i="58"/>
  <c r="GH74" i="58" s="1"/>
  <c r="FU77" i="58"/>
  <c r="GL77" i="58" s="1"/>
  <c r="CM79" i="58"/>
  <c r="DD79" i="58" s="1"/>
  <c r="CU58" i="58"/>
  <c r="DL58" i="58" s="1"/>
  <c r="EH59" i="58"/>
  <c r="EY59" i="58" s="1"/>
  <c r="EH60" i="58"/>
  <c r="EY60" i="58" s="1"/>
  <c r="CP61" i="58"/>
  <c r="DG61" i="58" s="1"/>
  <c r="CO64" i="58"/>
  <c r="DF64" i="58" s="1"/>
  <c r="DP64" i="58"/>
  <c r="EH66" i="58"/>
  <c r="EY66" i="58" s="1"/>
  <c r="EJ68" i="58"/>
  <c r="FA68" i="58" s="1"/>
  <c r="CU69" i="58"/>
  <c r="DL69" i="58" s="1"/>
  <c r="CN71" i="58"/>
  <c r="DE71" i="58" s="1"/>
  <c r="CQ72" i="58"/>
  <c r="DH72" i="58" s="1"/>
  <c r="CF74" i="58"/>
  <c r="CW74" i="58" s="1"/>
  <c r="GA74" i="58"/>
  <c r="GR74" i="58" s="1"/>
  <c r="CL75" i="58"/>
  <c r="DC75" i="58" s="1"/>
  <c r="EK75" i="58"/>
  <c r="FB75" i="58" s="1"/>
  <c r="FP76" i="58"/>
  <c r="GG76" i="58" s="1"/>
  <c r="GD77" i="58"/>
  <c r="GU77" i="58" s="1"/>
  <c r="CK80" i="58"/>
  <c r="DB80" i="58" s="1"/>
  <c r="EC80" i="58"/>
  <c r="ET80" i="58" s="1"/>
  <c r="FY80" i="58"/>
  <c r="GP80" i="58" s="1"/>
  <c r="EB58" i="58"/>
  <c r="ES58" i="58" s="1"/>
  <c r="CG66" i="58"/>
  <c r="CX66" i="58" s="1"/>
  <c r="FQ68" i="58"/>
  <c r="GH68" i="58" s="1"/>
  <c r="DY69" i="58"/>
  <c r="EP69" i="58" s="1"/>
  <c r="DY75" i="58"/>
  <c r="EP75" i="58" s="1"/>
  <c r="DZ58" i="58"/>
  <c r="EQ58" i="58" s="1"/>
  <c r="FZ58" i="58"/>
  <c r="GQ58" i="58" s="1"/>
  <c r="CJ59" i="58"/>
  <c r="DA59" i="58" s="1"/>
  <c r="EK59" i="58"/>
  <c r="FB59" i="58" s="1"/>
  <c r="CP60" i="58"/>
  <c r="DG60" i="58" s="1"/>
  <c r="CR61" i="58"/>
  <c r="DI61" i="58" s="1"/>
  <c r="EC62" i="58"/>
  <c r="ET62" i="58" s="1"/>
  <c r="EA63" i="58"/>
  <c r="ER63" i="58" s="1"/>
  <c r="CQ64" i="58"/>
  <c r="DH64" i="58" s="1"/>
  <c r="FP64" i="58"/>
  <c r="GG64" i="58" s="1"/>
  <c r="GC64" i="58"/>
  <c r="GT64" i="58" s="1"/>
  <c r="CR65" i="58"/>
  <c r="DI65" i="58" s="1"/>
  <c r="FR65" i="58"/>
  <c r="GI65" i="58" s="1"/>
  <c r="EK66" i="58"/>
  <c r="FB66" i="58" s="1"/>
  <c r="CH67" i="58"/>
  <c r="CY67" i="58" s="1"/>
  <c r="CM70" i="58"/>
  <c r="DD70" i="58" s="1"/>
  <c r="CP71" i="58"/>
  <c r="DG71" i="58" s="1"/>
  <c r="FH71" i="58"/>
  <c r="FP72" i="58"/>
  <c r="GG72" i="58" s="1"/>
  <c r="FZ73" i="58"/>
  <c r="GQ73" i="58" s="1"/>
  <c r="CG74" i="58"/>
  <c r="CX74" i="58" s="1"/>
  <c r="EL74" i="58"/>
  <c r="FC74" i="58" s="1"/>
  <c r="FS75" i="58"/>
  <c r="GJ75" i="58" s="1"/>
  <c r="CG76" i="58"/>
  <c r="CX76" i="58" s="1"/>
  <c r="FQ76" i="58"/>
  <c r="GH76" i="58" s="1"/>
  <c r="CP77" i="58"/>
  <c r="DG77" i="58" s="1"/>
  <c r="FT77" i="58"/>
  <c r="GK77" i="58" s="1"/>
  <c r="CH79" i="58"/>
  <c r="CY79" i="58" s="1"/>
  <c r="DX79" i="58"/>
  <c r="EO79" i="58" s="1"/>
  <c r="FZ79" i="58"/>
  <c r="GQ79" i="58" s="1"/>
  <c r="CQ80" i="58"/>
  <c r="DH80" i="58" s="1"/>
  <c r="EJ80" i="58"/>
  <c r="FA80" i="58" s="1"/>
  <c r="GA80" i="58"/>
  <c r="GR80" i="58" s="1"/>
  <c r="CN59" i="58"/>
  <c r="DE59" i="58" s="1"/>
  <c r="EJ63" i="58"/>
  <c r="FA63" i="58" s="1"/>
  <c r="EI63" i="58"/>
  <c r="EZ63" i="58" s="1"/>
  <c r="EK63" i="58"/>
  <c r="FB63" i="58" s="1"/>
  <c r="CF58" i="58"/>
  <c r="CW58" i="58" s="1"/>
  <c r="CM58" i="58"/>
  <c r="DD58" i="58" s="1"/>
  <c r="EH58" i="58"/>
  <c r="EY58" i="58" s="1"/>
  <c r="FY58" i="58"/>
  <c r="GP58" i="58" s="1"/>
  <c r="GD58" i="58"/>
  <c r="GU58" i="58" s="1"/>
  <c r="CP59" i="58"/>
  <c r="DG59" i="58" s="1"/>
  <c r="EG59" i="58"/>
  <c r="EX59" i="58" s="1"/>
  <c r="EL59" i="58"/>
  <c r="FC59" i="58" s="1"/>
  <c r="FO59" i="58"/>
  <c r="GF59" i="58" s="1"/>
  <c r="GB59" i="58"/>
  <c r="GS59" i="58" s="1"/>
  <c r="CO60" i="58"/>
  <c r="DF60" i="58" s="1"/>
  <c r="CT60" i="58"/>
  <c r="DK60" i="58" s="1"/>
  <c r="DW60" i="58"/>
  <c r="EN60" i="58" s="1"/>
  <c r="EJ60" i="58"/>
  <c r="FA60" i="58" s="1"/>
  <c r="FX60" i="58"/>
  <c r="GO60" i="58" s="1"/>
  <c r="DX61" i="58"/>
  <c r="EO61" i="58" s="1"/>
  <c r="EF61" i="58"/>
  <c r="EW61" i="58" s="1"/>
  <c r="FV61" i="58"/>
  <c r="GM61" i="58" s="1"/>
  <c r="CT62" i="58"/>
  <c r="DK62" i="58" s="1"/>
  <c r="CU62" i="58"/>
  <c r="DL62" i="58" s="1"/>
  <c r="CM62" i="58"/>
  <c r="DD62" i="58" s="1"/>
  <c r="DX62" i="58"/>
  <c r="EO62" i="58" s="1"/>
  <c r="GB62" i="58"/>
  <c r="GS62" i="58" s="1"/>
  <c r="FY62" i="58"/>
  <c r="GP62" i="58" s="1"/>
  <c r="CF63" i="58"/>
  <c r="CW63" i="58" s="1"/>
  <c r="FQ63" i="58"/>
  <c r="GH63" i="58" s="1"/>
  <c r="FP63" i="58"/>
  <c r="GG63" i="58" s="1"/>
  <c r="FO63" i="58"/>
  <c r="GF63" i="58" s="1"/>
  <c r="GE63" i="58"/>
  <c r="GV63" i="58" s="1"/>
  <c r="FO64" i="58"/>
  <c r="GF64" i="58" s="1"/>
  <c r="CG65" i="58"/>
  <c r="CX65" i="58" s="1"/>
  <c r="CF65" i="58"/>
  <c r="CW65" i="58" s="1"/>
  <c r="CE65" i="58"/>
  <c r="CV65" i="58" s="1"/>
  <c r="CU65" i="58"/>
  <c r="DL65" i="58" s="1"/>
  <c r="EH65" i="58"/>
  <c r="EY65" i="58" s="1"/>
  <c r="EF65" i="58"/>
  <c r="EW65" i="58" s="1"/>
  <c r="EK65" i="58"/>
  <c r="FB65" i="58" s="1"/>
  <c r="EG65" i="58"/>
  <c r="EX65" i="58" s="1"/>
  <c r="CU66" i="58"/>
  <c r="DL66" i="58" s="1"/>
  <c r="GD66" i="58"/>
  <c r="GU66" i="58" s="1"/>
  <c r="ED67" i="58"/>
  <c r="EU67" i="58" s="1"/>
  <c r="GE67" i="58"/>
  <c r="GV67" i="58" s="1"/>
  <c r="GD67" i="58"/>
  <c r="GU67" i="58" s="1"/>
  <c r="CR68" i="58"/>
  <c r="DI68" i="58" s="1"/>
  <c r="CP68" i="58"/>
  <c r="DG68" i="58" s="1"/>
  <c r="CO68" i="58"/>
  <c r="DF68" i="58" s="1"/>
  <c r="CQ68" i="58"/>
  <c r="DH68" i="58" s="1"/>
  <c r="EH68" i="58"/>
  <c r="EY68" i="58" s="1"/>
  <c r="EH69" i="58"/>
  <c r="EY69" i="58" s="1"/>
  <c r="EK69" i="58"/>
  <c r="FB69" i="58" s="1"/>
  <c r="EI69" i="58"/>
  <c r="EZ69" i="58" s="1"/>
  <c r="EA76" i="58"/>
  <c r="ER76" i="58" s="1"/>
  <c r="EB76" i="58"/>
  <c r="ES76" i="58" s="1"/>
  <c r="DY78" i="58"/>
  <c r="EP78" i="58" s="1"/>
  <c r="DX78" i="58"/>
  <c r="EO78" i="58" s="1"/>
  <c r="DW78" i="58"/>
  <c r="EN78" i="58" s="1"/>
  <c r="ED59" i="58"/>
  <c r="EU59" i="58" s="1"/>
  <c r="CL60" i="58"/>
  <c r="DC60" i="58" s="1"/>
  <c r="GB66" i="58"/>
  <c r="GS66" i="58" s="1"/>
  <c r="GA66" i="58"/>
  <c r="GR66" i="58" s="1"/>
  <c r="FZ66" i="58"/>
  <c r="GQ66" i="58" s="1"/>
  <c r="CL68" i="58"/>
  <c r="DC68" i="58" s="1"/>
  <c r="EM68" i="58"/>
  <c r="FD68" i="58" s="1"/>
  <c r="EL68" i="58"/>
  <c r="FC68" i="58" s="1"/>
  <c r="CI72" i="58"/>
  <c r="CZ72" i="58" s="1"/>
  <c r="CM72" i="58"/>
  <c r="DD72" i="58" s="1"/>
  <c r="CK72" i="58"/>
  <c r="DB72" i="58" s="1"/>
  <c r="CM77" i="58"/>
  <c r="DD77" i="58" s="1"/>
  <c r="CL77" i="58"/>
  <c r="DC77" i="58" s="1"/>
  <c r="CH77" i="58"/>
  <c r="CY77" i="58" s="1"/>
  <c r="CJ77" i="58"/>
  <c r="DA77" i="58" s="1"/>
  <c r="CN79" i="58"/>
  <c r="DE79" i="58" s="1"/>
  <c r="CP79" i="58"/>
  <c r="DG79" i="58" s="1"/>
  <c r="CR79" i="58"/>
  <c r="DI79" i="58" s="1"/>
  <c r="CG58" i="58"/>
  <c r="CX58" i="58" s="1"/>
  <c r="DX58" i="58"/>
  <c r="EO58" i="58" s="1"/>
  <c r="EK58" i="58"/>
  <c r="FB58" i="58" s="1"/>
  <c r="CF59" i="58"/>
  <c r="CW59" i="58" s="1"/>
  <c r="CS59" i="58"/>
  <c r="DJ59" i="58" s="1"/>
  <c r="GD59" i="58"/>
  <c r="GU59" i="58" s="1"/>
  <c r="EL60" i="58"/>
  <c r="FC60" i="58" s="1"/>
  <c r="FO60" i="58"/>
  <c r="GF60" i="58" s="1"/>
  <c r="GA60" i="58"/>
  <c r="GR60" i="58" s="1"/>
  <c r="DY61" i="58"/>
  <c r="EP61" i="58" s="1"/>
  <c r="EI61" i="58"/>
  <c r="EZ61" i="58" s="1"/>
  <c r="CE62" i="58"/>
  <c r="CV62" i="58" s="1"/>
  <c r="GE62" i="58"/>
  <c r="GV62" i="58" s="1"/>
  <c r="GD62" i="58"/>
  <c r="GU62" i="58" s="1"/>
  <c r="CM63" i="58"/>
  <c r="DD63" i="58" s="1"/>
  <c r="CK63" i="58"/>
  <c r="DB63" i="58" s="1"/>
  <c r="CH63" i="58"/>
  <c r="CY63" i="58" s="1"/>
  <c r="EG63" i="58"/>
  <c r="EX63" i="58" s="1"/>
  <c r="CJ64" i="58"/>
  <c r="DA64" i="58" s="1"/>
  <c r="CM64" i="58"/>
  <c r="DD64" i="58" s="1"/>
  <c r="CI64" i="58"/>
  <c r="CZ64" i="58" s="1"/>
  <c r="EL64" i="58"/>
  <c r="FC64" i="58" s="1"/>
  <c r="CQ67" i="58"/>
  <c r="DH67" i="58" s="1"/>
  <c r="CS67" i="58"/>
  <c r="DJ67" i="58" s="1"/>
  <c r="EJ67" i="58"/>
  <c r="FA67" i="58" s="1"/>
  <c r="EH67" i="58"/>
  <c r="EY67" i="58" s="1"/>
  <c r="EG67" i="58"/>
  <c r="EX67" i="58" s="1"/>
  <c r="EI67" i="58"/>
  <c r="EZ67" i="58" s="1"/>
  <c r="FZ67" i="58"/>
  <c r="GQ67" i="58" s="1"/>
  <c r="CE70" i="58"/>
  <c r="CV70" i="58" s="1"/>
  <c r="EE70" i="58"/>
  <c r="EV70" i="58" s="1"/>
  <c r="EC70" i="58"/>
  <c r="ET70" i="58" s="1"/>
  <c r="ED70" i="58"/>
  <c r="EU70" i="58" s="1"/>
  <c r="EB70" i="58"/>
  <c r="ES70" i="58" s="1"/>
  <c r="GD71" i="58"/>
  <c r="GU71" i="58" s="1"/>
  <c r="GE71" i="58"/>
  <c r="GV71" i="58" s="1"/>
  <c r="FP78" i="58"/>
  <c r="GG78" i="58" s="1"/>
  <c r="FQ78" i="58"/>
  <c r="GH78" i="58" s="1"/>
  <c r="FO78" i="58"/>
  <c r="GF78" i="58" s="1"/>
  <c r="EF58" i="58"/>
  <c r="EW58" i="58" s="1"/>
  <c r="FV58" i="58"/>
  <c r="GM58" i="58" s="1"/>
  <c r="FT62" i="58"/>
  <c r="GK62" i="58" s="1"/>
  <c r="FR62" i="58"/>
  <c r="GI62" i="58" s="1"/>
  <c r="FV62" i="58"/>
  <c r="GM62" i="58" s="1"/>
  <c r="GC66" i="58"/>
  <c r="GT66" i="58" s="1"/>
  <c r="BG27" i="58"/>
  <c r="DY58" i="58"/>
  <c r="EP58" i="58" s="1"/>
  <c r="ED58" i="58"/>
  <c r="EU58" i="58" s="1"/>
  <c r="FS58" i="58"/>
  <c r="GJ58" i="58" s="1"/>
  <c r="GA58" i="58"/>
  <c r="GR58" i="58" s="1"/>
  <c r="CG59" i="58"/>
  <c r="CX59" i="58" s="1"/>
  <c r="CL59" i="58"/>
  <c r="DC59" i="58" s="1"/>
  <c r="EA59" i="58"/>
  <c r="ER59" i="58" s="1"/>
  <c r="EI59" i="58"/>
  <c r="EZ59" i="58" s="1"/>
  <c r="CI60" i="58"/>
  <c r="CZ60" i="58" s="1"/>
  <c r="GC60" i="58"/>
  <c r="GT60" i="58" s="1"/>
  <c r="CE61" i="58"/>
  <c r="CV61" i="58" s="1"/>
  <c r="EK61" i="58"/>
  <c r="FB61" i="58" s="1"/>
  <c r="FT61" i="58"/>
  <c r="GK61" i="58" s="1"/>
  <c r="CF62" i="58"/>
  <c r="CW62" i="58" s="1"/>
  <c r="EI62" i="58"/>
  <c r="EZ62" i="58" s="1"/>
  <c r="EF62" i="58"/>
  <c r="EW62" i="58" s="1"/>
  <c r="EK62" i="58"/>
  <c r="FB62" i="58" s="1"/>
  <c r="FS62" i="58"/>
  <c r="GJ62" i="58" s="1"/>
  <c r="CQ63" i="58"/>
  <c r="DH63" i="58" s="1"/>
  <c r="CP63" i="58"/>
  <c r="DG63" i="58" s="1"/>
  <c r="CJ63" i="58"/>
  <c r="DA63" i="58" s="1"/>
  <c r="CS63" i="58"/>
  <c r="DJ63" i="58" s="1"/>
  <c r="EB63" i="58"/>
  <c r="ES63" i="58" s="1"/>
  <c r="ED63" i="58"/>
  <c r="EU63" i="58" s="1"/>
  <c r="DZ63" i="58"/>
  <c r="EQ63" i="58" s="1"/>
  <c r="EH63" i="58"/>
  <c r="EY63" i="58" s="1"/>
  <c r="CR64" i="58"/>
  <c r="DI64" i="58" s="1"/>
  <c r="CS64" i="58"/>
  <c r="DJ64" i="58" s="1"/>
  <c r="CL64" i="58"/>
  <c r="DC64" i="58" s="1"/>
  <c r="DW64" i="58"/>
  <c r="EN64" i="58" s="1"/>
  <c r="GE65" i="58"/>
  <c r="GV65" i="58" s="1"/>
  <c r="GD65" i="58"/>
  <c r="GU65" i="58" s="1"/>
  <c r="DW66" i="58"/>
  <c r="EN66" i="58" s="1"/>
  <c r="DY66" i="58"/>
  <c r="EP66" i="58" s="1"/>
  <c r="DX66" i="58"/>
  <c r="EO66" i="58" s="1"/>
  <c r="FY66" i="58"/>
  <c r="GP66" i="58" s="1"/>
  <c r="CN67" i="58"/>
  <c r="DE67" i="58" s="1"/>
  <c r="EK67" i="58"/>
  <c r="FB67" i="58" s="1"/>
  <c r="GB67" i="58"/>
  <c r="GS67" i="58" s="1"/>
  <c r="CI68" i="58"/>
  <c r="CZ68" i="58" s="1"/>
  <c r="FZ68" i="58"/>
  <c r="GQ68" i="58" s="1"/>
  <c r="GC68" i="58"/>
  <c r="GT68" i="58" s="1"/>
  <c r="FX68" i="58"/>
  <c r="GO68" i="58" s="1"/>
  <c r="CG70" i="58"/>
  <c r="CX70" i="58" s="1"/>
  <c r="EI70" i="58"/>
  <c r="EZ70" i="58" s="1"/>
  <c r="EH70" i="58"/>
  <c r="EY70" i="58" s="1"/>
  <c r="EF70" i="58"/>
  <c r="EW70" i="58" s="1"/>
  <c r="EG70" i="58"/>
  <c r="EX70" i="58" s="1"/>
  <c r="FT70" i="58"/>
  <c r="GK70" i="58" s="1"/>
  <c r="FW70" i="58"/>
  <c r="GN70" i="58" s="1"/>
  <c r="FV70" i="58"/>
  <c r="GM70" i="58" s="1"/>
  <c r="FS70" i="58"/>
  <c r="GJ70" i="58" s="1"/>
  <c r="EM72" i="58"/>
  <c r="FD72" i="58" s="1"/>
  <c r="DX73" i="58"/>
  <c r="EO73" i="58" s="1"/>
  <c r="DY73" i="58"/>
  <c r="EP73" i="58" s="1"/>
  <c r="DW73" i="58"/>
  <c r="EN73" i="58" s="1"/>
  <c r="CJ74" i="58"/>
  <c r="DA74" i="58" s="1"/>
  <c r="CM74" i="58"/>
  <c r="DD74" i="58" s="1"/>
  <c r="ED75" i="58"/>
  <c r="EU75" i="58" s="1"/>
  <c r="CL76" i="58"/>
  <c r="DC76" i="58" s="1"/>
  <c r="EJ77" i="58"/>
  <c r="FA77" i="58" s="1"/>
  <c r="EI77" i="58"/>
  <c r="EZ77" i="58" s="1"/>
  <c r="EK77" i="58"/>
  <c r="FB77" i="58" s="1"/>
  <c r="CE78" i="58"/>
  <c r="CV78" i="58" s="1"/>
  <c r="FT65" i="58"/>
  <c r="GK65" i="58" s="1"/>
  <c r="CE66" i="58"/>
  <c r="CV66" i="58" s="1"/>
  <c r="ED66" i="58"/>
  <c r="EU66" i="58" s="1"/>
  <c r="CF67" i="58"/>
  <c r="CW67" i="58" s="1"/>
  <c r="EL67" i="58"/>
  <c r="FC67" i="58" s="1"/>
  <c r="FO67" i="58"/>
  <c r="GF67" i="58" s="1"/>
  <c r="CT68" i="58"/>
  <c r="DK68" i="58" s="1"/>
  <c r="DW68" i="58"/>
  <c r="EN68" i="58" s="1"/>
  <c r="FO68" i="58"/>
  <c r="GF68" i="58" s="1"/>
  <c r="CP69" i="58"/>
  <c r="DG69" i="58" s="1"/>
  <c r="DW69" i="58"/>
  <c r="EN69" i="58" s="1"/>
  <c r="FW69" i="58"/>
  <c r="GN69" i="58" s="1"/>
  <c r="FU69" i="58"/>
  <c r="GL69" i="58" s="1"/>
  <c r="FT69" i="58"/>
  <c r="GK69" i="58" s="1"/>
  <c r="GB70" i="58"/>
  <c r="GS70" i="58" s="1"/>
  <c r="GC70" i="58"/>
  <c r="GT70" i="58" s="1"/>
  <c r="CF71" i="58"/>
  <c r="CW71" i="58" s="1"/>
  <c r="EJ71" i="58"/>
  <c r="FA71" i="58" s="1"/>
  <c r="EG71" i="58"/>
  <c r="EX71" i="58" s="1"/>
  <c r="EI71" i="58"/>
  <c r="EZ71" i="58" s="1"/>
  <c r="EH71" i="58"/>
  <c r="EY71" i="58" s="1"/>
  <c r="CT74" i="58"/>
  <c r="DK74" i="58" s="1"/>
  <c r="CU74" i="58"/>
  <c r="DL74" i="58" s="1"/>
  <c r="EL75" i="58"/>
  <c r="FC75" i="58" s="1"/>
  <c r="EM75" i="58"/>
  <c r="FD75" i="58" s="1"/>
  <c r="CR78" i="58"/>
  <c r="DI78" i="58" s="1"/>
  <c r="CQ78" i="58"/>
  <c r="DH78" i="58" s="1"/>
  <c r="CO78" i="58"/>
  <c r="DF78" i="58" s="1"/>
  <c r="EF78" i="58"/>
  <c r="EW78" i="58" s="1"/>
  <c r="EJ78" i="58"/>
  <c r="FA78" i="58" s="1"/>
  <c r="FW79" i="58"/>
  <c r="GN79" i="58" s="1"/>
  <c r="FT79" i="58"/>
  <c r="GK79" i="58" s="1"/>
  <c r="FV79" i="58"/>
  <c r="GM79" i="58" s="1"/>
  <c r="FU79" i="58"/>
  <c r="GL79" i="58" s="1"/>
  <c r="FH79" i="58"/>
  <c r="DZ62" i="58"/>
  <c r="EQ62" i="58" s="1"/>
  <c r="EH64" i="58"/>
  <c r="EY64" i="58" s="1"/>
  <c r="FY64" i="58"/>
  <c r="GP64" i="58" s="1"/>
  <c r="CH65" i="58"/>
  <c r="CY65" i="58" s="1"/>
  <c r="FU65" i="58"/>
  <c r="GL65" i="58" s="1"/>
  <c r="DZ66" i="58"/>
  <c r="EQ66" i="58" s="1"/>
  <c r="EF66" i="58"/>
  <c r="EW66" i="58" s="1"/>
  <c r="FS66" i="58"/>
  <c r="GJ66" i="58" s="1"/>
  <c r="CG67" i="58"/>
  <c r="CX67" i="58" s="1"/>
  <c r="CL67" i="58"/>
  <c r="DC67" i="58" s="1"/>
  <c r="EA69" i="58"/>
  <c r="ER69" i="58" s="1"/>
  <c r="EC69" i="58"/>
  <c r="ET69" i="58" s="1"/>
  <c r="FV69" i="58"/>
  <c r="GM69" i="58" s="1"/>
  <c r="DX70" i="58"/>
  <c r="EO70" i="58" s="1"/>
  <c r="FY70" i="58"/>
  <c r="GP70" i="58" s="1"/>
  <c r="CM71" i="58"/>
  <c r="DD71" i="58" s="1"/>
  <c r="CJ71" i="58"/>
  <c r="DA71" i="58" s="1"/>
  <c r="CH71" i="58"/>
  <c r="CY71" i="58" s="1"/>
  <c r="EK71" i="58"/>
  <c r="FB71" i="58" s="1"/>
  <c r="FW71" i="58"/>
  <c r="GN71" i="58" s="1"/>
  <c r="FT71" i="58"/>
  <c r="GK71" i="58" s="1"/>
  <c r="FV71" i="58"/>
  <c r="GM71" i="58" s="1"/>
  <c r="EE72" i="58"/>
  <c r="EV72" i="58" s="1"/>
  <c r="ED72" i="58"/>
  <c r="EU72" i="58" s="1"/>
  <c r="DZ72" i="58"/>
  <c r="EQ72" i="58" s="1"/>
  <c r="EJ73" i="58"/>
  <c r="FA73" i="58" s="1"/>
  <c r="EK73" i="58"/>
  <c r="FB73" i="58" s="1"/>
  <c r="EG73" i="58"/>
  <c r="EX73" i="58" s="1"/>
  <c r="EI73" i="58"/>
  <c r="EZ73" i="58" s="1"/>
  <c r="FW73" i="58"/>
  <c r="GN73" i="58" s="1"/>
  <c r="FV73" i="58"/>
  <c r="GM73" i="58" s="1"/>
  <c r="FT73" i="58"/>
  <c r="GK73" i="58" s="1"/>
  <c r="FU73" i="58"/>
  <c r="GL73" i="58" s="1"/>
  <c r="EE74" i="58"/>
  <c r="EV74" i="58" s="1"/>
  <c r="EC74" i="58"/>
  <c r="ET74" i="58" s="1"/>
  <c r="DZ74" i="58"/>
  <c r="EQ74" i="58" s="1"/>
  <c r="ED74" i="58"/>
  <c r="EU74" i="58" s="1"/>
  <c r="CG75" i="58"/>
  <c r="CX75" i="58" s="1"/>
  <c r="CT76" i="58"/>
  <c r="DK76" i="58" s="1"/>
  <c r="CU76" i="58"/>
  <c r="DL76" i="58" s="1"/>
  <c r="DW77" i="58"/>
  <c r="EN77" i="58" s="1"/>
  <c r="FZ78" i="58"/>
  <c r="GQ78" i="58" s="1"/>
  <c r="GA78" i="58"/>
  <c r="GR78" i="58" s="1"/>
  <c r="FX78" i="58"/>
  <c r="GO78" i="58" s="1"/>
  <c r="FY78" i="58"/>
  <c r="GP78" i="58" s="1"/>
  <c r="CG79" i="58"/>
  <c r="CX79" i="58" s="1"/>
  <c r="CF79" i="58"/>
  <c r="CW79" i="58" s="1"/>
  <c r="CE79" i="58"/>
  <c r="CV79" i="58" s="1"/>
  <c r="CU80" i="58"/>
  <c r="DL80" i="58" s="1"/>
  <c r="GD79" i="58"/>
  <c r="GU79" i="58" s="1"/>
  <c r="CE69" i="58"/>
  <c r="CV69" i="58" s="1"/>
  <c r="CO71" i="58"/>
  <c r="DF71" i="58" s="1"/>
  <c r="CE72" i="58"/>
  <c r="CV72" i="58" s="1"/>
  <c r="CS72" i="58"/>
  <c r="DJ72" i="58" s="1"/>
  <c r="FY72" i="58"/>
  <c r="GP72" i="58" s="1"/>
  <c r="FZ74" i="58"/>
  <c r="GQ74" i="58" s="1"/>
  <c r="CK75" i="58"/>
  <c r="DB75" i="58" s="1"/>
  <c r="EG75" i="58"/>
  <c r="EX75" i="58" s="1"/>
  <c r="CQ76" i="58"/>
  <c r="DH76" i="58" s="1"/>
  <c r="EM77" i="58"/>
  <c r="FD77" i="58" s="1"/>
  <c r="FR77" i="58"/>
  <c r="GI77" i="58" s="1"/>
  <c r="CI78" i="58"/>
  <c r="CZ78" i="58" s="1"/>
  <c r="DY79" i="58"/>
  <c r="EP79" i="58" s="1"/>
  <c r="EK79" i="58"/>
  <c r="FB79" i="58" s="1"/>
  <c r="CG80" i="58"/>
  <c r="CX80" i="58" s="1"/>
  <c r="CS80" i="58"/>
  <c r="DJ80" i="58" s="1"/>
  <c r="ED80" i="58"/>
  <c r="EU80" i="58" s="1"/>
  <c r="GC80" i="58"/>
  <c r="GT80" i="58" s="1"/>
  <c r="EM71" i="58"/>
  <c r="FD71" i="58" s="1"/>
  <c r="CP72" i="58"/>
  <c r="DG72" i="58" s="1"/>
  <c r="GC72" i="58"/>
  <c r="GT72" i="58" s="1"/>
  <c r="CJ73" i="58"/>
  <c r="DA73" i="58" s="1"/>
  <c r="GC74" i="58"/>
  <c r="GT74" i="58" s="1"/>
  <c r="CH75" i="58"/>
  <c r="CY75" i="58" s="1"/>
  <c r="EI75" i="58"/>
  <c r="EZ75" i="58" s="1"/>
  <c r="CE76" i="58"/>
  <c r="CV76" i="58" s="1"/>
  <c r="EG79" i="58"/>
  <c r="EX79" i="58" s="1"/>
  <c r="CO80" i="58"/>
  <c r="DF80" i="58" s="1"/>
  <c r="EB80" i="58"/>
  <c r="ES80" i="58" s="1"/>
  <c r="EL80" i="58"/>
  <c r="FC80" i="58" s="1"/>
  <c r="FO80" i="58"/>
  <c r="GF80" i="58" s="1"/>
  <c r="FZ80" i="58"/>
  <c r="GQ80" i="58" s="1"/>
  <c r="CV30" i="58"/>
  <c r="BF17" i="58"/>
  <c r="BC16" i="58"/>
  <c r="CK30" i="58"/>
  <c r="DB30" i="58" s="1"/>
  <c r="CM30" i="58"/>
  <c r="DD30" i="58" s="1"/>
  <c r="CH30" i="58"/>
  <c r="CY30" i="58" s="1"/>
  <c r="CL30" i="58"/>
  <c r="DC30" i="58" s="1"/>
  <c r="CK31" i="58"/>
  <c r="DB31" i="58" s="1"/>
  <c r="CI31" i="58"/>
  <c r="CZ31" i="58" s="1"/>
  <c r="CM31" i="58"/>
  <c r="DD31" i="58" s="1"/>
  <c r="CH31" i="58"/>
  <c r="CY31" i="58" s="1"/>
  <c r="FP32" i="58"/>
  <c r="GG32" i="58" s="1"/>
  <c r="FH32" i="58"/>
  <c r="FQ32" i="58"/>
  <c r="GH32" i="58" s="1"/>
  <c r="CU33" i="58"/>
  <c r="DL33" i="58" s="1"/>
  <c r="EI33" i="58"/>
  <c r="EZ33" i="58" s="1"/>
  <c r="EH33" i="58"/>
  <c r="EY33" i="58" s="1"/>
  <c r="EG33" i="58"/>
  <c r="EX33" i="58" s="1"/>
  <c r="EJ33" i="58"/>
  <c r="FA33" i="58" s="1"/>
  <c r="EK34" i="58"/>
  <c r="FB34" i="58" s="1"/>
  <c r="EG34" i="58"/>
  <c r="EX34" i="58" s="1"/>
  <c r="EI34" i="58"/>
  <c r="EZ34" i="58" s="1"/>
  <c r="EJ34" i="58"/>
  <c r="FA34" i="58" s="1"/>
  <c r="EH34" i="58"/>
  <c r="EY34" i="58" s="1"/>
  <c r="DP34" i="58"/>
  <c r="EL35" i="58"/>
  <c r="FC35" i="58" s="1"/>
  <c r="EM35" i="58"/>
  <c r="FD35" i="58" s="1"/>
  <c r="EL36" i="58"/>
  <c r="FC36" i="58" s="1"/>
  <c r="EM36" i="58"/>
  <c r="FD36" i="58" s="1"/>
  <c r="EL37" i="58"/>
  <c r="FC37" i="58" s="1"/>
  <c r="EM37" i="58"/>
  <c r="FD37" i="58" s="1"/>
  <c r="CT38" i="58"/>
  <c r="DK38" i="58" s="1"/>
  <c r="CU38" i="58"/>
  <c r="DL38" i="58" s="1"/>
  <c r="GD38" i="58"/>
  <c r="GU38" i="58" s="1"/>
  <c r="GE38" i="58"/>
  <c r="GV38" i="58" s="1"/>
  <c r="DW39" i="58"/>
  <c r="EN39" i="58" s="1"/>
  <c r="DY39" i="58"/>
  <c r="EP39" i="58" s="1"/>
  <c r="DX39" i="58"/>
  <c r="EO39" i="58" s="1"/>
  <c r="DX59" i="58"/>
  <c r="EO59" i="58" s="1"/>
  <c r="DP59" i="58"/>
  <c r="DW59" i="58"/>
  <c r="EN59" i="58" s="1"/>
  <c r="DY59" i="58"/>
  <c r="EP59" i="58" s="1"/>
  <c r="FU59" i="58"/>
  <c r="GL59" i="58" s="1"/>
  <c r="FS59" i="58"/>
  <c r="GJ59" i="58" s="1"/>
  <c r="FV59" i="58"/>
  <c r="GM59" i="58" s="1"/>
  <c r="FW59" i="58"/>
  <c r="GN59" i="58" s="1"/>
  <c r="FH59" i="58"/>
  <c r="FR59" i="58"/>
  <c r="GI59" i="58" s="1"/>
  <c r="GD72" i="58"/>
  <c r="GU72" i="58" s="1"/>
  <c r="GE72" i="58"/>
  <c r="GV72" i="58" s="1"/>
  <c r="EL30" i="58"/>
  <c r="FC30" i="58" s="1"/>
  <c r="EM30" i="58"/>
  <c r="FD30" i="58" s="1"/>
  <c r="GA30" i="58"/>
  <c r="GR30" i="58" s="1"/>
  <c r="FY30" i="58"/>
  <c r="GP30" i="58" s="1"/>
  <c r="GC30" i="58"/>
  <c r="GT30" i="58" s="1"/>
  <c r="FX30" i="58"/>
  <c r="GO30" i="58" s="1"/>
  <c r="FZ30" i="58"/>
  <c r="GQ30" i="58" s="1"/>
  <c r="GE31" i="58"/>
  <c r="GV31" i="58" s="1"/>
  <c r="GD31" i="58"/>
  <c r="GU31" i="58" s="1"/>
  <c r="CT32" i="58"/>
  <c r="DK32" i="58" s="1"/>
  <c r="CU32" i="58"/>
  <c r="DL32" i="58" s="1"/>
  <c r="EI32" i="58"/>
  <c r="EZ32" i="58" s="1"/>
  <c r="EG32" i="58"/>
  <c r="EX32" i="58" s="1"/>
  <c r="EK32" i="58"/>
  <c r="FB32" i="58" s="1"/>
  <c r="EF32" i="58"/>
  <c r="EW32" i="58" s="1"/>
  <c r="EH32" i="58"/>
  <c r="EY32" i="58" s="1"/>
  <c r="CJ34" i="58"/>
  <c r="DA34" i="58" s="1"/>
  <c r="CL34" i="58"/>
  <c r="DC34" i="58" s="1"/>
  <c r="CH34" i="58"/>
  <c r="CY34" i="58" s="1"/>
  <c r="CK34" i="58"/>
  <c r="DB34" i="58" s="1"/>
  <c r="CI34" i="58"/>
  <c r="CZ34" i="58" s="1"/>
  <c r="DW38" i="58"/>
  <c r="EN38" i="58" s="1"/>
  <c r="DY38" i="58"/>
  <c r="EP38" i="58" s="1"/>
  <c r="DX38" i="58"/>
  <c r="EO38" i="58" s="1"/>
  <c r="CP74" i="58"/>
  <c r="DG74" i="58" s="1"/>
  <c r="CS74" i="58"/>
  <c r="DJ74" i="58" s="1"/>
  <c r="CN74" i="58"/>
  <c r="DE74" i="58" s="1"/>
  <c r="CQ74" i="58"/>
  <c r="DH74" i="58" s="1"/>
  <c r="CR74" i="58"/>
  <c r="DI74" i="58" s="1"/>
  <c r="CO74" i="58"/>
  <c r="DF74" i="58" s="1"/>
  <c r="BF9" i="58"/>
  <c r="BC8" i="58"/>
  <c r="BF13" i="58"/>
  <c r="BC12" i="58"/>
  <c r="CG30" i="58"/>
  <c r="CX30" i="58" s="1"/>
  <c r="CF30" i="58"/>
  <c r="CW30" i="58" s="1"/>
  <c r="FH30" i="58"/>
  <c r="GB30" i="58"/>
  <c r="GS30" i="58" s="1"/>
  <c r="CV31" i="58"/>
  <c r="DP32" i="58"/>
  <c r="EJ32" i="58"/>
  <c r="FA32" i="58" s="1"/>
  <c r="FT33" i="58"/>
  <c r="GK33" i="58" s="1"/>
  <c r="FS33" i="58"/>
  <c r="GJ33" i="58" s="1"/>
  <c r="FW33" i="58"/>
  <c r="GN33" i="58" s="1"/>
  <c r="FR33" i="58"/>
  <c r="GI33" i="58" s="1"/>
  <c r="FV34" i="58"/>
  <c r="GM34" i="58" s="1"/>
  <c r="FR34" i="58"/>
  <c r="GI34" i="58" s="1"/>
  <c r="FT34" i="58"/>
  <c r="GK34" i="58" s="1"/>
  <c r="FU34" i="58"/>
  <c r="GL34" i="58" s="1"/>
  <c r="FS34" i="58"/>
  <c r="GJ34" i="58" s="1"/>
  <c r="CE35" i="58"/>
  <c r="CG35" i="58"/>
  <c r="CX35" i="58" s="1"/>
  <c r="FQ35" i="58"/>
  <c r="GH35" i="58" s="1"/>
  <c r="FO35" i="58"/>
  <c r="GF35" i="58" s="1"/>
  <c r="FP35" i="58"/>
  <c r="GG35" i="58" s="1"/>
  <c r="CE36" i="58"/>
  <c r="CG36" i="58"/>
  <c r="CX36" i="58" s="1"/>
  <c r="FQ36" i="58"/>
  <c r="GH36" i="58" s="1"/>
  <c r="FO36" i="58"/>
  <c r="GF36" i="58" s="1"/>
  <c r="FP36" i="58"/>
  <c r="GG36" i="58" s="1"/>
  <c r="CE37" i="58"/>
  <c r="CG37" i="58"/>
  <c r="CX37" i="58" s="1"/>
  <c r="FQ37" i="58"/>
  <c r="GH37" i="58" s="1"/>
  <c r="FO37" i="58"/>
  <c r="GF37" i="58" s="1"/>
  <c r="FP37" i="58"/>
  <c r="GG37" i="58" s="1"/>
  <c r="GA61" i="58"/>
  <c r="GR61" i="58" s="1"/>
  <c r="FZ61" i="58"/>
  <c r="GQ61" i="58" s="1"/>
  <c r="GC61" i="58"/>
  <c r="GT61" i="58" s="1"/>
  <c r="FX61" i="58"/>
  <c r="GO61" i="58" s="1"/>
  <c r="FY61" i="58"/>
  <c r="GP61" i="58" s="1"/>
  <c r="FH61" i="58"/>
  <c r="EL65" i="58"/>
  <c r="FC65" i="58" s="1"/>
  <c r="EM65" i="58"/>
  <c r="FD65" i="58" s="1"/>
  <c r="FO65" i="58"/>
  <c r="GF65" i="58" s="1"/>
  <c r="FP65" i="58"/>
  <c r="GG65" i="58" s="1"/>
  <c r="FH65" i="58"/>
  <c r="FQ65" i="58"/>
  <c r="GH65" i="58" s="1"/>
  <c r="EC68" i="58"/>
  <c r="ET68" i="58" s="1"/>
  <c r="EA68" i="58"/>
  <c r="ER68" i="58" s="1"/>
  <c r="ED68" i="58"/>
  <c r="EU68" i="58" s="1"/>
  <c r="EB68" i="58"/>
  <c r="ES68" i="58" s="1"/>
  <c r="DP68" i="58"/>
  <c r="EE68" i="58"/>
  <c r="EV68" i="58" s="1"/>
  <c r="DZ68" i="58"/>
  <c r="EQ68" i="58" s="1"/>
  <c r="FZ76" i="58"/>
  <c r="GQ76" i="58" s="1"/>
  <c r="GA76" i="58"/>
  <c r="GR76" i="58" s="1"/>
  <c r="FY76" i="58"/>
  <c r="GP76" i="58" s="1"/>
  <c r="GB76" i="58"/>
  <c r="GS76" i="58" s="1"/>
  <c r="GC76" i="58"/>
  <c r="GT76" i="58" s="1"/>
  <c r="FH76" i="58"/>
  <c r="FX76" i="58"/>
  <c r="GO76" i="58" s="1"/>
  <c r="BF16" i="58"/>
  <c r="BC15" i="58"/>
  <c r="CI30" i="58"/>
  <c r="CZ30" i="58" s="1"/>
  <c r="DP30" i="58"/>
  <c r="EH30" i="58"/>
  <c r="EY30" i="58" s="1"/>
  <c r="EI30" i="58"/>
  <c r="EZ30" i="58" s="1"/>
  <c r="EG30" i="58"/>
  <c r="EX30" i="58" s="1"/>
  <c r="EF30" i="58"/>
  <c r="EW30" i="58" s="1"/>
  <c r="CS31" i="58"/>
  <c r="DJ31" i="58" s="1"/>
  <c r="CO31" i="58"/>
  <c r="DF31" i="58" s="1"/>
  <c r="CN31" i="58"/>
  <c r="DE31" i="58" s="1"/>
  <c r="CR31" i="58"/>
  <c r="DI31" i="58" s="1"/>
  <c r="CJ31" i="58"/>
  <c r="DA31" i="58" s="1"/>
  <c r="EM31" i="58"/>
  <c r="FD31" i="58" s="1"/>
  <c r="FH31" i="58"/>
  <c r="GA31" i="58"/>
  <c r="GR31" i="58" s="1"/>
  <c r="FZ31" i="58"/>
  <c r="GQ31" i="58" s="1"/>
  <c r="FY31" i="58"/>
  <c r="GP31" i="58" s="1"/>
  <c r="GB31" i="58"/>
  <c r="GS31" i="58" s="1"/>
  <c r="CP32" i="58"/>
  <c r="DG32" i="58" s="1"/>
  <c r="CQ32" i="58"/>
  <c r="DH32" i="58" s="1"/>
  <c r="CO32" i="58"/>
  <c r="DF32" i="58" s="1"/>
  <c r="CN32" i="58"/>
  <c r="DE32" i="58" s="1"/>
  <c r="FT32" i="58"/>
  <c r="GK32" i="58" s="1"/>
  <c r="FW32" i="58"/>
  <c r="GN32" i="58" s="1"/>
  <c r="FR32" i="58"/>
  <c r="GI32" i="58" s="1"/>
  <c r="FV32" i="58"/>
  <c r="GM32" i="58" s="1"/>
  <c r="FO32" i="58"/>
  <c r="GF32" i="58" s="1"/>
  <c r="EM33" i="58"/>
  <c r="FD33" i="58" s="1"/>
  <c r="EL33" i="58"/>
  <c r="FC33" i="58" s="1"/>
  <c r="EK33" i="58"/>
  <c r="FB33" i="58" s="1"/>
  <c r="FV33" i="58"/>
  <c r="GM33" i="58" s="1"/>
  <c r="CV38" i="58"/>
  <c r="DP38" i="58"/>
  <c r="GD39" i="58"/>
  <c r="GU39" i="58" s="1"/>
  <c r="GE39" i="58"/>
  <c r="GV39" i="58" s="1"/>
  <c r="CE40" i="58"/>
  <c r="CF40" i="58"/>
  <c r="CW40" i="58" s="1"/>
  <c r="CF60" i="58"/>
  <c r="CW60" i="58" s="1"/>
  <c r="CE60" i="58"/>
  <c r="CG60" i="58"/>
  <c r="CX60" i="58" s="1"/>
  <c r="EC60" i="58"/>
  <c r="ET60" i="58" s="1"/>
  <c r="EA60" i="58"/>
  <c r="ER60" i="58" s="1"/>
  <c r="ED60" i="58"/>
  <c r="EU60" i="58" s="1"/>
  <c r="EE60" i="58"/>
  <c r="EV60" i="58" s="1"/>
  <c r="DP60" i="58"/>
  <c r="DZ60" i="58"/>
  <c r="EQ60" i="58" s="1"/>
  <c r="FV60" i="58"/>
  <c r="GM60" i="58" s="1"/>
  <c r="FR60" i="58"/>
  <c r="GI60" i="58" s="1"/>
  <c r="FW60" i="58"/>
  <c r="GN60" i="58" s="1"/>
  <c r="FH60" i="58"/>
  <c r="FT60" i="58"/>
  <c r="GK60" i="58" s="1"/>
  <c r="FS60" i="58"/>
  <c r="GJ60" i="58" s="1"/>
  <c r="FU60" i="58"/>
  <c r="GL60" i="58" s="1"/>
  <c r="EL61" i="58"/>
  <c r="FC61" i="58" s="1"/>
  <c r="EM61" i="58"/>
  <c r="FD61" i="58" s="1"/>
  <c r="GB61" i="58"/>
  <c r="GS61" i="58" s="1"/>
  <c r="CS30" i="58"/>
  <c r="DJ30" i="58" s="1"/>
  <c r="CO30" i="58"/>
  <c r="DF30" i="58" s="1"/>
  <c r="CQ30" i="58"/>
  <c r="DH30" i="58" s="1"/>
  <c r="ED31" i="58"/>
  <c r="EU31" i="58" s="1"/>
  <c r="DZ31" i="58"/>
  <c r="EQ31" i="58" s="1"/>
  <c r="EC31" i="58"/>
  <c r="ET31" i="58" s="1"/>
  <c r="CL33" i="58"/>
  <c r="DC33" i="58" s="1"/>
  <c r="CH33" i="58"/>
  <c r="CY33" i="58" s="1"/>
  <c r="CK33" i="58"/>
  <c r="DB33" i="58" s="1"/>
  <c r="CQ35" i="58"/>
  <c r="DH35" i="58" s="1"/>
  <c r="CS35" i="58"/>
  <c r="DJ35" i="58" s="1"/>
  <c r="CO35" i="58"/>
  <c r="DF35" i="58" s="1"/>
  <c r="CP35" i="58"/>
  <c r="DG35" i="58" s="1"/>
  <c r="EB35" i="58"/>
  <c r="ES35" i="58" s="1"/>
  <c r="DP35" i="58"/>
  <c r="ED35" i="58"/>
  <c r="EU35" i="58" s="1"/>
  <c r="DZ35" i="58"/>
  <c r="EQ35" i="58" s="1"/>
  <c r="EE35" i="58"/>
  <c r="EV35" i="58" s="1"/>
  <c r="CQ36" i="58"/>
  <c r="DH36" i="58" s="1"/>
  <c r="CS36" i="58"/>
  <c r="DJ36" i="58" s="1"/>
  <c r="CO36" i="58"/>
  <c r="DF36" i="58" s="1"/>
  <c r="CP36" i="58"/>
  <c r="DG36" i="58" s="1"/>
  <c r="EB36" i="58"/>
  <c r="ES36" i="58" s="1"/>
  <c r="DP36" i="58"/>
  <c r="ED36" i="58"/>
  <c r="EU36" i="58" s="1"/>
  <c r="DZ36" i="58"/>
  <c r="EQ36" i="58" s="1"/>
  <c r="EE36" i="58"/>
  <c r="EV36" i="58" s="1"/>
  <c r="CQ37" i="58"/>
  <c r="DH37" i="58" s="1"/>
  <c r="CS37" i="58"/>
  <c r="DJ37" i="58" s="1"/>
  <c r="CO37" i="58"/>
  <c r="DF37" i="58" s="1"/>
  <c r="CP37" i="58"/>
  <c r="DG37" i="58" s="1"/>
  <c r="EB37" i="58"/>
  <c r="ES37" i="58" s="1"/>
  <c r="DP37" i="58"/>
  <c r="ED37" i="58"/>
  <c r="EU37" i="58" s="1"/>
  <c r="DZ37" i="58"/>
  <c r="EQ37" i="58" s="1"/>
  <c r="EE37" i="58"/>
  <c r="EV37" i="58" s="1"/>
  <c r="CL38" i="58"/>
  <c r="DC38" i="58" s="1"/>
  <c r="CH38" i="58"/>
  <c r="CY38" i="58" s="1"/>
  <c r="CJ38" i="58"/>
  <c r="DA38" i="58" s="1"/>
  <c r="EL40" i="58"/>
  <c r="FC40" i="58" s="1"/>
  <c r="EM40" i="58"/>
  <c r="FD40" i="58" s="1"/>
  <c r="CP58" i="58"/>
  <c r="DG58" i="58" s="1"/>
  <c r="CS58" i="58"/>
  <c r="DJ58" i="58" s="1"/>
  <c r="CN58" i="58"/>
  <c r="DE58" i="58" s="1"/>
  <c r="CQ58" i="58"/>
  <c r="DH58" i="58" s="1"/>
  <c r="CR58" i="58"/>
  <c r="DI58" i="58" s="1"/>
  <c r="CO58" i="58"/>
  <c r="DF58" i="58" s="1"/>
  <c r="CU63" i="58"/>
  <c r="DL63" i="58" s="1"/>
  <c r="CT63" i="58"/>
  <c r="DK63" i="58" s="1"/>
  <c r="FU67" i="58"/>
  <c r="GL67" i="58" s="1"/>
  <c r="FS67" i="58"/>
  <c r="GJ67" i="58" s="1"/>
  <c r="FV67" i="58"/>
  <c r="GM67" i="58" s="1"/>
  <c r="FT67" i="58"/>
  <c r="GK67" i="58" s="1"/>
  <c r="FH67" i="58"/>
  <c r="FR67" i="58"/>
  <c r="GI67" i="58" s="1"/>
  <c r="GA69" i="58"/>
  <c r="GR69" i="58" s="1"/>
  <c r="FZ69" i="58"/>
  <c r="GQ69" i="58" s="1"/>
  <c r="GC69" i="58"/>
  <c r="GT69" i="58" s="1"/>
  <c r="FX69" i="58"/>
  <c r="GO69" i="58" s="1"/>
  <c r="GB69" i="58"/>
  <c r="GS69" i="58" s="1"/>
  <c r="EM70" i="58"/>
  <c r="FD70" i="58" s="1"/>
  <c r="EL70" i="58"/>
  <c r="FC70" i="58" s="1"/>
  <c r="DW72" i="58"/>
  <c r="EN72" i="58" s="1"/>
  <c r="DY72" i="58"/>
  <c r="EP72" i="58" s="1"/>
  <c r="DP72" i="58"/>
  <c r="DX72" i="58"/>
  <c r="EO72" i="58" s="1"/>
  <c r="EB73" i="58"/>
  <c r="ES73" i="58" s="1"/>
  <c r="DP73" i="58"/>
  <c r="ED73" i="58"/>
  <c r="EU73" i="58" s="1"/>
  <c r="DZ73" i="58"/>
  <c r="EQ73" i="58" s="1"/>
  <c r="EC73" i="58"/>
  <c r="ET73" i="58" s="1"/>
  <c r="EE73" i="58"/>
  <c r="EV73" i="58" s="1"/>
  <c r="EA73" i="58"/>
  <c r="ER73" i="58" s="1"/>
  <c r="BE28" i="58"/>
  <c r="BE29" i="58"/>
  <c r="CR30" i="58"/>
  <c r="DI30" i="58" s="1"/>
  <c r="ED30" i="58"/>
  <c r="EU30" i="58" s="1"/>
  <c r="DZ30" i="58"/>
  <c r="EQ30" i="58" s="1"/>
  <c r="EC30" i="58"/>
  <c r="ET30" i="58" s="1"/>
  <c r="GD30" i="58"/>
  <c r="GU30" i="58" s="1"/>
  <c r="DP31" i="58"/>
  <c r="EE31" i="58"/>
  <c r="EV31" i="58" s="1"/>
  <c r="EJ31" i="58"/>
  <c r="FA31" i="58" s="1"/>
  <c r="FP31" i="58"/>
  <c r="GG31" i="58" s="1"/>
  <c r="CL32" i="58"/>
  <c r="DC32" i="58" s="1"/>
  <c r="CH32" i="58"/>
  <c r="CK32" i="58"/>
  <c r="DB32" i="58" s="1"/>
  <c r="EL32" i="58"/>
  <c r="FC32" i="58" s="1"/>
  <c r="CM33" i="58"/>
  <c r="DD33" i="58" s="1"/>
  <c r="CR33" i="58"/>
  <c r="DI33" i="58" s="1"/>
  <c r="DX33" i="58"/>
  <c r="EO33" i="58" s="1"/>
  <c r="FP33" i="58"/>
  <c r="GG33" i="58" s="1"/>
  <c r="FH33" i="58"/>
  <c r="CV34" i="58"/>
  <c r="DY34" i="58"/>
  <c r="EP34" i="58" s="1"/>
  <c r="DW34" i="58"/>
  <c r="EN34" i="58" s="1"/>
  <c r="CR35" i="58"/>
  <c r="DI35" i="58" s="1"/>
  <c r="GC35" i="58"/>
  <c r="GT35" i="58" s="1"/>
  <c r="FY35" i="58"/>
  <c r="GP35" i="58" s="1"/>
  <c r="GA35" i="58"/>
  <c r="GR35" i="58" s="1"/>
  <c r="FX35" i="58"/>
  <c r="GO35" i="58" s="1"/>
  <c r="CR36" i="58"/>
  <c r="DI36" i="58" s="1"/>
  <c r="GC36" i="58"/>
  <c r="GT36" i="58" s="1"/>
  <c r="FY36" i="58"/>
  <c r="GP36" i="58" s="1"/>
  <c r="GA36" i="58"/>
  <c r="GR36" i="58" s="1"/>
  <c r="FX36" i="58"/>
  <c r="GO36" i="58" s="1"/>
  <c r="CR37" i="58"/>
  <c r="DI37" i="58" s="1"/>
  <c r="GC37" i="58"/>
  <c r="GT37" i="58" s="1"/>
  <c r="FY37" i="58"/>
  <c r="GP37" i="58" s="1"/>
  <c r="GA37" i="58"/>
  <c r="GR37" i="58" s="1"/>
  <c r="FX37" i="58"/>
  <c r="GO37" i="58" s="1"/>
  <c r="CI38" i="58"/>
  <c r="CZ38" i="58" s="1"/>
  <c r="EI38" i="58"/>
  <c r="EZ38" i="58" s="1"/>
  <c r="EK38" i="58"/>
  <c r="FB38" i="58" s="1"/>
  <c r="EG38" i="58"/>
  <c r="EX38" i="58" s="1"/>
  <c r="EH38" i="58"/>
  <c r="EY38" i="58" s="1"/>
  <c r="FT38" i="58"/>
  <c r="GK38" i="58" s="1"/>
  <c r="FH38" i="58"/>
  <c r="FV38" i="58"/>
  <c r="GM38" i="58" s="1"/>
  <c r="FR38" i="58"/>
  <c r="GI38" i="58" s="1"/>
  <c r="FW38" i="58"/>
  <c r="GN38" i="58" s="1"/>
  <c r="CT39" i="58"/>
  <c r="DK39" i="58" s="1"/>
  <c r="CU39" i="58"/>
  <c r="DL39" i="58" s="1"/>
  <c r="EI39" i="58"/>
  <c r="EZ39" i="58" s="1"/>
  <c r="EK39" i="58"/>
  <c r="FB39" i="58" s="1"/>
  <c r="EG39" i="58"/>
  <c r="EX39" i="58" s="1"/>
  <c r="EF39" i="58"/>
  <c r="EW39" i="58" s="1"/>
  <c r="FT39" i="58"/>
  <c r="GK39" i="58" s="1"/>
  <c r="FH39" i="58"/>
  <c r="FV39" i="58"/>
  <c r="GM39" i="58" s="1"/>
  <c r="FR39" i="58"/>
  <c r="GI39" i="58" s="1"/>
  <c r="FU39" i="58"/>
  <c r="GL39" i="58" s="1"/>
  <c r="GC40" i="58"/>
  <c r="GT40" i="58" s="1"/>
  <c r="FY40" i="58"/>
  <c r="GP40" i="58" s="1"/>
  <c r="GB40" i="58"/>
  <c r="GS40" i="58" s="1"/>
  <c r="FZ40" i="58"/>
  <c r="GQ40" i="58" s="1"/>
  <c r="GA40" i="58"/>
  <c r="GR40" i="58" s="1"/>
  <c r="BJ56" i="58"/>
  <c r="W55" i="58" s="1"/>
  <c r="BK46" i="58"/>
  <c r="BK56" i="58" s="1"/>
  <c r="FP58" i="58"/>
  <c r="GG58" i="58" s="1"/>
  <c r="FH58" i="58"/>
  <c r="FO58" i="58"/>
  <c r="GF58" i="58" s="1"/>
  <c r="FQ58" i="58"/>
  <c r="GH58" i="58" s="1"/>
  <c r="EM62" i="58"/>
  <c r="FD62" i="58" s="1"/>
  <c r="EL62" i="58"/>
  <c r="FC62" i="58" s="1"/>
  <c r="FW67" i="58"/>
  <c r="GN67" i="58" s="1"/>
  <c r="CK69" i="58"/>
  <c r="DB69" i="58" s="1"/>
  <c r="CI69" i="58"/>
  <c r="CZ69" i="58" s="1"/>
  <c r="CL69" i="58"/>
  <c r="DC69" i="58" s="1"/>
  <c r="CJ69" i="58"/>
  <c r="DA69" i="58" s="1"/>
  <c r="CH69" i="58"/>
  <c r="CY69" i="58" s="1"/>
  <c r="CE73" i="58"/>
  <c r="CG73" i="58"/>
  <c r="CX73" i="58" s="1"/>
  <c r="CF73" i="58"/>
  <c r="CW73" i="58" s="1"/>
  <c r="CL39" i="58"/>
  <c r="DC39" i="58" s="1"/>
  <c r="CH39" i="58"/>
  <c r="CY39" i="58" s="1"/>
  <c r="CJ39" i="58"/>
  <c r="DA39" i="58" s="1"/>
  <c r="CQ40" i="58"/>
  <c r="DH40" i="58" s="1"/>
  <c r="CP40" i="58"/>
  <c r="DG40" i="58" s="1"/>
  <c r="CS40" i="58"/>
  <c r="DJ40" i="58" s="1"/>
  <c r="CN40" i="58"/>
  <c r="DE40" i="58" s="1"/>
  <c r="CO40" i="58"/>
  <c r="DF40" i="58" s="1"/>
  <c r="FQ40" i="58"/>
  <c r="GH40" i="58" s="1"/>
  <c r="FH40" i="58"/>
  <c r="FO40" i="58"/>
  <c r="GF40" i="58" s="1"/>
  <c r="CK61" i="58"/>
  <c r="DB61" i="58" s="1"/>
  <c r="CI61" i="58"/>
  <c r="CZ61" i="58" s="1"/>
  <c r="CL61" i="58"/>
  <c r="DC61" i="58" s="1"/>
  <c r="CH61" i="58"/>
  <c r="CY61" i="58" s="1"/>
  <c r="FO61" i="58"/>
  <c r="GF61" i="58" s="1"/>
  <c r="FP61" i="58"/>
  <c r="GG61" i="58" s="1"/>
  <c r="FP62" i="58"/>
  <c r="GG62" i="58" s="1"/>
  <c r="FH62" i="58"/>
  <c r="FO62" i="58"/>
  <c r="GF62" i="58" s="1"/>
  <c r="CF64" i="58"/>
  <c r="CW64" i="58" s="1"/>
  <c r="CE64" i="58"/>
  <c r="CG64" i="58"/>
  <c r="CX64" i="58" s="1"/>
  <c r="EC64" i="58"/>
  <c r="ET64" i="58" s="1"/>
  <c r="ED64" i="58"/>
  <c r="EU64" i="58" s="1"/>
  <c r="EA64" i="58"/>
  <c r="ER64" i="58" s="1"/>
  <c r="EE64" i="58"/>
  <c r="EV64" i="58" s="1"/>
  <c r="DZ64" i="58"/>
  <c r="EQ64" i="58" s="1"/>
  <c r="ED65" i="58"/>
  <c r="EU65" i="58" s="1"/>
  <c r="DZ65" i="58"/>
  <c r="EQ65" i="58" s="1"/>
  <c r="EB65" i="58"/>
  <c r="ES65" i="58" s="1"/>
  <c r="EE65" i="58"/>
  <c r="EV65" i="58" s="1"/>
  <c r="DP65" i="58"/>
  <c r="EC65" i="58"/>
  <c r="ET65" i="58" s="1"/>
  <c r="FT72" i="58"/>
  <c r="GK72" i="58" s="1"/>
  <c r="FH72" i="58"/>
  <c r="FV72" i="58"/>
  <c r="GM72" i="58" s="1"/>
  <c r="FR72" i="58"/>
  <c r="GI72" i="58" s="1"/>
  <c r="FU72" i="58"/>
  <c r="GL72" i="58" s="1"/>
  <c r="FW72" i="58"/>
  <c r="GN72" i="58" s="1"/>
  <c r="CQ73" i="58"/>
  <c r="DH73" i="58" s="1"/>
  <c r="CS73" i="58"/>
  <c r="DJ73" i="58" s="1"/>
  <c r="CO73" i="58"/>
  <c r="DF73" i="58" s="1"/>
  <c r="CN73" i="58"/>
  <c r="DE73" i="58" s="1"/>
  <c r="CR73" i="58"/>
  <c r="DI73" i="58" s="1"/>
  <c r="CV74" i="58"/>
  <c r="EB40" i="58"/>
  <c r="ES40" i="58" s="1"/>
  <c r="EA40" i="58"/>
  <c r="ER40" i="58" s="1"/>
  <c r="ED40" i="58"/>
  <c r="EU40" i="58" s="1"/>
  <c r="DZ40" i="58"/>
  <c r="EQ40" i="58" s="1"/>
  <c r="EM58" i="58"/>
  <c r="FD58" i="58" s="1"/>
  <c r="DP58" i="58"/>
  <c r="EL58" i="58"/>
  <c r="FC58" i="58" s="1"/>
  <c r="CU59" i="58"/>
  <c r="DL59" i="58" s="1"/>
  <c r="CT59" i="58"/>
  <c r="DK59" i="58" s="1"/>
  <c r="GD60" i="58"/>
  <c r="GU60" i="58" s="1"/>
  <c r="GE60" i="58"/>
  <c r="GV60" i="58" s="1"/>
  <c r="CJ61" i="58"/>
  <c r="DA61" i="58" s="1"/>
  <c r="ED61" i="58"/>
  <c r="EU61" i="58" s="1"/>
  <c r="DZ61" i="58"/>
  <c r="EQ61" i="58" s="1"/>
  <c r="EE61" i="58"/>
  <c r="EV61" i="58" s="1"/>
  <c r="DP61" i="58"/>
  <c r="EB61" i="58"/>
  <c r="ES61" i="58" s="1"/>
  <c r="FQ61" i="58"/>
  <c r="GH61" i="58" s="1"/>
  <c r="CP62" i="58"/>
  <c r="DG62" i="58" s="1"/>
  <c r="CQ62" i="58"/>
  <c r="DH62" i="58" s="1"/>
  <c r="CS62" i="58"/>
  <c r="DJ62" i="58" s="1"/>
  <c r="CN62" i="58"/>
  <c r="DE62" i="58" s="1"/>
  <c r="CR62" i="58"/>
  <c r="DI62" i="58" s="1"/>
  <c r="FQ62" i="58"/>
  <c r="GH62" i="58" s="1"/>
  <c r="DX63" i="58"/>
  <c r="EO63" i="58" s="1"/>
  <c r="DP63" i="58"/>
  <c r="DW63" i="58"/>
  <c r="EN63" i="58" s="1"/>
  <c r="FU63" i="58"/>
  <c r="GL63" i="58" s="1"/>
  <c r="FS63" i="58"/>
  <c r="GJ63" i="58" s="1"/>
  <c r="FR63" i="58"/>
  <c r="GI63" i="58" s="1"/>
  <c r="FV63" i="58"/>
  <c r="GM63" i="58" s="1"/>
  <c r="EB64" i="58"/>
  <c r="ES64" i="58" s="1"/>
  <c r="GA65" i="58"/>
  <c r="GR65" i="58" s="1"/>
  <c r="GC65" i="58"/>
  <c r="GT65" i="58" s="1"/>
  <c r="FX65" i="58"/>
  <c r="GO65" i="58" s="1"/>
  <c r="FZ65" i="58"/>
  <c r="GQ65" i="58" s="1"/>
  <c r="GB65" i="58"/>
  <c r="GS65" i="58" s="1"/>
  <c r="FO69" i="58"/>
  <c r="GF69" i="58" s="1"/>
  <c r="FP69" i="58"/>
  <c r="GG69" i="58" s="1"/>
  <c r="FQ69" i="58"/>
  <c r="GH69" i="58" s="1"/>
  <c r="FH69" i="58"/>
  <c r="FP70" i="58"/>
  <c r="GG70" i="58" s="1"/>
  <c r="FH70" i="58"/>
  <c r="FO70" i="58"/>
  <c r="GF70" i="58" s="1"/>
  <c r="FQ70" i="58"/>
  <c r="GH70" i="58" s="1"/>
  <c r="EI72" i="58"/>
  <c r="EZ72" i="58" s="1"/>
  <c r="EK72" i="58"/>
  <c r="FB72" i="58" s="1"/>
  <c r="EG72" i="58"/>
  <c r="EX72" i="58" s="1"/>
  <c r="EJ72" i="58"/>
  <c r="FA72" i="58" s="1"/>
  <c r="EF72" i="58"/>
  <c r="EW72" i="58" s="1"/>
  <c r="EL73" i="58"/>
  <c r="FC73" i="58" s="1"/>
  <c r="EM73" i="58"/>
  <c r="FD73" i="58" s="1"/>
  <c r="BR41" i="58"/>
  <c r="FS30" i="58"/>
  <c r="GJ30" i="58" s="1"/>
  <c r="FS31" i="58"/>
  <c r="GJ31" i="58" s="1"/>
  <c r="EA32" i="58"/>
  <c r="ER32" i="58" s="1"/>
  <c r="FX32" i="58"/>
  <c r="GO32" i="58" s="1"/>
  <c r="EA33" i="58"/>
  <c r="ER33" i="58" s="1"/>
  <c r="FX33" i="58"/>
  <c r="GO33" i="58" s="1"/>
  <c r="CP34" i="58"/>
  <c r="DG34" i="58" s="1"/>
  <c r="EA34" i="58"/>
  <c r="ER34" i="58" s="1"/>
  <c r="FH34" i="58"/>
  <c r="FX34" i="58"/>
  <c r="GO34" i="58" s="1"/>
  <c r="CK35" i="58"/>
  <c r="DB35" i="58" s="1"/>
  <c r="EH35" i="58"/>
  <c r="EY35" i="58" s="1"/>
  <c r="FS35" i="58"/>
  <c r="GJ35" i="58" s="1"/>
  <c r="CK36" i="58"/>
  <c r="DB36" i="58" s="1"/>
  <c r="EH36" i="58"/>
  <c r="EY36" i="58" s="1"/>
  <c r="FS36" i="58"/>
  <c r="GJ36" i="58" s="1"/>
  <c r="CK37" i="58"/>
  <c r="DB37" i="58" s="1"/>
  <c r="EH37" i="58"/>
  <c r="EY37" i="58" s="1"/>
  <c r="FS37" i="58"/>
  <c r="GJ37" i="58" s="1"/>
  <c r="CN38" i="58"/>
  <c r="DE38" i="58" s="1"/>
  <c r="EC38" i="58"/>
  <c r="ET38" i="58" s="1"/>
  <c r="FZ38" i="58"/>
  <c r="GQ38" i="58" s="1"/>
  <c r="CN39" i="58"/>
  <c r="DE39" i="58" s="1"/>
  <c r="EC39" i="58"/>
  <c r="ET39" i="58" s="1"/>
  <c r="FZ39" i="58"/>
  <c r="GQ39" i="58" s="1"/>
  <c r="FT40" i="58"/>
  <c r="GK40" i="58" s="1"/>
  <c r="BV81" i="58"/>
  <c r="CL58" i="58"/>
  <c r="DC58" i="58" s="1"/>
  <c r="CH58" i="58"/>
  <c r="CY58" i="58" s="1"/>
  <c r="CK58" i="58"/>
  <c r="DB58" i="58" s="1"/>
  <c r="EG58" i="58"/>
  <c r="EX58" i="58" s="1"/>
  <c r="FR58" i="58"/>
  <c r="GI58" i="58" s="1"/>
  <c r="FW58" i="58"/>
  <c r="GN58" i="58" s="1"/>
  <c r="CO59" i="58"/>
  <c r="DF59" i="58" s="1"/>
  <c r="DZ59" i="58"/>
  <c r="EQ59" i="58" s="1"/>
  <c r="EE59" i="58"/>
  <c r="EV59" i="58" s="1"/>
  <c r="GC59" i="58"/>
  <c r="GT59" i="58" s="1"/>
  <c r="FY59" i="58"/>
  <c r="GP59" i="58" s="1"/>
  <c r="FP59" i="58"/>
  <c r="GG59" i="58" s="1"/>
  <c r="GA59" i="58"/>
  <c r="GR59" i="58" s="1"/>
  <c r="CH60" i="58"/>
  <c r="CY60" i="58" s="1"/>
  <c r="CM60" i="58"/>
  <c r="DD60" i="58" s="1"/>
  <c r="EK60" i="58"/>
  <c r="FB60" i="58" s="1"/>
  <c r="EG60" i="58"/>
  <c r="EX60" i="58" s="1"/>
  <c r="DX60" i="58"/>
  <c r="EO60" i="58" s="1"/>
  <c r="EI60" i="58"/>
  <c r="EZ60" i="58" s="1"/>
  <c r="FY60" i="58"/>
  <c r="GP60" i="58" s="1"/>
  <c r="CS61" i="58"/>
  <c r="DJ61" i="58" s="1"/>
  <c r="CO61" i="58"/>
  <c r="DF61" i="58" s="1"/>
  <c r="CF61" i="58"/>
  <c r="CW61" i="58" s="1"/>
  <c r="CQ61" i="58"/>
  <c r="DH61" i="58" s="1"/>
  <c r="EG61" i="58"/>
  <c r="EX61" i="58" s="1"/>
  <c r="DP62" i="58"/>
  <c r="DY62" i="58"/>
  <c r="EP62" i="58" s="1"/>
  <c r="EJ62" i="58"/>
  <c r="FA62" i="58" s="1"/>
  <c r="FU62" i="58"/>
  <c r="GL62" i="58" s="1"/>
  <c r="CG63" i="58"/>
  <c r="CX63" i="58" s="1"/>
  <c r="CR63" i="58"/>
  <c r="DI63" i="58" s="1"/>
  <c r="EC63" i="58"/>
  <c r="ET63" i="58" s="1"/>
  <c r="FV64" i="58"/>
  <c r="GM64" i="58" s="1"/>
  <c r="FR64" i="58"/>
  <c r="GI64" i="58" s="1"/>
  <c r="FT64" i="58"/>
  <c r="GK64" i="58" s="1"/>
  <c r="FW64" i="58"/>
  <c r="GN64" i="58" s="1"/>
  <c r="FH64" i="58"/>
  <c r="CP66" i="58"/>
  <c r="DG66" i="58" s="1"/>
  <c r="CS66" i="58"/>
  <c r="DJ66" i="58" s="1"/>
  <c r="CN66" i="58"/>
  <c r="DE66" i="58" s="1"/>
  <c r="CQ66" i="58"/>
  <c r="DH66" i="58" s="1"/>
  <c r="CO66" i="58"/>
  <c r="DF66" i="58" s="1"/>
  <c r="FP66" i="58"/>
  <c r="GG66" i="58" s="1"/>
  <c r="FH66" i="58"/>
  <c r="FO66" i="58"/>
  <c r="GF66" i="58" s="1"/>
  <c r="DX67" i="58"/>
  <c r="EO67" i="58" s="1"/>
  <c r="DP67" i="58"/>
  <c r="DW67" i="58"/>
  <c r="EN67" i="58" s="1"/>
  <c r="CF68" i="58"/>
  <c r="CW68" i="58" s="1"/>
  <c r="CE68" i="58"/>
  <c r="FV68" i="58"/>
  <c r="GM68" i="58" s="1"/>
  <c r="FR68" i="58"/>
  <c r="GI68" i="58" s="1"/>
  <c r="FW68" i="58"/>
  <c r="GN68" i="58" s="1"/>
  <c r="FH68" i="58"/>
  <c r="FT68" i="58"/>
  <c r="GK68" i="58" s="1"/>
  <c r="EL69" i="58"/>
  <c r="FC69" i="58" s="1"/>
  <c r="EM69" i="58"/>
  <c r="FD69" i="58" s="1"/>
  <c r="CU71" i="58"/>
  <c r="DL71" i="58" s="1"/>
  <c r="CT71" i="58"/>
  <c r="DK71" i="58" s="1"/>
  <c r="CN34" i="58"/>
  <c r="DE34" i="58" s="1"/>
  <c r="CI35" i="58"/>
  <c r="CZ35" i="58" s="1"/>
  <c r="EF35" i="58"/>
  <c r="EW35" i="58" s="1"/>
  <c r="CI36" i="58"/>
  <c r="CZ36" i="58" s="1"/>
  <c r="EF36" i="58"/>
  <c r="EW36" i="58" s="1"/>
  <c r="CI37" i="58"/>
  <c r="CZ37" i="58" s="1"/>
  <c r="EF37" i="58"/>
  <c r="EW37" i="58" s="1"/>
  <c r="EA38" i="58"/>
  <c r="ER38" i="58" s="1"/>
  <c r="FX38" i="58"/>
  <c r="GO38" i="58" s="1"/>
  <c r="EA39" i="58"/>
  <c r="ER39" i="58" s="1"/>
  <c r="FX39" i="58"/>
  <c r="GO39" i="58" s="1"/>
  <c r="DX40" i="58"/>
  <c r="EO40" i="58" s="1"/>
  <c r="DP40" i="58"/>
  <c r="BR81" i="58"/>
  <c r="EJ58" i="58"/>
  <c r="FA58" i="58" s="1"/>
  <c r="FU58" i="58"/>
  <c r="GL58" i="58" s="1"/>
  <c r="CR59" i="58"/>
  <c r="DI59" i="58" s="1"/>
  <c r="EC59" i="58"/>
  <c r="ET59" i="58" s="1"/>
  <c r="CK60" i="58"/>
  <c r="DB60" i="58" s="1"/>
  <c r="GB60" i="58"/>
  <c r="GS60" i="58" s="1"/>
  <c r="EJ61" i="58"/>
  <c r="FA61" i="58" s="1"/>
  <c r="CL62" i="58"/>
  <c r="DC62" i="58" s="1"/>
  <c r="CH62" i="58"/>
  <c r="CY62" i="58" s="1"/>
  <c r="CK62" i="58"/>
  <c r="DB62" i="58" s="1"/>
  <c r="GC63" i="58"/>
  <c r="GT63" i="58" s="1"/>
  <c r="FY63" i="58"/>
  <c r="GP63" i="58" s="1"/>
  <c r="GA63" i="58"/>
  <c r="GR63" i="58" s="1"/>
  <c r="FX63" i="58"/>
  <c r="GO63" i="58" s="1"/>
  <c r="FZ63" i="58"/>
  <c r="GQ63" i="58" s="1"/>
  <c r="GD64" i="58"/>
  <c r="GU64" i="58" s="1"/>
  <c r="GE64" i="58"/>
  <c r="GV64" i="58" s="1"/>
  <c r="CK65" i="58"/>
  <c r="DB65" i="58" s="1"/>
  <c r="CL65" i="58"/>
  <c r="DC65" i="58" s="1"/>
  <c r="CI65" i="58"/>
  <c r="CZ65" i="58" s="1"/>
  <c r="EM66" i="58"/>
  <c r="FD66" i="58" s="1"/>
  <c r="DP66" i="58"/>
  <c r="EL66" i="58"/>
  <c r="FC66" i="58" s="1"/>
  <c r="CU67" i="58"/>
  <c r="DL67" i="58" s="1"/>
  <c r="CT67" i="58"/>
  <c r="DK67" i="58" s="1"/>
  <c r="GD68" i="58"/>
  <c r="GU68" i="58" s="1"/>
  <c r="GE68" i="58"/>
  <c r="GV68" i="58" s="1"/>
  <c r="ED69" i="58"/>
  <c r="EU69" i="58" s="1"/>
  <c r="DZ69" i="58"/>
  <c r="EQ69" i="58" s="1"/>
  <c r="EE69" i="58"/>
  <c r="EV69" i="58" s="1"/>
  <c r="DP69" i="58"/>
  <c r="EB69" i="58"/>
  <c r="ES69" i="58" s="1"/>
  <c r="CP70" i="58"/>
  <c r="DG70" i="58" s="1"/>
  <c r="CQ70" i="58"/>
  <c r="DH70" i="58" s="1"/>
  <c r="CS70" i="58"/>
  <c r="DJ70" i="58" s="1"/>
  <c r="CN70" i="58"/>
  <c r="DE70" i="58" s="1"/>
  <c r="CR70" i="58"/>
  <c r="DI70" i="58" s="1"/>
  <c r="DX71" i="58"/>
  <c r="EO71" i="58" s="1"/>
  <c r="DP71" i="58"/>
  <c r="DW71" i="58"/>
  <c r="EN71" i="58" s="1"/>
  <c r="CQ75" i="58"/>
  <c r="DH75" i="58" s="1"/>
  <c r="CP75" i="58"/>
  <c r="DG75" i="58" s="1"/>
  <c r="CO75" i="58"/>
  <c r="DF75" i="58" s="1"/>
  <c r="CS75" i="58"/>
  <c r="DJ75" i="58" s="1"/>
  <c r="CN75" i="58"/>
  <c r="DE75" i="58" s="1"/>
  <c r="CR75" i="58"/>
  <c r="DI75" i="58" s="1"/>
  <c r="ED79" i="58"/>
  <c r="EU79" i="58" s="1"/>
  <c r="DZ79" i="58"/>
  <c r="EQ79" i="58" s="1"/>
  <c r="EB79" i="58"/>
  <c r="ES79" i="58" s="1"/>
  <c r="EE79" i="58"/>
  <c r="EV79" i="58" s="1"/>
  <c r="DP79" i="58"/>
  <c r="EC79" i="58"/>
  <c r="ET79" i="58" s="1"/>
  <c r="EA79" i="58"/>
  <c r="ER79" i="58" s="1"/>
  <c r="CV80" i="58"/>
  <c r="CI40" i="58"/>
  <c r="CZ40" i="58" s="1"/>
  <c r="EF40" i="58"/>
  <c r="EW40" i="58" s="1"/>
  <c r="BU81" i="58"/>
  <c r="AH24" i="58" s="1"/>
  <c r="EA58" i="58"/>
  <c r="ER58" i="58" s="1"/>
  <c r="FX58" i="58"/>
  <c r="GO58" i="58" s="1"/>
  <c r="CI59" i="58"/>
  <c r="CZ59" i="58" s="1"/>
  <c r="EF59" i="58"/>
  <c r="EW59" i="58" s="1"/>
  <c r="CN60" i="58"/>
  <c r="DE60" i="58" s="1"/>
  <c r="FS61" i="58"/>
  <c r="GJ61" i="58" s="1"/>
  <c r="EA62" i="58"/>
  <c r="ER62" i="58" s="1"/>
  <c r="FX62" i="58"/>
  <c r="GO62" i="58" s="1"/>
  <c r="CI63" i="58"/>
  <c r="CZ63" i="58" s="1"/>
  <c r="EF63" i="58"/>
  <c r="EW63" i="58" s="1"/>
  <c r="CK64" i="58"/>
  <c r="DB64" i="58" s="1"/>
  <c r="GB64" i="58"/>
  <c r="GS64" i="58" s="1"/>
  <c r="EJ65" i="58"/>
  <c r="FA65" i="58" s="1"/>
  <c r="CL66" i="58"/>
  <c r="DC66" i="58" s="1"/>
  <c r="CH66" i="58"/>
  <c r="CK66" i="58"/>
  <c r="DB66" i="58" s="1"/>
  <c r="EG66" i="58"/>
  <c r="EX66" i="58" s="1"/>
  <c r="FR66" i="58"/>
  <c r="GI66" i="58" s="1"/>
  <c r="FW66" i="58"/>
  <c r="GN66" i="58" s="1"/>
  <c r="CO67" i="58"/>
  <c r="DF67" i="58" s="1"/>
  <c r="DZ67" i="58"/>
  <c r="EQ67" i="58" s="1"/>
  <c r="EE67" i="58"/>
  <c r="EV67" i="58" s="1"/>
  <c r="GC67" i="58"/>
  <c r="GT67" i="58" s="1"/>
  <c r="FY67" i="58"/>
  <c r="GP67" i="58" s="1"/>
  <c r="FP67" i="58"/>
  <c r="GG67" i="58" s="1"/>
  <c r="GA67" i="58"/>
  <c r="GR67" i="58" s="1"/>
  <c r="CH68" i="58"/>
  <c r="CY68" i="58" s="1"/>
  <c r="CM68" i="58"/>
  <c r="DD68" i="58" s="1"/>
  <c r="EK68" i="58"/>
  <c r="FB68" i="58" s="1"/>
  <c r="EG68" i="58"/>
  <c r="EX68" i="58" s="1"/>
  <c r="DX68" i="58"/>
  <c r="EO68" i="58" s="1"/>
  <c r="EI68" i="58"/>
  <c r="EZ68" i="58" s="1"/>
  <c r="FY68" i="58"/>
  <c r="GP68" i="58" s="1"/>
  <c r="CS69" i="58"/>
  <c r="DJ69" i="58" s="1"/>
  <c r="CO69" i="58"/>
  <c r="DF69" i="58" s="1"/>
  <c r="CF69" i="58"/>
  <c r="CQ69" i="58"/>
  <c r="DH69" i="58" s="1"/>
  <c r="EG69" i="58"/>
  <c r="EX69" i="58" s="1"/>
  <c r="DP70" i="58"/>
  <c r="DY70" i="58"/>
  <c r="EP70" i="58" s="1"/>
  <c r="EJ70" i="58"/>
  <c r="FA70" i="58" s="1"/>
  <c r="FU70" i="58"/>
  <c r="GL70" i="58" s="1"/>
  <c r="CG71" i="58"/>
  <c r="CX71" i="58" s="1"/>
  <c r="CR71" i="58"/>
  <c r="DI71" i="58" s="1"/>
  <c r="ED71" i="58"/>
  <c r="EU71" i="58" s="1"/>
  <c r="DZ71" i="58"/>
  <c r="EQ71" i="58" s="1"/>
  <c r="EB71" i="58"/>
  <c r="ES71" i="58" s="1"/>
  <c r="EE71" i="58"/>
  <c r="EV71" i="58" s="1"/>
  <c r="FO71" i="58"/>
  <c r="GF71" i="58" s="1"/>
  <c r="FQ71" i="58"/>
  <c r="GH71" i="58" s="1"/>
  <c r="CL72" i="58"/>
  <c r="DC72" i="58" s="1"/>
  <c r="CH72" i="58"/>
  <c r="CY72" i="58" s="1"/>
  <c r="CJ72" i="58"/>
  <c r="DA72" i="58" s="1"/>
  <c r="CU72" i="58"/>
  <c r="DL72" i="58" s="1"/>
  <c r="GC73" i="58"/>
  <c r="GT73" i="58" s="1"/>
  <c r="FY73" i="58"/>
  <c r="GP73" i="58" s="1"/>
  <c r="GA73" i="58"/>
  <c r="GR73" i="58" s="1"/>
  <c r="FX73" i="58"/>
  <c r="GO73" i="58" s="1"/>
  <c r="EI74" i="58"/>
  <c r="EZ74" i="58" s="1"/>
  <c r="EH74" i="58"/>
  <c r="EY74" i="58" s="1"/>
  <c r="EK74" i="58"/>
  <c r="FB74" i="58" s="1"/>
  <c r="EG74" i="58"/>
  <c r="EX74" i="58" s="1"/>
  <c r="EJ74" i="58"/>
  <c r="FA74" i="58" s="1"/>
  <c r="GD74" i="58"/>
  <c r="GU74" i="58" s="1"/>
  <c r="GE74" i="58"/>
  <c r="GV74" i="58" s="1"/>
  <c r="GE80" i="58"/>
  <c r="GV80" i="58" s="1"/>
  <c r="EK64" i="58"/>
  <c r="FB64" i="58" s="1"/>
  <c r="EG64" i="58"/>
  <c r="EX64" i="58" s="1"/>
  <c r="EI64" i="58"/>
  <c r="EZ64" i="58" s="1"/>
  <c r="CS65" i="58"/>
  <c r="DJ65" i="58" s="1"/>
  <c r="CO65" i="58"/>
  <c r="DF65" i="58" s="1"/>
  <c r="CQ65" i="58"/>
  <c r="DH65" i="58" s="1"/>
  <c r="EJ66" i="58"/>
  <c r="FA66" i="58" s="1"/>
  <c r="FU66" i="58"/>
  <c r="GL66" i="58" s="1"/>
  <c r="CR67" i="58"/>
  <c r="DI67" i="58" s="1"/>
  <c r="EC67" i="58"/>
  <c r="ET67" i="58" s="1"/>
  <c r="CK68" i="58"/>
  <c r="DB68" i="58" s="1"/>
  <c r="GB68" i="58"/>
  <c r="GS68" i="58" s="1"/>
  <c r="EJ69" i="58"/>
  <c r="FA69" i="58" s="1"/>
  <c r="CL70" i="58"/>
  <c r="DC70" i="58" s="1"/>
  <c r="CH70" i="58"/>
  <c r="CK70" i="58"/>
  <c r="DB70" i="58" s="1"/>
  <c r="GA71" i="58"/>
  <c r="GR71" i="58" s="1"/>
  <c r="GC71" i="58"/>
  <c r="GT71" i="58" s="1"/>
  <c r="FY71" i="58"/>
  <c r="GP71" i="58" s="1"/>
  <c r="FZ71" i="58"/>
  <c r="GQ71" i="58" s="1"/>
  <c r="FQ73" i="58"/>
  <c r="GH73" i="58" s="1"/>
  <c r="FO73" i="58"/>
  <c r="GF73" i="58" s="1"/>
  <c r="DW74" i="58"/>
  <c r="EN74" i="58" s="1"/>
  <c r="DX74" i="58"/>
  <c r="EO74" i="58" s="1"/>
  <c r="DY74" i="58"/>
  <c r="EP74" i="58" s="1"/>
  <c r="FT74" i="58"/>
  <c r="GK74" i="58" s="1"/>
  <c r="FS74" i="58"/>
  <c r="GJ74" i="58" s="1"/>
  <c r="FW74" i="58"/>
  <c r="GN74" i="58" s="1"/>
  <c r="FR74" i="58"/>
  <c r="GI74" i="58" s="1"/>
  <c r="FU74" i="58"/>
  <c r="GL74" i="58" s="1"/>
  <c r="FQ75" i="58"/>
  <c r="GH75" i="58" s="1"/>
  <c r="FH75" i="58"/>
  <c r="FP75" i="58"/>
  <c r="GG75" i="58" s="1"/>
  <c r="FO75" i="58"/>
  <c r="GF75" i="58" s="1"/>
  <c r="DY76" i="58"/>
  <c r="EP76" i="58" s="1"/>
  <c r="DP76" i="58"/>
  <c r="DX76" i="58"/>
  <c r="EO76" i="58" s="1"/>
  <c r="DW76" i="58"/>
  <c r="EN76" i="58" s="1"/>
  <c r="EC78" i="58"/>
  <c r="ET78" i="58" s="1"/>
  <c r="ED78" i="58"/>
  <c r="EU78" i="58" s="1"/>
  <c r="EA78" i="58"/>
  <c r="ER78" i="58" s="1"/>
  <c r="EE78" i="58"/>
  <c r="EV78" i="58" s="1"/>
  <c r="EB78" i="58"/>
  <c r="ES78" i="58" s="1"/>
  <c r="DP78" i="58"/>
  <c r="DZ78" i="58"/>
  <c r="EQ78" i="58" s="1"/>
  <c r="CN64" i="58"/>
  <c r="DE64" i="58" s="1"/>
  <c r="FS65" i="58"/>
  <c r="GJ65" i="58" s="1"/>
  <c r="EA66" i="58"/>
  <c r="ER66" i="58" s="1"/>
  <c r="FX66" i="58"/>
  <c r="GO66" i="58" s="1"/>
  <c r="CI67" i="58"/>
  <c r="CZ67" i="58" s="1"/>
  <c r="EF67" i="58"/>
  <c r="EW67" i="58" s="1"/>
  <c r="CN68" i="58"/>
  <c r="DE68" i="58" s="1"/>
  <c r="FS69" i="58"/>
  <c r="GJ69" i="58" s="1"/>
  <c r="EA70" i="58"/>
  <c r="ER70" i="58" s="1"/>
  <c r="FX70" i="58"/>
  <c r="GO70" i="58" s="1"/>
  <c r="CI71" i="58"/>
  <c r="CZ71" i="58" s="1"/>
  <c r="EF71" i="58"/>
  <c r="EW71" i="58" s="1"/>
  <c r="FU71" i="58"/>
  <c r="GL71" i="58" s="1"/>
  <c r="CN72" i="58"/>
  <c r="DE72" i="58" s="1"/>
  <c r="EC72" i="58"/>
  <c r="ET72" i="58" s="1"/>
  <c r="FZ72" i="58"/>
  <c r="GQ72" i="58" s="1"/>
  <c r="CK73" i="58"/>
  <c r="DB73" i="58" s="1"/>
  <c r="EH73" i="58"/>
  <c r="EY73" i="58" s="1"/>
  <c r="FS73" i="58"/>
  <c r="GJ73" i="58" s="1"/>
  <c r="CL74" i="58"/>
  <c r="DC74" i="58" s="1"/>
  <c r="CH74" i="58"/>
  <c r="CY74" i="58" s="1"/>
  <c r="CK74" i="58"/>
  <c r="DB74" i="58" s="1"/>
  <c r="EB75" i="58"/>
  <c r="ES75" i="58" s="1"/>
  <c r="EA75" i="58"/>
  <c r="ER75" i="58" s="1"/>
  <c r="EE75" i="58"/>
  <c r="EV75" i="58" s="1"/>
  <c r="DZ75" i="58"/>
  <c r="EQ75" i="58" s="1"/>
  <c r="FU75" i="58"/>
  <c r="GL75" i="58" s="1"/>
  <c r="FW75" i="58"/>
  <c r="GN75" i="58" s="1"/>
  <c r="FR75" i="58"/>
  <c r="GI75" i="58" s="1"/>
  <c r="FV75" i="58"/>
  <c r="GM75" i="58" s="1"/>
  <c r="CJ76" i="58"/>
  <c r="DA76" i="58" s="1"/>
  <c r="CI76" i="58"/>
  <c r="CZ76" i="58" s="1"/>
  <c r="CM76" i="58"/>
  <c r="DD76" i="58" s="1"/>
  <c r="CH76" i="58"/>
  <c r="CY76" i="58" s="1"/>
  <c r="EC76" i="58"/>
  <c r="ET76" i="58" s="1"/>
  <c r="EE76" i="58"/>
  <c r="EV76" i="58" s="1"/>
  <c r="DZ76" i="58"/>
  <c r="EQ76" i="58" s="1"/>
  <c r="ED76" i="58"/>
  <c r="EU76" i="58" s="1"/>
  <c r="CQ77" i="58"/>
  <c r="DH77" i="58" s="1"/>
  <c r="CS77" i="58"/>
  <c r="DJ77" i="58" s="1"/>
  <c r="CO77" i="58"/>
  <c r="DF77" i="58" s="1"/>
  <c r="CN77" i="58"/>
  <c r="DE77" i="58" s="1"/>
  <c r="EB77" i="58"/>
  <c r="ES77" i="58" s="1"/>
  <c r="DP77" i="58"/>
  <c r="ED77" i="58"/>
  <c r="EU77" i="58" s="1"/>
  <c r="DZ77" i="58"/>
  <c r="EQ77" i="58" s="1"/>
  <c r="EC77" i="58"/>
  <c r="ET77" i="58" s="1"/>
  <c r="EA77" i="58"/>
  <c r="ER77" i="58" s="1"/>
  <c r="FS71" i="58"/>
  <c r="GJ71" i="58" s="1"/>
  <c r="EA72" i="58"/>
  <c r="ER72" i="58" s="1"/>
  <c r="FX72" i="58"/>
  <c r="GO72" i="58" s="1"/>
  <c r="CI73" i="58"/>
  <c r="CZ73" i="58" s="1"/>
  <c r="EF73" i="58"/>
  <c r="EW73" i="58" s="1"/>
  <c r="CU75" i="58"/>
  <c r="DL75" i="58" s="1"/>
  <c r="CT75" i="58"/>
  <c r="DK75" i="58" s="1"/>
  <c r="GD76" i="58"/>
  <c r="GU76" i="58" s="1"/>
  <c r="GE76" i="58"/>
  <c r="GV76" i="58" s="1"/>
  <c r="GC77" i="58"/>
  <c r="GT77" i="58" s="1"/>
  <c r="FY77" i="58"/>
  <c r="GP77" i="58" s="1"/>
  <c r="GA77" i="58"/>
  <c r="GR77" i="58" s="1"/>
  <c r="GB77" i="58"/>
  <c r="GS77" i="58" s="1"/>
  <c r="FZ77" i="58"/>
  <c r="GQ77" i="58" s="1"/>
  <c r="FH77" i="58"/>
  <c r="CU78" i="58"/>
  <c r="DL78" i="58" s="1"/>
  <c r="CT78" i="58"/>
  <c r="DK78" i="58" s="1"/>
  <c r="FV78" i="58"/>
  <c r="GM78" i="58" s="1"/>
  <c r="FR78" i="58"/>
  <c r="GI78" i="58" s="1"/>
  <c r="FT78" i="58"/>
  <c r="GK78" i="58" s="1"/>
  <c r="FW78" i="58"/>
  <c r="GN78" i="58" s="1"/>
  <c r="FH78" i="58"/>
  <c r="FS78" i="58"/>
  <c r="GJ78" i="58" s="1"/>
  <c r="EK80" i="58"/>
  <c r="FB80" i="58" s="1"/>
  <c r="EG80" i="58"/>
  <c r="EX80" i="58" s="1"/>
  <c r="EI80" i="58"/>
  <c r="EZ80" i="58" s="1"/>
  <c r="EH80" i="58"/>
  <c r="EY80" i="58" s="1"/>
  <c r="GC75" i="58"/>
  <c r="GT75" i="58" s="1"/>
  <c r="FY75" i="58"/>
  <c r="GP75" i="58" s="1"/>
  <c r="GA75" i="58"/>
  <c r="GR75" i="58" s="1"/>
  <c r="EK76" i="58"/>
  <c r="FB76" i="58" s="1"/>
  <c r="EG76" i="58"/>
  <c r="EX76" i="58" s="1"/>
  <c r="EI76" i="58"/>
  <c r="EZ76" i="58" s="1"/>
  <c r="CE77" i="58"/>
  <c r="CG77" i="58"/>
  <c r="CX77" i="58" s="1"/>
  <c r="EL79" i="58"/>
  <c r="FC79" i="58" s="1"/>
  <c r="EM79" i="58"/>
  <c r="FD79" i="58" s="1"/>
  <c r="FP74" i="58"/>
  <c r="GG74" i="58" s="1"/>
  <c r="FH74" i="58"/>
  <c r="CF75" i="58"/>
  <c r="DX75" i="58"/>
  <c r="EO75" i="58" s="1"/>
  <c r="DP75" i="58"/>
  <c r="GB75" i="58"/>
  <c r="GS75" i="58" s="1"/>
  <c r="EJ76" i="58"/>
  <c r="FA76" i="58" s="1"/>
  <c r="FV76" i="58"/>
  <c r="GM76" i="58" s="1"/>
  <c r="FR76" i="58"/>
  <c r="GI76" i="58" s="1"/>
  <c r="FU76" i="58"/>
  <c r="GL76" i="58" s="1"/>
  <c r="CF77" i="58"/>
  <c r="CW77" i="58" s="1"/>
  <c r="FQ77" i="58"/>
  <c r="GH77" i="58" s="1"/>
  <c r="FO77" i="58"/>
  <c r="GF77" i="58" s="1"/>
  <c r="CJ78" i="58"/>
  <c r="DA78" i="58" s="1"/>
  <c r="CL78" i="58"/>
  <c r="DC78" i="58" s="1"/>
  <c r="CH78" i="58"/>
  <c r="CY78" i="58" s="1"/>
  <c r="CM78" i="58"/>
  <c r="DD78" i="58" s="1"/>
  <c r="GD78" i="58"/>
  <c r="GU78" i="58" s="1"/>
  <c r="GE78" i="58"/>
  <c r="GV78" i="58" s="1"/>
  <c r="CK79" i="58"/>
  <c r="DB79" i="58" s="1"/>
  <c r="CL79" i="58"/>
  <c r="DC79" i="58" s="1"/>
  <c r="CI79" i="58"/>
  <c r="DY80" i="58"/>
  <c r="EP80" i="58" s="1"/>
  <c r="DW80" i="58"/>
  <c r="EN80" i="58" s="1"/>
  <c r="DX80" i="58"/>
  <c r="EO80" i="58" s="1"/>
  <c r="DP80" i="58"/>
  <c r="FV80" i="58"/>
  <c r="GM80" i="58" s="1"/>
  <c r="FR80" i="58"/>
  <c r="GI80" i="58" s="1"/>
  <c r="FT80" i="58"/>
  <c r="GK80" i="58" s="1"/>
  <c r="FW80" i="58"/>
  <c r="GN80" i="58" s="1"/>
  <c r="FS80" i="58"/>
  <c r="GJ80" i="58" s="1"/>
  <c r="W82" i="58"/>
  <c r="EA74" i="58"/>
  <c r="ER74" i="58" s="1"/>
  <c r="FX74" i="58"/>
  <c r="GO74" i="58" s="1"/>
  <c r="CI75" i="58"/>
  <c r="CZ75" i="58" s="1"/>
  <c r="EF75" i="58"/>
  <c r="EW75" i="58" s="1"/>
  <c r="CN76" i="58"/>
  <c r="DE76" i="58" s="1"/>
  <c r="CK77" i="58"/>
  <c r="DB77" i="58" s="1"/>
  <c r="EH77" i="58"/>
  <c r="EY77" i="58" s="1"/>
  <c r="FS77" i="58"/>
  <c r="GJ77" i="58" s="1"/>
  <c r="CP78" i="58"/>
  <c r="DG78" i="58" s="1"/>
  <c r="GB78" i="58"/>
  <c r="GS78" i="58" s="1"/>
  <c r="EJ79" i="58"/>
  <c r="FA79" i="58" s="1"/>
  <c r="GC79" i="58"/>
  <c r="GT79" i="58" s="1"/>
  <c r="FY79" i="58"/>
  <c r="GP79" i="58" s="1"/>
  <c r="GA79" i="58"/>
  <c r="GR79" i="58" s="1"/>
  <c r="FX79" i="58"/>
  <c r="GO79" i="58" s="1"/>
  <c r="CI77" i="58"/>
  <c r="CZ77" i="58" s="1"/>
  <c r="EF77" i="58"/>
  <c r="EW77" i="58" s="1"/>
  <c r="CN78" i="58"/>
  <c r="DE78" i="58" s="1"/>
  <c r="CS78" i="58"/>
  <c r="DJ78" i="58" s="1"/>
  <c r="EK78" i="58"/>
  <c r="FB78" i="58" s="1"/>
  <c r="EG78" i="58"/>
  <c r="EX78" i="58" s="1"/>
  <c r="EI78" i="58"/>
  <c r="EZ78" i="58" s="1"/>
  <c r="CS79" i="58"/>
  <c r="DJ79" i="58" s="1"/>
  <c r="CO79" i="58"/>
  <c r="DF79" i="58" s="1"/>
  <c r="CQ79" i="58"/>
  <c r="DH79" i="58" s="1"/>
  <c r="FQ79" i="58"/>
  <c r="GH79" i="58" s="1"/>
  <c r="FO79" i="58"/>
  <c r="GF79" i="58" s="1"/>
  <c r="CJ80" i="58"/>
  <c r="DA80" i="58" s="1"/>
  <c r="CL80" i="58"/>
  <c r="DC80" i="58" s="1"/>
  <c r="CH80" i="58"/>
  <c r="CY80" i="58" s="1"/>
  <c r="CM80" i="58"/>
  <c r="DD80" i="58" s="1"/>
  <c r="FS79" i="58"/>
  <c r="GJ79" i="58" s="1"/>
  <c r="CP80" i="58"/>
  <c r="DG80" i="58" s="1"/>
  <c r="EA80" i="58"/>
  <c r="ER80" i="58" s="1"/>
  <c r="FH80" i="58"/>
  <c r="FX80" i="58"/>
  <c r="GO80" i="58" s="1"/>
  <c r="CN80" i="58"/>
  <c r="DE80" i="58" s="1"/>
  <c r="FE32" i="58" l="1"/>
  <c r="FF32" i="58" s="1"/>
  <c r="DV32" i="58" s="1"/>
  <c r="DQ32" i="58" s="1"/>
  <c r="FE33" i="58"/>
  <c r="FF33" i="58" s="1"/>
  <c r="DV33" i="58" s="1"/>
  <c r="DQ33" i="58" s="1"/>
  <c r="GW63" i="58"/>
  <c r="GX63" i="58" s="1"/>
  <c r="FN63" i="58" s="1"/>
  <c r="FI63" i="58" s="1"/>
  <c r="GW33" i="58"/>
  <c r="GX33" i="58" s="1"/>
  <c r="FN33" i="58" s="1"/>
  <c r="FI33" i="58" s="1"/>
  <c r="FE30" i="58"/>
  <c r="FF30" i="58" s="1"/>
  <c r="DV30" i="58" s="1"/>
  <c r="DQ30" i="58" s="1"/>
  <c r="GW34" i="58"/>
  <c r="GX34" i="58" s="1"/>
  <c r="FN34" i="58" s="1"/>
  <c r="FI34" i="58" s="1"/>
  <c r="FE35" i="58"/>
  <c r="FF35" i="58" s="1"/>
  <c r="DV35" i="58" s="1"/>
  <c r="DQ35" i="58" s="1"/>
  <c r="FE31" i="58"/>
  <c r="FF31" i="58" s="1"/>
  <c r="DV31" i="58" s="1"/>
  <c r="DQ31" i="58" s="1"/>
  <c r="GW67" i="58"/>
  <c r="GX67" i="58" s="1"/>
  <c r="FN67" i="58" s="1"/>
  <c r="FI67" i="58" s="1"/>
  <c r="FE40" i="58"/>
  <c r="FF40" i="58" s="1"/>
  <c r="DV40" i="58" s="1"/>
  <c r="DQ40" i="58" s="1"/>
  <c r="GW30" i="58"/>
  <c r="GX30" i="58" s="1"/>
  <c r="FN30" i="58" s="1"/>
  <c r="FI30" i="58" s="1"/>
  <c r="FE36" i="58"/>
  <c r="FF36" i="58" s="1"/>
  <c r="DV36" i="58" s="1"/>
  <c r="DQ36" i="58" s="1"/>
  <c r="GW38" i="58"/>
  <c r="GX38" i="58" s="1"/>
  <c r="FN38" i="58" s="1"/>
  <c r="FI38" i="58" s="1"/>
  <c r="GW31" i="58"/>
  <c r="GX31" i="58" s="1"/>
  <c r="FN31" i="58" s="1"/>
  <c r="FI31" i="58" s="1"/>
  <c r="FE37" i="58"/>
  <c r="FF37" i="58" s="1"/>
  <c r="DV37" i="58" s="1"/>
  <c r="DQ37" i="58" s="1"/>
  <c r="AW71" i="58"/>
  <c r="AW72" i="58"/>
  <c r="AW37" i="58"/>
  <c r="AW34" i="58"/>
  <c r="AW76" i="58"/>
  <c r="AW40" i="58"/>
  <c r="AW32" i="58"/>
  <c r="AW78" i="58"/>
  <c r="AW31" i="58"/>
  <c r="AW30" i="58"/>
  <c r="AW69" i="58"/>
  <c r="AW33" i="58"/>
  <c r="AW58" i="58"/>
  <c r="AW38" i="58"/>
  <c r="AW59" i="58"/>
  <c r="AW65" i="58"/>
  <c r="AW74" i="58"/>
  <c r="AW75" i="58"/>
  <c r="AW60" i="58"/>
  <c r="AW35" i="58"/>
  <c r="AW39" i="58"/>
  <c r="AW61" i="58"/>
  <c r="AW62" i="58"/>
  <c r="AW63" i="58"/>
  <c r="AW70" i="58"/>
  <c r="AW80" i="58"/>
  <c r="AW77" i="58"/>
  <c r="BF23" i="58"/>
  <c r="AW68" i="58"/>
  <c r="AW36" i="58"/>
  <c r="AW64" i="58"/>
  <c r="AW66" i="58"/>
  <c r="AW67" i="58"/>
  <c r="AW73" i="58"/>
  <c r="AW79" i="58"/>
  <c r="BG25" i="58"/>
  <c r="DM63" i="58"/>
  <c r="DN63" i="58" s="1"/>
  <c r="CD63" i="58" s="1"/>
  <c r="BY63" i="58" s="1"/>
  <c r="FE60" i="58"/>
  <c r="FF60" i="58" s="1"/>
  <c r="DV60" i="58" s="1"/>
  <c r="DQ60" i="58" s="1"/>
  <c r="GW79" i="58"/>
  <c r="GX79" i="58" s="1"/>
  <c r="FN79" i="58" s="1"/>
  <c r="FI79" i="58" s="1"/>
  <c r="GW80" i="58"/>
  <c r="GX80" i="58" s="1"/>
  <c r="FN80" i="58" s="1"/>
  <c r="FI80" i="58" s="1"/>
  <c r="FE73" i="58"/>
  <c r="FF73" i="58" s="1"/>
  <c r="DV73" i="58" s="1"/>
  <c r="DQ73" i="58" s="1"/>
  <c r="DM67" i="58"/>
  <c r="DN67" i="58" s="1"/>
  <c r="CD67" i="58" s="1"/>
  <c r="BY67" i="58" s="1"/>
  <c r="FE70" i="58"/>
  <c r="FF70" i="58" s="1"/>
  <c r="DV70" i="58" s="1"/>
  <c r="DQ70" i="58" s="1"/>
  <c r="GW59" i="58"/>
  <c r="GX59" i="58" s="1"/>
  <c r="FN59" i="58" s="1"/>
  <c r="FI59" i="58" s="1"/>
  <c r="GW70" i="58"/>
  <c r="GX70" i="58" s="1"/>
  <c r="FN70" i="58" s="1"/>
  <c r="FI70" i="58" s="1"/>
  <c r="FE64" i="58"/>
  <c r="FF64" i="58" s="1"/>
  <c r="DV64" i="58" s="1"/>
  <c r="DQ64" i="58" s="1"/>
  <c r="GW72" i="58"/>
  <c r="GX72" i="58" s="1"/>
  <c r="FN72" i="58" s="1"/>
  <c r="FI72" i="58" s="1"/>
  <c r="DM59" i="58"/>
  <c r="DN59" i="58" s="1"/>
  <c r="CD59" i="58" s="1"/>
  <c r="BY59" i="58" s="1"/>
  <c r="DM71" i="58"/>
  <c r="DN71" i="58" s="1"/>
  <c r="CD71" i="58" s="1"/>
  <c r="BY71" i="58" s="1"/>
  <c r="FE68" i="58"/>
  <c r="FF68" i="58" s="1"/>
  <c r="DV68" i="58" s="1"/>
  <c r="DQ68" i="58" s="1"/>
  <c r="FE79" i="58"/>
  <c r="FF79" i="58" s="1"/>
  <c r="DV79" i="58" s="1"/>
  <c r="DQ79" i="58" s="1"/>
  <c r="GW68" i="58"/>
  <c r="GX68" i="58" s="1"/>
  <c r="FN68" i="58" s="1"/>
  <c r="FI68" i="58" s="1"/>
  <c r="FE62" i="58"/>
  <c r="FF62" i="58" s="1"/>
  <c r="DV62" i="58" s="1"/>
  <c r="DQ62" i="58" s="1"/>
  <c r="DM58" i="58"/>
  <c r="DN58" i="58" s="1"/>
  <c r="CD58" i="58" s="1"/>
  <c r="BY58" i="58" s="1"/>
  <c r="GW60" i="58"/>
  <c r="GX60" i="58" s="1"/>
  <c r="FN60" i="58" s="1"/>
  <c r="FI60" i="58" s="1"/>
  <c r="FE65" i="58"/>
  <c r="FF65" i="58" s="1"/>
  <c r="DV65" i="58" s="1"/>
  <c r="DQ65" i="58" s="1"/>
  <c r="FE75" i="58"/>
  <c r="FF75" i="58" s="1"/>
  <c r="DV75" i="58" s="1"/>
  <c r="DQ75" i="58" s="1"/>
  <c r="FE58" i="58"/>
  <c r="FF58" i="58" s="1"/>
  <c r="DV58" i="58" s="1"/>
  <c r="DQ58" i="58" s="1"/>
  <c r="FE61" i="58"/>
  <c r="FF61" i="58" s="1"/>
  <c r="DV61" i="58" s="1"/>
  <c r="DQ61" i="58" s="1"/>
  <c r="FE78" i="58"/>
  <c r="FF78" i="58" s="1"/>
  <c r="DV78" i="58" s="1"/>
  <c r="DQ78" i="58" s="1"/>
  <c r="GW76" i="58"/>
  <c r="GX76" i="58" s="1"/>
  <c r="FN76" i="58" s="1"/>
  <c r="FI76" i="58" s="1"/>
  <c r="GW78" i="58"/>
  <c r="GX78" i="58" s="1"/>
  <c r="FN78" i="58" s="1"/>
  <c r="FI78" i="58" s="1"/>
  <c r="FE77" i="58"/>
  <c r="FF77" i="58" s="1"/>
  <c r="DV77" i="58" s="1"/>
  <c r="DQ77" i="58" s="1"/>
  <c r="FE66" i="58"/>
  <c r="FF66" i="58" s="1"/>
  <c r="DV66" i="58" s="1"/>
  <c r="DQ66" i="58" s="1"/>
  <c r="FE69" i="58"/>
  <c r="FF69" i="58" s="1"/>
  <c r="DV69" i="58" s="1"/>
  <c r="DQ69" i="58" s="1"/>
  <c r="GW64" i="58"/>
  <c r="GX64" i="58" s="1"/>
  <c r="FN64" i="58" s="1"/>
  <c r="FI64" i="58" s="1"/>
  <c r="BX78" i="58"/>
  <c r="FE76" i="58"/>
  <c r="FF76" i="58" s="1"/>
  <c r="DV76" i="58" s="1"/>
  <c r="DQ76" i="58" s="1"/>
  <c r="GW75" i="58"/>
  <c r="GX75" i="58" s="1"/>
  <c r="FN75" i="58" s="1"/>
  <c r="FI75" i="58" s="1"/>
  <c r="FE74" i="58"/>
  <c r="FF74" i="58" s="1"/>
  <c r="DV74" i="58" s="1"/>
  <c r="DQ74" i="58" s="1"/>
  <c r="CY70" i="58"/>
  <c r="DM70" i="58" s="1"/>
  <c r="DN70" i="58" s="1"/>
  <c r="CD70" i="58" s="1"/>
  <c r="BY70" i="58" s="1"/>
  <c r="BX70" i="58"/>
  <c r="GW71" i="58"/>
  <c r="GX71" i="58" s="1"/>
  <c r="FN71" i="58" s="1"/>
  <c r="FI71" i="58" s="1"/>
  <c r="BX80" i="58"/>
  <c r="GW62" i="58"/>
  <c r="GX62" i="58" s="1"/>
  <c r="FN62" i="58" s="1"/>
  <c r="FI62" i="58" s="1"/>
  <c r="GW40" i="58"/>
  <c r="GX40" i="58" s="1"/>
  <c r="FN40" i="58" s="1"/>
  <c r="FI40" i="58" s="1"/>
  <c r="GW39" i="58"/>
  <c r="GX39" i="58" s="1"/>
  <c r="FN39" i="58" s="1"/>
  <c r="FI39" i="58" s="1"/>
  <c r="CV40" i="58"/>
  <c r="DM40" i="58" s="1"/>
  <c r="DN40" i="58" s="1"/>
  <c r="CD40" i="58" s="1"/>
  <c r="BY40" i="58" s="1"/>
  <c r="BX40" i="58"/>
  <c r="GW65" i="58"/>
  <c r="GX65" i="58" s="1"/>
  <c r="FN65" i="58" s="1"/>
  <c r="FI65" i="58" s="1"/>
  <c r="DM62" i="58"/>
  <c r="DN62" i="58" s="1"/>
  <c r="CD62" i="58" s="1"/>
  <c r="BY62" i="58" s="1"/>
  <c r="BX39" i="58"/>
  <c r="GW36" i="58"/>
  <c r="GX36" i="58" s="1"/>
  <c r="FN36" i="58" s="1"/>
  <c r="FI36" i="58" s="1"/>
  <c r="BX35" i="58"/>
  <c r="CV35" i="58"/>
  <c r="DM35" i="58" s="1"/>
  <c r="DN35" i="58" s="1"/>
  <c r="CD35" i="58" s="1"/>
  <c r="BY35" i="58" s="1"/>
  <c r="DM61" i="58"/>
  <c r="DN61" i="58" s="1"/>
  <c r="CD61" i="58" s="1"/>
  <c r="BY61" i="58" s="1"/>
  <c r="CZ79" i="58"/>
  <c r="DM79" i="58" s="1"/>
  <c r="DN79" i="58" s="1"/>
  <c r="CD79" i="58" s="1"/>
  <c r="BY79" i="58" s="1"/>
  <c r="BX79" i="58"/>
  <c r="BX75" i="58"/>
  <c r="CW75" i="58"/>
  <c r="DM75" i="58" s="1"/>
  <c r="DN75" i="58" s="1"/>
  <c r="CD75" i="58" s="1"/>
  <c r="BY75" i="58" s="1"/>
  <c r="DM78" i="58"/>
  <c r="DN78" i="58" s="1"/>
  <c r="CD78" i="58" s="1"/>
  <c r="BY78" i="58" s="1"/>
  <c r="GW73" i="58"/>
  <c r="GX73" i="58" s="1"/>
  <c r="FN73" i="58" s="1"/>
  <c r="FI73" i="58" s="1"/>
  <c r="CW69" i="58"/>
  <c r="DM69" i="58" s="1"/>
  <c r="DN69" i="58" s="1"/>
  <c r="CD69" i="58" s="1"/>
  <c r="BY69" i="58" s="1"/>
  <c r="BX69" i="58"/>
  <c r="DM80" i="58"/>
  <c r="DN80" i="58" s="1"/>
  <c r="CD80" i="58" s="1"/>
  <c r="BY80" i="58" s="1"/>
  <c r="BX76" i="58"/>
  <c r="FE71" i="58"/>
  <c r="FF71" i="58" s="1"/>
  <c r="DV71" i="58" s="1"/>
  <c r="DQ71" i="58" s="1"/>
  <c r="BX72" i="58"/>
  <c r="CV68" i="58"/>
  <c r="DM68" i="58" s="1"/>
  <c r="DN68" i="58" s="1"/>
  <c r="CD68" i="58" s="1"/>
  <c r="BY68" i="58" s="1"/>
  <c r="BX68" i="58"/>
  <c r="BX74" i="58"/>
  <c r="CV64" i="58"/>
  <c r="DM64" i="58" s="1"/>
  <c r="DN64" i="58" s="1"/>
  <c r="CD64" i="58" s="1"/>
  <c r="BY64" i="58" s="1"/>
  <c r="BX64" i="58"/>
  <c r="GW61" i="58"/>
  <c r="GX61" i="58" s="1"/>
  <c r="FN61" i="58" s="1"/>
  <c r="FI61" i="58" s="1"/>
  <c r="GW58" i="58"/>
  <c r="GX58" i="58" s="1"/>
  <c r="FN58" i="58" s="1"/>
  <c r="FI58" i="58" s="1"/>
  <c r="BX34" i="58"/>
  <c r="FE72" i="58"/>
  <c r="FF72" i="58" s="1"/>
  <c r="DV72" i="58" s="1"/>
  <c r="DQ72" i="58" s="1"/>
  <c r="CV60" i="58"/>
  <c r="DM60" i="58" s="1"/>
  <c r="DN60" i="58" s="1"/>
  <c r="CD60" i="58" s="1"/>
  <c r="BY60" i="58" s="1"/>
  <c r="BX60" i="58"/>
  <c r="BX38" i="58"/>
  <c r="DM39" i="58"/>
  <c r="DN39" i="58" s="1"/>
  <c r="CD39" i="58" s="1"/>
  <c r="BY39" i="58" s="1"/>
  <c r="GW35" i="58"/>
  <c r="GX35" i="58" s="1"/>
  <c r="FN35" i="58" s="1"/>
  <c r="FI35" i="58" s="1"/>
  <c r="FE59" i="58"/>
  <c r="FF59" i="58" s="1"/>
  <c r="DV59" i="58" s="1"/>
  <c r="DQ59" i="58" s="1"/>
  <c r="DM30" i="58"/>
  <c r="DN30" i="58" s="1"/>
  <c r="CD30" i="58" s="1"/>
  <c r="BY30" i="58" s="1"/>
  <c r="CY66" i="58"/>
  <c r="DM66" i="58" s="1"/>
  <c r="DN66" i="58" s="1"/>
  <c r="CD66" i="58" s="1"/>
  <c r="BY66" i="58" s="1"/>
  <c r="BX66" i="58"/>
  <c r="DM76" i="58"/>
  <c r="DN76" i="58" s="1"/>
  <c r="CD76" i="58" s="1"/>
  <c r="BY76" i="58" s="1"/>
  <c r="DM72" i="58"/>
  <c r="DN72" i="58" s="1"/>
  <c r="CD72" i="58" s="1"/>
  <c r="BY72" i="58" s="1"/>
  <c r="DM74" i="58"/>
  <c r="DN74" i="58" s="1"/>
  <c r="CD74" i="58" s="1"/>
  <c r="BY74" i="58" s="1"/>
  <c r="BX71" i="58"/>
  <c r="BX73" i="58"/>
  <c r="CV73" i="58"/>
  <c r="DM73" i="58" s="1"/>
  <c r="DN73" i="58" s="1"/>
  <c r="CD73" i="58" s="1"/>
  <c r="BY73" i="58" s="1"/>
  <c r="DM34" i="58"/>
  <c r="DN34" i="58" s="1"/>
  <c r="CD34" i="58" s="1"/>
  <c r="BY34" i="58" s="1"/>
  <c r="CY32" i="58"/>
  <c r="DM32" i="58" s="1"/>
  <c r="DN32" i="58" s="1"/>
  <c r="CD32" i="58" s="1"/>
  <c r="BY32" i="58" s="1"/>
  <c r="BX32" i="58"/>
  <c r="BX65" i="58"/>
  <c r="DM38" i="58"/>
  <c r="DN38" i="58" s="1"/>
  <c r="CD38" i="58" s="1"/>
  <c r="BY38" i="58" s="1"/>
  <c r="BX37" i="58"/>
  <c r="CV37" i="58"/>
  <c r="DM37" i="58" s="1"/>
  <c r="DN37" i="58" s="1"/>
  <c r="CD37" i="58" s="1"/>
  <c r="BY37" i="58" s="1"/>
  <c r="DM33" i="58"/>
  <c r="DN33" i="58" s="1"/>
  <c r="CD33" i="58" s="1"/>
  <c r="BY33" i="58" s="1"/>
  <c r="DM31" i="58"/>
  <c r="DN31" i="58" s="1"/>
  <c r="CD31" i="58" s="1"/>
  <c r="BY31" i="58" s="1"/>
  <c r="BX30" i="58"/>
  <c r="FE80" i="58"/>
  <c r="FF80" i="58" s="1"/>
  <c r="DV80" i="58" s="1"/>
  <c r="DQ80" i="58" s="1"/>
  <c r="GW77" i="58"/>
  <c r="GX77" i="58" s="1"/>
  <c r="FN77" i="58" s="1"/>
  <c r="FI77" i="58" s="1"/>
  <c r="GW74" i="58"/>
  <c r="GX74" i="58" s="1"/>
  <c r="FN74" i="58" s="1"/>
  <c r="FI74" i="58" s="1"/>
  <c r="CV77" i="58"/>
  <c r="DM77" i="58" s="1"/>
  <c r="DN77" i="58" s="1"/>
  <c r="CD77" i="58" s="1"/>
  <c r="BY77" i="58" s="1"/>
  <c r="BX77" i="58"/>
  <c r="FE67" i="58"/>
  <c r="FF67" i="58" s="1"/>
  <c r="DV67" i="58" s="1"/>
  <c r="DQ67" i="58" s="1"/>
  <c r="GW66" i="58"/>
  <c r="GX66" i="58" s="1"/>
  <c r="FN66" i="58" s="1"/>
  <c r="FI66" i="58" s="1"/>
  <c r="GW69" i="58"/>
  <c r="GX69" i="58" s="1"/>
  <c r="FN69" i="58" s="1"/>
  <c r="FI69" i="58" s="1"/>
  <c r="FE63" i="58"/>
  <c r="FF63" i="58" s="1"/>
  <c r="DV63" i="58" s="1"/>
  <c r="DQ63" i="58" s="1"/>
  <c r="BX67" i="58"/>
  <c r="BX63" i="58"/>
  <c r="BX58" i="58"/>
  <c r="FE34" i="58"/>
  <c r="FF34" i="58" s="1"/>
  <c r="DV34" i="58" s="1"/>
  <c r="DQ34" i="58" s="1"/>
  <c r="DM65" i="58"/>
  <c r="DN65" i="58" s="1"/>
  <c r="CD65" i="58" s="1"/>
  <c r="BY65" i="58" s="1"/>
  <c r="BX59" i="58"/>
  <c r="GW32" i="58"/>
  <c r="GX32" i="58" s="1"/>
  <c r="FN32" i="58" s="1"/>
  <c r="FI32" i="58" s="1"/>
  <c r="BX62" i="58"/>
  <c r="GW37" i="58"/>
  <c r="GX37" i="58" s="1"/>
  <c r="FN37" i="58" s="1"/>
  <c r="FI37" i="58" s="1"/>
  <c r="BX36" i="58"/>
  <c r="CV36" i="58"/>
  <c r="DM36" i="58" s="1"/>
  <c r="DN36" i="58" s="1"/>
  <c r="CD36" i="58" s="1"/>
  <c r="BY36" i="58" s="1"/>
  <c r="BX33" i="58"/>
  <c r="BX31" i="58"/>
  <c r="BX61" i="58"/>
  <c r="FE38" i="58"/>
  <c r="FF38" i="58" s="1"/>
  <c r="DV38" i="58" s="1"/>
  <c r="DQ38" i="58" s="1"/>
  <c r="FE39" i="58"/>
  <c r="FF39" i="58" s="1"/>
  <c r="DV39" i="58" s="1"/>
  <c r="DQ39" i="58" s="1"/>
  <c r="AW28" i="58" l="1"/>
  <c r="AK83" i="55"/>
  <c r="AA82" i="55"/>
  <c r="AO81" i="55"/>
  <c r="W81" i="55"/>
  <c r="FM80" i="55"/>
  <c r="FL80" i="55"/>
  <c r="FZ80" i="55" s="1"/>
  <c r="GQ80" i="55" s="1"/>
  <c r="FK80" i="55"/>
  <c r="FR80" i="55" s="1"/>
  <c r="GI80" i="55" s="1"/>
  <c r="FJ80" i="55"/>
  <c r="FP80" i="55" s="1"/>
  <c r="GG80" i="55" s="1"/>
  <c r="DU80" i="55"/>
  <c r="DT80" i="55"/>
  <c r="DS80" i="55"/>
  <c r="EC80" i="55" s="1"/>
  <c r="ET80" i="55" s="1"/>
  <c r="DR80" i="55"/>
  <c r="DW80" i="55" s="1"/>
  <c r="EN80" i="55" s="1"/>
  <c r="CC80" i="55"/>
  <c r="CU80" i="55" s="1"/>
  <c r="DL80" i="55" s="1"/>
  <c r="CB80" i="55"/>
  <c r="CR80" i="55" s="1"/>
  <c r="DI80" i="55" s="1"/>
  <c r="CA80" i="55"/>
  <c r="BZ80" i="55"/>
  <c r="CG80" i="55" s="1"/>
  <c r="CX80" i="55" s="1"/>
  <c r="BV80" i="55"/>
  <c r="BU80" i="55"/>
  <c r="BR80" i="55"/>
  <c r="BG80" i="55"/>
  <c r="U80" i="55"/>
  <c r="FM79" i="55"/>
  <c r="FL79" i="55"/>
  <c r="FK79" i="55"/>
  <c r="FW79" i="55" s="1"/>
  <c r="GN79" i="55" s="1"/>
  <c r="FJ79" i="55"/>
  <c r="DU79" i="55"/>
  <c r="EL79" i="55" s="1"/>
  <c r="FC79" i="55" s="1"/>
  <c r="DT79" i="55"/>
  <c r="EJ79" i="55" s="1"/>
  <c r="FA79" i="55" s="1"/>
  <c r="DS79" i="55"/>
  <c r="EB79" i="55" s="1"/>
  <c r="ES79" i="55" s="1"/>
  <c r="DR79" i="55"/>
  <c r="DY79" i="55" s="1"/>
  <c r="EP79" i="55" s="1"/>
  <c r="CC79" i="55"/>
  <c r="CB79" i="55"/>
  <c r="CO79" i="55" s="1"/>
  <c r="DF79" i="55" s="1"/>
  <c r="CA79" i="55"/>
  <c r="BZ79" i="55"/>
  <c r="CF79" i="55" s="1"/>
  <c r="CW79" i="55" s="1"/>
  <c r="BV79" i="55"/>
  <c r="BU79" i="55"/>
  <c r="BR79" i="55"/>
  <c r="BG79" i="55"/>
  <c r="U79" i="55"/>
  <c r="FM78" i="55"/>
  <c r="FL78" i="55"/>
  <c r="GA78" i="55" s="1"/>
  <c r="GR78" i="55" s="1"/>
  <c r="FK78" i="55"/>
  <c r="FJ78" i="55"/>
  <c r="FQ78" i="55" s="1"/>
  <c r="GH78" i="55" s="1"/>
  <c r="DU78" i="55"/>
  <c r="DT78" i="55"/>
  <c r="EJ78" i="55" s="1"/>
  <c r="FA78" i="55" s="1"/>
  <c r="DS78" i="55"/>
  <c r="ED78" i="55" s="1"/>
  <c r="EU78" i="55" s="1"/>
  <c r="DR78" i="55"/>
  <c r="DY78" i="55" s="1"/>
  <c r="EP78" i="55" s="1"/>
  <c r="CC78" i="55"/>
  <c r="CU78" i="55" s="1"/>
  <c r="DL78" i="55" s="1"/>
  <c r="CB78" i="55"/>
  <c r="CA78" i="55"/>
  <c r="CJ78" i="55" s="1"/>
  <c r="DA78" i="55" s="1"/>
  <c r="BZ78" i="55"/>
  <c r="BV78" i="55"/>
  <c r="BU78" i="55"/>
  <c r="BR78" i="55"/>
  <c r="BG78" i="55"/>
  <c r="U78" i="55"/>
  <c r="FM77" i="55"/>
  <c r="FL77" i="55"/>
  <c r="FY77" i="55" s="1"/>
  <c r="GP77" i="55" s="1"/>
  <c r="FK77" i="55"/>
  <c r="FJ77" i="55"/>
  <c r="FO77" i="55" s="1"/>
  <c r="GF77" i="55" s="1"/>
  <c r="DU77" i="55"/>
  <c r="EM77" i="55" s="1"/>
  <c r="FD77" i="55" s="1"/>
  <c r="DT77" i="55"/>
  <c r="EJ77" i="55" s="1"/>
  <c r="FA77" i="55" s="1"/>
  <c r="DS77" i="55"/>
  <c r="EB77" i="55" s="1"/>
  <c r="ES77" i="55" s="1"/>
  <c r="DR77" i="55"/>
  <c r="CC77" i="55"/>
  <c r="CB77" i="55"/>
  <c r="CA77" i="55"/>
  <c r="CK77" i="55" s="1"/>
  <c r="DB77" i="55" s="1"/>
  <c r="BZ77" i="55"/>
  <c r="CE77" i="55" s="1"/>
  <c r="CV77" i="55" s="1"/>
  <c r="BV77" i="55"/>
  <c r="BU77" i="55"/>
  <c r="BR77" i="55"/>
  <c r="BG77" i="55"/>
  <c r="U77" i="55"/>
  <c r="FM76" i="55"/>
  <c r="GE76" i="55" s="1"/>
  <c r="GV76" i="55" s="1"/>
  <c r="FL76" i="55"/>
  <c r="GA76" i="55" s="1"/>
  <c r="GR76" i="55" s="1"/>
  <c r="FK76" i="55"/>
  <c r="FR76" i="55" s="1"/>
  <c r="GI76" i="55" s="1"/>
  <c r="FJ76" i="55"/>
  <c r="DU76" i="55"/>
  <c r="EL76" i="55" s="1"/>
  <c r="FC76" i="55" s="1"/>
  <c r="DT76" i="55"/>
  <c r="EH76" i="55" s="1"/>
  <c r="EY76" i="55" s="1"/>
  <c r="DS76" i="55"/>
  <c r="DR76" i="55"/>
  <c r="DY76" i="55" s="1"/>
  <c r="EP76" i="55" s="1"/>
  <c r="CC76" i="55"/>
  <c r="CB76" i="55"/>
  <c r="CA76" i="55"/>
  <c r="CM76" i="55" s="1"/>
  <c r="DD76" i="55" s="1"/>
  <c r="BZ76" i="55"/>
  <c r="CE76" i="55" s="1"/>
  <c r="CV76" i="55" s="1"/>
  <c r="BV76" i="55"/>
  <c r="BU76" i="55"/>
  <c r="BR76" i="55"/>
  <c r="BG76" i="55"/>
  <c r="U76" i="55"/>
  <c r="FM75" i="55"/>
  <c r="GD75" i="55" s="1"/>
  <c r="GU75" i="55" s="1"/>
  <c r="FL75" i="55"/>
  <c r="FZ75" i="55" s="1"/>
  <c r="GQ75" i="55" s="1"/>
  <c r="FK75" i="55"/>
  <c r="FJ75" i="55"/>
  <c r="FQ75" i="55" s="1"/>
  <c r="GH75" i="55" s="1"/>
  <c r="DU75" i="55"/>
  <c r="DT75" i="55"/>
  <c r="DS75" i="55"/>
  <c r="ED75" i="55" s="1"/>
  <c r="EU75" i="55" s="1"/>
  <c r="DR75" i="55"/>
  <c r="DW75" i="55" s="1"/>
  <c r="EN75" i="55" s="1"/>
  <c r="CC75" i="55"/>
  <c r="CT75" i="55" s="1"/>
  <c r="DK75" i="55" s="1"/>
  <c r="CB75" i="55"/>
  <c r="CR75" i="55" s="1"/>
  <c r="DI75" i="55" s="1"/>
  <c r="CA75" i="55"/>
  <c r="BZ75" i="55"/>
  <c r="CE75" i="55" s="1"/>
  <c r="BV75" i="55"/>
  <c r="BU75" i="55"/>
  <c r="BR75" i="55"/>
  <c r="BG75" i="55"/>
  <c r="U75" i="55"/>
  <c r="FM74" i="55"/>
  <c r="FL74" i="55"/>
  <c r="GB74" i="55" s="1"/>
  <c r="GS74" i="55" s="1"/>
  <c r="FK74" i="55"/>
  <c r="FW74" i="55" s="1"/>
  <c r="GN74" i="55" s="1"/>
  <c r="FJ74" i="55"/>
  <c r="DU74" i="55"/>
  <c r="DT74" i="55"/>
  <c r="DS74" i="55"/>
  <c r="EA74" i="55" s="1"/>
  <c r="ER74" i="55" s="1"/>
  <c r="DR74" i="55"/>
  <c r="DW74" i="55" s="1"/>
  <c r="EN74" i="55" s="1"/>
  <c r="CC74" i="55"/>
  <c r="CT74" i="55" s="1"/>
  <c r="DK74" i="55" s="1"/>
  <c r="CB74" i="55"/>
  <c r="CR74" i="55" s="1"/>
  <c r="DI74" i="55" s="1"/>
  <c r="CA74" i="55"/>
  <c r="CJ74" i="55" s="1"/>
  <c r="DA74" i="55" s="1"/>
  <c r="BZ74" i="55"/>
  <c r="CG74" i="55" s="1"/>
  <c r="CX74" i="55" s="1"/>
  <c r="BV74" i="55"/>
  <c r="BU74" i="55"/>
  <c r="BR74" i="55"/>
  <c r="BG74" i="55"/>
  <c r="U74" i="55"/>
  <c r="FM73" i="55"/>
  <c r="FL73" i="55"/>
  <c r="FZ73" i="55" s="1"/>
  <c r="GQ73" i="55" s="1"/>
  <c r="FK73" i="55"/>
  <c r="FS73" i="55" s="1"/>
  <c r="GJ73" i="55" s="1"/>
  <c r="FJ73" i="55"/>
  <c r="FQ73" i="55" s="1"/>
  <c r="GH73" i="55" s="1"/>
  <c r="DU73" i="55"/>
  <c r="EL73" i="55" s="1"/>
  <c r="FC73" i="55" s="1"/>
  <c r="DT73" i="55"/>
  <c r="DS73" i="55"/>
  <c r="EE73" i="55" s="1"/>
  <c r="EV73" i="55" s="1"/>
  <c r="DR73" i="55"/>
  <c r="DY73" i="55" s="1"/>
  <c r="EP73" i="55" s="1"/>
  <c r="CC73" i="55"/>
  <c r="CT73" i="55" s="1"/>
  <c r="DK73" i="55" s="1"/>
  <c r="CB73" i="55"/>
  <c r="CR73" i="55" s="1"/>
  <c r="DI73" i="55" s="1"/>
  <c r="CA73" i="55"/>
  <c r="CJ73" i="55" s="1"/>
  <c r="DA73" i="55" s="1"/>
  <c r="BZ73" i="55"/>
  <c r="BV73" i="55"/>
  <c r="BU73" i="55"/>
  <c r="BR73" i="55"/>
  <c r="BG73" i="55"/>
  <c r="U73" i="55"/>
  <c r="FM72" i="55"/>
  <c r="GD72" i="55" s="1"/>
  <c r="GU72" i="55" s="1"/>
  <c r="FL72" i="55"/>
  <c r="FX72" i="55" s="1"/>
  <c r="GO72" i="55" s="1"/>
  <c r="FK72" i="55"/>
  <c r="FW72" i="55" s="1"/>
  <c r="GN72" i="55" s="1"/>
  <c r="FJ72" i="55"/>
  <c r="FQ72" i="55" s="1"/>
  <c r="GH72" i="55" s="1"/>
  <c r="DU72" i="55"/>
  <c r="EL72" i="55" s="1"/>
  <c r="FC72" i="55" s="1"/>
  <c r="DT72" i="55"/>
  <c r="EJ72" i="55" s="1"/>
  <c r="FA72" i="55" s="1"/>
  <c r="DS72" i="55"/>
  <c r="EB72" i="55" s="1"/>
  <c r="ES72" i="55" s="1"/>
  <c r="DR72" i="55"/>
  <c r="CC72" i="55"/>
  <c r="CB72" i="55"/>
  <c r="CQ72" i="55" s="1"/>
  <c r="DH72" i="55" s="1"/>
  <c r="CA72" i="55"/>
  <c r="CM72" i="55" s="1"/>
  <c r="DD72" i="55" s="1"/>
  <c r="BZ72" i="55"/>
  <c r="BV72" i="55"/>
  <c r="BU72" i="55"/>
  <c r="BR72" i="55"/>
  <c r="BG72" i="55"/>
  <c r="U72" i="55"/>
  <c r="FM71" i="55"/>
  <c r="GE71" i="55" s="1"/>
  <c r="GV71" i="55" s="1"/>
  <c r="FL71" i="55"/>
  <c r="FZ71" i="55" s="1"/>
  <c r="GQ71" i="55" s="1"/>
  <c r="FK71" i="55"/>
  <c r="FT71" i="55" s="1"/>
  <c r="GK71" i="55" s="1"/>
  <c r="FJ71" i="55"/>
  <c r="DU71" i="55"/>
  <c r="DT71" i="55"/>
  <c r="DS71" i="55"/>
  <c r="EE71" i="55" s="1"/>
  <c r="EV71" i="55" s="1"/>
  <c r="DR71" i="55"/>
  <c r="DW71" i="55" s="1"/>
  <c r="EN71" i="55" s="1"/>
  <c r="CC71" i="55"/>
  <c r="CU71" i="55" s="1"/>
  <c r="DL71" i="55" s="1"/>
  <c r="CB71" i="55"/>
  <c r="CR71" i="55" s="1"/>
  <c r="DI71" i="55" s="1"/>
  <c r="CA71" i="55"/>
  <c r="BZ71" i="55"/>
  <c r="CF71" i="55" s="1"/>
  <c r="CW71" i="55" s="1"/>
  <c r="BV71" i="55"/>
  <c r="BU71" i="55"/>
  <c r="BR71" i="55"/>
  <c r="BG71" i="55"/>
  <c r="U71" i="55"/>
  <c r="FM70" i="55"/>
  <c r="FL70" i="55"/>
  <c r="GC70" i="55" s="1"/>
  <c r="GT70" i="55" s="1"/>
  <c r="FK70" i="55"/>
  <c r="FU70" i="55" s="1"/>
  <c r="GL70" i="55" s="1"/>
  <c r="FJ70" i="55"/>
  <c r="FP70" i="55" s="1"/>
  <c r="GG70" i="55" s="1"/>
  <c r="DU70" i="55"/>
  <c r="DT70" i="55"/>
  <c r="EK70" i="55" s="1"/>
  <c r="FB70" i="55" s="1"/>
  <c r="DS70" i="55"/>
  <c r="EE70" i="55" s="1"/>
  <c r="EV70" i="55" s="1"/>
  <c r="DR70" i="55"/>
  <c r="CC70" i="55"/>
  <c r="CT70" i="55" s="1"/>
  <c r="DK70" i="55" s="1"/>
  <c r="CB70" i="55"/>
  <c r="CR70" i="55" s="1"/>
  <c r="DI70" i="55" s="1"/>
  <c r="CA70" i="55"/>
  <c r="CI70" i="55" s="1"/>
  <c r="CZ70" i="55" s="1"/>
  <c r="BZ70" i="55"/>
  <c r="CE70" i="55" s="1"/>
  <c r="CV70" i="55" s="1"/>
  <c r="BV70" i="55"/>
  <c r="BU70" i="55"/>
  <c r="BR70" i="55"/>
  <c r="BG70" i="55"/>
  <c r="U70" i="55"/>
  <c r="FM69" i="55"/>
  <c r="FL69" i="55"/>
  <c r="FY69" i="55" s="1"/>
  <c r="GP69" i="55" s="1"/>
  <c r="FK69" i="55"/>
  <c r="FW69" i="55" s="1"/>
  <c r="GN69" i="55" s="1"/>
  <c r="FJ69" i="55"/>
  <c r="DU69" i="55"/>
  <c r="DT69" i="55"/>
  <c r="EH69" i="55" s="1"/>
  <c r="EY69" i="55" s="1"/>
  <c r="DS69" i="55"/>
  <c r="DR69" i="55"/>
  <c r="CC69" i="55"/>
  <c r="CT69" i="55" s="1"/>
  <c r="DK69" i="55" s="1"/>
  <c r="CB69" i="55"/>
  <c r="CN69" i="55" s="1"/>
  <c r="DE69" i="55" s="1"/>
  <c r="CA69" i="55"/>
  <c r="BZ69" i="55"/>
  <c r="CG69" i="55" s="1"/>
  <c r="CX69" i="55" s="1"/>
  <c r="BV69" i="55"/>
  <c r="BU69" i="55"/>
  <c r="BR69" i="55"/>
  <c r="BG69" i="55"/>
  <c r="U69" i="55"/>
  <c r="FM68" i="55"/>
  <c r="FL68" i="55"/>
  <c r="FZ68" i="55" s="1"/>
  <c r="GQ68" i="55" s="1"/>
  <c r="FK68" i="55"/>
  <c r="FJ68" i="55"/>
  <c r="FQ68" i="55" s="1"/>
  <c r="GH68" i="55" s="1"/>
  <c r="DU68" i="55"/>
  <c r="EM68" i="55" s="1"/>
  <c r="FD68" i="55" s="1"/>
  <c r="DT68" i="55"/>
  <c r="EF68" i="55" s="1"/>
  <c r="EW68" i="55" s="1"/>
  <c r="DS68" i="55"/>
  <c r="DR68" i="55"/>
  <c r="DY68" i="55" s="1"/>
  <c r="EP68" i="55" s="1"/>
  <c r="CC68" i="55"/>
  <c r="CU68" i="55" s="1"/>
  <c r="DL68" i="55" s="1"/>
  <c r="CB68" i="55"/>
  <c r="CR68" i="55" s="1"/>
  <c r="DI68" i="55" s="1"/>
  <c r="CA68" i="55"/>
  <c r="CH68" i="55" s="1"/>
  <c r="CY68" i="55" s="1"/>
  <c r="BZ68" i="55"/>
  <c r="BV68" i="55"/>
  <c r="BU68" i="55"/>
  <c r="BR68" i="55"/>
  <c r="BG68" i="55"/>
  <c r="U68" i="55"/>
  <c r="FM67" i="55"/>
  <c r="GD67" i="55" s="1"/>
  <c r="GU67" i="55" s="1"/>
  <c r="FL67" i="55"/>
  <c r="FX67" i="55" s="1"/>
  <c r="GO67" i="55" s="1"/>
  <c r="FK67" i="55"/>
  <c r="FJ67" i="55"/>
  <c r="FP67" i="55" s="1"/>
  <c r="GG67" i="55" s="1"/>
  <c r="DU67" i="55"/>
  <c r="DT67" i="55"/>
  <c r="EI67" i="55" s="1"/>
  <c r="EZ67" i="55" s="1"/>
  <c r="DS67" i="55"/>
  <c r="EB67" i="55" s="1"/>
  <c r="ES67" i="55" s="1"/>
  <c r="DR67" i="55"/>
  <c r="DY67" i="55" s="1"/>
  <c r="EP67" i="55" s="1"/>
  <c r="CC67" i="55"/>
  <c r="CB67" i="55"/>
  <c r="CQ67" i="55" s="1"/>
  <c r="DH67" i="55" s="1"/>
  <c r="CA67" i="55"/>
  <c r="CM67" i="55" s="1"/>
  <c r="DD67" i="55" s="1"/>
  <c r="BZ67" i="55"/>
  <c r="CE67" i="55" s="1"/>
  <c r="CV67" i="55" s="1"/>
  <c r="BV67" i="55"/>
  <c r="BU67" i="55"/>
  <c r="BR67" i="55"/>
  <c r="BG67" i="55"/>
  <c r="U67" i="55"/>
  <c r="FM66" i="55"/>
  <c r="GE66" i="55" s="1"/>
  <c r="GV66" i="55" s="1"/>
  <c r="FL66" i="55"/>
  <c r="GB66" i="55" s="1"/>
  <c r="GS66" i="55" s="1"/>
  <c r="FK66" i="55"/>
  <c r="FJ66" i="55"/>
  <c r="DU66" i="55"/>
  <c r="DT66" i="55"/>
  <c r="EI66" i="55" s="1"/>
  <c r="EZ66" i="55" s="1"/>
  <c r="DS66" i="55"/>
  <c r="ED66" i="55" s="1"/>
  <c r="EU66" i="55" s="1"/>
  <c r="DR66" i="55"/>
  <c r="DW66" i="55" s="1"/>
  <c r="EN66" i="55" s="1"/>
  <c r="CC66" i="55"/>
  <c r="CT66" i="55" s="1"/>
  <c r="DK66" i="55" s="1"/>
  <c r="CB66" i="55"/>
  <c r="CO66" i="55" s="1"/>
  <c r="DF66" i="55" s="1"/>
  <c r="CA66" i="55"/>
  <c r="BZ66" i="55"/>
  <c r="CE66" i="55" s="1"/>
  <c r="CV66" i="55" s="1"/>
  <c r="BV66" i="55"/>
  <c r="BU66" i="55"/>
  <c r="BR66" i="55"/>
  <c r="BG66" i="55"/>
  <c r="U66" i="55"/>
  <c r="FM65" i="55"/>
  <c r="FL65" i="55"/>
  <c r="FY65" i="55" s="1"/>
  <c r="GP65" i="55" s="1"/>
  <c r="FK65" i="55"/>
  <c r="FW65" i="55" s="1"/>
  <c r="GN65" i="55" s="1"/>
  <c r="FJ65" i="55"/>
  <c r="DU65" i="55"/>
  <c r="DT65" i="55"/>
  <c r="EH65" i="55" s="1"/>
  <c r="EY65" i="55" s="1"/>
  <c r="DS65" i="55"/>
  <c r="EA65" i="55" s="1"/>
  <c r="ER65" i="55" s="1"/>
  <c r="DR65" i="55"/>
  <c r="DY65" i="55" s="1"/>
  <c r="EP65" i="55" s="1"/>
  <c r="CC65" i="55"/>
  <c r="CT65" i="55" s="1"/>
  <c r="DK65" i="55" s="1"/>
  <c r="CB65" i="55"/>
  <c r="CN65" i="55" s="1"/>
  <c r="DE65" i="55" s="1"/>
  <c r="CA65" i="55"/>
  <c r="CM65" i="55" s="1"/>
  <c r="DD65" i="55" s="1"/>
  <c r="BZ65" i="55"/>
  <c r="CG65" i="55" s="1"/>
  <c r="CX65" i="55" s="1"/>
  <c r="BV65" i="55"/>
  <c r="BU65" i="55"/>
  <c r="BR65" i="55"/>
  <c r="BG65" i="55"/>
  <c r="U65" i="55"/>
  <c r="FM64" i="55"/>
  <c r="FL64" i="55"/>
  <c r="FZ64" i="55" s="1"/>
  <c r="GQ64" i="55" s="1"/>
  <c r="FK64" i="55"/>
  <c r="FS64" i="55" s="1"/>
  <c r="GJ64" i="55" s="1"/>
  <c r="FJ64" i="55"/>
  <c r="DU64" i="55"/>
  <c r="EM64" i="55" s="1"/>
  <c r="FD64" i="55" s="1"/>
  <c r="DT64" i="55"/>
  <c r="EH64" i="55" s="1"/>
  <c r="EY64" i="55" s="1"/>
  <c r="DS64" i="55"/>
  <c r="DR64" i="55"/>
  <c r="DY64" i="55" s="1"/>
  <c r="EP64" i="55" s="1"/>
  <c r="CC64" i="55"/>
  <c r="CU64" i="55" s="1"/>
  <c r="DL64" i="55" s="1"/>
  <c r="CB64" i="55"/>
  <c r="CA64" i="55"/>
  <c r="CJ64" i="55" s="1"/>
  <c r="DA64" i="55" s="1"/>
  <c r="BZ64" i="55"/>
  <c r="CG64" i="55" s="1"/>
  <c r="CX64" i="55" s="1"/>
  <c r="BV64" i="55"/>
  <c r="BU64" i="55"/>
  <c r="BR64" i="55"/>
  <c r="BG64" i="55"/>
  <c r="U64" i="55"/>
  <c r="FM63" i="55"/>
  <c r="GE63" i="55" s="1"/>
  <c r="GV63" i="55" s="1"/>
  <c r="FL63" i="55"/>
  <c r="FZ63" i="55" s="1"/>
  <c r="GQ63" i="55" s="1"/>
  <c r="FK63" i="55"/>
  <c r="FW63" i="55" s="1"/>
  <c r="GN63" i="55" s="1"/>
  <c r="FJ63" i="55"/>
  <c r="FQ63" i="55" s="1"/>
  <c r="GH63" i="55" s="1"/>
  <c r="DU63" i="55"/>
  <c r="DT63" i="55"/>
  <c r="EK63" i="55" s="1"/>
  <c r="FB63" i="55" s="1"/>
  <c r="DS63" i="55"/>
  <c r="DR63" i="55"/>
  <c r="CC63" i="55"/>
  <c r="CU63" i="55" s="1"/>
  <c r="DL63" i="55" s="1"/>
  <c r="CB63" i="55"/>
  <c r="CN63" i="55" s="1"/>
  <c r="DE63" i="55" s="1"/>
  <c r="CA63" i="55"/>
  <c r="CM63" i="55" s="1"/>
  <c r="DD63" i="55" s="1"/>
  <c r="BZ63" i="55"/>
  <c r="CF63" i="55" s="1"/>
  <c r="CW63" i="55" s="1"/>
  <c r="BV63" i="55"/>
  <c r="BU63" i="55"/>
  <c r="BR63" i="55"/>
  <c r="BG63" i="55"/>
  <c r="U63" i="55"/>
  <c r="FM62" i="55"/>
  <c r="GD62" i="55" s="1"/>
  <c r="GU62" i="55" s="1"/>
  <c r="FL62" i="55"/>
  <c r="FK62" i="55"/>
  <c r="FJ62" i="55"/>
  <c r="FO62" i="55" s="1"/>
  <c r="GF62" i="55" s="1"/>
  <c r="DU62" i="55"/>
  <c r="EM62" i="55" s="1"/>
  <c r="FD62" i="55" s="1"/>
  <c r="DT62" i="55"/>
  <c r="EI62" i="55" s="1"/>
  <c r="EZ62" i="55" s="1"/>
  <c r="DS62" i="55"/>
  <c r="EC62" i="55" s="1"/>
  <c r="ET62" i="55" s="1"/>
  <c r="DR62" i="55"/>
  <c r="DX62" i="55" s="1"/>
  <c r="EO62" i="55" s="1"/>
  <c r="CC62" i="55"/>
  <c r="CB62" i="55"/>
  <c r="CP62" i="55" s="1"/>
  <c r="DG62" i="55" s="1"/>
  <c r="CA62" i="55"/>
  <c r="BZ62" i="55"/>
  <c r="CF62" i="55" s="1"/>
  <c r="CW62" i="55" s="1"/>
  <c r="BV62" i="55"/>
  <c r="BU62" i="55"/>
  <c r="BR62" i="55"/>
  <c r="BG62" i="55"/>
  <c r="U62" i="55"/>
  <c r="FM61" i="55"/>
  <c r="GD61" i="55" s="1"/>
  <c r="GU61" i="55" s="1"/>
  <c r="FL61" i="55"/>
  <c r="GA61" i="55" s="1"/>
  <c r="GR61" i="55" s="1"/>
  <c r="FK61" i="55"/>
  <c r="FU61" i="55" s="1"/>
  <c r="GL61" i="55" s="1"/>
  <c r="FJ61" i="55"/>
  <c r="DU61" i="55"/>
  <c r="EL61" i="55" s="1"/>
  <c r="FC61" i="55" s="1"/>
  <c r="DT61" i="55"/>
  <c r="EJ61" i="55" s="1"/>
  <c r="FA61" i="55" s="1"/>
  <c r="DS61" i="55"/>
  <c r="EC61" i="55" s="1"/>
  <c r="ET61" i="55" s="1"/>
  <c r="DR61" i="55"/>
  <c r="DY61" i="55" s="1"/>
  <c r="EP61" i="55" s="1"/>
  <c r="CC61" i="55"/>
  <c r="CB61" i="55"/>
  <c r="CA61" i="55"/>
  <c r="CM61" i="55" s="1"/>
  <c r="DD61" i="55" s="1"/>
  <c r="BZ61" i="55"/>
  <c r="CG61" i="55" s="1"/>
  <c r="CX61" i="55" s="1"/>
  <c r="BV61" i="55"/>
  <c r="BU61" i="55"/>
  <c r="BR61" i="55"/>
  <c r="BG61" i="55"/>
  <c r="U61" i="55"/>
  <c r="FM60" i="55"/>
  <c r="GD60" i="55" s="1"/>
  <c r="GU60" i="55" s="1"/>
  <c r="FL60" i="55"/>
  <c r="GC60" i="55" s="1"/>
  <c r="GT60" i="55" s="1"/>
  <c r="FK60" i="55"/>
  <c r="FW60" i="55" s="1"/>
  <c r="GN60" i="55" s="1"/>
  <c r="FJ60" i="55"/>
  <c r="FQ60" i="55" s="1"/>
  <c r="GH60" i="55" s="1"/>
  <c r="DU60" i="55"/>
  <c r="EM60" i="55" s="1"/>
  <c r="FD60" i="55" s="1"/>
  <c r="DT60" i="55"/>
  <c r="EG60" i="55" s="1"/>
  <c r="EX60" i="55" s="1"/>
  <c r="DS60" i="55"/>
  <c r="DZ60" i="55" s="1"/>
  <c r="EQ60" i="55" s="1"/>
  <c r="DR60" i="55"/>
  <c r="DY60" i="55" s="1"/>
  <c r="EP60" i="55" s="1"/>
  <c r="CC60" i="55"/>
  <c r="CB60" i="55"/>
  <c r="CA60" i="55"/>
  <c r="BZ60" i="55"/>
  <c r="CE60" i="55" s="1"/>
  <c r="CV60" i="55" s="1"/>
  <c r="BV60" i="55"/>
  <c r="BU60" i="55"/>
  <c r="BR60" i="55"/>
  <c r="BG60" i="55"/>
  <c r="U60" i="55"/>
  <c r="FM59" i="55"/>
  <c r="FL59" i="55"/>
  <c r="FZ59" i="55" s="1"/>
  <c r="GQ59" i="55" s="1"/>
  <c r="FK59" i="55"/>
  <c r="FW59" i="55" s="1"/>
  <c r="GN59" i="55" s="1"/>
  <c r="FJ59" i="55"/>
  <c r="FO59" i="55" s="1"/>
  <c r="GF59" i="55" s="1"/>
  <c r="DU59" i="55"/>
  <c r="EL59" i="55" s="1"/>
  <c r="FC59" i="55" s="1"/>
  <c r="DT59" i="55"/>
  <c r="EJ59" i="55" s="1"/>
  <c r="FA59" i="55" s="1"/>
  <c r="DS59" i="55"/>
  <c r="EE59" i="55" s="1"/>
  <c r="EV59" i="55" s="1"/>
  <c r="DR59" i="55"/>
  <c r="DW59" i="55" s="1"/>
  <c r="EN59" i="55" s="1"/>
  <c r="CC59" i="55"/>
  <c r="CT59" i="55" s="1"/>
  <c r="DK59" i="55" s="1"/>
  <c r="CB59" i="55"/>
  <c r="CA59" i="55"/>
  <c r="CK59" i="55" s="1"/>
  <c r="DB59" i="55" s="1"/>
  <c r="BZ59" i="55"/>
  <c r="CF59" i="55" s="1"/>
  <c r="CW59" i="55" s="1"/>
  <c r="BV59" i="55"/>
  <c r="BU59" i="55"/>
  <c r="BR59" i="55"/>
  <c r="BG59" i="55"/>
  <c r="U59" i="55"/>
  <c r="FM58" i="55"/>
  <c r="GD58" i="55" s="1"/>
  <c r="GU58" i="55" s="1"/>
  <c r="FL58" i="55"/>
  <c r="GB58" i="55" s="1"/>
  <c r="GS58" i="55" s="1"/>
  <c r="FK58" i="55"/>
  <c r="FS58" i="55" s="1"/>
  <c r="GJ58" i="55" s="1"/>
  <c r="FJ58" i="55"/>
  <c r="FQ58" i="55" s="1"/>
  <c r="GH58" i="55" s="1"/>
  <c r="DU58" i="55"/>
  <c r="EL58" i="55" s="1"/>
  <c r="FC58" i="55" s="1"/>
  <c r="DT58" i="55"/>
  <c r="EI58" i="55" s="1"/>
  <c r="EZ58" i="55" s="1"/>
  <c r="DS58" i="55"/>
  <c r="ED58" i="55" s="1"/>
  <c r="EU58" i="55" s="1"/>
  <c r="DR58" i="55"/>
  <c r="CC58" i="55"/>
  <c r="CB58" i="55"/>
  <c r="CA58" i="55"/>
  <c r="CH58" i="55" s="1"/>
  <c r="CY58" i="55" s="1"/>
  <c r="BZ58" i="55"/>
  <c r="CF58" i="55" s="1"/>
  <c r="CW58" i="55" s="1"/>
  <c r="BV58" i="55"/>
  <c r="BU58" i="55"/>
  <c r="BR58" i="55"/>
  <c r="BG58" i="55"/>
  <c r="U58" i="55"/>
  <c r="AQ57" i="55"/>
  <c r="AC57" i="55"/>
  <c r="Y56" i="55"/>
  <c r="BJ55" i="55"/>
  <c r="BK55" i="55" s="1"/>
  <c r="AA55" i="55"/>
  <c r="M55" i="55"/>
  <c r="BJ54" i="55"/>
  <c r="BK54" i="55" s="1"/>
  <c r="E54" i="55"/>
  <c r="BJ53" i="55"/>
  <c r="BK53" i="55" s="1"/>
  <c r="BJ52" i="55"/>
  <c r="BK52" i="55" s="1"/>
  <c r="AN52" i="55"/>
  <c r="BJ51" i="55"/>
  <c r="BK51" i="55" s="1"/>
  <c r="BJ50" i="55"/>
  <c r="BK50" i="55" s="1"/>
  <c r="BJ49" i="55"/>
  <c r="BK49" i="55" s="1"/>
  <c r="BJ48" i="55"/>
  <c r="BK48" i="55" s="1"/>
  <c r="BJ47" i="55"/>
  <c r="BK47" i="55" s="1"/>
  <c r="BJ46" i="55"/>
  <c r="BK46" i="55" s="1"/>
  <c r="W41" i="55"/>
  <c r="B41" i="55"/>
  <c r="FM40" i="55"/>
  <c r="FL40" i="55"/>
  <c r="GA40" i="55" s="1"/>
  <c r="GR40" i="55" s="1"/>
  <c r="FK40" i="55"/>
  <c r="FW40" i="55" s="1"/>
  <c r="GN40" i="55" s="1"/>
  <c r="FJ40" i="55"/>
  <c r="FO40" i="55" s="1"/>
  <c r="GF40" i="55" s="1"/>
  <c r="DY40" i="55"/>
  <c r="EP40" i="55" s="1"/>
  <c r="DX40" i="55"/>
  <c r="EO40" i="55" s="1"/>
  <c r="DW40" i="55"/>
  <c r="EN40" i="55" s="1"/>
  <c r="DU40" i="55"/>
  <c r="EL40" i="55" s="1"/>
  <c r="FC40" i="55" s="1"/>
  <c r="DT40" i="55"/>
  <c r="DP40" i="55" s="1"/>
  <c r="DS40" i="55"/>
  <c r="EE40" i="55" s="1"/>
  <c r="EV40" i="55" s="1"/>
  <c r="DR40" i="55"/>
  <c r="CL40" i="55"/>
  <c r="DC40" i="55" s="1"/>
  <c r="CC40" i="55"/>
  <c r="CT40" i="55" s="1"/>
  <c r="DK40" i="55" s="1"/>
  <c r="CB40" i="55"/>
  <c r="CN40" i="55" s="1"/>
  <c r="DE40" i="55" s="1"/>
  <c r="CA40" i="55"/>
  <c r="CK40" i="55" s="1"/>
  <c r="DB40" i="55" s="1"/>
  <c r="BZ40" i="55"/>
  <c r="BV40" i="55"/>
  <c r="BU40" i="55"/>
  <c r="BR40" i="55"/>
  <c r="BG40" i="55"/>
  <c r="AU40" i="55"/>
  <c r="U40" i="55"/>
  <c r="GV39" i="55"/>
  <c r="FM39" i="55"/>
  <c r="GE39" i="55" s="1"/>
  <c r="FL39" i="55"/>
  <c r="GB39" i="55" s="1"/>
  <c r="GS39" i="55" s="1"/>
  <c r="FK39" i="55"/>
  <c r="FW39" i="55" s="1"/>
  <c r="GN39" i="55" s="1"/>
  <c r="FJ39" i="55"/>
  <c r="DU39" i="55"/>
  <c r="DT39" i="55"/>
  <c r="EH39" i="55" s="1"/>
  <c r="EY39" i="55" s="1"/>
  <c r="DS39" i="55"/>
  <c r="EC39" i="55" s="1"/>
  <c r="ET39" i="55" s="1"/>
  <c r="DR39" i="55"/>
  <c r="DY39" i="55" s="1"/>
  <c r="EP39" i="55" s="1"/>
  <c r="CC39" i="55"/>
  <c r="CU39" i="55" s="1"/>
  <c r="DL39" i="55" s="1"/>
  <c r="CB39" i="55"/>
  <c r="CR39" i="55" s="1"/>
  <c r="DI39" i="55" s="1"/>
  <c r="CA39" i="55"/>
  <c r="BZ39" i="55"/>
  <c r="CG39" i="55" s="1"/>
  <c r="CX39" i="55" s="1"/>
  <c r="BV39" i="55"/>
  <c r="BU39" i="55"/>
  <c r="BR39" i="55"/>
  <c r="BG39" i="55"/>
  <c r="AU39" i="55"/>
  <c r="U39" i="55"/>
  <c r="FU38" i="55"/>
  <c r="GL38" i="55" s="1"/>
  <c r="FS38" i="55"/>
  <c r="GJ38" i="55" s="1"/>
  <c r="FM38" i="55"/>
  <c r="FL38" i="55"/>
  <c r="GA38" i="55" s="1"/>
  <c r="GR38" i="55" s="1"/>
  <c r="FK38" i="55"/>
  <c r="FJ38" i="55"/>
  <c r="FP38" i="55" s="1"/>
  <c r="GG38" i="55" s="1"/>
  <c r="EM38" i="55"/>
  <c r="FD38" i="55" s="1"/>
  <c r="EF38" i="55"/>
  <c r="EW38" i="55" s="1"/>
  <c r="ED38" i="55"/>
  <c r="EU38" i="55" s="1"/>
  <c r="DU38" i="55"/>
  <c r="EL38" i="55" s="1"/>
  <c r="FC38" i="55" s="1"/>
  <c r="DT38" i="55"/>
  <c r="EJ38" i="55" s="1"/>
  <c r="FA38" i="55" s="1"/>
  <c r="DS38" i="55"/>
  <c r="EE38" i="55" s="1"/>
  <c r="EV38" i="55" s="1"/>
  <c r="DR38" i="55"/>
  <c r="DX38" i="55" s="1"/>
  <c r="EO38" i="55" s="1"/>
  <c r="CU38" i="55"/>
  <c r="DL38" i="55" s="1"/>
  <c r="CC38" i="55"/>
  <c r="CT38" i="55" s="1"/>
  <c r="DK38" i="55" s="1"/>
  <c r="CB38" i="55"/>
  <c r="CR38" i="55" s="1"/>
  <c r="DI38" i="55" s="1"/>
  <c r="CA38" i="55"/>
  <c r="CM38" i="55" s="1"/>
  <c r="DD38" i="55" s="1"/>
  <c r="BZ38" i="55"/>
  <c r="CF38" i="55" s="1"/>
  <c r="CW38" i="55" s="1"/>
  <c r="BV38" i="55"/>
  <c r="BU38" i="55"/>
  <c r="BR38" i="55"/>
  <c r="BI38" i="55"/>
  <c r="BG38" i="55"/>
  <c r="AU38" i="55"/>
  <c r="U38" i="55"/>
  <c r="FV37" i="55"/>
  <c r="GM37" i="55" s="1"/>
  <c r="FU37" i="55"/>
  <c r="GL37" i="55" s="1"/>
  <c r="FT37" i="55"/>
  <c r="GK37" i="55" s="1"/>
  <c r="FM37" i="55"/>
  <c r="GE37" i="55" s="1"/>
  <c r="GV37" i="55" s="1"/>
  <c r="FL37" i="55"/>
  <c r="FZ37" i="55" s="1"/>
  <c r="GQ37" i="55" s="1"/>
  <c r="FK37" i="55"/>
  <c r="FW37" i="55" s="1"/>
  <c r="GN37" i="55" s="1"/>
  <c r="FJ37" i="55"/>
  <c r="EI37" i="55"/>
  <c r="EZ37" i="55" s="1"/>
  <c r="DU37" i="55"/>
  <c r="EL37" i="55" s="1"/>
  <c r="FC37" i="55" s="1"/>
  <c r="DT37" i="55"/>
  <c r="EJ37" i="55" s="1"/>
  <c r="FA37" i="55" s="1"/>
  <c r="DS37" i="55"/>
  <c r="DR37" i="55"/>
  <c r="DY37" i="55" s="1"/>
  <c r="EP37" i="55" s="1"/>
  <c r="CU37" i="55"/>
  <c r="DL37" i="55" s="1"/>
  <c r="CT37" i="55"/>
  <c r="DK37" i="55" s="1"/>
  <c r="CL37" i="55"/>
  <c r="DC37" i="55" s="1"/>
  <c r="CH37" i="55"/>
  <c r="CY37" i="55" s="1"/>
  <c r="CC37" i="55"/>
  <c r="CB37" i="55"/>
  <c r="CA37" i="55"/>
  <c r="CM37" i="55" s="1"/>
  <c r="DD37" i="55" s="1"/>
  <c r="BZ37" i="55"/>
  <c r="CF37" i="55" s="1"/>
  <c r="CW37" i="55" s="1"/>
  <c r="BV37" i="55"/>
  <c r="BU37" i="55"/>
  <c r="BR37" i="55"/>
  <c r="BG37" i="55"/>
  <c r="AU37" i="55"/>
  <c r="U37" i="55"/>
  <c r="FV36" i="55"/>
  <c r="GM36" i="55" s="1"/>
  <c r="FM36" i="55"/>
  <c r="GE36" i="55" s="1"/>
  <c r="GV36" i="55" s="1"/>
  <c r="FL36" i="55"/>
  <c r="GB36" i="55" s="1"/>
  <c r="GS36" i="55" s="1"/>
  <c r="FK36" i="55"/>
  <c r="FW36" i="55" s="1"/>
  <c r="GN36" i="55" s="1"/>
  <c r="FJ36" i="55"/>
  <c r="FP36" i="55" s="1"/>
  <c r="GG36" i="55" s="1"/>
  <c r="EM36" i="55"/>
  <c r="FD36" i="55" s="1"/>
  <c r="EI36" i="55"/>
  <c r="EZ36" i="55" s="1"/>
  <c r="EE36" i="55"/>
  <c r="EV36" i="55" s="1"/>
  <c r="EC36" i="55"/>
  <c r="ET36" i="55" s="1"/>
  <c r="DU36" i="55"/>
  <c r="EL36" i="55" s="1"/>
  <c r="FC36" i="55" s="1"/>
  <c r="DT36" i="55"/>
  <c r="EJ36" i="55" s="1"/>
  <c r="FA36" i="55" s="1"/>
  <c r="DS36" i="55"/>
  <c r="DR36" i="55"/>
  <c r="DX36" i="55" s="1"/>
  <c r="EO36" i="55" s="1"/>
  <c r="CN36" i="55"/>
  <c r="DE36" i="55" s="1"/>
  <c r="CL36" i="55"/>
  <c r="DC36" i="55" s="1"/>
  <c r="CC36" i="55"/>
  <c r="CT36" i="55" s="1"/>
  <c r="DK36" i="55" s="1"/>
  <c r="CB36" i="55"/>
  <c r="CP36" i="55" s="1"/>
  <c r="DG36" i="55" s="1"/>
  <c r="CA36" i="55"/>
  <c r="CM36" i="55" s="1"/>
  <c r="DD36" i="55" s="1"/>
  <c r="BZ36" i="55"/>
  <c r="CF36" i="55" s="1"/>
  <c r="CW36" i="55" s="1"/>
  <c r="BV36" i="55"/>
  <c r="BU36" i="55"/>
  <c r="BR36" i="55"/>
  <c r="BG36" i="55"/>
  <c r="AU36" i="55"/>
  <c r="U36" i="55"/>
  <c r="FM35" i="55"/>
  <c r="GE35" i="55" s="1"/>
  <c r="GV35" i="55" s="1"/>
  <c r="FL35" i="55"/>
  <c r="GB35" i="55" s="1"/>
  <c r="GS35" i="55" s="1"/>
  <c r="FK35" i="55"/>
  <c r="FW35" i="55" s="1"/>
  <c r="GN35" i="55" s="1"/>
  <c r="FJ35" i="55"/>
  <c r="DX35" i="55"/>
  <c r="EO35" i="55" s="1"/>
  <c r="DU35" i="55"/>
  <c r="EL35" i="55" s="1"/>
  <c r="FC35" i="55" s="1"/>
  <c r="DT35" i="55"/>
  <c r="EJ35" i="55" s="1"/>
  <c r="FA35" i="55" s="1"/>
  <c r="DS35" i="55"/>
  <c r="DR35" i="55"/>
  <c r="DY35" i="55" s="1"/>
  <c r="EP35" i="55" s="1"/>
  <c r="CL35" i="55"/>
  <c r="DC35" i="55" s="1"/>
  <c r="CH35" i="55"/>
  <c r="CY35" i="55" s="1"/>
  <c r="CF35" i="55"/>
  <c r="CW35" i="55" s="1"/>
  <c r="CC35" i="55"/>
  <c r="CU35" i="55" s="1"/>
  <c r="DL35" i="55" s="1"/>
  <c r="CB35" i="55"/>
  <c r="CA35" i="55"/>
  <c r="CM35" i="55" s="1"/>
  <c r="DD35" i="55" s="1"/>
  <c r="BZ35" i="55"/>
  <c r="BV35" i="55"/>
  <c r="BU35" i="55"/>
  <c r="BR35" i="55"/>
  <c r="BI35" i="55"/>
  <c r="AG14" i="55" s="1"/>
  <c r="BG35" i="55"/>
  <c r="AU35" i="55"/>
  <c r="U35" i="55"/>
  <c r="GU34" i="55"/>
  <c r="GE34" i="55"/>
  <c r="GV34" i="55" s="1"/>
  <c r="FM34" i="55"/>
  <c r="GD34" i="55" s="1"/>
  <c r="FL34" i="55"/>
  <c r="GB34" i="55" s="1"/>
  <c r="GS34" i="55" s="1"/>
  <c r="FK34" i="55"/>
  <c r="FJ34" i="55"/>
  <c r="FP34" i="55" s="1"/>
  <c r="GG34" i="55" s="1"/>
  <c r="DU34" i="55"/>
  <c r="EM34" i="55" s="1"/>
  <c r="FD34" i="55" s="1"/>
  <c r="DT34" i="55"/>
  <c r="DS34" i="55"/>
  <c r="EE34" i="55" s="1"/>
  <c r="EV34" i="55" s="1"/>
  <c r="DR34" i="55"/>
  <c r="CG34" i="55"/>
  <c r="CX34" i="55" s="1"/>
  <c r="CF34" i="55"/>
  <c r="CW34" i="55" s="1"/>
  <c r="CE34" i="55"/>
  <c r="CC34" i="55"/>
  <c r="CB34" i="55"/>
  <c r="CR34" i="55" s="1"/>
  <c r="DI34" i="55" s="1"/>
  <c r="CA34" i="55"/>
  <c r="CI34" i="55" s="1"/>
  <c r="CZ34" i="55" s="1"/>
  <c r="BZ34" i="55"/>
  <c r="BV34" i="55"/>
  <c r="BU34" i="55"/>
  <c r="BR34" i="55"/>
  <c r="BG34" i="55"/>
  <c r="AU34" i="55"/>
  <c r="U34" i="55"/>
  <c r="GU33" i="55"/>
  <c r="GE33" i="55"/>
  <c r="GV33" i="55" s="1"/>
  <c r="GC33" i="55"/>
  <c r="GT33" i="55" s="1"/>
  <c r="FS33" i="55"/>
  <c r="GJ33" i="55" s="1"/>
  <c r="FM33" i="55"/>
  <c r="GD33" i="55" s="1"/>
  <c r="FL33" i="55"/>
  <c r="GB33" i="55" s="1"/>
  <c r="GS33" i="55" s="1"/>
  <c r="FK33" i="55"/>
  <c r="FJ33" i="55"/>
  <c r="FP33" i="55" s="1"/>
  <c r="GG33" i="55" s="1"/>
  <c r="FD33" i="55"/>
  <c r="DU33" i="55"/>
  <c r="EM33" i="55" s="1"/>
  <c r="DT33" i="55"/>
  <c r="EH33" i="55" s="1"/>
  <c r="EY33" i="55" s="1"/>
  <c r="DS33" i="55"/>
  <c r="EE33" i="55" s="1"/>
  <c r="EV33" i="55" s="1"/>
  <c r="DR33" i="55"/>
  <c r="DX33" i="55" s="1"/>
  <c r="EO33" i="55" s="1"/>
  <c r="CU33" i="55"/>
  <c r="DL33" i="55" s="1"/>
  <c r="CC33" i="55"/>
  <c r="CT33" i="55" s="1"/>
  <c r="DK33" i="55" s="1"/>
  <c r="CB33" i="55"/>
  <c r="CQ33" i="55" s="1"/>
  <c r="DH33" i="55" s="1"/>
  <c r="CA33" i="55"/>
  <c r="CK33" i="55" s="1"/>
  <c r="DB33" i="55" s="1"/>
  <c r="BZ33" i="55"/>
  <c r="CG33" i="55" s="1"/>
  <c r="CX33" i="55" s="1"/>
  <c r="BV33" i="55"/>
  <c r="BU33" i="55"/>
  <c r="BR33" i="55"/>
  <c r="BG33" i="55"/>
  <c r="AU33" i="55"/>
  <c r="U33" i="55"/>
  <c r="GC32" i="55"/>
  <c r="GT32" i="55" s="1"/>
  <c r="GA32" i="55"/>
  <c r="GR32" i="55" s="1"/>
  <c r="FM32" i="55"/>
  <c r="FL32" i="55"/>
  <c r="GB32" i="55" s="1"/>
  <c r="GS32" i="55" s="1"/>
  <c r="FK32" i="55"/>
  <c r="FT32" i="55" s="1"/>
  <c r="GK32" i="55" s="1"/>
  <c r="FJ32" i="55"/>
  <c r="FQ32" i="55" s="1"/>
  <c r="GH32" i="55" s="1"/>
  <c r="DU32" i="55"/>
  <c r="EM32" i="55" s="1"/>
  <c r="FD32" i="55" s="1"/>
  <c r="DT32" i="55"/>
  <c r="EI32" i="55" s="1"/>
  <c r="EZ32" i="55" s="1"/>
  <c r="DS32" i="55"/>
  <c r="EE32" i="55" s="1"/>
  <c r="EV32" i="55" s="1"/>
  <c r="DR32" i="55"/>
  <c r="CS32" i="55"/>
  <c r="DJ32" i="55" s="1"/>
  <c r="CQ32" i="55"/>
  <c r="DH32" i="55" s="1"/>
  <c r="CO32" i="55"/>
  <c r="DF32" i="55" s="1"/>
  <c r="CN32" i="55"/>
  <c r="DE32" i="55" s="1"/>
  <c r="CC32" i="55"/>
  <c r="CT32" i="55" s="1"/>
  <c r="DK32" i="55" s="1"/>
  <c r="CB32" i="55"/>
  <c r="CP32" i="55" s="1"/>
  <c r="DG32" i="55" s="1"/>
  <c r="CA32" i="55"/>
  <c r="CJ32" i="55" s="1"/>
  <c r="DA32" i="55" s="1"/>
  <c r="BZ32" i="55"/>
  <c r="CE32" i="55" s="1"/>
  <c r="BV32" i="55"/>
  <c r="BU32" i="55"/>
  <c r="BR32" i="55"/>
  <c r="AU32" i="55"/>
  <c r="U32" i="55"/>
  <c r="FM31" i="55"/>
  <c r="GE31" i="55" s="1"/>
  <c r="GV31" i="55" s="1"/>
  <c r="FL31" i="55"/>
  <c r="GA31" i="55" s="1"/>
  <c r="GR31" i="55" s="1"/>
  <c r="FK31" i="55"/>
  <c r="FW31" i="55" s="1"/>
  <c r="GN31" i="55" s="1"/>
  <c r="FJ31" i="55"/>
  <c r="EI31" i="55"/>
  <c r="EZ31" i="55" s="1"/>
  <c r="EE31" i="55"/>
  <c r="EV31" i="55" s="1"/>
  <c r="DY31" i="55"/>
  <c r="EP31" i="55" s="1"/>
  <c r="DX31" i="55"/>
  <c r="EO31" i="55" s="1"/>
  <c r="DW31" i="55"/>
  <c r="EN31" i="55" s="1"/>
  <c r="DU31" i="55"/>
  <c r="EL31" i="55" s="1"/>
  <c r="FC31" i="55" s="1"/>
  <c r="DT31" i="55"/>
  <c r="DS31" i="55"/>
  <c r="EC31" i="55" s="1"/>
  <c r="ET31" i="55" s="1"/>
  <c r="DR31" i="55"/>
  <c r="CU31" i="55"/>
  <c r="DL31" i="55" s="1"/>
  <c r="CT31" i="55"/>
  <c r="DK31" i="55" s="1"/>
  <c r="CL31" i="55"/>
  <c r="DC31" i="55" s="1"/>
  <c r="CI31" i="55"/>
  <c r="CZ31" i="55" s="1"/>
  <c r="CH31" i="55"/>
  <c r="CY31" i="55" s="1"/>
  <c r="CF31" i="55"/>
  <c r="CW31" i="55" s="1"/>
  <c r="CC31" i="55"/>
  <c r="CB31" i="55"/>
  <c r="CR31" i="55" s="1"/>
  <c r="DI31" i="55" s="1"/>
  <c r="CA31" i="55"/>
  <c r="CK31" i="55" s="1"/>
  <c r="DB31" i="55" s="1"/>
  <c r="BZ31" i="55"/>
  <c r="BV31" i="55"/>
  <c r="BU31" i="55"/>
  <c r="BR31" i="55"/>
  <c r="BG31" i="55"/>
  <c r="AU31" i="55"/>
  <c r="U31" i="55"/>
  <c r="GN30" i="55"/>
  <c r="FM30" i="55"/>
  <c r="GE30" i="55" s="1"/>
  <c r="GV30" i="55" s="1"/>
  <c r="FL30" i="55"/>
  <c r="GB30" i="55" s="1"/>
  <c r="GS30" i="55" s="1"/>
  <c r="FK30" i="55"/>
  <c r="FW30" i="55" s="1"/>
  <c r="FJ30" i="55"/>
  <c r="DX30" i="55"/>
  <c r="EO30" i="55" s="1"/>
  <c r="DU30" i="55"/>
  <c r="EL30" i="55" s="1"/>
  <c r="FC30" i="55" s="1"/>
  <c r="DT30" i="55"/>
  <c r="EH30" i="55" s="1"/>
  <c r="EY30" i="55" s="1"/>
  <c r="DS30" i="55"/>
  <c r="EA30" i="55" s="1"/>
  <c r="ER30" i="55" s="1"/>
  <c r="DR30" i="55"/>
  <c r="DW30" i="55" s="1"/>
  <c r="EN30" i="55" s="1"/>
  <c r="CC30" i="55"/>
  <c r="CU30" i="55" s="1"/>
  <c r="DL30" i="55" s="1"/>
  <c r="CB30" i="55"/>
  <c r="CR30" i="55" s="1"/>
  <c r="DI30" i="55" s="1"/>
  <c r="CA30" i="55"/>
  <c r="CH30" i="55" s="1"/>
  <c r="CY30" i="55" s="1"/>
  <c r="BZ30" i="55"/>
  <c r="CG30" i="55" s="1"/>
  <c r="CX30" i="55" s="1"/>
  <c r="BV30" i="55"/>
  <c r="BU30" i="55"/>
  <c r="BR30" i="55"/>
  <c r="BG30" i="55"/>
  <c r="AU30" i="55"/>
  <c r="U30" i="55"/>
  <c r="BU28" i="55"/>
  <c r="BD28" i="55"/>
  <c r="V28" i="55"/>
  <c r="V56" i="55" s="1"/>
  <c r="AD24" i="55"/>
  <c r="BC22" i="55"/>
  <c r="P22" i="55"/>
  <c r="BF22" i="55" s="1"/>
  <c r="P21" i="55"/>
  <c r="BF21" i="55" s="1"/>
  <c r="P20" i="55"/>
  <c r="BF20" i="55" s="1"/>
  <c r="BE19" i="55"/>
  <c r="BD19" i="55"/>
  <c r="P19" i="55"/>
  <c r="BF19" i="55" s="1"/>
  <c r="E19" i="55"/>
  <c r="P18" i="55"/>
  <c r="BF18" i="55" s="1"/>
  <c r="E18" i="55"/>
  <c r="P17" i="55"/>
  <c r="BC16" i="55" s="1"/>
  <c r="P16" i="55"/>
  <c r="BF16" i="55" s="1"/>
  <c r="P15" i="55"/>
  <c r="BF15" i="55" s="1"/>
  <c r="P14" i="55"/>
  <c r="BC13" i="55" s="1"/>
  <c r="N14" i="55"/>
  <c r="D14" i="55"/>
  <c r="P13" i="55"/>
  <c r="BF13" i="55" s="1"/>
  <c r="BR12" i="55"/>
  <c r="AH12" i="55"/>
  <c r="P12" i="55"/>
  <c r="BF12" i="55" s="1"/>
  <c r="P11" i="55"/>
  <c r="BF11" i="55" s="1"/>
  <c r="P10" i="55"/>
  <c r="BC9" i="55" s="1"/>
  <c r="P9" i="55"/>
  <c r="BF9" i="55" s="1"/>
  <c r="P8" i="55"/>
  <c r="BF8" i="55" s="1"/>
  <c r="P7" i="55"/>
  <c r="BC6" i="55" s="1"/>
  <c r="B11" i="55"/>
  <c r="BC2" i="55"/>
  <c r="DY30" i="55" l="1"/>
  <c r="EP30" i="55" s="1"/>
  <c r="EK37" i="55"/>
  <c r="FB37" i="55" s="1"/>
  <c r="FR31" i="55"/>
  <c r="GI31" i="55" s="1"/>
  <c r="DW35" i="55"/>
  <c r="EN35" i="55" s="1"/>
  <c r="FT36" i="55"/>
  <c r="GK36" i="55" s="1"/>
  <c r="FQ38" i="55"/>
  <c r="GH38" i="55" s="1"/>
  <c r="CU40" i="55"/>
  <c r="DL40" i="55" s="1"/>
  <c r="FT31" i="55"/>
  <c r="GK31" i="55" s="1"/>
  <c r="CF32" i="55"/>
  <c r="CW32" i="55" s="1"/>
  <c r="FQ40" i="55"/>
  <c r="GH40" i="55" s="1"/>
  <c r="FU31" i="55"/>
  <c r="GL31" i="55" s="1"/>
  <c r="CG32" i="55"/>
  <c r="CX32" i="55" s="1"/>
  <c r="EG35" i="55"/>
  <c r="EX35" i="55" s="1"/>
  <c r="DY36" i="55"/>
  <c r="EP36" i="55" s="1"/>
  <c r="FV31" i="55"/>
  <c r="GM31" i="55" s="1"/>
  <c r="CK32" i="55"/>
  <c r="DB32" i="55" s="1"/>
  <c r="EK35" i="55"/>
  <c r="FB35" i="55" s="1"/>
  <c r="FZ38" i="55"/>
  <c r="GQ38" i="55" s="1"/>
  <c r="CM31" i="55"/>
  <c r="DD31" i="55" s="1"/>
  <c r="DP34" i="55"/>
  <c r="DX37" i="55"/>
  <c r="EO37" i="55" s="1"/>
  <c r="GB37" i="55"/>
  <c r="GS37" i="55" s="1"/>
  <c r="EB40" i="55"/>
  <c r="ES40" i="55" s="1"/>
  <c r="CU36" i="55"/>
  <c r="DL36" i="55" s="1"/>
  <c r="EG37" i="55"/>
  <c r="EX37" i="55" s="1"/>
  <c r="CS38" i="55"/>
  <c r="DJ38" i="55" s="1"/>
  <c r="CI40" i="55"/>
  <c r="CZ40" i="55" s="1"/>
  <c r="CU65" i="55"/>
  <c r="DL65" i="55" s="1"/>
  <c r="CJ35" i="55"/>
  <c r="DA35" i="55" s="1"/>
  <c r="FR35" i="55"/>
  <c r="GI35" i="55" s="1"/>
  <c r="EG36" i="55"/>
  <c r="EX36" i="55" s="1"/>
  <c r="FR36" i="55"/>
  <c r="GI36" i="55" s="1"/>
  <c r="EM37" i="55"/>
  <c r="FD37" i="55" s="1"/>
  <c r="FX38" i="55"/>
  <c r="GO38" i="55" s="1"/>
  <c r="EA40" i="55"/>
  <c r="ER40" i="55" s="1"/>
  <c r="FP40" i="55"/>
  <c r="GG40" i="55" s="1"/>
  <c r="DZ32" i="55"/>
  <c r="EQ32" i="55" s="1"/>
  <c r="CE33" i="55"/>
  <c r="CV33" i="55" s="1"/>
  <c r="DX34" i="55"/>
  <c r="EO34" i="55" s="1"/>
  <c r="FO34" i="55"/>
  <c r="GF34" i="55" s="1"/>
  <c r="FT35" i="55"/>
  <c r="GK35" i="55" s="1"/>
  <c r="CE39" i="55"/>
  <c r="DW39" i="55"/>
  <c r="EN39" i="55" s="1"/>
  <c r="CE30" i="55"/>
  <c r="CV30" i="55" s="1"/>
  <c r="CF30" i="55"/>
  <c r="CW30" i="55" s="1"/>
  <c r="FR30" i="55"/>
  <c r="GI30" i="55" s="1"/>
  <c r="EB32" i="55"/>
  <c r="ES32" i="55" s="1"/>
  <c r="FO32" i="55"/>
  <c r="GF32" i="55" s="1"/>
  <c r="CF33" i="55"/>
  <c r="CW33" i="55" s="1"/>
  <c r="DZ33" i="55"/>
  <c r="EQ33" i="55" s="1"/>
  <c r="DZ34" i="55"/>
  <c r="EQ34" i="55" s="1"/>
  <c r="FQ34" i="55"/>
  <c r="GH34" i="55" s="1"/>
  <c r="CT35" i="55"/>
  <c r="DK35" i="55" s="1"/>
  <c r="EI35" i="55"/>
  <c r="EZ35" i="55" s="1"/>
  <c r="FU35" i="55"/>
  <c r="GL35" i="55" s="1"/>
  <c r="EK36" i="55"/>
  <c r="FB36" i="55" s="1"/>
  <c r="FU36" i="55"/>
  <c r="GL36" i="55" s="1"/>
  <c r="GD37" i="55"/>
  <c r="GU37" i="55" s="1"/>
  <c r="GC38" i="55"/>
  <c r="GT38" i="55" s="1"/>
  <c r="CN39" i="55"/>
  <c r="DE39" i="55" s="1"/>
  <c r="DX39" i="55"/>
  <c r="EO39" i="55" s="1"/>
  <c r="FR40" i="55"/>
  <c r="GI40" i="55" s="1"/>
  <c r="CT30" i="55"/>
  <c r="DK30" i="55" s="1"/>
  <c r="EF30" i="55"/>
  <c r="EW30" i="55" s="1"/>
  <c r="FT30" i="55"/>
  <c r="GK30" i="55" s="1"/>
  <c r="EM31" i="55"/>
  <c r="FD31" i="55" s="1"/>
  <c r="FX31" i="55"/>
  <c r="GO31" i="55" s="1"/>
  <c r="EC32" i="55"/>
  <c r="ET32" i="55" s="1"/>
  <c r="EB33" i="55"/>
  <c r="ES33" i="55" s="1"/>
  <c r="FO33" i="55"/>
  <c r="GF33" i="55" s="1"/>
  <c r="EB34" i="55"/>
  <c r="ES34" i="55" s="1"/>
  <c r="FY34" i="55"/>
  <c r="GP34" i="55" s="1"/>
  <c r="FV35" i="55"/>
  <c r="GM35" i="55" s="1"/>
  <c r="CE38" i="55"/>
  <c r="CP39" i="55"/>
  <c r="DG39" i="55" s="1"/>
  <c r="FR39" i="55"/>
  <c r="GI39" i="55" s="1"/>
  <c r="EJ40" i="55"/>
  <c r="FA40" i="55" s="1"/>
  <c r="FT40" i="55"/>
  <c r="GK40" i="55" s="1"/>
  <c r="EG30" i="55"/>
  <c r="EX30" i="55" s="1"/>
  <c r="FU30" i="55"/>
  <c r="GL30" i="55" s="1"/>
  <c r="FY31" i="55"/>
  <c r="GP31" i="55" s="1"/>
  <c r="CU32" i="55"/>
  <c r="DL32" i="55" s="1"/>
  <c r="ED32" i="55"/>
  <c r="EU32" i="55" s="1"/>
  <c r="FR32" i="55"/>
  <c r="GI32" i="55" s="1"/>
  <c r="EC33" i="55"/>
  <c r="ET33" i="55" s="1"/>
  <c r="FQ33" i="55"/>
  <c r="GH33" i="55" s="1"/>
  <c r="CO34" i="55"/>
  <c r="DF34" i="55" s="1"/>
  <c r="EC34" i="55"/>
  <c r="ET34" i="55" s="1"/>
  <c r="FZ34" i="55"/>
  <c r="GQ34" i="55" s="1"/>
  <c r="EM35" i="55"/>
  <c r="FD35" i="55" s="1"/>
  <c r="FZ35" i="55"/>
  <c r="GQ35" i="55" s="1"/>
  <c r="FZ36" i="55"/>
  <c r="GQ36" i="55" s="1"/>
  <c r="CG38" i="55"/>
  <c r="CX38" i="55" s="1"/>
  <c r="EA39" i="55"/>
  <c r="ER39" i="55" s="1"/>
  <c r="FT39" i="55"/>
  <c r="GK39" i="55" s="1"/>
  <c r="EM40" i="55"/>
  <c r="FD40" i="55" s="1"/>
  <c r="FU40" i="55"/>
  <c r="GL40" i="55" s="1"/>
  <c r="EI30" i="55"/>
  <c r="EZ30" i="55" s="1"/>
  <c r="FV30" i="55"/>
  <c r="GM30" i="55" s="1"/>
  <c r="FZ31" i="55"/>
  <c r="GQ31" i="55" s="1"/>
  <c r="EF32" i="55"/>
  <c r="EW32" i="55" s="1"/>
  <c r="FV32" i="55"/>
  <c r="GM32" i="55" s="1"/>
  <c r="ED33" i="55"/>
  <c r="EU33" i="55" s="1"/>
  <c r="CQ34" i="55"/>
  <c r="DH34" i="55" s="1"/>
  <c r="ED34" i="55"/>
  <c r="EU34" i="55" s="1"/>
  <c r="GA34" i="55"/>
  <c r="GR34" i="55" s="1"/>
  <c r="CT39" i="55"/>
  <c r="DK39" i="55" s="1"/>
  <c r="FU39" i="55"/>
  <c r="GL39" i="55" s="1"/>
  <c r="FV40" i="55"/>
  <c r="GM40" i="55" s="1"/>
  <c r="EK30" i="55"/>
  <c r="FB30" i="55" s="1"/>
  <c r="FY30" i="55"/>
  <c r="GP30" i="55" s="1"/>
  <c r="GC31" i="55"/>
  <c r="GT31" i="55" s="1"/>
  <c r="EG32" i="55"/>
  <c r="EX32" i="55" s="1"/>
  <c r="FW32" i="55"/>
  <c r="GN32" i="55" s="1"/>
  <c r="EF33" i="55"/>
  <c r="EW33" i="55" s="1"/>
  <c r="FY33" i="55"/>
  <c r="GP33" i="55" s="1"/>
  <c r="CS34" i="55"/>
  <c r="DJ34" i="55" s="1"/>
  <c r="EL34" i="55"/>
  <c r="FC34" i="55" s="1"/>
  <c r="GC34" i="55"/>
  <c r="GT34" i="55" s="1"/>
  <c r="GD35" i="55"/>
  <c r="GU35" i="55" s="1"/>
  <c r="GD36" i="55"/>
  <c r="GU36" i="55" s="1"/>
  <c r="DW37" i="55"/>
  <c r="EN37" i="55" s="1"/>
  <c r="CO38" i="55"/>
  <c r="DF38" i="55" s="1"/>
  <c r="EF39" i="55"/>
  <c r="EW39" i="55" s="1"/>
  <c r="FV39" i="55"/>
  <c r="GM39" i="55" s="1"/>
  <c r="FX40" i="55"/>
  <c r="GO40" i="55" s="1"/>
  <c r="EM30" i="55"/>
  <c r="FD30" i="55" s="1"/>
  <c r="GD31" i="55"/>
  <c r="GU31" i="55" s="1"/>
  <c r="EK32" i="55"/>
  <c r="FB32" i="55" s="1"/>
  <c r="FY32" i="55"/>
  <c r="GP32" i="55" s="1"/>
  <c r="EG33" i="55"/>
  <c r="EX33" i="55" s="1"/>
  <c r="FZ33" i="55"/>
  <c r="GQ33" i="55" s="1"/>
  <c r="CH36" i="55"/>
  <c r="CY36" i="55" s="1"/>
  <c r="DW36" i="55"/>
  <c r="EN36" i="55" s="1"/>
  <c r="CP38" i="55"/>
  <c r="DG38" i="55" s="1"/>
  <c r="DZ38" i="55"/>
  <c r="EQ38" i="55" s="1"/>
  <c r="FO38" i="55"/>
  <c r="GF38" i="55" s="1"/>
  <c r="EI39" i="55"/>
  <c r="EZ39" i="55" s="1"/>
  <c r="FZ40" i="55"/>
  <c r="GQ40" i="55" s="1"/>
  <c r="FZ32" i="55"/>
  <c r="GQ32" i="55" s="1"/>
  <c r="GA33" i="55"/>
  <c r="GR33" i="55" s="1"/>
  <c r="CJ36" i="55"/>
  <c r="DA36" i="55" s="1"/>
  <c r="CJ37" i="55"/>
  <c r="DA37" i="55" s="1"/>
  <c r="FR37" i="55"/>
  <c r="GI37" i="55" s="1"/>
  <c r="CQ38" i="55"/>
  <c r="DH38" i="55" s="1"/>
  <c r="EB38" i="55"/>
  <c r="ES38" i="55" s="1"/>
  <c r="EK39" i="55"/>
  <c r="FB39" i="55" s="1"/>
  <c r="GD39" i="55"/>
  <c r="GU39" i="55" s="1"/>
  <c r="GC40" i="55"/>
  <c r="GT40" i="55" s="1"/>
  <c r="CL64" i="55"/>
  <c r="DC64" i="55" s="1"/>
  <c r="CP73" i="55"/>
  <c r="DG73" i="55" s="1"/>
  <c r="GC73" i="55"/>
  <c r="GT73" i="55" s="1"/>
  <c r="FX76" i="55"/>
  <c r="GO76" i="55" s="1"/>
  <c r="EF69" i="55"/>
  <c r="EW69" i="55" s="1"/>
  <c r="GD76" i="55"/>
  <c r="GU76" i="55" s="1"/>
  <c r="EG61" i="55"/>
  <c r="EX61" i="55" s="1"/>
  <c r="CP71" i="55"/>
  <c r="DG71" i="55" s="1"/>
  <c r="CN74" i="55"/>
  <c r="DE74" i="55" s="1"/>
  <c r="CO68" i="55"/>
  <c r="DF68" i="55" s="1"/>
  <c r="EH70" i="55"/>
  <c r="EY70" i="55" s="1"/>
  <c r="GE75" i="55"/>
  <c r="GV75" i="55" s="1"/>
  <c r="FT59" i="55"/>
  <c r="GK59" i="55" s="1"/>
  <c r="EE61" i="55"/>
  <c r="EV61" i="55" s="1"/>
  <c r="EA67" i="55"/>
  <c r="ER67" i="55" s="1"/>
  <c r="EL68" i="55"/>
  <c r="FC68" i="55" s="1"/>
  <c r="FR69" i="55"/>
  <c r="GI69" i="55" s="1"/>
  <c r="EH72" i="55"/>
  <c r="EY72" i="55" s="1"/>
  <c r="CT80" i="55"/>
  <c r="DK80" i="55" s="1"/>
  <c r="DY74" i="55"/>
  <c r="EP74" i="55" s="1"/>
  <c r="EF58" i="55"/>
  <c r="EW58" i="55" s="1"/>
  <c r="CJ61" i="55"/>
  <c r="DA61" i="55" s="1"/>
  <c r="CQ62" i="55"/>
  <c r="DH62" i="55" s="1"/>
  <c r="EI63" i="55"/>
  <c r="EZ63" i="55" s="1"/>
  <c r="FZ67" i="55"/>
  <c r="GQ67" i="55" s="1"/>
  <c r="CS68" i="55"/>
  <c r="DJ68" i="55" s="1"/>
  <c r="CU69" i="55"/>
  <c r="DL69" i="55" s="1"/>
  <c r="FV69" i="55"/>
  <c r="GM69" i="55" s="1"/>
  <c r="CG70" i="55"/>
  <c r="CX70" i="55" s="1"/>
  <c r="GE72" i="55"/>
  <c r="GV72" i="55" s="1"/>
  <c r="EM73" i="55"/>
  <c r="FD73" i="55" s="1"/>
  <c r="EI76" i="55"/>
  <c r="EZ76" i="55" s="1"/>
  <c r="CG60" i="55"/>
  <c r="CX60" i="55" s="1"/>
  <c r="CL61" i="55"/>
  <c r="DC61" i="55" s="1"/>
  <c r="FV61" i="55"/>
  <c r="GM61" i="55" s="1"/>
  <c r="EK66" i="55"/>
  <c r="FB66" i="55" s="1"/>
  <c r="CT68" i="55"/>
  <c r="DK68" i="55" s="1"/>
  <c r="DZ70" i="55"/>
  <c r="EQ70" i="55" s="1"/>
  <c r="EA72" i="55"/>
  <c r="ER72" i="55" s="1"/>
  <c r="FP73" i="55"/>
  <c r="GG73" i="55" s="1"/>
  <c r="CG77" i="55"/>
  <c r="CX77" i="55" s="1"/>
  <c r="CI77" i="55"/>
  <c r="CZ77" i="55" s="1"/>
  <c r="CU59" i="55"/>
  <c r="DL59" i="55" s="1"/>
  <c r="EG63" i="55"/>
  <c r="EX63" i="55" s="1"/>
  <c r="FX64" i="55"/>
  <c r="GO64" i="55" s="1"/>
  <c r="GD71" i="55"/>
  <c r="GU71" i="55" s="1"/>
  <c r="FH74" i="55"/>
  <c r="FT74" i="55"/>
  <c r="GK74" i="55" s="1"/>
  <c r="EG76" i="55"/>
  <c r="EX76" i="55" s="1"/>
  <c r="EM79" i="55"/>
  <c r="FD79" i="55" s="1"/>
  <c r="DY80" i="55"/>
  <c r="EP80" i="55" s="1"/>
  <c r="EK65" i="55"/>
  <c r="FB65" i="55" s="1"/>
  <c r="GC66" i="55"/>
  <c r="GT66" i="55" s="1"/>
  <c r="CK67" i="55"/>
  <c r="DB67" i="55" s="1"/>
  <c r="DZ71" i="55"/>
  <c r="EQ71" i="55" s="1"/>
  <c r="DY75" i="55"/>
  <c r="EP75" i="55" s="1"/>
  <c r="EH78" i="55"/>
  <c r="EY78" i="55" s="1"/>
  <c r="CG79" i="55"/>
  <c r="CX79" i="55" s="1"/>
  <c r="BG28" i="55"/>
  <c r="CF66" i="55"/>
  <c r="CW66" i="55" s="1"/>
  <c r="GD66" i="55"/>
  <c r="GU66" i="55" s="1"/>
  <c r="CL67" i="55"/>
  <c r="DC67" i="55" s="1"/>
  <c r="EB71" i="55"/>
  <c r="ES71" i="55" s="1"/>
  <c r="CQ73" i="55"/>
  <c r="DH73" i="55" s="1"/>
  <c r="CF75" i="55"/>
  <c r="CW75" i="55" s="1"/>
  <c r="CJ76" i="55"/>
  <c r="DA76" i="55" s="1"/>
  <c r="CT78" i="55"/>
  <c r="DK78" i="55" s="1"/>
  <c r="FP78" i="55"/>
  <c r="GG78" i="55" s="1"/>
  <c r="CK58" i="55"/>
  <c r="DB58" i="55" s="1"/>
  <c r="FT58" i="55"/>
  <c r="GK58" i="55" s="1"/>
  <c r="DY59" i="55"/>
  <c r="EP59" i="55" s="1"/>
  <c r="FR59" i="55"/>
  <c r="GI59" i="55" s="1"/>
  <c r="EL60" i="55"/>
  <c r="FC60" i="55" s="1"/>
  <c r="CK61" i="55"/>
  <c r="DB61" i="55" s="1"/>
  <c r="EH61" i="55"/>
  <c r="EY61" i="55" s="1"/>
  <c r="FW61" i="55"/>
  <c r="GN61" i="55" s="1"/>
  <c r="EA62" i="55"/>
  <c r="ER62" i="55" s="1"/>
  <c r="GE62" i="55"/>
  <c r="GV62" i="55" s="1"/>
  <c r="CT63" i="55"/>
  <c r="DK63" i="55" s="1"/>
  <c r="EJ64" i="55"/>
  <c r="FA64" i="55" s="1"/>
  <c r="DX65" i="55"/>
  <c r="EO65" i="55" s="1"/>
  <c r="FU65" i="55"/>
  <c r="GL65" i="55" s="1"/>
  <c r="CG66" i="55"/>
  <c r="CX66" i="55" s="1"/>
  <c r="EF66" i="55"/>
  <c r="EW66" i="55" s="1"/>
  <c r="FY66" i="55"/>
  <c r="GP66" i="55" s="1"/>
  <c r="CP67" i="55"/>
  <c r="DG67" i="55" s="1"/>
  <c r="ED67" i="55"/>
  <c r="EU67" i="55" s="1"/>
  <c r="GE67" i="55"/>
  <c r="GV67" i="55" s="1"/>
  <c r="CP68" i="55"/>
  <c r="DG68" i="55" s="1"/>
  <c r="DX68" i="55"/>
  <c r="EO68" i="55" s="1"/>
  <c r="FX68" i="55"/>
  <c r="GO68" i="55" s="1"/>
  <c r="EG69" i="55"/>
  <c r="EX69" i="55" s="1"/>
  <c r="FU69" i="55"/>
  <c r="GL69" i="55" s="1"/>
  <c r="CU70" i="55"/>
  <c r="DL70" i="55" s="1"/>
  <c r="EC70" i="55"/>
  <c r="ET70" i="55" s="1"/>
  <c r="FQ70" i="55"/>
  <c r="GH70" i="55" s="1"/>
  <c r="CT71" i="55"/>
  <c r="DK71" i="55" s="1"/>
  <c r="CP72" i="55"/>
  <c r="DG72" i="55" s="1"/>
  <c r="EI72" i="55"/>
  <c r="EZ72" i="55" s="1"/>
  <c r="FX73" i="55"/>
  <c r="GO73" i="55" s="1"/>
  <c r="DX74" i="55"/>
  <c r="EO74" i="55" s="1"/>
  <c r="FV74" i="55"/>
  <c r="GM74" i="55" s="1"/>
  <c r="CG75" i="55"/>
  <c r="CX75" i="55" s="1"/>
  <c r="FY75" i="55"/>
  <c r="GP75" i="55" s="1"/>
  <c r="EJ76" i="55"/>
  <c r="FA76" i="55" s="1"/>
  <c r="GC76" i="55"/>
  <c r="GT76" i="55" s="1"/>
  <c r="CF77" i="55"/>
  <c r="CW77" i="55" s="1"/>
  <c r="EL77" i="55"/>
  <c r="FC77" i="55" s="1"/>
  <c r="DZ78" i="55"/>
  <c r="EQ78" i="55" s="1"/>
  <c r="FZ78" i="55"/>
  <c r="GQ78" i="55" s="1"/>
  <c r="DX79" i="55"/>
  <c r="EO79" i="55" s="1"/>
  <c r="FT79" i="55"/>
  <c r="GK79" i="55" s="1"/>
  <c r="FP62" i="55"/>
  <c r="GG62" i="55" s="1"/>
  <c r="GC68" i="55"/>
  <c r="GT68" i="55" s="1"/>
  <c r="FZ70" i="55"/>
  <c r="GQ70" i="55" s="1"/>
  <c r="CJ72" i="55"/>
  <c r="DA72" i="55" s="1"/>
  <c r="CH76" i="55"/>
  <c r="CY76" i="55" s="1"/>
  <c r="CG58" i="55"/>
  <c r="CX58" i="55" s="1"/>
  <c r="FP58" i="55"/>
  <c r="GG58" i="55" s="1"/>
  <c r="DX59" i="55"/>
  <c r="EO59" i="55" s="1"/>
  <c r="FQ59" i="55"/>
  <c r="GH59" i="55" s="1"/>
  <c r="FQ62" i="55"/>
  <c r="GH62" i="55" s="1"/>
  <c r="EB70" i="55"/>
  <c r="ES70" i="55" s="1"/>
  <c r="GA70" i="55"/>
  <c r="GR70" i="55" s="1"/>
  <c r="CK72" i="55"/>
  <c r="DB72" i="55" s="1"/>
  <c r="CP74" i="55"/>
  <c r="DG74" i="55" s="1"/>
  <c r="FU74" i="55"/>
  <c r="GL74" i="55" s="1"/>
  <c r="FY76" i="55"/>
  <c r="GP76" i="55" s="1"/>
  <c r="EB80" i="55"/>
  <c r="ES80" i="55" s="1"/>
  <c r="CF60" i="55"/>
  <c r="CW60" i="55" s="1"/>
  <c r="ED62" i="55"/>
  <c r="EU62" i="55" s="1"/>
  <c r="GB63" i="55"/>
  <c r="GS63" i="55" s="1"/>
  <c r="FU64" i="55"/>
  <c r="GL64" i="55" s="1"/>
  <c r="EF65" i="55"/>
  <c r="EW65" i="55" s="1"/>
  <c r="FV65" i="55"/>
  <c r="GM65" i="55" s="1"/>
  <c r="CU66" i="55"/>
  <c r="DL66" i="55" s="1"/>
  <c r="EH66" i="55"/>
  <c r="EY66" i="55" s="1"/>
  <c r="FZ66" i="55"/>
  <c r="GQ66" i="55" s="1"/>
  <c r="CJ67" i="55"/>
  <c r="DA67" i="55" s="1"/>
  <c r="CS67" i="55"/>
  <c r="DJ67" i="55" s="1"/>
  <c r="EJ68" i="55"/>
  <c r="FA68" i="55" s="1"/>
  <c r="FY68" i="55"/>
  <c r="GP68" i="55" s="1"/>
  <c r="CF69" i="55"/>
  <c r="CW69" i="55" s="1"/>
  <c r="EI69" i="55"/>
  <c r="EZ69" i="55" s="1"/>
  <c r="CF70" i="55"/>
  <c r="CW70" i="55" s="1"/>
  <c r="FW70" i="55"/>
  <c r="GN70" i="55" s="1"/>
  <c r="DY71" i="55"/>
  <c r="EP71" i="55" s="1"/>
  <c r="CH72" i="55"/>
  <c r="CY72" i="55" s="1"/>
  <c r="CS72" i="55"/>
  <c r="DJ72" i="55" s="1"/>
  <c r="CI73" i="55"/>
  <c r="CZ73" i="55" s="1"/>
  <c r="GA73" i="55"/>
  <c r="GR73" i="55" s="1"/>
  <c r="CM74" i="55"/>
  <c r="DD74" i="55" s="1"/>
  <c r="CU75" i="55"/>
  <c r="DL75" i="55" s="1"/>
  <c r="CG76" i="55"/>
  <c r="CX76" i="55" s="1"/>
  <c r="FQ77" i="55"/>
  <c r="GH77" i="55" s="1"/>
  <c r="EG78" i="55"/>
  <c r="EX78" i="55" s="1"/>
  <c r="FU79" i="55"/>
  <c r="GL79" i="55" s="1"/>
  <c r="CF80" i="55"/>
  <c r="CW80" i="55" s="1"/>
  <c r="DX80" i="55"/>
  <c r="EO80" i="55" s="1"/>
  <c r="GC80" i="55"/>
  <c r="GT80" i="55" s="1"/>
  <c r="EM58" i="55"/>
  <c r="FD58" i="55" s="1"/>
  <c r="CI66" i="55"/>
  <c r="CZ66" i="55" s="1"/>
  <c r="CM66" i="55"/>
  <c r="DD66" i="55" s="1"/>
  <c r="CJ66" i="55"/>
  <c r="DA66" i="55" s="1"/>
  <c r="DX66" i="55"/>
  <c r="EO66" i="55" s="1"/>
  <c r="FT66" i="55"/>
  <c r="GK66" i="55" s="1"/>
  <c r="FW66" i="55"/>
  <c r="GN66" i="55" s="1"/>
  <c r="FV66" i="55"/>
  <c r="GM66" i="55" s="1"/>
  <c r="FS66" i="55"/>
  <c r="GJ66" i="55" s="1"/>
  <c r="FO68" i="55"/>
  <c r="GF68" i="55" s="1"/>
  <c r="GD70" i="55"/>
  <c r="GU70" i="55" s="1"/>
  <c r="GE70" i="55"/>
  <c r="GV70" i="55" s="1"/>
  <c r="EI71" i="55"/>
  <c r="EZ71" i="55" s="1"/>
  <c r="EK71" i="55"/>
  <c r="FB71" i="55" s="1"/>
  <c r="EH71" i="55"/>
  <c r="EY71" i="55" s="1"/>
  <c r="EF71" i="55"/>
  <c r="EW71" i="55" s="1"/>
  <c r="EH74" i="55"/>
  <c r="EY74" i="55" s="1"/>
  <c r="EF74" i="55"/>
  <c r="EW74" i="55" s="1"/>
  <c r="EK74" i="55"/>
  <c r="FB74" i="55" s="1"/>
  <c r="EI74" i="55"/>
  <c r="EZ74" i="55" s="1"/>
  <c r="CR58" i="55"/>
  <c r="DI58" i="55" s="1"/>
  <c r="CO58" i="55"/>
  <c r="DF58" i="55" s="1"/>
  <c r="FS62" i="55"/>
  <c r="GJ62" i="55" s="1"/>
  <c r="FW62" i="55"/>
  <c r="GN62" i="55" s="1"/>
  <c r="FT62" i="55"/>
  <c r="GK62" i="55" s="1"/>
  <c r="EM63" i="55"/>
  <c r="FD63" i="55" s="1"/>
  <c r="EL63" i="55"/>
  <c r="FC63" i="55" s="1"/>
  <c r="CR64" i="55"/>
  <c r="DI64" i="55" s="1"/>
  <c r="CQ64" i="55"/>
  <c r="DH64" i="55" s="1"/>
  <c r="CP64" i="55"/>
  <c r="DG64" i="55" s="1"/>
  <c r="FT67" i="55"/>
  <c r="GK67" i="55" s="1"/>
  <c r="FR67" i="55"/>
  <c r="GI67" i="55" s="1"/>
  <c r="DY69" i="55"/>
  <c r="EP69" i="55" s="1"/>
  <c r="DX69" i="55"/>
  <c r="EO69" i="55" s="1"/>
  <c r="CM71" i="55"/>
  <c r="DD71" i="55" s="1"/>
  <c r="CJ71" i="55"/>
  <c r="DA71" i="55" s="1"/>
  <c r="CL71" i="55"/>
  <c r="DC71" i="55" s="1"/>
  <c r="CK71" i="55"/>
  <c r="DB71" i="55" s="1"/>
  <c r="CE72" i="55"/>
  <c r="CV72" i="55" s="1"/>
  <c r="CG72" i="55"/>
  <c r="CX72" i="55" s="1"/>
  <c r="CF72" i="55"/>
  <c r="CQ58" i="55"/>
  <c r="DH58" i="55" s="1"/>
  <c r="CS58" i="55"/>
  <c r="DJ58" i="55" s="1"/>
  <c r="CI59" i="55"/>
  <c r="CZ59" i="55" s="1"/>
  <c r="FU60" i="55"/>
  <c r="GL60" i="55" s="1"/>
  <c r="CU61" i="55"/>
  <c r="DL61" i="55" s="1"/>
  <c r="CT61" i="55"/>
  <c r="DK61" i="55" s="1"/>
  <c r="CR62" i="55"/>
  <c r="DI62" i="55" s="1"/>
  <c r="CO62" i="55"/>
  <c r="DF62" i="55" s="1"/>
  <c r="CS62" i="55"/>
  <c r="DJ62" i="55" s="1"/>
  <c r="EL62" i="55"/>
  <c r="FC62" i="55" s="1"/>
  <c r="GD63" i="55"/>
  <c r="GU63" i="55" s="1"/>
  <c r="CO64" i="55"/>
  <c r="DF64" i="55" s="1"/>
  <c r="DW64" i="55"/>
  <c r="EN64" i="55" s="1"/>
  <c r="FQ64" i="55"/>
  <c r="GH64" i="55" s="1"/>
  <c r="FP64" i="55"/>
  <c r="GG64" i="55" s="1"/>
  <c r="FO64" i="55"/>
  <c r="GF64" i="55" s="1"/>
  <c r="CR65" i="55"/>
  <c r="DI65" i="55" s="1"/>
  <c r="CP65" i="55"/>
  <c r="DG65" i="55" s="1"/>
  <c r="EC65" i="55"/>
  <c r="ET65" i="55" s="1"/>
  <c r="GE65" i="55"/>
  <c r="GV65" i="55" s="1"/>
  <c r="GD65" i="55"/>
  <c r="GU65" i="55" s="1"/>
  <c r="EE66" i="55"/>
  <c r="EV66" i="55" s="1"/>
  <c r="EC66" i="55"/>
  <c r="ET66" i="55" s="1"/>
  <c r="EB66" i="55"/>
  <c r="ES66" i="55" s="1"/>
  <c r="DZ66" i="55"/>
  <c r="EQ66" i="55" s="1"/>
  <c r="EJ67" i="55"/>
  <c r="FA67" i="55" s="1"/>
  <c r="EG67" i="55"/>
  <c r="EX67" i="55" s="1"/>
  <c r="EK67" i="55"/>
  <c r="FB67" i="55" s="1"/>
  <c r="EH67" i="55"/>
  <c r="EY67" i="55" s="1"/>
  <c r="FQ67" i="55"/>
  <c r="GH67" i="55" s="1"/>
  <c r="FH67" i="55"/>
  <c r="FO67" i="55"/>
  <c r="GF67" i="55" s="1"/>
  <c r="CJ68" i="55"/>
  <c r="DA68" i="55" s="1"/>
  <c r="CM68" i="55"/>
  <c r="DD68" i="55" s="1"/>
  <c r="CL68" i="55"/>
  <c r="DC68" i="55" s="1"/>
  <c r="CI68" i="55"/>
  <c r="CZ68" i="55" s="1"/>
  <c r="FS68" i="55"/>
  <c r="GJ68" i="55" s="1"/>
  <c r="FU68" i="55"/>
  <c r="GL68" i="55" s="1"/>
  <c r="FP68" i="55"/>
  <c r="GG68" i="55" s="1"/>
  <c r="CM69" i="55"/>
  <c r="DD69" i="55" s="1"/>
  <c r="CJ69" i="55"/>
  <c r="DA69" i="55" s="1"/>
  <c r="CH69" i="55"/>
  <c r="CY69" i="55" s="1"/>
  <c r="EI70" i="55"/>
  <c r="EZ70" i="55" s="1"/>
  <c r="EF70" i="55"/>
  <c r="EW70" i="55" s="1"/>
  <c r="CH71" i="55"/>
  <c r="CY71" i="55" s="1"/>
  <c r="GB71" i="55"/>
  <c r="GS71" i="55" s="1"/>
  <c r="GC71" i="55"/>
  <c r="GT71" i="55" s="1"/>
  <c r="GA71" i="55"/>
  <c r="GR71" i="55" s="1"/>
  <c r="FY71" i="55"/>
  <c r="GP71" i="55" s="1"/>
  <c r="CE74" i="55"/>
  <c r="CV74" i="55" s="1"/>
  <c r="CU74" i="55"/>
  <c r="DL74" i="55" s="1"/>
  <c r="FQ74" i="55"/>
  <c r="GH74" i="55" s="1"/>
  <c r="CI75" i="55"/>
  <c r="CZ75" i="55" s="1"/>
  <c r="CM75" i="55"/>
  <c r="DD75" i="55" s="1"/>
  <c r="CJ75" i="55"/>
  <c r="DA75" i="55" s="1"/>
  <c r="EE75" i="55"/>
  <c r="EV75" i="55" s="1"/>
  <c r="EC75" i="55"/>
  <c r="ET75" i="55" s="1"/>
  <c r="EB75" i="55"/>
  <c r="ES75" i="55" s="1"/>
  <c r="DZ75" i="55"/>
  <c r="EQ75" i="55" s="1"/>
  <c r="CR79" i="55"/>
  <c r="DI79" i="55" s="1"/>
  <c r="CS79" i="55"/>
  <c r="DJ79" i="55" s="1"/>
  <c r="CQ79" i="55"/>
  <c r="DH79" i="55" s="1"/>
  <c r="CP79" i="55"/>
  <c r="DG79" i="55" s="1"/>
  <c r="EC58" i="55"/>
  <c r="ET58" i="55" s="1"/>
  <c r="EA58" i="55"/>
  <c r="ER58" i="55" s="1"/>
  <c r="CL59" i="55"/>
  <c r="DC59" i="55" s="1"/>
  <c r="GA59" i="55"/>
  <c r="GR59" i="55" s="1"/>
  <c r="GC59" i="55"/>
  <c r="GT59" i="55" s="1"/>
  <c r="EE60" i="55"/>
  <c r="EV60" i="55" s="1"/>
  <c r="ED60" i="55"/>
  <c r="EU60" i="55" s="1"/>
  <c r="EC60" i="55"/>
  <c r="ET60" i="55" s="1"/>
  <c r="EB60" i="55"/>
  <c r="ES60" i="55" s="1"/>
  <c r="CT62" i="55"/>
  <c r="DK62" i="55" s="1"/>
  <c r="CU62" i="55"/>
  <c r="DL62" i="55" s="1"/>
  <c r="CS64" i="55"/>
  <c r="DJ64" i="55" s="1"/>
  <c r="EM67" i="55"/>
  <c r="FD67" i="55" s="1"/>
  <c r="EL67" i="55"/>
  <c r="FC67" i="55" s="1"/>
  <c r="CP69" i="55"/>
  <c r="DG69" i="55" s="1"/>
  <c r="DW69" i="55"/>
  <c r="EN69" i="55" s="1"/>
  <c r="EJ75" i="55"/>
  <c r="FA75" i="55" s="1"/>
  <c r="EK75" i="55"/>
  <c r="FB75" i="55" s="1"/>
  <c r="EH75" i="55"/>
  <c r="EY75" i="55" s="1"/>
  <c r="CP58" i="55"/>
  <c r="DG58" i="55" s="1"/>
  <c r="FH58" i="55"/>
  <c r="FO58" i="55"/>
  <c r="GF58" i="55" s="1"/>
  <c r="FW58" i="55"/>
  <c r="GN58" i="55" s="1"/>
  <c r="EB59" i="55"/>
  <c r="ES59" i="55" s="1"/>
  <c r="EA59" i="55"/>
  <c r="ER59" i="55" s="1"/>
  <c r="FX59" i="55"/>
  <c r="GO59" i="55" s="1"/>
  <c r="CP60" i="55"/>
  <c r="DG60" i="55" s="1"/>
  <c r="CQ60" i="55"/>
  <c r="DH60" i="55" s="1"/>
  <c r="CN60" i="55"/>
  <c r="DE60" i="55" s="1"/>
  <c r="CS60" i="55"/>
  <c r="DJ60" i="55" s="1"/>
  <c r="GB60" i="55"/>
  <c r="GS60" i="55" s="1"/>
  <c r="FZ60" i="55"/>
  <c r="GQ60" i="55" s="1"/>
  <c r="FY60" i="55"/>
  <c r="GP60" i="55" s="1"/>
  <c r="GA60" i="55"/>
  <c r="GR60" i="55" s="1"/>
  <c r="DW61" i="55"/>
  <c r="EN61" i="55" s="1"/>
  <c r="GE61" i="55"/>
  <c r="GV61" i="55" s="1"/>
  <c r="CK63" i="55"/>
  <c r="DB63" i="55" s="1"/>
  <c r="CL63" i="55"/>
  <c r="DC63" i="55" s="1"/>
  <c r="CI63" i="55"/>
  <c r="CZ63" i="55" s="1"/>
  <c r="CH63" i="55"/>
  <c r="CY63" i="55" s="1"/>
  <c r="DY63" i="55"/>
  <c r="EP63" i="55" s="1"/>
  <c r="DX63" i="55"/>
  <c r="EO63" i="55" s="1"/>
  <c r="DW63" i="55"/>
  <c r="EN63" i="55" s="1"/>
  <c r="FO63" i="55"/>
  <c r="GF63" i="55" s="1"/>
  <c r="CT64" i="55"/>
  <c r="DK64" i="55" s="1"/>
  <c r="EL64" i="55"/>
  <c r="FC64" i="55" s="1"/>
  <c r="DW65" i="55"/>
  <c r="EN65" i="55" s="1"/>
  <c r="FR66" i="55"/>
  <c r="GI66" i="55" s="1"/>
  <c r="CF67" i="55"/>
  <c r="CW67" i="55" s="1"/>
  <c r="FW67" i="55"/>
  <c r="GN67" i="55" s="1"/>
  <c r="DW68" i="55"/>
  <c r="EN68" i="55" s="1"/>
  <c r="CR69" i="55"/>
  <c r="DI69" i="55" s="1"/>
  <c r="CJ70" i="55"/>
  <c r="DA70" i="55" s="1"/>
  <c r="CM70" i="55"/>
  <c r="DD70" i="55" s="1"/>
  <c r="FT72" i="55"/>
  <c r="GK72" i="55" s="1"/>
  <c r="CU73" i="55"/>
  <c r="DL73" i="55" s="1"/>
  <c r="EJ73" i="55"/>
  <c r="FA73" i="55" s="1"/>
  <c r="EH73" i="55"/>
  <c r="EY73" i="55" s="1"/>
  <c r="EF73" i="55"/>
  <c r="EW73" i="55" s="1"/>
  <c r="CP77" i="55"/>
  <c r="DG77" i="55" s="1"/>
  <c r="CN77" i="55"/>
  <c r="DE77" i="55" s="1"/>
  <c r="CS77" i="55"/>
  <c r="DJ77" i="55" s="1"/>
  <c r="CQ77" i="55"/>
  <c r="DH77" i="55" s="1"/>
  <c r="CO77" i="55"/>
  <c r="DF77" i="55" s="1"/>
  <c r="CM80" i="55"/>
  <c r="DD80" i="55" s="1"/>
  <c r="CJ80" i="55"/>
  <c r="DA80" i="55" s="1"/>
  <c r="CI80" i="55"/>
  <c r="CZ80" i="55" s="1"/>
  <c r="EB76" i="55"/>
  <c r="ES76" i="55" s="1"/>
  <c r="ED76" i="55"/>
  <c r="EU76" i="55" s="1"/>
  <c r="EA76" i="55"/>
  <c r="ER76" i="55" s="1"/>
  <c r="EA79" i="55"/>
  <c r="ER79" i="55" s="1"/>
  <c r="FQ79" i="55"/>
  <c r="GH79" i="55" s="1"/>
  <c r="FP79" i="55"/>
  <c r="GG79" i="55" s="1"/>
  <c r="FO79" i="55"/>
  <c r="GF79" i="55" s="1"/>
  <c r="FW80" i="55"/>
  <c r="GN80" i="55" s="1"/>
  <c r="FV80" i="55"/>
  <c r="GM80" i="55" s="1"/>
  <c r="FU80" i="55"/>
  <c r="GL80" i="55" s="1"/>
  <c r="FT80" i="55"/>
  <c r="GK80" i="55" s="1"/>
  <c r="CE58" i="55"/>
  <c r="CV58" i="55" s="1"/>
  <c r="GE58" i="55"/>
  <c r="GV58" i="55" s="1"/>
  <c r="DP59" i="55"/>
  <c r="EM59" i="55"/>
  <c r="FD59" i="55" s="1"/>
  <c r="FP59" i="55"/>
  <c r="GG59" i="55" s="1"/>
  <c r="FU59" i="55"/>
  <c r="GL59" i="55" s="1"/>
  <c r="CH61" i="55"/>
  <c r="CY61" i="55" s="1"/>
  <c r="EI61" i="55"/>
  <c r="EZ61" i="55" s="1"/>
  <c r="FR61" i="55"/>
  <c r="GI61" i="55" s="1"/>
  <c r="CE62" i="55"/>
  <c r="CV62" i="55" s="1"/>
  <c r="EE62" i="55"/>
  <c r="EV62" i="55" s="1"/>
  <c r="FH62" i="55"/>
  <c r="FX63" i="55"/>
  <c r="GO63" i="55" s="1"/>
  <c r="EF64" i="55"/>
  <c r="EW64" i="55" s="1"/>
  <c r="GA64" i="55"/>
  <c r="GR64" i="55" s="1"/>
  <c r="EI65" i="55"/>
  <c r="EZ65" i="55" s="1"/>
  <c r="FR65" i="55"/>
  <c r="GI65" i="55" s="1"/>
  <c r="EG66" i="55"/>
  <c r="EX66" i="55" s="1"/>
  <c r="GA66" i="55"/>
  <c r="GR66" i="55" s="1"/>
  <c r="CH67" i="55"/>
  <c r="CY67" i="55" s="1"/>
  <c r="CN67" i="55"/>
  <c r="DE67" i="55" s="1"/>
  <c r="EE67" i="55"/>
  <c r="EV67" i="55" s="1"/>
  <c r="GB67" i="55"/>
  <c r="GS67" i="55" s="1"/>
  <c r="CQ68" i="55"/>
  <c r="DH68" i="55" s="1"/>
  <c r="EH68" i="55"/>
  <c r="EY68" i="55" s="1"/>
  <c r="GA68" i="55"/>
  <c r="GR68" i="55" s="1"/>
  <c r="FS70" i="55"/>
  <c r="GJ70" i="55" s="1"/>
  <c r="EM72" i="55"/>
  <c r="FD72" i="55" s="1"/>
  <c r="GB72" i="55"/>
  <c r="GS72" i="55" s="1"/>
  <c r="FZ72" i="55"/>
  <c r="GQ72" i="55" s="1"/>
  <c r="EB73" i="55"/>
  <c r="ES73" i="55" s="1"/>
  <c r="FO73" i="55"/>
  <c r="GF73" i="55" s="1"/>
  <c r="FW76" i="55"/>
  <c r="GN76" i="55" s="1"/>
  <c r="FV76" i="55"/>
  <c r="GM76" i="55" s="1"/>
  <c r="FU76" i="55"/>
  <c r="GL76" i="55" s="1"/>
  <c r="FT76" i="55"/>
  <c r="GK76" i="55" s="1"/>
  <c r="EE77" i="55"/>
  <c r="EV77" i="55" s="1"/>
  <c r="DZ77" i="55"/>
  <c r="EQ77" i="55" s="1"/>
  <c r="ED77" i="55"/>
  <c r="EU77" i="55" s="1"/>
  <c r="EC77" i="55"/>
  <c r="ET77" i="55" s="1"/>
  <c r="DW78" i="55"/>
  <c r="EN78" i="55" s="1"/>
  <c r="FY80" i="55"/>
  <c r="GP80" i="55" s="1"/>
  <c r="FV59" i="55"/>
  <c r="GM59" i="55" s="1"/>
  <c r="FO60" i="55"/>
  <c r="GF60" i="55" s="1"/>
  <c r="EK61" i="55"/>
  <c r="FB61" i="55" s="1"/>
  <c r="FS61" i="55"/>
  <c r="GJ61" i="55" s="1"/>
  <c r="DZ62" i="55"/>
  <c r="EQ62" i="55" s="1"/>
  <c r="CI64" i="55"/>
  <c r="CZ64" i="55" s="1"/>
  <c r="GC64" i="55"/>
  <c r="GT64" i="55" s="1"/>
  <c r="CE65" i="55"/>
  <c r="CV65" i="55" s="1"/>
  <c r="FT65" i="55"/>
  <c r="GK65" i="55" s="1"/>
  <c r="CO67" i="55"/>
  <c r="DF67" i="55" s="1"/>
  <c r="DZ67" i="55"/>
  <c r="EQ67" i="55" s="1"/>
  <c r="CE69" i="55"/>
  <c r="CV69" i="55" s="1"/>
  <c r="GE69" i="55"/>
  <c r="GV69" i="55" s="1"/>
  <c r="GD69" i="55"/>
  <c r="GU69" i="55" s="1"/>
  <c r="DW70" i="55"/>
  <c r="EN70" i="55" s="1"/>
  <c r="DY70" i="55"/>
  <c r="EP70" i="55" s="1"/>
  <c r="DX70" i="55"/>
  <c r="EO70" i="55" s="1"/>
  <c r="GB70" i="55"/>
  <c r="GS70" i="55" s="1"/>
  <c r="FY70" i="55"/>
  <c r="GP70" i="55" s="1"/>
  <c r="GE74" i="55"/>
  <c r="GV74" i="55" s="1"/>
  <c r="GD74" i="55"/>
  <c r="GU74" i="55" s="1"/>
  <c r="GB75" i="55"/>
  <c r="GS75" i="55" s="1"/>
  <c r="GC75" i="55"/>
  <c r="GT75" i="55" s="1"/>
  <c r="GA75" i="55"/>
  <c r="GR75" i="55" s="1"/>
  <c r="GB77" i="55"/>
  <c r="GS77" i="55" s="1"/>
  <c r="GA77" i="55"/>
  <c r="GR77" i="55" s="1"/>
  <c r="FZ77" i="55"/>
  <c r="GQ77" i="55" s="1"/>
  <c r="GC77" i="55"/>
  <c r="GT77" i="55" s="1"/>
  <c r="CM78" i="55"/>
  <c r="DD78" i="55" s="1"/>
  <c r="CH78" i="55"/>
  <c r="CY78" i="55" s="1"/>
  <c r="CL78" i="55"/>
  <c r="DC78" i="55" s="1"/>
  <c r="CK78" i="55"/>
  <c r="DB78" i="55" s="1"/>
  <c r="GE78" i="55"/>
  <c r="GV78" i="55" s="1"/>
  <c r="GD78" i="55"/>
  <c r="GU78" i="55" s="1"/>
  <c r="CJ79" i="55"/>
  <c r="DA79" i="55" s="1"/>
  <c r="CM79" i="55"/>
  <c r="DD79" i="55" s="1"/>
  <c r="CL79" i="55"/>
  <c r="DC79" i="55" s="1"/>
  <c r="CH79" i="55"/>
  <c r="CY79" i="55" s="1"/>
  <c r="EK69" i="55"/>
  <c r="FB69" i="55" s="1"/>
  <c r="FT69" i="55"/>
  <c r="GK69" i="55" s="1"/>
  <c r="ED70" i="55"/>
  <c r="EU70" i="55" s="1"/>
  <c r="FO70" i="55"/>
  <c r="GF70" i="55" s="1"/>
  <c r="DX71" i="55"/>
  <c r="EO71" i="55" s="1"/>
  <c r="EC71" i="55"/>
  <c r="ET71" i="55" s="1"/>
  <c r="FS71" i="55"/>
  <c r="GJ71" i="55" s="1"/>
  <c r="CL72" i="55"/>
  <c r="DC72" i="55" s="1"/>
  <c r="ED72" i="55"/>
  <c r="EU72" i="55" s="1"/>
  <c r="EK72" i="55"/>
  <c r="FB72" i="55" s="1"/>
  <c r="CL73" i="55"/>
  <c r="DC73" i="55" s="1"/>
  <c r="CS73" i="55"/>
  <c r="DJ73" i="55" s="1"/>
  <c r="FR74" i="55"/>
  <c r="GI74" i="55" s="1"/>
  <c r="CF76" i="55"/>
  <c r="CW76" i="55" s="1"/>
  <c r="CK76" i="55"/>
  <c r="DB76" i="55" s="1"/>
  <c r="FZ76" i="55"/>
  <c r="GQ76" i="55" s="1"/>
  <c r="EI78" i="55"/>
  <c r="EZ78" i="55" s="1"/>
  <c r="FO78" i="55"/>
  <c r="GF78" i="55" s="1"/>
  <c r="ED71" i="55"/>
  <c r="EU71" i="55" s="1"/>
  <c r="FV71" i="55"/>
  <c r="GM71" i="55" s="1"/>
  <c r="CN72" i="55"/>
  <c r="DE72" i="55" s="1"/>
  <c r="EG72" i="55"/>
  <c r="EX72" i="55" s="1"/>
  <c r="FO72" i="55"/>
  <c r="GF72" i="55" s="1"/>
  <c r="CO73" i="55"/>
  <c r="DF73" i="55" s="1"/>
  <c r="DW73" i="55"/>
  <c r="EN73" i="55" s="1"/>
  <c r="DX75" i="55"/>
  <c r="EO75" i="55" s="1"/>
  <c r="FO75" i="55"/>
  <c r="GF75" i="55" s="1"/>
  <c r="CL76" i="55"/>
  <c r="DC76" i="55" s="1"/>
  <c r="EK78" i="55"/>
  <c r="FB78" i="55" s="1"/>
  <c r="CE79" i="55"/>
  <c r="CV79" i="55" s="1"/>
  <c r="DW79" i="55"/>
  <c r="EN79" i="55" s="1"/>
  <c r="CE80" i="55"/>
  <c r="CV80" i="55" s="1"/>
  <c r="FQ80" i="55"/>
  <c r="GH80" i="55" s="1"/>
  <c r="BK56" i="55"/>
  <c r="BC19" i="55"/>
  <c r="BC10" i="55"/>
  <c r="BC20" i="55"/>
  <c r="BC17" i="55"/>
  <c r="BC18" i="55"/>
  <c r="BF17" i="55"/>
  <c r="BF7" i="55"/>
  <c r="BC11" i="55"/>
  <c r="BF10" i="55"/>
  <c r="BF14" i="55"/>
  <c r="BC21" i="55"/>
  <c r="CM30" i="55"/>
  <c r="DD30" i="55" s="1"/>
  <c r="CR33" i="55"/>
  <c r="DI33" i="55" s="1"/>
  <c r="CQ35" i="55"/>
  <c r="DH35" i="55" s="1"/>
  <c r="CS35" i="55"/>
  <c r="DJ35" i="55" s="1"/>
  <c r="CO35" i="55"/>
  <c r="DF35" i="55" s="1"/>
  <c r="CR35" i="55"/>
  <c r="DI35" i="55" s="1"/>
  <c r="EB35" i="55"/>
  <c r="ES35" i="55" s="1"/>
  <c r="DP35" i="55"/>
  <c r="ED35" i="55"/>
  <c r="EU35" i="55" s="1"/>
  <c r="DZ35" i="55"/>
  <c r="EQ35" i="55" s="1"/>
  <c r="EA35" i="55"/>
  <c r="ER35" i="55" s="1"/>
  <c r="CQ37" i="55"/>
  <c r="DH37" i="55" s="1"/>
  <c r="CS37" i="55"/>
  <c r="DJ37" i="55" s="1"/>
  <c r="CO37" i="55"/>
  <c r="DF37" i="55" s="1"/>
  <c r="CR37" i="55"/>
  <c r="DI37" i="55" s="1"/>
  <c r="EB37" i="55"/>
  <c r="ES37" i="55" s="1"/>
  <c r="DP37" i="55"/>
  <c r="ED37" i="55"/>
  <c r="EU37" i="55" s="1"/>
  <c r="DZ37" i="55"/>
  <c r="EQ37" i="55" s="1"/>
  <c r="EA37" i="55"/>
  <c r="ER37" i="55" s="1"/>
  <c r="GE38" i="55"/>
  <c r="GV38" i="55" s="1"/>
  <c r="GD38" i="55"/>
  <c r="GU38" i="55" s="1"/>
  <c r="FR63" i="55"/>
  <c r="GI63" i="55" s="1"/>
  <c r="ED69" i="55"/>
  <c r="EU69" i="55" s="1"/>
  <c r="DZ69" i="55"/>
  <c r="EQ69" i="55" s="1"/>
  <c r="EB69" i="55"/>
  <c r="ES69" i="55" s="1"/>
  <c r="EE69" i="55"/>
  <c r="EV69" i="55" s="1"/>
  <c r="DP69" i="55"/>
  <c r="EC69" i="55"/>
  <c r="ET69" i="55" s="1"/>
  <c r="EA69" i="55"/>
  <c r="ER69" i="55" s="1"/>
  <c r="CF73" i="55"/>
  <c r="CW73" i="55" s="1"/>
  <c r="CE73" i="55"/>
  <c r="CG73" i="55"/>
  <c r="CX73" i="55" s="1"/>
  <c r="FO30" i="55"/>
  <c r="GF30" i="55" s="1"/>
  <c r="FP30" i="55"/>
  <c r="GG30" i="55" s="1"/>
  <c r="CN31" i="55"/>
  <c r="DE31" i="55" s="1"/>
  <c r="FQ35" i="55"/>
  <c r="GH35" i="55" s="1"/>
  <c r="FO35" i="55"/>
  <c r="GF35" i="55" s="1"/>
  <c r="FH35" i="55"/>
  <c r="CG40" i="55"/>
  <c r="CX40" i="55" s="1"/>
  <c r="CE40" i="55"/>
  <c r="CF40" i="55"/>
  <c r="CW40" i="55" s="1"/>
  <c r="DY58" i="55"/>
  <c r="EP58" i="55" s="1"/>
  <c r="DW58" i="55"/>
  <c r="EN58" i="55" s="1"/>
  <c r="DP58" i="55"/>
  <c r="CF68" i="55"/>
  <c r="CW68" i="55" s="1"/>
  <c r="CE68" i="55"/>
  <c r="CG68" i="55"/>
  <c r="CX68" i="55" s="1"/>
  <c r="BC7" i="55"/>
  <c r="BC14" i="55"/>
  <c r="CL30" i="55"/>
  <c r="DC30" i="55" s="1"/>
  <c r="ED30" i="55"/>
  <c r="EU30" i="55" s="1"/>
  <c r="DZ30" i="55"/>
  <c r="EQ30" i="55" s="1"/>
  <c r="EE30" i="55"/>
  <c r="EV30" i="55" s="1"/>
  <c r="DP30" i="55"/>
  <c r="EC30" i="55"/>
  <c r="ET30" i="55" s="1"/>
  <c r="FH30" i="55"/>
  <c r="GA30" i="55"/>
  <c r="GR30" i="55" s="1"/>
  <c r="FZ30" i="55"/>
  <c r="GQ30" i="55" s="1"/>
  <c r="FX30" i="55"/>
  <c r="GO30" i="55" s="1"/>
  <c r="GD30" i="55"/>
  <c r="GU30" i="55" s="1"/>
  <c r="CG31" i="55"/>
  <c r="CX31" i="55" s="1"/>
  <c r="CE31" i="55"/>
  <c r="DP31" i="55"/>
  <c r="GD32" i="55"/>
  <c r="GU32" i="55" s="1"/>
  <c r="GE32" i="55"/>
  <c r="GV32" i="55" s="1"/>
  <c r="CL33" i="55"/>
  <c r="DC33" i="55" s="1"/>
  <c r="CH33" i="55"/>
  <c r="CY33" i="55" s="1"/>
  <c r="CI33" i="55"/>
  <c r="CZ33" i="55" s="1"/>
  <c r="CJ33" i="55"/>
  <c r="DA33" i="55" s="1"/>
  <c r="DW33" i="55"/>
  <c r="EN33" i="55" s="1"/>
  <c r="DY33" i="55"/>
  <c r="EP33" i="55" s="1"/>
  <c r="DP33" i="55"/>
  <c r="FV33" i="55"/>
  <c r="GM33" i="55" s="1"/>
  <c r="FR33" i="55"/>
  <c r="GI33" i="55" s="1"/>
  <c r="FT33" i="55"/>
  <c r="GK33" i="55" s="1"/>
  <c r="FU33" i="55"/>
  <c r="GL33" i="55" s="1"/>
  <c r="FW33" i="55"/>
  <c r="GN33" i="55" s="1"/>
  <c r="CT34" i="55"/>
  <c r="DK34" i="55" s="1"/>
  <c r="CU34" i="55"/>
  <c r="DL34" i="55" s="1"/>
  <c r="EK34" i="55"/>
  <c r="FB34" i="55" s="1"/>
  <c r="EG34" i="55"/>
  <c r="EX34" i="55" s="1"/>
  <c r="EI34" i="55"/>
  <c r="EZ34" i="55" s="1"/>
  <c r="EJ34" i="55"/>
  <c r="FA34" i="55" s="1"/>
  <c r="EH34" i="55"/>
  <c r="EY34" i="55" s="1"/>
  <c r="CP35" i="55"/>
  <c r="DG35" i="55" s="1"/>
  <c r="EE35" i="55"/>
  <c r="EV35" i="55" s="1"/>
  <c r="FQ36" i="55"/>
  <c r="GH36" i="55" s="1"/>
  <c r="FO36" i="55"/>
  <c r="GF36" i="55" s="1"/>
  <c r="FH36" i="55"/>
  <c r="CP37" i="55"/>
  <c r="DG37" i="55" s="1"/>
  <c r="EE37" i="55"/>
  <c r="EV37" i="55" s="1"/>
  <c r="CV39" i="55"/>
  <c r="FO39" i="55"/>
  <c r="GF39" i="55" s="1"/>
  <c r="FP39" i="55"/>
  <c r="GG39" i="55" s="1"/>
  <c r="FQ39" i="55"/>
  <c r="GH39" i="55" s="1"/>
  <c r="GE40" i="55"/>
  <c r="GV40" i="55" s="1"/>
  <c r="FH40" i="55"/>
  <c r="GD40" i="55"/>
  <c r="GU40" i="55" s="1"/>
  <c r="CL60" i="55"/>
  <c r="DC60" i="55" s="1"/>
  <c r="CH60" i="55"/>
  <c r="CY60" i="55" s="1"/>
  <c r="CM60" i="55"/>
  <c r="DD60" i="55" s="1"/>
  <c r="CJ60" i="55"/>
  <c r="DA60" i="55" s="1"/>
  <c r="CI60" i="55"/>
  <c r="CZ60" i="55" s="1"/>
  <c r="CK60" i="55"/>
  <c r="DB60" i="55" s="1"/>
  <c r="GE60" i="55"/>
  <c r="GV60" i="55" s="1"/>
  <c r="CQ61" i="55"/>
  <c r="DH61" i="55" s="1"/>
  <c r="CP61" i="55"/>
  <c r="DG61" i="55" s="1"/>
  <c r="CS61" i="55"/>
  <c r="DJ61" i="55" s="1"/>
  <c r="CN61" i="55"/>
  <c r="DE61" i="55" s="1"/>
  <c r="CR61" i="55"/>
  <c r="DI61" i="55" s="1"/>
  <c r="FQ61" i="55"/>
  <c r="GH61" i="55" s="1"/>
  <c r="FH61" i="55"/>
  <c r="FO61" i="55"/>
  <c r="GF61" i="55" s="1"/>
  <c r="FP61" i="55"/>
  <c r="GG61" i="55" s="1"/>
  <c r="DY62" i="55"/>
  <c r="EP62" i="55" s="1"/>
  <c r="DP62" i="55"/>
  <c r="DW62" i="55"/>
  <c r="EN62" i="55" s="1"/>
  <c r="FZ62" i="55"/>
  <c r="GQ62" i="55" s="1"/>
  <c r="GA62" i="55"/>
  <c r="GR62" i="55" s="1"/>
  <c r="GC62" i="55"/>
  <c r="GT62" i="55" s="1"/>
  <c r="FX62" i="55"/>
  <c r="GO62" i="55" s="1"/>
  <c r="FY62" i="55"/>
  <c r="GP62" i="55" s="1"/>
  <c r="EB63" i="55"/>
  <c r="ES63" i="55" s="1"/>
  <c r="EC63" i="55"/>
  <c r="ET63" i="55" s="1"/>
  <c r="DP63" i="55"/>
  <c r="EE63" i="55"/>
  <c r="EV63" i="55" s="1"/>
  <c r="DZ63" i="55"/>
  <c r="EQ63" i="55" s="1"/>
  <c r="ED63" i="55"/>
  <c r="EU63" i="55" s="1"/>
  <c r="EA63" i="55"/>
  <c r="ER63" i="55" s="1"/>
  <c r="GA65" i="55"/>
  <c r="GR65" i="55" s="1"/>
  <c r="FZ65" i="55"/>
  <c r="GQ65" i="55" s="1"/>
  <c r="GC65" i="55"/>
  <c r="GT65" i="55" s="1"/>
  <c r="FX65" i="55"/>
  <c r="GO65" i="55" s="1"/>
  <c r="GB65" i="55"/>
  <c r="GS65" i="55" s="1"/>
  <c r="CP33" i="55"/>
  <c r="DG33" i="55" s="1"/>
  <c r="CS33" i="55"/>
  <c r="DJ33" i="55" s="1"/>
  <c r="CN33" i="55"/>
  <c r="DE33" i="55" s="1"/>
  <c r="CO33" i="55"/>
  <c r="DF33" i="55" s="1"/>
  <c r="CK39" i="55"/>
  <c r="DB39" i="55" s="1"/>
  <c r="CI39" i="55"/>
  <c r="CZ39" i="55" s="1"/>
  <c r="CL39" i="55"/>
  <c r="DC39" i="55" s="1"/>
  <c r="CJ39" i="55"/>
  <c r="DA39" i="55" s="1"/>
  <c r="CM39" i="55"/>
  <c r="DD39" i="55" s="1"/>
  <c r="CH39" i="55"/>
  <c r="CY39" i="55" s="1"/>
  <c r="BJ56" i="55"/>
  <c r="W55" i="55" s="1"/>
  <c r="CT58" i="55"/>
  <c r="DK58" i="55" s="1"/>
  <c r="CU58" i="55"/>
  <c r="DL58" i="55" s="1"/>
  <c r="EI60" i="55"/>
  <c r="EZ60" i="55" s="1"/>
  <c r="EH60" i="55"/>
  <c r="EY60" i="55" s="1"/>
  <c r="EK60" i="55"/>
  <c r="FB60" i="55" s="1"/>
  <c r="EF60" i="55"/>
  <c r="EW60" i="55" s="1"/>
  <c r="EJ60" i="55"/>
  <c r="FA60" i="55" s="1"/>
  <c r="CS31" i="55"/>
  <c r="DJ31" i="55" s="1"/>
  <c r="CO31" i="55"/>
  <c r="DF31" i="55" s="1"/>
  <c r="CP31" i="55"/>
  <c r="DG31" i="55" s="1"/>
  <c r="ED31" i="55"/>
  <c r="EU31" i="55" s="1"/>
  <c r="DZ31" i="55"/>
  <c r="EQ31" i="55" s="1"/>
  <c r="EA31" i="55"/>
  <c r="ER31" i="55" s="1"/>
  <c r="EB31" i="55"/>
  <c r="ES31" i="55" s="1"/>
  <c r="FO31" i="55"/>
  <c r="GF31" i="55" s="1"/>
  <c r="FQ31" i="55"/>
  <c r="GH31" i="55" s="1"/>
  <c r="FH31" i="55"/>
  <c r="CV38" i="55"/>
  <c r="FO69" i="55"/>
  <c r="GF69" i="55" s="1"/>
  <c r="FP69" i="55"/>
  <c r="GG69" i="55" s="1"/>
  <c r="FQ69" i="55"/>
  <c r="GH69" i="55" s="1"/>
  <c r="FH69" i="55"/>
  <c r="CK30" i="55"/>
  <c r="DB30" i="55" s="1"/>
  <c r="CI30" i="55"/>
  <c r="CZ30" i="55" s="1"/>
  <c r="CS63" i="55"/>
  <c r="DJ63" i="55" s="1"/>
  <c r="CO63" i="55"/>
  <c r="DF63" i="55" s="1"/>
  <c r="CR63" i="55"/>
  <c r="DI63" i="55" s="1"/>
  <c r="CP63" i="55"/>
  <c r="DG63" i="55" s="1"/>
  <c r="CQ63" i="55"/>
  <c r="DH63" i="55" s="1"/>
  <c r="FU63" i="55"/>
  <c r="GL63" i="55" s="1"/>
  <c r="FS63" i="55"/>
  <c r="GJ63" i="55" s="1"/>
  <c r="FV63" i="55"/>
  <c r="GM63" i="55" s="1"/>
  <c r="FT63" i="55"/>
  <c r="GK63" i="55" s="1"/>
  <c r="FH63" i="55"/>
  <c r="EC68" i="55"/>
  <c r="ET68" i="55" s="1"/>
  <c r="ED68" i="55"/>
  <c r="EU68" i="55" s="1"/>
  <c r="EA68" i="55"/>
  <c r="ER68" i="55" s="1"/>
  <c r="DZ68" i="55"/>
  <c r="EQ68" i="55" s="1"/>
  <c r="EE68" i="55"/>
  <c r="EV68" i="55" s="1"/>
  <c r="EB68" i="55"/>
  <c r="ES68" i="55" s="1"/>
  <c r="DP68" i="55"/>
  <c r="FT77" i="55"/>
  <c r="GK77" i="55" s="1"/>
  <c r="FS77" i="55"/>
  <c r="GJ77" i="55" s="1"/>
  <c r="FR77" i="55"/>
  <c r="GI77" i="55" s="1"/>
  <c r="FV77" i="55"/>
  <c r="GM77" i="55" s="1"/>
  <c r="FU77" i="55"/>
  <c r="GL77" i="55" s="1"/>
  <c r="FW77" i="55"/>
  <c r="GN77" i="55" s="1"/>
  <c r="BC12" i="55"/>
  <c r="CS30" i="55"/>
  <c r="DJ30" i="55" s="1"/>
  <c r="CO30" i="55"/>
  <c r="DF30" i="55" s="1"/>
  <c r="CN30" i="55"/>
  <c r="DE30" i="55" s="1"/>
  <c r="CP30" i="55"/>
  <c r="DG30" i="55" s="1"/>
  <c r="CL32" i="55"/>
  <c r="DC32" i="55" s="1"/>
  <c r="CH32" i="55"/>
  <c r="CY32" i="55" s="1"/>
  <c r="CM32" i="55"/>
  <c r="DD32" i="55" s="1"/>
  <c r="CI32" i="55"/>
  <c r="CZ32" i="55" s="1"/>
  <c r="FV34" i="55"/>
  <c r="GM34" i="55" s="1"/>
  <c r="FR34" i="55"/>
  <c r="GI34" i="55" s="1"/>
  <c r="FT34" i="55"/>
  <c r="GK34" i="55" s="1"/>
  <c r="FU34" i="55"/>
  <c r="GL34" i="55" s="1"/>
  <c r="FW34" i="55"/>
  <c r="GN34" i="55" s="1"/>
  <c r="FQ37" i="55"/>
  <c r="GH37" i="55" s="1"/>
  <c r="FO37" i="55"/>
  <c r="GF37" i="55" s="1"/>
  <c r="FH37" i="55"/>
  <c r="CS59" i="55"/>
  <c r="DJ59" i="55" s="1"/>
  <c r="CO59" i="55"/>
  <c r="DF59" i="55" s="1"/>
  <c r="CP59" i="55"/>
  <c r="DG59" i="55" s="1"/>
  <c r="CR59" i="55"/>
  <c r="DI59" i="55" s="1"/>
  <c r="CN59" i="55"/>
  <c r="DE59" i="55" s="1"/>
  <c r="CQ59" i="55"/>
  <c r="DH59" i="55" s="1"/>
  <c r="BE28" i="55"/>
  <c r="BC8" i="55"/>
  <c r="BC15" i="55"/>
  <c r="BE29" i="55"/>
  <c r="BG27" i="55"/>
  <c r="CJ30" i="55"/>
  <c r="DA30" i="55" s="1"/>
  <c r="CQ30" i="55"/>
  <c r="DH30" i="55" s="1"/>
  <c r="EB30" i="55"/>
  <c r="ES30" i="55" s="1"/>
  <c r="FQ30" i="55"/>
  <c r="GH30" i="55" s="1"/>
  <c r="GC30" i="55"/>
  <c r="GT30" i="55" s="1"/>
  <c r="CQ31" i="55"/>
  <c r="DH31" i="55" s="1"/>
  <c r="EH31" i="55"/>
  <c r="EY31" i="55" s="1"/>
  <c r="EK31" i="55"/>
  <c r="FB31" i="55" s="1"/>
  <c r="EF31" i="55"/>
  <c r="EW31" i="55" s="1"/>
  <c r="EG31" i="55"/>
  <c r="EX31" i="55" s="1"/>
  <c r="EJ31" i="55"/>
  <c r="FA31" i="55" s="1"/>
  <c r="FP31" i="55"/>
  <c r="GG31" i="55" s="1"/>
  <c r="CV32" i="55"/>
  <c r="DW32" i="55"/>
  <c r="EN32" i="55" s="1"/>
  <c r="DX32" i="55"/>
  <c r="EO32" i="55" s="1"/>
  <c r="DY32" i="55"/>
  <c r="EP32" i="55" s="1"/>
  <c r="DP32" i="55"/>
  <c r="EL32" i="55"/>
  <c r="FC32" i="55" s="1"/>
  <c r="CM33" i="55"/>
  <c r="DD33" i="55" s="1"/>
  <c r="EF34" i="55"/>
  <c r="EW34" i="55" s="1"/>
  <c r="FS34" i="55"/>
  <c r="GJ34" i="55" s="1"/>
  <c r="CN35" i="55"/>
  <c r="DE35" i="55" s="1"/>
  <c r="EC35" i="55"/>
  <c r="ET35" i="55" s="1"/>
  <c r="FP35" i="55"/>
  <c r="GG35" i="55" s="1"/>
  <c r="CQ36" i="55"/>
  <c r="DH36" i="55" s="1"/>
  <c r="CS36" i="55"/>
  <c r="DJ36" i="55" s="1"/>
  <c r="CO36" i="55"/>
  <c r="DF36" i="55" s="1"/>
  <c r="CR36" i="55"/>
  <c r="DI36" i="55" s="1"/>
  <c r="EB36" i="55"/>
  <c r="ES36" i="55" s="1"/>
  <c r="DP36" i="55"/>
  <c r="ED36" i="55"/>
  <c r="EU36" i="55" s="1"/>
  <c r="DZ36" i="55"/>
  <c r="EQ36" i="55" s="1"/>
  <c r="EA36" i="55"/>
  <c r="ER36" i="55" s="1"/>
  <c r="CN37" i="55"/>
  <c r="DE37" i="55" s="1"/>
  <c r="EC37" i="55"/>
  <c r="ET37" i="55" s="1"/>
  <c r="FP37" i="55"/>
  <c r="GG37" i="55" s="1"/>
  <c r="CL38" i="55"/>
  <c r="DC38" i="55" s="1"/>
  <c r="CH38" i="55"/>
  <c r="CY38" i="55" s="1"/>
  <c r="CJ38" i="55"/>
  <c r="DA38" i="55" s="1"/>
  <c r="CI38" i="55"/>
  <c r="CZ38" i="55" s="1"/>
  <c r="CK38" i="55"/>
  <c r="DB38" i="55" s="1"/>
  <c r="DW38" i="55"/>
  <c r="EN38" i="55" s="1"/>
  <c r="DY38" i="55"/>
  <c r="EP38" i="55" s="1"/>
  <c r="DP38" i="55"/>
  <c r="EL39" i="55"/>
  <c r="FC39" i="55" s="1"/>
  <c r="EM39" i="55"/>
  <c r="FD39" i="55" s="1"/>
  <c r="FH39" i="55"/>
  <c r="DX58" i="55"/>
  <c r="EO58" i="55" s="1"/>
  <c r="EH59" i="55"/>
  <c r="EY59" i="55" s="1"/>
  <c r="EK59" i="55"/>
  <c r="FB59" i="55" s="1"/>
  <c r="EF59" i="55"/>
  <c r="EW59" i="55" s="1"/>
  <c r="EI59" i="55"/>
  <c r="EZ59" i="55" s="1"/>
  <c r="EG59" i="55"/>
  <c r="EX59" i="55" s="1"/>
  <c r="CO61" i="55"/>
  <c r="DF61" i="55" s="1"/>
  <c r="EM61" i="55"/>
  <c r="FD61" i="55" s="1"/>
  <c r="CJ62" i="55"/>
  <c r="DA62" i="55" s="1"/>
  <c r="CI62" i="55"/>
  <c r="CZ62" i="55" s="1"/>
  <c r="CL62" i="55"/>
  <c r="DC62" i="55" s="1"/>
  <c r="CK62" i="55"/>
  <c r="DB62" i="55" s="1"/>
  <c r="CM62" i="55"/>
  <c r="DD62" i="55" s="1"/>
  <c r="CH62" i="55"/>
  <c r="CY62" i="55" s="1"/>
  <c r="GB62" i="55"/>
  <c r="GS62" i="55" s="1"/>
  <c r="EC64" i="55"/>
  <c r="ET64" i="55" s="1"/>
  <c r="EA64" i="55"/>
  <c r="ER64" i="55" s="1"/>
  <c r="ED64" i="55"/>
  <c r="EU64" i="55" s="1"/>
  <c r="EB64" i="55"/>
  <c r="ES64" i="55" s="1"/>
  <c r="EE64" i="55"/>
  <c r="EV64" i="55" s="1"/>
  <c r="DP64" i="55"/>
  <c r="DZ64" i="55"/>
  <c r="EQ64" i="55" s="1"/>
  <c r="EM66" i="55"/>
  <c r="FD66" i="55" s="1"/>
  <c r="EL66" i="55"/>
  <c r="FC66" i="55" s="1"/>
  <c r="DX72" i="55"/>
  <c r="EO72" i="55" s="1"/>
  <c r="DP72" i="55"/>
  <c r="DW72" i="55"/>
  <c r="EN72" i="55" s="1"/>
  <c r="DY72" i="55"/>
  <c r="EP72" i="55" s="1"/>
  <c r="EJ32" i="55"/>
  <c r="FA32" i="55" s="1"/>
  <c r="FU32" i="55"/>
  <c r="GL32" i="55" s="1"/>
  <c r="EL33" i="55"/>
  <c r="FC33" i="55" s="1"/>
  <c r="CJ34" i="55"/>
  <c r="DA34" i="55" s="1"/>
  <c r="CL34" i="55"/>
  <c r="DC34" i="55" s="1"/>
  <c r="CH34" i="55"/>
  <c r="CY34" i="55" s="1"/>
  <c r="CM34" i="55"/>
  <c r="DD34" i="55" s="1"/>
  <c r="CE35" i="55"/>
  <c r="CG35" i="55"/>
  <c r="CX35" i="55" s="1"/>
  <c r="CE36" i="55"/>
  <c r="CG36" i="55"/>
  <c r="CX36" i="55" s="1"/>
  <c r="CE37" i="55"/>
  <c r="CG37" i="55"/>
  <c r="CX37" i="55" s="1"/>
  <c r="GA39" i="55"/>
  <c r="GR39" i="55" s="1"/>
  <c r="FZ39" i="55"/>
  <c r="GQ39" i="55" s="1"/>
  <c r="GC39" i="55"/>
  <c r="GT39" i="55" s="1"/>
  <c r="FX39" i="55"/>
  <c r="GO39" i="55" s="1"/>
  <c r="FY39" i="55"/>
  <c r="GP39" i="55" s="1"/>
  <c r="CS40" i="55"/>
  <c r="DJ40" i="55" s="1"/>
  <c r="CO40" i="55"/>
  <c r="DF40" i="55" s="1"/>
  <c r="CP40" i="55"/>
  <c r="DG40" i="55" s="1"/>
  <c r="CR40" i="55"/>
  <c r="DI40" i="55" s="1"/>
  <c r="EH40" i="55"/>
  <c r="EY40" i="55" s="1"/>
  <c r="EK40" i="55"/>
  <c r="FB40" i="55" s="1"/>
  <c r="EF40" i="55"/>
  <c r="EW40" i="55" s="1"/>
  <c r="EI40" i="55"/>
  <c r="EZ40" i="55" s="1"/>
  <c r="EG40" i="55"/>
  <c r="EX40" i="55" s="1"/>
  <c r="BU81" i="55"/>
  <c r="AH24" i="55" s="1"/>
  <c r="CJ58" i="55"/>
  <c r="DA58" i="55" s="1"/>
  <c r="CL58" i="55"/>
  <c r="DC58" i="55" s="1"/>
  <c r="CI58" i="55"/>
  <c r="CZ58" i="55" s="1"/>
  <c r="DW60" i="55"/>
  <c r="EN60" i="55" s="1"/>
  <c r="DX60" i="55"/>
  <c r="EO60" i="55" s="1"/>
  <c r="CE61" i="55"/>
  <c r="CF61" i="55"/>
  <c r="CW61" i="55" s="1"/>
  <c r="GC61" i="55"/>
  <c r="GT61" i="55" s="1"/>
  <c r="FY61" i="55"/>
  <c r="GP61" i="55" s="1"/>
  <c r="GB61" i="55"/>
  <c r="GS61" i="55" s="1"/>
  <c r="FZ61" i="55"/>
  <c r="GQ61" i="55" s="1"/>
  <c r="FX61" i="55"/>
  <c r="GO61" i="55" s="1"/>
  <c r="CG63" i="55"/>
  <c r="CX63" i="55" s="1"/>
  <c r="CE63" i="55"/>
  <c r="CK65" i="55"/>
  <c r="DB65" i="55" s="1"/>
  <c r="CI65" i="55"/>
  <c r="CZ65" i="55" s="1"/>
  <c r="CL65" i="55"/>
  <c r="DC65" i="55" s="1"/>
  <c r="CJ65" i="55"/>
  <c r="DA65" i="55" s="1"/>
  <c r="CH65" i="55"/>
  <c r="CY65" i="55" s="1"/>
  <c r="FO65" i="55"/>
  <c r="GF65" i="55" s="1"/>
  <c r="FP65" i="55"/>
  <c r="GG65" i="55" s="1"/>
  <c r="FH65" i="55"/>
  <c r="FQ65" i="55"/>
  <c r="GH65" i="55" s="1"/>
  <c r="FP66" i="55"/>
  <c r="GG66" i="55" s="1"/>
  <c r="FH66" i="55"/>
  <c r="FO66" i="55"/>
  <c r="GF66" i="55" s="1"/>
  <c r="FQ66" i="55"/>
  <c r="GH66" i="55" s="1"/>
  <c r="EL69" i="55"/>
  <c r="FC69" i="55" s="1"/>
  <c r="EM69" i="55"/>
  <c r="FD69" i="55" s="1"/>
  <c r="FP71" i="55"/>
  <c r="GG71" i="55" s="1"/>
  <c r="FH71" i="55"/>
  <c r="FO71" i="55"/>
  <c r="GF71" i="55" s="1"/>
  <c r="FQ71" i="55"/>
  <c r="GH71" i="55" s="1"/>
  <c r="FO76" i="55"/>
  <c r="GF76" i="55" s="1"/>
  <c r="FQ76" i="55"/>
  <c r="GH76" i="55" s="1"/>
  <c r="FH76" i="55"/>
  <c r="FP76" i="55"/>
  <c r="GG76" i="55" s="1"/>
  <c r="EH79" i="55"/>
  <c r="EY79" i="55" s="1"/>
  <c r="EK79" i="55"/>
  <c r="FB79" i="55" s="1"/>
  <c r="EG79" i="55"/>
  <c r="EX79" i="55" s="1"/>
  <c r="EF79" i="55"/>
  <c r="EW79" i="55" s="1"/>
  <c r="EI79" i="55"/>
  <c r="EZ79" i="55" s="1"/>
  <c r="DP79" i="55"/>
  <c r="EK80" i="55"/>
  <c r="FB80" i="55" s="1"/>
  <c r="EG80" i="55"/>
  <c r="EX80" i="55" s="1"/>
  <c r="EI80" i="55"/>
  <c r="EZ80" i="55" s="1"/>
  <c r="EH80" i="55"/>
  <c r="EY80" i="55" s="1"/>
  <c r="EF80" i="55"/>
  <c r="EW80" i="55" s="1"/>
  <c r="EJ80" i="55"/>
  <c r="FA80" i="55" s="1"/>
  <c r="DP80" i="55"/>
  <c r="BR41" i="55"/>
  <c r="EJ30" i="55"/>
  <c r="FA30" i="55" s="1"/>
  <c r="CJ31" i="55"/>
  <c r="DA31" i="55" s="1"/>
  <c r="GB31" i="55"/>
  <c r="GS31" i="55" s="1"/>
  <c r="CR32" i="55"/>
  <c r="DI32" i="55" s="1"/>
  <c r="EH32" i="55"/>
  <c r="EY32" i="55" s="1"/>
  <c r="FP32" i="55"/>
  <c r="GG32" i="55" s="1"/>
  <c r="FH32" i="55"/>
  <c r="FS32" i="55"/>
  <c r="GJ32" i="55" s="1"/>
  <c r="EK33" i="55"/>
  <c r="FB33" i="55" s="1"/>
  <c r="EI33" i="55"/>
  <c r="EZ33" i="55" s="1"/>
  <c r="EJ33" i="55"/>
  <c r="FA33" i="55" s="1"/>
  <c r="CV34" i="55"/>
  <c r="CK34" i="55"/>
  <c r="DB34" i="55" s="1"/>
  <c r="DY34" i="55"/>
  <c r="EP34" i="55" s="1"/>
  <c r="DW34" i="55"/>
  <c r="EN34" i="55" s="1"/>
  <c r="GC35" i="55"/>
  <c r="GT35" i="55" s="1"/>
  <c r="FY35" i="55"/>
  <c r="GP35" i="55" s="1"/>
  <c r="GA35" i="55"/>
  <c r="GR35" i="55" s="1"/>
  <c r="FX35" i="55"/>
  <c r="GO35" i="55" s="1"/>
  <c r="GC36" i="55"/>
  <c r="GT36" i="55" s="1"/>
  <c r="FY36" i="55"/>
  <c r="GP36" i="55" s="1"/>
  <c r="GA36" i="55"/>
  <c r="GR36" i="55" s="1"/>
  <c r="FX36" i="55"/>
  <c r="GO36" i="55" s="1"/>
  <c r="GC37" i="55"/>
  <c r="GT37" i="55" s="1"/>
  <c r="FY37" i="55"/>
  <c r="GP37" i="55" s="1"/>
  <c r="GA37" i="55"/>
  <c r="GR37" i="55" s="1"/>
  <c r="FX37" i="55"/>
  <c r="GO37" i="55" s="1"/>
  <c r="EI38" i="55"/>
  <c r="EZ38" i="55" s="1"/>
  <c r="EK38" i="55"/>
  <c r="FB38" i="55" s="1"/>
  <c r="EG38" i="55"/>
  <c r="EX38" i="55" s="1"/>
  <c r="EH38" i="55"/>
  <c r="EY38" i="55" s="1"/>
  <c r="FW38" i="55"/>
  <c r="GN38" i="55" s="1"/>
  <c r="FT38" i="55"/>
  <c r="GK38" i="55" s="1"/>
  <c r="FH38" i="55"/>
  <c r="FV38" i="55"/>
  <c r="GM38" i="55" s="1"/>
  <c r="FR38" i="55"/>
  <c r="GI38" i="55" s="1"/>
  <c r="ED39" i="55"/>
  <c r="EU39" i="55" s="1"/>
  <c r="DZ39" i="55"/>
  <c r="EQ39" i="55" s="1"/>
  <c r="EE39" i="55"/>
  <c r="EV39" i="55" s="1"/>
  <c r="DP39" i="55"/>
  <c r="EB39" i="55"/>
  <c r="ES39" i="55" s="1"/>
  <c r="CQ40" i="55"/>
  <c r="DH40" i="55" s="1"/>
  <c r="CM58" i="55"/>
  <c r="DD58" i="55" s="1"/>
  <c r="EK58" i="55"/>
  <c r="FB58" i="55" s="1"/>
  <c r="EG58" i="55"/>
  <c r="EX58" i="55" s="1"/>
  <c r="EH58" i="55"/>
  <c r="EY58" i="55" s="1"/>
  <c r="EJ58" i="55"/>
  <c r="FA58" i="55" s="1"/>
  <c r="FZ58" i="55"/>
  <c r="GQ58" i="55" s="1"/>
  <c r="GC58" i="55"/>
  <c r="GT58" i="55" s="1"/>
  <c r="FX58" i="55"/>
  <c r="GO58" i="55" s="1"/>
  <c r="GA58" i="55"/>
  <c r="GR58" i="55" s="1"/>
  <c r="FY58" i="55"/>
  <c r="GP58" i="55" s="1"/>
  <c r="CG59" i="55"/>
  <c r="CX59" i="55" s="1"/>
  <c r="CE59" i="55"/>
  <c r="GE59" i="55"/>
  <c r="GV59" i="55" s="1"/>
  <c r="FH59" i="55"/>
  <c r="GD59" i="55"/>
  <c r="GU59" i="55" s="1"/>
  <c r="CT60" i="55"/>
  <c r="DK60" i="55" s="1"/>
  <c r="CU60" i="55"/>
  <c r="DL60" i="55" s="1"/>
  <c r="DP60" i="55"/>
  <c r="FT60" i="55"/>
  <c r="GK60" i="55" s="1"/>
  <c r="FS60" i="55"/>
  <c r="GJ60" i="55" s="1"/>
  <c r="FV60" i="55"/>
  <c r="GM60" i="55" s="1"/>
  <c r="FR60" i="55"/>
  <c r="GI60" i="55" s="1"/>
  <c r="EB61" i="55"/>
  <c r="ES61" i="55" s="1"/>
  <c r="EA61" i="55"/>
  <c r="ER61" i="55" s="1"/>
  <c r="ED61" i="55"/>
  <c r="EU61" i="55" s="1"/>
  <c r="DZ61" i="55"/>
  <c r="EQ61" i="55" s="1"/>
  <c r="EK62" i="55"/>
  <c r="FB62" i="55" s="1"/>
  <c r="EG62" i="55"/>
  <c r="EX62" i="55" s="1"/>
  <c r="EJ62" i="55"/>
  <c r="FA62" i="55" s="1"/>
  <c r="EH62" i="55"/>
  <c r="EY62" i="55" s="1"/>
  <c r="EF62" i="55"/>
  <c r="EW62" i="55" s="1"/>
  <c r="GA69" i="55"/>
  <c r="GR69" i="55" s="1"/>
  <c r="GC69" i="55"/>
  <c r="GT69" i="55" s="1"/>
  <c r="FX69" i="55"/>
  <c r="GO69" i="55" s="1"/>
  <c r="FZ69" i="55"/>
  <c r="GQ69" i="55" s="1"/>
  <c r="GB69" i="55"/>
  <c r="GS69" i="55" s="1"/>
  <c r="GD77" i="55"/>
  <c r="GU77" i="55" s="1"/>
  <c r="GE77" i="55"/>
  <c r="GV77" i="55" s="1"/>
  <c r="FS30" i="55"/>
  <c r="GJ30" i="55" s="1"/>
  <c r="FS31" i="55"/>
  <c r="GJ31" i="55" s="1"/>
  <c r="EA32" i="55"/>
  <c r="ER32" i="55" s="1"/>
  <c r="FX32" i="55"/>
  <c r="GO32" i="55" s="1"/>
  <c r="EA33" i="55"/>
  <c r="ER33" i="55" s="1"/>
  <c r="FH33" i="55"/>
  <c r="FX33" i="55"/>
  <c r="GO33" i="55" s="1"/>
  <c r="CP34" i="55"/>
  <c r="DG34" i="55" s="1"/>
  <c r="EA34" i="55"/>
  <c r="ER34" i="55" s="1"/>
  <c r="FH34" i="55"/>
  <c r="FX34" i="55"/>
  <c r="GO34" i="55" s="1"/>
  <c r="CK35" i="55"/>
  <c r="DB35" i="55" s="1"/>
  <c r="EH35" i="55"/>
  <c r="EY35" i="55" s="1"/>
  <c r="FS35" i="55"/>
  <c r="GJ35" i="55" s="1"/>
  <c r="CK36" i="55"/>
  <c r="DB36" i="55" s="1"/>
  <c r="EH36" i="55"/>
  <c r="EY36" i="55" s="1"/>
  <c r="FS36" i="55"/>
  <c r="GJ36" i="55" s="1"/>
  <c r="CK37" i="55"/>
  <c r="DB37" i="55" s="1"/>
  <c r="EH37" i="55"/>
  <c r="EY37" i="55" s="1"/>
  <c r="FS37" i="55"/>
  <c r="GJ37" i="55" s="1"/>
  <c r="CN38" i="55"/>
  <c r="DE38" i="55" s="1"/>
  <c r="EC38" i="55"/>
  <c r="ET38" i="55" s="1"/>
  <c r="GB38" i="55"/>
  <c r="GS38" i="55" s="1"/>
  <c r="CS39" i="55"/>
  <c r="DJ39" i="55" s="1"/>
  <c r="CO39" i="55"/>
  <c r="DF39" i="55" s="1"/>
  <c r="CF39" i="55"/>
  <c r="CW39" i="55" s="1"/>
  <c r="CQ39" i="55"/>
  <c r="DH39" i="55" s="1"/>
  <c r="EG39" i="55"/>
  <c r="EX39" i="55" s="1"/>
  <c r="CH40" i="55"/>
  <c r="CY40" i="55" s="1"/>
  <c r="CM40" i="55"/>
  <c r="DD40" i="55" s="1"/>
  <c r="ED40" i="55"/>
  <c r="EU40" i="55" s="1"/>
  <c r="DZ40" i="55"/>
  <c r="EQ40" i="55" s="1"/>
  <c r="EC40" i="55"/>
  <c r="ET40" i="55" s="1"/>
  <c r="FY40" i="55"/>
  <c r="GP40" i="55" s="1"/>
  <c r="BR81" i="55"/>
  <c r="DZ58" i="55"/>
  <c r="EQ58" i="55" s="1"/>
  <c r="EE58" i="55"/>
  <c r="EV58" i="55" s="1"/>
  <c r="FV58" i="55"/>
  <c r="GM58" i="55" s="1"/>
  <c r="FR58" i="55"/>
  <c r="GI58" i="55" s="1"/>
  <c r="FU58" i="55"/>
  <c r="GL58" i="55" s="1"/>
  <c r="CH59" i="55"/>
  <c r="CY59" i="55" s="1"/>
  <c r="CM59" i="55"/>
  <c r="DD59" i="55" s="1"/>
  <c r="ED59" i="55"/>
  <c r="EU59" i="55" s="1"/>
  <c r="DZ59" i="55"/>
  <c r="EQ59" i="55" s="1"/>
  <c r="EC59" i="55"/>
  <c r="ET59" i="55" s="1"/>
  <c r="FY59" i="55"/>
  <c r="GP59" i="55" s="1"/>
  <c r="CO60" i="55"/>
  <c r="DF60" i="55" s="1"/>
  <c r="FT61" i="55"/>
  <c r="GK61" i="55" s="1"/>
  <c r="CG62" i="55"/>
  <c r="CX62" i="55" s="1"/>
  <c r="EB62" i="55"/>
  <c r="ES62" i="55" s="1"/>
  <c r="CJ63" i="55"/>
  <c r="DA63" i="55" s="1"/>
  <c r="GD64" i="55"/>
  <c r="GU64" i="55" s="1"/>
  <c r="GE64" i="55"/>
  <c r="GV64" i="55" s="1"/>
  <c r="ED65" i="55"/>
  <c r="EU65" i="55" s="1"/>
  <c r="DZ65" i="55"/>
  <c r="EQ65" i="55" s="1"/>
  <c r="EE65" i="55"/>
  <c r="EV65" i="55" s="1"/>
  <c r="DP65" i="55"/>
  <c r="EB65" i="55"/>
  <c r="ES65" i="55" s="1"/>
  <c r="CP66" i="55"/>
  <c r="DG66" i="55" s="1"/>
  <c r="CQ66" i="55"/>
  <c r="DH66" i="55" s="1"/>
  <c r="CS66" i="55"/>
  <c r="DJ66" i="55" s="1"/>
  <c r="CN66" i="55"/>
  <c r="DE66" i="55" s="1"/>
  <c r="CR66" i="55"/>
  <c r="DI66" i="55" s="1"/>
  <c r="DX67" i="55"/>
  <c r="EO67" i="55" s="1"/>
  <c r="DP67" i="55"/>
  <c r="DW67" i="55"/>
  <c r="EN67" i="55" s="1"/>
  <c r="FU67" i="55"/>
  <c r="GL67" i="55" s="1"/>
  <c r="FV67" i="55"/>
  <c r="GM67" i="55" s="1"/>
  <c r="FS67" i="55"/>
  <c r="GJ67" i="55" s="1"/>
  <c r="GD68" i="55"/>
  <c r="GU68" i="55" s="1"/>
  <c r="GE68" i="55"/>
  <c r="GV68" i="55" s="1"/>
  <c r="CK69" i="55"/>
  <c r="DB69" i="55" s="1"/>
  <c r="CL69" i="55"/>
  <c r="DC69" i="55" s="1"/>
  <c r="CI69" i="55"/>
  <c r="CZ69" i="55" s="1"/>
  <c r="EM70" i="55"/>
  <c r="FD70" i="55" s="1"/>
  <c r="DP70" i="55"/>
  <c r="EL70" i="55"/>
  <c r="FC70" i="55" s="1"/>
  <c r="EM71" i="55"/>
  <c r="FD71" i="55" s="1"/>
  <c r="DP71" i="55"/>
  <c r="EL71" i="55"/>
  <c r="FC71" i="55" s="1"/>
  <c r="GD73" i="55"/>
  <c r="GU73" i="55" s="1"/>
  <c r="GE73" i="55"/>
  <c r="GV73" i="55" s="1"/>
  <c r="ED74" i="55"/>
  <c r="EU74" i="55" s="1"/>
  <c r="DZ74" i="55"/>
  <c r="EQ74" i="55" s="1"/>
  <c r="EE74" i="55"/>
  <c r="EV74" i="55" s="1"/>
  <c r="DP74" i="55"/>
  <c r="EB74" i="55"/>
  <c r="ES74" i="55" s="1"/>
  <c r="EC74" i="55"/>
  <c r="ET74" i="55" s="1"/>
  <c r="CV75" i="55"/>
  <c r="CQ76" i="55"/>
  <c r="DH76" i="55" s="1"/>
  <c r="CR76" i="55"/>
  <c r="DI76" i="55" s="1"/>
  <c r="CO76" i="55"/>
  <c r="DF76" i="55" s="1"/>
  <c r="CP76" i="55"/>
  <c r="DG76" i="55" s="1"/>
  <c r="CS76" i="55"/>
  <c r="DJ76" i="55" s="1"/>
  <c r="CN76" i="55"/>
  <c r="DE76" i="55" s="1"/>
  <c r="CQ78" i="55"/>
  <c r="DH78" i="55" s="1"/>
  <c r="CP78" i="55"/>
  <c r="DG78" i="55" s="1"/>
  <c r="CS78" i="55"/>
  <c r="DJ78" i="55" s="1"/>
  <c r="CO78" i="55"/>
  <c r="DF78" i="55" s="1"/>
  <c r="CN78" i="55"/>
  <c r="DE78" i="55" s="1"/>
  <c r="CR78" i="55"/>
  <c r="DI78" i="55" s="1"/>
  <c r="CN34" i="55"/>
  <c r="DE34" i="55" s="1"/>
  <c r="CI35" i="55"/>
  <c r="CZ35" i="55" s="1"/>
  <c r="EF35" i="55"/>
  <c r="EW35" i="55" s="1"/>
  <c r="CI36" i="55"/>
  <c r="CZ36" i="55" s="1"/>
  <c r="EF36" i="55"/>
  <c r="EW36" i="55" s="1"/>
  <c r="CI37" i="55"/>
  <c r="CZ37" i="55" s="1"/>
  <c r="EF37" i="55"/>
  <c r="EW37" i="55" s="1"/>
  <c r="EA38" i="55"/>
  <c r="ER38" i="55" s="1"/>
  <c r="FY38" i="55"/>
  <c r="GP38" i="55" s="1"/>
  <c r="EJ39" i="55"/>
  <c r="FA39" i="55" s="1"/>
  <c r="CJ40" i="55"/>
  <c r="DA40" i="55" s="1"/>
  <c r="GB40" i="55"/>
  <c r="GS40" i="55" s="1"/>
  <c r="BV81" i="55"/>
  <c r="EB58" i="55"/>
  <c r="ES58" i="55" s="1"/>
  <c r="CJ59" i="55"/>
  <c r="DA59" i="55" s="1"/>
  <c r="GB59" i="55"/>
  <c r="GS59" i="55" s="1"/>
  <c r="CR60" i="55"/>
  <c r="DI60" i="55" s="1"/>
  <c r="FP60" i="55"/>
  <c r="GG60" i="55" s="1"/>
  <c r="FH60" i="55"/>
  <c r="DX61" i="55"/>
  <c r="EO61" i="55" s="1"/>
  <c r="DP61" i="55"/>
  <c r="FV62" i="55"/>
  <c r="GM62" i="55" s="1"/>
  <c r="FR62" i="55"/>
  <c r="GI62" i="55" s="1"/>
  <c r="FU62" i="55"/>
  <c r="GL62" i="55" s="1"/>
  <c r="CF64" i="55"/>
  <c r="CW64" i="55" s="1"/>
  <c r="CE64" i="55"/>
  <c r="FV64" i="55"/>
  <c r="GM64" i="55" s="1"/>
  <c r="FR64" i="55"/>
  <c r="GI64" i="55" s="1"/>
  <c r="FW64" i="55"/>
  <c r="GN64" i="55" s="1"/>
  <c r="FH64" i="55"/>
  <c r="FT64" i="55"/>
  <c r="GK64" i="55" s="1"/>
  <c r="EL65" i="55"/>
  <c r="FC65" i="55" s="1"/>
  <c r="EM65" i="55"/>
  <c r="FD65" i="55" s="1"/>
  <c r="CU67" i="55"/>
  <c r="DL67" i="55" s="1"/>
  <c r="CT67" i="55"/>
  <c r="DK67" i="55" s="1"/>
  <c r="FV68" i="55"/>
  <c r="GM68" i="55" s="1"/>
  <c r="FR68" i="55"/>
  <c r="GI68" i="55" s="1"/>
  <c r="FT68" i="55"/>
  <c r="GK68" i="55" s="1"/>
  <c r="FW68" i="55"/>
  <c r="GN68" i="55" s="1"/>
  <c r="FH68" i="55"/>
  <c r="CP70" i="55"/>
  <c r="DG70" i="55" s="1"/>
  <c r="CS70" i="55"/>
  <c r="DJ70" i="55" s="1"/>
  <c r="CN70" i="55"/>
  <c r="DE70" i="55" s="1"/>
  <c r="CQ70" i="55"/>
  <c r="DH70" i="55" s="1"/>
  <c r="CO70" i="55"/>
  <c r="DF70" i="55" s="1"/>
  <c r="CU72" i="55"/>
  <c r="DL72" i="55" s="1"/>
  <c r="CT72" i="55"/>
  <c r="DK72" i="55" s="1"/>
  <c r="FV73" i="55"/>
  <c r="GM73" i="55" s="1"/>
  <c r="FR73" i="55"/>
  <c r="GI73" i="55" s="1"/>
  <c r="FW73" i="55"/>
  <c r="GN73" i="55" s="1"/>
  <c r="FH73" i="55"/>
  <c r="FT73" i="55"/>
  <c r="GK73" i="55" s="1"/>
  <c r="FU73" i="55"/>
  <c r="GL73" i="55" s="1"/>
  <c r="EL74" i="55"/>
  <c r="FC74" i="55" s="1"/>
  <c r="EM74" i="55"/>
  <c r="FD74" i="55" s="1"/>
  <c r="CP75" i="55"/>
  <c r="DG75" i="55" s="1"/>
  <c r="CQ75" i="55"/>
  <c r="DH75" i="55" s="1"/>
  <c r="CS75" i="55"/>
  <c r="DJ75" i="55" s="1"/>
  <c r="CN75" i="55"/>
  <c r="DE75" i="55" s="1"/>
  <c r="CO75" i="55"/>
  <c r="DF75" i="55" s="1"/>
  <c r="EM75" i="55"/>
  <c r="FD75" i="55" s="1"/>
  <c r="EL75" i="55"/>
  <c r="FC75" i="55" s="1"/>
  <c r="DP75" i="55"/>
  <c r="FT75" i="55"/>
  <c r="GK75" i="55" s="1"/>
  <c r="FW75" i="55"/>
  <c r="GN75" i="55" s="1"/>
  <c r="FR75" i="55"/>
  <c r="GI75" i="55" s="1"/>
  <c r="FU75" i="55"/>
  <c r="GL75" i="55" s="1"/>
  <c r="FV75" i="55"/>
  <c r="GM75" i="55" s="1"/>
  <c r="FS75" i="55"/>
  <c r="GJ75" i="55" s="1"/>
  <c r="CE78" i="55"/>
  <c r="CF78" i="55"/>
  <c r="CW78" i="55" s="1"/>
  <c r="CG78" i="55"/>
  <c r="CX78" i="55" s="1"/>
  <c r="FS39" i="55"/>
  <c r="GJ39" i="55" s="1"/>
  <c r="FS40" i="55"/>
  <c r="GJ40" i="55" s="1"/>
  <c r="CN58" i="55"/>
  <c r="DE58" i="55" s="1"/>
  <c r="FS59" i="55"/>
  <c r="GJ59" i="55" s="1"/>
  <c r="EA60" i="55"/>
  <c r="ER60" i="55" s="1"/>
  <c r="FX60" i="55"/>
  <c r="GO60" i="55" s="1"/>
  <c r="CI61" i="55"/>
  <c r="CZ61" i="55" s="1"/>
  <c r="EF61" i="55"/>
  <c r="EW61" i="55" s="1"/>
  <c r="CN62" i="55"/>
  <c r="DE62" i="55" s="1"/>
  <c r="GC63" i="55"/>
  <c r="GT63" i="55" s="1"/>
  <c r="FY63" i="55"/>
  <c r="GP63" i="55" s="1"/>
  <c r="FP63" i="55"/>
  <c r="GG63" i="55" s="1"/>
  <c r="GA63" i="55"/>
  <c r="GR63" i="55" s="1"/>
  <c r="CH64" i="55"/>
  <c r="CY64" i="55" s="1"/>
  <c r="CM64" i="55"/>
  <c r="DD64" i="55" s="1"/>
  <c r="EK64" i="55"/>
  <c r="FB64" i="55" s="1"/>
  <c r="EG64" i="55"/>
  <c r="EX64" i="55" s="1"/>
  <c r="DX64" i="55"/>
  <c r="EO64" i="55" s="1"/>
  <c r="EI64" i="55"/>
  <c r="EZ64" i="55" s="1"/>
  <c r="FY64" i="55"/>
  <c r="GP64" i="55" s="1"/>
  <c r="CS65" i="55"/>
  <c r="DJ65" i="55" s="1"/>
  <c r="CO65" i="55"/>
  <c r="DF65" i="55" s="1"/>
  <c r="CF65" i="55"/>
  <c r="CQ65" i="55"/>
  <c r="DH65" i="55" s="1"/>
  <c r="EG65" i="55"/>
  <c r="EX65" i="55" s="1"/>
  <c r="DP66" i="55"/>
  <c r="DY66" i="55"/>
  <c r="EP66" i="55" s="1"/>
  <c r="EJ66" i="55"/>
  <c r="FA66" i="55" s="1"/>
  <c r="FU66" i="55"/>
  <c r="GL66" i="55" s="1"/>
  <c r="CG67" i="55"/>
  <c r="CX67" i="55" s="1"/>
  <c r="CR67" i="55"/>
  <c r="DI67" i="55" s="1"/>
  <c r="EC67" i="55"/>
  <c r="ET67" i="55" s="1"/>
  <c r="CK68" i="55"/>
  <c r="DB68" i="55" s="1"/>
  <c r="GB68" i="55"/>
  <c r="GS68" i="55" s="1"/>
  <c r="EJ69" i="55"/>
  <c r="FA69" i="55" s="1"/>
  <c r="CL70" i="55"/>
  <c r="DC70" i="55" s="1"/>
  <c r="CH70" i="55"/>
  <c r="CK70" i="55"/>
  <c r="DB70" i="55" s="1"/>
  <c r="EG70" i="55"/>
  <c r="EX70" i="55" s="1"/>
  <c r="CS71" i="55"/>
  <c r="DJ71" i="55" s="1"/>
  <c r="CO71" i="55"/>
  <c r="DF71" i="55" s="1"/>
  <c r="CQ71" i="55"/>
  <c r="DH71" i="55" s="1"/>
  <c r="CN71" i="55"/>
  <c r="DE71" i="55" s="1"/>
  <c r="FH72" i="55"/>
  <c r="DP73" i="55"/>
  <c r="CK74" i="55"/>
  <c r="DB74" i="55" s="1"/>
  <c r="CI74" i="55"/>
  <c r="CZ74" i="55" s="1"/>
  <c r="CL74" i="55"/>
  <c r="DC74" i="55" s="1"/>
  <c r="CH74" i="55"/>
  <c r="CY74" i="55" s="1"/>
  <c r="FO74" i="55"/>
  <c r="GF74" i="55" s="1"/>
  <c r="FP74" i="55"/>
  <c r="GG74" i="55" s="1"/>
  <c r="EI77" i="55"/>
  <c r="EZ77" i="55" s="1"/>
  <c r="EH77" i="55"/>
  <c r="EY77" i="55" s="1"/>
  <c r="EK77" i="55"/>
  <c r="FB77" i="55" s="1"/>
  <c r="EG77" i="55"/>
  <c r="EX77" i="55" s="1"/>
  <c r="EF77" i="55"/>
  <c r="EW77" i="55" s="1"/>
  <c r="FU78" i="55"/>
  <c r="GL78" i="55" s="1"/>
  <c r="FW78" i="55"/>
  <c r="GN78" i="55" s="1"/>
  <c r="FR78" i="55"/>
  <c r="GI78" i="55" s="1"/>
  <c r="FS78" i="55"/>
  <c r="GJ78" i="55" s="1"/>
  <c r="FT78" i="55"/>
  <c r="GK78" i="55" s="1"/>
  <c r="FV78" i="55"/>
  <c r="GM78" i="55" s="1"/>
  <c r="EJ63" i="55"/>
  <c r="FA63" i="55" s="1"/>
  <c r="EF63" i="55"/>
  <c r="EW63" i="55" s="1"/>
  <c r="EH63" i="55"/>
  <c r="EY63" i="55" s="1"/>
  <c r="CK64" i="55"/>
  <c r="DB64" i="55" s="1"/>
  <c r="GB64" i="55"/>
  <c r="GS64" i="55" s="1"/>
  <c r="EJ65" i="55"/>
  <c r="FA65" i="55" s="1"/>
  <c r="CL66" i="55"/>
  <c r="DC66" i="55" s="1"/>
  <c r="CH66" i="55"/>
  <c r="CK66" i="55"/>
  <c r="DB66" i="55" s="1"/>
  <c r="GC67" i="55"/>
  <c r="GT67" i="55" s="1"/>
  <c r="FY67" i="55"/>
  <c r="GP67" i="55" s="1"/>
  <c r="GA67" i="55"/>
  <c r="GR67" i="55" s="1"/>
  <c r="EK68" i="55"/>
  <c r="FB68" i="55" s="1"/>
  <c r="EG68" i="55"/>
  <c r="EX68" i="55" s="1"/>
  <c r="EI68" i="55"/>
  <c r="EZ68" i="55" s="1"/>
  <c r="CS69" i="55"/>
  <c r="DJ69" i="55" s="1"/>
  <c r="CO69" i="55"/>
  <c r="DF69" i="55" s="1"/>
  <c r="CQ69" i="55"/>
  <c r="DH69" i="55" s="1"/>
  <c r="EJ70" i="55"/>
  <c r="FA70" i="55" s="1"/>
  <c r="FV70" i="55"/>
  <c r="GM70" i="55" s="1"/>
  <c r="FR70" i="55"/>
  <c r="GI70" i="55" s="1"/>
  <c r="FT70" i="55"/>
  <c r="GK70" i="55" s="1"/>
  <c r="CG71" i="55"/>
  <c r="CX71" i="55" s="1"/>
  <c r="CE71" i="55"/>
  <c r="CW72" i="55"/>
  <c r="FU72" i="55"/>
  <c r="GL72" i="55" s="1"/>
  <c r="FS72" i="55"/>
  <c r="GJ72" i="55" s="1"/>
  <c r="FV72" i="55"/>
  <c r="GM72" i="55" s="1"/>
  <c r="FR72" i="55"/>
  <c r="GI72" i="55" s="1"/>
  <c r="EC73" i="55"/>
  <c r="ET73" i="55" s="1"/>
  <c r="EA73" i="55"/>
  <c r="ER73" i="55" s="1"/>
  <c r="ED73" i="55"/>
  <c r="EU73" i="55" s="1"/>
  <c r="DZ73" i="55"/>
  <c r="EQ73" i="55" s="1"/>
  <c r="GA74" i="55"/>
  <c r="GR74" i="55" s="1"/>
  <c r="FZ74" i="55"/>
  <c r="GQ74" i="55" s="1"/>
  <c r="GC74" i="55"/>
  <c r="GT74" i="55" s="1"/>
  <c r="FX74" i="55"/>
  <c r="GO74" i="55" s="1"/>
  <c r="FY74" i="55"/>
  <c r="GP74" i="55" s="1"/>
  <c r="DW77" i="55"/>
  <c r="EN77" i="55" s="1"/>
  <c r="DX77" i="55"/>
  <c r="EO77" i="55" s="1"/>
  <c r="DY77" i="55"/>
  <c r="EP77" i="55" s="1"/>
  <c r="DP77" i="55"/>
  <c r="GA79" i="55"/>
  <c r="GR79" i="55" s="1"/>
  <c r="FZ79" i="55"/>
  <c r="GQ79" i="55" s="1"/>
  <c r="GB79" i="55"/>
  <c r="GS79" i="55" s="1"/>
  <c r="GC79" i="55"/>
  <c r="GT79" i="55" s="1"/>
  <c r="FX79" i="55"/>
  <c r="GO79" i="55" s="1"/>
  <c r="FY79" i="55"/>
  <c r="GP79" i="55" s="1"/>
  <c r="FH79" i="55"/>
  <c r="CN64" i="55"/>
  <c r="DE64" i="55" s="1"/>
  <c r="FS65" i="55"/>
  <c r="GJ65" i="55" s="1"/>
  <c r="EA66" i="55"/>
  <c r="ER66" i="55" s="1"/>
  <c r="FX66" i="55"/>
  <c r="GO66" i="55" s="1"/>
  <c r="CI67" i="55"/>
  <c r="CZ67" i="55" s="1"/>
  <c r="EF67" i="55"/>
  <c r="EW67" i="55" s="1"/>
  <c r="CN68" i="55"/>
  <c r="DE68" i="55" s="1"/>
  <c r="FS69" i="55"/>
  <c r="GJ69" i="55" s="1"/>
  <c r="EA70" i="55"/>
  <c r="ER70" i="55" s="1"/>
  <c r="FH70" i="55"/>
  <c r="FX70" i="55"/>
  <c r="GO70" i="55" s="1"/>
  <c r="CI71" i="55"/>
  <c r="CZ71" i="55" s="1"/>
  <c r="EG71" i="55"/>
  <c r="EX71" i="55" s="1"/>
  <c r="FR71" i="55"/>
  <c r="GI71" i="55" s="1"/>
  <c r="FW71" i="55"/>
  <c r="GN71" i="55" s="1"/>
  <c r="CO72" i="55"/>
  <c r="DF72" i="55" s="1"/>
  <c r="DZ72" i="55"/>
  <c r="EQ72" i="55" s="1"/>
  <c r="EE72" i="55"/>
  <c r="EV72" i="55" s="1"/>
  <c r="GC72" i="55"/>
  <c r="GT72" i="55" s="1"/>
  <c r="FY72" i="55"/>
  <c r="GP72" i="55" s="1"/>
  <c r="FP72" i="55"/>
  <c r="GG72" i="55" s="1"/>
  <c r="GA72" i="55"/>
  <c r="GR72" i="55" s="1"/>
  <c r="CH73" i="55"/>
  <c r="CY73" i="55" s="1"/>
  <c r="CM73" i="55"/>
  <c r="DD73" i="55" s="1"/>
  <c r="EK73" i="55"/>
  <c r="FB73" i="55" s="1"/>
  <c r="EG73" i="55"/>
  <c r="EX73" i="55" s="1"/>
  <c r="DX73" i="55"/>
  <c r="EO73" i="55" s="1"/>
  <c r="EI73" i="55"/>
  <c r="EZ73" i="55" s="1"/>
  <c r="FY73" i="55"/>
  <c r="GP73" i="55" s="1"/>
  <c r="CS74" i="55"/>
  <c r="DJ74" i="55" s="1"/>
  <c r="CO74" i="55"/>
  <c r="DF74" i="55" s="1"/>
  <c r="CF74" i="55"/>
  <c r="CW74" i="55" s="1"/>
  <c r="CQ74" i="55"/>
  <c r="DH74" i="55" s="1"/>
  <c r="EG74" i="55"/>
  <c r="EX74" i="55" s="1"/>
  <c r="DX76" i="55"/>
  <c r="EO76" i="55" s="1"/>
  <c r="DP76" i="55"/>
  <c r="DW76" i="55"/>
  <c r="EN76" i="55" s="1"/>
  <c r="CL77" i="55"/>
  <c r="DC77" i="55" s="1"/>
  <c r="CH77" i="55"/>
  <c r="CY77" i="55" s="1"/>
  <c r="CM77" i="55"/>
  <c r="DD77" i="55" s="1"/>
  <c r="CJ77" i="55"/>
  <c r="DA77" i="55" s="1"/>
  <c r="EJ71" i="55"/>
  <c r="FA71" i="55" s="1"/>
  <c r="FU71" i="55"/>
  <c r="GL71" i="55" s="1"/>
  <c r="CR72" i="55"/>
  <c r="DI72" i="55" s="1"/>
  <c r="EC72" i="55"/>
  <c r="ET72" i="55" s="1"/>
  <c r="CK73" i="55"/>
  <c r="DB73" i="55" s="1"/>
  <c r="GB73" i="55"/>
  <c r="GS73" i="55" s="1"/>
  <c r="EJ74" i="55"/>
  <c r="FA74" i="55" s="1"/>
  <c r="CL75" i="55"/>
  <c r="DC75" i="55" s="1"/>
  <c r="CH75" i="55"/>
  <c r="CY75" i="55" s="1"/>
  <c r="CK75" i="55"/>
  <c r="DB75" i="55" s="1"/>
  <c r="EI75" i="55"/>
  <c r="EZ75" i="55" s="1"/>
  <c r="EG75" i="55"/>
  <c r="EX75" i="55" s="1"/>
  <c r="EF75" i="55"/>
  <c r="EW75" i="55" s="1"/>
  <c r="FP75" i="55"/>
  <c r="GG75" i="55" s="1"/>
  <c r="FH75" i="55"/>
  <c r="CU76" i="55"/>
  <c r="DL76" i="55" s="1"/>
  <c r="CT76" i="55"/>
  <c r="DK76" i="55" s="1"/>
  <c r="CT77" i="55"/>
  <c r="DK77" i="55" s="1"/>
  <c r="CU77" i="55"/>
  <c r="DL77" i="55" s="1"/>
  <c r="EA71" i="55"/>
  <c r="ER71" i="55" s="1"/>
  <c r="FX71" i="55"/>
  <c r="GO71" i="55" s="1"/>
  <c r="CI72" i="55"/>
  <c r="CZ72" i="55" s="1"/>
  <c r="EF72" i="55"/>
  <c r="EW72" i="55" s="1"/>
  <c r="CN73" i="55"/>
  <c r="DE73" i="55" s="1"/>
  <c r="FS74" i="55"/>
  <c r="GJ74" i="55" s="1"/>
  <c r="DZ76" i="55"/>
  <c r="EQ76" i="55" s="1"/>
  <c r="EE76" i="55"/>
  <c r="EV76" i="55" s="1"/>
  <c r="EM76" i="55"/>
  <c r="FD76" i="55" s="1"/>
  <c r="EL78" i="55"/>
  <c r="FC78" i="55" s="1"/>
  <c r="EM78" i="55"/>
  <c r="FD78" i="55" s="1"/>
  <c r="EC76" i="55"/>
  <c r="ET76" i="55" s="1"/>
  <c r="EB78" i="55"/>
  <c r="ES78" i="55" s="1"/>
  <c r="EA78" i="55"/>
  <c r="ER78" i="55" s="1"/>
  <c r="EC78" i="55"/>
  <c r="ET78" i="55" s="1"/>
  <c r="EE78" i="55"/>
  <c r="EV78" i="55" s="1"/>
  <c r="CT79" i="55"/>
  <c r="DK79" i="55" s="1"/>
  <c r="CU79" i="55"/>
  <c r="DL79" i="55" s="1"/>
  <c r="EA75" i="55"/>
  <c r="ER75" i="55" s="1"/>
  <c r="FX75" i="55"/>
  <c r="GO75" i="55" s="1"/>
  <c r="CI76" i="55"/>
  <c r="CZ76" i="55" s="1"/>
  <c r="EF76" i="55"/>
  <c r="EW76" i="55" s="1"/>
  <c r="EK76" i="55"/>
  <c r="FB76" i="55" s="1"/>
  <c r="GB76" i="55"/>
  <c r="GS76" i="55" s="1"/>
  <c r="CR77" i="55"/>
  <c r="DI77" i="55" s="1"/>
  <c r="FP77" i="55"/>
  <c r="GG77" i="55" s="1"/>
  <c r="FH77" i="55"/>
  <c r="GC78" i="55"/>
  <c r="GT78" i="55" s="1"/>
  <c r="FY78" i="55"/>
  <c r="GP78" i="55" s="1"/>
  <c r="GB78" i="55"/>
  <c r="GS78" i="55" s="1"/>
  <c r="FX78" i="55"/>
  <c r="GO78" i="55" s="1"/>
  <c r="EM80" i="55"/>
  <c r="FD80" i="55" s="1"/>
  <c r="EL80" i="55"/>
  <c r="FC80" i="55" s="1"/>
  <c r="GD80" i="55"/>
  <c r="GU80" i="55" s="1"/>
  <c r="FH80" i="55"/>
  <c r="GE80" i="55"/>
  <c r="GV80" i="55" s="1"/>
  <c r="CK79" i="55"/>
  <c r="DB79" i="55" s="1"/>
  <c r="ED79" i="55"/>
  <c r="EU79" i="55" s="1"/>
  <c r="DZ79" i="55"/>
  <c r="EQ79" i="55" s="1"/>
  <c r="EC79" i="55"/>
  <c r="ET79" i="55" s="1"/>
  <c r="CP80" i="55"/>
  <c r="DG80" i="55" s="1"/>
  <c r="CS80" i="55"/>
  <c r="DJ80" i="55" s="1"/>
  <c r="CO80" i="55"/>
  <c r="DF80" i="55" s="1"/>
  <c r="CQ80" i="55"/>
  <c r="DH80" i="55" s="1"/>
  <c r="FS76" i="55"/>
  <c r="GJ76" i="55" s="1"/>
  <c r="EA77" i="55"/>
  <c r="ER77" i="55" s="1"/>
  <c r="FX77" i="55"/>
  <c r="GO77" i="55" s="1"/>
  <c r="CI78" i="55"/>
  <c r="CZ78" i="55" s="1"/>
  <c r="DX78" i="55"/>
  <c r="EO78" i="55" s="1"/>
  <c r="DP78" i="55"/>
  <c r="FH78" i="55"/>
  <c r="CI79" i="55"/>
  <c r="CZ79" i="55" s="1"/>
  <c r="EE79" i="55"/>
  <c r="EV79" i="55" s="1"/>
  <c r="GE79" i="55"/>
  <c r="GV79" i="55" s="1"/>
  <c r="GD79" i="55"/>
  <c r="GU79" i="55" s="1"/>
  <c r="CL80" i="55"/>
  <c r="DC80" i="55" s="1"/>
  <c r="CH80" i="55"/>
  <c r="CY80" i="55" s="1"/>
  <c r="CK80" i="55"/>
  <c r="DB80" i="55" s="1"/>
  <c r="CN80" i="55"/>
  <c r="DE80" i="55" s="1"/>
  <c r="W82" i="55"/>
  <c r="EF78" i="55"/>
  <c r="EW78" i="55" s="1"/>
  <c r="CN79" i="55"/>
  <c r="DE79" i="55" s="1"/>
  <c r="FR79" i="55"/>
  <c r="GI79" i="55" s="1"/>
  <c r="FV79" i="55"/>
  <c r="GM79" i="55" s="1"/>
  <c r="DZ80" i="55"/>
  <c r="EQ80" i="55" s="1"/>
  <c r="ED80" i="55"/>
  <c r="EU80" i="55" s="1"/>
  <c r="FO80" i="55"/>
  <c r="GF80" i="55" s="1"/>
  <c r="FS80" i="55"/>
  <c r="GJ80" i="55" s="1"/>
  <c r="GA80" i="55"/>
  <c r="GR80" i="55" s="1"/>
  <c r="FS79" i="55"/>
  <c r="GJ79" i="55" s="1"/>
  <c r="EA80" i="55"/>
  <c r="ER80" i="55" s="1"/>
  <c r="EE80" i="55"/>
  <c r="EV80" i="55" s="1"/>
  <c r="FX80" i="55"/>
  <c r="GO80" i="55" s="1"/>
  <c r="GB80" i="55"/>
  <c r="GS80" i="55" s="1"/>
  <c r="GW40" i="55" l="1"/>
  <c r="GX40" i="55" s="1"/>
  <c r="FN40" i="55" s="1"/>
  <c r="FI40" i="55" s="1"/>
  <c r="GW34" i="55"/>
  <c r="GX34" i="55" s="1"/>
  <c r="FN34" i="55" s="1"/>
  <c r="FI34" i="55" s="1"/>
  <c r="FE40" i="55"/>
  <c r="FF40" i="55" s="1"/>
  <c r="DV40" i="55" s="1"/>
  <c r="DQ40" i="55" s="1"/>
  <c r="FE34" i="55"/>
  <c r="FF34" i="55" s="1"/>
  <c r="DV34" i="55" s="1"/>
  <c r="DQ34" i="55" s="1"/>
  <c r="DM33" i="55"/>
  <c r="DN33" i="55" s="1"/>
  <c r="CD33" i="55" s="1"/>
  <c r="BY33" i="55" s="1"/>
  <c r="FE37" i="55"/>
  <c r="FF37" i="55" s="1"/>
  <c r="DV37" i="55" s="1"/>
  <c r="DQ37" i="55" s="1"/>
  <c r="FE39" i="55"/>
  <c r="FF39" i="55" s="1"/>
  <c r="DV39" i="55" s="1"/>
  <c r="DQ39" i="55" s="1"/>
  <c r="FE30" i="55"/>
  <c r="FF30" i="55" s="1"/>
  <c r="DV30" i="55" s="1"/>
  <c r="DQ30" i="55" s="1"/>
  <c r="BX30" i="55"/>
  <c r="FE35" i="55"/>
  <c r="FF35" i="55" s="1"/>
  <c r="DV35" i="55" s="1"/>
  <c r="DQ35" i="55" s="1"/>
  <c r="GW38" i="55"/>
  <c r="GX38" i="55" s="1"/>
  <c r="FN38" i="55" s="1"/>
  <c r="FI38" i="55" s="1"/>
  <c r="GW33" i="55"/>
  <c r="GX33" i="55" s="1"/>
  <c r="FN33" i="55" s="1"/>
  <c r="FI33" i="55" s="1"/>
  <c r="FE36" i="55"/>
  <c r="FF36" i="55" s="1"/>
  <c r="DV36" i="55" s="1"/>
  <c r="DQ36" i="55" s="1"/>
  <c r="DM30" i="55"/>
  <c r="DN30" i="55" s="1"/>
  <c r="CD30" i="55" s="1"/>
  <c r="BY30" i="55" s="1"/>
  <c r="FE31" i="55"/>
  <c r="FF31" i="55" s="1"/>
  <c r="DV31" i="55" s="1"/>
  <c r="DQ31" i="55" s="1"/>
  <c r="AW76" i="55"/>
  <c r="AW38" i="55"/>
  <c r="AW70" i="55"/>
  <c r="AW62" i="55"/>
  <c r="AW67" i="55"/>
  <c r="AW80" i="55"/>
  <c r="AW68" i="55"/>
  <c r="AW79" i="55"/>
  <c r="AW58" i="55"/>
  <c r="AW66" i="55"/>
  <c r="AW71" i="55"/>
  <c r="AW72" i="55"/>
  <c r="AW78" i="55"/>
  <c r="AW32" i="55"/>
  <c r="AW36" i="55"/>
  <c r="AW61" i="55"/>
  <c r="AW69" i="55"/>
  <c r="AW77" i="55"/>
  <c r="AW74" i="55"/>
  <c r="AW63" i="55"/>
  <c r="AW39" i="55"/>
  <c r="AW37" i="55"/>
  <c r="AW65" i="55"/>
  <c r="AW73" i="55"/>
  <c r="AW75" i="55"/>
  <c r="DM67" i="55"/>
  <c r="DN67" i="55" s="1"/>
  <c r="CD67" i="55" s="1"/>
  <c r="BY67" i="55" s="1"/>
  <c r="FE64" i="55"/>
  <c r="FF64" i="55" s="1"/>
  <c r="DV64" i="55" s="1"/>
  <c r="DQ64" i="55" s="1"/>
  <c r="FE71" i="55"/>
  <c r="FF71" i="55" s="1"/>
  <c r="DV71" i="55" s="1"/>
  <c r="DQ71" i="55" s="1"/>
  <c r="FE75" i="55"/>
  <c r="FF75" i="55" s="1"/>
  <c r="DV75" i="55" s="1"/>
  <c r="DQ75" i="55" s="1"/>
  <c r="BG25" i="55"/>
  <c r="B27" i="55" s="1"/>
  <c r="GW79" i="55"/>
  <c r="GX79" i="55" s="1"/>
  <c r="FN79" i="55" s="1"/>
  <c r="FI79" i="55" s="1"/>
  <c r="GW77" i="55"/>
  <c r="GX77" i="55" s="1"/>
  <c r="FN77" i="55" s="1"/>
  <c r="FI77" i="55" s="1"/>
  <c r="FE63" i="55"/>
  <c r="FF63" i="55" s="1"/>
  <c r="DV63" i="55" s="1"/>
  <c r="DQ63" i="55" s="1"/>
  <c r="FE69" i="55"/>
  <c r="FF69" i="55" s="1"/>
  <c r="DV69" i="55" s="1"/>
  <c r="DQ69" i="55" s="1"/>
  <c r="FE79" i="55"/>
  <c r="FF79" i="55" s="1"/>
  <c r="DV79" i="55" s="1"/>
  <c r="DQ79" i="55" s="1"/>
  <c r="DM77" i="55"/>
  <c r="DN77" i="55" s="1"/>
  <c r="CD77" i="55" s="1"/>
  <c r="BY77" i="55" s="1"/>
  <c r="FE76" i="55"/>
  <c r="FF76" i="55" s="1"/>
  <c r="DV76" i="55" s="1"/>
  <c r="DQ76" i="55" s="1"/>
  <c r="GW72" i="55"/>
  <c r="GX72" i="55" s="1"/>
  <c r="FN72" i="55" s="1"/>
  <c r="FI72" i="55" s="1"/>
  <c r="FE70" i="55"/>
  <c r="FF70" i="55" s="1"/>
  <c r="DV70" i="55" s="1"/>
  <c r="DQ70" i="55" s="1"/>
  <c r="GW63" i="55"/>
  <c r="GX63" i="55" s="1"/>
  <c r="FN63" i="55" s="1"/>
  <c r="FI63" i="55" s="1"/>
  <c r="GW68" i="55"/>
  <c r="GX68" i="55" s="1"/>
  <c r="FN68" i="55" s="1"/>
  <c r="FI68" i="55" s="1"/>
  <c r="GW64" i="55"/>
  <c r="GX64" i="55" s="1"/>
  <c r="FN64" i="55" s="1"/>
  <c r="FI64" i="55" s="1"/>
  <c r="FE61" i="55"/>
  <c r="FF61" i="55" s="1"/>
  <c r="DV61" i="55" s="1"/>
  <c r="DQ61" i="55" s="1"/>
  <c r="GW67" i="55"/>
  <c r="GX67" i="55" s="1"/>
  <c r="FN67" i="55" s="1"/>
  <c r="FI67" i="55" s="1"/>
  <c r="FE80" i="55"/>
  <c r="FF80" i="55" s="1"/>
  <c r="DV80" i="55" s="1"/>
  <c r="DQ80" i="55" s="1"/>
  <c r="FE78" i="55"/>
  <c r="FF78" i="55" s="1"/>
  <c r="DV78" i="55" s="1"/>
  <c r="DQ78" i="55" s="1"/>
  <c r="GW75" i="55"/>
  <c r="GX75" i="55" s="1"/>
  <c r="FN75" i="55" s="1"/>
  <c r="FI75" i="55" s="1"/>
  <c r="FE73" i="55"/>
  <c r="FF73" i="55" s="1"/>
  <c r="DV73" i="55" s="1"/>
  <c r="DQ73" i="55" s="1"/>
  <c r="BX72" i="55"/>
  <c r="GW78" i="55"/>
  <c r="GX78" i="55" s="1"/>
  <c r="FN78" i="55" s="1"/>
  <c r="FI78" i="55" s="1"/>
  <c r="FE59" i="55"/>
  <c r="FF59" i="55" s="1"/>
  <c r="DV59" i="55" s="1"/>
  <c r="DQ59" i="55" s="1"/>
  <c r="DM58" i="55"/>
  <c r="DN58" i="55" s="1"/>
  <c r="CD58" i="55" s="1"/>
  <c r="BY58" i="55" s="1"/>
  <c r="DM60" i="55"/>
  <c r="DN60" i="55" s="1"/>
  <c r="CD60" i="55" s="1"/>
  <c r="BY60" i="55" s="1"/>
  <c r="DM76" i="55"/>
  <c r="DN76" i="55" s="1"/>
  <c r="CD76" i="55" s="1"/>
  <c r="BY76" i="55" s="1"/>
  <c r="DM72" i="55"/>
  <c r="DN72" i="55" s="1"/>
  <c r="CD72" i="55" s="1"/>
  <c r="BY72" i="55" s="1"/>
  <c r="GW70" i="55"/>
  <c r="GX70" i="55" s="1"/>
  <c r="FN70" i="55" s="1"/>
  <c r="FI70" i="55" s="1"/>
  <c r="FE66" i="55"/>
  <c r="FF66" i="55" s="1"/>
  <c r="DV66" i="55" s="1"/>
  <c r="DQ66" i="55" s="1"/>
  <c r="GW73" i="55"/>
  <c r="GX73" i="55" s="1"/>
  <c r="FN73" i="55" s="1"/>
  <c r="FI73" i="55" s="1"/>
  <c r="FE74" i="55"/>
  <c r="FF74" i="55" s="1"/>
  <c r="DV74" i="55" s="1"/>
  <c r="DQ74" i="55" s="1"/>
  <c r="FE65" i="55"/>
  <c r="FF65" i="55" s="1"/>
  <c r="DV65" i="55" s="1"/>
  <c r="DQ65" i="55" s="1"/>
  <c r="GW58" i="55"/>
  <c r="GX58" i="55" s="1"/>
  <c r="FN58" i="55" s="1"/>
  <c r="FI58" i="55" s="1"/>
  <c r="GW60" i="55"/>
  <c r="GX60" i="55" s="1"/>
  <c r="FN60" i="55" s="1"/>
  <c r="FI60" i="55" s="1"/>
  <c r="GW59" i="55"/>
  <c r="GX59" i="55" s="1"/>
  <c r="FN59" i="55" s="1"/>
  <c r="FI59" i="55" s="1"/>
  <c r="FE68" i="55"/>
  <c r="FF68" i="55" s="1"/>
  <c r="DV68" i="55" s="1"/>
  <c r="DQ68" i="55" s="1"/>
  <c r="BF23" i="55"/>
  <c r="BX80" i="55"/>
  <c r="BX76" i="55"/>
  <c r="DM34" i="55"/>
  <c r="DN34" i="55" s="1"/>
  <c r="CD34" i="55" s="1"/>
  <c r="BY34" i="55" s="1"/>
  <c r="CV61" i="55"/>
  <c r="DM61" i="55" s="1"/>
  <c r="DN61" i="55" s="1"/>
  <c r="CD61" i="55" s="1"/>
  <c r="BY61" i="55" s="1"/>
  <c r="BX61" i="55"/>
  <c r="BX37" i="55"/>
  <c r="CV37" i="55"/>
  <c r="DM37" i="55" s="1"/>
  <c r="DN37" i="55" s="1"/>
  <c r="CD37" i="55" s="1"/>
  <c r="BY37" i="55" s="1"/>
  <c r="GW31" i="55"/>
  <c r="GX31" i="55" s="1"/>
  <c r="FN31" i="55" s="1"/>
  <c r="FI31" i="55" s="1"/>
  <c r="FE58" i="55"/>
  <c r="FF58" i="55" s="1"/>
  <c r="DV58" i="55" s="1"/>
  <c r="DQ58" i="55" s="1"/>
  <c r="GW30" i="55"/>
  <c r="GX30" i="55" s="1"/>
  <c r="FN30" i="55" s="1"/>
  <c r="FI30" i="55" s="1"/>
  <c r="GW80" i="55"/>
  <c r="GX80" i="55" s="1"/>
  <c r="FN80" i="55" s="1"/>
  <c r="FI80" i="55" s="1"/>
  <c r="DM79" i="55"/>
  <c r="DN79" i="55" s="1"/>
  <c r="CD79" i="55" s="1"/>
  <c r="BY79" i="55" s="1"/>
  <c r="CV78" i="55"/>
  <c r="DM78" i="55" s="1"/>
  <c r="DN78" i="55" s="1"/>
  <c r="CD78" i="55" s="1"/>
  <c r="BY78" i="55" s="1"/>
  <c r="BX78" i="55"/>
  <c r="DM74" i="55"/>
  <c r="DN74" i="55" s="1"/>
  <c r="CD74" i="55" s="1"/>
  <c r="BY74" i="55" s="1"/>
  <c r="CV64" i="55"/>
  <c r="DM64" i="55" s="1"/>
  <c r="DN64" i="55" s="1"/>
  <c r="CD64" i="55" s="1"/>
  <c r="BY64" i="55" s="1"/>
  <c r="BX64" i="55"/>
  <c r="FE67" i="55"/>
  <c r="FF67" i="55" s="1"/>
  <c r="DV67" i="55" s="1"/>
  <c r="DQ67" i="55" s="1"/>
  <c r="BX69" i="55"/>
  <c r="BX59" i="55"/>
  <c r="CV59" i="55"/>
  <c r="DM59" i="55" s="1"/>
  <c r="DN59" i="55" s="1"/>
  <c r="CD59" i="55" s="1"/>
  <c r="BY59" i="55" s="1"/>
  <c r="BX58" i="55"/>
  <c r="BX34" i="55"/>
  <c r="GW71" i="55"/>
  <c r="GX71" i="55" s="1"/>
  <c r="FN71" i="55" s="1"/>
  <c r="FI71" i="55" s="1"/>
  <c r="DM32" i="55"/>
  <c r="DN32" i="55" s="1"/>
  <c r="CD32" i="55" s="1"/>
  <c r="BY32" i="55" s="1"/>
  <c r="DM62" i="55"/>
  <c r="DN62" i="55" s="1"/>
  <c r="CD62" i="55" s="1"/>
  <c r="BY62" i="55" s="1"/>
  <c r="BX40" i="55"/>
  <c r="CV40" i="55"/>
  <c r="DM40" i="55" s="1"/>
  <c r="DN40" i="55" s="1"/>
  <c r="CD40" i="55" s="1"/>
  <c r="BY40" i="55" s="1"/>
  <c r="GW35" i="55"/>
  <c r="GX35" i="55" s="1"/>
  <c r="FN35" i="55" s="1"/>
  <c r="FI35" i="55" s="1"/>
  <c r="BX32" i="55"/>
  <c r="FE77" i="55"/>
  <c r="FF77" i="55" s="1"/>
  <c r="DV77" i="55" s="1"/>
  <c r="DQ77" i="55" s="1"/>
  <c r="BX63" i="55"/>
  <c r="CV63" i="55"/>
  <c r="DM63" i="55" s="1"/>
  <c r="DN63" i="55" s="1"/>
  <c r="CD63" i="55" s="1"/>
  <c r="BY63" i="55" s="1"/>
  <c r="BX35" i="55"/>
  <c r="CV35" i="55"/>
  <c r="DM35" i="55" s="1"/>
  <c r="DN35" i="55" s="1"/>
  <c r="CD35" i="55" s="1"/>
  <c r="BY35" i="55" s="1"/>
  <c r="BX60" i="55"/>
  <c r="BX39" i="55"/>
  <c r="BX77" i="55"/>
  <c r="DM80" i="55"/>
  <c r="DN80" i="55" s="1"/>
  <c r="CD80" i="55" s="1"/>
  <c r="BY80" i="55" s="1"/>
  <c r="BX75" i="55"/>
  <c r="BX67" i="55"/>
  <c r="GW76" i="55"/>
  <c r="GX76" i="55" s="1"/>
  <c r="FN76" i="55" s="1"/>
  <c r="FI76" i="55" s="1"/>
  <c r="GW65" i="55"/>
  <c r="GX65" i="55" s="1"/>
  <c r="FN65" i="55" s="1"/>
  <c r="FI65" i="55" s="1"/>
  <c r="FE72" i="55"/>
  <c r="FF72" i="55" s="1"/>
  <c r="DV72" i="55" s="1"/>
  <c r="DQ72" i="55" s="1"/>
  <c r="AW59" i="55"/>
  <c r="AW34" i="55"/>
  <c r="AW31" i="55"/>
  <c r="AW30" i="55"/>
  <c r="AW60" i="55"/>
  <c r="AW64" i="55"/>
  <c r="AW35" i="55"/>
  <c r="AW33" i="55"/>
  <c r="AW40" i="55"/>
  <c r="GW69" i="55"/>
  <c r="GX69" i="55" s="1"/>
  <c r="FN69" i="55" s="1"/>
  <c r="FI69" i="55" s="1"/>
  <c r="DM38" i="55"/>
  <c r="DN38" i="55" s="1"/>
  <c r="CD38" i="55" s="1"/>
  <c r="BY38" i="55" s="1"/>
  <c r="DM39" i="55"/>
  <c r="DN39" i="55" s="1"/>
  <c r="CD39" i="55" s="1"/>
  <c r="BY39" i="55" s="1"/>
  <c r="FE33" i="55"/>
  <c r="FF33" i="55" s="1"/>
  <c r="DV33" i="55" s="1"/>
  <c r="DQ33" i="55" s="1"/>
  <c r="CV31" i="55"/>
  <c r="DM31" i="55" s="1"/>
  <c r="DN31" i="55" s="1"/>
  <c r="CD31" i="55" s="1"/>
  <c r="BY31" i="55" s="1"/>
  <c r="BX31" i="55"/>
  <c r="CV68" i="55"/>
  <c r="DM68" i="55" s="1"/>
  <c r="DN68" i="55" s="1"/>
  <c r="CD68" i="55" s="1"/>
  <c r="BY68" i="55" s="1"/>
  <c r="BX68" i="55"/>
  <c r="BX33" i="55"/>
  <c r="CY70" i="55"/>
  <c r="DM70" i="55" s="1"/>
  <c r="DN70" i="55" s="1"/>
  <c r="CD70" i="55" s="1"/>
  <c r="BY70" i="55" s="1"/>
  <c r="BX70" i="55"/>
  <c r="DM69" i="55"/>
  <c r="DN69" i="55" s="1"/>
  <c r="CD69" i="55" s="1"/>
  <c r="BY69" i="55" s="1"/>
  <c r="BX38" i="55"/>
  <c r="BX79" i="55"/>
  <c r="CV71" i="55"/>
  <c r="DM71" i="55" s="1"/>
  <c r="DN71" i="55" s="1"/>
  <c r="CD71" i="55" s="1"/>
  <c r="BY71" i="55" s="1"/>
  <c r="BX71" i="55"/>
  <c r="CY66" i="55"/>
  <c r="DM66" i="55" s="1"/>
  <c r="DN66" i="55" s="1"/>
  <c r="CD66" i="55" s="1"/>
  <c r="BY66" i="55" s="1"/>
  <c r="BX66" i="55"/>
  <c r="GW74" i="55"/>
  <c r="GX74" i="55" s="1"/>
  <c r="FN74" i="55" s="1"/>
  <c r="FI74" i="55" s="1"/>
  <c r="CW65" i="55"/>
  <c r="DM65" i="55" s="1"/>
  <c r="DN65" i="55" s="1"/>
  <c r="CD65" i="55" s="1"/>
  <c r="BY65" i="55" s="1"/>
  <c r="BX65" i="55"/>
  <c r="BX74" i="55"/>
  <c r="GW62" i="55"/>
  <c r="GX62" i="55" s="1"/>
  <c r="FN62" i="55" s="1"/>
  <c r="FI62" i="55" s="1"/>
  <c r="DM75" i="55"/>
  <c r="DN75" i="55" s="1"/>
  <c r="CD75" i="55" s="1"/>
  <c r="BY75" i="55" s="1"/>
  <c r="GW32" i="55"/>
  <c r="GX32" i="55" s="1"/>
  <c r="FN32" i="55" s="1"/>
  <c r="FI32" i="55" s="1"/>
  <c r="GW66" i="55"/>
  <c r="GX66" i="55" s="1"/>
  <c r="FN66" i="55" s="1"/>
  <c r="FI66" i="55" s="1"/>
  <c r="FE60" i="55"/>
  <c r="FF60" i="55" s="1"/>
  <c r="DV60" i="55" s="1"/>
  <c r="DQ60" i="55" s="1"/>
  <c r="BX36" i="55"/>
  <c r="CV36" i="55"/>
  <c r="DM36" i="55" s="1"/>
  <c r="DN36" i="55" s="1"/>
  <c r="CD36" i="55" s="1"/>
  <c r="BY36" i="55" s="1"/>
  <c r="FE38" i="55"/>
  <c r="FF38" i="55" s="1"/>
  <c r="DV38" i="55" s="1"/>
  <c r="DQ38" i="55" s="1"/>
  <c r="FE32" i="55"/>
  <c r="FF32" i="55" s="1"/>
  <c r="DV32" i="55" s="1"/>
  <c r="DQ32" i="55" s="1"/>
  <c r="GW37" i="55"/>
  <c r="GX37" i="55" s="1"/>
  <c r="FN37" i="55" s="1"/>
  <c r="FI37" i="55" s="1"/>
  <c r="BX62" i="55"/>
  <c r="FE62" i="55"/>
  <c r="FF62" i="55" s="1"/>
  <c r="DV62" i="55" s="1"/>
  <c r="DQ62" i="55" s="1"/>
  <c r="GW61" i="55"/>
  <c r="GX61" i="55" s="1"/>
  <c r="FN61" i="55" s="1"/>
  <c r="FI61" i="55" s="1"/>
  <c r="GW39" i="55"/>
  <c r="GX39" i="55" s="1"/>
  <c r="FN39" i="55" s="1"/>
  <c r="FI39" i="55" s="1"/>
  <c r="GW36" i="55"/>
  <c r="GX36" i="55" s="1"/>
  <c r="FN36" i="55" s="1"/>
  <c r="FI36" i="55" s="1"/>
  <c r="CV73" i="55"/>
  <c r="DM73" i="55" s="1"/>
  <c r="DN73" i="55" s="1"/>
  <c r="CD73" i="55" s="1"/>
  <c r="BY73" i="55" s="1"/>
  <c r="BX73" i="55"/>
  <c r="AW28" i="55" l="1"/>
  <c r="A104" i="4" l="1"/>
  <c r="B104" i="4"/>
  <c r="C104" i="4"/>
  <c r="D104" i="4"/>
  <c r="A105" i="4"/>
  <c r="B105" i="4"/>
  <c r="C105" i="4"/>
  <c r="D105" i="4"/>
  <c r="A106" i="4"/>
  <c r="B106" i="4"/>
  <c r="C106" i="4"/>
  <c r="D106" i="4"/>
  <c r="AG5" i="4" l="1"/>
  <c r="AG15" i="4"/>
  <c r="AG13" i="4" l="1"/>
  <c r="AG17" i="4"/>
  <c r="AG16" i="4"/>
  <c r="AG14" i="4"/>
  <c r="AG18" i="4"/>
  <c r="AG19" i="4"/>
  <c r="AG12" i="4" l="1"/>
  <c r="AG11" i="4"/>
  <c r="AG10" i="4"/>
  <c r="AG8" i="4"/>
  <c r="AG7" i="4"/>
  <c r="AG6" i="4"/>
  <c r="I10" i="6"/>
  <c r="L10" i="6"/>
  <c r="O10" i="6"/>
  <c r="R10" i="6"/>
  <c r="R36" i="6" s="1"/>
  <c r="T10" i="6"/>
  <c r="F10" i="6" s="1"/>
  <c r="X10" i="6"/>
  <c r="X36" i="6" s="1"/>
  <c r="Z10" i="6"/>
  <c r="Z36" i="6" s="1"/>
  <c r="AA10" i="6"/>
  <c r="AD10" i="6"/>
  <c r="I11" i="6"/>
  <c r="L11" i="6"/>
  <c r="O11" i="6"/>
  <c r="R11" i="6"/>
  <c r="T11" i="6"/>
  <c r="X11" i="6"/>
  <c r="Z11" i="6"/>
  <c r="AA11" i="6"/>
  <c r="AD11" i="6"/>
  <c r="I12" i="6"/>
  <c r="L12" i="6"/>
  <c r="O12" i="6"/>
  <c r="R12" i="6"/>
  <c r="T12" i="6"/>
  <c r="F12" i="6" s="1"/>
  <c r="X12" i="6"/>
  <c r="Z12" i="6"/>
  <c r="AA12" i="6"/>
  <c r="AD12" i="6"/>
  <c r="F13" i="6"/>
  <c r="I13" i="6"/>
  <c r="L13" i="6"/>
  <c r="O13" i="6"/>
  <c r="R13" i="6"/>
  <c r="T13" i="6"/>
  <c r="X13" i="6"/>
  <c r="Z13" i="6"/>
  <c r="AA13" i="6"/>
  <c r="AD13" i="6"/>
  <c r="F14" i="6"/>
  <c r="I14" i="6"/>
  <c r="L14" i="6"/>
  <c r="O14" i="6"/>
  <c r="R14" i="6"/>
  <c r="T14" i="6"/>
  <c r="X14" i="6"/>
  <c r="Z14" i="6"/>
  <c r="AA14" i="6"/>
  <c r="AD14" i="6"/>
  <c r="I15" i="6"/>
  <c r="L15" i="6"/>
  <c r="O15" i="6"/>
  <c r="R15" i="6"/>
  <c r="T15" i="6"/>
  <c r="F15" i="6" s="1"/>
  <c r="X15" i="6"/>
  <c r="Z15" i="6"/>
  <c r="AA15" i="6"/>
  <c r="AD15" i="6"/>
  <c r="I16" i="6"/>
  <c r="L16" i="6"/>
  <c r="O16" i="6"/>
  <c r="R16" i="6"/>
  <c r="T16" i="6"/>
  <c r="X16" i="6"/>
  <c r="Z16" i="6"/>
  <c r="AA16" i="6"/>
  <c r="AD16" i="6"/>
  <c r="I17" i="6"/>
  <c r="L17" i="6"/>
  <c r="O17" i="6"/>
  <c r="R17" i="6"/>
  <c r="T17" i="6"/>
  <c r="X17" i="6"/>
  <c r="Z17" i="6"/>
  <c r="AA17" i="6"/>
  <c r="AD17" i="6"/>
  <c r="I18" i="6"/>
  <c r="L18" i="6"/>
  <c r="O18" i="6"/>
  <c r="R18" i="6"/>
  <c r="T18" i="6"/>
  <c r="F18" i="6" s="1"/>
  <c r="X18" i="6"/>
  <c r="AA18" i="6"/>
  <c r="AD18" i="6"/>
  <c r="I19" i="6"/>
  <c r="L19" i="6"/>
  <c r="O19" i="6"/>
  <c r="R19" i="6"/>
  <c r="T19" i="6"/>
  <c r="F19" i="6" s="1"/>
  <c r="X19" i="6"/>
  <c r="Z19" i="6"/>
  <c r="AA19" i="6"/>
  <c r="AD19" i="6"/>
  <c r="I20" i="6"/>
  <c r="L20" i="6"/>
  <c r="O20" i="6"/>
  <c r="R20" i="6"/>
  <c r="T20" i="6"/>
  <c r="F20" i="6" s="1"/>
  <c r="X20" i="6"/>
  <c r="Z20" i="6"/>
  <c r="AA20" i="6"/>
  <c r="AD20" i="6"/>
  <c r="I21" i="6"/>
  <c r="L21" i="6"/>
  <c r="O21" i="6"/>
  <c r="R21" i="6"/>
  <c r="T21" i="6"/>
  <c r="F21" i="6" s="1"/>
  <c r="X21" i="6"/>
  <c r="Z21" i="6"/>
  <c r="AA21" i="6"/>
  <c r="AD21" i="6"/>
  <c r="I22" i="6"/>
  <c r="L22" i="6"/>
  <c r="O22" i="6"/>
  <c r="R22" i="6"/>
  <c r="T22" i="6"/>
  <c r="X22" i="6"/>
  <c r="Z22" i="6"/>
  <c r="AA22" i="6"/>
  <c r="AD22" i="6"/>
  <c r="I23" i="6"/>
  <c r="L23" i="6"/>
  <c r="O23" i="6"/>
  <c r="R23" i="6"/>
  <c r="T23" i="6"/>
  <c r="F23" i="6" s="1"/>
  <c r="X23" i="6"/>
  <c r="Z23" i="6"/>
  <c r="AA23" i="6"/>
  <c r="AD23" i="6"/>
  <c r="I24" i="6"/>
  <c r="L24" i="6"/>
  <c r="O24" i="6"/>
  <c r="U24" i="6" s="1"/>
  <c r="R24" i="6"/>
  <c r="T24" i="6"/>
  <c r="X24" i="6"/>
  <c r="Z24" i="6"/>
  <c r="AA24" i="6"/>
  <c r="F24" i="6" s="1"/>
  <c r="AD24" i="6"/>
  <c r="I25" i="6"/>
  <c r="L25" i="6"/>
  <c r="O25" i="6"/>
  <c r="R25" i="6"/>
  <c r="T25" i="6"/>
  <c r="F25" i="6" s="1"/>
  <c r="X25" i="6"/>
  <c r="Z25" i="6"/>
  <c r="AA25" i="6"/>
  <c r="AD25" i="6"/>
  <c r="F26" i="6"/>
  <c r="I26" i="6"/>
  <c r="L26" i="6"/>
  <c r="O26" i="6"/>
  <c r="U26" i="6" s="1"/>
  <c r="R26" i="6"/>
  <c r="T26" i="6"/>
  <c r="X26" i="6"/>
  <c r="Z26" i="6"/>
  <c r="AA26" i="6"/>
  <c r="AD26" i="6"/>
  <c r="I27" i="6"/>
  <c r="L27" i="6"/>
  <c r="O27" i="6"/>
  <c r="R27" i="6"/>
  <c r="T27" i="6"/>
  <c r="X27" i="6"/>
  <c r="Z27" i="6"/>
  <c r="AA27" i="6"/>
  <c r="AD27" i="6"/>
  <c r="I28" i="6"/>
  <c r="L28" i="6"/>
  <c r="O28" i="6"/>
  <c r="R28" i="6"/>
  <c r="T28" i="6"/>
  <c r="F28" i="6" s="1"/>
  <c r="X28" i="6"/>
  <c r="Z28" i="6"/>
  <c r="AA28" i="6"/>
  <c r="AD28" i="6"/>
  <c r="I29" i="6"/>
  <c r="L29" i="6"/>
  <c r="O29" i="6"/>
  <c r="R29" i="6"/>
  <c r="T29" i="6"/>
  <c r="X29" i="6"/>
  <c r="Z29" i="6"/>
  <c r="AA29" i="6"/>
  <c r="AD29" i="6"/>
  <c r="I30" i="6"/>
  <c r="U30" i="6" s="1"/>
  <c r="L30" i="6"/>
  <c r="O30" i="6"/>
  <c r="R30" i="6"/>
  <c r="T30" i="6"/>
  <c r="F30" i="6" s="1"/>
  <c r="X30" i="6"/>
  <c r="Z30" i="6"/>
  <c r="AA30" i="6"/>
  <c r="AD30" i="6"/>
  <c r="F31" i="6"/>
  <c r="I31" i="6"/>
  <c r="L31" i="6"/>
  <c r="O31" i="6"/>
  <c r="R31" i="6"/>
  <c r="T31" i="6"/>
  <c r="X31" i="6"/>
  <c r="Z31" i="6"/>
  <c r="AA31" i="6"/>
  <c r="AD31" i="6"/>
  <c r="I32" i="6"/>
  <c r="L32" i="6"/>
  <c r="O32" i="6"/>
  <c r="R32" i="6"/>
  <c r="T32" i="6"/>
  <c r="F32" i="6" s="1"/>
  <c r="X32" i="6"/>
  <c r="Z32" i="6"/>
  <c r="AA32" i="6"/>
  <c r="AD32" i="6"/>
  <c r="I33" i="6"/>
  <c r="L33" i="6"/>
  <c r="O33" i="6"/>
  <c r="R33" i="6"/>
  <c r="T33" i="6"/>
  <c r="F33" i="6" s="1"/>
  <c r="X33" i="6"/>
  <c r="Z33" i="6"/>
  <c r="AA33" i="6"/>
  <c r="AD33" i="6"/>
  <c r="H36" i="6"/>
  <c r="K36" i="6"/>
  <c r="N36" i="6"/>
  <c r="Q36" i="6"/>
  <c r="W36" i="6"/>
  <c r="Y36" i="6"/>
  <c r="Y38" i="6" s="1"/>
  <c r="AA36" i="6"/>
  <c r="W38" i="6"/>
  <c r="F29" i="6" l="1"/>
  <c r="F11" i="6"/>
  <c r="F16" i="6"/>
  <c r="F17" i="6"/>
  <c r="F27" i="6"/>
  <c r="F22" i="6"/>
  <c r="F36" i="6"/>
  <c r="D40" i="6" s="1"/>
  <c r="AA38" i="6"/>
  <c r="T36" i="6"/>
  <c r="Q40" i="6"/>
  <c r="U23" i="6"/>
  <c r="U31" i="6"/>
  <c r="L36" i="6"/>
  <c r="U22" i="6"/>
  <c r="U14" i="6"/>
  <c r="U10" i="6"/>
  <c r="U19" i="6"/>
  <c r="U15" i="6"/>
  <c r="U32" i="6"/>
  <c r="U21" i="6"/>
  <c r="U11" i="6"/>
  <c r="U29" i="6"/>
  <c r="U27" i="6"/>
  <c r="AD36" i="6"/>
  <c r="I36" i="6"/>
  <c r="U17" i="6"/>
  <c r="O36" i="6"/>
  <c r="U33" i="6"/>
  <c r="U28" i="6"/>
  <c r="U25" i="6"/>
  <c r="U20" i="6"/>
  <c r="U18" i="6"/>
  <c r="U16" i="6"/>
  <c r="U13" i="6"/>
  <c r="AD37" i="6"/>
  <c r="U12" i="6"/>
  <c r="AG4" i="4"/>
  <c r="AG9" i="4"/>
  <c r="U36" i="6" l="1"/>
  <c r="AD38" i="6"/>
  <c r="A7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jasri1</author>
  </authors>
  <commentList>
    <comment ref="M6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Utilisez des décimales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<sst xmlns="http://schemas.openxmlformats.org/spreadsheetml/2006/main" count="45867" uniqueCount="14842">
  <si>
    <t>DEMANDE / AUTORISATION</t>
  </si>
  <si>
    <t>DE MESURAGE</t>
  </si>
  <si>
    <t>Exercice financier:</t>
  </si>
  <si>
    <t>Modif # :</t>
  </si>
  <si>
    <t>ÉCHANTILLONNAGE ET PRISE DE DONNÉES</t>
  </si>
  <si>
    <t>A</t>
  </si>
  <si>
    <t>B</t>
  </si>
  <si>
    <t>C</t>
  </si>
  <si>
    <t>An  /  Ms  /   Jr</t>
  </si>
  <si>
    <t>Rangée</t>
  </si>
  <si>
    <t>Grappin</t>
  </si>
  <si>
    <t>D</t>
  </si>
  <si>
    <t>E</t>
  </si>
  <si>
    <t>F</t>
  </si>
  <si>
    <t>Par vidéo</t>
  </si>
  <si>
    <t>G</t>
  </si>
  <si>
    <t>Mesurage avant transport</t>
  </si>
  <si>
    <t>H</t>
  </si>
  <si>
    <t>I</t>
  </si>
  <si>
    <t>Façonnage</t>
  </si>
  <si>
    <t>M</t>
  </si>
  <si>
    <t>BT Déroulage</t>
  </si>
  <si>
    <t>%</t>
  </si>
  <si>
    <t>Bille à bille</t>
  </si>
  <si>
    <t>Sommaire</t>
  </si>
  <si>
    <t>BT Siage</t>
  </si>
  <si>
    <t>Avant tronçonnage</t>
  </si>
  <si>
    <t>Horizontal</t>
  </si>
  <si>
    <t>BT Pâte</t>
  </si>
  <si>
    <t>BNT</t>
  </si>
  <si>
    <t>Copeaux</t>
  </si>
  <si>
    <t>Réservé au Ministère</t>
  </si>
  <si>
    <t>Z.T</t>
  </si>
  <si>
    <t>PR</t>
  </si>
  <si>
    <t>HR</t>
  </si>
  <si>
    <t>FZ</t>
  </si>
  <si>
    <t>AF</t>
  </si>
  <si>
    <t>Volume</t>
  </si>
  <si>
    <t>Unité de compilation autorisée</t>
  </si>
  <si>
    <t>uam</t>
  </si>
  <si>
    <t>projet</t>
  </si>
  <si>
    <t>séq.</t>
  </si>
  <si>
    <t>val.</t>
  </si>
  <si>
    <t>distribution</t>
  </si>
  <si>
    <t xml:space="preserve">VOLUME TOTAL  =  </t>
  </si>
  <si>
    <t>Téléphone:</t>
  </si>
  <si>
    <t>Commentaires :</t>
  </si>
  <si>
    <t>Date:</t>
  </si>
  <si>
    <t>An  /  Ms  /  Jr</t>
  </si>
  <si>
    <t>Signature Demandeur</t>
  </si>
  <si>
    <t>Demandeur Lettre moulé</t>
  </si>
  <si>
    <t>Modif N°</t>
  </si>
  <si>
    <t>Cumulé</t>
  </si>
  <si>
    <t>Charg complet</t>
  </si>
  <si>
    <t>Ausol</t>
  </si>
  <si>
    <t>Par Photo</t>
  </si>
  <si>
    <t>Mesurage</t>
  </si>
  <si>
    <t>avant transport</t>
  </si>
  <si>
    <t>par UC</t>
  </si>
  <si>
    <t>1m</t>
  </si>
  <si>
    <t>Boisaco inc.</t>
  </si>
  <si>
    <t>Bois Daaquam inc.</t>
  </si>
  <si>
    <t>Bois de sciage Lafontaine inc. (Sainte-Perpétue)</t>
  </si>
  <si>
    <t>Matériaux Blanchet inc. (Saint-Pamphile)</t>
  </si>
  <si>
    <t>2759-0355 Québec inc. (Moulibois)</t>
  </si>
  <si>
    <t>Maibec inc.</t>
  </si>
  <si>
    <t>J.L. Lemieux &amp; Fils inc.</t>
  </si>
  <si>
    <t>Stella-Jones inc. ( Hérouxville )</t>
  </si>
  <si>
    <t>Stella-Jones inc.(Masson-Angers-Poteaux)</t>
  </si>
  <si>
    <t>Poteaux Sélect inc.</t>
  </si>
  <si>
    <t>Produits Forestiers Miniers "Abitibi" inc.</t>
  </si>
  <si>
    <t>PF Résolu Canada inc. ( Senneterre)</t>
  </si>
  <si>
    <t>Matériaux Blanchet inc. (Amos)</t>
  </si>
  <si>
    <t>PF Résolu Canada inc. (Comtois)</t>
  </si>
  <si>
    <t>Bégin &amp; Bégin inc. (Saint-Juste-du-Lac)</t>
  </si>
  <si>
    <t>Les Bardeaux Lajoie inc. ( Division Ste-Françoise )</t>
  </si>
  <si>
    <t>Les Bardeaux Lajoie inc.</t>
  </si>
  <si>
    <t>Deniso Lebel inc. (Notre-Dame-du-Lac)</t>
  </si>
  <si>
    <t>Pabaced G.D.S. inc. (St-Eusèbe)</t>
  </si>
  <si>
    <t>Groupe NBG INC.</t>
  </si>
  <si>
    <t>Bois de sciage Lafontaine Inc. (Mont-Carmel)</t>
  </si>
  <si>
    <t>Bowater Mitis inc (Lac-des-Aigles)</t>
  </si>
  <si>
    <t>Deniso Lebel inc. (Squatec)</t>
  </si>
  <si>
    <t>Scierie J.M. Girard</t>
  </si>
  <si>
    <t>Bois d'oeuvre Cédrico Inc. (Sainte-Florence)</t>
  </si>
  <si>
    <t>Bois d'oeuvre Cédrico Inc. (Price)</t>
  </si>
  <si>
    <t>Félix Huard inc. (Sainte-Luce)</t>
  </si>
  <si>
    <t>Multi Cèdre ltée</t>
  </si>
  <si>
    <t>Lulumco inc.</t>
  </si>
  <si>
    <t>Bois d'oeuvre Cédrico inc. (Causapscal)</t>
  </si>
  <si>
    <t>Scierie de Sainte-Irène ltée</t>
  </si>
  <si>
    <t>Usine Thériault &amp; Thériault inc.</t>
  </si>
  <si>
    <t>Gaston Cellard inc.</t>
  </si>
  <si>
    <t>Industries G.D.S. inc. (Pointe-à-la-Croix)</t>
  </si>
  <si>
    <t>Pabaced G.D.S. inc., Division New-Richmond</t>
  </si>
  <si>
    <t>Les Productions JAS inc.</t>
  </si>
  <si>
    <t>Rosario Poirier inc.</t>
  </si>
  <si>
    <t>Usine st-alphonse</t>
  </si>
  <si>
    <t>Uniboard Canada inc. (Sayabec)</t>
  </si>
  <si>
    <t>Bois Granval G.D.S. inc.</t>
  </si>
  <si>
    <t>Bois Marsoui G.D.S. inc.</t>
  </si>
  <si>
    <t>9063-4221 Québec inc. (Multibois-Saint René)</t>
  </si>
  <si>
    <t>Les Bois de plancher Gaspésien inc.</t>
  </si>
  <si>
    <t>Vexco inc.</t>
  </si>
  <si>
    <t>C. Meilleur &amp; Fils inc.</t>
  </si>
  <si>
    <t>Forex inc. Division Rivière Rouge</t>
  </si>
  <si>
    <t>Scierie Bondu inc.</t>
  </si>
  <si>
    <t>152599 Canada inc. (Les Prod. for. Laurentien enr.)</t>
  </si>
  <si>
    <t>Forex   (Division Ferme-Neuve)</t>
  </si>
  <si>
    <t>La Compagnie Commonwealth Plywood ltée (Mont-Laurier)</t>
  </si>
  <si>
    <t>Scierie Armand Tremblay et Fils inc.</t>
  </si>
  <si>
    <t>Cie.Commonwealt Plywood ltée (Rapides des Joachims)</t>
  </si>
  <si>
    <t>Pin Davidson Inc.</t>
  </si>
  <si>
    <t>La Compagnie Commonwealth Plywood ltée (Low)</t>
  </si>
  <si>
    <t>La Compagnie Commonwealth Plywood ltée ( Denholm)</t>
  </si>
  <si>
    <t>Papier Masson Ltée</t>
  </si>
  <si>
    <t>Fortress Specialty Cellulose inc</t>
  </si>
  <si>
    <t>Forespect inc.</t>
  </si>
  <si>
    <t>Cie.Commonwealt Plywood ltée (Northfield)</t>
  </si>
  <si>
    <t>Lauzon-Ressources forestières inc.</t>
  </si>
  <si>
    <t>Domtar inc (Grand-Remous)</t>
  </si>
  <si>
    <t>LVL Global inc.</t>
  </si>
  <si>
    <t>PF Résolu Canada inc. (Port-Alfred)</t>
  </si>
  <si>
    <t>PF Résolu Canada inc. (Kénogami)</t>
  </si>
  <si>
    <t>La Scierie Martel ltée</t>
  </si>
  <si>
    <t>Les Scieries du Lac St-Jean inc.</t>
  </si>
  <si>
    <t>8199116 Canada inc (Groupe Lignarex)</t>
  </si>
  <si>
    <t>PF Résolu Canada inc. (Saguenay-Bd Talbot)</t>
  </si>
  <si>
    <t>PF Résolu Canada inc. (Saguenay)</t>
  </si>
  <si>
    <t>PF Résolu Canada inc. (Roberval)</t>
  </si>
  <si>
    <t>Les Industries Piékouagame inc.</t>
  </si>
  <si>
    <t>PF Résolu Canada inc. (St-Prime)</t>
  </si>
  <si>
    <t>Les Produits forestiers Ouiatchouan inc.</t>
  </si>
  <si>
    <t>Coopérative forestière Laterrière</t>
  </si>
  <si>
    <t>Scierie Girard Inc.</t>
  </si>
  <si>
    <t>PF Résolu Canada inc. (Chibougamau)</t>
  </si>
  <si>
    <t>PF Résolu Canada inc. (Girardville)</t>
  </si>
  <si>
    <t>PF Résolu Canada inc. (La Doré)</t>
  </si>
  <si>
    <t>PF Résolu Canada inc. (St-Thomas)</t>
  </si>
  <si>
    <t>PF Résolu Canada inc. ( St-Félicien)</t>
  </si>
  <si>
    <t>Bowater Mitis inc. (Girardville)</t>
  </si>
  <si>
    <t>Produits forestier Lambois inc.</t>
  </si>
  <si>
    <t>Barrette-Chapais ltée</t>
  </si>
  <si>
    <t>Les Chantiers de Chibougamau ltée</t>
  </si>
  <si>
    <t>Produits forestiers Petit-Paris inc.</t>
  </si>
  <si>
    <t>PF Résolu Canada inc. (Dolbeau-Sciage)</t>
  </si>
  <si>
    <t>Multiforêt inc.</t>
  </si>
  <si>
    <t>Domtar inc.</t>
  </si>
  <si>
    <t>La Corporation internationale Masonite</t>
  </si>
  <si>
    <t>Les Billots Sélect Mégantic inc.</t>
  </si>
  <si>
    <t>Adélard Goyette &amp; Fils ltée</t>
  </si>
  <si>
    <t>Gestofor inc.</t>
  </si>
  <si>
    <t>Charbon de Bois Feuille d'Érable inc.</t>
  </si>
  <si>
    <t>Éloi Moisan inc. (Saint-Gilbert)</t>
  </si>
  <si>
    <t>AbiBow Canada inc. (Div. St-Raymond</t>
  </si>
  <si>
    <t>Éloi Moisan inc. (Saint-Léonard-de-Portneuf)</t>
  </si>
  <si>
    <t>Savard &amp; Fils inc.</t>
  </si>
  <si>
    <t>Scierie P.S.E. inc.</t>
  </si>
  <si>
    <t>PF Résolu Canada inc.</t>
  </si>
  <si>
    <t>Kruger-Wayagamack inc.</t>
  </si>
  <si>
    <t>Scierie Montauban inc.</t>
  </si>
  <si>
    <t>Kruger, Forêts et Produits forestiers</t>
  </si>
  <si>
    <t>Bois franc Cyclone inc.</t>
  </si>
  <si>
    <t>Division Trois-Rivières</t>
  </si>
  <si>
    <t>La Compagnie Commonwealth Plywood ltée (Princeville)</t>
  </si>
  <si>
    <t>Clément Simard</t>
  </si>
  <si>
    <t>L. H. Plante &amp; Fils, inc.</t>
  </si>
  <si>
    <t>La Compagnie Commonwealth Plywood ltée (Shawinigan)</t>
  </si>
  <si>
    <t>Industries John Lewis ltée</t>
  </si>
  <si>
    <t>La Compagnie Commonwealth Plywood ltée (La Croche)</t>
  </si>
  <si>
    <t>Fontaine inc.</t>
  </si>
  <si>
    <t>Scierie Carrière ltée</t>
  </si>
  <si>
    <t>Guy Baril &amp; Fils inc.</t>
  </si>
  <si>
    <t>La Cie. Commonwealth Plywood ltée (St-Thérèse)</t>
  </si>
  <si>
    <t>PF Résolu Canada inc. (Baie-Comeau)</t>
  </si>
  <si>
    <t>Coop. forestière de Papineau-Labelle</t>
  </si>
  <si>
    <t>Valibois inc.</t>
  </si>
  <si>
    <t>Unité de compilation mesurage</t>
  </si>
  <si>
    <t>UC Estimé Saison Précédente</t>
  </si>
  <si>
    <t xml:space="preserve"> UC Mesuré GVF</t>
  </si>
  <si>
    <t xml:space="preserve"> UC Facturé GVF</t>
  </si>
  <si>
    <t xml:space="preserve">No Contrat </t>
  </si>
  <si>
    <t>m³</t>
  </si>
  <si>
    <t>&lt;---1/2</t>
  </si>
  <si>
    <t>01 Pièces fixes et variables base (étude de longueur)</t>
  </si>
  <si>
    <t>02 Pièces fixes et variables (étude de défilement)</t>
  </si>
  <si>
    <t>03 Volume apparent base (facteur empilage fixe MRN)</t>
  </si>
  <si>
    <t>04 Vol. app. avec répar. ess. (fact. emp. fixe TIT)</t>
  </si>
  <si>
    <t>05 Volume apparent avec échantillons rectangulaires</t>
  </si>
  <si>
    <t>10 Volume solide - sans TCS avec réduction fixe TIT</t>
  </si>
  <si>
    <t>11 TCS fixe du MRN avec réduction fixe du MRN</t>
  </si>
  <si>
    <t>16 Chargement sans étude de défilement</t>
  </si>
  <si>
    <t>17 Chargement avec étude de défilement</t>
  </si>
  <si>
    <t>18 Grappin sans étude de défilement</t>
  </si>
  <si>
    <t>19 Grappin avec étude de défilement</t>
  </si>
  <si>
    <t>24 Grappin - sans TCS avec réduction fixe TIT</t>
  </si>
  <si>
    <t>25 Facteur conv. M/V fixe MRN avec réd. fixe du MRN</t>
  </si>
  <si>
    <t>26 Facteur conv. M/V fixe TIT avec réd. fixe TIT</t>
  </si>
  <si>
    <t>27 Copeaux (base)</t>
  </si>
  <si>
    <t>28 Volume solide</t>
  </si>
  <si>
    <t>29 Autres méthodes</t>
  </si>
  <si>
    <t>30 BNT Mesurage complet,  TCS net par qualité SEPM</t>
  </si>
  <si>
    <t>31 BNT Dénombr. échantillon. TCS net par qualité SEPM</t>
  </si>
  <si>
    <t>32 MV BNT par chargement, TCS net par qualité SEPM</t>
  </si>
  <si>
    <t>35 Volume apparent  base (fact. empil. fixe MRN)-SEPM</t>
  </si>
  <si>
    <t>36 Volume apparent - échantillon rectangulaire SEPM</t>
  </si>
  <si>
    <t>40 Facteur mensuel</t>
  </si>
  <si>
    <t>41 Volume/charg.-Bois tron. long. fixes et variables</t>
  </si>
  <si>
    <t>Numéro
 de Client</t>
  </si>
  <si>
    <t>Diamètre March.</t>
  </si>
  <si>
    <t>Bois CFM inc.</t>
  </si>
  <si>
    <t>Division Mont-Laurier</t>
  </si>
  <si>
    <t>Jovalco Produit forestier inc.</t>
  </si>
  <si>
    <t>La Cie. Commonwealth Plywood Ltée ( Belleter. déroul.)</t>
  </si>
  <si>
    <t>Produits forestiers Arbec S.E.N.C.  (Shawinigan)</t>
  </si>
  <si>
    <t>Produits Forestiers Lachance inc.</t>
  </si>
  <si>
    <t>Boiseries Savco Inc.</t>
  </si>
  <si>
    <t>Éco-Cédre inc.</t>
  </si>
  <si>
    <t>Bersaco inc.</t>
  </si>
  <si>
    <t>Scierie Ced-Or inc.</t>
  </si>
  <si>
    <t>Portes &amp; Fenêtres Yvon Bordeleau &amp; Fils inc.</t>
  </si>
  <si>
    <t>S.M.T inc.</t>
  </si>
  <si>
    <t>Fournitures minières Simard inc.</t>
  </si>
  <si>
    <t>Produits forestiers La Tuque inc.</t>
  </si>
  <si>
    <t>PF Résolu Canada inc. (Maniwaki)</t>
  </si>
  <si>
    <t>Clérobec inc. (Sayabec-Sciage)</t>
  </si>
  <si>
    <t>Kruger inc (Forestville)</t>
  </si>
  <si>
    <t>Usine Bois Saumon Inc.</t>
  </si>
  <si>
    <t>Félix Huard inc. (Amqui)</t>
  </si>
  <si>
    <t>Produits forestiers Berscifor inc.</t>
  </si>
  <si>
    <t>Optibois inc.</t>
  </si>
  <si>
    <t>Produits forestiers Nabakatuk 2008, CAAF 0345</t>
  </si>
  <si>
    <t>Produits forestiers Mauricie S.E.C.</t>
  </si>
  <si>
    <t>RBF Scierie La Tuque inc.</t>
  </si>
  <si>
    <t>Billosag</t>
  </si>
  <si>
    <t>Transec inc.</t>
  </si>
  <si>
    <t>Le Spécialiste du bardeau de cèdre inc.</t>
  </si>
  <si>
    <t>Industries A.R. inc.</t>
  </si>
  <si>
    <t>Concord-Bury inc.</t>
  </si>
  <si>
    <t>Les Entreprises Tembec inc. (sciage feuillus)</t>
  </si>
  <si>
    <t>CELLARD INC.</t>
  </si>
  <si>
    <t>Kruger inc(Raguenau)</t>
  </si>
  <si>
    <t>Sciage</t>
  </si>
  <si>
    <t>Société en commandite Scierie Opitciwan</t>
  </si>
  <si>
    <t>Scirie Produits de bois Dufour inc</t>
  </si>
  <si>
    <t>Maibec Inc.</t>
  </si>
  <si>
    <t>Barreau La Tuque inc</t>
  </si>
  <si>
    <t>9085-1742 Québec inc. (Florent Tremblay)</t>
  </si>
  <si>
    <t>Stella Jones inc (Albanel)</t>
  </si>
  <si>
    <t>Scierie Lemay Inc.</t>
  </si>
  <si>
    <t>Pan-O-Starr inc.</t>
  </si>
  <si>
    <t>Scierie Bel-Ache ltée</t>
  </si>
  <si>
    <t>S.M.T. inc.</t>
  </si>
  <si>
    <t>Société en commandite Scierie Tackipotcikan</t>
  </si>
  <si>
    <t>Welsh et Fils inc.</t>
  </si>
  <si>
    <t>9118-1578 Québec inc. (Scierie Messines)</t>
  </si>
  <si>
    <t>Les Exploitation J.Y.B. Papineau inc.</t>
  </si>
  <si>
    <t>Groupe Crête division St-Faustin inc.</t>
  </si>
  <si>
    <t>9066-7866 Québec inc.</t>
  </si>
  <si>
    <t>9074-3899 Québec inc.(usine st-Félicien)</t>
  </si>
  <si>
    <t>Produits Forestiers Bonavignon inc.</t>
  </si>
  <si>
    <t>Damabois division Cap-Chat inc.</t>
  </si>
  <si>
    <t>9139-7265 Québec inc. (Les Entreprises Ushkuai)</t>
  </si>
  <si>
    <t>Bois Nobles Ka 'N' Enda   (sciage 2)</t>
  </si>
  <si>
    <t>Papiers de publications Kruger inc.</t>
  </si>
  <si>
    <t>Bois Cargault inc.</t>
  </si>
  <si>
    <t>Trébio inc</t>
  </si>
  <si>
    <t>Bois BSL Amqui Inc.</t>
  </si>
  <si>
    <t>N° DAM</t>
  </si>
  <si>
    <t>Type volume</t>
  </si>
  <si>
    <t>GA</t>
  </si>
  <si>
    <t>VE</t>
  </si>
  <si>
    <t>VNR</t>
  </si>
  <si>
    <t>CD</t>
  </si>
  <si>
    <t>REM</t>
  </si>
  <si>
    <t>RVGA</t>
  </si>
  <si>
    <t>Ch</t>
  </si>
  <si>
    <t>Client</t>
  </si>
  <si>
    <t>Le ministère des Forêts, de la Faune et des parcs:</t>
  </si>
  <si>
    <t>Total</t>
  </si>
  <si>
    <t>N TE</t>
  </si>
  <si>
    <t>Type</t>
  </si>
  <si>
    <t xml:space="preserve">GA </t>
  </si>
  <si>
    <t>N Prelev.</t>
  </si>
  <si>
    <t>Total Prelev.</t>
  </si>
  <si>
    <t>Facteur</t>
  </si>
  <si>
    <t>UAF</t>
  </si>
  <si>
    <t>ZT</t>
  </si>
  <si>
    <t>Volume m³</t>
  </si>
  <si>
    <t>Regroupement</t>
  </si>
  <si>
    <t>m³ par tige</t>
  </si>
  <si>
    <t>Total Volume</t>
  </si>
  <si>
    <t>Échantillonnage M/V</t>
  </si>
  <si>
    <t>Échantillonnage Mesurage Forêt</t>
  </si>
  <si>
    <t>TE Requis Fig. 11</t>
  </si>
  <si>
    <t>Nombre tiges évaluées</t>
  </si>
  <si>
    <t>PAS  Fig 11 du regroupement des contrats</t>
  </si>
  <si>
    <t>Unité de compilation</t>
  </si>
  <si>
    <t>Pas  pour le TCS</t>
  </si>
  <si>
    <t xml:space="preserve">N TE par prélèvement </t>
  </si>
  <si>
    <t>Date début de mesurage</t>
  </si>
  <si>
    <t>UAF GPS</t>
  </si>
  <si>
    <t>Option :</t>
  </si>
  <si>
    <t>Destiné à</t>
  </si>
  <si>
    <t>Chiffrier calcul du PAS:</t>
  </si>
  <si>
    <t>SECTEUR PRAN</t>
  </si>
  <si>
    <t>Nombre de billes pour étude de longueur</t>
  </si>
  <si>
    <t>Longueur nominale des billes (VA)</t>
  </si>
  <si>
    <t>Masse visée du grappin (kg)</t>
  </si>
  <si>
    <t>Masse visée de l'échantillon (grammes)</t>
  </si>
  <si>
    <t>Nombre de billes pour étude de longueur (LF)</t>
  </si>
  <si>
    <t>Longueur des tronçons des tiges-échantillons</t>
  </si>
  <si>
    <t>Nombre de billes pour étude longueur marchande</t>
  </si>
  <si>
    <t>Nombre de billes pour étude de défilement</t>
  </si>
  <si>
    <t>Longueur des sections des tiges (TE)</t>
  </si>
  <si>
    <t>Nombre de prélèvements</t>
  </si>
  <si>
    <t>Longueur des sections des tiges-échantillons</t>
  </si>
  <si>
    <t>Nombre d'échantillons rectangulaires au projet</t>
  </si>
  <si>
    <t>Pas d'échantillonnage M/V</t>
  </si>
  <si>
    <t>Nombre de tiges par distribution pour TCS</t>
  </si>
  <si>
    <t>Pas d'échantillonnage en m3 apparents bruts</t>
  </si>
  <si>
    <t>Bout(s) mesuré(s) si billes &lt;= 2,60 m ( 1 ou 2 )</t>
  </si>
  <si>
    <t>Nombre de tiges-échantillons par prélèvement TCS</t>
  </si>
  <si>
    <t>Nombre de tiges pour établir le TCS</t>
  </si>
  <si>
    <t>Pas d'échantillonnage pour le TCS</t>
  </si>
  <si>
    <t>1 Pièces fixes et variables base (étude de longueur)</t>
  </si>
  <si>
    <t>2 Pièces fixes et variables (étude de défilement)</t>
  </si>
  <si>
    <t>3 Volume apparent base (facteur empilage fixe MRN)</t>
  </si>
  <si>
    <t>4 Vol. app. avec répar. ess. (fact. emp. fixe TIT)</t>
  </si>
  <si>
    <t>5 Volume apparent avec échantillons rectangulaires</t>
  </si>
  <si>
    <t>33 BNT Dénombr.échantillon.TCS net par qualité Autres</t>
  </si>
  <si>
    <t>34 MV BNT par chargement, TCS net par qualité Autres</t>
  </si>
  <si>
    <t>Pelletier Léopold</t>
  </si>
  <si>
    <t>Papiers White Birch - S.E.C. Stadacona WB / Scierie Leduc</t>
  </si>
  <si>
    <t>021 Saguenay-Sud</t>
  </si>
  <si>
    <t>Saguenay-Sud</t>
  </si>
  <si>
    <t>Pièces fixes et variables base (étude de longueur)</t>
  </si>
  <si>
    <t>Duchesne Léger</t>
  </si>
  <si>
    <t>022 Roberval - St-félicien</t>
  </si>
  <si>
    <t>Roberval - St-félicien</t>
  </si>
  <si>
    <t>Pièces fixes et variables (étude de défilement)</t>
  </si>
  <si>
    <t>Auger Georges-Émile</t>
  </si>
  <si>
    <t>Scierie Petit-Saguenay inc.</t>
  </si>
  <si>
    <t>023 Saguenay-Sud Shipshaw</t>
  </si>
  <si>
    <t>Saguenay-Sud Shipshaw</t>
  </si>
  <si>
    <t>Volume apparent base (facteur empilage fixe MRN)</t>
  </si>
  <si>
    <t>Côté Jean-Paul</t>
  </si>
  <si>
    <t>024 Péribonka</t>
  </si>
  <si>
    <t>Péribonka</t>
  </si>
  <si>
    <t>Vol. app. avec répar. ess. (fact. emp. fixe TIT)</t>
  </si>
  <si>
    <t>Collin Michel</t>
  </si>
  <si>
    <t>025 Roberval - St-Félicien</t>
  </si>
  <si>
    <t>Roberval - St-Félicien</t>
  </si>
  <si>
    <t>Volume apparent avec échantillons rectangulaires</t>
  </si>
  <si>
    <t>Auclair Viateur</t>
  </si>
  <si>
    <t>026 Chibougamau</t>
  </si>
  <si>
    <t>Chibougamau</t>
  </si>
  <si>
    <t>Cantin Réjean</t>
  </si>
  <si>
    <t>027 Mistassini</t>
  </si>
  <si>
    <t>Mistassini</t>
  </si>
  <si>
    <t>Gingras Armand</t>
  </si>
  <si>
    <t>031 Portneuf-Laurentides</t>
  </si>
  <si>
    <t>Portneuf-Laurentides</t>
  </si>
  <si>
    <t>Potvin Benoit</t>
  </si>
  <si>
    <t>032 Laurentides</t>
  </si>
  <si>
    <t>Laurentides</t>
  </si>
  <si>
    <t>Beaulieu Jeannot</t>
  </si>
  <si>
    <t>033 Charlevoix</t>
  </si>
  <si>
    <t>Charlevoix</t>
  </si>
  <si>
    <t>Volume solide - sans TCS avec réduction fixe TIT</t>
  </si>
  <si>
    <t>Turcotte Claude</t>
  </si>
  <si>
    <t>034 Beauce</t>
  </si>
  <si>
    <t>Beauce</t>
  </si>
  <si>
    <t>TCS fixe du MRN avec réduction fixe du MRN</t>
  </si>
  <si>
    <t>Bouchard Ghislain</t>
  </si>
  <si>
    <t>035 Beauce-Appalaches</t>
  </si>
  <si>
    <t>Beauce-Appalaches</t>
  </si>
  <si>
    <t>Caron Régis</t>
  </si>
  <si>
    <t>041 Bas-St-Maurice</t>
  </si>
  <si>
    <t>Bas-St-Maurice</t>
  </si>
  <si>
    <t>Bérubé Gilles</t>
  </si>
  <si>
    <t>042 Windigo-Gouin</t>
  </si>
  <si>
    <t>Windigo-Gouin</t>
  </si>
  <si>
    <t>Beauregard Étienne</t>
  </si>
  <si>
    <t>043 Gouin</t>
  </si>
  <si>
    <t>Gouin</t>
  </si>
  <si>
    <t>Siguoin Claude</t>
  </si>
  <si>
    <t>051 Estrie</t>
  </si>
  <si>
    <t>Estrie</t>
  </si>
  <si>
    <t>Chargement sans étude de défilement</t>
  </si>
  <si>
    <t>Boivin Florent</t>
  </si>
  <si>
    <t>052 MONTEREGIE</t>
  </si>
  <si>
    <t xml:space="preserve"> MONTEREGIE</t>
  </si>
  <si>
    <t>Chargement avec étude de défilement</t>
  </si>
  <si>
    <t>Cyr Laurent</t>
  </si>
  <si>
    <t>061 Rivière-Rouge</t>
  </si>
  <si>
    <t>Rivière-Rouge</t>
  </si>
  <si>
    <t>Grappin sans étude de défilement</t>
  </si>
  <si>
    <t>Blais Guy</t>
  </si>
  <si>
    <t>062 L'Assomption-Matawin</t>
  </si>
  <si>
    <t>L'Assomption-Matawin</t>
  </si>
  <si>
    <t>Grappin avec étude de défilement</t>
  </si>
  <si>
    <t>Dupont Théophile</t>
  </si>
  <si>
    <t>063 La Lièvre</t>
  </si>
  <si>
    <t>La Lièvre</t>
  </si>
  <si>
    <t>Paquin Robert</t>
  </si>
  <si>
    <t>064 Laurentides</t>
  </si>
  <si>
    <t>Rioux Gérald</t>
  </si>
  <si>
    <t>071 Coulonge</t>
  </si>
  <si>
    <t>Coulonge</t>
  </si>
  <si>
    <t>Gagnon Léonard</t>
  </si>
  <si>
    <t>Scierie Landrienne</t>
  </si>
  <si>
    <t>072 Basse-Lièvre</t>
  </si>
  <si>
    <t>Basse-Lièvre</t>
  </si>
  <si>
    <t>Ouellette Étienne</t>
  </si>
  <si>
    <t>073 Haute-Gatineau</t>
  </si>
  <si>
    <t>Haute-Gatineau</t>
  </si>
  <si>
    <t>Grappin - sans TCS avec réduction fixe TIT</t>
  </si>
  <si>
    <t>Milliard Marcel</t>
  </si>
  <si>
    <t>074 Cabonga</t>
  </si>
  <si>
    <t>Cabonga</t>
  </si>
  <si>
    <t>Facteur conv. M/V fixe MRN avec réd. fixe du MRN</t>
  </si>
  <si>
    <t>Fournier Jean-Claude</t>
  </si>
  <si>
    <t>081 Témiscamingue</t>
  </si>
  <si>
    <t>Témiscamingue</t>
  </si>
  <si>
    <t>Facteur conv. M/V fixe TIT avec réd. fixe TIT</t>
  </si>
  <si>
    <t>Harvey Claude</t>
  </si>
  <si>
    <t>082 Rouyn-Noranda</t>
  </si>
  <si>
    <t>Rouyn-Noranda</t>
  </si>
  <si>
    <t>Copeaux (base)</t>
  </si>
  <si>
    <t>Blanchard Bruno</t>
  </si>
  <si>
    <t>083 Val-D'or</t>
  </si>
  <si>
    <t>Val-D'or</t>
  </si>
  <si>
    <t>Volume solide</t>
  </si>
  <si>
    <t>Brassard André</t>
  </si>
  <si>
    <t>084 Mégiscane</t>
  </si>
  <si>
    <t>Mégiscane</t>
  </si>
  <si>
    <t>Oui</t>
  </si>
  <si>
    <t>Autres méthodes</t>
  </si>
  <si>
    <t>Gauthier Viateur</t>
  </si>
  <si>
    <t>085 Lac Abitibi</t>
  </si>
  <si>
    <t>Lac Abitibi</t>
  </si>
  <si>
    <t>Non</t>
  </si>
  <si>
    <t>BNT Mesurage complet,  TCS net par qualité SEPM</t>
  </si>
  <si>
    <t>Cavanagh Doris</t>
  </si>
  <si>
    <t>086 Harricana-sud</t>
  </si>
  <si>
    <t>Harricana-sud</t>
  </si>
  <si>
    <t>BNT Dénombr. échantillon. TCS net par qualité SEPM</t>
  </si>
  <si>
    <t>Fournier Claude</t>
  </si>
  <si>
    <t>087 Quévillon</t>
  </si>
  <si>
    <t>Quévillon</t>
  </si>
  <si>
    <t>À l'Usine</t>
  </si>
  <si>
    <t>MV BNT par chargement, TCS net par qualité SEPM</t>
  </si>
  <si>
    <t>Boucher Alain</t>
  </si>
  <si>
    <t>091 Les Escoumins</t>
  </si>
  <si>
    <t>Les Escoumins</t>
  </si>
  <si>
    <t>En Forêt</t>
  </si>
  <si>
    <t>BNT Dénombr.échantillon.TCS net par qualité Autres</t>
  </si>
  <si>
    <t>Couette Gratien</t>
  </si>
  <si>
    <t>092 Centre administratif Forestville</t>
  </si>
  <si>
    <t>Centre administratif Forestville</t>
  </si>
  <si>
    <t>MV BNT par chargement, TCS net par qualité Autres</t>
  </si>
  <si>
    <t>Dolbec Alain</t>
  </si>
  <si>
    <t>093 Manicouagan-Outardes</t>
  </si>
  <si>
    <t>Manicouagan-Outardes</t>
  </si>
  <si>
    <t>Volume apparent  base (fact. empil. fixe MRN)-SEPM</t>
  </si>
  <si>
    <t>Gagnon Jean-Clément</t>
  </si>
  <si>
    <t>094 Sept-Iles, Havre-st-pierre, Anticosti</t>
  </si>
  <si>
    <t>Sept-Iles, Havre-st-pierre, Anticosti</t>
  </si>
  <si>
    <t>Volume apparent - échantillon rectangulaire SEPM</t>
  </si>
  <si>
    <t>Jolivette Claude</t>
  </si>
  <si>
    <t>095 Havre-Saint-Pierre-Anticosti</t>
  </si>
  <si>
    <t>Havre-Saint-Pierre-Anticosti</t>
  </si>
  <si>
    <t>Facteur mensuel</t>
  </si>
  <si>
    <t>Lord Donat</t>
  </si>
  <si>
    <t>096 Anticosti</t>
  </si>
  <si>
    <t>Anticosti</t>
  </si>
  <si>
    <t>Volume/charg.-Bois tron. long. fixes et variables</t>
  </si>
  <si>
    <t>Appleby Wilson</t>
  </si>
  <si>
    <t>097 Escoumins-Forestville</t>
  </si>
  <si>
    <t>Escoumins-Forestville</t>
  </si>
  <si>
    <t>Deschênes Gilles</t>
  </si>
  <si>
    <t>102 Unité de gestion Chibougamau</t>
  </si>
  <si>
    <t>Unité de gestion Chibougamau</t>
  </si>
  <si>
    <t>Anglehart Magella</t>
  </si>
  <si>
    <t>105 Mont-Plamondon</t>
  </si>
  <si>
    <t>Mont-Plamondon</t>
  </si>
  <si>
    <t>Lagacé Claude</t>
  </si>
  <si>
    <t>106 Unité de gestion Harricana (N)</t>
  </si>
  <si>
    <t>Unité de gestion Harricana (N)</t>
  </si>
  <si>
    <t>Bois tronçonné - pâte</t>
  </si>
  <si>
    <t>Vaillancourt Gaétan</t>
  </si>
  <si>
    <t>107 Unité de gestion Lebel-sur-Quévillon</t>
  </si>
  <si>
    <t>Unité de gestion Lebel-sur-Quévillon</t>
  </si>
  <si>
    <t>Bois tronçonné - sciage</t>
  </si>
  <si>
    <t>Fortin Jacques</t>
  </si>
  <si>
    <t>111 Baie-des-Chaleurs</t>
  </si>
  <si>
    <t>Baie-des-Chaleurs</t>
  </si>
  <si>
    <t>Bois tronçonné</t>
  </si>
  <si>
    <t>Croussett Bernard</t>
  </si>
  <si>
    <t>112 Gaspésie</t>
  </si>
  <si>
    <t>Gaspésie</t>
  </si>
  <si>
    <t>Bois  non tronçonné</t>
  </si>
  <si>
    <t>Simard Alain</t>
  </si>
  <si>
    <t>141 Lanaudière</t>
  </si>
  <si>
    <t>Lanaudière</t>
  </si>
  <si>
    <t>Bois non tronçonné - pâte</t>
  </si>
  <si>
    <t>Lamontagne Luc</t>
  </si>
  <si>
    <t>151 Laurentides</t>
  </si>
  <si>
    <t>Bois non tronçonné - sciage</t>
  </si>
  <si>
    <t>Côté Jacques</t>
  </si>
  <si>
    <t>171 Centre du Québec</t>
  </si>
  <si>
    <t>Centre du Québec</t>
  </si>
  <si>
    <t>Copeau</t>
  </si>
  <si>
    <t>Harvey Denis</t>
  </si>
  <si>
    <t>Biomasse</t>
  </si>
  <si>
    <t>% marchand</t>
  </si>
  <si>
    <t>Taux tonnes $</t>
  </si>
  <si>
    <t>Lévesque Normand</t>
  </si>
  <si>
    <t>Énergétique ou Métallurgique</t>
  </si>
  <si>
    <t>Girard Claude</t>
  </si>
  <si>
    <t>Pitre Gilles</t>
  </si>
  <si>
    <t>Fournier Marcel</t>
  </si>
  <si>
    <t>Essence</t>
  </si>
  <si>
    <t>Gauthier Michel</t>
  </si>
  <si>
    <t>EP</t>
  </si>
  <si>
    <t>Épinette</t>
  </si>
  <si>
    <t>Bronsard Claude</t>
  </si>
  <si>
    <t>EPO</t>
  </si>
  <si>
    <t>Épinette de Norvège</t>
  </si>
  <si>
    <t>Richer Philippe</t>
  </si>
  <si>
    <t>MEL</t>
  </si>
  <si>
    <t>Mélèze</t>
  </si>
  <si>
    <t>Bernard Normand</t>
  </si>
  <si>
    <t>PIB</t>
  </si>
  <si>
    <t>Pin Blanc</t>
  </si>
  <si>
    <t>Greffard Pierre</t>
  </si>
  <si>
    <t>PIR</t>
  </si>
  <si>
    <t>Pin Rouge</t>
  </si>
  <si>
    <t>Spénard Claude</t>
  </si>
  <si>
    <t>PIG</t>
  </si>
  <si>
    <t>Pin Gris</t>
  </si>
  <si>
    <t>Forbes Jerry</t>
  </si>
  <si>
    <t>PRU</t>
  </si>
  <si>
    <t>Pruche</t>
  </si>
  <si>
    <t>Léonard Jean-Luc</t>
  </si>
  <si>
    <t>SAB</t>
  </si>
  <si>
    <t>Sapin</t>
  </si>
  <si>
    <t>Pelletier René</t>
  </si>
  <si>
    <t>THO</t>
  </si>
  <si>
    <t>Cèdre ou Thuya</t>
  </si>
  <si>
    <t>Dubé Jacques</t>
  </si>
  <si>
    <t>BOJ</t>
  </si>
  <si>
    <t>Bouleau Jaune</t>
  </si>
  <si>
    <t>Coulombe Normand</t>
  </si>
  <si>
    <t>BOP</t>
  </si>
  <si>
    <t>Bouleau Blanc</t>
  </si>
  <si>
    <t>Chouinard Michel</t>
  </si>
  <si>
    <t>CER</t>
  </si>
  <si>
    <t>Cerisiers</t>
  </si>
  <si>
    <t>Morais Roger</t>
  </si>
  <si>
    <t>CHN</t>
  </si>
  <si>
    <t>Chênes</t>
  </si>
  <si>
    <t>St-Laurent Fernand</t>
  </si>
  <si>
    <t>ERS</t>
  </si>
  <si>
    <t>Érable à sucre</t>
  </si>
  <si>
    <t>Tardif Laurent</t>
  </si>
  <si>
    <t>ERR</t>
  </si>
  <si>
    <t>Érable Rouge</t>
  </si>
  <si>
    <t>Aubin Michel</t>
  </si>
  <si>
    <t>OER</t>
  </si>
  <si>
    <t>Autres Érables</t>
  </si>
  <si>
    <t>Carignan Marcel</t>
  </si>
  <si>
    <t>FRA</t>
  </si>
  <si>
    <t>Frêne d'Amérique</t>
  </si>
  <si>
    <t>Côté Doris</t>
  </si>
  <si>
    <t>FRN</t>
  </si>
  <si>
    <t>Frêne noir</t>
  </si>
  <si>
    <t>Julien Ghislain</t>
  </si>
  <si>
    <t>HEG</t>
  </si>
  <si>
    <t>Hêtre</t>
  </si>
  <si>
    <t>Frenette Eddy</t>
  </si>
  <si>
    <t>NOY</t>
  </si>
  <si>
    <t>Noyer</t>
  </si>
  <si>
    <t>Maltais Denis</t>
  </si>
  <si>
    <t>CAR</t>
  </si>
  <si>
    <t>Caryer</t>
  </si>
  <si>
    <t>Pelletier Régis</t>
  </si>
  <si>
    <t>ORM</t>
  </si>
  <si>
    <t>Ormes</t>
  </si>
  <si>
    <t>Poudrier Martin</t>
  </si>
  <si>
    <t>OSV</t>
  </si>
  <si>
    <t>Ostryer</t>
  </si>
  <si>
    <t>Maillé Alain</t>
  </si>
  <si>
    <t>Bois nobles Ka'N'Enda ltée (déroulage)</t>
  </si>
  <si>
    <t>PEU</t>
  </si>
  <si>
    <t>Peupliers</t>
  </si>
  <si>
    <t>Gagnon Maurice</t>
  </si>
  <si>
    <t>PEB</t>
  </si>
  <si>
    <t>Peuplier baumier</t>
  </si>
  <si>
    <t>Lessard Maurice A.</t>
  </si>
  <si>
    <t>TIL</t>
  </si>
  <si>
    <t>Tilleul</t>
  </si>
  <si>
    <t>Côté Rock</t>
  </si>
  <si>
    <t>TRÉS</t>
  </si>
  <si>
    <t>Tous Résineux</t>
  </si>
  <si>
    <t>Lauzier Viateur</t>
  </si>
  <si>
    <t>TFEU</t>
  </si>
  <si>
    <t>Tous Feuillus</t>
  </si>
  <si>
    <t>Bélanger Gilles</t>
  </si>
  <si>
    <t>TESS</t>
  </si>
  <si>
    <t>Toutes Essences</t>
  </si>
  <si>
    <t>Bouchard Michel</t>
  </si>
  <si>
    <t>Lafontaine Carol</t>
  </si>
  <si>
    <t>Maltais Pierre</t>
  </si>
  <si>
    <t>Rioux Denis</t>
  </si>
  <si>
    <t>Collin Jean-Paul</t>
  </si>
  <si>
    <t>Dugas Régent</t>
  </si>
  <si>
    <t>Parent Laurier</t>
  </si>
  <si>
    <t>Thibault Gaétan</t>
  </si>
  <si>
    <t>Cere Gaston</t>
  </si>
  <si>
    <t>Clément Alain</t>
  </si>
  <si>
    <t>Bélanger Gaston</t>
  </si>
  <si>
    <t>Maheux Michel</t>
  </si>
  <si>
    <t>Morin Richard</t>
  </si>
  <si>
    <t>Fraser Normand</t>
  </si>
  <si>
    <t>Roberge Gilles</t>
  </si>
  <si>
    <t>Fallu Gilbert</t>
  </si>
  <si>
    <t>Morin Jacques</t>
  </si>
  <si>
    <t>Bouchard Daniel</t>
  </si>
  <si>
    <t>Cloutier Yvan</t>
  </si>
  <si>
    <t>Mercier Germain</t>
  </si>
  <si>
    <t>Blanchette René</t>
  </si>
  <si>
    <t>Jean Christian</t>
  </si>
  <si>
    <t>Avoine Daniel</t>
  </si>
  <si>
    <t>Perron François</t>
  </si>
  <si>
    <t>Turcotte Yves</t>
  </si>
  <si>
    <t>Deschatelets René</t>
  </si>
  <si>
    <t>Girard Jean-Guy</t>
  </si>
  <si>
    <t>Plante Gaétan</t>
  </si>
  <si>
    <t>Perron Denis</t>
  </si>
  <si>
    <t>Savard Justin</t>
  </si>
  <si>
    <t>Lemay Jacques</t>
  </si>
  <si>
    <t>Bonin Serge</t>
  </si>
  <si>
    <t>Caron Pierre</t>
  </si>
  <si>
    <t>Gaudreault Yves</t>
  </si>
  <si>
    <t>Gravel Sylvain</t>
  </si>
  <si>
    <t>Langevin Jocelyn</t>
  </si>
  <si>
    <t>Simard Henri</t>
  </si>
  <si>
    <t>Mercier Michel</t>
  </si>
  <si>
    <t>Turgeon Georges</t>
  </si>
  <si>
    <t>Brunet Normand</t>
  </si>
  <si>
    <t>Couillard Carol</t>
  </si>
  <si>
    <t>Ouellet François</t>
  </si>
  <si>
    <t>Ricard Ghislain</t>
  </si>
  <si>
    <t>Bernier Claude</t>
  </si>
  <si>
    <t>Fournier Fernand</t>
  </si>
  <si>
    <t>Harvey Michel</t>
  </si>
  <si>
    <t>Desfossés Alain</t>
  </si>
  <si>
    <t>Piché Jean-Claude</t>
  </si>
  <si>
    <t>Alain Daniel</t>
  </si>
  <si>
    <t>Houde Denis</t>
  </si>
  <si>
    <t>Goudreault Jacques</t>
  </si>
  <si>
    <t>Paquin Pierre</t>
  </si>
  <si>
    <t>Bourré Claude</t>
  </si>
  <si>
    <t>St-Yves Gaston</t>
  </si>
  <si>
    <t>Veillette Jean-Guy</t>
  </si>
  <si>
    <t>Lauzier Claude</t>
  </si>
  <si>
    <t>Lepage Mario</t>
  </si>
  <si>
    <t>Bilodeau Martin</t>
  </si>
  <si>
    <t>Scierie Dion &amp; Fils inc. (Saint-Raymond)</t>
  </si>
  <si>
    <t>Séguin Jean</t>
  </si>
  <si>
    <t>Paquin Raymond</t>
  </si>
  <si>
    <t>Breton André</t>
  </si>
  <si>
    <t>Gagné Yoland</t>
  </si>
  <si>
    <t>Morin Gilles</t>
  </si>
  <si>
    <t>Roy Jean-Guy</t>
  </si>
  <si>
    <t>Bernier Sarto</t>
  </si>
  <si>
    <t>Auger Richard</t>
  </si>
  <si>
    <t>Leblanc Léonard</t>
  </si>
  <si>
    <t>Picard Marcel</t>
  </si>
  <si>
    <t>Voyer Jean-Claude</t>
  </si>
  <si>
    <t>Lecours Simon</t>
  </si>
  <si>
    <t>Simms Mike</t>
  </si>
  <si>
    <t>Scierie Dion et Fils inc. (Saint-Tite)</t>
  </si>
  <si>
    <t>Audet Normand</t>
  </si>
  <si>
    <t>St-Cyr Guy</t>
  </si>
  <si>
    <t>Turcotte Daniel</t>
  </si>
  <si>
    <t>Turpin Alain</t>
  </si>
  <si>
    <t>Berthiaume Marc</t>
  </si>
  <si>
    <t>Lacharité Réal</t>
  </si>
  <si>
    <t>Aubry Jean-Denis</t>
  </si>
  <si>
    <t>Crites Rémy</t>
  </si>
  <si>
    <t>L'Allier Raymond</t>
  </si>
  <si>
    <t>Lamoureux José</t>
  </si>
  <si>
    <t>Mayer Richard</t>
  </si>
  <si>
    <t>St-Amour André</t>
  </si>
  <si>
    <t>Curadeau Henri</t>
  </si>
  <si>
    <t>Fallu Patrick</t>
  </si>
  <si>
    <t>Bois La Minerve inc.</t>
  </si>
  <si>
    <t>Pelletier Robert J.</t>
  </si>
  <si>
    <t>Pineault Richard</t>
  </si>
  <si>
    <t>Truchon Daniel</t>
  </si>
  <si>
    <t>Groupe Crête Chertsey inc.</t>
  </si>
  <si>
    <t>Turcotte Marcel</t>
  </si>
  <si>
    <t>Paradis Raynald</t>
  </si>
  <si>
    <t>Riou Jean-Claude</t>
  </si>
  <si>
    <t>Société 9330-7569 Québec inc. (Scierie Dumais)</t>
  </si>
  <si>
    <t>Rivière Jean-Pierre</t>
  </si>
  <si>
    <t>9308-3517 Québec inc. (Scierie St-Michel)</t>
  </si>
  <si>
    <t>Rochette André</t>
  </si>
  <si>
    <t>Vachon Michel</t>
  </si>
  <si>
    <t>Dagenais Pierre</t>
  </si>
  <si>
    <t>Goulet Michel</t>
  </si>
  <si>
    <t>Payette Jean</t>
  </si>
  <si>
    <t>Racette Paul</t>
  </si>
  <si>
    <t>Robinson Serge</t>
  </si>
  <si>
    <t>Simard Joanne</t>
  </si>
  <si>
    <t>Lebreux Harold</t>
  </si>
  <si>
    <t>Dion Benoit</t>
  </si>
  <si>
    <t>Dion Mario</t>
  </si>
  <si>
    <t>St-Pierre Robert</t>
  </si>
  <si>
    <t>Déry Conrad</t>
  </si>
  <si>
    <t>Grenier André</t>
  </si>
  <si>
    <t>Côté Léandre</t>
  </si>
  <si>
    <t>Coulombe Gilbert</t>
  </si>
  <si>
    <t>Gagnon Jean-Yves</t>
  </si>
  <si>
    <t>Parr Yves</t>
  </si>
  <si>
    <t>Briand Roger</t>
  </si>
  <si>
    <t>Dubé Clarence</t>
  </si>
  <si>
    <t>Blanchette Alain</t>
  </si>
  <si>
    <t>Lamarre Gilbert</t>
  </si>
  <si>
    <t>Pineault Marcel</t>
  </si>
  <si>
    <t>Girardin Pierre</t>
  </si>
  <si>
    <t>MORIN SERGE</t>
  </si>
  <si>
    <t>Arbec Usine Port-Cartier</t>
  </si>
  <si>
    <t>Dubé Jimmy</t>
  </si>
  <si>
    <t>Tremblay Gilles</t>
  </si>
  <si>
    <t>Bélanger Réjean</t>
  </si>
  <si>
    <t>Boucher André</t>
  </si>
  <si>
    <t>Hébert Mario</t>
  </si>
  <si>
    <t>Laflamme Daniel</t>
  </si>
  <si>
    <t>Lebel François</t>
  </si>
  <si>
    <t>Lesage André</t>
  </si>
  <si>
    <t>Savignac Jean</t>
  </si>
  <si>
    <t>Arsenault Serge</t>
  </si>
  <si>
    <t>Bédard Pierre</t>
  </si>
  <si>
    <t>Fournier Langis</t>
  </si>
  <si>
    <t>Gagnon Michel</t>
  </si>
  <si>
    <t>Généreux Luc</t>
  </si>
  <si>
    <t>Genesse Louis</t>
  </si>
  <si>
    <t>Godin Jean-Claude</t>
  </si>
  <si>
    <t>Jolicoeur Luc</t>
  </si>
  <si>
    <t>Landry Jacques</t>
  </si>
  <si>
    <t>Leblanc Sylvain</t>
  </si>
  <si>
    <t>Luce Claude</t>
  </si>
  <si>
    <t>Ouellet Jean-Marie</t>
  </si>
  <si>
    <t>Rheault Gervais</t>
  </si>
  <si>
    <t>Rioux Maxime</t>
  </si>
  <si>
    <t>Robitaille Benoit</t>
  </si>
  <si>
    <t>St-Pierre Louis-Paul</t>
  </si>
  <si>
    <t>Shaink Claude</t>
  </si>
  <si>
    <t>Touzin Yvon</t>
  </si>
  <si>
    <t>Vachon François</t>
  </si>
  <si>
    <t>Dion Rémy</t>
  </si>
  <si>
    <t>Labrecque Louis</t>
  </si>
  <si>
    <t>Marquis Daniel</t>
  </si>
  <si>
    <t>Thériault Ronald</t>
  </si>
  <si>
    <t>Bastien Jocelyn</t>
  </si>
  <si>
    <t>Alain Yves</t>
  </si>
  <si>
    <t>Forex Amos inc.</t>
  </si>
  <si>
    <t>Devault Alain</t>
  </si>
  <si>
    <t>Pouliot Jocelyn</t>
  </si>
  <si>
    <t>Veillette Denis</t>
  </si>
  <si>
    <t>Savard Pierrot</t>
  </si>
  <si>
    <t>Pelletier Pierre</t>
  </si>
  <si>
    <t>Cantin René</t>
  </si>
  <si>
    <t>Corriveau Charles</t>
  </si>
  <si>
    <t>Cossette Claude</t>
  </si>
  <si>
    <t>Douville François</t>
  </si>
  <si>
    <t>Gauthier Luc</t>
  </si>
  <si>
    <t>Lafontaine Yves</t>
  </si>
  <si>
    <t>Levasseur Yves</t>
  </si>
  <si>
    <t>Rioux André</t>
  </si>
  <si>
    <t>Chouinard Mario</t>
  </si>
  <si>
    <t>Miville Daniel</t>
  </si>
  <si>
    <t>Gélinas René</t>
  </si>
  <si>
    <t>Bélanger Serge</t>
  </si>
  <si>
    <t>Guénette Mario</t>
  </si>
  <si>
    <t>Cédart-Tech inc.</t>
  </si>
  <si>
    <t>Méthot Jean</t>
  </si>
  <si>
    <t>Transfobec Mauricie</t>
  </si>
  <si>
    <t>Mayer Normand</t>
  </si>
  <si>
    <t>Les Industries Picard &amp; Poulin inc.</t>
  </si>
  <si>
    <t>Groulx Richard</t>
  </si>
  <si>
    <t>Elkem Métal Canada inc.</t>
  </si>
  <si>
    <t>Holmes Arnold</t>
  </si>
  <si>
    <t>Forex Amos inc OSB</t>
  </si>
  <si>
    <t>Huneault Lane</t>
  </si>
  <si>
    <t>Xylo-Carbone inc.</t>
  </si>
  <si>
    <t>Paquette Rolland</t>
  </si>
  <si>
    <t>Coopérative Forestière Ferland-Boilleau</t>
  </si>
  <si>
    <t>Baillargeon Robert</t>
  </si>
  <si>
    <t>Entreprises Forestières GS enr.</t>
  </si>
  <si>
    <t>Loyer Guy</t>
  </si>
  <si>
    <t>Forestier Laurier Lévesque inc.</t>
  </si>
  <si>
    <t>Riopel Mario</t>
  </si>
  <si>
    <t>Coopérative de Gestion forestières des Appalaches</t>
  </si>
  <si>
    <t>Côté Jasmin</t>
  </si>
  <si>
    <t>Laliberté Alain</t>
  </si>
  <si>
    <t>MFFP - Saphir</t>
  </si>
  <si>
    <t>Noël Régis</t>
  </si>
  <si>
    <t>U.G. Saint-Félicien</t>
  </si>
  <si>
    <t>Denault Alain</t>
  </si>
  <si>
    <t>Damabois inc.</t>
  </si>
  <si>
    <t>Sauvageau Gilles</t>
  </si>
  <si>
    <t>Services forestiers McMV inc.</t>
  </si>
  <si>
    <t>Simard Serge</t>
  </si>
  <si>
    <t>Tremblay Chantal</t>
  </si>
  <si>
    <t>Foresco Holding inc.</t>
  </si>
  <si>
    <t>Gauthier Raymond</t>
  </si>
  <si>
    <t>Les entreprises forestières Serge Bureau inc.</t>
  </si>
  <si>
    <t>Gravel Richard</t>
  </si>
  <si>
    <t>Charles Paul enr.</t>
  </si>
  <si>
    <t>Vézina Ghislain</t>
  </si>
  <si>
    <t>Les produits forestiers Startrees</t>
  </si>
  <si>
    <t>Larouche Réjean</t>
  </si>
  <si>
    <t>Forestier Beauséjour</t>
  </si>
  <si>
    <t>2984792 Canada inc</t>
  </si>
  <si>
    <t>Fiola Gaston</t>
  </si>
  <si>
    <t>Les Entreprises Forestières Serge Bureau inc.</t>
  </si>
  <si>
    <t>Leblanc Charles</t>
  </si>
  <si>
    <t>RÉBEC Inc.</t>
  </si>
  <si>
    <t>Landry Jean-Claude</t>
  </si>
  <si>
    <t>Bureau de Mise en marché des Bois</t>
  </si>
  <si>
    <t>Deschênes Renaud</t>
  </si>
  <si>
    <t>Damabois Inc</t>
  </si>
  <si>
    <t>Fontaine Alain</t>
  </si>
  <si>
    <t>Coopérative Forestière Petit-Paris inc.</t>
  </si>
  <si>
    <t>L'Archevêque François</t>
  </si>
  <si>
    <t>9169-2152 Québec inc. (Groupe Val)</t>
  </si>
  <si>
    <t>Guindon Claude</t>
  </si>
  <si>
    <t>Les Bois Saxby inc.</t>
  </si>
  <si>
    <t>Montpetit Luc</t>
  </si>
  <si>
    <t>Aménagement Forestier Luc Piché inc</t>
  </si>
  <si>
    <t>Pellerin Claude</t>
  </si>
  <si>
    <t>Forex Langlois inc.</t>
  </si>
  <si>
    <t>Gagné Alain</t>
  </si>
  <si>
    <t>Prentiss &amp; Carlisle,ltée</t>
  </si>
  <si>
    <t>Lapointe Clermont</t>
  </si>
  <si>
    <t>Lebel Gilles</t>
  </si>
  <si>
    <t>M. C. Forêt inc.</t>
  </si>
  <si>
    <t>Jasmin Richard</t>
  </si>
  <si>
    <t>Entreprises Normand Labranche (BMMB)</t>
  </si>
  <si>
    <t>Lamarche Christian</t>
  </si>
  <si>
    <t>9265-1215 Québec inc. (Multi-Aménagement)</t>
  </si>
  <si>
    <t>McClure Gaston</t>
  </si>
  <si>
    <t>Gobeil Raynald</t>
  </si>
  <si>
    <t>Coopérative forestière de Girardville</t>
  </si>
  <si>
    <t>Côté René</t>
  </si>
  <si>
    <t>Forestiers J.S. inc.</t>
  </si>
  <si>
    <t>Cyr Jean</t>
  </si>
  <si>
    <t>Cantin Denis</t>
  </si>
  <si>
    <t>Sébastien Roy</t>
  </si>
  <si>
    <t>Germain Louis</t>
  </si>
  <si>
    <t>Coopérative Forestière du Haut St-Maurice</t>
  </si>
  <si>
    <t>Lauriault Jean-Luc</t>
  </si>
  <si>
    <t>Luc Beaulieu</t>
  </si>
  <si>
    <t>Boivin Magella</t>
  </si>
  <si>
    <t>Les Entreprises Yvon D'Astous et fils inc.</t>
  </si>
  <si>
    <t>Martineau Mario</t>
  </si>
  <si>
    <t>PF Résolu Canada inc. A/S André St-Pierre</t>
  </si>
  <si>
    <t>Audet Denis</t>
  </si>
  <si>
    <t>Les entreprises forestières Miron inc.</t>
  </si>
  <si>
    <t>Beaulé Sylvain</t>
  </si>
  <si>
    <t>Société Sylvicole Mistassini ltée.</t>
  </si>
  <si>
    <t>Trudel Pierre</t>
  </si>
  <si>
    <t>9212-2290 Québec inc.</t>
  </si>
  <si>
    <t>Bélanger Gérald</t>
  </si>
  <si>
    <t>Groupe Forestra Coopérative Forestière</t>
  </si>
  <si>
    <t>Leblanc Mario</t>
  </si>
  <si>
    <t>Groupe Sylva Plus de Sommets</t>
  </si>
  <si>
    <t>Lemieux Gaston</t>
  </si>
  <si>
    <t>Les entreprises Patrick Blanc inc</t>
  </si>
  <si>
    <t>Lord Richard</t>
  </si>
  <si>
    <t>André Bernier Entrepreneur Forestier inc.</t>
  </si>
  <si>
    <t>Denault Vital</t>
  </si>
  <si>
    <t>Lemaire Daniel</t>
  </si>
  <si>
    <t>Les Entreprises Forestières P et C Inc.</t>
  </si>
  <si>
    <t>Richard Yves</t>
  </si>
  <si>
    <t>8398682 Canada inc.</t>
  </si>
  <si>
    <t>St-Pierre Serge</t>
  </si>
  <si>
    <t>Coopérative Forestière de la Gaspésie</t>
  </si>
  <si>
    <t>Cloutier Vincent</t>
  </si>
  <si>
    <t>9196-5905 Québec inc.</t>
  </si>
  <si>
    <t>Daoust Marc</t>
  </si>
  <si>
    <t>6804314 Canada Inc</t>
  </si>
  <si>
    <t>Guénette Jean-Pierre</t>
  </si>
  <si>
    <t>Val-Montagne inc.</t>
  </si>
  <si>
    <t>Gervais Denis</t>
  </si>
  <si>
    <t>Cummings Marielle</t>
  </si>
  <si>
    <t>Excavation Normand Majeau inc.</t>
  </si>
  <si>
    <t>Bégin Gilles</t>
  </si>
  <si>
    <t>8679541 Canada Inc.</t>
  </si>
  <si>
    <t>Caron Daniel</t>
  </si>
  <si>
    <t>Sylvain Rondeau Inc.</t>
  </si>
  <si>
    <t>Cote Damien</t>
  </si>
  <si>
    <t>Industries G.D.S. Inc.</t>
  </si>
  <si>
    <t>Côté Raynald</t>
  </si>
  <si>
    <t>Dufour Gaétan</t>
  </si>
  <si>
    <t>Gestion conseil PAC inc.</t>
  </si>
  <si>
    <t>Farley Pierre</t>
  </si>
  <si>
    <t>Mimeault André</t>
  </si>
  <si>
    <t>9223-7346 Québec Inc.</t>
  </si>
  <si>
    <t>Barrette Daniel</t>
  </si>
  <si>
    <t>P.J. St-Louis</t>
  </si>
  <si>
    <t>Litalien Luc</t>
  </si>
  <si>
    <t>St-Amour Gaston</t>
  </si>
  <si>
    <t>Transport Hardy Inc</t>
  </si>
  <si>
    <t>Drapeau René</t>
  </si>
  <si>
    <t>Groupe Vimax (9332-8151 Québec inc.)</t>
  </si>
  <si>
    <t>Deschênes Laval</t>
  </si>
  <si>
    <t>Les chantiers du Lac inc.</t>
  </si>
  <si>
    <t>Desjardins Jean-Pierre</t>
  </si>
  <si>
    <t>Ouellet Denis</t>
  </si>
  <si>
    <t>Pruneau Donald</t>
  </si>
  <si>
    <t>Richer Alain</t>
  </si>
  <si>
    <t>148784 Canada inc (Ferme Hynes)</t>
  </si>
  <si>
    <t>Mikolajczak André</t>
  </si>
  <si>
    <t>Maxfor Inc.</t>
  </si>
  <si>
    <t>Berrouard Mario</t>
  </si>
  <si>
    <t>Bardobec inc.</t>
  </si>
  <si>
    <t>Bouchard Robert</t>
  </si>
  <si>
    <t>Scierie St-Elzéar inc.</t>
  </si>
  <si>
    <t>Émond Gervais</t>
  </si>
  <si>
    <t>9061-8778 Québec inc.</t>
  </si>
  <si>
    <t>Desjardins Carl</t>
  </si>
  <si>
    <t>9337-8370 Québec inc.</t>
  </si>
  <si>
    <t>Briand Mario</t>
  </si>
  <si>
    <t>FSM Foresterie inc.</t>
  </si>
  <si>
    <t>Breault Robert</t>
  </si>
  <si>
    <t>Les Entreprises Alain Michaud inc.</t>
  </si>
  <si>
    <t>Girard Michel</t>
  </si>
  <si>
    <t>Paradis Michel</t>
  </si>
  <si>
    <t>Boulianne Guy</t>
  </si>
  <si>
    <t>Denis François</t>
  </si>
  <si>
    <t>Les Entreprises Jérôme Parent inc.</t>
  </si>
  <si>
    <t>Ouellet Jocelyn</t>
  </si>
  <si>
    <t>Fortin Mario</t>
  </si>
  <si>
    <t>Lemieux René</t>
  </si>
  <si>
    <t>Groupe Pelletier Gaspésie inc.</t>
  </si>
  <si>
    <t>Berger Olivain</t>
  </si>
  <si>
    <t>Cotton Léonide</t>
  </si>
  <si>
    <t>Breton Donald</t>
  </si>
  <si>
    <t>Lacroix Stéphan</t>
  </si>
  <si>
    <t>Rhéaume Guy</t>
  </si>
  <si>
    <t>Thibault Pierre</t>
  </si>
  <si>
    <t>Bussières Jocelyn</t>
  </si>
  <si>
    <t>Ferguson Claude</t>
  </si>
  <si>
    <t>Lévesque Bernard</t>
  </si>
  <si>
    <t>Morin Valier</t>
  </si>
  <si>
    <t>Bouchard Serge</t>
  </si>
  <si>
    <t>Poulin Martin</t>
  </si>
  <si>
    <t>Blanchet Claude</t>
  </si>
  <si>
    <t>Francoeur Bernard</t>
  </si>
  <si>
    <t>Avoine Francis</t>
  </si>
  <si>
    <t>Béland Alain</t>
  </si>
  <si>
    <t>Gaudreau Langis</t>
  </si>
  <si>
    <t>Labelle Jean-Guy</t>
  </si>
  <si>
    <t>Bolduc Daniel</t>
  </si>
  <si>
    <t>Labonté Claude</t>
  </si>
  <si>
    <t>Pelletier Larry</t>
  </si>
  <si>
    <t>Robichaud Sylvain</t>
  </si>
  <si>
    <t>Perry Daniel</t>
  </si>
  <si>
    <t>Plourde Marc</t>
  </si>
  <si>
    <t>Jacob Rénald</t>
  </si>
  <si>
    <t>Chapdelaine Rémi</t>
  </si>
  <si>
    <t>Lanthier Normand</t>
  </si>
  <si>
    <t>Adam Patrick</t>
  </si>
  <si>
    <t>Loiselle Benoît</t>
  </si>
  <si>
    <t>Paiement Mario</t>
  </si>
  <si>
    <t>Loyer Denis</t>
  </si>
  <si>
    <t>Dumas Martin</t>
  </si>
  <si>
    <t>Rousseau Raymond</t>
  </si>
  <si>
    <t>Francoeur Daniel</t>
  </si>
  <si>
    <t>Savard Rémi</t>
  </si>
  <si>
    <t>Lizotte Gilles</t>
  </si>
  <si>
    <t>Côté Paul</t>
  </si>
  <si>
    <t>Gagnon Jean-Claude</t>
  </si>
  <si>
    <t>Gagné François</t>
  </si>
  <si>
    <t>Tremblay Paulin</t>
  </si>
  <si>
    <t>Bouchard Jean</t>
  </si>
  <si>
    <t>Boulianne Michel</t>
  </si>
  <si>
    <t>Asselin André</t>
  </si>
  <si>
    <t>Bourgault Jacques</t>
  </si>
  <si>
    <t>Ouellet Marc-André</t>
  </si>
  <si>
    <t>Marenger Richard</t>
  </si>
  <si>
    <t>Johnson Gilles</t>
  </si>
  <si>
    <t>Moreau Sylvain</t>
  </si>
  <si>
    <t>Tremblay Richard</t>
  </si>
  <si>
    <t>Cloutier Martine</t>
  </si>
  <si>
    <t>Duchesne Michel</t>
  </si>
  <si>
    <t>Pelletier Alain</t>
  </si>
  <si>
    <t>Veillette Marcel</t>
  </si>
  <si>
    <t>Perron Nicolas</t>
  </si>
  <si>
    <t>Jourdain Frank</t>
  </si>
  <si>
    <t>Dubé Marc</t>
  </si>
  <si>
    <t>Doyon Robert</t>
  </si>
  <si>
    <t>Drolet Gérald</t>
  </si>
  <si>
    <t>Ferguson Francis</t>
  </si>
  <si>
    <t>Gauthier Pierre</t>
  </si>
  <si>
    <t>Laberge André</t>
  </si>
  <si>
    <t>Lefebvre Richard</t>
  </si>
  <si>
    <t>Lévesque René</t>
  </si>
  <si>
    <t>Proulx Ghislain</t>
  </si>
  <si>
    <t>Roy Germain</t>
  </si>
  <si>
    <t>Landry Cyrille</t>
  </si>
  <si>
    <t>Girard Vincent</t>
  </si>
  <si>
    <t>Dumais Magella</t>
  </si>
  <si>
    <t>Dubé Jean-Pierre</t>
  </si>
  <si>
    <t>Boudreault Gaétan</t>
  </si>
  <si>
    <t>Poulin Alain</t>
  </si>
  <si>
    <t>Côté Serge</t>
  </si>
  <si>
    <t>Couture Luc</t>
  </si>
  <si>
    <t>Dubé Michel</t>
  </si>
  <si>
    <t>Guimont Christian</t>
  </si>
  <si>
    <t>Guimont Gilles</t>
  </si>
  <si>
    <t>Lapointe Nelson</t>
  </si>
  <si>
    <t>Lepage Pierre</t>
  </si>
  <si>
    <t>Marcotte Gaston</t>
  </si>
  <si>
    <t>Therrien Denis</t>
  </si>
  <si>
    <t>Cantin Serge</t>
  </si>
  <si>
    <t>Johnson Daniel</t>
  </si>
  <si>
    <t>Potvin Christian</t>
  </si>
  <si>
    <t>Lavoie Carl</t>
  </si>
  <si>
    <t>St-Pierre Luc</t>
  </si>
  <si>
    <t>Alarie Serge</t>
  </si>
  <si>
    <t>Parent Luc</t>
  </si>
  <si>
    <t>Boivin Mario</t>
  </si>
  <si>
    <t>Champagne Christian</t>
  </si>
  <si>
    <t>Laframboise Johanne</t>
  </si>
  <si>
    <t>Robitaille Guy</t>
  </si>
  <si>
    <t>Trudel Marc</t>
  </si>
  <si>
    <t>Blais Francis</t>
  </si>
  <si>
    <t>Moisan Roger</t>
  </si>
  <si>
    <t>Côte Jean-François</t>
  </si>
  <si>
    <t>Morin Jean-Yves</t>
  </si>
  <si>
    <t>Girard Louis-Marie</t>
  </si>
  <si>
    <t>Malenfant Serge</t>
  </si>
  <si>
    <t>Brisebois Étienne</t>
  </si>
  <si>
    <t>Dumont Guy</t>
  </si>
  <si>
    <t>Langevin Danièle</t>
  </si>
  <si>
    <t>Perron Alain</t>
  </si>
  <si>
    <t>Guénette Gaétan</t>
  </si>
  <si>
    <t>Landry Yves</t>
  </si>
  <si>
    <t>Pinard Alain</t>
  </si>
  <si>
    <t>Jeffrey Jean</t>
  </si>
  <si>
    <t>Tanguay Jacques</t>
  </si>
  <si>
    <t>Bergeron Alain</t>
  </si>
  <si>
    <t>Émond Denis</t>
  </si>
  <si>
    <t>Desgagné Daniel</t>
  </si>
  <si>
    <t>Trudel Alain</t>
  </si>
  <si>
    <t>Roberge Camil</t>
  </si>
  <si>
    <t>Kerr Georges</t>
  </si>
  <si>
    <t>Gauthier Gérald</t>
  </si>
  <si>
    <t>Allard Dany</t>
  </si>
  <si>
    <t>Lord Marco</t>
  </si>
  <si>
    <t>Toupin Paul-Émile</t>
  </si>
  <si>
    <t>Lacasse Mario</t>
  </si>
  <si>
    <t>Robert Janel</t>
  </si>
  <si>
    <t>Marmen Sylvain</t>
  </si>
  <si>
    <t>St-Onge Marius</t>
  </si>
  <si>
    <t>Bélanger Jean-Pierre</t>
  </si>
  <si>
    <t>Dufour André</t>
  </si>
  <si>
    <t>Gagnon Denis</t>
  </si>
  <si>
    <t>Hurtubise Daniel</t>
  </si>
  <si>
    <t>Cloutier Firmin</t>
  </si>
  <si>
    <t>Couillard Jean-Noël</t>
  </si>
  <si>
    <t>Ouellette Gilbert</t>
  </si>
  <si>
    <t>Gagnon Sylvain</t>
  </si>
  <si>
    <t>Bernier Mario</t>
  </si>
  <si>
    <t>Morissette Chantal</t>
  </si>
  <si>
    <t>Synnott Yvan</t>
  </si>
  <si>
    <t>Brassard Robert</t>
  </si>
  <si>
    <t>Chamberland Claude</t>
  </si>
  <si>
    <t>Dubé Gilles</t>
  </si>
  <si>
    <t>Duguay Sylvain</t>
  </si>
  <si>
    <t>Guénette Donald</t>
  </si>
  <si>
    <t>Lebel Roger</t>
  </si>
  <si>
    <t>Lévesque Gustave</t>
  </si>
  <si>
    <t>Simard Ghislain</t>
  </si>
  <si>
    <t>Brazeau Alain</t>
  </si>
  <si>
    <t>Villemure André</t>
  </si>
  <si>
    <t>Simard Jocelyn</t>
  </si>
  <si>
    <t>Proulx Yvan</t>
  </si>
  <si>
    <t>Sylvestre Claude</t>
  </si>
  <si>
    <t>Pelletier Bruno</t>
  </si>
  <si>
    <t>St-Martin René</t>
  </si>
  <si>
    <t>Côté Régis</t>
  </si>
  <si>
    <t>Gaudreault Patrice</t>
  </si>
  <si>
    <t>Castonguay Marc</t>
  </si>
  <si>
    <t>Tousignant Jocelyn</t>
  </si>
  <si>
    <t>Béchamp Gérard</t>
  </si>
  <si>
    <t>Bernard Éric</t>
  </si>
  <si>
    <t>Méthot Marc</t>
  </si>
  <si>
    <t>Morissette Paule</t>
  </si>
  <si>
    <t>Morin Pierre</t>
  </si>
  <si>
    <t>Chouinard Gaétan</t>
  </si>
  <si>
    <t>Lessard Jean-Pierre</t>
  </si>
  <si>
    <t>Court Katherine</t>
  </si>
  <si>
    <t>Carrier Mario</t>
  </si>
  <si>
    <t>Turcotte Lucie</t>
  </si>
  <si>
    <t>Blanchard Marco</t>
  </si>
  <si>
    <t>Côté Gaston</t>
  </si>
  <si>
    <t>Deschênes Denis</t>
  </si>
  <si>
    <t>Francoeur André</t>
  </si>
  <si>
    <t>Pelletier Claude</t>
  </si>
  <si>
    <t>Rioux Jean-Pierre</t>
  </si>
  <si>
    <t>Bouchard Mario</t>
  </si>
  <si>
    <t>Lemay Richard</t>
  </si>
  <si>
    <t>Allard Jeannine</t>
  </si>
  <si>
    <t>Cayouette Jean</t>
  </si>
  <si>
    <t>Vaillancourt Daniel</t>
  </si>
  <si>
    <t>Dupont Vianney</t>
  </si>
  <si>
    <t>Raymond Guy</t>
  </si>
  <si>
    <t>Gallant Gilles</t>
  </si>
  <si>
    <t>Bernard Yvan</t>
  </si>
  <si>
    <t>Brazeau Denis</t>
  </si>
  <si>
    <t>Marchand Luc</t>
  </si>
  <si>
    <t>Landry Gérald</t>
  </si>
  <si>
    <t>Couture Marcel</t>
  </si>
  <si>
    <t>Grondin Michel</t>
  </si>
  <si>
    <t>Lapointe Normand</t>
  </si>
  <si>
    <t>Perron Michel</t>
  </si>
  <si>
    <t>Châteauvert Jacinthe</t>
  </si>
  <si>
    <t>Coulombe Bernard</t>
  </si>
  <si>
    <t>Dubuc Robert</t>
  </si>
  <si>
    <t>Lavoie Robin</t>
  </si>
  <si>
    <t>Boily Jean</t>
  </si>
  <si>
    <t>Lavoie Martin</t>
  </si>
  <si>
    <t>Lapointe Bernard</t>
  </si>
  <si>
    <t>Forget Claude</t>
  </si>
  <si>
    <t>Perreault Renaud</t>
  </si>
  <si>
    <t>Chouinard Jean</t>
  </si>
  <si>
    <t>Robert Marc-André</t>
  </si>
  <si>
    <t>Auger Alain</t>
  </si>
  <si>
    <t>Dubé Gérald</t>
  </si>
  <si>
    <t>Bélanger Alain</t>
  </si>
  <si>
    <t>Morin Yvan</t>
  </si>
  <si>
    <t>Duquette Martin</t>
  </si>
  <si>
    <t>Longpré Luc</t>
  </si>
  <si>
    <t>Cloutier Éric</t>
  </si>
  <si>
    <t>Cloutier Carol</t>
  </si>
  <si>
    <t>Bouchard Dany</t>
  </si>
  <si>
    <t>Larouche Laval</t>
  </si>
  <si>
    <t>Bélanger Bruno</t>
  </si>
  <si>
    <t>Lapointe Yves</t>
  </si>
  <si>
    <t>Malenfant Alain</t>
  </si>
  <si>
    <t>Morin Daniel</t>
  </si>
  <si>
    <t>Bertrand Michel</t>
  </si>
  <si>
    <t>D'Amours Sylvain</t>
  </si>
  <si>
    <t>Lavoie Clermont</t>
  </si>
  <si>
    <t>Barrette Joël</t>
  </si>
  <si>
    <t>Langlois Georges</t>
  </si>
  <si>
    <t>Larose Christian</t>
  </si>
  <si>
    <t>Paquin André</t>
  </si>
  <si>
    <t>Guertin Alain</t>
  </si>
  <si>
    <t>Gagné Gilles</t>
  </si>
  <si>
    <t>Bourassa François</t>
  </si>
  <si>
    <t>Boutin Michel</t>
  </si>
  <si>
    <t>Bussière Sylvain</t>
  </si>
  <si>
    <t>Vallée Luc</t>
  </si>
  <si>
    <t>Savoie Sylvain</t>
  </si>
  <si>
    <t>Fournier Bobby</t>
  </si>
  <si>
    <t>Holmes André</t>
  </si>
  <si>
    <t>Bouillon Sylvain</t>
  </si>
  <si>
    <t>Larocque Gilbert</t>
  </si>
  <si>
    <t>Francoeur Guylain</t>
  </si>
  <si>
    <t>Falardeau Langis</t>
  </si>
  <si>
    <t>Litalien Gaétan</t>
  </si>
  <si>
    <t>Falardeau Jean</t>
  </si>
  <si>
    <t>Fortin Martin</t>
  </si>
  <si>
    <t>Godin Jacques</t>
  </si>
  <si>
    <t>Legros Mario</t>
  </si>
  <si>
    <t>St-Denis François</t>
  </si>
  <si>
    <t>Tremblay Daniel</t>
  </si>
  <si>
    <t>Tremblay Robin</t>
  </si>
  <si>
    <t>Cloutier Robert</t>
  </si>
  <si>
    <t>Ouellet Gino</t>
  </si>
  <si>
    <t>Réhel Sylvain</t>
  </si>
  <si>
    <t>Carbonneau Richard</t>
  </si>
  <si>
    <t>Malette Denis</t>
  </si>
  <si>
    <t>Sasseville Michel</t>
  </si>
  <si>
    <t>Beaudoin Pierre</t>
  </si>
  <si>
    <t>Carrier Sylvie</t>
  </si>
  <si>
    <t>Labbé Mario</t>
  </si>
  <si>
    <t>Lizotte Régis</t>
  </si>
  <si>
    <t>Bélanger Patrice</t>
  </si>
  <si>
    <t>Volpé Jean</t>
  </si>
  <si>
    <t>Asselin Dany</t>
  </si>
  <si>
    <t>Fortin Dany</t>
  </si>
  <si>
    <t>Gagné Martin</t>
  </si>
  <si>
    <t>Dubé Doris</t>
  </si>
  <si>
    <t>Bérubé Serge</t>
  </si>
  <si>
    <t>Fournier Sylvain</t>
  </si>
  <si>
    <t>Simard Jacqueline</t>
  </si>
  <si>
    <t>Carpentier Jean</t>
  </si>
  <si>
    <t>Bernard Christian</t>
  </si>
  <si>
    <t>Bernier Nelson</t>
  </si>
  <si>
    <t>Bourque Jean</t>
  </si>
  <si>
    <t>Champoux Michel</t>
  </si>
  <si>
    <t>Lizotte Carol</t>
  </si>
  <si>
    <t>Vignola Denis</t>
  </si>
  <si>
    <t>Lévesque Yves</t>
  </si>
  <si>
    <t>Boucher Luc</t>
  </si>
  <si>
    <t>Morin Caroline</t>
  </si>
  <si>
    <t>Michaud Dany</t>
  </si>
  <si>
    <t>Nolet Stéphane</t>
  </si>
  <si>
    <t>Bonneau Ralph</t>
  </si>
  <si>
    <t>Lévesque Hugues</t>
  </si>
  <si>
    <t>Arbour Richard</t>
  </si>
  <si>
    <t>Talbot Denis</t>
  </si>
  <si>
    <t>Cayouette Luc</t>
  </si>
  <si>
    <t>Noël Mario</t>
  </si>
  <si>
    <t>Mercier Suzanne</t>
  </si>
  <si>
    <t>Gagnon Daniel</t>
  </si>
  <si>
    <t>Gingras Pierre</t>
  </si>
  <si>
    <t>Perreault Serge</t>
  </si>
  <si>
    <t>Bujold Guy</t>
  </si>
  <si>
    <t>Belletête Mario</t>
  </si>
  <si>
    <t>Perron Stéphane</t>
  </si>
  <si>
    <t>Charbonneau Denise</t>
  </si>
  <si>
    <t>Grenier Pierre</t>
  </si>
  <si>
    <t>Galarneau Serge</t>
  </si>
  <si>
    <t>Grégoire Alain</t>
  </si>
  <si>
    <t>Sirois Gervais</t>
  </si>
  <si>
    <t>Grenier Daniel</t>
  </si>
  <si>
    <t>Rodrigue Jean-Claude</t>
  </si>
  <si>
    <t>Morin Rémi</t>
  </si>
  <si>
    <t>Boulianne Nicole</t>
  </si>
  <si>
    <t>Grenier Louis</t>
  </si>
  <si>
    <t>Soucy Yvan</t>
  </si>
  <si>
    <t>Gagné Léandre</t>
  </si>
  <si>
    <t>Harvey Mario</t>
  </si>
  <si>
    <t>Ross Mario</t>
  </si>
  <si>
    <t>Carter Tony</t>
  </si>
  <si>
    <t>Pomerleau Steeve</t>
  </si>
  <si>
    <t>Renald, Régis</t>
  </si>
  <si>
    <t>Jomphe Mario</t>
  </si>
  <si>
    <t>Maltais Camil</t>
  </si>
  <si>
    <t>Roy Guy</t>
  </si>
  <si>
    <t>Gagné Rock</t>
  </si>
  <si>
    <t>Tanguay Stéphane</t>
  </si>
  <si>
    <t>Delisle Jacques</t>
  </si>
  <si>
    <t>Larouche Jocelyn</t>
  </si>
  <si>
    <t>Lavallée Benoit</t>
  </si>
  <si>
    <t>Legendre Philippe</t>
  </si>
  <si>
    <t>St-Louis Irène</t>
  </si>
  <si>
    <t>Doucet Martin</t>
  </si>
  <si>
    <t>Pelletier Nelson</t>
  </si>
  <si>
    <t>Simard Hélène</t>
  </si>
  <si>
    <t>Deroy Gilbert</t>
  </si>
  <si>
    <t>Perron Donald</t>
  </si>
  <si>
    <t>Gauthier François</t>
  </si>
  <si>
    <t>Morneau Philippe</t>
  </si>
  <si>
    <t>Carle Benoit</t>
  </si>
  <si>
    <t>Roy, Martin</t>
  </si>
  <si>
    <t>Ruel Yvan</t>
  </si>
  <si>
    <t>Beaudet Henriot</t>
  </si>
  <si>
    <t>Faucher Dany</t>
  </si>
  <si>
    <t>Grondin Richard</t>
  </si>
  <si>
    <t>Caron Bruno</t>
  </si>
  <si>
    <t>Carrier Richard</t>
  </si>
  <si>
    <t>Grondin Stéphan</t>
  </si>
  <si>
    <t>Payette Mario</t>
  </si>
  <si>
    <t>Rozon Denis</t>
  </si>
  <si>
    <t>Minville Normand</t>
  </si>
  <si>
    <t>Marion Paul</t>
  </si>
  <si>
    <t>Dumas Daniel</t>
  </si>
  <si>
    <t>Daigle Alain</t>
  </si>
  <si>
    <t>Morin Yves</t>
  </si>
  <si>
    <t>Crites Marcel</t>
  </si>
  <si>
    <t>Marineau Jean</t>
  </si>
  <si>
    <t>Lacroix Jackie</t>
  </si>
  <si>
    <t>Moisan Simon</t>
  </si>
  <si>
    <t>Tanguay Marye</t>
  </si>
  <si>
    <t>Vaillancourt Donald</t>
  </si>
  <si>
    <t>Jean René-Claude</t>
  </si>
  <si>
    <t>Leclerc Bernard</t>
  </si>
  <si>
    <t>Thériault Réjean</t>
  </si>
  <si>
    <t>Provost Simon</t>
  </si>
  <si>
    <t>Ouellet Daniel</t>
  </si>
  <si>
    <t>Prévost Richard</t>
  </si>
  <si>
    <t>Lavigne Mario</t>
  </si>
  <si>
    <t>Migneault Claude</t>
  </si>
  <si>
    <t>Thériault Régis</t>
  </si>
  <si>
    <t>Lavoie Sylvie</t>
  </si>
  <si>
    <t>Stritzkowski Rodney</t>
  </si>
  <si>
    <t>Blais Johanne</t>
  </si>
  <si>
    <t>Leroux Serge</t>
  </si>
  <si>
    <t>Simard Harold</t>
  </si>
  <si>
    <t>Fournier Raymond</t>
  </si>
  <si>
    <t>Pichette Réjean</t>
  </si>
  <si>
    <t>Landry Régis</t>
  </si>
  <si>
    <t>Bouchard Fabien</t>
  </si>
  <si>
    <t>Corneau Stéphane</t>
  </si>
  <si>
    <t>Tardif Denis</t>
  </si>
  <si>
    <t>St-Gelais Martial</t>
  </si>
  <si>
    <t>Paradis Julien</t>
  </si>
  <si>
    <t>Vinet Jean-François</t>
  </si>
  <si>
    <t>Tremblay Bob Gerry</t>
  </si>
  <si>
    <t>Desabrais Alain</t>
  </si>
  <si>
    <t>Fournier Gilles</t>
  </si>
  <si>
    <t>Éthier Luc</t>
  </si>
  <si>
    <t>Dufour Adams</t>
  </si>
  <si>
    <t>Beaulieu Daniel</t>
  </si>
  <si>
    <t>Brisson Fabien</t>
  </si>
  <si>
    <t>Proulx Joël</t>
  </si>
  <si>
    <t>Lavoie Jean-François</t>
  </si>
  <si>
    <t>Simard Clément</t>
  </si>
  <si>
    <t>Constantineau Serge</t>
  </si>
  <si>
    <t>Thibault Michel</t>
  </si>
  <si>
    <t>Rivet Éric</t>
  </si>
  <si>
    <t>Daigle Denis</t>
  </si>
  <si>
    <t>Houle André</t>
  </si>
  <si>
    <t>Roussel Éric</t>
  </si>
  <si>
    <t>Michaud Jacques</t>
  </si>
  <si>
    <t>Gravel Jean-Pascal</t>
  </si>
  <si>
    <t>Laplante Martin</t>
  </si>
  <si>
    <t>Charest Paul</t>
  </si>
  <si>
    <t>Jolin André</t>
  </si>
  <si>
    <t>St-Onge Luc</t>
  </si>
  <si>
    <t>Tremblay Jacques</t>
  </si>
  <si>
    <t>Péloquin Denis</t>
  </si>
  <si>
    <t>Liard Serge</t>
  </si>
  <si>
    <t>Beaupré Marcel</t>
  </si>
  <si>
    <t>Proulx Doris</t>
  </si>
  <si>
    <t>Otis Pierre</t>
  </si>
  <si>
    <t>Charron Francine</t>
  </si>
  <si>
    <t>Hamel Martin</t>
  </si>
  <si>
    <t>Levasseur Jacques</t>
  </si>
  <si>
    <t>Michaud Guy</t>
  </si>
  <si>
    <t>Savard Martin</t>
  </si>
  <si>
    <t>Moreau Richard</t>
  </si>
  <si>
    <t>Alain Frédéric</t>
  </si>
  <si>
    <t>Mondor Alain</t>
  </si>
  <si>
    <t>Trudel Marco</t>
  </si>
  <si>
    <t>Deschênes Stéphano</t>
  </si>
  <si>
    <t>Bélanger Steeve</t>
  </si>
  <si>
    <t>Savard Lisette</t>
  </si>
  <si>
    <t>Constantineau Marc</t>
  </si>
  <si>
    <t>Morasse Victor</t>
  </si>
  <si>
    <t>Paradis André</t>
  </si>
  <si>
    <t>Proulx Éric</t>
  </si>
  <si>
    <t>Alain François</t>
  </si>
  <si>
    <t>Brillant Pascal</t>
  </si>
  <si>
    <t>Breton Robin</t>
  </si>
  <si>
    <t>Buonocore Stéphane</t>
  </si>
  <si>
    <t>Cyr Stéphane</t>
  </si>
  <si>
    <t>Belleville Pierre</t>
  </si>
  <si>
    <t>Gamache Guylain</t>
  </si>
  <si>
    <t>Roussy Stéphane</t>
  </si>
  <si>
    <t>Couturier Martin</t>
  </si>
  <si>
    <t>Arsenault Manon</t>
  </si>
  <si>
    <t>Boudreault Martine</t>
  </si>
  <si>
    <t>Pilote Jean-Luc</t>
  </si>
  <si>
    <t>Néron Pierre</t>
  </si>
  <si>
    <t>Chabot Denis</t>
  </si>
  <si>
    <t>Boutin Jean-Pierre</t>
  </si>
  <si>
    <t>Leblanc Patrice</t>
  </si>
  <si>
    <t>Lavergne Armand</t>
  </si>
  <si>
    <t>Beaudoin Martin</t>
  </si>
  <si>
    <t>St-Gelais Dany</t>
  </si>
  <si>
    <t>Tanguay Andrée</t>
  </si>
  <si>
    <t>Dupuis Nicolas</t>
  </si>
  <si>
    <t>Danis Gaston</t>
  </si>
  <si>
    <t>Lachapelle Daniel</t>
  </si>
  <si>
    <t>Quévillon Daniel</t>
  </si>
  <si>
    <t>Paradis Guy</t>
  </si>
  <si>
    <t>Larochelle Rino</t>
  </si>
  <si>
    <t>Gagnon Josée</t>
  </si>
  <si>
    <t>Lafond Raymond</t>
  </si>
  <si>
    <t>Saumure Charles</t>
  </si>
  <si>
    <t>Lemoyne Benoit</t>
  </si>
  <si>
    <t>Houde Sylvain</t>
  </si>
  <si>
    <t>Ménard Bertrand</t>
  </si>
  <si>
    <t>Paradis Dominique</t>
  </si>
  <si>
    <t>Fréchette Claude</t>
  </si>
  <si>
    <t>Rhéaume Alain</t>
  </si>
  <si>
    <t>Bastien Pierrot</t>
  </si>
  <si>
    <t>Audet Patrice</t>
  </si>
  <si>
    <t>Pouliot Claude</t>
  </si>
  <si>
    <t>Mc Nicoll Jean</t>
  </si>
  <si>
    <t>Lavoie Gilles</t>
  </si>
  <si>
    <t>Beaudoin Édith</t>
  </si>
  <si>
    <t>Ross Martin</t>
  </si>
  <si>
    <t>Drapeau Carol</t>
  </si>
  <si>
    <t>Tremblay Ghislain</t>
  </si>
  <si>
    <t>Jean Francine</t>
  </si>
  <si>
    <t>Lamarche Yves</t>
  </si>
  <si>
    <t>Nolet Michel</t>
  </si>
  <si>
    <t>Allard Christian</t>
  </si>
  <si>
    <t>Allard Bréno</t>
  </si>
  <si>
    <t>Lapointe Jean</t>
  </si>
  <si>
    <t>Goulet Francis</t>
  </si>
  <si>
    <t>Jean Gino</t>
  </si>
  <si>
    <t>Therrien Bruno</t>
  </si>
  <si>
    <t>Bélanger Richard</t>
  </si>
  <si>
    <t>Lachaine Manon</t>
  </si>
  <si>
    <t>Martel Jean</t>
  </si>
  <si>
    <t>Angers Dany</t>
  </si>
  <si>
    <t>Bujold Marcel</t>
  </si>
  <si>
    <t>Blanchette Rock</t>
  </si>
  <si>
    <t>Alain André</t>
  </si>
  <si>
    <t>Labrecque Sylvain</t>
  </si>
  <si>
    <t>Leblanc Roméo</t>
  </si>
  <si>
    <t>Séguin, Serge</t>
  </si>
  <si>
    <t>Danis Jimmy</t>
  </si>
  <si>
    <t>Gagnon Jean-Pierre</t>
  </si>
  <si>
    <t>Lanthier Mario</t>
  </si>
  <si>
    <t>Morin Simon</t>
  </si>
  <si>
    <t>Lafond Nicole</t>
  </si>
  <si>
    <t>Doucet Roberto</t>
  </si>
  <si>
    <t>Beauchamp Hugues</t>
  </si>
  <si>
    <t>Desbiens Stéphane</t>
  </si>
  <si>
    <t>Dancause Robbie</t>
  </si>
  <si>
    <t>Laprise Rodrigue</t>
  </si>
  <si>
    <t>Simard Marlène</t>
  </si>
  <si>
    <t>Roberge Julie</t>
  </si>
  <si>
    <t>Lamothe Patrick</t>
  </si>
  <si>
    <t>Côté Patrice</t>
  </si>
  <si>
    <t>Lyrette Stéphane</t>
  </si>
  <si>
    <t>Audet Romain</t>
  </si>
  <si>
    <t>Carle Stephen</t>
  </si>
  <si>
    <t>Lachance Sylvain</t>
  </si>
  <si>
    <t>Paquet Réjean</t>
  </si>
  <si>
    <t>Rancourt, Mario</t>
  </si>
  <si>
    <t>Michaud Jean-Paul</t>
  </si>
  <si>
    <t>Gauthier Stéphane</t>
  </si>
  <si>
    <t>Emond André</t>
  </si>
  <si>
    <t>Gagnon Alain</t>
  </si>
  <si>
    <t>Marcotte Louis</t>
  </si>
  <si>
    <t>Beaudoin René</t>
  </si>
  <si>
    <t>Imbeault Serge</t>
  </si>
  <si>
    <t>Lemieux Clermont</t>
  </si>
  <si>
    <t>Jacques Éric</t>
  </si>
  <si>
    <t>Petitclerc Yvan</t>
  </si>
  <si>
    <t>Lacroix Odile</t>
  </si>
  <si>
    <t>Auger Luc</t>
  </si>
  <si>
    <t>Tremblay Jean-Robin</t>
  </si>
  <si>
    <t>Caron Stéphane</t>
  </si>
  <si>
    <t>Michaud Alain</t>
  </si>
  <si>
    <t>Dionne Guy</t>
  </si>
  <si>
    <t>St-Jean Carl</t>
  </si>
  <si>
    <t>Potvin Éric</t>
  </si>
  <si>
    <t>Hervieux Pierre</t>
  </si>
  <si>
    <t>Soucy Carl</t>
  </si>
  <si>
    <t>Gonnin Philip</t>
  </si>
  <si>
    <t>Charland Luc</t>
  </si>
  <si>
    <t>Lajeunesse Joël</t>
  </si>
  <si>
    <t>Raymond Carl</t>
  </si>
  <si>
    <t>Dion Georges</t>
  </si>
  <si>
    <t>Larouche Marius</t>
  </si>
  <si>
    <t>Chabot Jacques</t>
  </si>
  <si>
    <t>Dubuc Sylvain</t>
  </si>
  <si>
    <t>Sallafranque Stephen</t>
  </si>
  <si>
    <t>Dubeau Daniel</t>
  </si>
  <si>
    <t>Savard Dany</t>
  </si>
  <si>
    <t>Malouin Jean</t>
  </si>
  <si>
    <t>Daigle Éric</t>
  </si>
  <si>
    <t>Dionne Jean-Guy</t>
  </si>
  <si>
    <t>Cloutier Daniel</t>
  </si>
  <si>
    <t>Cyr Steve</t>
  </si>
  <si>
    <t>Larivière Éric</t>
  </si>
  <si>
    <t>Boulianne Mona</t>
  </si>
  <si>
    <t>Dumont Marco</t>
  </si>
  <si>
    <t>Leblanc Dany</t>
  </si>
  <si>
    <t>Gagné Lyne</t>
  </si>
  <si>
    <t>Tremblay André</t>
  </si>
  <si>
    <t>Gagné Dominique</t>
  </si>
  <si>
    <t>Skelling Mario</t>
  </si>
  <si>
    <t>Bacon Sylvie</t>
  </si>
  <si>
    <t>Gagnon Yvan</t>
  </si>
  <si>
    <t>Michaud Denis</t>
  </si>
  <si>
    <t>Cantin Jean-Pierre</t>
  </si>
  <si>
    <t>Mercier André</t>
  </si>
  <si>
    <t>Boies Éric</t>
  </si>
  <si>
    <t>Bacon Anouchka</t>
  </si>
  <si>
    <t>Mailhot Jean</t>
  </si>
  <si>
    <t>Bilodeau Stéphane</t>
  </si>
  <si>
    <t>Poirier Isabelle</t>
  </si>
  <si>
    <t>Duquette Alain</t>
  </si>
  <si>
    <t>Robert Daniel</t>
  </si>
  <si>
    <t>Labelle Sylvain</t>
  </si>
  <si>
    <t>Bordeleau Alain</t>
  </si>
  <si>
    <t>Cyr Claude</t>
  </si>
  <si>
    <t>Fortin Luc</t>
  </si>
  <si>
    <t>Briand Martin</t>
  </si>
  <si>
    <t>Desroches Luc</t>
  </si>
  <si>
    <t>Martineau Jean</t>
  </si>
  <si>
    <t>Michaud Éric</t>
  </si>
  <si>
    <t>Montminy Jean-Marc</t>
  </si>
  <si>
    <t>Leclerc Éric</t>
  </si>
  <si>
    <t>Gravel Nicolas</t>
  </si>
  <si>
    <t>Jean Rachel</t>
  </si>
  <si>
    <t>Rozon Sylvain</t>
  </si>
  <si>
    <t>Roy Jocelyn</t>
  </si>
  <si>
    <t>Deschênes Stéphane</t>
  </si>
  <si>
    <t>Drouin Patrice</t>
  </si>
  <si>
    <t>Labelle Pascal</t>
  </si>
  <si>
    <t>Harton Jean-Louis</t>
  </si>
  <si>
    <t>Gauvin Johnny</t>
  </si>
  <si>
    <t>Girard Robin</t>
  </si>
  <si>
    <t>Casey Steve R.</t>
  </si>
  <si>
    <t>Desjardins Lise</t>
  </si>
  <si>
    <t>Perron Daniel</t>
  </si>
  <si>
    <t>Ouellet Jean-François</t>
  </si>
  <si>
    <t>Rivard Sylvain</t>
  </si>
  <si>
    <t>Pilote Luc</t>
  </si>
  <si>
    <t>Bouchard Alain</t>
  </si>
  <si>
    <t>Boucher Pascal</t>
  </si>
  <si>
    <t>Pelletier Chantal</t>
  </si>
  <si>
    <t>Bélanger Brigitte</t>
  </si>
  <si>
    <t>Audet François</t>
  </si>
  <si>
    <t>Lapointe Christian</t>
  </si>
  <si>
    <t>Tanguay Sonia</t>
  </si>
  <si>
    <t>Gaumond Tony</t>
  </si>
  <si>
    <t>Lemieux Jimmy</t>
  </si>
  <si>
    <t>Rosa Jean</t>
  </si>
  <si>
    <t>Fortin Richard</t>
  </si>
  <si>
    <t>Gagnon Roger</t>
  </si>
  <si>
    <t>Breton Yves</t>
  </si>
  <si>
    <t>Bergeron Marc</t>
  </si>
  <si>
    <t>Lafond Enrico</t>
  </si>
  <si>
    <t>Raby Patrice</t>
  </si>
  <si>
    <t>Bédard Luc</t>
  </si>
  <si>
    <t>Sanscartier Dany</t>
  </si>
  <si>
    <t>Cinq-Mars Joël</t>
  </si>
  <si>
    <t>Dumont Germain</t>
  </si>
  <si>
    <t>Rioux Christian</t>
  </si>
  <si>
    <t>Guérette Julie</t>
  </si>
  <si>
    <t>Gamache Marco</t>
  </si>
  <si>
    <t>Dubeau Harold</t>
  </si>
  <si>
    <t>Gauthier Gaétane</t>
  </si>
  <si>
    <t>Poirier Gilles</t>
  </si>
  <si>
    <t>Boudreault Frank</t>
  </si>
  <si>
    <t>Bergeron Francis</t>
  </si>
  <si>
    <t>Keeney Steven</t>
  </si>
  <si>
    <t>Lapointe Yannick</t>
  </si>
  <si>
    <t>Tremblay Luc</t>
  </si>
  <si>
    <t>Turcotte Jérôme</t>
  </si>
  <si>
    <t>Gravel Pascal</t>
  </si>
  <si>
    <t>Chaîné Stéphane</t>
  </si>
  <si>
    <t>Pellerin Joël</t>
  </si>
  <si>
    <t>Bérubé Carl</t>
  </si>
  <si>
    <t>Bergeron Patrice</t>
  </si>
  <si>
    <t>Paquette Sébastien</t>
  </si>
  <si>
    <t>Émond Sébastien</t>
  </si>
  <si>
    <t>Aubin Clément</t>
  </si>
  <si>
    <t>Dumont Sébastien</t>
  </si>
  <si>
    <t>Proulx Christian</t>
  </si>
  <si>
    <t>Pontiroli Eleno</t>
  </si>
  <si>
    <t>Dénommée Mario</t>
  </si>
  <si>
    <t>Turgeon René</t>
  </si>
  <si>
    <t>Langlais Nancy</t>
  </si>
  <si>
    <t>Landry Marc</t>
  </si>
  <si>
    <t>Joncas Bertrand</t>
  </si>
  <si>
    <t>Côté Éric</t>
  </si>
  <si>
    <t>Bouchard Régis</t>
  </si>
  <si>
    <t>Dupuis Bruno</t>
  </si>
  <si>
    <t>Rondeau Benoit</t>
  </si>
  <si>
    <t>Saulnier Richard</t>
  </si>
  <si>
    <t>Simard David</t>
  </si>
  <si>
    <t>Lajoie Patrick</t>
  </si>
  <si>
    <t>Crosland Allen</t>
  </si>
  <si>
    <t>Daigle Bertrand</t>
  </si>
  <si>
    <t>Bernard François</t>
  </si>
  <si>
    <t>Gosselin Steve</t>
  </si>
  <si>
    <t>Landry Yoland</t>
  </si>
  <si>
    <t>Mercier Dominique</t>
  </si>
  <si>
    <t>Savard Johny</t>
  </si>
  <si>
    <t>Lavoie François</t>
  </si>
  <si>
    <t>Brouillard Céline</t>
  </si>
  <si>
    <t>Bernier Jean-Yves</t>
  </si>
  <si>
    <t>Langlais Sylvain</t>
  </si>
  <si>
    <t>Paquet Gino</t>
  </si>
  <si>
    <t>Simard Anabelle</t>
  </si>
  <si>
    <t>Lafrenière Joan</t>
  </si>
  <si>
    <t>Lafontaine, Marie-Johanne</t>
  </si>
  <si>
    <t>Routhier Denis</t>
  </si>
  <si>
    <t>Castonguay Stéphane</t>
  </si>
  <si>
    <t>Laquerre Martin</t>
  </si>
  <si>
    <t>Chauvette Daniel</t>
  </si>
  <si>
    <t>Michaud Isabelle</t>
  </si>
  <si>
    <t>Hobbs Steeve</t>
  </si>
  <si>
    <t>Tremblay Blaise</t>
  </si>
  <si>
    <t>Joly Éric</t>
  </si>
  <si>
    <t>Lauzon René</t>
  </si>
  <si>
    <t>Fortin Cindy</t>
  </si>
  <si>
    <t>Beaulieu Marco</t>
  </si>
  <si>
    <t>Bédard Daniel</t>
  </si>
  <si>
    <t>Leclair, Jean-François</t>
  </si>
  <si>
    <t>Charette Gabriel</t>
  </si>
  <si>
    <t>Guillemette Yannick</t>
  </si>
  <si>
    <t>Lacroix Guy</t>
  </si>
  <si>
    <t>Bédard Éric</t>
  </si>
  <si>
    <t>Lamy Yan</t>
  </si>
  <si>
    <t>Carpentier Joël</t>
  </si>
  <si>
    <t>Leblanc Christian</t>
  </si>
  <si>
    <t>Lunam Yannick</t>
  </si>
  <si>
    <t>Frigon Patrice</t>
  </si>
  <si>
    <t>Caron Michelle</t>
  </si>
  <si>
    <t>Boucher Louis</t>
  </si>
  <si>
    <t>Durand Caroline</t>
  </si>
  <si>
    <t>Boyte Jean-François</t>
  </si>
  <si>
    <t>Caouette Stéphan</t>
  </si>
  <si>
    <t>Roy Sylvain</t>
  </si>
  <si>
    <t>Jacques Patrick</t>
  </si>
  <si>
    <t>Thériault Renaud</t>
  </si>
  <si>
    <t>Bourque Serge</t>
  </si>
  <si>
    <t>Lacombe Sylvain</t>
  </si>
  <si>
    <t>Malenfant Jimmy</t>
  </si>
  <si>
    <t>Germain Martin</t>
  </si>
  <si>
    <t>Gilbert Bernard</t>
  </si>
  <si>
    <t>Dion Gilles</t>
  </si>
  <si>
    <t>Bourbonnais, Danielle</t>
  </si>
  <si>
    <t>Frigon Patrick</t>
  </si>
  <si>
    <t>Baril Alexandre</t>
  </si>
  <si>
    <t>Turcotte Simon</t>
  </si>
  <si>
    <t>Sanscartier Éric</t>
  </si>
  <si>
    <t>Dubé Romain</t>
  </si>
  <si>
    <t>Ouellet Yannick</t>
  </si>
  <si>
    <t>Tremblay Steeve</t>
  </si>
  <si>
    <t>Côté Marc</t>
  </si>
  <si>
    <t>Crête Sébastien</t>
  </si>
  <si>
    <t>Bouchard Justin</t>
  </si>
  <si>
    <t>Roy Dominic</t>
  </si>
  <si>
    <t>Martel Frédéric</t>
  </si>
  <si>
    <t>Poirier Frédéric</t>
  </si>
  <si>
    <t>Gosselin François</t>
  </si>
  <si>
    <t>Lizotte André</t>
  </si>
  <si>
    <t>Gagné Anik</t>
  </si>
  <si>
    <t>Rhéaume Philippe</t>
  </si>
  <si>
    <t>Gauthier Sonia</t>
  </si>
  <si>
    <t>Boudreault Richard</t>
  </si>
  <si>
    <t>Bourque Patrick</t>
  </si>
  <si>
    <t>Pineault Véronique</t>
  </si>
  <si>
    <t>Beaudin Katy</t>
  </si>
  <si>
    <t>Lemieux Olivier</t>
  </si>
  <si>
    <t>Plamondon Sonia</t>
  </si>
  <si>
    <t>Audet Dany</t>
  </si>
  <si>
    <t>Carrière Michel</t>
  </si>
  <si>
    <t>Dénommé Louis-Philippe</t>
  </si>
  <si>
    <t>Gravel Jean-François</t>
  </si>
  <si>
    <t>Nault Kenneth</t>
  </si>
  <si>
    <t>Nault Sophie</t>
  </si>
  <si>
    <t>Leblanc Jean-François</t>
  </si>
  <si>
    <t>Sampson Christian</t>
  </si>
  <si>
    <t>Bolduc Bruno</t>
  </si>
  <si>
    <t>Gosselin Éric</t>
  </si>
  <si>
    <t>Lemaire Jason</t>
  </si>
  <si>
    <t>Gaudreault Daniel</t>
  </si>
  <si>
    <t>Roy Marie-Josée</t>
  </si>
  <si>
    <t>Picard Chantale</t>
  </si>
  <si>
    <t>Tremblay Sandra</t>
  </si>
  <si>
    <t>Thibault René</t>
  </si>
  <si>
    <t>Tremblay Yan</t>
  </si>
  <si>
    <t>Thibeault Rémi</t>
  </si>
  <si>
    <t>Lajoie Sébastien</t>
  </si>
  <si>
    <t>Perreault Cédric</t>
  </si>
  <si>
    <t>Lalonde Isabelle</t>
  </si>
  <si>
    <t>Dunnigan Jean</t>
  </si>
  <si>
    <t>Meunier Pierre</t>
  </si>
  <si>
    <t>Mallette Sébastien</t>
  </si>
  <si>
    <t>Néron Sandra</t>
  </si>
  <si>
    <t>Bédard Frédéric</t>
  </si>
  <si>
    <t>Blier Daniel</t>
  </si>
  <si>
    <t>Houle Pascal</t>
  </si>
  <si>
    <t>Lebreux Denis</t>
  </si>
  <si>
    <t>Tanguay Claude</t>
  </si>
  <si>
    <t>Tremblay François</t>
  </si>
  <si>
    <t>Leblanc François</t>
  </si>
  <si>
    <t>Tremblay David</t>
  </si>
  <si>
    <t>St-Pierre Robin</t>
  </si>
  <si>
    <t>Desbiens Denis</t>
  </si>
  <si>
    <t>Rousseau Andrée</t>
  </si>
  <si>
    <t>Soucie Denis H.</t>
  </si>
  <si>
    <t>Falardeau Guy</t>
  </si>
  <si>
    <t>Bégin Christian</t>
  </si>
  <si>
    <t>Vaillancourt Sylvie</t>
  </si>
  <si>
    <t>Néron Rémi</t>
  </si>
  <si>
    <t>Roy Alexandre</t>
  </si>
  <si>
    <t>Bellavance Mélanie</t>
  </si>
  <si>
    <t>Bélanger Sylvain</t>
  </si>
  <si>
    <t>Pelletier Danick</t>
  </si>
  <si>
    <t>Turpin Marc</t>
  </si>
  <si>
    <t>Gougeon Daniel</t>
  </si>
  <si>
    <t>Gingras Jean-François</t>
  </si>
  <si>
    <t>Jodouin Pierre</t>
  </si>
  <si>
    <t>Fradette Philippe</t>
  </si>
  <si>
    <t>Tremblay Olivier</t>
  </si>
  <si>
    <t>Lacelle Francis</t>
  </si>
  <si>
    <t>Ricard Sébastien</t>
  </si>
  <si>
    <t>Thériault Dany</t>
  </si>
  <si>
    <t>Belzile Cynthia</t>
  </si>
  <si>
    <t>Larochelle Benoît</t>
  </si>
  <si>
    <t>Bouchard Judith</t>
  </si>
  <si>
    <t>Lafrenière Éliane</t>
  </si>
  <si>
    <t>Lavoie Enrico</t>
  </si>
  <si>
    <t>Renaud Martin</t>
  </si>
  <si>
    <t>Dallaire Johnny</t>
  </si>
  <si>
    <t>Godin Caroline</t>
  </si>
  <si>
    <t>Labbé Christian</t>
  </si>
  <si>
    <t>Santerre Jean-François</t>
  </si>
  <si>
    <t>Bouchard Sébastien</t>
  </si>
  <si>
    <t>Pelletier Jean-Simon</t>
  </si>
  <si>
    <t>Rocheleau Danielle</t>
  </si>
  <si>
    <t>Chouinard Yohann</t>
  </si>
  <si>
    <t>Montreuil Benoit</t>
  </si>
  <si>
    <t>Henry Daniel</t>
  </si>
  <si>
    <t>Julien-Genois Bernard</t>
  </si>
  <si>
    <t>Constantineau Joël</t>
  </si>
  <si>
    <t>Goulet Audrey</t>
  </si>
  <si>
    <t>Hamel Steve</t>
  </si>
  <si>
    <t>Villeneuve Pascal</t>
  </si>
  <si>
    <t>Pilotte Annabelle</t>
  </si>
  <si>
    <t>Lalonde Mario</t>
  </si>
  <si>
    <t>Héroux Alexandre</t>
  </si>
  <si>
    <t>Dionne Yannick</t>
  </si>
  <si>
    <t>Delorme Sylvain</t>
  </si>
  <si>
    <t>Aumont Jean-François</t>
  </si>
  <si>
    <t>Grenier Christian</t>
  </si>
  <si>
    <t>Ouellet Francis</t>
  </si>
  <si>
    <t>Fortin Guillaume</t>
  </si>
  <si>
    <t>Bernier Mathieu</t>
  </si>
  <si>
    <t>Beauparlant Christine</t>
  </si>
  <si>
    <t>Trottier Éric</t>
  </si>
  <si>
    <t>Vallières Jonathan</t>
  </si>
  <si>
    <t>Morin Stéphane</t>
  </si>
  <si>
    <t>Rivard Yannick</t>
  </si>
  <si>
    <t>Laroche Pierre</t>
  </si>
  <si>
    <t>Parent Patrick</t>
  </si>
  <si>
    <t>Larente Jonathan</t>
  </si>
  <si>
    <t>Saint-Jean Hugo</t>
  </si>
  <si>
    <t>Beaudin Patrick</t>
  </si>
  <si>
    <t>Maltais Claude</t>
  </si>
  <si>
    <t>Laroche Claude</t>
  </si>
  <si>
    <t>Dubois Marie-Claude</t>
  </si>
  <si>
    <t>Roach Jacques</t>
  </si>
  <si>
    <t>Byrns Jayson</t>
  </si>
  <si>
    <t>Boivin David</t>
  </si>
  <si>
    <t>Meunier Philippe</t>
  </si>
  <si>
    <t>Sénéchal Jean-Nichol</t>
  </si>
  <si>
    <t>Tourigny Caroline</t>
  </si>
  <si>
    <t>Fradette Kaven</t>
  </si>
  <si>
    <t>Viger Donald</t>
  </si>
  <si>
    <t>Gendreau-Beauchamp Luce-Maude</t>
  </si>
  <si>
    <t>Sénéchal Steve</t>
  </si>
  <si>
    <t>Turcot Stéphane</t>
  </si>
  <si>
    <t>Thériault Christian</t>
  </si>
  <si>
    <t>Caouette Nicolas</t>
  </si>
  <si>
    <t>Genest Éric</t>
  </si>
  <si>
    <t>Caron Jean-François</t>
  </si>
  <si>
    <t>Gaudet Francis</t>
  </si>
  <si>
    <t>Dauphin Yan</t>
  </si>
  <si>
    <t>Lavoie Simon</t>
  </si>
  <si>
    <t>Côté Sébastien</t>
  </si>
  <si>
    <t>Tremblay Marc</t>
  </si>
  <si>
    <t>Prebinski Dany</t>
  </si>
  <si>
    <t>Groulx Mario</t>
  </si>
  <si>
    <t>Versailles Yan</t>
  </si>
  <si>
    <t>Fortin Audrey</t>
  </si>
  <si>
    <t>Deblois Johanne</t>
  </si>
  <si>
    <t>Bélanger Jean-François</t>
  </si>
  <si>
    <t>Dugas Claire</t>
  </si>
  <si>
    <t>Duchesne Luc</t>
  </si>
  <si>
    <t>Bouchard Claude</t>
  </si>
  <si>
    <t>Dassylva Louis-Philippe</t>
  </si>
  <si>
    <t>Girard David</t>
  </si>
  <si>
    <t>Cusson Yanick</t>
  </si>
  <si>
    <t>Boissonneault Jean-Guy</t>
  </si>
  <si>
    <t>Baribeault France</t>
  </si>
  <si>
    <t>Belley Jean-Pierre</t>
  </si>
  <si>
    <t>Jomphe Nancy</t>
  </si>
  <si>
    <t>Rousseau Sébastien</t>
  </si>
  <si>
    <t>Landry Pierre-Luc</t>
  </si>
  <si>
    <t>Guay Jonathan</t>
  </si>
  <si>
    <t>Allard Kevin</t>
  </si>
  <si>
    <t>Spooner Matthieu</t>
  </si>
  <si>
    <t>Charbonneau Daniel</t>
  </si>
  <si>
    <t>Groleau Mathieu</t>
  </si>
  <si>
    <t>Guillot Alexis</t>
  </si>
  <si>
    <t>Raposo Serge</t>
  </si>
  <si>
    <t>Bouchard Michaël</t>
  </si>
  <si>
    <t>Pouliot Simon</t>
  </si>
  <si>
    <t>Marceau Michaël</t>
  </si>
  <si>
    <t>Leblanc Yan</t>
  </si>
  <si>
    <t>Julien Dany</t>
  </si>
  <si>
    <t>Richard David</t>
  </si>
  <si>
    <t>Chartrand Marc</t>
  </si>
  <si>
    <t>Drouin Stéphane</t>
  </si>
  <si>
    <t>Séguin Geoffrey</t>
  </si>
  <si>
    <t>Dufresne Régis</t>
  </si>
  <si>
    <t>Girard Dominic</t>
  </si>
  <si>
    <t>Blouin Dominique</t>
  </si>
  <si>
    <t>Brault Marie-Ève</t>
  </si>
  <si>
    <t>Allard Simon</t>
  </si>
  <si>
    <t>Pépin Steve</t>
  </si>
  <si>
    <t>Brulotte Jean-Sébastien</t>
  </si>
  <si>
    <t>Bellehumeur Patricia</t>
  </si>
  <si>
    <t>Cormier Érica</t>
  </si>
  <si>
    <t>Pichette Bruno</t>
  </si>
  <si>
    <t>Tremblay Antonin</t>
  </si>
  <si>
    <t>Vincent Sébastien</t>
  </si>
  <si>
    <t>Girard Mathieu</t>
  </si>
  <si>
    <t>Roy Jonathan</t>
  </si>
  <si>
    <t>Trudel Manon</t>
  </si>
  <si>
    <t>Riel Claude</t>
  </si>
  <si>
    <t>Goulet David</t>
  </si>
  <si>
    <t>Dubé Caroline</t>
  </si>
  <si>
    <t>Boucher Francis</t>
  </si>
  <si>
    <t>Garneau Sylvain</t>
  </si>
  <si>
    <t>Dupuis, Jean</t>
  </si>
  <si>
    <t>Lebel Marie-Claude</t>
  </si>
  <si>
    <t>Marleau Stéphane</t>
  </si>
  <si>
    <t>Dubé Cathy</t>
  </si>
  <si>
    <t>Thibault Mathieu</t>
  </si>
  <si>
    <t>Dubé Jean-François</t>
  </si>
  <si>
    <t>Aubin Guillaume</t>
  </si>
  <si>
    <t>Gagnon-Hurtubise Cyrille</t>
  </si>
  <si>
    <t>Deschênes Nicolas</t>
  </si>
  <si>
    <t>Lajeunesse Pierre-Paul</t>
  </si>
  <si>
    <t>Goulet Philippe</t>
  </si>
  <si>
    <t>Côté Nicolas</t>
  </si>
  <si>
    <t>Beaulieu Darcy</t>
  </si>
  <si>
    <t>Gratton Marc</t>
  </si>
  <si>
    <t>Chabot Vincent</t>
  </si>
  <si>
    <t>Thibault Daniel</t>
  </si>
  <si>
    <t>Pouliot Alain</t>
  </si>
  <si>
    <t>Bérubé, Joël</t>
  </si>
  <si>
    <t>Godbout Frédéric</t>
  </si>
  <si>
    <t>Deslauriers Valentin</t>
  </si>
  <si>
    <t>Parent Éric</t>
  </si>
  <si>
    <t>Métras Julie</t>
  </si>
  <si>
    <t>Vigneault Doris</t>
  </si>
  <si>
    <t>Taché Julie</t>
  </si>
  <si>
    <t>Servant Yves</t>
  </si>
  <si>
    <t>Baribeault Julie</t>
  </si>
  <si>
    <t>Langlais Emmanuelle</t>
  </si>
  <si>
    <t>Rochon Annie</t>
  </si>
  <si>
    <t>Michaud Alexandre</t>
  </si>
  <si>
    <t>Dubuc Chantal</t>
  </si>
  <si>
    <t>Jean Stéphanie</t>
  </si>
  <si>
    <t>Drapeau Sylvain</t>
  </si>
  <si>
    <t>Beaulieu Pierre</t>
  </si>
  <si>
    <t>Boisvert Monique</t>
  </si>
  <si>
    <t>Dauphinais Viviane</t>
  </si>
  <si>
    <t>Prévost Sylvie</t>
  </si>
  <si>
    <t>Hémond Nathalie</t>
  </si>
  <si>
    <t>Poudrier Sylvie</t>
  </si>
  <si>
    <t>Grandmaire Fanny</t>
  </si>
  <si>
    <t>Lacroix Dan</t>
  </si>
  <si>
    <t>Pedneault François</t>
  </si>
  <si>
    <t>Lessard Sébastien</t>
  </si>
  <si>
    <t>Lapierre Antoine</t>
  </si>
  <si>
    <t>Richard Chantal</t>
  </si>
  <si>
    <t>Potvin Mélina</t>
  </si>
  <si>
    <t>Gilbert,  Marie-Claude</t>
  </si>
  <si>
    <t>Frenette David</t>
  </si>
  <si>
    <t>Cloutier Stéphanie</t>
  </si>
  <si>
    <t>Allard François</t>
  </si>
  <si>
    <t>Caron Michaël</t>
  </si>
  <si>
    <t>Gagnon Davy</t>
  </si>
  <si>
    <t>Turcotte Jean-François</t>
  </si>
  <si>
    <t>Pelletier,  Richard  Jr</t>
  </si>
  <si>
    <t>Moore Sylvain</t>
  </si>
  <si>
    <t>Dubé Raphaël</t>
  </si>
  <si>
    <t>Haché Michel</t>
  </si>
  <si>
    <t>Rioux Pierre-Luc</t>
  </si>
  <si>
    <t>Deraiche Sophie</t>
  </si>
  <si>
    <t>Lapointe David</t>
  </si>
  <si>
    <t>Lacasse Bois  Hugo-Charles</t>
  </si>
  <si>
    <t>Pelletier Dany</t>
  </si>
  <si>
    <t>Labonté Alexandre</t>
  </si>
  <si>
    <t>Blanchet Frédéric</t>
  </si>
  <si>
    <t>Roberge Kora</t>
  </si>
  <si>
    <t>Delaveau Olivier</t>
  </si>
  <si>
    <t>Drolet Claudine</t>
  </si>
  <si>
    <t>Lessard Julie</t>
  </si>
  <si>
    <t>Côté Emmanuelle</t>
  </si>
  <si>
    <t>St-Amant Nicolas</t>
  </si>
  <si>
    <t>Morasse Guyaume</t>
  </si>
  <si>
    <t>Marcouiller Simon</t>
  </si>
  <si>
    <t>Gagnon Karine</t>
  </si>
  <si>
    <t>Rousseau Daniel</t>
  </si>
  <si>
    <t>Dallaire Katrine</t>
  </si>
  <si>
    <t>Malenfant Yolaine</t>
  </si>
  <si>
    <t>Courbron Colette</t>
  </si>
  <si>
    <t>Thériault, Ian</t>
  </si>
  <si>
    <t>Berger Claude</t>
  </si>
  <si>
    <t>Banville Alexandre</t>
  </si>
  <si>
    <t>Gagné Michaël</t>
  </si>
  <si>
    <t>Gaudreault Éric</t>
  </si>
  <si>
    <t>Lambert Luc</t>
  </si>
  <si>
    <t>Boilard-Girard Julie</t>
  </si>
  <si>
    <t>Beaulieu Johannie</t>
  </si>
  <si>
    <t>Vallières Sébastien</t>
  </si>
  <si>
    <t>Morand Philippe</t>
  </si>
  <si>
    <t>Bouchard Simon</t>
  </si>
  <si>
    <t>Gaumond Émilie</t>
  </si>
  <si>
    <t>Beaudoin Maxime</t>
  </si>
  <si>
    <t>Bilodeau Claire-Hélène</t>
  </si>
  <si>
    <t>Déraps Michaël</t>
  </si>
  <si>
    <t>Goyette Guillaume</t>
  </si>
  <si>
    <t>Blackburn Rogers  Pascal</t>
  </si>
  <si>
    <t>Bilodeau Claude</t>
  </si>
  <si>
    <t>Leblanc Steve</t>
  </si>
  <si>
    <t>Langevin, Louis-Philippe</t>
  </si>
  <si>
    <t>Pichette David</t>
  </si>
  <si>
    <t>Gagné Émilie</t>
  </si>
  <si>
    <t>Turcotte Guillaume</t>
  </si>
  <si>
    <t>Sanchez Patrick</t>
  </si>
  <si>
    <t>Thomassin Stéphane</t>
  </si>
  <si>
    <t>Fortin Pierre-Luc</t>
  </si>
  <si>
    <t>Ouellet Guillaume</t>
  </si>
  <si>
    <t>Boulianne Louis</t>
  </si>
  <si>
    <t>Gagnon Luc</t>
  </si>
  <si>
    <t>Gervais Pascal</t>
  </si>
  <si>
    <t>Banville David</t>
  </si>
  <si>
    <t>Morneau Éric</t>
  </si>
  <si>
    <t>Demers Amélie</t>
  </si>
  <si>
    <t>Rousseau Gary</t>
  </si>
  <si>
    <t>Drouin Johanne</t>
  </si>
  <si>
    <t>Masse Yves</t>
  </si>
  <si>
    <t>Drody Justin</t>
  </si>
  <si>
    <t>Ogez Pascal</t>
  </si>
  <si>
    <t>Santerre Daniel</t>
  </si>
  <si>
    <t>Boucher Jonathan</t>
  </si>
  <si>
    <t>Emond-Girard, Steeve</t>
  </si>
  <si>
    <t>Clément Francis</t>
  </si>
  <si>
    <t>Therrien Kévin</t>
  </si>
  <si>
    <t>Perron Martin</t>
  </si>
  <si>
    <t>Michaud-Larochelle Sébastien</t>
  </si>
  <si>
    <t>Boutin Mathieu</t>
  </si>
  <si>
    <t>Lapointe Michel</t>
  </si>
  <si>
    <t>Bruneau Jonathan</t>
  </si>
  <si>
    <t>Hamel Yanick</t>
  </si>
  <si>
    <t>Murray Audrey</t>
  </si>
  <si>
    <t>Tremblay Claude</t>
  </si>
  <si>
    <t>Moreau Mathieu</t>
  </si>
  <si>
    <t>Albert Dominic</t>
  </si>
  <si>
    <t>Brassard, Jean-Benoit</t>
  </si>
  <si>
    <t>Lemay Darcy</t>
  </si>
  <si>
    <t>Simard, Jean-François</t>
  </si>
  <si>
    <t>Parent Matthieu</t>
  </si>
  <si>
    <t>Lapierre Patrice</t>
  </si>
  <si>
    <t>Dugas Laurent</t>
  </si>
  <si>
    <t>Gingras Judith</t>
  </si>
  <si>
    <t>Sénéchal Gabriel D.</t>
  </si>
  <si>
    <t>Tremblay Alice</t>
  </si>
  <si>
    <t>Bérubé Olivier</t>
  </si>
  <si>
    <t>Belzile Vicky</t>
  </si>
  <si>
    <t>Gaudreault Michaël</t>
  </si>
  <si>
    <t>Dion Réal</t>
  </si>
  <si>
    <t>Robichaud Philippe</t>
  </si>
  <si>
    <t>Didier Nicolas</t>
  </si>
  <si>
    <t>Pronovost, Simon</t>
  </si>
  <si>
    <t>Laflamme Dany</t>
  </si>
  <si>
    <t>Brousseau Steve</t>
  </si>
  <si>
    <t>Brochu Céline</t>
  </si>
  <si>
    <t>Dumont Pierre</t>
  </si>
  <si>
    <t>Landry Sylvain</t>
  </si>
  <si>
    <t>Prince Robert</t>
  </si>
  <si>
    <t>Nadeau Mélanie</t>
  </si>
  <si>
    <t>Gourde Christian</t>
  </si>
  <si>
    <t>Jacksic Suann</t>
  </si>
  <si>
    <t>Gallant Jeannot</t>
  </si>
  <si>
    <t>Fortin, Denis</t>
  </si>
  <si>
    <t>Poulin-Mercier Carl</t>
  </si>
  <si>
    <t>Carrière Pierre-Yves</t>
  </si>
  <si>
    <t>Paquet Nathalie</t>
  </si>
  <si>
    <t>Lagacé Emmanuel</t>
  </si>
  <si>
    <t>Ouellet Samuel</t>
  </si>
  <si>
    <t>Brasseur-Fontaine Jean-Marc</t>
  </si>
  <si>
    <t>Beaulieu David</t>
  </si>
  <si>
    <t>Tremblay Louis-Emmanuel</t>
  </si>
  <si>
    <t>Falcon Alain</t>
  </si>
  <si>
    <t>Simard Ève</t>
  </si>
  <si>
    <t>Stique Aurélien</t>
  </si>
  <si>
    <t>Simard, Sébastien</t>
  </si>
  <si>
    <t>Constantineau, Thomas</t>
  </si>
  <si>
    <t>Witschi, Jacqueline</t>
  </si>
  <si>
    <t>Grenier, Gabriel</t>
  </si>
  <si>
    <t>Bilodeau Véronique</t>
  </si>
  <si>
    <t>Létourneau Pierre-Luc</t>
  </si>
  <si>
    <t>Gauthier, Jean-Philippe</t>
  </si>
  <si>
    <t>Gendron, Ronald</t>
  </si>
  <si>
    <t>Roussel, Olivier</t>
  </si>
  <si>
    <t>Lampron, Mélanie</t>
  </si>
  <si>
    <t>Desrochers, Charlie  (Mme)</t>
  </si>
  <si>
    <t>Boulé, Suzanne</t>
  </si>
  <si>
    <t>Loiseau, Casey</t>
  </si>
  <si>
    <t>Rioux, Sébastien</t>
  </si>
  <si>
    <t>Brisson, Yannick</t>
  </si>
  <si>
    <t>Labonté, Jean-Daniel</t>
  </si>
  <si>
    <t>Mandeville, Benoît</t>
  </si>
  <si>
    <t>Girard, Jimmy</t>
  </si>
  <si>
    <t>Côté Bobby</t>
  </si>
  <si>
    <t>Moisan, Vincent</t>
  </si>
  <si>
    <t>Debras, Marc</t>
  </si>
  <si>
    <t>Goriatchkine, Alexandre</t>
  </si>
  <si>
    <t>Toulouse, Denis</t>
  </si>
  <si>
    <t>Paquin, Olivier</t>
  </si>
  <si>
    <t>Dionne-Crockford, Mathieu</t>
  </si>
  <si>
    <t>Miller, Vikki</t>
  </si>
  <si>
    <t>Côté-Beaupré, Hugo</t>
  </si>
  <si>
    <t>Arcand, Christine</t>
  </si>
  <si>
    <t>Carpentier, François</t>
  </si>
  <si>
    <t>Fillion, Julie</t>
  </si>
  <si>
    <t>D'Amour, Éric</t>
  </si>
  <si>
    <t>Boulay, Nicolas</t>
  </si>
  <si>
    <t>Laviolette, Maxime</t>
  </si>
  <si>
    <t>Gagné, Jean-Michel</t>
  </si>
  <si>
    <t>Fortin, Mathieu</t>
  </si>
  <si>
    <t>Lévesque, Alex</t>
  </si>
  <si>
    <t>Labrecque Labbé, Heidi</t>
  </si>
  <si>
    <t>Loiselle, Benoît</t>
  </si>
  <si>
    <t>Martel, Gilles-Vincent</t>
  </si>
  <si>
    <t>Danis-Paquette, Kristel</t>
  </si>
  <si>
    <t>Imbeault, Manuel</t>
  </si>
  <si>
    <t>Caissy Daniel</t>
  </si>
  <si>
    <t>Marcoux Ludovic</t>
  </si>
  <si>
    <t>Paquet, Gilbert</t>
  </si>
  <si>
    <t>Fouquet, Frédéric</t>
  </si>
  <si>
    <t>Landry, Annick</t>
  </si>
  <si>
    <t>Labelle, Patrick</t>
  </si>
  <si>
    <t>Grenier, Guillaume</t>
  </si>
  <si>
    <t>Gingras, Stéphanie</t>
  </si>
  <si>
    <t>Nadeau, Bertrand Junior</t>
  </si>
  <si>
    <t>Tessier, Carl</t>
  </si>
  <si>
    <t>Duchesne-Angers Mélisande</t>
  </si>
  <si>
    <t>Carrier, Julie</t>
  </si>
  <si>
    <t>Gendron, Sarto</t>
  </si>
  <si>
    <t>Caron, Michel</t>
  </si>
  <si>
    <t>D. Laferrière, Cédric</t>
  </si>
  <si>
    <t>Houde, Francesca</t>
  </si>
  <si>
    <t>Gauthier, Marc</t>
  </si>
  <si>
    <t>Thériault-Gagné, Guillaume</t>
  </si>
  <si>
    <t>Lemay Éric</t>
  </si>
  <si>
    <t>Courtois, Valérie</t>
  </si>
  <si>
    <t>Pilote, Félix</t>
  </si>
  <si>
    <t>Lambert, David</t>
  </si>
  <si>
    <t>Veilleux, Yvon</t>
  </si>
  <si>
    <t>Fortin-Lamontagne, Jonathan</t>
  </si>
  <si>
    <t>Busque, Sandra</t>
  </si>
  <si>
    <t>Paquin, Vincent</t>
  </si>
  <si>
    <t>Bernard,  Jean-François</t>
  </si>
  <si>
    <t>Mercier, Pierre-Paul</t>
  </si>
  <si>
    <t>Pilon, Étienne</t>
  </si>
  <si>
    <t>Poirier, Mylaine</t>
  </si>
  <si>
    <t>Coulombe, Vincent</t>
  </si>
  <si>
    <t>Poulin, Samuel</t>
  </si>
  <si>
    <t>Gagnon Guillaume</t>
  </si>
  <si>
    <t>Roy, Molly</t>
  </si>
  <si>
    <t>Dubé, Marc-Olivier</t>
  </si>
  <si>
    <t>Turcotte, Josianne</t>
  </si>
  <si>
    <t>Moore, Steeve</t>
  </si>
  <si>
    <t>Bossé, Vincent</t>
  </si>
  <si>
    <t>Horth, Pierre-Marc</t>
  </si>
  <si>
    <t>St-Onge Jonathan</t>
  </si>
  <si>
    <t>Guidi, Claudia</t>
  </si>
  <si>
    <t>Pelchat, Pascal</t>
  </si>
  <si>
    <t>Tardif, Raphaël</t>
  </si>
  <si>
    <t>Brémont, Maïté</t>
  </si>
  <si>
    <t>Pelletier, Cédric</t>
  </si>
  <si>
    <t>Monast, Vincent</t>
  </si>
  <si>
    <t>Joubert Sébastien</t>
  </si>
  <si>
    <t>Carle, Marilyne</t>
  </si>
  <si>
    <t>Carle, Martin</t>
  </si>
  <si>
    <t>Samohval, Anatoli</t>
  </si>
  <si>
    <t>Naimi, Karim (Monsieur)</t>
  </si>
  <si>
    <t>Caron, Simon</t>
  </si>
  <si>
    <t>Saluzzo, Alain</t>
  </si>
  <si>
    <t>Comtois, Philippe</t>
  </si>
  <si>
    <t>Zalac Abigail (Mme)</t>
  </si>
  <si>
    <t>Grosleau, Éric</t>
  </si>
  <si>
    <t>Létourneau Marcoux, Jason</t>
  </si>
  <si>
    <t>Lessard, Françis</t>
  </si>
  <si>
    <t>Gaumond, Aina Mae</t>
  </si>
  <si>
    <t>Tardy, Martin</t>
  </si>
  <si>
    <t>Frigon, Omer</t>
  </si>
  <si>
    <t>Labelle, Bruno</t>
  </si>
  <si>
    <t>Gagné, Pierre-Luc</t>
  </si>
  <si>
    <t>Patry, Chrystin</t>
  </si>
  <si>
    <t>Dubé Caron, Patricia</t>
  </si>
  <si>
    <t>Bédard, Mathieu</t>
  </si>
  <si>
    <t>Bolduc, Cynthia</t>
  </si>
  <si>
    <t>Latraverse L'Archevêque, Maude</t>
  </si>
  <si>
    <t>Black, Sébastien</t>
  </si>
  <si>
    <t>Pineault, Jonathan</t>
  </si>
  <si>
    <t>Camirand, Olivier</t>
  </si>
  <si>
    <t>Vallières, Émilie</t>
  </si>
  <si>
    <t>De Rainville, Pierre</t>
  </si>
  <si>
    <t>Morin, Guillaume</t>
  </si>
  <si>
    <t>Chamberland, Bruno</t>
  </si>
  <si>
    <t>Huppé-Proulx, Mathieu</t>
  </si>
  <si>
    <t>Pépin-Chesnay, Kim</t>
  </si>
  <si>
    <t>Perron, Alexandre</t>
  </si>
  <si>
    <t>Beauséjour, Vanessa</t>
  </si>
  <si>
    <t>Langevin, Frédéric</t>
  </si>
  <si>
    <t>Darveau, Sébastien</t>
  </si>
  <si>
    <t>Dion Guillaume</t>
  </si>
  <si>
    <t>Proulx, Vincent</t>
  </si>
  <si>
    <t>Bouchard, Kassandra</t>
  </si>
  <si>
    <t>Landreville, Joël</t>
  </si>
  <si>
    <t>Breton, Martin</t>
  </si>
  <si>
    <t>Arsenault, Marie-Pier</t>
  </si>
  <si>
    <t>Maheu, Valérie</t>
  </si>
  <si>
    <t>Camps Aliguer, Gérard</t>
  </si>
  <si>
    <t>Bégin, Sébastien</t>
  </si>
  <si>
    <t>Laflamme, Marc</t>
  </si>
  <si>
    <t>Girard Marianne</t>
  </si>
  <si>
    <t>Bouchard, Laurence</t>
  </si>
  <si>
    <t>Comte, Samuel</t>
  </si>
  <si>
    <t>Boucher, Alexandre</t>
  </si>
  <si>
    <t>Gagné, Dave</t>
  </si>
  <si>
    <t>Dubé-Fortin, Alexis</t>
  </si>
  <si>
    <t>Tétreault, Luc</t>
  </si>
  <si>
    <t>Gest, Gessy</t>
  </si>
  <si>
    <t>Brassard, Denise</t>
  </si>
  <si>
    <t>Martin, Samuel</t>
  </si>
  <si>
    <t>Jalbert, Kaysandra</t>
  </si>
  <si>
    <t>Larouche, Marie-Lou</t>
  </si>
  <si>
    <t>Bois, Tony</t>
  </si>
  <si>
    <t>Rudigier, René</t>
  </si>
  <si>
    <t>Fontaine, Caroline</t>
  </si>
  <si>
    <t>Bériault, Frédérique</t>
  </si>
  <si>
    <t>Lemay, Mathieu</t>
  </si>
  <si>
    <t>Vallières, Marc-André</t>
  </si>
  <si>
    <t>Lafontaine, Jean-Michel</t>
  </si>
  <si>
    <t>Boucher, Louis-Philippe</t>
  </si>
  <si>
    <t>Lavoie, Alexis</t>
  </si>
  <si>
    <t>Savoie-Soulières, Olivier</t>
  </si>
  <si>
    <t>Hudon, Marc-Antoine</t>
  </si>
  <si>
    <t>Beauregard, Maxime</t>
  </si>
  <si>
    <t>Blais, Jonathan</t>
  </si>
  <si>
    <t>Vanier-Lamarche, Jade</t>
  </si>
  <si>
    <t>Houle, Samuel</t>
  </si>
  <si>
    <t>L. Magnan, Vincent</t>
  </si>
  <si>
    <t>Blanchette, Alexis</t>
  </si>
  <si>
    <t>Thibodeau, Éric</t>
  </si>
  <si>
    <t>Beaulieu, Yannick</t>
  </si>
  <si>
    <t>Berlinguette, Gabriel</t>
  </si>
  <si>
    <t>Lamoureux, Julie</t>
  </si>
  <si>
    <t>Simard, Marilou</t>
  </si>
  <si>
    <t>Saint-Gelais, Vincent</t>
  </si>
  <si>
    <t>Hébert, Jacques</t>
  </si>
  <si>
    <t>Gendron, Alexandre</t>
  </si>
  <si>
    <t>Moffatt Leblanc, Marcel</t>
  </si>
  <si>
    <t>Martineau, Vincent</t>
  </si>
  <si>
    <t>Paradis, Dominic</t>
  </si>
  <si>
    <t>Rioux, Marie-Michèle</t>
  </si>
  <si>
    <t>Bilodeau, Steve</t>
  </si>
  <si>
    <t>Thibault Bellavance, François</t>
  </si>
  <si>
    <t>Jacques Borgia, Amélie</t>
  </si>
  <si>
    <t>Beausoleil, Miriam</t>
  </si>
  <si>
    <t>Lanthier, Jean-Daniel</t>
  </si>
  <si>
    <t>St-Jean, Stéphane</t>
  </si>
  <si>
    <t>Courchesne, Caroline</t>
  </si>
  <si>
    <t>Martin, Kevin</t>
  </si>
  <si>
    <t>Moses, Valérie</t>
  </si>
  <si>
    <t>Lebel, Jocelyn</t>
  </si>
  <si>
    <t>Gingras, Kéven</t>
  </si>
  <si>
    <t>Bossé, Luc</t>
  </si>
  <si>
    <t>Noël, Pierre-Luc</t>
  </si>
  <si>
    <t>Bradet, Francis</t>
  </si>
  <si>
    <t>Bélanger Coulombe, David</t>
  </si>
  <si>
    <t>Cyr, Genevièvre</t>
  </si>
  <si>
    <t>Bergeron, Uranie</t>
  </si>
  <si>
    <t>Chouinard, Mathieu</t>
  </si>
  <si>
    <t>Morissette, Jean-François</t>
  </si>
  <si>
    <t>Minville, André-Pierre</t>
  </si>
  <si>
    <t>Alexandre, Samuel</t>
  </si>
  <si>
    <t>Lamontagne Guay, Nadia</t>
  </si>
  <si>
    <t>Bilodeau, Maxime Olivier</t>
  </si>
  <si>
    <t>Ares-Laprise, Éloïse</t>
  </si>
  <si>
    <t>Couette, Mathieu</t>
  </si>
  <si>
    <t>Hudon Bérubé, Tommy</t>
  </si>
  <si>
    <t>Côté, Gabriel</t>
  </si>
  <si>
    <t>Fournier, Philippe</t>
  </si>
  <si>
    <t>Varano, Joseph</t>
  </si>
  <si>
    <t>Turcotte, Maxime</t>
  </si>
  <si>
    <t>Saucier, Simon</t>
  </si>
  <si>
    <t>Lessard Martin</t>
  </si>
  <si>
    <t>Nantel, Philippe</t>
  </si>
  <si>
    <t>Huppé Nicolas</t>
  </si>
  <si>
    <t>Poirier Pierre-Marc</t>
  </si>
  <si>
    <t>Simoneau Sylvain</t>
  </si>
  <si>
    <t>Rivard, Jean-Christophe</t>
  </si>
  <si>
    <t>Bureau Alexandre</t>
  </si>
  <si>
    <t>Thibeault, Joël</t>
  </si>
  <si>
    <t>Groulx, Christopher</t>
  </si>
  <si>
    <t>Leblond, Vanessa</t>
  </si>
  <si>
    <t>Loyer, Gabriel</t>
  </si>
  <si>
    <t>Villeneuve Cloutier Sharon</t>
  </si>
  <si>
    <t>Grondin, Marianne</t>
  </si>
  <si>
    <t>Morin, David</t>
  </si>
  <si>
    <t>Drapeau, Cédric</t>
  </si>
  <si>
    <t>Martin, Caroline</t>
  </si>
  <si>
    <t>Corbeil, Ariane</t>
  </si>
  <si>
    <t>Dubé, Marc Antoine</t>
  </si>
  <si>
    <t>Savard-Bergeron Valérie</t>
  </si>
  <si>
    <t>Fillion Bérubé Natacha</t>
  </si>
  <si>
    <t>Côté, Philippe</t>
  </si>
  <si>
    <t>Caron, Raphaël</t>
  </si>
  <si>
    <t>Dumas Catherine</t>
  </si>
  <si>
    <t>Bélanger Leboeuf Youri</t>
  </si>
  <si>
    <t>Lacroix, Sacha</t>
  </si>
  <si>
    <t>Paradis Claude</t>
  </si>
  <si>
    <t>Maltais Maxime</t>
  </si>
  <si>
    <t>Noël Mélissa</t>
  </si>
  <si>
    <t>Lacoste, Samuel</t>
  </si>
  <si>
    <t>Cliche-Schoune, Jonathan</t>
  </si>
  <si>
    <t>Jacques, Francis</t>
  </si>
  <si>
    <t>St-Laurent, Patrick</t>
  </si>
  <si>
    <t>Thibault, Marie-France</t>
  </si>
  <si>
    <t>Vachon, Yancey</t>
  </si>
  <si>
    <t>Girard Arpin, Karl</t>
  </si>
  <si>
    <t>Roussel, Pierre-Luc</t>
  </si>
  <si>
    <t>Leblanc, Barbara</t>
  </si>
  <si>
    <t>Geneau, Guy</t>
  </si>
  <si>
    <t>Ladouceur-Bourret, Fannie</t>
  </si>
  <si>
    <t>Giroux, Marc-Antoine</t>
  </si>
  <si>
    <t>Lamothe, Vincent</t>
  </si>
  <si>
    <t>Forcier, Alexandre</t>
  </si>
  <si>
    <t>Gendron, Guillaume</t>
  </si>
  <si>
    <t>Kimberley, Mathieu</t>
  </si>
  <si>
    <t>Jacques-St-Jean, Caroline</t>
  </si>
  <si>
    <t>Larente, Chloé</t>
  </si>
  <si>
    <t>Forest Bruno</t>
  </si>
  <si>
    <t>Lapierre, Jonathan</t>
  </si>
  <si>
    <t>Duchesne, Xavier</t>
  </si>
  <si>
    <t>Gagnon, Xavier</t>
  </si>
  <si>
    <t>Bouchard Félix</t>
  </si>
  <si>
    <t>Béliveau, Carl</t>
  </si>
  <si>
    <t>Levesque, William</t>
  </si>
  <si>
    <t>Bélanger, Andréanne</t>
  </si>
  <si>
    <t>Bergeron-Brisson Charles-David</t>
  </si>
  <si>
    <t>Gaudreault-Bilodeau, Maryjoël</t>
  </si>
  <si>
    <t>Lacasse, Annie</t>
  </si>
  <si>
    <t>Lavallée Zacharie</t>
  </si>
  <si>
    <t>Villeneuve, Michel</t>
  </si>
  <si>
    <t>Deschênes, Joëlle</t>
  </si>
  <si>
    <t>Pomerleau, Sylvain</t>
  </si>
  <si>
    <t>Francoeur-Grenier, Danick</t>
  </si>
  <si>
    <t xml:space="preserve">BT Pâte  </t>
  </si>
  <si>
    <t>BNT Pâte</t>
  </si>
  <si>
    <t xml:space="preserve">Copeaux  </t>
  </si>
  <si>
    <t>BT Dér.</t>
  </si>
  <si>
    <t>BT Sc</t>
  </si>
  <si>
    <t>BNT Sc</t>
  </si>
  <si>
    <t>BT</t>
  </si>
  <si>
    <t>FF</t>
  </si>
  <si>
    <t>Cop</t>
  </si>
  <si>
    <t>Autre</t>
  </si>
  <si>
    <t>BTNT</t>
  </si>
  <si>
    <t>Chargement Complet (C) ou Demi- Chargement (DC)</t>
  </si>
  <si>
    <t>Facteur utilisé pour le calcul du PAS</t>
  </si>
  <si>
    <t>Prélèvement Controlé: Au Sol (S), Vidéo (V), Photo (P)</t>
  </si>
  <si>
    <t>ESS</t>
  </si>
  <si>
    <r>
      <t xml:space="preserve">Synthèse par secteur </t>
    </r>
    <r>
      <rPr>
        <b/>
        <i/>
        <u/>
        <sz val="16"/>
        <rFont val="Arial"/>
        <family val="2"/>
      </rPr>
      <t>Début de Saison</t>
    </r>
  </si>
  <si>
    <t>2024-2025</t>
  </si>
  <si>
    <t>2025-2026</t>
  </si>
  <si>
    <t>2026-2027</t>
  </si>
  <si>
    <t>Nombre de prélèvementments</t>
  </si>
  <si>
    <t>GVF</t>
  </si>
  <si>
    <t>GVF UC</t>
  </si>
  <si>
    <t>Volume
 Estimé</t>
  </si>
  <si>
    <t>Estimé Saison Précédente UC liée</t>
  </si>
  <si>
    <t>Kg</t>
  </si>
  <si>
    <t xml:space="preserve">Pas d'échantillonnage pour le TCS </t>
  </si>
  <si>
    <t>Modif</t>
  </si>
  <si>
    <t>Classification des bois et Longueur Marchande</t>
  </si>
  <si>
    <t>UC en lien GVF ou projet Remesuré</t>
  </si>
  <si>
    <t>Facturé GVF</t>
  </si>
  <si>
    <t>de ref</t>
  </si>
  <si>
    <t>Tiges</t>
  </si>
  <si>
    <t>KG</t>
  </si>
  <si>
    <t>M3</t>
  </si>
  <si>
    <t>M³ app</t>
  </si>
  <si>
    <t>Charg</t>
  </si>
  <si>
    <t>PRAU</t>
  </si>
  <si>
    <t>Vente Enchère</t>
  </si>
  <si>
    <t>Garantie
 Gré à Gré</t>
  </si>
  <si>
    <t>Si modification,
 volume total précédent</t>
  </si>
  <si>
    <t>m³ ou Charg.</t>
  </si>
  <si>
    <t>Validation UC Estimé</t>
  </si>
  <si>
    <t>Validation UC GVF</t>
  </si>
  <si>
    <t>Valid UC Autorisé</t>
  </si>
  <si>
    <t>Arbec, Usine L'Ascension</t>
  </si>
  <si>
    <t>Cascades East Angus</t>
  </si>
  <si>
    <t>Usine Saint-Roch</t>
  </si>
  <si>
    <t>Arbec, Usine Parent</t>
  </si>
  <si>
    <t>Roberto Boulay</t>
  </si>
  <si>
    <t>Conseil de bande de Kitigan Zibi Anishinabeg</t>
  </si>
  <si>
    <t>Société en commandite services forestiers Atikamekw Aski</t>
  </si>
  <si>
    <t>Corporation foncière de Waswanipi</t>
  </si>
  <si>
    <t>Listuguj Mi'gmaq Government</t>
  </si>
  <si>
    <t>Corporation forestière eenatuk</t>
  </si>
  <si>
    <t>Conseil des Atikamekw de Manawan</t>
  </si>
  <si>
    <t>Conseil de bande des Micmacs de Gesgapegiag</t>
  </si>
  <si>
    <t>Municipalité de Mont-Carmel</t>
  </si>
  <si>
    <t>Pekuakamiulnuatsh Takuhikan</t>
  </si>
  <si>
    <t>Conseil de la Nation Anishnabe du Lac Simon</t>
  </si>
  <si>
    <t>Municipalité régional de comté d'Abitibi-Ouest</t>
  </si>
  <si>
    <t>Municipalité de Taschereau</t>
  </si>
  <si>
    <t>Nation Micmac de Gespeg</t>
  </si>
  <si>
    <t>Groupe Forestra</t>
  </si>
  <si>
    <t>M. Roger Dion</t>
  </si>
  <si>
    <t>M. Guy Gagnon</t>
  </si>
  <si>
    <t>Bois chauffage du Nord</t>
  </si>
  <si>
    <t>Méthot Jean-Eudes</t>
  </si>
  <si>
    <t>Entreprises Forestières M.O. inc.</t>
  </si>
  <si>
    <t>Tremblay bois-chauffage</t>
  </si>
  <si>
    <t>Bois de chauffage B.R.Y.D.</t>
  </si>
  <si>
    <t>Les Entreprises agricoles et forestières Gaspésiennes inc.</t>
  </si>
  <si>
    <t>Entr. Arg. et For. de la Péninsule inc.</t>
  </si>
  <si>
    <t>Entreprises agro-forestières Shick-Shocks inc.</t>
  </si>
  <si>
    <t>Groupement Agro-forestier Ristigouche</t>
  </si>
  <si>
    <t>Commission Scolaire de l'Estuaire</t>
  </si>
  <si>
    <t>M. Armand Desrosiers</t>
  </si>
  <si>
    <t>Corporation foncière de Waswanipi (Terre Indienne)Cat.1</t>
  </si>
  <si>
    <t>Gagnon Jean-Marie, Luc et Martin</t>
  </si>
  <si>
    <t>M. Émilien Gaudreault</t>
  </si>
  <si>
    <t>Centre exploitation Multi-ressources inc.</t>
  </si>
  <si>
    <t>Corp. agro-forestière Transcontinental inc.</t>
  </si>
  <si>
    <t>Groupement forestier agricole Taché Inc.</t>
  </si>
  <si>
    <t>Groupement forestier de l'est lac Témiscouata inc.</t>
  </si>
  <si>
    <t>Soc. exploit. ressources des Basques</t>
  </si>
  <si>
    <t>S.E.R. de la Métis inc.</t>
  </si>
  <si>
    <t>S.E.R. de la Neigette inc.</t>
  </si>
  <si>
    <t>Soc. d'expl. ressources des Monts</t>
  </si>
  <si>
    <t>S.E.R. de la Vallée inc.</t>
  </si>
  <si>
    <t>Société Sylvicole Arthabaska-Drummond inc.</t>
  </si>
  <si>
    <t>Commission scolaire Pierre Neveu</t>
  </si>
  <si>
    <t>MRC Antoine Labelle</t>
  </si>
  <si>
    <t>Coopérative forestière de La Matapédia</t>
  </si>
  <si>
    <t>Uniboard Canada inc.</t>
  </si>
  <si>
    <t>HYDRO - QUÉBEC</t>
  </si>
  <si>
    <t>Groupement forestier de Témiscouata inc.</t>
  </si>
  <si>
    <t>SOQUEM</t>
  </si>
  <si>
    <t>Hydro-Québec (Projet Maintenance et Bâtiment,Territoire Est)</t>
  </si>
  <si>
    <t>Coopérative pour la valorisation de la biomasse</t>
  </si>
  <si>
    <t>Hydro-Québec (Projet de transport et internationnaux)</t>
  </si>
  <si>
    <t>F.E.R. de la Vallée de la Matapédia</t>
  </si>
  <si>
    <t>F.E.R. de Macpès</t>
  </si>
  <si>
    <t>Ressources MSV inc.</t>
  </si>
  <si>
    <t>M. Normand April</t>
  </si>
  <si>
    <t>Baskatong Quartz (1987) inc.</t>
  </si>
  <si>
    <t>Commission Scolaire des Montagnes</t>
  </si>
  <si>
    <t>Chapais Énergie,Société en commandite</t>
  </si>
  <si>
    <t>SOCAM Abitbi inc.</t>
  </si>
  <si>
    <t>Coop for de Laterrière et Coop for de Ste-Rose du Nord</t>
  </si>
  <si>
    <t>Corp. Tour. Dom. des Portes de l'Enfer</t>
  </si>
  <si>
    <t>M. Georges Desbiens</t>
  </si>
  <si>
    <t>Produits de Bois Dufour inc.</t>
  </si>
  <si>
    <t>Groupe forestra Coopérative forestière</t>
  </si>
  <si>
    <t>Bois de chauffage GSP enr.</t>
  </si>
  <si>
    <t>Coopérative forestière Petite Nation, Biomasse</t>
  </si>
  <si>
    <t>M. Jacques Hovington</t>
  </si>
  <si>
    <t>M. Daniel Cyr</t>
  </si>
  <si>
    <t>Norforce Énergie Inc.</t>
  </si>
  <si>
    <t>Société en commandite Boralex Énergie</t>
  </si>
  <si>
    <t>M.R.C. de la Matanie</t>
  </si>
  <si>
    <t>M.R.C. de Bellechasse</t>
  </si>
  <si>
    <t>Ouellet Alfred</t>
  </si>
  <si>
    <t>Godin Pascal</t>
  </si>
  <si>
    <t>Renaud Plante</t>
  </si>
  <si>
    <t>Savard Alain</t>
  </si>
  <si>
    <t>Ouellet Clément</t>
  </si>
  <si>
    <t>J.M. Girard Inc.(scierie J.M.G.)</t>
  </si>
  <si>
    <t>Bouchard Raymond</t>
  </si>
  <si>
    <t>9056-5144 Québec Inc.</t>
  </si>
  <si>
    <t>Est-Max Inc.</t>
  </si>
  <si>
    <t>Énergie éolienne Des Moulins S.E.C.</t>
  </si>
  <si>
    <t>WELSH &amp; FILS INC.</t>
  </si>
  <si>
    <t>9080-3057 Québec inc.</t>
  </si>
  <si>
    <t>9084-2485 Québec inc.</t>
  </si>
  <si>
    <t>Les forestiers D. Boudreault inc.</t>
  </si>
  <si>
    <t>Les Lattes N.G. INC.</t>
  </si>
  <si>
    <t>FER Harricana</t>
  </si>
  <si>
    <t>FER Lac Duparquet</t>
  </si>
  <si>
    <t>Entreprise Forestière Pierette Hudon</t>
  </si>
  <si>
    <t>Cascades Fjordcell, une division de Cascades Canada Inc.</t>
  </si>
  <si>
    <t>Hydro-Québec ( direction transports )</t>
  </si>
  <si>
    <t>Hydro-Québec, Att: Guillaume Roy</t>
  </si>
  <si>
    <t>Forêt d'enseignement et de recherche Mousseau</t>
  </si>
  <si>
    <t>M. R. C. Rimouski - Neigette</t>
  </si>
  <si>
    <t>Entrepreneur forestier Yoland Ouellet inc.</t>
  </si>
  <si>
    <t>Imbeault Joseph</t>
  </si>
  <si>
    <t>9030-6051 Québec</t>
  </si>
  <si>
    <t>9012-4603 Québec inc.</t>
  </si>
  <si>
    <t>C.P.  564, Centre-Ville</t>
  </si>
  <si>
    <t>9065-0524 qué inc(ent.for. s.m</t>
  </si>
  <si>
    <t>2955-0712 QUÉBEC INC.</t>
  </si>
  <si>
    <t>9071-4379 Québec inc.</t>
  </si>
  <si>
    <t>Scierie familiale Gagnon</t>
  </si>
  <si>
    <t>Ouellet Donald</t>
  </si>
  <si>
    <t>Erablière D.P. inc.</t>
  </si>
  <si>
    <t>Saint-Pierre Gabriel</t>
  </si>
  <si>
    <t>Club Quad Aventure Valin</t>
  </si>
  <si>
    <t>Fortin Sabin</t>
  </si>
  <si>
    <t>Michel Gauthier</t>
  </si>
  <si>
    <t>Sucreries des Aïeux (2003) inc.(Léveillé, G. et Breault, G.)</t>
  </si>
  <si>
    <t>Amexfor 2002 inc.</t>
  </si>
  <si>
    <t>Domaine Familial Tremblay inc.</t>
  </si>
  <si>
    <t>Jean-Pierre Morin  L'érablière de la Grande Coulée 1984 inc.</t>
  </si>
  <si>
    <t>IMBEAULT ANTOINE</t>
  </si>
  <si>
    <t>Érablière Monts Turgeon inc.</t>
  </si>
  <si>
    <t>Centre sylvicole Foresville inc.</t>
  </si>
  <si>
    <t>Bouleau du nord</t>
  </si>
  <si>
    <t>Produit de l'érable St-ferdinand  B enr</t>
  </si>
  <si>
    <t>La Grande-Coulée inc.</t>
  </si>
  <si>
    <t>M.R.C. de Maria-Chapdelaine</t>
  </si>
  <si>
    <t>Scierie Lefebvre &amp; Pharand Inc.</t>
  </si>
  <si>
    <t>Serres et pépinières Girardville</t>
  </si>
  <si>
    <t>Jean Guy Bélisle</t>
  </si>
  <si>
    <t>MRC de La Vallée-de-la-Gatineau</t>
  </si>
  <si>
    <t>Les Entreprises Guilligan inc.</t>
  </si>
  <si>
    <t>9143-7681 Québec inc.</t>
  </si>
  <si>
    <t>Coop. de solidarité en aménagement forestier de Duhamel .</t>
  </si>
  <si>
    <t>MRC Pontiac</t>
  </si>
  <si>
    <t>Jean-Paul Turgeon</t>
  </si>
  <si>
    <t>Micmacs Of Gesgapegiag band</t>
  </si>
  <si>
    <t>Domaine familial Tremblay inc.</t>
  </si>
  <si>
    <t>Municipalité régionale de comté de La Côte-de-Beaupré</t>
  </si>
  <si>
    <t>9125-8012 QUÉBEC inc.</t>
  </si>
  <si>
    <t>Société d'Énergie de la Baie James</t>
  </si>
  <si>
    <t>Ecole de foresterie et de technologie du bois de Duchesnay</t>
  </si>
  <si>
    <t>M.C. Forêt inc.</t>
  </si>
  <si>
    <t>Gr. Agro-forestier &amp; Tour. Haute Côte-nord inc.</t>
  </si>
  <si>
    <t>M.R.C. de Charlevoix ouest</t>
  </si>
  <si>
    <t>Entreprises Bourque et Fils</t>
  </si>
  <si>
    <t>Municipalité de St-Faustin--Lac-Carré</t>
  </si>
  <si>
    <t>Municipalité de Nédelec (Roulec)</t>
  </si>
  <si>
    <t>Jigug Enterprises inc.</t>
  </si>
  <si>
    <t>Entreprises Agricoles &amp; Forestières de Percé inc.</t>
  </si>
  <si>
    <t>Groupement forestier de Kamouraska inc.</t>
  </si>
  <si>
    <t>Groupement forestier de Nicolet-Yamaska inc.</t>
  </si>
  <si>
    <t>Municipalité de Rémigny et  d'Angliers</t>
  </si>
  <si>
    <t>Municipalité de Guérin</t>
  </si>
  <si>
    <t>Corporation de Gestion de la Forêt de l'Aigle (CGFA)</t>
  </si>
  <si>
    <t>Services forestiers Atikamekw Aski inc.</t>
  </si>
  <si>
    <t>Municipalité de Bearn</t>
  </si>
  <si>
    <t>Municipalité de Fugèreville</t>
  </si>
  <si>
    <t>Mun. de Clerval, Dupuy, Normétal et La Reine (Dualco)</t>
  </si>
  <si>
    <t>Municipalité de Laverlochère</t>
  </si>
  <si>
    <t>Municipalité des cantons unis de Latulipe-et-Gaboury</t>
  </si>
  <si>
    <t>Municipalité de st-Édouard-de-Fabre</t>
  </si>
  <si>
    <t>Municipalité de Moffet</t>
  </si>
  <si>
    <t>Produits forestiers N.A.B. Inc.</t>
  </si>
  <si>
    <t>Ville de Rouyn-Noranda</t>
  </si>
  <si>
    <t>Municipalité St-Augustin- de-Woburn</t>
  </si>
  <si>
    <t>Municipalité de Lorrainville</t>
  </si>
  <si>
    <t>Municipalité de Rapide -Danseur</t>
  </si>
  <si>
    <t>Municip. d'Authier,Authier-Nord, La Sarre et  Chazel</t>
  </si>
  <si>
    <t xml:space="preserve"> 10 municipalités de la Vallée de l'Or</t>
  </si>
  <si>
    <t>M.R.C. de la Matapédia</t>
  </si>
  <si>
    <t>Conseil Indien d'Obedjiwan</t>
  </si>
  <si>
    <t>MRC Abitibi</t>
  </si>
  <si>
    <t>Rénovation Kakuss enr.</t>
  </si>
  <si>
    <t>Municipalités de Roquemaure</t>
  </si>
  <si>
    <t>M.R.C. BONAVENTURE</t>
  </si>
  <si>
    <t>Conseil de bande de Listuguj</t>
  </si>
  <si>
    <t>Municipalité de St-Eugène-de-Guigues</t>
  </si>
  <si>
    <t>Le Conseil des Atikamekw de Wemotaci</t>
  </si>
  <si>
    <t>M.R.C. de Bécancour</t>
  </si>
  <si>
    <t>M.R.C.des Érables</t>
  </si>
  <si>
    <t>M.R.C. de Drummond</t>
  </si>
  <si>
    <t>M.R.C.  D'AVIGNON.</t>
  </si>
  <si>
    <t>Le Conseil de Bande de Betsiamites</t>
  </si>
  <si>
    <t>Station Écotouristique Duchesnay</t>
  </si>
  <si>
    <t>MRC Abitibi Ouest (TNO)</t>
  </si>
  <si>
    <t>MRC Les Pays-d'en-Haut</t>
  </si>
  <si>
    <t>Municipalité de Lac-Supérieur</t>
  </si>
  <si>
    <t>Municipalité de la baie James</t>
  </si>
  <si>
    <t>MRC de la Haute-Gaspésie (Denis-Riverin)</t>
  </si>
  <si>
    <t>MRC Côte-de-Gaspé (Gespeg)</t>
  </si>
  <si>
    <t>M.R.C. de la Mitis</t>
  </si>
  <si>
    <t>9102-0800 Québec inc. (Moulin à scie Clément Barriault)</t>
  </si>
  <si>
    <t xml:space="preserve"> Municipale de St-Lambert</t>
  </si>
  <si>
    <t>Ville Macamic (Municipalité)</t>
  </si>
  <si>
    <t>Municipalité de Poularies</t>
  </si>
  <si>
    <t>Bande des Montagnais de Natashquan</t>
  </si>
  <si>
    <t>Ville de Chibougamau</t>
  </si>
  <si>
    <t>9161-2796 Québec inc. (La Scierie BJB)</t>
  </si>
  <si>
    <t>Municipalité de Val-St-Gilles</t>
  </si>
  <si>
    <t>Municipalité du canton Clermont</t>
  </si>
  <si>
    <t>Municipalité de Berry</t>
  </si>
  <si>
    <t>Municipalité de Saint-Dominique du Rosaire</t>
  </si>
  <si>
    <t>Municipalité de Champneuf, Rochebaucourt, La Morandière</t>
  </si>
  <si>
    <t>Municipalité de St-Mathieu-d'Harricana</t>
  </si>
  <si>
    <t>Conseil de bande de la première Nation malécite de Viger</t>
  </si>
  <si>
    <t>Coopérative de solidarité de la forêt de l'Aigle</t>
  </si>
  <si>
    <t>Ministère des Forêt, de la Faune et des Parcs</t>
  </si>
  <si>
    <t>M.R.C. Rivière-du-Loup</t>
  </si>
  <si>
    <t>M.R.C. Les Basques</t>
  </si>
  <si>
    <t>La communauté Opitciwan</t>
  </si>
  <si>
    <t>La communauté de Manawan</t>
  </si>
  <si>
    <t>M.R.C. Bonaventure</t>
  </si>
  <si>
    <t>M.R.C D'Avignon</t>
  </si>
  <si>
    <t>Listuguj Mi'igmaq Government</t>
  </si>
  <si>
    <t>MRC de la Haute-Gaspésie</t>
  </si>
  <si>
    <t>Papiers Masson (division White Birch)</t>
  </si>
  <si>
    <t>9130-0814 Québec inc.    ( Entreprise Bruno Bélisle )</t>
  </si>
  <si>
    <t>U.G. Grand-Portage</t>
  </si>
  <si>
    <t>U.G. Bas Saint-Laurent</t>
  </si>
  <si>
    <t>U.G. Saguenay-Sud</t>
  </si>
  <si>
    <t>U.G. Roberval</t>
  </si>
  <si>
    <t>U.G. Shipshaw</t>
  </si>
  <si>
    <t>U.G. Rivière-Péribonka</t>
  </si>
  <si>
    <t>U.G. Chibougamau</t>
  </si>
  <si>
    <t>U.G. Mistassini</t>
  </si>
  <si>
    <t>U.G. Portneuf-Laurentides</t>
  </si>
  <si>
    <t>U.G. Charlevoix</t>
  </si>
  <si>
    <t>U.G. Beauce-Estrie</t>
  </si>
  <si>
    <t>U.G. Appalaches</t>
  </si>
  <si>
    <t>U.G. Bas-Saint-Maurice</t>
  </si>
  <si>
    <t>U.G. Windigo</t>
  </si>
  <si>
    <t>U.G. Gouin</t>
  </si>
  <si>
    <t>U.G. Estrie</t>
  </si>
  <si>
    <t>U.G. Rivière-Rouge</t>
  </si>
  <si>
    <t>U.G. L'Assomption-Matawin</t>
  </si>
  <si>
    <t>U.G. La Lièvre</t>
  </si>
  <si>
    <t>U.G. Coulonge</t>
  </si>
  <si>
    <t>U.G. Basse -Lièvre</t>
  </si>
  <si>
    <t>U.G. Haute-Gatineau</t>
  </si>
  <si>
    <t>U.G. Cabonga</t>
  </si>
  <si>
    <t>U.G. Témiscamingue</t>
  </si>
  <si>
    <t>U.G. Rouyn-Noranda</t>
  </si>
  <si>
    <t>U.G. Val-d'Or</t>
  </si>
  <si>
    <t>U.G. Mégiscane</t>
  </si>
  <si>
    <t>U.G. Lac-Abitibi</t>
  </si>
  <si>
    <t>U.G. Harricana</t>
  </si>
  <si>
    <t>U.G. Quévillon</t>
  </si>
  <si>
    <t>U.G. Manicouagan-Outardes</t>
  </si>
  <si>
    <t>U.G. Sept-ïles</t>
  </si>
  <si>
    <t>U.G. Baie-des-Chaleurs</t>
  </si>
  <si>
    <t>U.G. Gaspésie</t>
  </si>
  <si>
    <t>MRC Les Collines de l'outaouais</t>
  </si>
  <si>
    <t>Scierie Tech inc.</t>
  </si>
  <si>
    <t>9162-8958 Québec inc.</t>
  </si>
  <si>
    <t>Scierie Fernand Rancourt Inc</t>
  </si>
  <si>
    <t>Scierie Kingsey inc.</t>
  </si>
  <si>
    <t>Les Planchers Mercier Drummondville</t>
  </si>
  <si>
    <t>Bois Champigny inc.</t>
  </si>
  <si>
    <t>Vézina Paul et Jacquelin</t>
  </si>
  <si>
    <t>Turgeon-Charest, Jonathan</t>
  </si>
  <si>
    <t>Entreprise 1257 Inc.</t>
  </si>
  <si>
    <t>Anctil Dumais Marielle</t>
  </si>
  <si>
    <t>Érablière 4-Saisons</t>
  </si>
  <si>
    <t>Lucien Pinet</t>
  </si>
  <si>
    <t>L'Érablière Mont-Bleu Inc.</t>
  </si>
  <si>
    <t>Malenfant Martin</t>
  </si>
  <si>
    <t>Sucession Raoul  Dumont (Angèle Dumont)</t>
  </si>
  <si>
    <t>9003-5650 Québec Inc.</t>
  </si>
  <si>
    <t>Les Sucres Thibault Inc.</t>
  </si>
  <si>
    <t>Bernier Yvan</t>
  </si>
  <si>
    <t>Dionne Sylvain</t>
  </si>
  <si>
    <t>9348-1240 Québec Inc.</t>
  </si>
  <si>
    <t>9087-6228 Québec Inc.</t>
  </si>
  <si>
    <t>Lebel Stéphane et Alain Chantale</t>
  </si>
  <si>
    <t>Bossé Carl</t>
  </si>
  <si>
    <t>Lebel Gilbert</t>
  </si>
  <si>
    <t>Lepage Jean-Yves</t>
  </si>
  <si>
    <t>9087-4264 Québec inc.</t>
  </si>
  <si>
    <t>Dubé Bruno</t>
  </si>
  <si>
    <t>9093-9182 Québec Inc.</t>
  </si>
  <si>
    <t>Pelletier Alyre</t>
  </si>
  <si>
    <t>Dubé Marcel</t>
  </si>
  <si>
    <t>Couture Benoît</t>
  </si>
  <si>
    <t>Lapointe Rosaire</t>
  </si>
  <si>
    <t>9087-1922 Québec inc.</t>
  </si>
  <si>
    <t>9033-3733 Québec Inc.</t>
  </si>
  <si>
    <t>9036-7772 Québec Inc.</t>
  </si>
  <si>
    <t>9044-2286 Québec Inc.</t>
  </si>
  <si>
    <t>9054-2812 Québec Inc.</t>
  </si>
  <si>
    <t>9060-0909 Québec Inc.</t>
  </si>
  <si>
    <t>9062-4420 Québec Inc.</t>
  </si>
  <si>
    <t>9071-4379 Québec Inc.</t>
  </si>
  <si>
    <t>9078-0081 Québec Inc.</t>
  </si>
  <si>
    <t>9084-9225 Québec Inc.</t>
  </si>
  <si>
    <t>9087-4264 Québec Inc.</t>
  </si>
  <si>
    <t>Érablière du Lac aux Bouleaux Inc.</t>
  </si>
  <si>
    <t>Aliments G.O. inc.</t>
  </si>
  <si>
    <t>Asselin René</t>
  </si>
  <si>
    <t>Baudry Michel</t>
  </si>
  <si>
    <t>Beaulieu Jean-Paul</t>
  </si>
  <si>
    <t>Érablière Appalaches inc.</t>
  </si>
  <si>
    <t>Bérubé Jeannot</t>
  </si>
  <si>
    <t>Lemieux Roger et Blier Réginald</t>
  </si>
  <si>
    <t>Bolduc Maurice</t>
  </si>
  <si>
    <t>Bouchard France</t>
  </si>
  <si>
    <t>Bouchard Line</t>
  </si>
  <si>
    <t>Viateur Turcotte</t>
  </si>
  <si>
    <t>Caron Aurèle</t>
  </si>
  <si>
    <t>Caron Bertin</t>
  </si>
  <si>
    <t>Caron Yves</t>
  </si>
  <si>
    <t>Caron Gilles</t>
  </si>
  <si>
    <t>Centre Acéricole Élite inc.</t>
  </si>
  <si>
    <t>Cloutier Jean-Paul</t>
  </si>
  <si>
    <t>Corbin Claude</t>
  </si>
  <si>
    <t>Centre  Acéricole Élite inc.</t>
  </si>
  <si>
    <t>Damboise Marcel</t>
  </si>
  <si>
    <t>Dionne Denise</t>
  </si>
  <si>
    <t>Dionne Patrick</t>
  </si>
  <si>
    <t>Duchesne Raymond</t>
  </si>
  <si>
    <t>Dumais Éric</t>
  </si>
  <si>
    <t>Entreprises Guilligan inc. (Les)</t>
  </si>
  <si>
    <t>Érablière Paradis et Frères inc.</t>
  </si>
  <si>
    <t>Érablière Claude Patry inc.</t>
  </si>
  <si>
    <t>Érablière de la Coulée Creuse inc.</t>
  </si>
  <si>
    <t>Érablière de la Grande Coulée 1984 inc. (L')</t>
  </si>
  <si>
    <t>Érablière de la Montagne Carrée (1999) inc.</t>
  </si>
  <si>
    <t>Érablière du Club Painchaud inc.</t>
  </si>
  <si>
    <t>Érablière du Farley inc.</t>
  </si>
  <si>
    <t>Érablière du Lac Bleu inc.</t>
  </si>
  <si>
    <t>Érablière du Soleil Levant inc.</t>
  </si>
  <si>
    <t>Érablière J.M. Michaud inc.</t>
  </si>
  <si>
    <t>Érablière J.P.L. Caron inc.</t>
  </si>
  <si>
    <t>Érablière J.V.L. inc.</t>
  </si>
  <si>
    <t>Érablière La Coulée Dorée inc.</t>
  </si>
  <si>
    <t>Érablière La Traverse du Castor inc.</t>
  </si>
  <si>
    <t>Érablière la Vallée Bleue enr.</t>
  </si>
  <si>
    <t>Sucrerie des deux versants inc.</t>
  </si>
  <si>
    <t>Érablière Michaud et Lévesque inc.</t>
  </si>
  <si>
    <t>Érablière Santerre Enr.</t>
  </si>
  <si>
    <t>Érablière Sirop d'Or inc.</t>
  </si>
  <si>
    <t>Érablière Sozio inc.</t>
  </si>
  <si>
    <t>Ferme du Lac enr.</t>
  </si>
  <si>
    <t>Ferme J.&amp; B. Dubé inc.</t>
  </si>
  <si>
    <t>Ferme Jalna inc.</t>
  </si>
  <si>
    <t>Ferme Marc Malenfant 1997.</t>
  </si>
  <si>
    <t>Fontaine René</t>
  </si>
  <si>
    <t>Turcotte, Juliette ou Julie Gagné</t>
  </si>
  <si>
    <t>Gagnon Jean-Serge</t>
  </si>
  <si>
    <t>Geneau Pauline et Gaétan</t>
  </si>
  <si>
    <t>La Grange à Sucre enr.</t>
  </si>
  <si>
    <t>Lapointe Gilles</t>
  </si>
  <si>
    <t>Érablière H. L. inc.</t>
  </si>
  <si>
    <t>Jacqueline Bérubé</t>
  </si>
  <si>
    <t>Lavoie Colette</t>
  </si>
  <si>
    <t>Lavoie Georges</t>
  </si>
  <si>
    <t>Lavoie Jacques</t>
  </si>
  <si>
    <t>Lavoie Léopold</t>
  </si>
  <si>
    <t>Lavoie Roland</t>
  </si>
  <si>
    <t>Lebel Clément</t>
  </si>
  <si>
    <t>Lebel Jean-Pierre</t>
  </si>
  <si>
    <t>Lemay Laurier</t>
  </si>
  <si>
    <t>L'Érablière du Lac Morin enr.</t>
  </si>
  <si>
    <t>Les Constructions C.B. inc.</t>
  </si>
  <si>
    <t>Les Sirops Lou-May inc.</t>
  </si>
  <si>
    <t>Lévesque Jean-Claude</t>
  </si>
  <si>
    <t>Boulianne, Clémence</t>
  </si>
  <si>
    <t>Lévesque Mercedes</t>
  </si>
  <si>
    <t>Florent Malenfant</t>
  </si>
  <si>
    <t>Malenfant Léonard</t>
  </si>
  <si>
    <t>Mario Bouchard inc.</t>
  </si>
  <si>
    <t>Ferme MS Lauzier inc.</t>
  </si>
  <si>
    <t>Caron Martin et Christian</t>
  </si>
  <si>
    <t>Michaud Claude</t>
  </si>
  <si>
    <t>Michaud Clermont</t>
  </si>
  <si>
    <t>Michaud Marc</t>
  </si>
  <si>
    <t>Morin Rino</t>
  </si>
  <si>
    <t>Morin André</t>
  </si>
  <si>
    <t>Morneau Jean</t>
  </si>
  <si>
    <t>Nadeau René</t>
  </si>
  <si>
    <t>Ouellet Jacquelin</t>
  </si>
  <si>
    <t>Cyr Martin et Ouellet Carole</t>
  </si>
  <si>
    <t>Ouellet Viateur</t>
  </si>
  <si>
    <t>Palettes J.R.H. inc.</t>
  </si>
  <si>
    <t>Paradis Alice</t>
  </si>
  <si>
    <t>Pelletier Valère A.</t>
  </si>
  <si>
    <t>Pettigrew Paul</t>
  </si>
  <si>
    <t>Pinet Ghislain</t>
  </si>
  <si>
    <t>Plourde Thomas</t>
  </si>
  <si>
    <t>Potvin Mario</t>
  </si>
  <si>
    <t>Produits des Sucriers de Taché inc. (Les)</t>
  </si>
  <si>
    <t>Raymond Léopold</t>
  </si>
  <si>
    <t>Guilmel Richard et Suzanne Pelletier</t>
  </si>
  <si>
    <t>Ferme Riquart (2001) inc.</t>
  </si>
  <si>
    <t>Robichaud Jeannot</t>
  </si>
  <si>
    <t>Boivin Roger</t>
  </si>
  <si>
    <t>Roland Patry &amp; Fils inc.</t>
  </si>
  <si>
    <t>Saindon Violette</t>
  </si>
  <si>
    <t>Foresterie S&amp;R Sirois s.e.n.c.</t>
  </si>
  <si>
    <t>Sucrerie des 2 Versants inc.</t>
  </si>
  <si>
    <t>Sucrerie du Lac Landry inc. (La)</t>
  </si>
  <si>
    <t>Sucrerie Lac Castor inc.</t>
  </si>
  <si>
    <t>Ferme André Théberge et Fils Inc.</t>
  </si>
  <si>
    <t>Trahan Gervais</t>
  </si>
  <si>
    <t>Tremblay Yvon</t>
  </si>
  <si>
    <t>Turcotte Bruno et Berthier</t>
  </si>
  <si>
    <t>Turcotte Régis</t>
  </si>
  <si>
    <t>9037-3986 Québec inc.</t>
  </si>
  <si>
    <t>9101-3920 Québec inc.</t>
  </si>
  <si>
    <t>Malenfant Florent</t>
  </si>
  <si>
    <t>Malenfant Ghislaine</t>
  </si>
  <si>
    <t>Malenfant Johanne</t>
  </si>
  <si>
    <t>Ouellet Jacquelyn</t>
  </si>
  <si>
    <t>Les Produits des Sucriers de Taché inc.</t>
  </si>
  <si>
    <t>Les Sucres Thibault inc.</t>
  </si>
  <si>
    <t>9108-3956 Québec inc.</t>
  </si>
  <si>
    <t>Les Opérations Normand &amp; Fils inc.</t>
  </si>
  <si>
    <t>Érablière A.M.B.</t>
  </si>
  <si>
    <t>Techno-Forêt inc.</t>
  </si>
  <si>
    <t>Côté Jacynthe</t>
  </si>
  <si>
    <t>Thériault Francis et Steeve</t>
  </si>
  <si>
    <t>9054-2812 Québec inc.</t>
  </si>
  <si>
    <t>Érablière H.L. inc.</t>
  </si>
  <si>
    <t>9119-8416 Québec inc.</t>
  </si>
  <si>
    <t>Bérubé Christine</t>
  </si>
  <si>
    <t>Morneau, Denis et Stéphane</t>
  </si>
  <si>
    <t>Érablière du Reeke Brook SENC</t>
  </si>
  <si>
    <t>Produits de l'érable du terroir inc.</t>
  </si>
  <si>
    <t>Dumont Raoûl et Jérôme</t>
  </si>
  <si>
    <t>Bolduc René</t>
  </si>
  <si>
    <t>9074-1968 Québec inc.</t>
  </si>
  <si>
    <t>Service M S Dubé inc.</t>
  </si>
  <si>
    <t>9066-3527 Québec inc.</t>
  </si>
  <si>
    <t>9072-5144 Québec inc.</t>
  </si>
  <si>
    <t>M. Nelson Morin</t>
  </si>
  <si>
    <t>Mme Brigitte Lévesque et M. Ghislain Dupont</t>
  </si>
  <si>
    <t>Monsieur Denis Cyr</t>
  </si>
  <si>
    <t>M. Guy Michaud</t>
  </si>
  <si>
    <t>Érablière R.M.P. inc.</t>
  </si>
  <si>
    <t>9082-3196 Québec inc.</t>
  </si>
  <si>
    <t>9038-4397 Québec inc.</t>
  </si>
  <si>
    <t>9104-3950 Québec inc.</t>
  </si>
  <si>
    <t>M. Jacques Guimond</t>
  </si>
  <si>
    <t>9274-9282 Québec inc.</t>
  </si>
  <si>
    <t>9074-0846 Québec inc.</t>
  </si>
  <si>
    <t>M. Réginald et Jean-Rock Michaud</t>
  </si>
  <si>
    <t>Érablière Jacques Gosselin &amp; Fils inc.</t>
  </si>
  <si>
    <t>M. Jean-Louis Lechasseur</t>
  </si>
  <si>
    <t>Acéri.For.Mine Patapédia inc.</t>
  </si>
  <si>
    <t>M. Jean-Marc Lamarre</t>
  </si>
  <si>
    <t>Munger Paul-Henri, Munger Ghislain</t>
  </si>
  <si>
    <t>Hudon France, Hudon Yves</t>
  </si>
  <si>
    <t>Hudon Steven, Hudon Jude</t>
  </si>
  <si>
    <t>Tremblay Richard, Tremblay Georges</t>
  </si>
  <si>
    <t>Bradette Félix</t>
  </si>
  <si>
    <t>Côté Normand</t>
  </si>
  <si>
    <t>Tremblay Vincent</t>
  </si>
  <si>
    <t>Boulet Michel, Girard Jean-Pierre et Girard Benoît</t>
  </si>
  <si>
    <t>Girard Jean-Pierre &amp; Suzanne</t>
  </si>
  <si>
    <t>Girard Jean-Marc, Morin Jean-Baptiste</t>
  </si>
  <si>
    <t>Bruno Savard</t>
  </si>
  <si>
    <t>Bédard Léonce</t>
  </si>
  <si>
    <t>Lemieux, Denis</t>
  </si>
  <si>
    <t>Gauthier Claude, Gauthier André</t>
  </si>
  <si>
    <t>Renald, Michel</t>
  </si>
  <si>
    <t>Dionne Jean-Marie</t>
  </si>
  <si>
    <t>Wauthier Louis</t>
  </si>
  <si>
    <t>Dassylva Pierre</t>
  </si>
  <si>
    <t>Pettersen André</t>
  </si>
  <si>
    <t>Tremblay Antoine</t>
  </si>
  <si>
    <t>Lévesque Serge, Sara, Félix et Gabrielle</t>
  </si>
  <si>
    <t>Lepage Berthier, Harvey Diane</t>
  </si>
  <si>
    <t>Lajoie Claude</t>
  </si>
  <si>
    <t>Desgagné Olivier</t>
  </si>
  <si>
    <t>Tremblay Paul</t>
  </si>
  <si>
    <t>Poirier Michel, Brassard Huguette</t>
  </si>
  <si>
    <t>Desbiens Cécile et Vincent Simard</t>
  </si>
  <si>
    <t>Degrandmaison Serge</t>
  </si>
  <si>
    <t>Girard Jean-Maurice, Mercier Johanne</t>
  </si>
  <si>
    <t>Harvey Raymond</t>
  </si>
  <si>
    <t>Nadeau Roland</t>
  </si>
  <si>
    <t>Tremblay Sylvio</t>
  </si>
  <si>
    <t>Munger Laval</t>
  </si>
  <si>
    <t>Simard Raynald</t>
  </si>
  <si>
    <t>Lapointe Paul-Émile</t>
  </si>
  <si>
    <t>Gagné Raymond</t>
  </si>
  <si>
    <t>Dionne Rosaire &amp; Tremblay Marie-Lorraine</t>
  </si>
  <si>
    <t>Côté James</t>
  </si>
  <si>
    <t>Legendre Denis</t>
  </si>
  <si>
    <t>Nault Michel</t>
  </si>
  <si>
    <t>Desbiens Cécile &amp; Simard Vincent</t>
  </si>
  <si>
    <t>Dion Christian</t>
  </si>
  <si>
    <t>St-Pierre Michel</t>
  </si>
  <si>
    <t>Bezeau Gabriel</t>
  </si>
  <si>
    <t>Bouchard Jacques</t>
  </si>
  <si>
    <t>Frenette, Sylvain</t>
  </si>
  <si>
    <t>Gaudreault Gaston</t>
  </si>
  <si>
    <t>Tremblay Jean-Pierre</t>
  </si>
  <si>
    <t>APSAPED</t>
  </si>
  <si>
    <t>Savard Julien</t>
  </si>
  <si>
    <t>Perron Gérard et Brassard Carol</t>
  </si>
  <si>
    <t>Fortin Cyril</t>
  </si>
  <si>
    <t>Louis-Georges Perron</t>
  </si>
  <si>
    <t>Claude Trottier</t>
  </si>
  <si>
    <t>Raymond Bourque</t>
  </si>
  <si>
    <t>Sucrerie du Lac Blanc inc.</t>
  </si>
  <si>
    <t>Érablière Paul et Alain Gingras inc.</t>
  </si>
  <si>
    <t>Érablière Michel Chantal inc.</t>
  </si>
  <si>
    <t>LES CINQ ZEF INC.</t>
  </si>
  <si>
    <t>Émilien Minville</t>
  </si>
  <si>
    <t>Ferme Imhof inc.</t>
  </si>
  <si>
    <t>Donald Denis</t>
  </si>
  <si>
    <t>Éric Sauvageau</t>
  </si>
  <si>
    <t>Érablière Genois inc.</t>
  </si>
  <si>
    <t>Rolland Vohl</t>
  </si>
  <si>
    <t>Jocelyn Auger</t>
  </si>
  <si>
    <t>Érablière Vallée bras du Nord</t>
  </si>
  <si>
    <t>Réjean Gingras</t>
  </si>
  <si>
    <t>Ferme MIRI SENC ( Micheline Marcoux. Richard Perron )</t>
  </si>
  <si>
    <t>Érablière Stridor inc.</t>
  </si>
  <si>
    <t>Lot d'Érables Savard inc.</t>
  </si>
  <si>
    <t>Érablière aux 4 saisons inc.</t>
  </si>
  <si>
    <t>Claude Savard</t>
  </si>
  <si>
    <t>Mario Benoît</t>
  </si>
  <si>
    <t>Madeleine Gosselin</t>
  </si>
  <si>
    <t>L'Érablière de la Tourelli inc.</t>
  </si>
  <si>
    <t>Marcellin Bergeron</t>
  </si>
  <si>
    <t>Laurent Lavoie, Jean-Paul Muir</t>
  </si>
  <si>
    <t>Pierre Deslauriers</t>
  </si>
  <si>
    <t>Alfred-Ulric Gagné</t>
  </si>
  <si>
    <t>Jean-Paul Gagnon</t>
  </si>
  <si>
    <t>Richard Foster</t>
  </si>
  <si>
    <t>Claudette Lepage et Réal Fortin</t>
  </si>
  <si>
    <t>Jean-Paul Martel</t>
  </si>
  <si>
    <t>Caroline et Magella Pelletier</t>
  </si>
  <si>
    <t>André-Anne Gagné</t>
  </si>
  <si>
    <t>Alain Bouchard</t>
  </si>
  <si>
    <t>Henri Simard</t>
  </si>
  <si>
    <t>Denis Claveau et Gabriel Claveau</t>
  </si>
  <si>
    <t>Patrice Lemay</t>
  </si>
  <si>
    <t>Jacques Imbeault</t>
  </si>
  <si>
    <t>Larouche Sonia, &amp; Sylvie &amp; Chantale</t>
  </si>
  <si>
    <t>Antoine Martel</t>
  </si>
  <si>
    <t>Les Produits d'Érable Claude Poulin Inc.</t>
  </si>
  <si>
    <t>Érablière Morin &amp; Frères enr.</t>
  </si>
  <si>
    <t>Fecteau Émilie</t>
  </si>
  <si>
    <t>Érablière C.M.V.C. inc.</t>
  </si>
  <si>
    <t>Lebel Raymond</t>
  </si>
  <si>
    <t>Sucrette La Ris Vie Air Inc</t>
  </si>
  <si>
    <t>9037-8084 Québec inc.</t>
  </si>
  <si>
    <t>Érablière Landry &amp; Faucher S.E.N.C.</t>
  </si>
  <si>
    <t>Gosselin Daniel</t>
  </si>
  <si>
    <t>Érablière Michel Leclerc inc.</t>
  </si>
  <si>
    <t>9011-3168 Québec inc.</t>
  </si>
  <si>
    <t>9037-6575 Québec inc.</t>
  </si>
  <si>
    <t>9059-5133 Québec inc.</t>
  </si>
  <si>
    <t>Érablière Réjean Doyon et fils inc.</t>
  </si>
  <si>
    <t>Rénald Aubé</t>
  </si>
  <si>
    <t>Érablière CRJP inc.</t>
  </si>
  <si>
    <t>Érablière B.J. Lessard inc.</t>
  </si>
  <si>
    <t>Gestion M. &amp; L. Vachon inc.</t>
  </si>
  <si>
    <t>La Printanière inc.</t>
  </si>
  <si>
    <t>L.B. Maple Treat Corporation</t>
  </si>
  <si>
    <t>Les Entreprises Carl Champagne inc.</t>
  </si>
  <si>
    <t>Les Entreprises Mi-Li inc.</t>
  </si>
  <si>
    <t>Clément Masson</t>
  </si>
  <si>
    <t>Benoît Nadeau</t>
  </si>
  <si>
    <t>Suzanne Poulin</t>
  </si>
  <si>
    <t>Clément Turcotte</t>
  </si>
  <si>
    <t>Gérald Turcotte</t>
  </si>
  <si>
    <t>9142-7427 Québec inc.</t>
  </si>
  <si>
    <t>Érablière Maray (Beauce) inc.</t>
  </si>
  <si>
    <t>Érablière Aux 3 Chemins inc.</t>
  </si>
  <si>
    <t>Érablière La Côtière inc.</t>
  </si>
  <si>
    <t>Gestion Cadapp inc.</t>
  </si>
  <si>
    <t>9038-6533 Québec inc.</t>
  </si>
  <si>
    <t>Jacques et Renaud Giroux</t>
  </si>
  <si>
    <t>Érablière La Coulée Dorée SENC</t>
  </si>
  <si>
    <t>Caron Raymond</t>
  </si>
  <si>
    <t>Daigle Gaston</t>
  </si>
  <si>
    <t>9088-6029 Québec inc.</t>
  </si>
  <si>
    <t>Bélanger Daniel</t>
  </si>
  <si>
    <t>Bélanger Yvan</t>
  </si>
  <si>
    <t>Érablière Le Refuge inc.</t>
  </si>
  <si>
    <t>Transport Robert Blanchet et Fils inc.</t>
  </si>
  <si>
    <t>Caron Ghyslain</t>
  </si>
  <si>
    <t>9108-5266 Québec inc.</t>
  </si>
  <si>
    <t>Caron Luc</t>
  </si>
  <si>
    <t>Caron Marcel</t>
  </si>
  <si>
    <t>Bilodeau Marcel</t>
  </si>
  <si>
    <t>Duval Jacques</t>
  </si>
  <si>
    <t>Érablière Martin Caron inc.</t>
  </si>
  <si>
    <t>Érablière Pie-Gris inc.</t>
  </si>
  <si>
    <t>Dupont René</t>
  </si>
  <si>
    <t>Avoine Jean-Marc</t>
  </si>
  <si>
    <t>9026-0779 Québec inc.</t>
  </si>
  <si>
    <t>L'Érablière M.D.F. inc.</t>
  </si>
  <si>
    <t>Blier Marco</t>
  </si>
  <si>
    <t>Gagnon Dany</t>
  </si>
  <si>
    <t>Leblanc Daniel et Fortin Claudine</t>
  </si>
  <si>
    <t>Pelletier Henri</t>
  </si>
  <si>
    <t>9042-0811 Québec inc.</t>
  </si>
  <si>
    <t>Lavoie René</t>
  </si>
  <si>
    <t>Morin Benoit</t>
  </si>
  <si>
    <t>Érablière STM</t>
  </si>
  <si>
    <t>Pelletier Julien</t>
  </si>
  <si>
    <t>Gosselin Nancy et Labrecque Louis-Philippe</t>
  </si>
  <si>
    <t>Cameron Michaël</t>
  </si>
  <si>
    <t>Harton Roland</t>
  </si>
  <si>
    <t>Ferme Seigneuriale Caron inc.</t>
  </si>
  <si>
    <t>Labrecque Richard</t>
  </si>
  <si>
    <t>Bois Nancy</t>
  </si>
  <si>
    <t>Paré Raymond</t>
  </si>
  <si>
    <t>Chouinard Réjeanne</t>
  </si>
  <si>
    <t>Érablière Pelletier enr.</t>
  </si>
  <si>
    <t>Daigle Jean-François</t>
  </si>
  <si>
    <t>9074-3774 Québec inc.</t>
  </si>
  <si>
    <t>Turgeon Roland</t>
  </si>
  <si>
    <t>Groupe Lacero inc.</t>
  </si>
  <si>
    <t>Guy Robitaille</t>
  </si>
  <si>
    <t>M. Jean Gauthier</t>
  </si>
  <si>
    <t>Équipement d'érablière Mékinac inc.</t>
  </si>
  <si>
    <t>M. Guy-Paul Tessier</t>
  </si>
  <si>
    <t>Raymond Descoteaux</t>
  </si>
  <si>
    <t>Corporation de développement du Lac Sacacomie Inc.</t>
  </si>
  <si>
    <t>Pourvoirie AYA PE WA 1998 inc.</t>
  </si>
  <si>
    <t>M. Mario Filion</t>
  </si>
  <si>
    <t>M. Réjean Dumas</t>
  </si>
  <si>
    <t>Mme Dyna Roy</t>
  </si>
  <si>
    <t>MM. Gaston  et Pierre Vallières</t>
  </si>
  <si>
    <t>M. Jean Bédard</t>
  </si>
  <si>
    <t>Paul-André Potvin</t>
  </si>
  <si>
    <t>M. Sylvain Constantin</t>
  </si>
  <si>
    <t>Mmes Lise Allard et Nancy Dupuis</t>
  </si>
  <si>
    <t>Érablière des Quatre-Versants</t>
  </si>
  <si>
    <t>M. Normand St-Arnaud</t>
  </si>
  <si>
    <t>M. Clermont Paré</t>
  </si>
  <si>
    <t>Le Grand Pic inc.</t>
  </si>
  <si>
    <t>M. Christian Julien</t>
  </si>
  <si>
    <t>M. Jacques Plante</t>
  </si>
  <si>
    <t>La Cabane des Marcil</t>
  </si>
  <si>
    <t>9124-1596 Québec inc.</t>
  </si>
  <si>
    <t>M. Roland Beaudoin</t>
  </si>
  <si>
    <t>Luc Vertefeuille</t>
  </si>
  <si>
    <t>M. Yvon Lafrenière</t>
  </si>
  <si>
    <t>MM. Sylvain Lafrenière et Guy Plante</t>
  </si>
  <si>
    <t>René Quessy</t>
  </si>
  <si>
    <t>Jean-Yves Nobert</t>
  </si>
  <si>
    <t>Michel Rochette</t>
  </si>
  <si>
    <t>Érablière Wayagamack</t>
  </si>
  <si>
    <t>Anicet Brisson</t>
  </si>
  <si>
    <t>Richard et Gilles Blais</t>
  </si>
  <si>
    <t>Yvon Laplante</t>
  </si>
  <si>
    <t>CLUB-ODANAK (LA TUQUE) INC.</t>
  </si>
  <si>
    <t>McCutcheon Mario</t>
  </si>
  <si>
    <t>Auger Denis</t>
  </si>
  <si>
    <t>Auger Mario</t>
  </si>
  <si>
    <t>Auger Roger</t>
  </si>
  <si>
    <t>Bernier André</t>
  </si>
  <si>
    <t>Bernier Julien</t>
  </si>
  <si>
    <t>Bernier Yvon</t>
  </si>
  <si>
    <t>Coulombe Pierre et Laliberté Viateur</t>
  </si>
  <si>
    <t>D. L. &amp; Fils inc.</t>
  </si>
  <si>
    <t>L'Érablière de L'Avenir inc.</t>
  </si>
  <si>
    <t>L'Érablière Rivière Du Chêne inc.</t>
  </si>
  <si>
    <t>Lemay Gérald</t>
  </si>
  <si>
    <t>Les Érables Vert SENC</t>
  </si>
  <si>
    <t>Lyonnais Marc</t>
  </si>
  <si>
    <t>Pilote René</t>
  </si>
  <si>
    <t>Tanguay Alain</t>
  </si>
  <si>
    <t>Érablière des Gémeaux SENC</t>
  </si>
  <si>
    <t>Daniel Gilbert</t>
  </si>
  <si>
    <t>Cyrille Parent</t>
  </si>
  <si>
    <t>Érablière Blais et Fils inc.</t>
  </si>
  <si>
    <t>Blais Léo</t>
  </si>
  <si>
    <t>Boulet Laurent</t>
  </si>
  <si>
    <t>Carrier Roger et Pierre</t>
  </si>
  <si>
    <t>Champagne Gino &amp; Serge</t>
  </si>
  <si>
    <t>Steve Jacques</t>
  </si>
  <si>
    <t>Labrecque René</t>
  </si>
  <si>
    <t>Lapierre Donald</t>
  </si>
  <si>
    <t>Érablière Lapierre inc.</t>
  </si>
  <si>
    <t>Lapointe Jean-Luc</t>
  </si>
  <si>
    <t>Larrivée Sylvain</t>
  </si>
  <si>
    <t>Lessard Steeve</t>
  </si>
  <si>
    <t>Les Entreprises Prévost SENC</t>
  </si>
  <si>
    <t>Comité de développement de Saint-Romain</t>
  </si>
  <si>
    <t>Richmond Julia M.</t>
  </si>
  <si>
    <t>Sucrerie 2000 SENC</t>
  </si>
  <si>
    <t>Ferme Claude Roy SENC</t>
  </si>
  <si>
    <t>9082-2909 Québec inc.</t>
  </si>
  <si>
    <t>Darveau Marco</t>
  </si>
  <si>
    <t>3089-1568 Québec inc. (Lambert, Rolland)</t>
  </si>
  <si>
    <t>Alarie, Jean-Claude</t>
  </si>
  <si>
    <t>Bédard, Roger</t>
  </si>
  <si>
    <t>Bessette, Mario</t>
  </si>
  <si>
    <t>Brassard, Denis et Yves</t>
  </si>
  <si>
    <t>Cantin,  Yvan</t>
  </si>
  <si>
    <t>Dubé, Claude</t>
  </si>
  <si>
    <t>Érablière MT inc. (Juneau, Pascal)</t>
  </si>
  <si>
    <t>Ferme Mont-Tremblant inc.</t>
  </si>
  <si>
    <t>Gévry,  Carole et  Lacasse, Marcel</t>
  </si>
  <si>
    <t>Labelle, Daniel</t>
  </si>
  <si>
    <t>Laferrière,  Élie</t>
  </si>
  <si>
    <t>Legault,  Yvon</t>
  </si>
  <si>
    <t>Létourneau Jocelyn</t>
  </si>
  <si>
    <t>Nantel,  Yves</t>
  </si>
  <si>
    <t>Pilon, Raymond</t>
  </si>
  <si>
    <t>Provost,  Martin</t>
  </si>
  <si>
    <t>Ste-Marie, Johanne</t>
  </si>
  <si>
    <t>Le Paradis de l'érable Inc.</t>
  </si>
  <si>
    <t>Therrien, Raymond</t>
  </si>
  <si>
    <t>Tremblay,  Luc</t>
  </si>
  <si>
    <t>Érablières Vézina &amp; fils inc.(Benoit Vézina)</t>
  </si>
  <si>
    <t>Giroux, Marcel (Érablière du Berger)</t>
  </si>
  <si>
    <t>Poirier, Yanick</t>
  </si>
  <si>
    <t>Gauvin,  Jean-Yves</t>
  </si>
  <si>
    <t>9009-2495 Québec inc.(Grandchamp, Michel)</t>
  </si>
  <si>
    <t>Arbour, Michel (Les P'tites sucreries du bûcheron)</t>
  </si>
  <si>
    <t>Armstrong, Robert</t>
  </si>
  <si>
    <t>Beausoleil,  Eddy</t>
  </si>
  <si>
    <t>Bounadère, Monique</t>
  </si>
  <si>
    <t>Brouillette, Luc</t>
  </si>
  <si>
    <t>Gagné, Léandre (Cabane du lac à foin)</t>
  </si>
  <si>
    <t>Gravel, A . et  E., Prud'Homme, R. et Thouin, J.-M.</t>
  </si>
  <si>
    <t>Deslauriers,  Lucien</t>
  </si>
  <si>
    <t>Érablière Clau-Jack ltée (Béliveau, Jean-Claude)</t>
  </si>
  <si>
    <t>Érablière La Sèverie inc.</t>
  </si>
  <si>
    <t>Fournier, André</t>
  </si>
  <si>
    <t>Gestion Humus inc. (Tessier, Sylvain)</t>
  </si>
  <si>
    <t>Réjean Issa</t>
  </si>
  <si>
    <t>9267-4167 Québec inc.</t>
  </si>
  <si>
    <t>Richard,  Jean-Claude</t>
  </si>
  <si>
    <t>Wolfe, Yolande</t>
  </si>
  <si>
    <t>St-Georges,  Donat</t>
  </si>
  <si>
    <t>Sauvageau, Ghislaine, Nancy Lise, Diane, Jean et Gilles</t>
  </si>
  <si>
    <t>9019-2345 Québec inc.(Beauseigle, R. et Lavoie, G.)</t>
  </si>
  <si>
    <t>Beaudry, Réjean</t>
  </si>
  <si>
    <t>Bergogne,  Robert</t>
  </si>
  <si>
    <t>Desrochers, Jonathan</t>
  </si>
  <si>
    <t>Bilodeau,  Jacques</t>
  </si>
  <si>
    <t>Bilodeau, Yoland</t>
  </si>
  <si>
    <t>Constantineau, Laval</t>
  </si>
  <si>
    <t>9119-6311 Québec inc. (Brisebois, Daniel)</t>
  </si>
  <si>
    <t>Cabane à sucre Cécil et Lévis SENC</t>
  </si>
  <si>
    <t>Charlebois, Jean-Marie</t>
  </si>
  <si>
    <t>Meilleur, Francine et Chevalier, Robert</t>
  </si>
  <si>
    <t>Climacor inc. (Saint-Pierre, Sara-France)</t>
  </si>
  <si>
    <t>Connelly,  Pierre</t>
  </si>
  <si>
    <t>Entreprises sylvicoles de La Lièvre inc. (Robitaille, Serge)</t>
  </si>
  <si>
    <t>Dicaire,  Bernard</t>
  </si>
  <si>
    <t>Diotte , Gérald</t>
  </si>
  <si>
    <t>Érablière de la forêt enchantée</t>
  </si>
  <si>
    <t>L'Érablière en Folie (Ducharme, Guylaine et Roy, Francis)</t>
  </si>
  <si>
    <t>Érablière Léonard SENC ( Léonard, Hubert)</t>
  </si>
  <si>
    <t>Exforad inc. (Radermaker, Richard)</t>
  </si>
  <si>
    <t>Fontaine, Bernard et Gervais, Robert</t>
  </si>
  <si>
    <t>Gosselin,  Yvon</t>
  </si>
  <si>
    <t>Julien, Albert</t>
  </si>
  <si>
    <t>St-Amour, Gaétan</t>
  </si>
  <si>
    <t>Turmel, Pierre</t>
  </si>
  <si>
    <t>Pelletier,  Robert</t>
  </si>
  <si>
    <t>Meilleur, Mario</t>
  </si>
  <si>
    <t>Morin,  Denis et Michel</t>
  </si>
  <si>
    <t>Pelletier, Jean-Louis</t>
  </si>
  <si>
    <t>Peterson,  Léopold</t>
  </si>
  <si>
    <t>Minogianis, François</t>
  </si>
  <si>
    <t>Piché,  Serge</t>
  </si>
  <si>
    <t>St-Denis,  Luc</t>
  </si>
  <si>
    <t>Staniforth Brian A.</t>
  </si>
  <si>
    <t>Villeneuve, Jean-Guy</t>
  </si>
  <si>
    <t>Bertrand Gérald</t>
  </si>
  <si>
    <t>Lacroix Lyola</t>
  </si>
  <si>
    <t>Plascott John</t>
  </si>
  <si>
    <t>Hébert Claude</t>
  </si>
  <si>
    <t>Vaillancour Claude</t>
  </si>
  <si>
    <t>Dave Cornwall, Michel Graveline, Michel Hérault, James Dyell</t>
  </si>
  <si>
    <t>Romain Bertrand</t>
  </si>
  <si>
    <t>M. Denis Beaudoin</t>
  </si>
  <si>
    <t>La Coulée Sucrée de la Petite-Nation</t>
  </si>
  <si>
    <t>M. Benoît Dagenais</t>
  </si>
  <si>
    <t>M. Jacques Larose</t>
  </si>
  <si>
    <t>M. Réal Moreau</t>
  </si>
  <si>
    <t>Sirop d'Érable de Chez Nous</t>
  </si>
  <si>
    <t>Martin Daigneault</t>
  </si>
  <si>
    <t>Monsieur Jean-Louis Le Dentu</t>
  </si>
  <si>
    <t>Érablière Lac Simon S.E.N.C. (Permis 072-08)</t>
  </si>
  <si>
    <t>Les sucreries Marcel inc.</t>
  </si>
  <si>
    <t>Labelle Kenneth</t>
  </si>
  <si>
    <t>7217340 Canada inc Érablière B. L. enr.</t>
  </si>
  <si>
    <t>Morin Claude</t>
  </si>
  <si>
    <t>Jetté Féréol</t>
  </si>
  <si>
    <t>Mijocama</t>
  </si>
  <si>
    <t>Joly Gaston</t>
  </si>
  <si>
    <t>Érablière Normand Brisson</t>
  </si>
  <si>
    <t>Érablière J.B. Caron</t>
  </si>
  <si>
    <t>Les Entreprises Beaubel enr.</t>
  </si>
  <si>
    <t>Labelle Stéphane</t>
  </si>
  <si>
    <t>42-Lecompte Louis</t>
  </si>
  <si>
    <t>3-Beaupré Georges-Étienne</t>
  </si>
  <si>
    <t>45-Lemieux Laurent</t>
  </si>
  <si>
    <t>46-Lepage Yvon et Philippe</t>
  </si>
  <si>
    <t>Beaupré Rolland</t>
  </si>
  <si>
    <t>Beauregard Lucien</t>
  </si>
  <si>
    <t>6-Bellehumeur Luc</t>
  </si>
  <si>
    <t>Gosselin Nataly</t>
  </si>
  <si>
    <t>8-Boileau Denis et Carole Ringuette</t>
  </si>
  <si>
    <t>Lévis André et Lévis Gérald</t>
  </si>
  <si>
    <t>52-L'Heureux Florian</t>
  </si>
  <si>
    <t>Boucher Simon</t>
  </si>
  <si>
    <t>53-Lambert Richard</t>
  </si>
  <si>
    <t>Gauthier Robert et Gauthier Agathe</t>
  </si>
  <si>
    <t>54-Lalonde Guy</t>
  </si>
  <si>
    <t>11-Brassard Guy</t>
  </si>
  <si>
    <t>Beauchamp-Brault Irène</t>
  </si>
  <si>
    <t>55-Massy Réal</t>
  </si>
  <si>
    <t>56-La Famille Mathieu</t>
  </si>
  <si>
    <t>13-Jacques Mario</t>
  </si>
  <si>
    <t>Yvon Charest</t>
  </si>
  <si>
    <t>15-Charron Linda</t>
  </si>
  <si>
    <t>59-Pinard Armand</t>
  </si>
  <si>
    <t>17-Gaudet, Sylvain</t>
  </si>
  <si>
    <t>60-Poissant Michel</t>
  </si>
  <si>
    <t>Audet Francis</t>
  </si>
  <si>
    <t>Famille St-Martin</t>
  </si>
  <si>
    <t>20-Famille Pineault</t>
  </si>
  <si>
    <t>Rivard Aurèle</t>
  </si>
  <si>
    <t>21-Drouin Jacqueline</t>
  </si>
  <si>
    <t>Rivard Michel</t>
  </si>
  <si>
    <t>22-Drouin Léo</t>
  </si>
  <si>
    <t>64-Roy Georges-Aimé</t>
  </si>
  <si>
    <t>65-Simard Jacqueline</t>
  </si>
  <si>
    <t>24-Gaudet Gilles</t>
  </si>
  <si>
    <t>66-Thibault Noël</t>
  </si>
  <si>
    <t>67-Trudel Cécile</t>
  </si>
  <si>
    <t>25-Gaudet Janil et Breton Maryse</t>
  </si>
  <si>
    <t>68-Turcotte Luc</t>
  </si>
  <si>
    <t>Valiquette Yvan</t>
  </si>
  <si>
    <t>27-Gaudet Stephen</t>
  </si>
  <si>
    <t>Viens Delmers</t>
  </si>
  <si>
    <t>Vilandré Marcelle &amp; Marcotte Bernardin</t>
  </si>
  <si>
    <t>Gauthier Marcel</t>
  </si>
  <si>
    <t>Voynaud Jean-Guy Famille</t>
  </si>
  <si>
    <t>73-Lacasse Raynald</t>
  </si>
  <si>
    <t>30-Gauthier Réjean</t>
  </si>
  <si>
    <t>74-9082-7411Québec inc. Guy Bergeron</t>
  </si>
  <si>
    <t>32-Gingras Yvon</t>
  </si>
  <si>
    <t>33-Girard Gilles</t>
  </si>
  <si>
    <t>36-Juneau Claude</t>
  </si>
  <si>
    <t>39-Lapierre Léonel</t>
  </si>
  <si>
    <t>Lapointe Alphonse et André</t>
  </si>
  <si>
    <t>50-9062-6763 Québec inc.</t>
  </si>
  <si>
    <t>44-Ferme Lyserol inc.</t>
  </si>
  <si>
    <t>Gauthier Jean-Pierre</t>
  </si>
  <si>
    <t>Lampron Denis</t>
  </si>
  <si>
    <t>16-Érablière eau Témis</t>
  </si>
  <si>
    <t>48-Lesieur Rej et Rhe,Lefevbre P.,McDonald T.,Bellehumeur J.</t>
  </si>
  <si>
    <t>Jolette Jean-Pierre</t>
  </si>
  <si>
    <t>Érablière Jérôme SENC.</t>
  </si>
  <si>
    <t>1-Richard Gérard</t>
  </si>
  <si>
    <t>69-Girard Ferdinand</t>
  </si>
  <si>
    <t>Bergeron Gilles</t>
  </si>
  <si>
    <t>Baribeau Ghislain</t>
  </si>
  <si>
    <t>Cholette Normand</t>
  </si>
  <si>
    <t>Rochefort Daniel et Alain Lizotte</t>
  </si>
  <si>
    <t>Marie-Hélène Lebreux</t>
  </si>
  <si>
    <t>Bélanger André</t>
  </si>
  <si>
    <t>Trudel Jean</t>
  </si>
  <si>
    <t>Lévesque Gérald</t>
  </si>
  <si>
    <t>Gauthier Julien</t>
  </si>
  <si>
    <t>Bourgeois Guy</t>
  </si>
  <si>
    <t>Brassard Patrick</t>
  </si>
  <si>
    <t>Aumont Eloi</t>
  </si>
  <si>
    <t>Lemire Michel et Claudette</t>
  </si>
  <si>
    <t>Boucher Murielle</t>
  </si>
  <si>
    <t>Lalonde Raymond et Lalonde Maurice</t>
  </si>
  <si>
    <t>Cossette Jérôme</t>
  </si>
  <si>
    <t>Arseneault Carol</t>
  </si>
  <si>
    <t>Lefebvre Gérald</t>
  </si>
  <si>
    <t>O'Handley Chad</t>
  </si>
  <si>
    <t>Réal Bélanger</t>
  </si>
  <si>
    <t>Labrecque Dominique et Chartier Bertrand</t>
  </si>
  <si>
    <t>Charrette Jacques</t>
  </si>
  <si>
    <t>Armande Gamache Bilodeau</t>
  </si>
  <si>
    <t>Duquette Marcel</t>
  </si>
  <si>
    <t>Guy Caroline</t>
  </si>
  <si>
    <t>Gaudreau Richard et Lacroix Stéphane</t>
  </si>
  <si>
    <t>Boucher Hugo</t>
  </si>
  <si>
    <t>Dion Éric</t>
  </si>
  <si>
    <t>Ravenhorst,  Boucher Hugo</t>
  </si>
  <si>
    <t>Sylvain et Mario Giroux</t>
  </si>
  <si>
    <t>Leclerc Daniel</t>
  </si>
  <si>
    <t>Bilodeau Alain</t>
  </si>
  <si>
    <t>Lemieux Yves</t>
  </si>
  <si>
    <t>Champion Lucien</t>
  </si>
  <si>
    <t>Roy, Laurent</t>
  </si>
  <si>
    <t>Bouchard Gilles</t>
  </si>
  <si>
    <t>Marie-Claude Boulianne</t>
  </si>
  <si>
    <t>Raymond, Pierre et Maurice Laurencelle</t>
  </si>
  <si>
    <t>Daniel Lagacé</t>
  </si>
  <si>
    <t>Jimmy Tremblay</t>
  </si>
  <si>
    <t>Rejeanne Beaulieu</t>
  </si>
  <si>
    <t>Marcel Gagnon</t>
  </si>
  <si>
    <t>Maurice Laurencelle</t>
  </si>
  <si>
    <t>Érablière Escuminac inc.</t>
  </si>
  <si>
    <t>Jean-Marc Vallée</t>
  </si>
  <si>
    <t>Denis Audet</t>
  </si>
  <si>
    <t>Mme Lise Beaulieu</t>
  </si>
  <si>
    <t>Construction S. Bujold inc. (Steeve Bujold)</t>
  </si>
  <si>
    <t>Gilles Cormier</t>
  </si>
  <si>
    <t>Érablière La Trille Rouge inc.</t>
  </si>
  <si>
    <t>M. Lee Foran</t>
  </si>
  <si>
    <t>E. B. Landry inc.</t>
  </si>
  <si>
    <t>John Mercier</t>
  </si>
  <si>
    <t>Herman Pelletier</t>
  </si>
  <si>
    <t>Urgel Vallières</t>
  </si>
  <si>
    <t>Érablière Ristigouche (Jean-Noël Landry)</t>
  </si>
  <si>
    <t>Gilles Arsenault</t>
  </si>
  <si>
    <t>Michel Audet</t>
  </si>
  <si>
    <t>Stéphane Cousin</t>
  </si>
  <si>
    <t>Doris Cayouette</t>
  </si>
  <si>
    <t>Hervé Cyr</t>
  </si>
  <si>
    <t>Marie-Lyne Audet et Gerry Dort</t>
  </si>
  <si>
    <t>Patrick Fallu</t>
  </si>
  <si>
    <t>André Gauthier</t>
  </si>
  <si>
    <t>Marc Leclerc</t>
  </si>
  <si>
    <t>André Litalien</t>
  </si>
  <si>
    <t>André Morin et Léolin Landry</t>
  </si>
  <si>
    <t>2950-0030 Québec inc.</t>
  </si>
  <si>
    <t>Jean-Claude Fillion</t>
  </si>
  <si>
    <t>L'Érablière de la Chouette Coulée inc.</t>
  </si>
  <si>
    <t>Marc Beaupré</t>
  </si>
  <si>
    <t>Bernard Mercier</t>
  </si>
  <si>
    <t>Yves et Guy Gasse</t>
  </si>
  <si>
    <t>Jean-Paul Brisebois</t>
  </si>
  <si>
    <t>Entreprises MRK inc.  (Les)</t>
  </si>
  <si>
    <t>Entreprises Bentec inc. (Les)</t>
  </si>
  <si>
    <t>Guy Gasse</t>
  </si>
  <si>
    <t>Michel David et Kirby Murphy</t>
  </si>
  <si>
    <t>Norbert Minville</t>
  </si>
  <si>
    <t>Joseph-Bernard Côté</t>
  </si>
  <si>
    <t>Jean-François et Sylvain Minville</t>
  </si>
  <si>
    <t>Yvon Caron</t>
  </si>
  <si>
    <t>Harold Baker</t>
  </si>
  <si>
    <t>Angelo Bernier</t>
  </si>
  <si>
    <t>Aurèle Minville</t>
  </si>
  <si>
    <t>Carol Roy</t>
  </si>
  <si>
    <t>Clovis Langlais</t>
  </si>
  <si>
    <t>Charles-Auguste Beaudoin</t>
  </si>
  <si>
    <t>Christian Minville</t>
  </si>
  <si>
    <t>Fabien Boulanger</t>
  </si>
  <si>
    <t>Dominique Dufresne</t>
  </si>
  <si>
    <t>Douglas Hunt</t>
  </si>
  <si>
    <t>Sylvain Fournier</t>
  </si>
  <si>
    <t>Jean-Guy Francoeur</t>
  </si>
  <si>
    <t>Nathalie et Monica Minville</t>
  </si>
  <si>
    <t>Léo Leclerc</t>
  </si>
  <si>
    <t>André Poirier</t>
  </si>
  <si>
    <t>Gaston Poirier</t>
  </si>
  <si>
    <t>Bélonie Denis</t>
  </si>
  <si>
    <t>Henri Gauthier</t>
  </si>
  <si>
    <t>Magella Parisé</t>
  </si>
  <si>
    <t>Guylain Noël</t>
  </si>
  <si>
    <t>Jean-Jacques Fournier</t>
  </si>
  <si>
    <t>Harold Denis</t>
  </si>
  <si>
    <t>Henri Georges M. Minville</t>
  </si>
  <si>
    <t>Marc-André Fournier</t>
  </si>
  <si>
    <t>Martin Morissette</t>
  </si>
  <si>
    <t>Louis-Aimé Fournier</t>
  </si>
  <si>
    <t>Noël-Marie Clavet</t>
  </si>
  <si>
    <t>Paul-Marie Bonneau</t>
  </si>
  <si>
    <t>Réjean Beaudoin</t>
  </si>
  <si>
    <t>Famille Valmont Élément et Sylvain Élément</t>
  </si>
  <si>
    <t>Jean-Pierre Hotton</t>
  </si>
  <si>
    <t>Romuald Cormier et Alain Cormier</t>
  </si>
  <si>
    <t>Clermont Mercier</t>
  </si>
  <si>
    <t>Jean-Baptiste Caron</t>
  </si>
  <si>
    <t>Elphège Tapp</t>
  </si>
  <si>
    <t>Langis Côté et Mario Côté</t>
  </si>
  <si>
    <t>Gaétan Poirier et Jean-Luc Poirier</t>
  </si>
  <si>
    <t>Jean-Guy Dunn</t>
  </si>
  <si>
    <t>Marc Lévesque et Claude Babin</t>
  </si>
  <si>
    <t>Rémi Béliveau</t>
  </si>
  <si>
    <t>Paulin Minville</t>
  </si>
  <si>
    <t>Léonide Poirier</t>
  </si>
  <si>
    <t>Gaston Cyr</t>
  </si>
  <si>
    <t>Martin Émond</t>
  </si>
  <si>
    <t>Steeve Clavet</t>
  </si>
  <si>
    <t>Alban Lemieux et Francis Lemieux</t>
  </si>
  <si>
    <t>Laurent Mimeault</t>
  </si>
  <si>
    <t>Yves Soucy et Jean-Nil Soucy</t>
  </si>
  <si>
    <t>Yolaine Côté et Anna Côté</t>
  </si>
  <si>
    <t>Jacques et Berthold Hébert</t>
  </si>
  <si>
    <t>Bertrand Henley</t>
  </si>
  <si>
    <t>Richard Cloutier</t>
  </si>
  <si>
    <t>Claude Tremblay et Alain Tremblay</t>
  </si>
  <si>
    <t>Carmelle Bernatchez,  Gagné</t>
  </si>
  <si>
    <t>Gilles R. Bernatchez</t>
  </si>
  <si>
    <t>Louis Zénon Bélanger</t>
  </si>
  <si>
    <t>Carol Demers et Gilles Chouinard</t>
  </si>
  <si>
    <t>Christian Lemieux</t>
  </si>
  <si>
    <t>9084-8771 Québec inc (Érablière J.L. Bernatchez .).</t>
  </si>
  <si>
    <t>Jean-Yves Bernatchez</t>
  </si>
  <si>
    <t>Francis Lepage</t>
  </si>
  <si>
    <t>Raymond Goupil</t>
  </si>
  <si>
    <t>Entreprises 3B inc.(Les)</t>
  </si>
  <si>
    <t>Mario Cloutier</t>
  </si>
  <si>
    <t>Neil Bernatchez</t>
  </si>
  <si>
    <t>Valère Lemieux</t>
  </si>
  <si>
    <t>Guy Bernatchez</t>
  </si>
  <si>
    <t>Bruno Henley</t>
  </si>
  <si>
    <t>La Grande Coulée inc.</t>
  </si>
  <si>
    <t>Dany Boucher</t>
  </si>
  <si>
    <t>Francis Thibeault</t>
  </si>
  <si>
    <t>Kathy Roy</t>
  </si>
  <si>
    <t>Alain Roy</t>
  </si>
  <si>
    <t>Jacques Hébert et associés</t>
  </si>
  <si>
    <t>Jacques Garant</t>
  </si>
  <si>
    <t>6160999 Canada inc.</t>
  </si>
  <si>
    <t>Gagnon René</t>
  </si>
  <si>
    <t>9076-5280 Québec inc.</t>
  </si>
  <si>
    <t>Jean Morneau</t>
  </si>
  <si>
    <t>Érablière Ti-Bert inc.</t>
  </si>
  <si>
    <t>Bleuetière 3000 du Fjord inc.</t>
  </si>
  <si>
    <t>Denis Tremblay</t>
  </si>
  <si>
    <t>Centre Plein Air Bec-Scie</t>
  </si>
  <si>
    <t>Comité Municipal de Laniel</t>
  </si>
  <si>
    <t>Pourvoirie Monts-Valin inc.</t>
  </si>
  <si>
    <t>Roy Normand</t>
  </si>
  <si>
    <t>Transport M.J.R. ltée</t>
  </si>
  <si>
    <t>François Barbeau</t>
  </si>
  <si>
    <t>Pourvoirie Lac Croche</t>
  </si>
  <si>
    <t>Sylvie Pelletier</t>
  </si>
  <si>
    <t>Foresterie MGR Enr.</t>
  </si>
  <si>
    <t>Bouchard Maurice</t>
  </si>
  <si>
    <t>Lacroix, James</t>
  </si>
  <si>
    <t>Pinel Marc André</t>
  </si>
  <si>
    <t>Camping Charles du Lac Parent</t>
  </si>
  <si>
    <t>Jean Thibault</t>
  </si>
  <si>
    <t>Les Explorations Carat inc.</t>
  </si>
  <si>
    <t>Paroisse de Saint-Côme</t>
  </si>
  <si>
    <t>Raymond Granger</t>
  </si>
  <si>
    <t>Fédération québécoise de la marche</t>
  </si>
  <si>
    <t>Hermyl Pelletier</t>
  </si>
  <si>
    <t>Michel-André Vallière-Nolet</t>
  </si>
  <si>
    <t>Côté Luc</t>
  </si>
  <si>
    <t>Ressources Strateco</t>
  </si>
  <si>
    <t>Société d'énergie de la Baie James (SEBJ)</t>
  </si>
  <si>
    <t>Location GD. ENR.</t>
  </si>
  <si>
    <t>Comité des propriétaires du Lac Madelaine</t>
  </si>
  <si>
    <t>Golden Tag Resources</t>
  </si>
  <si>
    <t>Melkior Ressources inc.</t>
  </si>
  <si>
    <t>Joël Lavoie</t>
  </si>
  <si>
    <t>Everton Ressources inc.</t>
  </si>
  <si>
    <t>Lefebvre, Frédéric</t>
  </si>
  <si>
    <t>Paroisse St-Pierre</t>
  </si>
  <si>
    <t>Gilles Chabot</t>
  </si>
  <si>
    <t>Ministère des Transports</t>
  </si>
  <si>
    <t>R.C.T.F. inc.</t>
  </si>
  <si>
    <t>Claude Brassard</t>
  </si>
  <si>
    <t>Hydro-Québec</t>
  </si>
  <si>
    <t>Club Pynthonga</t>
  </si>
  <si>
    <t>Pourvoirie Lac Laflamme</t>
  </si>
  <si>
    <t>Ressources Vanstar inc.</t>
  </si>
  <si>
    <t>Marc Riel</t>
  </si>
  <si>
    <t>Dios Exploration</t>
  </si>
  <si>
    <t>Ressources Cogitore inc.</t>
  </si>
  <si>
    <t>Léon-Maurice Villeneuve excavation inc.</t>
  </si>
  <si>
    <t>Reboitech</t>
  </si>
  <si>
    <t>Club Quad du Fjord</t>
  </si>
  <si>
    <t>SOQUEM inc.</t>
  </si>
  <si>
    <t>Alexandre Gobeil</t>
  </si>
  <si>
    <t>Lemieux Richard</t>
  </si>
  <si>
    <t>Ressources Covadex</t>
  </si>
  <si>
    <t>Vital Arsenault</t>
  </si>
  <si>
    <t>Madame Valérie Guèvremont</t>
  </si>
  <si>
    <t>Poirier, Michel</t>
  </si>
  <si>
    <t>Rocheleau Guy</t>
  </si>
  <si>
    <t>Richard Lafrenière</t>
  </si>
  <si>
    <t>Sylvain Charest</t>
  </si>
  <si>
    <t>Michel Gagné</t>
  </si>
  <si>
    <t>Bruno Villeneuve</t>
  </si>
  <si>
    <t>Jean-François Cloutier</t>
  </si>
  <si>
    <t>Jérome B. Leclerc</t>
  </si>
  <si>
    <t>Association Pamouscachiou Ouest</t>
  </si>
  <si>
    <t>Charter Farms</t>
  </si>
  <si>
    <t>Hamel Construction inc.</t>
  </si>
  <si>
    <t>Centre national des naufrages du Saint-Laurent</t>
  </si>
  <si>
    <t>Richard Mario</t>
  </si>
  <si>
    <t>Multi-Ressouces Boréal</t>
  </si>
  <si>
    <t>Globnor Inc.</t>
  </si>
  <si>
    <t>Mine Agnico Eagle Division La Ronde, Marika Dumas</t>
  </si>
  <si>
    <t>Centre de services partagés</t>
  </si>
  <si>
    <t>Rio Tinto Fer et Titane inc.</t>
  </si>
  <si>
    <t>Annie Malenfant, Consortium en foresterie Gaspésie - Les-Île</t>
  </si>
  <si>
    <t>Corporation Aventure Sept-Rivières</t>
  </si>
  <si>
    <t>Consolidated Pacific Bay Minerals Ltd</t>
  </si>
  <si>
    <t>Gaston Grenier</t>
  </si>
  <si>
    <t>Lapierre, Rachel et Dionne, Benoit</t>
  </si>
  <si>
    <t>Association des riverains du lac Vlimeux</t>
  </si>
  <si>
    <t>Les Cultures du Buisson inc.</t>
  </si>
  <si>
    <t>Municipalité  de Saint-Alexis-des Monts</t>
  </si>
  <si>
    <t>Pourvoirie chasse et pêche Lac Fontaine</t>
  </si>
  <si>
    <t>Astral Média radio</t>
  </si>
  <si>
    <t>Superior Diamond inc.</t>
  </si>
  <si>
    <t>Michel Bergeron</t>
  </si>
  <si>
    <t>Sonia Lavoie</t>
  </si>
  <si>
    <t>Donald Larouche</t>
  </si>
  <si>
    <t>Centre Équestre la Martingale inc.</t>
  </si>
  <si>
    <t>Comité Parccool</t>
  </si>
  <si>
    <t>Marc-André Giasson (Université Laval)</t>
  </si>
  <si>
    <t>Hydro Québec</t>
  </si>
  <si>
    <t>Roger Bouthillette (Hydro-Québec)</t>
  </si>
  <si>
    <t>Tech Solutions Capital Corp.</t>
  </si>
  <si>
    <t>Hydro-Québec TransÉnergie</t>
  </si>
  <si>
    <t>France Perron</t>
  </si>
  <si>
    <t>Raymond Lefebvre et Fils Ltée</t>
  </si>
  <si>
    <t>Hydro-Québec Équipement</t>
  </si>
  <si>
    <t>Mine Xstrata Matagami</t>
  </si>
  <si>
    <t>Ressources Jake inc.</t>
  </si>
  <si>
    <t>Golden Goose Ressources inc. via RSW inc. (Consultant)</t>
  </si>
  <si>
    <t>Hydro-Québec Équipement et Services Partagés, DPPTC</t>
  </si>
  <si>
    <t>Richard Emond</t>
  </si>
  <si>
    <t>Ville de Senneterre</t>
  </si>
  <si>
    <t>Gaétan Loiselle</t>
  </si>
  <si>
    <t>Exploration ASPM Inc</t>
  </si>
  <si>
    <t>Réjean Falardeau</t>
  </si>
  <si>
    <t>Invenergy Canada</t>
  </si>
  <si>
    <t>Line Corneau</t>
  </si>
  <si>
    <t>Club de Motoneige St-Donat inc.</t>
  </si>
  <si>
    <t>Municipalité Rapides Des Joachims</t>
  </si>
  <si>
    <t>Germain Rivard</t>
  </si>
  <si>
    <t>Laurent Bilodeau</t>
  </si>
  <si>
    <t>Golden Valley Mines Ltd (Denis McNichols)</t>
  </si>
  <si>
    <t>Mario Massé</t>
  </si>
  <si>
    <t>Les entreprises forestières AMTECH</t>
  </si>
  <si>
    <t>Fieldex Exploration inc.</t>
  </si>
  <si>
    <t>Diane Franche</t>
  </si>
  <si>
    <t>Association territoire libre secteur Pied des Monts</t>
  </si>
  <si>
    <t>Ressources Cartier inc.</t>
  </si>
  <si>
    <t>Ressources Metco inc.</t>
  </si>
  <si>
    <t>Pourvoirie du Lac Duhamel</t>
  </si>
  <si>
    <t>Pourvoirie Ca Mord</t>
  </si>
  <si>
    <t>Vallières Réjean</t>
  </si>
  <si>
    <t>Ditem Exploration inc.</t>
  </si>
  <si>
    <t>Isabelle Coderre</t>
  </si>
  <si>
    <t>Association Plein air RDJ Outdoorsmen</t>
  </si>
  <si>
    <t>Patrick Champoux</t>
  </si>
  <si>
    <t>Mario Lévesque</t>
  </si>
  <si>
    <t>Ville de Val-d'Or(Travaux Publics)</t>
  </si>
  <si>
    <t>Harry Kelly</t>
  </si>
  <si>
    <t>Gaétan Arsenault</t>
  </si>
  <si>
    <t>Eloro Ressources LTD (Rémi Nolet)</t>
  </si>
  <si>
    <t>Simard Nathalie et Raynald</t>
  </si>
  <si>
    <t>Leclerc, Noel</t>
  </si>
  <si>
    <t>Lance, Michael</t>
  </si>
  <si>
    <t>Canadian Royalties inc (Louis Prévost)</t>
  </si>
  <si>
    <t>Continental Div. de 3264556 Canada Inc.</t>
  </si>
  <si>
    <t>Ferme Jean-François Côté</t>
  </si>
  <si>
    <t>Lucien Sylvain</t>
  </si>
  <si>
    <t>Fancamp Exploration LTD (Gilbert Lamothe)</t>
  </si>
  <si>
    <t>Club VTT du Témiscamingue</t>
  </si>
  <si>
    <t>Besma Bouslimi</t>
  </si>
  <si>
    <t>Geodem</t>
  </si>
  <si>
    <t>49-Girard, Danny</t>
  </si>
  <si>
    <t>Royal Nickel corp.</t>
  </si>
  <si>
    <t>Roger Jean</t>
  </si>
  <si>
    <t>Association de chalets Brochet-Pelletier</t>
  </si>
  <si>
    <t>Transports Québec</t>
  </si>
  <si>
    <t>Club de Ski du Mont Miller inc.</t>
  </si>
  <si>
    <t>Safari Anticosti inc.</t>
  </si>
  <si>
    <t>Zec Petawaga</t>
  </si>
  <si>
    <t>Gestion Hemifor inc.</t>
  </si>
  <si>
    <t>SOQUEM inc</t>
  </si>
  <si>
    <t>Les Mines Opinaca Ltée</t>
  </si>
  <si>
    <t>Sentier international des Appalaches</t>
  </si>
  <si>
    <t>Centre jeunesse Gaspésie et des Iles</t>
  </si>
  <si>
    <t>Groupement forestier de l'est du lac Témiscouata inc.</t>
  </si>
  <si>
    <t>Jean-Pierre Fortin</t>
  </si>
  <si>
    <t>Coopérative Mouski</t>
  </si>
  <si>
    <t>Club du lac des Baies inc.</t>
  </si>
  <si>
    <t>Pourvoirie Domaine du Canyon (1998) inc.</t>
  </si>
  <si>
    <t>Ferme Jolygène SENC</t>
  </si>
  <si>
    <t>UQAT</t>
  </si>
  <si>
    <t>Corporation de développement économique de Chapais</t>
  </si>
  <si>
    <t>Denis Lavoie &amp; Fils ltée</t>
  </si>
  <si>
    <t>Comité de développement touristique de Saint-Cyprien inc.</t>
  </si>
  <si>
    <t>Ministére des Transport du Québec</t>
  </si>
  <si>
    <t>NEW MILLENNIUM CAPITAL CORP.</t>
  </si>
  <si>
    <t>Centre de foresterie des Laurentides</t>
  </si>
  <si>
    <t>Zacharias, Herbert</t>
  </si>
  <si>
    <t>Falconbridge ltée (Mira Godbout)</t>
  </si>
  <si>
    <t>Mauricycle La Tuque</t>
  </si>
  <si>
    <t>Bernard Lamontagne</t>
  </si>
  <si>
    <t>Chibougamau Diamond Drilling LTD</t>
  </si>
  <si>
    <t>Société d'Énergie de la Baie James (SEBJ)</t>
  </si>
  <si>
    <t>Carole Lamoureux</t>
  </si>
  <si>
    <t>Ville de Forestville</t>
  </si>
  <si>
    <t>Sylvafor inc.</t>
  </si>
  <si>
    <t>Municipalité de Mandeville</t>
  </si>
  <si>
    <t>Alliance Autochtone du Québec, local 34</t>
  </si>
  <si>
    <t>Joëlle Pilon</t>
  </si>
  <si>
    <t>Camping du Lac Blanc</t>
  </si>
  <si>
    <t>Céline Charette</t>
  </si>
  <si>
    <t>Goyette, Patrick</t>
  </si>
  <si>
    <t>André Bordeleau</t>
  </si>
  <si>
    <t>Foresco GTH inc.</t>
  </si>
  <si>
    <t>Laurier Bédard</t>
  </si>
  <si>
    <t>Centre d'expertise hydrique du Québec</t>
  </si>
  <si>
    <t>Economic Development Micmacs of Gesgapegiag Band</t>
  </si>
  <si>
    <t>Construction LFG</t>
  </si>
  <si>
    <t>Zec Pontiac</t>
  </si>
  <si>
    <t>Le Domaine Vignerod inc.</t>
  </si>
  <si>
    <t>Association de Chasse et Pêche Boullé inc. (ZEC Boullé)</t>
  </si>
  <si>
    <t>Mines CANCOR inc.</t>
  </si>
  <si>
    <t>Regroupement des propriétaires de la Baie Rheault</t>
  </si>
  <si>
    <t>Comité des citoyens de Doheny et de Rivière-du-Milieu</t>
  </si>
  <si>
    <t>Foresterie P. Belleville inc.</t>
  </si>
  <si>
    <t>Richard Labbbé</t>
  </si>
  <si>
    <t>Genivar</t>
  </si>
  <si>
    <t>Forestière I. C.</t>
  </si>
  <si>
    <t>Ressources Métanor Inc</t>
  </si>
  <si>
    <t>Association régionale des gest. de zecs de la Mauricie</t>
  </si>
  <si>
    <t>Mines Aurizon LTÉE</t>
  </si>
  <si>
    <t>Gaetan Langlois</t>
  </si>
  <si>
    <t>L'Aventurier du Gouin inc.</t>
  </si>
  <si>
    <t>André Asselin</t>
  </si>
  <si>
    <t>Canadian Royalties inc.</t>
  </si>
  <si>
    <t>La Seigneurie du Triton</t>
  </si>
  <si>
    <t>Hydro-Québec (Guillaume Roy)</t>
  </si>
  <si>
    <t>Yves Tardif</t>
  </si>
  <si>
    <t>Association SACERF Macousine inc.</t>
  </si>
  <si>
    <t>Lucienne Ross</t>
  </si>
  <si>
    <t>Les entreprises minières Globex inc.</t>
  </si>
  <si>
    <t>Gérard Baril</t>
  </si>
  <si>
    <t>Scierie Lemay inc</t>
  </si>
  <si>
    <t>Les Cabines de la Chûte</t>
  </si>
  <si>
    <t>Celtic Minerals Ltd</t>
  </si>
  <si>
    <t>Direction générale des réseaux de communication</t>
  </si>
  <si>
    <t>W.T. Outfitter Club 2000</t>
  </si>
  <si>
    <t>First Métal inc.,Clifford Bélanger</t>
  </si>
  <si>
    <t>Patrick Adam</t>
  </si>
  <si>
    <t>Exploration Orbite VSPA  INC.</t>
  </si>
  <si>
    <t>Mario Gauthier</t>
  </si>
  <si>
    <t>Société de restauration et de gestion de la Nouvelle inc.</t>
  </si>
  <si>
    <t>Association de Chasse et Pêche des Nymphes inc. (ZEC)</t>
  </si>
  <si>
    <t>Jean-Pierre Cyr</t>
  </si>
  <si>
    <t>Aldershot Resources LTD</t>
  </si>
  <si>
    <t>Richard Bourgouin</t>
  </si>
  <si>
    <t>L.Fournier et Fils inc.</t>
  </si>
  <si>
    <t>Bergeron Sylvain</t>
  </si>
  <si>
    <t>Trottier Lise</t>
  </si>
  <si>
    <t>Club Lizotte</t>
  </si>
  <si>
    <t>Cameroun Denis</t>
  </si>
  <si>
    <t>Magella Blanchette</t>
  </si>
  <si>
    <t>Julien Nathalie</t>
  </si>
  <si>
    <t>Pourvoirie Musquanousse (Richmond Bobbitt)</t>
  </si>
  <si>
    <t>Club Mont-Carleton Inc</t>
  </si>
  <si>
    <t>Tour du Mont-Valin</t>
  </si>
  <si>
    <t>Club Motoneige Mattawin</t>
  </si>
  <si>
    <t>Université Laval Forêt Monmorency</t>
  </si>
  <si>
    <t>Association des propriétaires de chalet de la Pointe-à-Luc</t>
  </si>
  <si>
    <t>Scierie Lepaco inc</t>
  </si>
  <si>
    <t>Michel-André Davignon</t>
  </si>
  <si>
    <t>Charley Smith</t>
  </si>
  <si>
    <t>Jean-Guy Larouche</t>
  </si>
  <si>
    <t>Gilles Lepage</t>
  </si>
  <si>
    <t>Luc Lévêque</t>
  </si>
  <si>
    <t>Germain Simard</t>
  </si>
  <si>
    <t>Jean-Guy Lauzière</t>
  </si>
  <si>
    <t>Municipalité de Cap-Saint-Ignace</t>
  </si>
  <si>
    <t>Pourvoirie La Jeannoise</t>
  </si>
  <si>
    <t>Martin Legault</t>
  </si>
  <si>
    <t>Clint Jason</t>
  </si>
  <si>
    <t>Tembec Industries inc.(Georges Thuot)</t>
  </si>
  <si>
    <t>Daniel Gauthier</t>
  </si>
  <si>
    <t>Gilbert Bouchard</t>
  </si>
  <si>
    <t>Mines Agnico-Eagle Ltée.</t>
  </si>
  <si>
    <t>Charles Mercier</t>
  </si>
  <si>
    <t>Bilodeau Georges-Aimé</t>
  </si>
  <si>
    <t>Hydro-Québec (Maitrise de la végétation)</t>
  </si>
  <si>
    <t>Association de chasse et pêche de Rivière Pentecôte</t>
  </si>
  <si>
    <t>Guy Larochelle</t>
  </si>
  <si>
    <t>MM. Francis et Maurice St-Arnaud</t>
  </si>
  <si>
    <t>Club de motoneige Caribou-Conscrits inc.</t>
  </si>
  <si>
    <t>Coopérative Forestière du Nord-Ouest</t>
  </si>
  <si>
    <t>Conseil Innu Takuaikan Uashat mak Mani-Utenam</t>
  </si>
  <si>
    <t>Jean-Maurice Grimard</t>
  </si>
  <si>
    <t>Explor Ressources inc., Robert J. Tremblay</t>
  </si>
  <si>
    <t>Association Chasse de Pêche Martin-Pêcheur Inc.</t>
  </si>
  <si>
    <t>Société Cascapédia inc.</t>
  </si>
  <si>
    <t>Golden Valley Mines LTD</t>
  </si>
  <si>
    <t>Association chasse et pêche de Mont-Louis</t>
  </si>
  <si>
    <t>Parc des Hautes-Gorges de la rivière Malbaie</t>
  </si>
  <si>
    <t>Jean-Pierre Charron, Préfet MRCT</t>
  </si>
  <si>
    <t>Ministère des Transports du Québec</t>
  </si>
  <si>
    <t>Alexis Minerals Corporation</t>
  </si>
  <si>
    <t>Alexandria Minerals corporation</t>
  </si>
  <si>
    <t>Louise Chabot</t>
  </si>
  <si>
    <t>Pourvoirie Domaine Bazinet inc.</t>
  </si>
  <si>
    <t>Scierie Lac-Saint-Jean inc.</t>
  </si>
  <si>
    <t>Cadillac Ventures inc.</t>
  </si>
  <si>
    <t>Alcoa Ltée-Aluminerie de Baie-Comeau</t>
  </si>
  <si>
    <t>Inter-Cité Construction inc.</t>
  </si>
  <si>
    <t>Ministère Développement durable l'Environnement et des Parcs</t>
  </si>
  <si>
    <t>Hydro Québec Équipement (Benoît Des Croisselles)</t>
  </si>
  <si>
    <t>Groupement Agro-Forestier de la Ristigouche inc.</t>
  </si>
  <si>
    <t>Pourvoirie Club Hosanna</t>
  </si>
  <si>
    <t>Philippe Dupuis</t>
  </si>
  <si>
    <t>Yvan St-Arnaud</t>
  </si>
  <si>
    <t>Municipalité de Trois-Rives</t>
  </si>
  <si>
    <t>Mrc de Maria-Chapdelaine</t>
  </si>
  <si>
    <t>Bois C.F.M. inc.</t>
  </si>
  <si>
    <t>Jacqueline Raymond</t>
  </si>
  <si>
    <t>J.M.J. Tassé inc.</t>
  </si>
  <si>
    <t>Alain Fraser</t>
  </si>
  <si>
    <t>Majescor inc.</t>
  </si>
  <si>
    <t>Gauthier Alain</t>
  </si>
  <si>
    <t>Les entreprises Marokel</t>
  </si>
  <si>
    <t>Lorenzo Curadeau</t>
  </si>
  <si>
    <t>Pourvoirie Lac à L'ours Blanc</t>
  </si>
  <si>
    <t>S.E.B.M. inc.</t>
  </si>
  <si>
    <t>Michel Lacroix Construction inc.</t>
  </si>
  <si>
    <t>Searchgold Ressources inc.</t>
  </si>
  <si>
    <t>Corporation Sentiers de Grande Randonnée des Laurentides</t>
  </si>
  <si>
    <t>Sergerie Louis</t>
  </si>
  <si>
    <t>Luc Côté</t>
  </si>
  <si>
    <t>Neveu, Dolorès</t>
  </si>
  <si>
    <t>MDDEP</t>
  </si>
  <si>
    <t>Club Quad Avanture Valin</t>
  </si>
  <si>
    <t>Pourvoirie lac à l'Ours Blanc</t>
  </si>
  <si>
    <t>S.E.R. des Monts Inc.</t>
  </si>
  <si>
    <t>Normand Trahan inc.</t>
  </si>
  <si>
    <t>Construction d'Antan de Chibougamau inc.</t>
  </si>
  <si>
    <t>Roger Pearson</t>
  </si>
  <si>
    <t>Paul Caron</t>
  </si>
  <si>
    <t>Service minier Nord-Ouest</t>
  </si>
  <si>
    <t>Daniel Lapointe</t>
  </si>
  <si>
    <t>Les As de la Motoneige inc.</t>
  </si>
  <si>
    <t>Club de ski de fond Le Norvégien Inc.</t>
  </si>
  <si>
    <t>Bell Canada</t>
  </si>
  <si>
    <t>Corporation Touristique de Mont-Saint-Pierre</t>
  </si>
  <si>
    <t>Ministère des Transports (Direction de la Capitale-Nationale</t>
  </si>
  <si>
    <t>Gabriel Lajoie</t>
  </si>
  <si>
    <t>Coopérative Forestière de l'Outaouais</t>
  </si>
  <si>
    <t>Gouvernement du Québec, centre de services partagés</t>
  </si>
  <si>
    <t>Thibeault Aurèle</t>
  </si>
  <si>
    <t>Municipalité de Montcerf-Lytton</t>
  </si>
  <si>
    <t>Daniel Huard</t>
  </si>
  <si>
    <t>Réjean Vigneault</t>
  </si>
  <si>
    <t>Jocelyn Boudreau</t>
  </si>
  <si>
    <t>Johan Métivier</t>
  </si>
  <si>
    <t>Corporation Pakatan Meskanau de la Grande Séduction</t>
  </si>
  <si>
    <t>Conseil des Anicinapek de Kitcisakik</t>
  </si>
  <si>
    <t>Michel Champagne</t>
  </si>
  <si>
    <t>Anne-Marie Vigneault</t>
  </si>
  <si>
    <t>Guy Delisle</t>
  </si>
  <si>
    <t>Iamgold Corporation</t>
  </si>
  <si>
    <t>Ressources Pros-Spect-Or</t>
  </si>
  <si>
    <t>Ledoux Christian</t>
  </si>
  <si>
    <t>Ressources Jourdan inc.</t>
  </si>
  <si>
    <t>Géoconseils Jack Stoch Ltd.</t>
  </si>
  <si>
    <t>Cartier Énergie Éolienne (CAR) inc.</t>
  </si>
  <si>
    <t>Corporation Terra Venture</t>
  </si>
  <si>
    <t>Association Nature Inc. (Zec Chapeau-de-Paille)</t>
  </si>
  <si>
    <t>ZEC Chapeau-de-Paille</t>
  </si>
  <si>
    <t>Sébastien Rochette</t>
  </si>
  <si>
    <t>La Baronnie du Kamouraska inc.</t>
  </si>
  <si>
    <t>René Lafrenière</t>
  </si>
  <si>
    <t>Nicolas Bigler</t>
  </si>
  <si>
    <t>Club de motoneige Caribou Conscrits inc.</t>
  </si>
  <si>
    <t>Société d'aménagement de Baie-Trinité</t>
  </si>
  <si>
    <t>Camil Tessier</t>
  </si>
  <si>
    <t>Les Étoiles des Monts inc.</t>
  </si>
  <si>
    <t>Eloro Resources LTD</t>
  </si>
  <si>
    <t>Domaine de la Source enr.</t>
  </si>
  <si>
    <t>Richard Gonneville</t>
  </si>
  <si>
    <t>Gaudreault Guy</t>
  </si>
  <si>
    <t>Foresterie MC inc.</t>
  </si>
  <si>
    <t>Stéphane Lafleur</t>
  </si>
  <si>
    <t>Michel Lavoie</t>
  </si>
  <si>
    <t>Gestion CYCLOFOR inc.</t>
  </si>
  <si>
    <t>UQAT, Unité de recherche forestière Toma Guillemette</t>
  </si>
  <si>
    <t>Regroupement  pour la Restauration des Trois Rivières Pabos</t>
  </si>
  <si>
    <t>Jean-Marie Tanguay</t>
  </si>
  <si>
    <t>Louis Tanguay</t>
  </si>
  <si>
    <t>Noront Ressources</t>
  </si>
  <si>
    <t>Ressources X-Ore inc.</t>
  </si>
  <si>
    <t>Université du Québec en Abitibi-Témiscamingue</t>
  </si>
  <si>
    <t>Bertrand Lemay</t>
  </si>
  <si>
    <t>France Larouche</t>
  </si>
  <si>
    <t>Construction Michel Lacroix</t>
  </si>
  <si>
    <t>Mines Jag Ltée</t>
  </si>
  <si>
    <t>Club "Les ZIGGLOUS" de Godbout</t>
  </si>
  <si>
    <t>Blattner Pomerleau</t>
  </si>
  <si>
    <t>Ressources Britannica</t>
  </si>
  <si>
    <t>Ressources Pershimco inc.</t>
  </si>
  <si>
    <t>Pierre Bastien</t>
  </si>
  <si>
    <t>Lessard Richard</t>
  </si>
  <si>
    <t>Club le Blizzard de Havre-St-Pierre, André Thériault, prés.</t>
  </si>
  <si>
    <t>Stéphane Boudreault</t>
  </si>
  <si>
    <t>Hydroméga Services inc.</t>
  </si>
  <si>
    <t>Blais &amp; Langlois Inc.</t>
  </si>
  <si>
    <t>Club Mont Carleton inc</t>
  </si>
  <si>
    <t>Jean-Guy Gauthier</t>
  </si>
  <si>
    <t>MRC d' Antoine Labelle</t>
  </si>
  <si>
    <t>Centre de service partagés a/s Yvan Maheux</t>
  </si>
  <si>
    <t>M. Réal Francoeur</t>
  </si>
  <si>
    <t>Club de Motoneige Notre-Dame-de-la-Merci 601-08</t>
  </si>
  <si>
    <t>Jasmin St-Jacques</t>
  </si>
  <si>
    <t xml:space="preserve"> Fonderie Horne Glencore, Patrice Richer</t>
  </si>
  <si>
    <t>Lauzon, Jocelyne</t>
  </si>
  <si>
    <t>Érablière PERBEL (Belzile J.-F., Perreault G. &amp; Parent S.)</t>
  </si>
  <si>
    <t>Centre d'expertise hydrique a/s Alain Nadeau</t>
  </si>
  <si>
    <t>Georges Bouchard</t>
  </si>
  <si>
    <t>Corporation de développement du Parc Biencourt</t>
  </si>
  <si>
    <t>Lake Shore Gold Corp</t>
  </si>
  <si>
    <t>6479499 Canada inc.</t>
  </si>
  <si>
    <t>61-Dacier Robert et Charlebois Denis</t>
  </si>
  <si>
    <t>Bélisle, Sébastien et Alain et Richard, Réjean</t>
  </si>
  <si>
    <t>Club de motoneige du Témiscamingue</t>
  </si>
  <si>
    <t>Sécuritech Forêt</t>
  </si>
  <si>
    <t>Southampton Ventures Inc. (Jean-Yves Landry)</t>
  </si>
  <si>
    <t>MRC de la Haute Gaspésie</t>
  </si>
  <si>
    <t>Club de motoneige Lions de Senneterre</t>
  </si>
  <si>
    <t>Julie Loiselle</t>
  </si>
  <si>
    <t>Linda Loiselle</t>
  </si>
  <si>
    <t>Exploration Amseco Ltée</t>
  </si>
  <si>
    <t>Philippe Bolduc</t>
  </si>
  <si>
    <t>Fédération Québécoise des Clubs Quads</t>
  </si>
  <si>
    <t>Ville de La Tuque</t>
  </si>
  <si>
    <t>Legault, Michel</t>
  </si>
  <si>
    <t>Jean-François Denis Enr.</t>
  </si>
  <si>
    <t>Pourvoirie Le Vent de la Savane</t>
  </si>
  <si>
    <t>Yanick Morisset</t>
  </si>
  <si>
    <t>Tremblay Sylvain</t>
  </si>
  <si>
    <t>Atlanta Gold Inc. ,  Jean-sébastien Lavallée</t>
  </si>
  <si>
    <t>9077-1940 Québec inc.</t>
  </si>
  <si>
    <t>Club de motoneige Les aventuriers inc.</t>
  </si>
  <si>
    <t>Ghislain Larochelle</t>
  </si>
  <si>
    <t>André &amp; Gaston Tremblay</t>
  </si>
  <si>
    <t>Ecofly aerotourisme internationnal</t>
  </si>
  <si>
    <t>La Plaza du Sport de Chibougamau inc.</t>
  </si>
  <si>
    <t>Bernard Beaudin</t>
  </si>
  <si>
    <t>Hydro-Québec Distribution</t>
  </si>
  <si>
    <t>9132-6876 Québec INC. G.E.S.S.T.</t>
  </si>
  <si>
    <t>Club Nimochom inc.</t>
  </si>
  <si>
    <t>Guy Synnott</t>
  </si>
  <si>
    <t>Ressources Vantex Ltée</t>
  </si>
  <si>
    <t>Ressources Abitex</t>
  </si>
  <si>
    <t>Soquem inc.</t>
  </si>
  <si>
    <t>Gestion Iamgold-Québec inc Mari-France Bugnon</t>
  </si>
  <si>
    <t>Sylvain Tremblay</t>
  </si>
  <si>
    <t>Club de Plein Air St-Donat inc.</t>
  </si>
  <si>
    <t>Marc Chrétien et François Brousseau</t>
  </si>
  <si>
    <t>9125-8012 Québec inc.</t>
  </si>
  <si>
    <t>SEM Vior inc.</t>
  </si>
  <si>
    <t>Alto Venture LTD</t>
  </si>
  <si>
    <t>Entreprises minières Globex inc.</t>
  </si>
  <si>
    <t>Techmat inc.</t>
  </si>
  <si>
    <t>Roger Harrison</t>
  </si>
  <si>
    <t>Ladouceur, Paul</t>
  </si>
  <si>
    <t>Samuel Duperron</t>
  </si>
  <si>
    <t>Jean-Claude Langlais</t>
  </si>
  <si>
    <t>Lepage Gilles</t>
  </si>
  <si>
    <t>Érablière Bo-Sirop</t>
  </si>
  <si>
    <t>Airtricity Canada Limited</t>
  </si>
  <si>
    <t>Lefebvre Riel</t>
  </si>
  <si>
    <t>Pierre Guay</t>
  </si>
  <si>
    <t>Dany et Mario Genois</t>
  </si>
  <si>
    <t>Centre amitié autochtone</t>
  </si>
  <si>
    <t>Jean-Paul Méthot</t>
  </si>
  <si>
    <t>Gaétan Touzel</t>
  </si>
  <si>
    <t>Étienne Rodgers</t>
  </si>
  <si>
    <t>Jacques Couture</t>
  </si>
  <si>
    <t>Construction Michel Lacroix inc.</t>
  </si>
  <si>
    <t>Matamec Exploration Ltd</t>
  </si>
  <si>
    <t>Hugo Robidoux</t>
  </si>
  <si>
    <t>Municipalité de Denholm</t>
  </si>
  <si>
    <t>Jeannine Cadotte</t>
  </si>
  <si>
    <t>Qualitas B-Sol</t>
  </si>
  <si>
    <t>Pourvoirie Damville</t>
  </si>
  <si>
    <t>René Ruel</t>
  </si>
  <si>
    <t>9183-9423 Québec inc.</t>
  </si>
  <si>
    <t>Yves Blanchette</t>
  </si>
  <si>
    <t>9014-3355 Québec inc</t>
  </si>
  <si>
    <t>Scierie Girard inc.</t>
  </si>
  <si>
    <t>Osisko Exploration Ltée</t>
  </si>
  <si>
    <t>Béton Provincial ltée.</t>
  </si>
  <si>
    <t>Alain Beaudoin</t>
  </si>
  <si>
    <t>9122-2539 Québec inc</t>
  </si>
  <si>
    <t>Excavation Michel Croteau Enr.</t>
  </si>
  <si>
    <t>Paul Coté</t>
  </si>
  <si>
    <t>Adventure Gold inc.</t>
  </si>
  <si>
    <t>Amex exploration ,Contact :(Dany Rollin)</t>
  </si>
  <si>
    <t>Bonaventure Interprises Inc.</t>
  </si>
  <si>
    <t>Noël Drouin</t>
  </si>
  <si>
    <t>Golden Tag Resources LTD</t>
  </si>
  <si>
    <t>Marcel Bourque</t>
  </si>
  <si>
    <t>Tawsho Mining inc.</t>
  </si>
  <si>
    <t>Julien Bond</t>
  </si>
  <si>
    <t>Clément Massé</t>
  </si>
  <si>
    <t>Ghislain Voyer</t>
  </si>
  <si>
    <t>Claude Lamontagne</t>
  </si>
  <si>
    <t>Viviane Bisson</t>
  </si>
  <si>
    <t>Stella Duguay</t>
  </si>
  <si>
    <t>Yvon St-Pierre</t>
  </si>
  <si>
    <t>La pourvoirie chez Farrar inc.</t>
  </si>
  <si>
    <t>Nelson Méthot</t>
  </si>
  <si>
    <t>Matériaux Blanchet inc.</t>
  </si>
  <si>
    <t>Luc Marcoux</t>
  </si>
  <si>
    <t>Agnico-Eagle Mines Ltd</t>
  </si>
  <si>
    <t>9064-6258 Québec inc.</t>
  </si>
  <si>
    <t>Pierre Bourque</t>
  </si>
  <si>
    <t>Luc Bourque</t>
  </si>
  <si>
    <t>Peter Hawley</t>
  </si>
  <si>
    <t>Gagnon Renaud</t>
  </si>
  <si>
    <t>9188-6077 Québec inc.</t>
  </si>
  <si>
    <t>Foresterie Jaski</t>
  </si>
  <si>
    <t>Rosaire Gendron</t>
  </si>
  <si>
    <t>Yvon Deshaies</t>
  </si>
  <si>
    <t>Gilles Vanier</t>
  </si>
  <si>
    <t>Rodrigue Girard</t>
  </si>
  <si>
    <t>Jean-Paul Savoie</t>
  </si>
  <si>
    <t>Louisette Lapierre</t>
  </si>
  <si>
    <t>Jean-Guy Testeur</t>
  </si>
  <si>
    <t>Marcel Otis</t>
  </si>
  <si>
    <t>Kelly Vaillancourt</t>
  </si>
  <si>
    <t>Les érablières Roger Caron Inc.</t>
  </si>
  <si>
    <t>François Baril</t>
  </si>
  <si>
    <t>Carrier Odette</t>
  </si>
  <si>
    <t>Les entreprises Alain Maltais inc.</t>
  </si>
  <si>
    <t>Rocheleau Camil</t>
  </si>
  <si>
    <t>Nature Sauvage</t>
  </si>
  <si>
    <t>9115-7149 Québec inc.</t>
  </si>
  <si>
    <t>Micheline Dulong</t>
  </si>
  <si>
    <t>Wemindji Exploration Inc</t>
  </si>
  <si>
    <t>IOS Services Géoscientifiques Inc.</t>
  </si>
  <si>
    <t>Vanessa Quintard</t>
  </si>
  <si>
    <t>Pierre Gill</t>
  </si>
  <si>
    <t>9181-5090 Quebec inc (Transport Saindon)</t>
  </si>
  <si>
    <t>Mine Xstrata Matagami, Mira Godbout</t>
  </si>
  <si>
    <t>Claudette Gélinas</t>
  </si>
  <si>
    <t>Ferme J.S. Baril inc.</t>
  </si>
  <si>
    <t>Todd Tyler</t>
  </si>
  <si>
    <t>Danis Genois</t>
  </si>
  <si>
    <t>Club de Chasse et Pêche le Sommet Inc.</t>
  </si>
  <si>
    <t>Apella Resources inc.</t>
  </si>
  <si>
    <t>Constructions F. Paré inc.</t>
  </si>
  <si>
    <t>Michel Brousseau</t>
  </si>
  <si>
    <t>Royal Nickel Corporation</t>
  </si>
  <si>
    <t>Simard Jacques</t>
  </si>
  <si>
    <t>Fédération Québécoise des clubs Quads</t>
  </si>
  <si>
    <t>Stéphane Rioux</t>
  </si>
  <si>
    <t>Centre de services partagés a/s Yvan Maheux</t>
  </si>
  <si>
    <t>Michel-André Vallières-Nollet</t>
  </si>
  <si>
    <t>Daniel Paquin</t>
  </si>
  <si>
    <t>Normand Robert</t>
  </si>
  <si>
    <t>Claude Gagnon</t>
  </si>
  <si>
    <t>Camil Lamontagne</t>
  </si>
  <si>
    <t>9034-3799 Québec inc.</t>
  </si>
  <si>
    <t>9-Bergeron Marc</t>
  </si>
  <si>
    <t>23-Chénier Gérard et Desjardins Rodolphe</t>
  </si>
  <si>
    <t>75-Laforest Eric</t>
  </si>
  <si>
    <t>Aventure au naturel (9094 8787 Québec inc.)</t>
  </si>
  <si>
    <t>Ouimet, Serge</t>
  </si>
  <si>
    <t>ZEC Maison de Pierre, Ass. de plein air, chasse et pêche</t>
  </si>
  <si>
    <t>Bournival Marcel</t>
  </si>
  <si>
    <t>Xstrata Zinc Exploration (via GÉODÉFEOR inc.)</t>
  </si>
  <si>
    <t>Michel St-Germain</t>
  </si>
  <si>
    <t>Télébec, société en commandite</t>
  </si>
  <si>
    <t>ARBRE</t>
  </si>
  <si>
    <t>Ressources Majescor</t>
  </si>
  <si>
    <t>Simard Robin</t>
  </si>
  <si>
    <t>Érablière Martin Trahan inc.</t>
  </si>
  <si>
    <t>Hydro Québec Distribution</t>
  </si>
  <si>
    <t>Niogold Mining corp.</t>
  </si>
  <si>
    <t>Chantal Blais</t>
  </si>
  <si>
    <t>M. Réal Descôteaux</t>
  </si>
  <si>
    <t>St-Amand Denise</t>
  </si>
  <si>
    <t>Rexforet inc.</t>
  </si>
  <si>
    <t>Serge Vaillancourt</t>
  </si>
  <si>
    <t>Hydro Québec Équipement et Services partagés</t>
  </si>
  <si>
    <t>Cartier Énergie Éoliennes (GM)  inc.</t>
  </si>
  <si>
    <t>Christina Lirette</t>
  </si>
  <si>
    <t>L'Oasis du Gouin s.e.n.c.</t>
  </si>
  <si>
    <t>Miron Daniel</t>
  </si>
  <si>
    <t>françois Houle</t>
  </si>
  <si>
    <t>Langevin Paul</t>
  </si>
  <si>
    <t>Les Locations de l'Anse de Sept-Îles inc.</t>
  </si>
  <si>
    <t>Mon-Ter-Val inc.</t>
  </si>
  <si>
    <t>Icon Industries Ltd</t>
  </si>
  <si>
    <t>Club Quad Pic Champlain</t>
  </si>
  <si>
    <t>Les Amoureux de la motoneige.</t>
  </si>
  <si>
    <t>Les Services récréatifs Le Boulé inc.</t>
  </si>
  <si>
    <t>Yolande Tremblay</t>
  </si>
  <si>
    <t>C.T.A.T Sag-Lac</t>
  </si>
  <si>
    <t>Club Quad Iroquois</t>
  </si>
  <si>
    <t>Conseil de bande d'Odanak</t>
  </si>
  <si>
    <t>Patrick Gagnon</t>
  </si>
  <si>
    <t>Serge Béliveau</t>
  </si>
  <si>
    <t>Mario  Béliveau</t>
  </si>
  <si>
    <t>Ass. de chasse et de pêche de la Rivière Bostonnais-Nord Inc</t>
  </si>
  <si>
    <t>Gravel Michel</t>
  </si>
  <si>
    <t>Constreuction J &amp; R Savard</t>
  </si>
  <si>
    <t>Josée Gagnon</t>
  </si>
  <si>
    <t>Adriana Resources inc.</t>
  </si>
  <si>
    <t>Ressources Conway inc.</t>
  </si>
  <si>
    <t>Club de motoneige Les Lagopèdes inc.</t>
  </si>
  <si>
    <t>Construction Boisvert inc.</t>
  </si>
  <si>
    <t>Paul Côté</t>
  </si>
  <si>
    <t>9167-8375 Québec inc</t>
  </si>
  <si>
    <t>Club VTT de la Matapédia</t>
  </si>
  <si>
    <t>Cameco Corporation</t>
  </si>
  <si>
    <t>Centre de services partagés du Québec</t>
  </si>
  <si>
    <t>G.L. Géoservice inc.</t>
  </si>
  <si>
    <t>Golden Valley Mines Ltd</t>
  </si>
  <si>
    <t>Phil Veilleux</t>
  </si>
  <si>
    <t>Michel Bouchard</t>
  </si>
  <si>
    <t>Hydro-Québec - Maîtrise de la végétation</t>
  </si>
  <si>
    <t>Rouleau Manon</t>
  </si>
  <si>
    <t>Pierre Caron</t>
  </si>
  <si>
    <t>Mercier Pierre</t>
  </si>
  <si>
    <t>Gaston Vézinas</t>
  </si>
  <si>
    <t>Hinterland Metals inc.</t>
  </si>
  <si>
    <t>Castonguay Serge</t>
  </si>
  <si>
    <t>Victory Nickel inc.  David Mchaina</t>
  </si>
  <si>
    <t>Exploration Fieldex inc.</t>
  </si>
  <si>
    <t>9156-2116 Québec inc.</t>
  </si>
  <si>
    <t>Société des ressources de Forestville</t>
  </si>
  <si>
    <t>Guy Tremblay</t>
  </si>
  <si>
    <t>Girard Richard</t>
  </si>
  <si>
    <t>Gilles Gauthier</t>
  </si>
  <si>
    <t>Descoteaux Robert</t>
  </si>
  <si>
    <t>Transport Dany Dubé inc</t>
  </si>
  <si>
    <t>Rexforêt inc.</t>
  </si>
  <si>
    <t>Trépagnier, Stéphane</t>
  </si>
  <si>
    <t>Club le Sommet inc.</t>
  </si>
  <si>
    <t>Association Mon Chez Nous</t>
  </si>
  <si>
    <t>Mario Moreau</t>
  </si>
  <si>
    <t>Lamothe division de SINTRA</t>
  </si>
  <si>
    <t>Groupement forestier et agricole Taché inc.</t>
  </si>
  <si>
    <t>Les aménagements forêtmax inc.</t>
  </si>
  <si>
    <t>Société de développement économique de Murdochville</t>
  </si>
  <si>
    <t>Municipalité d'Angliers</t>
  </si>
  <si>
    <t>La Scierie Martel</t>
  </si>
  <si>
    <t>Mines d'or de cuivre Newbaska ltée, Charles Veilleux</t>
  </si>
  <si>
    <t>Ressources d"Arianne</t>
  </si>
  <si>
    <t>Association des Propriétaires Riverains du lac Guéguen</t>
  </si>
  <si>
    <t>ZEC Batiscan-Nelson</t>
  </si>
  <si>
    <t>Monsieur Miguel Gagnon</t>
  </si>
  <si>
    <t>Corporation Minière  Goldenshare</t>
  </si>
  <si>
    <t>Ressources Campbell Inc.</t>
  </si>
  <si>
    <t>Tommy Leclerc</t>
  </si>
  <si>
    <t>Christian Tremblay</t>
  </si>
  <si>
    <t>DAN Thibodeau</t>
  </si>
  <si>
    <t>Pourvoirie du lac Bryson</t>
  </si>
  <si>
    <t>Municipalité de Fugerville</t>
  </si>
  <si>
    <t>Stéphane Déry</t>
  </si>
  <si>
    <t>Club de motoneige et tout-terrain Alliance du Nord inc.</t>
  </si>
  <si>
    <t>Skypower Corp.</t>
  </si>
  <si>
    <t>Association de chasse et pêche Asitabec inc.</t>
  </si>
  <si>
    <t>Association faunique Kipawa</t>
  </si>
  <si>
    <t>Villeneuve, Steeve</t>
  </si>
  <si>
    <t>Ass. de chasse, pêche et villégiature du Tawachiche inc.</t>
  </si>
  <si>
    <t>Association Chasse et Pêche Bordure du Parc</t>
  </si>
  <si>
    <t>Ville de Gaspé</t>
  </si>
  <si>
    <t>Ministère des Transports du Québec (Service des projets)</t>
  </si>
  <si>
    <t>Fontaine W. Denis</t>
  </si>
  <si>
    <t>Pagé Gérard</t>
  </si>
  <si>
    <t>Lavoie Julien</t>
  </si>
  <si>
    <t>Darveau, Alain</t>
  </si>
  <si>
    <t>Université du Québec à Chicoutimi</t>
  </si>
  <si>
    <t>Géodéfor Inc. (Eastmain Ressources inc)</t>
  </si>
  <si>
    <t>Pourvoirie Chevreuil Blanc</t>
  </si>
  <si>
    <t>Tawsho Mining</t>
  </si>
  <si>
    <t>Les Bons Copains du Grand-Gaspé</t>
  </si>
  <si>
    <t>Pourvoirie LAc Laflamme</t>
  </si>
  <si>
    <t>Club de moto-neige Les Pistolets inc.</t>
  </si>
  <si>
    <t>Municipalité de l'Ascension-de-Patapédia</t>
  </si>
  <si>
    <t>Donald Ouellet</t>
  </si>
  <si>
    <t>Municipalité de Duhamel</t>
  </si>
  <si>
    <t>Black Pearl Minerals Inc.</t>
  </si>
  <si>
    <t>Développement Chibougamau (CETC Inc)</t>
  </si>
  <si>
    <t>Uranium Bay Resources inc.</t>
  </si>
  <si>
    <t>Terrain RES Canada</t>
  </si>
  <si>
    <t>Phoenix Matatchewan Mines Inc.</t>
  </si>
  <si>
    <t>Richmond Minerals Inc</t>
  </si>
  <si>
    <t>Coopérative de Solidarité du cap</t>
  </si>
  <si>
    <t>Lefebvre Claude</t>
  </si>
  <si>
    <t>Association Chasse et Pêche Fléchée inc.</t>
  </si>
  <si>
    <t>Michel Larocque</t>
  </si>
  <si>
    <t>9174-7410 Québec inc.</t>
  </si>
  <si>
    <t>Clifton Star Ressources Inc, Louis Martin</t>
  </si>
  <si>
    <t>Conseil de la Première nation des Innus Essipit</t>
  </si>
  <si>
    <t>Charter farms</t>
  </si>
  <si>
    <t>Pourvoirie Kergus</t>
  </si>
  <si>
    <t>Pourvoirie Lac à la Truite</t>
  </si>
  <si>
    <t>Club de Motoneige l'Aiglon</t>
  </si>
  <si>
    <t>Mario Savard</t>
  </si>
  <si>
    <t>Santoy Ressources Ltd.</t>
  </si>
  <si>
    <t>Gestion chemin forestier</t>
  </si>
  <si>
    <t>MRC Charlevoix-Est</t>
  </si>
  <si>
    <t>Gérald Grenier</t>
  </si>
  <si>
    <t>Denis Galarneau</t>
  </si>
  <si>
    <t>Ressources Sirios inc.</t>
  </si>
  <si>
    <t>Richard Pelletier</t>
  </si>
  <si>
    <t>Construction Domi inc.</t>
  </si>
  <si>
    <t>Pierre Tourville</t>
  </si>
  <si>
    <t>Marc Fafard</t>
  </si>
  <si>
    <t>Exploration Aurtois</t>
  </si>
  <si>
    <t>Ferland Louis</t>
  </si>
  <si>
    <t>Jean-Yves Morin, Linda Bélanger</t>
  </si>
  <si>
    <t>Rock Pelletier</t>
  </si>
  <si>
    <t>Ressources Threegold Inc, Antoine Fournier</t>
  </si>
  <si>
    <t>Pierre Thibeault</t>
  </si>
  <si>
    <t>François Dubois</t>
  </si>
  <si>
    <t>Dolorès Neveu</t>
  </si>
  <si>
    <t>Ontarion Power Génération Northeast Plant Group</t>
  </si>
  <si>
    <t>Jacques Croteau</t>
  </si>
  <si>
    <t>Pourvoirie du Milieu inc.</t>
  </si>
  <si>
    <t>Quinto Mining Corporation</t>
  </si>
  <si>
    <t>Jean Paul Lefebvre</t>
  </si>
  <si>
    <t>Lefebvre, Mario_Raymond Lefebvre et fils ltée</t>
  </si>
  <si>
    <t>SEPAQ</t>
  </si>
  <si>
    <t>Construction et Pavage Boisvert inc.</t>
  </si>
  <si>
    <t>Fédération Québécoise des clubs Quad</t>
  </si>
  <si>
    <t>Réserve faunique La Vérendrye SEPAQ</t>
  </si>
  <si>
    <t>Entreprises minièresGlobex inc</t>
  </si>
  <si>
    <t>test brouillette</t>
  </si>
  <si>
    <t>Pelletier Gervais</t>
  </si>
  <si>
    <t>Corporation d'aménagement et d'initiative de Falardeau</t>
  </si>
  <si>
    <t>Inter-Cité Construction Ltée.</t>
  </si>
  <si>
    <t>Scierie Girard enr</t>
  </si>
  <si>
    <t>Ghislain Denis</t>
  </si>
  <si>
    <t>Sylvain Gagnon</t>
  </si>
  <si>
    <t>Association de Chasse et  Pêche de Val-d'Or inc.</t>
  </si>
  <si>
    <t>Pourvoirie Cerf-Sau d'Anticosti (Guy Lefebvre, président)</t>
  </si>
  <si>
    <t>Génivar inc</t>
  </si>
  <si>
    <t>Pourvoy'Air 2008 ltée</t>
  </si>
  <si>
    <t>Queenstone Mining inc.</t>
  </si>
  <si>
    <t>Alex Beaudoin</t>
  </si>
  <si>
    <t>Mines Virginia inc.</t>
  </si>
  <si>
    <t>Mike Fortier</t>
  </si>
  <si>
    <t>Municipalité de Cloridorme</t>
  </si>
  <si>
    <t>Corporation Uranium Quest</t>
  </si>
  <si>
    <t>Club VTT Bas St-Laurent inc.</t>
  </si>
  <si>
    <t>Tessier Marc</t>
  </si>
  <si>
    <t>9030-2506 Québec inc.</t>
  </si>
  <si>
    <t>Hydro-Québec-Expertise, Unité Environnement</t>
  </si>
  <si>
    <t>Vidéotron</t>
  </si>
  <si>
    <t>Continental, Division DJL inc.</t>
  </si>
  <si>
    <t>Tessier Camil</t>
  </si>
  <si>
    <t>Municipalitée de Ferme-Neuve</t>
  </si>
  <si>
    <t>Association de chasse et pêche de la rivière Batiskan inc.</t>
  </si>
  <si>
    <t>Club VTT - Les Aventuriers de la Baie inc.</t>
  </si>
  <si>
    <t>Gagnon, Reneaud</t>
  </si>
  <si>
    <t>R.R.F. Perrier inc.</t>
  </si>
  <si>
    <t>Savifor inc. Guy Savard</t>
  </si>
  <si>
    <t>Club de villégiature du Lac Dulieux</t>
  </si>
  <si>
    <t>Francis Robert</t>
  </si>
  <si>
    <t>Clément Rodrigue</t>
  </si>
  <si>
    <t>Michel St-Pierre</t>
  </si>
  <si>
    <t>Renouf  Onil</t>
  </si>
  <si>
    <t>Société immobilière du Québec</t>
  </si>
  <si>
    <t>9067-8137 Québec inc.</t>
  </si>
  <si>
    <t>Coopérative d'électricité L.T.M.</t>
  </si>
  <si>
    <t>Érablière Roy et Pépin inc.</t>
  </si>
  <si>
    <t>Forage Chibougamau</t>
  </si>
  <si>
    <t>Pourvoirie du lac Blanc</t>
  </si>
  <si>
    <t>Association du lac Hippolyte</t>
  </si>
  <si>
    <t>Nord-Forêt inc.</t>
  </si>
  <si>
    <t>Club Motoneige La Tuque</t>
  </si>
  <si>
    <t>Côté Richard</t>
  </si>
  <si>
    <t>Club de Moto-neige Les Sultans inc.</t>
  </si>
  <si>
    <t>Jean-Guy Robitaille</t>
  </si>
  <si>
    <t>Fortin Gilles</t>
  </si>
  <si>
    <t>Daniel Jean</t>
  </si>
  <si>
    <t>Tremblay Serge</t>
  </si>
  <si>
    <t>Desaulniers Pierre</t>
  </si>
  <si>
    <t>Rénald Gervais</t>
  </si>
  <si>
    <t>Association des motoneigistes du Mont-Logan</t>
  </si>
  <si>
    <t>Aurtois inc. a/s Mario Bisson</t>
  </si>
  <si>
    <t>Les Ressources d'Arianne inc</t>
  </si>
  <si>
    <t>La Mine Doyon, Mario Gagnon</t>
  </si>
  <si>
    <t>Trimline de l'Abitibi Inc.</t>
  </si>
  <si>
    <t>Conseil Cri sur l'Exploitation Miniére</t>
  </si>
  <si>
    <t>Cartier Énergie Éolienne (AAV)</t>
  </si>
  <si>
    <t>Municipalité de Lejeune</t>
  </si>
  <si>
    <t>Mario Gagnon</t>
  </si>
  <si>
    <t>Labranche Normand</t>
  </si>
  <si>
    <t>Exploration Bull's Eye</t>
  </si>
  <si>
    <t>Richard Lessard</t>
  </si>
  <si>
    <t>Talisman Energy inc</t>
  </si>
  <si>
    <t>René Lachance</t>
  </si>
  <si>
    <t>Jean-Guy Mecteau</t>
  </si>
  <si>
    <t>Gestion domaine la Sorbière inc.</t>
  </si>
  <si>
    <t>Janathan Lebel</t>
  </si>
  <si>
    <t>Ville de Sept-Îles</t>
  </si>
  <si>
    <t>79-Girard Martin</t>
  </si>
  <si>
    <t>81-Beaudoin Bruno</t>
  </si>
  <si>
    <t>82-Hamilton Patrick</t>
  </si>
  <si>
    <t>83-Girard Gilles</t>
  </si>
  <si>
    <t>85-Audet Steve</t>
  </si>
  <si>
    <t>Gestion Nature Aventure des Hautes-Laurentides</t>
  </si>
  <si>
    <t>Pourvoirie Paradis Sauvage</t>
  </si>
  <si>
    <t>Rio Algon A/S Genivar</t>
  </si>
  <si>
    <t>Agence de Gestion Intégrée des Ressources</t>
  </si>
  <si>
    <t>Stornoway Diamond Corporation</t>
  </si>
  <si>
    <t>Bertrand Perron</t>
  </si>
  <si>
    <t>Chantal Mazerolle</t>
  </si>
  <si>
    <t>Apella Resources Inc.</t>
  </si>
  <si>
    <t>Conseil des Montagnais de Natashquan</t>
  </si>
  <si>
    <t>Arnold Collard</t>
  </si>
  <si>
    <t>Hydro-Québec,  Yves Turbides</t>
  </si>
  <si>
    <t>Golder Associés Ltée</t>
  </si>
  <si>
    <t>Érablière J.O. Chamberland S.E.N.C.</t>
  </si>
  <si>
    <t>Municipalité de Saint-Roch-de-Mékinac</t>
  </si>
  <si>
    <t>Prospecting Geophysics LTD</t>
  </si>
  <si>
    <t>342 1856 Canada inc.</t>
  </si>
  <si>
    <t>Domaine Santé Nature des Sept-Rivières</t>
  </si>
  <si>
    <t>André Doyon</t>
  </si>
  <si>
    <t>Vélo Nature</t>
  </si>
  <si>
    <t>Jean-Marie-Gagnon</t>
  </si>
  <si>
    <t>9153-2978 Québec inc.</t>
  </si>
  <si>
    <t>Club de ski de fond de Labelle</t>
  </si>
  <si>
    <t>Les Mines Jaq Ltée</t>
  </si>
  <si>
    <t>MRC Argenteuil</t>
  </si>
  <si>
    <t>Boulianne, Sylvain</t>
  </si>
  <si>
    <t>Gilbert, Denys</t>
  </si>
  <si>
    <t>Bois Jonathan et Pelletier Mélina</t>
  </si>
  <si>
    <t>Pourvoirie du Lac Matchi-Manitou Enr.</t>
  </si>
  <si>
    <t>Kim Nymark</t>
  </si>
  <si>
    <t>Ressources Mines Belleterre inc</t>
  </si>
  <si>
    <t>Pourvoirie du lac Dix Milles</t>
  </si>
  <si>
    <t>Nippour Géomatik</t>
  </si>
  <si>
    <t>Club Le Zacharois Inc.</t>
  </si>
  <si>
    <t>Michel Allard</t>
  </si>
  <si>
    <t>Romios Gold Resources inc.</t>
  </si>
  <si>
    <t>Club de ski de fond Évain,  Laurent Beaupré</t>
  </si>
  <si>
    <t>Les Fermes Rénald Blier inc.</t>
  </si>
  <si>
    <t>Valiquette Jacques</t>
  </si>
  <si>
    <t xml:space="preserve"> Lamothe div. Sintra</t>
  </si>
  <si>
    <t>Les voyageurs sur neige de Témiscaming</t>
  </si>
  <si>
    <t>Club de motoneiges La Coulée Verte</t>
  </si>
  <si>
    <t>Érablière chez Ti-Père, senc.</t>
  </si>
  <si>
    <t>Cuivre-Zinc inc et Consulteck inc</t>
  </si>
  <si>
    <t>Northland Power inc</t>
  </si>
  <si>
    <t>Services des loisirs Mékinac inc.</t>
  </si>
  <si>
    <t>Omer Vibert</t>
  </si>
  <si>
    <t>Marcel Cecire</t>
  </si>
  <si>
    <t>Hydro Québec Équipement</t>
  </si>
  <si>
    <t>Société Sylvicole de la Haute-Gatineau</t>
  </si>
  <si>
    <t>Sentier des Rendez-Vous inc.</t>
  </si>
  <si>
    <t>Entreprise Josélique inc, José Mutuberria</t>
  </si>
  <si>
    <t>Megastar Development Corporation</t>
  </si>
  <si>
    <t>Roger Fortier</t>
  </si>
  <si>
    <t>Serres et Pépinières Girardville</t>
  </si>
  <si>
    <t>Richard Larochelle</t>
  </si>
  <si>
    <t>Ahmed Koubaa</t>
  </si>
  <si>
    <t>Plasticed Inc.</t>
  </si>
  <si>
    <t>Plasticed Inc</t>
  </si>
  <si>
    <t>Messieurs Sylvain Boulianne et Denys Gilbert</t>
  </si>
  <si>
    <t>Téléforest (Daniel Gauthier) Inactif</t>
  </si>
  <si>
    <t>Larouche, Sylvain</t>
  </si>
  <si>
    <t>Les pierres naturelles Tremblay inc.</t>
  </si>
  <si>
    <t>Aline Bouchard</t>
  </si>
  <si>
    <t>Téléforest (Daniel Gauthier)</t>
  </si>
  <si>
    <t>Téléforest (Daniel Gauthier)inactif</t>
  </si>
  <si>
    <t>Jean Villeneuve</t>
  </si>
  <si>
    <t>Diane L. Bélanger</t>
  </si>
  <si>
    <t>Centre jardin Lac Pelletier</t>
  </si>
  <si>
    <t>Robert Knight</t>
  </si>
  <si>
    <t>Les Ours Blancs</t>
  </si>
  <si>
    <t>Télébec</t>
  </si>
  <si>
    <t>Tembec inc. (LaSarre)</t>
  </si>
  <si>
    <t>Les Entreprises Labranche et Fils inc</t>
  </si>
  <si>
    <t>Serge Binette</t>
  </si>
  <si>
    <t>Villeneuve, Alain</t>
  </si>
  <si>
    <t>Marc Lavoie</t>
  </si>
  <si>
    <t>2962-9367 Québec inc.</t>
  </si>
  <si>
    <t>Club des Mushers Jeannois</t>
  </si>
  <si>
    <t>MRC Bonaventure</t>
  </si>
  <si>
    <t>Alain Martel</t>
  </si>
  <si>
    <t>Claude Knight</t>
  </si>
  <si>
    <t>Michel Gendron</t>
  </si>
  <si>
    <t>Michel Gosselin</t>
  </si>
  <si>
    <t>Club de motoneiges d'Amos inc.</t>
  </si>
  <si>
    <t>19-Manseau Léo , Gélinas Florence</t>
  </si>
  <si>
    <t>Direction de la Recherche Forestière</t>
  </si>
  <si>
    <t>Joceyn Gravel</t>
  </si>
  <si>
    <t>La Pourvoirie du Lac Oscar inc.</t>
  </si>
  <si>
    <t>David Dostie</t>
  </si>
  <si>
    <t>Municipalité de Belleterre</t>
  </si>
  <si>
    <t>Hudon Annie</t>
  </si>
  <si>
    <t>Freewest Ressources Canada inc.</t>
  </si>
  <si>
    <t>Le Club Quad "Les Lynx du Nord" de Chapais</t>
  </si>
  <si>
    <t>Collard Marc</t>
  </si>
  <si>
    <t>Apella Ressources Inc.</t>
  </si>
  <si>
    <t>Anicet Vachon</t>
  </si>
  <si>
    <t>Le comité de l'Anse Belle-Fleur</t>
  </si>
  <si>
    <t>9034-8145 Québec inc.</t>
  </si>
  <si>
    <t>Coopérative forestière Ferland-Boilleau</t>
  </si>
  <si>
    <t>TRANSPORT YVES SAUVÉ INC.</t>
  </si>
  <si>
    <t>KENNETH R. STANIFORTH</t>
  </si>
  <si>
    <t>Jocelyn Tremblay</t>
  </si>
  <si>
    <t>Marchand Mario</t>
  </si>
  <si>
    <t>Rogers Sans-Fil</t>
  </si>
  <si>
    <t>Explorations Thyphon</t>
  </si>
  <si>
    <t>9198-8170 Québec inc.</t>
  </si>
  <si>
    <t>Foresterie Léonard inc.</t>
  </si>
  <si>
    <t>Ministère des Ressources naturelles et de la Faune( Mine )</t>
  </si>
  <si>
    <t>Défi des Basques</t>
  </si>
  <si>
    <t>Serge Bouchard</t>
  </si>
  <si>
    <t>Edmond Vibert</t>
  </si>
  <si>
    <t>Savard, Robert</t>
  </si>
  <si>
    <t>John Haddad</t>
  </si>
  <si>
    <t>Savard, Luc</t>
  </si>
  <si>
    <t>Saint-Laurent Énergies inc.</t>
  </si>
  <si>
    <t>Ghyslain Caron</t>
  </si>
  <si>
    <t>Érablière D &amp; R St-Pierre inc.</t>
  </si>
  <si>
    <t>les services forestiers McMV</t>
  </si>
  <si>
    <t>Regroupement du Lac Pignolet</t>
  </si>
  <si>
    <t>9105-0674 Québec inc.</t>
  </si>
  <si>
    <t>Pourvoirie Le Chasseur</t>
  </si>
  <si>
    <t>Le Club de Motoneige La Tuque inc.</t>
  </si>
  <si>
    <t>Dobois Jean-Marie</t>
  </si>
  <si>
    <t>Coopérative solid. dével. récréo. Chics-Chocs</t>
  </si>
  <si>
    <t>Michel Lefebvre</t>
  </si>
  <si>
    <t>9308-3293 Québec inc.</t>
  </si>
  <si>
    <t>9201-1469 Québec inc.</t>
  </si>
  <si>
    <t>André Bolduc</t>
  </si>
  <si>
    <t>Ferme J.S. Baril</t>
  </si>
  <si>
    <t>Marc Lacasse</t>
  </si>
  <si>
    <t>Érablière Domaine du sous-bois</t>
  </si>
  <si>
    <t>9071-0567 Québec inc.</t>
  </si>
  <si>
    <t>BIOFILIA</t>
  </si>
  <si>
    <t>Simon d'Hauterive</t>
  </si>
  <si>
    <t>Claude Synott</t>
  </si>
  <si>
    <t>Arthur Couture</t>
  </si>
  <si>
    <t>Jean-Marc Collin</t>
  </si>
  <si>
    <t>Josée Gallant</t>
  </si>
  <si>
    <t>Ronald Derosby</t>
  </si>
  <si>
    <t>Norman Knight</t>
  </si>
  <si>
    <t>Béton Fournier</t>
  </si>
  <si>
    <t>Dahrouge Geological Consulting Ltd</t>
  </si>
  <si>
    <t>Yvon Fortin</t>
  </si>
  <si>
    <t>Club de ski de fond Malartic</t>
  </si>
  <si>
    <t>Club Moto-Neige de Barraute</t>
  </si>
  <si>
    <t>Villeneuve, Bruno</t>
  </si>
  <si>
    <t>Gérard Crête &amp; Fils</t>
  </si>
  <si>
    <t>IOS Services Géoscientifiques</t>
  </si>
  <si>
    <t>Exploration NQ Inc.</t>
  </si>
  <si>
    <t>C.T.A.T. Sag-Lac</t>
  </si>
  <si>
    <t>Serge Côté</t>
  </si>
  <si>
    <t>Exploration Barlow Inc.</t>
  </si>
  <si>
    <t>87-Voynaud Jacques et Louis-Paul</t>
  </si>
  <si>
    <t>88-Bernard Michel</t>
  </si>
  <si>
    <t>Coopérative de solidarité des entrepreneurs de la Gatineau</t>
  </si>
  <si>
    <t>Gino Touzel</t>
  </si>
  <si>
    <t>Coopérative Forestière de Petit-Paris</t>
  </si>
  <si>
    <t>Les entreprises forestières DLN</t>
  </si>
  <si>
    <t>Tronçonnage Denis Varennes inc.</t>
  </si>
  <si>
    <t>Evans Edwards</t>
  </si>
  <si>
    <t>Jean Daoust</t>
  </si>
  <si>
    <t>Bourboule Transport ltée</t>
  </si>
  <si>
    <t>Jacques Paré</t>
  </si>
  <si>
    <t>Pelletier Claude G.</t>
  </si>
  <si>
    <t>Municipalité de St-David-de-Falardeau</t>
  </si>
  <si>
    <t>Dan Lapierre</t>
  </si>
  <si>
    <t>Francis Charette</t>
  </si>
  <si>
    <t>Entreprises Luc Fillion</t>
  </si>
  <si>
    <t>La Sucrerie du Lac Émilie inc.</t>
  </si>
  <si>
    <t>Marc Cormier</t>
  </si>
  <si>
    <t>9107-4690 Québec inc (Massifor)</t>
  </si>
  <si>
    <t>Nicole Collin</t>
  </si>
  <si>
    <t>Mélissa Collin</t>
  </si>
  <si>
    <t>Serge Dubois</t>
  </si>
  <si>
    <t>Talisman energy inc.</t>
  </si>
  <si>
    <t>Scierie Carrier inc.</t>
  </si>
  <si>
    <t>Ferme des cèdres (9049-5169 Québec inc)</t>
  </si>
  <si>
    <t>9195-8744 Québec inc.</t>
  </si>
  <si>
    <t>Pacific Northwest Capital corp.</t>
  </si>
  <si>
    <t>Duguay Carl</t>
  </si>
  <si>
    <t>Hydro Québec,Direction Production</t>
  </si>
  <si>
    <t>Gilles Lapointe</t>
  </si>
  <si>
    <t>9205-5250 Inc.</t>
  </si>
  <si>
    <t>Club de motoneige les rafales</t>
  </si>
  <si>
    <t>les entreprises A.M.L. 2000 inc</t>
  </si>
  <si>
    <t>Gilles Maloney</t>
  </si>
  <si>
    <t>Jean-Paul Maloney</t>
  </si>
  <si>
    <t>Turgeon, Benoit</t>
  </si>
  <si>
    <t>Pierre Coté</t>
  </si>
  <si>
    <t>Yolande Albert</t>
  </si>
  <si>
    <t>Villeneuve, Pierre</t>
  </si>
  <si>
    <t>Ministère des transports</t>
  </si>
  <si>
    <t>Services Technominex inc., Daniel Desrosiers</t>
  </si>
  <si>
    <t>Aventure Gold inc.</t>
  </si>
  <si>
    <t>Reboitech inc.</t>
  </si>
  <si>
    <t>Stéphanie Marion</t>
  </si>
  <si>
    <t>Maryse Bourque</t>
  </si>
  <si>
    <t>9088-1780 Québec inc.</t>
  </si>
  <si>
    <t>Medallion Ressources Ltd, Hector Blake, ing. chargé projet</t>
  </si>
  <si>
    <t>Roland Beaudin</t>
  </si>
  <si>
    <t>Régis Beaudin</t>
  </si>
  <si>
    <t>Les Entreprises Tembec inc.GRF- Témiscamingue</t>
  </si>
  <si>
    <t>René Girard</t>
  </si>
  <si>
    <t>David S. Laflamme</t>
  </si>
  <si>
    <t>Le Paradis du Quad Ouareau inc.</t>
  </si>
  <si>
    <t>Steeve Arseneault</t>
  </si>
  <si>
    <t>Dominic Tremblay</t>
  </si>
  <si>
    <t>Langlais, Pierre</t>
  </si>
  <si>
    <t>Gaston Henley</t>
  </si>
  <si>
    <t>84-Gaudet Yan</t>
  </si>
  <si>
    <t>Champion Minerals inc.</t>
  </si>
  <si>
    <t>Tommy Joncas</t>
  </si>
  <si>
    <t>Fortin Jean-Guy</t>
  </si>
  <si>
    <t>Dave Edwards</t>
  </si>
  <si>
    <t>Charlène Inglis</t>
  </si>
  <si>
    <t>Clément Bégin</t>
  </si>
  <si>
    <t>Dany Beaudin</t>
  </si>
  <si>
    <t>Kevin Leblanc</t>
  </si>
  <si>
    <t>Larouche Judes</t>
  </si>
  <si>
    <t>Gaudreault, Michel et Compartino, Denis</t>
  </si>
  <si>
    <t>St-Onge Patrick</t>
  </si>
  <si>
    <t>Ferme Lemayenne</t>
  </si>
  <si>
    <t>Bourassa, Denis</t>
  </si>
  <si>
    <t>Les Entreprises Alain Maltais inc.</t>
  </si>
  <si>
    <t>St-Pierre Gaston</t>
  </si>
  <si>
    <t>Roy, Robert</t>
  </si>
  <si>
    <t>Triterre inc.</t>
  </si>
  <si>
    <t>Corporation du lac Gamelin inc.</t>
  </si>
  <si>
    <t>Pourvoirie Québec Nature inc.</t>
  </si>
  <si>
    <t>Miguel Gagnon</t>
  </si>
  <si>
    <t>Galahad Metals inc.</t>
  </si>
  <si>
    <t>Gestion Maurice Lapointe</t>
  </si>
  <si>
    <t>Pascal Galarneau</t>
  </si>
  <si>
    <t>Gervais Maltais</t>
  </si>
  <si>
    <t>Ghislain Deschênes</t>
  </si>
  <si>
    <t>Fortin Jean-François</t>
  </si>
  <si>
    <t>Lajoie Donald</t>
  </si>
  <si>
    <t>Centre de plein air Mont Chalco</t>
  </si>
  <si>
    <t>Club quad Centre-Laurentides</t>
  </si>
  <si>
    <t>Gervais, Réjean</t>
  </si>
  <si>
    <t>Agrégat RN inc., Francis Coulombe</t>
  </si>
  <si>
    <t>Le Groupe Sci-Am inc., 9143-0561 Québec inc.</t>
  </si>
  <si>
    <t>Pierre Chevrier</t>
  </si>
  <si>
    <t>Club les sentiers de la rivière Amédée</t>
  </si>
  <si>
    <t>Villeneuve, Charles</t>
  </si>
  <si>
    <t>Grenon, Michel</t>
  </si>
  <si>
    <t>Onil Proulx</t>
  </si>
  <si>
    <t>Alban D'Amours</t>
  </si>
  <si>
    <t>Corporation de développement de Sainte-Paule</t>
  </si>
  <si>
    <t>Centre des services partagés Projet RENIR</t>
  </si>
  <si>
    <t>Centres de services partagés Projet RENIR</t>
  </si>
  <si>
    <t>Club de VTT du Témiscamingue</t>
  </si>
  <si>
    <t>Société des sites historiques Radisson</t>
  </si>
  <si>
    <t>Association Bois Franc (Linda Tremblay)</t>
  </si>
  <si>
    <t>Martin Bilodeau</t>
  </si>
  <si>
    <t>Transport Québec, Dir. Laurentides Lanaudière</t>
  </si>
  <si>
    <t>Bertrand Mignault</t>
  </si>
  <si>
    <t>Claude Lapointe</t>
  </si>
  <si>
    <t>Christian Gélinas</t>
  </si>
  <si>
    <t>Coopérative de Gestion forestière des Appalaches</t>
  </si>
  <si>
    <t>Marcel Bénard</t>
  </si>
  <si>
    <t>Fabrication Écoflamme inc.</t>
  </si>
  <si>
    <t>Côté Fernande</t>
  </si>
  <si>
    <t>Vale Exploration Canada inc.</t>
  </si>
  <si>
    <t>Forestier LSTH Ltée</t>
  </si>
  <si>
    <t>François Godin</t>
  </si>
  <si>
    <t>André Mainville</t>
  </si>
  <si>
    <t>9198-2447 Québec inc.</t>
  </si>
  <si>
    <t>Municipalité des Hauteurs</t>
  </si>
  <si>
    <t>Guy Cusson</t>
  </si>
  <si>
    <t>Luce Sicard</t>
  </si>
  <si>
    <t>Ville de Chapais (Daniel Harvey)</t>
  </si>
  <si>
    <t>Pourvoirie Michel Saint-Louis</t>
  </si>
  <si>
    <t>MRC de la Matawinie</t>
  </si>
  <si>
    <t>Association des chasseurs et pêcheurs de la reivière Dumoine</t>
  </si>
  <si>
    <t>Association des propriétaires riverains du Lac Honorat</t>
  </si>
  <si>
    <t>Gaétan Tremblay</t>
  </si>
  <si>
    <t>Tremblay, Pascal</t>
  </si>
  <si>
    <t>Réserve faunique La Vérendrye,Secteur Abitibi-Témiscamingue</t>
  </si>
  <si>
    <t>Pascal Dubois</t>
  </si>
  <si>
    <t>Garant, René</t>
  </si>
  <si>
    <t>Dufour, Richard</t>
  </si>
  <si>
    <t>Jean Soucy</t>
  </si>
  <si>
    <t>Club auto-neige Chibougamau</t>
  </si>
  <si>
    <t>Transport Patrice Auger</t>
  </si>
  <si>
    <t>9158-2684Québec inc.</t>
  </si>
  <si>
    <t>Charles Morissette inc.</t>
  </si>
  <si>
    <t>Association des résidents riverains du lac Croche</t>
  </si>
  <si>
    <t>Corporation de gestion des rivières Matapédia et Patapédia</t>
  </si>
  <si>
    <t>Pourvoirie du lac Magpie S.E.N.C. (François Bouchard)</t>
  </si>
  <si>
    <t>Zec Restigo</t>
  </si>
  <si>
    <t>Graveline, Loyola</t>
  </si>
  <si>
    <t>ZEC VARIN</t>
  </si>
  <si>
    <t>Alain Guay</t>
  </si>
  <si>
    <t>La Mine de bois</t>
  </si>
  <si>
    <t>Association de chasse et pêche de la rivière Bostonnais-Nord</t>
  </si>
  <si>
    <t>Sacerf des Passes inc</t>
  </si>
  <si>
    <t>SERF</t>
  </si>
  <si>
    <t>Julie Lambert</t>
  </si>
  <si>
    <t>Normand Landriault</t>
  </si>
  <si>
    <t>Denis Croteau</t>
  </si>
  <si>
    <t>Ville de Belleterrre</t>
  </si>
  <si>
    <t>Sylvie Desaulniers</t>
  </si>
  <si>
    <t>Réserve Faunique de Portneuf</t>
  </si>
  <si>
    <t>Les Résidents du Lac Taché 2008..</t>
  </si>
  <si>
    <t>Alain Jolette</t>
  </si>
  <si>
    <t>Joel Roy</t>
  </si>
  <si>
    <t>Société de chasse et pêche du Beauséjour</t>
  </si>
  <si>
    <t>Innergex Énergie Renouvelable inc.</t>
  </si>
  <si>
    <t>Ass. propr. de chalets des Lacs La Loutre et Pascal inc.</t>
  </si>
  <si>
    <t>Municipalité de Preissac</t>
  </si>
  <si>
    <t>Jean Marc Plamondon</t>
  </si>
  <si>
    <t>Durand Roger</t>
  </si>
  <si>
    <t>Yvan Ruel</t>
  </si>
  <si>
    <t>Club de ski de fond Harfang des Neiges d'Amqui</t>
  </si>
  <si>
    <t>Association de chasse et de pêche de la Batiscan inc.</t>
  </si>
  <si>
    <t>Tremblay, Line</t>
  </si>
  <si>
    <t>PinEau d'Érables, érablière</t>
  </si>
  <si>
    <t>Pierre Martineau</t>
  </si>
  <si>
    <t>Armand Jolette (Orina Mine)</t>
  </si>
  <si>
    <t>Stéphane Paradis</t>
  </si>
  <si>
    <t>Explorateur Innovateur du Québec</t>
  </si>
  <si>
    <t>Laurent  Deschênes</t>
  </si>
  <si>
    <t>9199-0382 Qc inc.</t>
  </si>
  <si>
    <t>Claude Morin</t>
  </si>
  <si>
    <t>Corporation Plein-air Manicouagan</t>
  </si>
  <si>
    <t>construction et amélioration</t>
  </si>
  <si>
    <t>Ministère des Transports, Service des projets</t>
  </si>
  <si>
    <t>Hydro-Québec, a/s Monsieur Mathieu Menier</t>
  </si>
  <si>
    <t>Association Chasse et Pêche Frémont inc.</t>
  </si>
  <si>
    <t>Paul Cinq-Mars</t>
  </si>
  <si>
    <t>Villeneuve, Guy</t>
  </si>
  <si>
    <t>Robert Scott</t>
  </si>
  <si>
    <t>SITEC s.e.c. (Carrière du Petit Lac Malbaie)</t>
  </si>
  <si>
    <t>Prospection GE-AN (9128-9066 Québec inc.)</t>
  </si>
  <si>
    <t>André Fleury</t>
  </si>
  <si>
    <t>Jamie Owens</t>
  </si>
  <si>
    <t>40-Lepage Claudette et Rivest Sylvain</t>
  </si>
  <si>
    <t>André Pelletier</t>
  </si>
  <si>
    <t>Legault, Annie</t>
  </si>
  <si>
    <t>Frédérick Boisvert</t>
  </si>
  <si>
    <t>Station Forestière Duchesnay</t>
  </si>
  <si>
    <t>Hydro Québec projet de distribution</t>
  </si>
  <si>
    <t>2-Gauthier Eddy</t>
  </si>
  <si>
    <t>Tembec (Témiscaming Pâtes et papiers)</t>
  </si>
  <si>
    <t>Pourvoirie Club Basque Inc</t>
  </si>
  <si>
    <t>Association des pêcheurs sportifs de la Bonaventure inc.</t>
  </si>
  <si>
    <t>Développement Piekuakami Ilnuatsh</t>
  </si>
  <si>
    <t>Entreprise Girard</t>
  </si>
  <si>
    <t>SEPAQ ( Réserve faunique Rouge-Mattawin )</t>
  </si>
  <si>
    <t>Coniagas Resources Ltd</t>
  </si>
  <si>
    <t>Émond</t>
  </si>
  <si>
    <t>Club Quad Parent</t>
  </si>
  <si>
    <t>Tembec industries inc.</t>
  </si>
  <si>
    <t>Transport Jolatem</t>
  </si>
  <si>
    <t>Pascal Poulin</t>
  </si>
  <si>
    <t>Labonté Michel</t>
  </si>
  <si>
    <t>Ministère des Transport du Québec</t>
  </si>
  <si>
    <t>Réjean Toutant</t>
  </si>
  <si>
    <t>63-Sigouin Marc</t>
  </si>
  <si>
    <t>Yolaine Labrie</t>
  </si>
  <si>
    <t>Les Excavation G. Larouche Inc.</t>
  </si>
  <si>
    <t>Tremblay, Clément</t>
  </si>
  <si>
    <t>Cartier Énergie Éolienne (MS) inc.</t>
  </si>
  <si>
    <t>Daniel Cyr</t>
  </si>
  <si>
    <t>Hydro-Québec, Distribution ( Hugo Landry )</t>
  </si>
  <si>
    <t>Entreprise Lessard et Frappier inc.</t>
  </si>
  <si>
    <t>Ressources Abitex inc.</t>
  </si>
  <si>
    <t>Exploration Midland inc., Mario Masson</t>
  </si>
  <si>
    <t>Hydro-Québec, Patrice Audet</t>
  </si>
  <si>
    <t>Pourvoirie Club-Oswego 1987 inc.</t>
  </si>
  <si>
    <t>Transport Doucet et Fils</t>
  </si>
  <si>
    <t>Claude Gravel</t>
  </si>
  <si>
    <t>Gestions Forestières Mistik</t>
  </si>
  <si>
    <t>REXFORÊT inc.</t>
  </si>
  <si>
    <t>Pierre Villeneuve</t>
  </si>
  <si>
    <t>Benoit Simard</t>
  </si>
  <si>
    <t>Érablière Roy-Philippon S.E.N.C.</t>
  </si>
  <si>
    <t>Robert Jean</t>
  </si>
  <si>
    <t>Gite Domaine le Bostonnais</t>
  </si>
  <si>
    <t>Michel Grenon</t>
  </si>
  <si>
    <t>Exploration Némaska inc.</t>
  </si>
  <si>
    <t>Association Lac Laliberté</t>
  </si>
  <si>
    <t>Hydro-Québec a/s François Arnaud</t>
  </si>
  <si>
    <t>Donald Caron</t>
  </si>
  <si>
    <t>Domaine les 4 vents inc.</t>
  </si>
  <si>
    <t>Paul-André Bouchard</t>
  </si>
  <si>
    <t>Association sportive Manicoutardes inc.</t>
  </si>
  <si>
    <t>Johnny M. Cooper</t>
  </si>
  <si>
    <t>Steve Durand</t>
  </si>
  <si>
    <t>Sébastien Bélanger</t>
  </si>
  <si>
    <t>Centre d'amitié autochtone de Val-d'or</t>
  </si>
  <si>
    <t>GL Géoservices inc.</t>
  </si>
  <si>
    <t>Gaétan Perrier</t>
  </si>
  <si>
    <t>Knick Exploration inc.</t>
  </si>
  <si>
    <t>Rio Tinto Alcan</t>
  </si>
  <si>
    <t>Service météorologique du Canada</t>
  </si>
  <si>
    <t>Hearty, Lynus</t>
  </si>
  <si>
    <t>Érablière REGI S.E.N.C.</t>
  </si>
  <si>
    <t>Lavoie Nicolas</t>
  </si>
  <si>
    <t>9146-7282 Québec inc.</t>
  </si>
  <si>
    <t>Association plein air rivière aux Outardes inc. (ZEC Varin)</t>
  </si>
  <si>
    <t>Charter Farm</t>
  </si>
  <si>
    <t>Réal Pilote</t>
  </si>
  <si>
    <t>Les Mineraux Crevier inc.</t>
  </si>
  <si>
    <t>MRC de Mékinac</t>
  </si>
  <si>
    <t>Jean-Claude Deslandes</t>
  </si>
  <si>
    <t>Guy Boutin</t>
  </si>
  <si>
    <t>Santoy Resources Limited</t>
  </si>
  <si>
    <t>Érablière JAIMES inc.</t>
  </si>
  <si>
    <t>Produits forestiers Saguenay inc.</t>
  </si>
  <si>
    <t>Corporation de développement Économique de Chapais</t>
  </si>
  <si>
    <t>Association des locataires du Haut Laval</t>
  </si>
  <si>
    <t>Hydro-Québec (Péribonka IV )</t>
  </si>
  <si>
    <t>Hydro-Québec (Péribonka IV)</t>
  </si>
  <si>
    <t>Masse, Pierre</t>
  </si>
  <si>
    <t>Brouilette Henri-Paul</t>
  </si>
  <si>
    <t>First Source Resources inc</t>
  </si>
  <si>
    <t>Club Quadloup in.</t>
  </si>
  <si>
    <t>Boussaroque Dominique</t>
  </si>
  <si>
    <t>Daniel Portelance</t>
  </si>
  <si>
    <t>Malette, Yvan</t>
  </si>
  <si>
    <t>Pavage Porneuf</t>
  </si>
  <si>
    <t>Pavage Portneuf</t>
  </si>
  <si>
    <t>club de motoneige Anti-Loup inc.</t>
  </si>
  <si>
    <t>Centre d'avalanche de la Haute-Gaspésie</t>
  </si>
  <si>
    <t>Luc Ratté</t>
  </si>
  <si>
    <t>Érablière C.S. Caron inc.</t>
  </si>
  <si>
    <t>Érablière Jean et Jimmy Lachance SENC</t>
  </si>
  <si>
    <t>Raymond Gilles</t>
  </si>
  <si>
    <t>Rénald Desgagné</t>
  </si>
  <si>
    <t>Club Mont Carleton limitée</t>
  </si>
  <si>
    <t>Comité de promotion des ressources naturelles de St-Elzéar</t>
  </si>
  <si>
    <t>ZEC de la rivière Laval</t>
  </si>
  <si>
    <t>Marcel Gosselin</t>
  </si>
  <si>
    <t>Raymond Beaulieu</t>
  </si>
  <si>
    <t>Association chasse et pêche de Roberval</t>
  </si>
  <si>
    <t>Club sportif Marquis de Malauze inc.</t>
  </si>
  <si>
    <t>Osisko Exploration</t>
  </si>
  <si>
    <t>9182-7329 Québec Inc.  Réno entretien général et excavation</t>
  </si>
  <si>
    <t>Regroupement des propriétaire de chalets du lac Pajegasque</t>
  </si>
  <si>
    <t>Énergie éolienne Le Plateau s.e.c.</t>
  </si>
  <si>
    <t>Récré-eau des Quinzes</t>
  </si>
  <si>
    <t>Hydroméga Service Inc</t>
  </si>
  <si>
    <t>ZEC Bras-Coupé Désert Vallée de la Gatineau</t>
  </si>
  <si>
    <t>Corporation développement économique Senneterre</t>
  </si>
  <si>
    <t>Lamothe div. de Sintra inc.</t>
  </si>
  <si>
    <t>Paradis Gervais</t>
  </si>
  <si>
    <t>MRNF Direction de la restauration des sites miniers</t>
  </si>
  <si>
    <t>Ville de Malartic</t>
  </si>
  <si>
    <t>Brennan Recreational Farm</t>
  </si>
  <si>
    <t>Pascal Gauthier</t>
  </si>
  <si>
    <t>89 Saucier Samuel</t>
  </si>
  <si>
    <t>90 Girard Jean</t>
  </si>
  <si>
    <t>91 Morin Guy</t>
  </si>
  <si>
    <t>92-Morin René</t>
  </si>
  <si>
    <t>94 Lauzon Guillaume</t>
  </si>
  <si>
    <t>95 Bélanger Francine</t>
  </si>
  <si>
    <t>96-Crocker J. Patrick</t>
  </si>
  <si>
    <t>98 Foresterie CALI 9106-0285 Québec inc.</t>
  </si>
  <si>
    <t>Marc Bouchard</t>
  </si>
  <si>
    <t>Association  Lac Laliberté</t>
  </si>
  <si>
    <t>Richard Alain</t>
  </si>
  <si>
    <t>Léon Dallaire</t>
  </si>
  <si>
    <t>Louis Saulnier</t>
  </si>
  <si>
    <t>Multi Faune (Patrick Mathieu)</t>
  </si>
  <si>
    <t>Érablière Gasse (SENC)</t>
  </si>
  <si>
    <t>Multi Faune-Patrick Mathieu</t>
  </si>
  <si>
    <t>Ministère des Transports du Québec Att. M. François Gauvin</t>
  </si>
  <si>
    <t>Ministère des transports du Québec Att. Francis Gauvin</t>
  </si>
  <si>
    <t>Guillemette, Jean</t>
  </si>
  <si>
    <t>Charles Bouchard</t>
  </si>
  <si>
    <t>Pourvoirie Le Chenail du nord inc.</t>
  </si>
  <si>
    <t>Dominic Mercier et Gilles Richard</t>
  </si>
  <si>
    <t>Société d'Énergie Rivière Franquelin</t>
  </si>
  <si>
    <t>TechnoCentre éolien</t>
  </si>
  <si>
    <t>Leclerc, Éric</t>
  </si>
  <si>
    <t>Sepaq (Réserve Faunique de Mastigouche)</t>
  </si>
  <si>
    <t>Duchesne, Raymond</t>
  </si>
  <si>
    <t>C.A. Spencer Inc.</t>
  </si>
  <si>
    <t>3Ci inc</t>
  </si>
  <si>
    <t>Trépanier Denis</t>
  </si>
  <si>
    <t>Parc Nationnal de la Mauricie</t>
  </si>
  <si>
    <t>serge Boisvert</t>
  </si>
  <si>
    <t>Centre Motoneige et Sportif Massif du Sud</t>
  </si>
  <si>
    <t>Fortin Pierre</t>
  </si>
  <si>
    <t>Gaétan Lizotte</t>
  </si>
  <si>
    <t>Noranda Inc</t>
  </si>
  <si>
    <t>Gestion forestière Lacroix inc.</t>
  </si>
  <si>
    <t>Mines Agnico-Eagle Ltée. (Div. LAPA)</t>
  </si>
  <si>
    <t>Société Cascapédia inc</t>
  </si>
  <si>
    <t>Pourvoirie Club Bataram Inc.</t>
  </si>
  <si>
    <t>ZEC du Bas St-Laurent</t>
  </si>
  <si>
    <t>Mine d'agates du Mont Lyall inc.</t>
  </si>
  <si>
    <t>Clud VTT de la Matapédia</t>
  </si>
  <si>
    <t>Pourvoirie Québec nature inc.</t>
  </si>
  <si>
    <t>Stéphane Perron (Brigade des incendies)</t>
  </si>
  <si>
    <t>Camil Jean</t>
  </si>
  <si>
    <t>Réserve faunique Duchenier</t>
  </si>
  <si>
    <t>Patrick Caron</t>
  </si>
  <si>
    <t>MRC de la Matapedia</t>
  </si>
  <si>
    <t>Hydroméga Services Inc</t>
  </si>
  <si>
    <t>Michel Bolduc</t>
  </si>
  <si>
    <t>Germaine Néron</t>
  </si>
  <si>
    <t>Sylvain Bédard</t>
  </si>
  <si>
    <t>Bernard Dassylva</t>
  </si>
  <si>
    <t>Énergie Éolienne Mont Miller s.e.c.</t>
  </si>
  <si>
    <t>Jean-Pierre Michaud</t>
  </si>
  <si>
    <t>Jasmin Villeneuve</t>
  </si>
  <si>
    <t>Art Fleming &amp; Sons entreprises</t>
  </si>
  <si>
    <t>Corp. des Sentiers de Sports Canins de Lanaudière</t>
  </si>
  <si>
    <t>Daniel Morin</t>
  </si>
  <si>
    <t>Anny Plamondon</t>
  </si>
  <si>
    <t>Colette Tremblay</t>
  </si>
  <si>
    <t>Odette Labrecque</t>
  </si>
  <si>
    <t>Association des pêcheurs de la rivière Noire</t>
  </si>
  <si>
    <t>Hydro-Québec(Direction distribution Nord-Est)</t>
  </si>
  <si>
    <t>Club Quad du Pontiac</t>
  </si>
  <si>
    <t>Ressources Appalaches inc.</t>
  </si>
  <si>
    <t>ASSOCIATION DE CHASSE ET PÊCHE LAVIGNE INC ( ZEC)</t>
  </si>
  <si>
    <t>Municipalité de Grand-Remous</t>
  </si>
  <si>
    <t>Louis-Philippe Dénommé</t>
  </si>
  <si>
    <t>Sudbury Contact Mines Ltd</t>
  </si>
  <si>
    <t>Boileau Denis</t>
  </si>
  <si>
    <t>Cambior Division Exploration</t>
  </si>
  <si>
    <t>Bois d'oeuvre Cedrico inc.</t>
  </si>
  <si>
    <t>Forêt-Expert</t>
  </si>
  <si>
    <t>Société de gestion des rivières de Gaspé inc.</t>
  </si>
  <si>
    <t>Pro-Spect_Or Ressources inc. , Gilles Provost</t>
  </si>
  <si>
    <t>Corporation de gestion de la forêt de l'Aigle</t>
  </si>
  <si>
    <t>Laurent Noël</t>
  </si>
  <si>
    <t>Société d'énergie de la Baie James(Benoit Des Croisseilles))</t>
  </si>
  <si>
    <t>Junex inc.</t>
  </si>
  <si>
    <t>Forêt d'Enseignement et de Recherche Harricana(M.Desjardins)</t>
  </si>
  <si>
    <t>Noranda inc.(Michel Dessureault)</t>
  </si>
  <si>
    <t>Association récréative Chauvin inc.</t>
  </si>
  <si>
    <t>Récupère forêt</t>
  </si>
  <si>
    <t>Noranda Inc.,  Mario Masson</t>
  </si>
  <si>
    <t>Club de motoneige les Aventuriers Inc.</t>
  </si>
  <si>
    <t>Noranda Inc., Mario Masson</t>
  </si>
  <si>
    <t>Ressources Minières Pro-Or inc.  Pierre Gévry</t>
  </si>
  <si>
    <t>Dominique Croteau</t>
  </si>
  <si>
    <t>Corp. dével. dur. terri. MRC Haut-St-Maurice</t>
  </si>
  <si>
    <t>9124-0424 Québec inc. (Raymond Lapointe)</t>
  </si>
  <si>
    <t>Agnico Eagle Ltée.(division Projet Lappa)</t>
  </si>
  <si>
    <t>Armand Lambert</t>
  </si>
  <si>
    <t>Claude Fortin</t>
  </si>
  <si>
    <t>C.E.R.F. Vallée de la Matapédia</t>
  </si>
  <si>
    <t>Énergie Éolienne Murdochville inc.</t>
  </si>
  <si>
    <t>CDE Petit-Saguenay</t>
  </si>
  <si>
    <t>Hinterland Metals Inc</t>
  </si>
  <si>
    <t>Construction Norascon inc.</t>
  </si>
  <si>
    <t>Émile Chamberlain</t>
  </si>
  <si>
    <t>Groupe Placirent</t>
  </si>
  <si>
    <t>Association développement sentiers QUAD rég.Outaouais</t>
  </si>
  <si>
    <t>Mine Bouchard Hébert, Yvon Ranger</t>
  </si>
  <si>
    <t>Jean-baptiste Beaudin</t>
  </si>
  <si>
    <t>Mines d'or Virginia inc.</t>
  </si>
  <si>
    <t>Noranda Inc. Bureau d'esploration (Gilles Simard)</t>
  </si>
  <si>
    <t>Northern Star Mining Corporation</t>
  </si>
  <si>
    <t>Les Pierres du Nord, Samuelle Ramsay Houle</t>
  </si>
  <si>
    <t>MINES CANCOR INC A.KHOBZI</t>
  </si>
  <si>
    <t>Ville de Val-d'Or</t>
  </si>
  <si>
    <t>Raymond Dufresne</t>
  </si>
  <si>
    <t>Alexis Minéral Corporation</t>
  </si>
  <si>
    <t>Soquem inc.(Steve Couture)</t>
  </si>
  <si>
    <t>Les entreprises Roy et Frères (Lorrain Roy)</t>
  </si>
  <si>
    <t>Les Entreprises S.G.L. enr., Sylvain Lessard</t>
  </si>
  <si>
    <t>Daniel Garneau</t>
  </si>
  <si>
    <t>Corporation minière Alexis</t>
  </si>
  <si>
    <t>Corporation Century Mining(division Mine Sigma Inc.)</t>
  </si>
  <si>
    <t>Forcier et Frères Ltée</t>
  </si>
  <si>
    <t>Groupe-Conseil Cygnus</t>
  </si>
  <si>
    <t>PROULX-GENESSE</t>
  </si>
  <si>
    <t>Steeve Minich</t>
  </si>
  <si>
    <t>MRC de la Vallée-de-l'Or</t>
  </si>
  <si>
    <t>AMERICAN BONANZA GOLD CORP</t>
  </si>
  <si>
    <t>Noranda inc</t>
  </si>
  <si>
    <t>Municipalité de Rivière-Héva</t>
  </si>
  <si>
    <t>Hydro--Québec,Transénergie(Denis Bournival)</t>
  </si>
  <si>
    <t>Le Club des Mushers Jeannois</t>
  </si>
  <si>
    <t>Michel Lamoureux</t>
  </si>
  <si>
    <t>Bernard Béland</t>
  </si>
  <si>
    <t>Association Chasse et Pêche du Lac Brébeuf</t>
  </si>
  <si>
    <t>Association chasse et pêche nordique</t>
  </si>
  <si>
    <t>Golden Valley Mines ltd</t>
  </si>
  <si>
    <t>Mont Fenouillet à cheval</t>
  </si>
  <si>
    <t>Lee Foran et Roger Harrison</t>
  </si>
  <si>
    <t>Bardeaux Distinction</t>
  </si>
  <si>
    <t>Lamothe Division de Sintra</t>
  </si>
  <si>
    <t>Noranda inc., Mario Masson</t>
  </si>
  <si>
    <t>Mines Cancors inc</t>
  </si>
  <si>
    <t>Pourvoirie Club B &amp; B (1997) Inc.</t>
  </si>
  <si>
    <t>Contact Diamond (Graham Long)</t>
  </si>
  <si>
    <t>Woodruff Management inc</t>
  </si>
  <si>
    <t>Camping lac Pajagasque</t>
  </si>
  <si>
    <t>Donald Simard</t>
  </si>
  <si>
    <t>Ressources Brionor Inc</t>
  </si>
  <si>
    <t>Guy Savard</t>
  </si>
  <si>
    <t>2736-1179 Québec Inc</t>
  </si>
  <si>
    <t>SOQUEM Inc</t>
  </si>
  <si>
    <t>Ressources MSV Inc</t>
  </si>
  <si>
    <t>Aurora Platinium Corp.</t>
  </si>
  <si>
    <t>Bernhard Denneler</t>
  </si>
  <si>
    <t>Zec Maganasipi</t>
  </si>
  <si>
    <t>Association sportive du Gros-Brochet inc.</t>
  </si>
  <si>
    <t>Western Troy Capital Ressources</t>
  </si>
  <si>
    <t>Ressources Majescor Inc</t>
  </si>
  <si>
    <t>Comité Municipal de Laniel inc.</t>
  </si>
  <si>
    <t>Société d'énergie de la baie-James</t>
  </si>
  <si>
    <t>Exploration Minière Vior inc</t>
  </si>
  <si>
    <t>Pourvoirie Mirage Inc</t>
  </si>
  <si>
    <t>Eastmain Ressources</t>
  </si>
  <si>
    <t>SOQUEM INC (Ghislain Poirier)</t>
  </si>
  <si>
    <t>Pourvoirie Homomo Épinette Rouge</t>
  </si>
  <si>
    <t>Bertrand, Romain</t>
  </si>
  <si>
    <t>Noranda</t>
  </si>
  <si>
    <t>Jean Descarreaux et associés Ltée</t>
  </si>
  <si>
    <t>Martin Riopel</t>
  </si>
  <si>
    <t>Richard Plante</t>
  </si>
  <si>
    <t>Ville de Chandler</t>
  </si>
  <si>
    <t>Entreprise Geweytan</t>
  </si>
  <si>
    <t>Société d'énergie de la Baie-James(SEBJ)</t>
  </si>
  <si>
    <t>Commission écoonomique touristique de Chibougamau</t>
  </si>
  <si>
    <t>Produits Maraichers Nord du Québec</t>
  </si>
  <si>
    <t>Zec Tawachiche</t>
  </si>
  <si>
    <t>Ville de Chapais</t>
  </si>
  <si>
    <t>Golden Tag Ressources LTD</t>
  </si>
  <si>
    <t>Mine D'Or Virgiana Inc</t>
  </si>
  <si>
    <t>Mines Aurizon ltée Casa-Bérardi</t>
  </si>
  <si>
    <t>Laroche Réjean</t>
  </si>
  <si>
    <t>Transénergie</t>
  </si>
  <si>
    <t>Club sport 4 de L'érable Inc.</t>
  </si>
  <si>
    <t>MRC de Témiscouata</t>
  </si>
  <si>
    <t>ing A Khobzi</t>
  </si>
  <si>
    <t>Bruno Dubé</t>
  </si>
  <si>
    <t>Les chevaliers de la motoneige de New Richmond Inc.</t>
  </si>
  <si>
    <t>Coop Quatre-Temps</t>
  </si>
  <si>
    <t>Corporation de Gestion de la Rivière à Saumons des Escoumins</t>
  </si>
  <si>
    <t>Roland Loisel</t>
  </si>
  <si>
    <t>Martin Demers</t>
  </si>
  <si>
    <t>Michel Groulx</t>
  </si>
  <si>
    <t>Énergie Éolienne du Mont Copper inc.</t>
  </si>
  <si>
    <t>Ressource Vantex</t>
  </si>
  <si>
    <t>Association chasse et pêche Forestville inc.</t>
  </si>
  <si>
    <t>MIS-MEK-Communautaire</t>
  </si>
  <si>
    <t>Mme. Pauline Lavoie</t>
  </si>
  <si>
    <t>Hydro-Québec( Chef maîtrise de la végétation)</t>
  </si>
  <si>
    <t>Aventures Appalaches</t>
  </si>
  <si>
    <t>Association de Chasse et Pêche de la région de Mont-Laurier</t>
  </si>
  <si>
    <t>Association Chasse et Pêche de Gaspé</t>
  </si>
  <si>
    <t>Pourvoirie Camachigama(2857-6080 Québec Inc.)</t>
  </si>
  <si>
    <t>Loisirs Ruisseau-des-Olives inc</t>
  </si>
  <si>
    <t>Leclerc, Philippe</t>
  </si>
  <si>
    <t>Érablière Alain Chouinard inc.</t>
  </si>
  <si>
    <t>Marc-André Paquin</t>
  </si>
  <si>
    <t>Club Bonne Entente 3 &amp; 4 roues inc.</t>
  </si>
  <si>
    <t>Zec Restigo (Steve Raymond)</t>
  </si>
  <si>
    <t>Luc Deneef</t>
  </si>
  <si>
    <t>Daniel Cliche</t>
  </si>
  <si>
    <t>Réserve faunique Papineau-Labelle</t>
  </si>
  <si>
    <t>Harold Desbiens</t>
  </si>
  <si>
    <t>Exploration Typhon inc., David McDonald</t>
  </si>
  <si>
    <t>Mines d'Or Virginia Inc</t>
  </si>
  <si>
    <t>Recyclage Universel DDJ</t>
  </si>
  <si>
    <t>WOODRUFF CAPITAL MANAGEMENT INC</t>
  </si>
  <si>
    <t>Ressources minière Fildex inc.</t>
  </si>
  <si>
    <t>Association des Amateurs de Chasse &amp; Pêche Alouette</t>
  </si>
  <si>
    <t>Carrières Polycor</t>
  </si>
  <si>
    <t>Camp des Écorces Tchitogama</t>
  </si>
  <si>
    <t>RESSOURCES NOVA WEST INC</t>
  </si>
  <si>
    <t>Godin, Roland</t>
  </si>
  <si>
    <t>Les Entreprise Bertrand Tremblay</t>
  </si>
  <si>
    <t>Éric Robitaille</t>
  </si>
  <si>
    <t>Florent Bédard</t>
  </si>
  <si>
    <t>Municipalité de St-François-d'Assise</t>
  </si>
  <si>
    <t>Alexis Minnerals Corporation, Phillipe Berteleau</t>
  </si>
  <si>
    <t>Cambior( Division Exploration)</t>
  </si>
  <si>
    <t>Pourvoirie Club des Hauteurs</t>
  </si>
  <si>
    <t>Robert St-Onge</t>
  </si>
  <si>
    <t>Aménagement Giguère</t>
  </si>
  <si>
    <t>Association de chasse et pêche Lesueur inc.</t>
  </si>
  <si>
    <t>Société d'établissement de plein air du Québec</t>
  </si>
  <si>
    <t>Dufour, Robert</t>
  </si>
  <si>
    <t>Association Chasse et Pêche du Canton Iberville Inc.</t>
  </si>
  <si>
    <t>Alaskan du Nord</t>
  </si>
  <si>
    <t>Club VTT Tracadièche inc.</t>
  </si>
  <si>
    <t>Jacques Gosselin</t>
  </si>
  <si>
    <t>Club VTT de la Baie inc.</t>
  </si>
  <si>
    <t>Hydro-Québec (Michel Dumont, projecteur)</t>
  </si>
  <si>
    <t>Regroupement des chalets du lac Paul-Baie</t>
  </si>
  <si>
    <t>Groupement forestier Baie-des-Chaleurs</t>
  </si>
  <si>
    <t>Club Mont Arctique inc.</t>
  </si>
  <si>
    <t>Lamoureux, Michel</t>
  </si>
  <si>
    <t>SOC. BEAUCERONNE DE GESTION FAUNIQUE INC.(Zec Jaro)</t>
  </si>
  <si>
    <t>Domaine des Chutes du Ruisseau Creux</t>
  </si>
  <si>
    <t>Inco Technical Services Limited</t>
  </si>
  <si>
    <t>Micmacs of Gesgapegiag Band</t>
  </si>
  <si>
    <t>Association de Chasse et Pêche de  Val d'Or inc.</t>
  </si>
  <si>
    <t>Coopérative forestière de Papineau-Labelle</t>
  </si>
  <si>
    <t>ZEC de Labrieville</t>
  </si>
  <si>
    <t>Les sentiers équestres Mékinac</t>
  </si>
  <si>
    <t>Les entreprises Bertrand Tremblay (M. Alain Maltais)</t>
  </si>
  <si>
    <t>Cash Minerals Inc</t>
  </si>
  <si>
    <t>Association des usagers du chemin Joseph St-Amant</t>
  </si>
  <si>
    <t>Réserve faunique de Rimouski</t>
  </si>
  <si>
    <t>Mines Richmont inc.</t>
  </si>
  <si>
    <t>Enseigne Abitibi Néon</t>
  </si>
  <si>
    <t>Ferme Réal et Carmen enr</t>
  </si>
  <si>
    <t>Transport Québec (Centre de Services Bergeronnes)</t>
  </si>
  <si>
    <t>Club Quad St-Zénon 1997</t>
  </si>
  <si>
    <t>Gérald Pitre</t>
  </si>
  <si>
    <t>Association Sportive du Gros Brochet inc.</t>
  </si>
  <si>
    <t>Municipalité de Grande-Vallée</t>
  </si>
  <si>
    <t>Association sportive Onatchiway Est inc.</t>
  </si>
  <si>
    <t>Falconbridge ltée,Fonderie Gaspé</t>
  </si>
  <si>
    <t>Cambior Division Exploration, Claude Gobeil</t>
  </si>
  <si>
    <t>FRAPM-GIM</t>
  </si>
  <si>
    <t>Union des motoneigistes Lac St-Jean Est</t>
  </si>
  <si>
    <t>Pourvoy'air ltée</t>
  </si>
  <si>
    <t>Corporation Armory Galliene de Matamec</t>
  </si>
  <si>
    <t>Noranda (Robert Namour)</t>
  </si>
  <si>
    <t>Santé Canada</t>
  </si>
  <si>
    <t>Gérald Bruneau</t>
  </si>
  <si>
    <t>Eloro Resource Ltd</t>
  </si>
  <si>
    <t>Municipalité Régionale de Comté de Matawinie</t>
  </si>
  <si>
    <t>Noranda Inc.,</t>
  </si>
  <si>
    <t>Noranda Inc.</t>
  </si>
  <si>
    <t>Françis Savage</t>
  </si>
  <si>
    <t>Association Loisirs Plein Air des Marais inc.</t>
  </si>
  <si>
    <t>Zec Brébeuf</t>
  </si>
  <si>
    <t>Bertrand Bilodeau</t>
  </si>
  <si>
    <t>Club de Golf de Murdocville inc.</t>
  </si>
  <si>
    <t>Bernard Rioux</t>
  </si>
  <si>
    <t>La Compagnie Commonwealth Plywood ltée(Denholm)</t>
  </si>
  <si>
    <t>Réserve faunique de Port-Daniel-SEPAQ</t>
  </si>
  <si>
    <t>SAE enr</t>
  </si>
  <si>
    <t>Domaine de L'Érablière, François Lefebvre</t>
  </si>
  <si>
    <t>Daniel Lafrance</t>
  </si>
  <si>
    <t>Rodrigue Desjardins</t>
  </si>
  <si>
    <t>André Guillemette</t>
  </si>
  <si>
    <t>Groupement pour l'amélioration et le développement de St Luc</t>
  </si>
  <si>
    <t>Club Moto Quad du Grand Gaspé inc.</t>
  </si>
  <si>
    <t>Comité de l'électricité Grand Barkley</t>
  </si>
  <si>
    <t>Club VTT de l'Estran inc.</t>
  </si>
  <si>
    <t>Domaine Forshythe inc</t>
  </si>
  <si>
    <t>Denis Ouellette</t>
  </si>
  <si>
    <t>Ressources Abitex inc</t>
  </si>
  <si>
    <t>Western Troy Capital Resources Inc (Stewart Winter)</t>
  </si>
  <si>
    <t>Club de motoneige et VTT Les Sentiers blancs inc.</t>
  </si>
  <si>
    <t>Les Entreprises Raynald Champagne inc.</t>
  </si>
  <si>
    <t>Maurice Raymond</t>
  </si>
  <si>
    <t>Ville de Percé</t>
  </si>
  <si>
    <t>Club Mistigou</t>
  </si>
  <si>
    <t>Association Chasse et Pêche de Port-Cartier</t>
  </si>
  <si>
    <t>Cégep de la Gaspésie et des îles</t>
  </si>
  <si>
    <t>Comité des loisirs de Rollet, Ian-Thomas Bélanger</t>
  </si>
  <si>
    <t>Club du lac des Perches inc.</t>
  </si>
  <si>
    <t>Simard Yves</t>
  </si>
  <si>
    <t>Fortin Sébastien</t>
  </si>
  <si>
    <t>Claveau Yvon</t>
  </si>
  <si>
    <t>Cambior inc. Exploration (Stéphane Villeneuve)</t>
  </si>
  <si>
    <t>Centre plein-air Bec-Scie</t>
  </si>
  <si>
    <t>Produit Fal-Pan Inc (richard Desbiens)</t>
  </si>
  <si>
    <t>Gextrais inc</t>
  </si>
  <si>
    <t>Southière, Éric</t>
  </si>
  <si>
    <t>Jean-Claude Dumais</t>
  </si>
  <si>
    <t>Ville de Chapais (Daniel Dufour)</t>
  </si>
  <si>
    <t>Club de Motoneige Harfang du Nord inc.</t>
  </si>
  <si>
    <t>Villeneuve Ghislain enr</t>
  </si>
  <si>
    <t>Réserve du Saint-Maurice</t>
  </si>
  <si>
    <t>Club de ski de fond Rapido Sept-Îles inc.</t>
  </si>
  <si>
    <t>De Beers Canada Exploration Division</t>
  </si>
  <si>
    <t>Club de Motoneige Pingouin</t>
  </si>
  <si>
    <t>Station Récréotouristique Gallix</t>
  </si>
  <si>
    <t>Marcel Tremblay</t>
  </si>
  <si>
    <t>BHP BILLITON</t>
  </si>
  <si>
    <t>Club des Sportifs de Petite-Vallée Inc.</t>
  </si>
  <si>
    <t>SEPAQ (Réserve faunique de Port-Cartier-Sept-Îles)</t>
  </si>
  <si>
    <t>Services Miniers JM, Jean-Yves Boilard</t>
  </si>
  <si>
    <t>Michel Jolicoeur</t>
  </si>
  <si>
    <t>Centre d'Aventure Mattawin</t>
  </si>
  <si>
    <t>Philippe Gagné</t>
  </si>
  <si>
    <t>Patrick Léonard</t>
  </si>
  <si>
    <t>Dany Dontigny</t>
  </si>
  <si>
    <t>Ressources MSV inc (Jean Girard)</t>
  </si>
  <si>
    <t>SOQUEM INC (Pierre Folco)</t>
  </si>
  <si>
    <t>Alain, Guay</t>
  </si>
  <si>
    <t>François Provost</t>
  </si>
  <si>
    <t>Serge Ste-Marie et Pauline Cyr</t>
  </si>
  <si>
    <t>Technicom Nord-Ouest inc.</t>
  </si>
  <si>
    <t>Pierre Loiselle</t>
  </si>
  <si>
    <t>Pourvoirie du lac Geneviève</t>
  </si>
  <si>
    <t>Ville de Chibougamau (Christopher Morin)</t>
  </si>
  <si>
    <t>Construction Val d'Or Ltée.</t>
  </si>
  <si>
    <t>Joël Poulin</t>
  </si>
  <si>
    <t>Réserve faunique des Chic-Chocs</t>
  </si>
  <si>
    <t>Maillé, Pierrette</t>
  </si>
  <si>
    <t>Association chasse et pêches de Tourelle</t>
  </si>
  <si>
    <t>Estrie-Miel inc.</t>
  </si>
  <si>
    <t>Harold Lévesque</t>
  </si>
  <si>
    <t>Inukshuk Expédition</t>
  </si>
  <si>
    <t>Shigawake Organics Ltd.</t>
  </si>
  <si>
    <t>Société de gestion de la rivière Cap-Chat</t>
  </si>
  <si>
    <t>La Forêt de demain</t>
  </si>
  <si>
    <t>Alexis Minerals  Corporation, Barbara Guimont</t>
  </si>
  <si>
    <t>Noranda inc., Denys Vermette</t>
  </si>
  <si>
    <t>Stellear Pacific Venture, Pierre O'Dowd</t>
  </si>
  <si>
    <t>Richard Desgagné</t>
  </si>
  <si>
    <t>La Compagnie Minière Québec Cartier</t>
  </si>
  <si>
    <t>Club VTT de Murdochville inc.</t>
  </si>
  <si>
    <t>Agathe Brunet Émond</t>
  </si>
  <si>
    <t>Club de ski de fond Mouski</t>
  </si>
  <si>
    <t>Chambre de commerce et de tourisme de Murdochville</t>
  </si>
  <si>
    <t>Harvey Camil</t>
  </si>
  <si>
    <t>Les Créations Madéro inc.</t>
  </si>
  <si>
    <t>Les Bois Feuillus de la Lièvre inc</t>
  </si>
  <si>
    <t>Coopérative Forestière des Hautes Laurentides</t>
  </si>
  <si>
    <t>Mine Louvicourt</t>
  </si>
  <si>
    <t>Christian Lelièvre</t>
  </si>
  <si>
    <t>Association de chasse et pêche sept-îlienne inc.</t>
  </si>
  <si>
    <t>Billy Mianscum</t>
  </si>
  <si>
    <t>Société de gestion de la rivière madeleine</t>
  </si>
  <si>
    <t>Marcel Mainville</t>
  </si>
  <si>
    <t>Yvon Beaulieu</t>
  </si>
  <si>
    <t>Club motoneige Les rapides blancs inc</t>
  </si>
  <si>
    <t>Ghislain Langevin</t>
  </si>
  <si>
    <t>Pourvoirie du Lac Moreau Inc.</t>
  </si>
  <si>
    <t>Simard, Mario</t>
  </si>
  <si>
    <t>René Leblanc</t>
  </si>
  <si>
    <t>Les Tourbières Berger Ltée</t>
  </si>
  <si>
    <t>Steven Slater</t>
  </si>
  <si>
    <t>Société de gestion de la rivière Matane inc.</t>
  </si>
  <si>
    <t>Ministère des Transports (Mario Lavoie)</t>
  </si>
  <si>
    <t>CAMBIOR DIVISION EXPLORATION</t>
  </si>
  <si>
    <t>Ressources Breakwater mine Bouchard-Hébert, Yvon Ranger</t>
  </si>
  <si>
    <t>Ferme aux baies gourmantes S.E.N.C.</t>
  </si>
  <si>
    <t>Ressources Murgor inc.</t>
  </si>
  <si>
    <t>Les tourbes M.L. ltée (division Sept-Îles)</t>
  </si>
  <si>
    <t>Municipalité de la Baie-James</t>
  </si>
  <si>
    <t>Réjean Tremblay</t>
  </si>
  <si>
    <t>Relais Chic-Chocs</t>
  </si>
  <si>
    <t>Hydro-Québec(Patricia Beaudry)</t>
  </si>
  <si>
    <t>Yves Ménard</t>
  </si>
  <si>
    <t>Rénald Cyr</t>
  </si>
  <si>
    <t>Hallé Laurent</t>
  </si>
  <si>
    <t>Club de motoneiges OOK-PIK de Sept-Îles inc.</t>
  </si>
  <si>
    <t>Club sportif des Bouleaux Blancs</t>
  </si>
  <si>
    <t>Coté, Ghislain</t>
  </si>
  <si>
    <t>Ressources Vantex</t>
  </si>
  <si>
    <t>Andrew Coutts</t>
  </si>
  <si>
    <t>Hydro-Québec - A/S René Marquis ( Expertise immobilière )</t>
  </si>
  <si>
    <t>Association de chasse et de pêche de Ste Anne du Lac</t>
  </si>
  <si>
    <t>Jean-René Maltais</t>
  </si>
  <si>
    <t>Pavages Beau Bassin inc.</t>
  </si>
  <si>
    <t>Club Les Amoureux de la Motoneige</t>
  </si>
  <si>
    <t>Les Pétroles MJ Inc.  Mario Kenty</t>
  </si>
  <si>
    <t>Jean-Marie Duguay</t>
  </si>
  <si>
    <t>C2C Inc</t>
  </si>
  <si>
    <t>Les Chantiers Chibougamau, Jean-Pierre Boudreault</t>
  </si>
  <si>
    <t>Club de motoneigiste Odanak inc.</t>
  </si>
  <si>
    <t>Club de VTT  de Chibougamau, M. Rock Gilbert</t>
  </si>
  <si>
    <t>Association des propriétaires de chalet de la Rivière Vachon</t>
  </si>
  <si>
    <t>Les Entreprises de la Mégiscane inc.</t>
  </si>
  <si>
    <t>Pourvoirie du pontiac Lodge</t>
  </si>
  <si>
    <t>Club motoneige 2 Montagnes</t>
  </si>
  <si>
    <t>Développement Piekuakami, Ilnuatsh S.E.C.</t>
  </si>
  <si>
    <t>Municipalité de Saint-Elzéar</t>
  </si>
  <si>
    <t>Gestion Denis Desbiens Inc.</t>
  </si>
  <si>
    <t>Parc Récréatif Camping McConnell</t>
  </si>
  <si>
    <t>André Tanguay</t>
  </si>
  <si>
    <t>Sylvio Belleau</t>
  </si>
  <si>
    <t>Pierrette Grenier</t>
  </si>
  <si>
    <t>Robert Denis</t>
  </si>
  <si>
    <t>Michel Thériault</t>
  </si>
  <si>
    <t>GENIVAR Groupe Conseil inc.</t>
  </si>
  <si>
    <t>Noront Ressources Ltd (John Harvey)</t>
  </si>
  <si>
    <t>Pourvoirie Lac Berthelot ( Excutant: Transport Hardy inc)</t>
  </si>
  <si>
    <t>Normand Landry</t>
  </si>
  <si>
    <t>Girard, Raymond</t>
  </si>
  <si>
    <t>Centre Local de Développement de la Vallée-de-l'Or</t>
  </si>
  <si>
    <t>Éolectric inc.</t>
  </si>
  <si>
    <t>De Environmental Solutions</t>
  </si>
  <si>
    <t>CZM Capital Corporation</t>
  </si>
  <si>
    <t>Coopérative forestière de Charlevoix</t>
  </si>
  <si>
    <t>CLUB MOTO-NEIGE (LA TUQUE) INC.</t>
  </si>
  <si>
    <t>Normand P. Genois</t>
  </si>
  <si>
    <t>SOQUEM INC.</t>
  </si>
  <si>
    <t>Pourvoirie Berval</t>
  </si>
  <si>
    <t>Ressources MSV inc. (M. Jean Girard)</t>
  </si>
  <si>
    <t>Régis Vaillancourt</t>
  </si>
  <si>
    <t>Club 5 miles</t>
  </si>
  <si>
    <t>Sylviculture La Vérendrye inc.</t>
  </si>
  <si>
    <t>Ressources Strateco Inc</t>
  </si>
  <si>
    <t>Exploration Barlow 1nc Pierre D'Aragon</t>
  </si>
  <si>
    <t>Association Sportive Batiscan-Neilson Inc</t>
  </si>
  <si>
    <t>Ressources METCO inc</t>
  </si>
  <si>
    <t>Innergex II</t>
  </si>
  <si>
    <t>Les Pétroles MJ inc.</t>
  </si>
  <si>
    <t>Conseil des Innus de Unamen Shipu</t>
  </si>
  <si>
    <t>Club Quad Vallée de la Gatineau</t>
  </si>
  <si>
    <t>Marcel Fontaine</t>
  </si>
  <si>
    <t>Mine Géant Dormant (Gilles Landry)</t>
  </si>
  <si>
    <t>André Ouellet</t>
  </si>
  <si>
    <t>Club du lac Norrie</t>
  </si>
  <si>
    <t>CAPSA</t>
  </si>
  <si>
    <t>Ville de Lebel-sur-Quévillon</t>
  </si>
  <si>
    <t>Municipalité de Laforce</t>
  </si>
  <si>
    <t>Rejean Boucher</t>
  </si>
  <si>
    <t>Fernand Turcotte</t>
  </si>
  <si>
    <t>Enrico Bélanger</t>
  </si>
  <si>
    <t>Hélimax Energie inc.</t>
  </si>
  <si>
    <t>Tembec Industries inc. (Raymond Violette)</t>
  </si>
  <si>
    <t>Érablière Thompson inc.</t>
  </si>
  <si>
    <t>Érablière Lucien Pinet SNC</t>
  </si>
  <si>
    <t>Club de motoneige de la Mauricie</t>
  </si>
  <si>
    <t>TransCanada</t>
  </si>
  <si>
    <t>Art-Grip Inc.</t>
  </si>
  <si>
    <t>Ghislain Gravel</t>
  </si>
  <si>
    <t>Tremblay Antoine et Savard Lise</t>
  </si>
  <si>
    <t>Desbiens Cécile</t>
  </si>
  <si>
    <t>Érablière Maryse Blanchet et Sylvain Lapointe S.E.N.C.</t>
  </si>
  <si>
    <t>Jean-Marie Isabel</t>
  </si>
  <si>
    <t>Z.E.C. Owen</t>
  </si>
  <si>
    <t>Ville de Matagami</t>
  </si>
  <si>
    <t>Émilien Boudreau</t>
  </si>
  <si>
    <t>9056-5177 Québec inc.</t>
  </si>
  <si>
    <t>M. Gaston Vallières</t>
  </si>
  <si>
    <t>Gestion Piste Info Neige</t>
  </si>
  <si>
    <t>Mathieu Bourdon</t>
  </si>
  <si>
    <t>Club Royaume de la Motoneige inc.</t>
  </si>
  <si>
    <t>Club de Motoneige de Barraute</t>
  </si>
  <si>
    <t>Exploration Minière Vior</t>
  </si>
  <si>
    <t>Mines Richmont Inc., att.Jacques Daigneault</t>
  </si>
  <si>
    <t>Nothland Power Inc.</t>
  </si>
  <si>
    <t>9161-7985 Québec Inc.</t>
  </si>
  <si>
    <t>9158-8491 Québec inc</t>
  </si>
  <si>
    <t>Club Plein d'air</t>
  </si>
  <si>
    <t>Festival d'humour de l'Abitibi-Témiscamingue</t>
  </si>
  <si>
    <t>Jacques Blouin</t>
  </si>
  <si>
    <t>Northland Power inc.</t>
  </si>
  <si>
    <t>David Gadbois</t>
  </si>
  <si>
    <t>Société d'énergie de la Baie James</t>
  </si>
  <si>
    <t>Parc régional Petite-Cascapédia</t>
  </si>
  <si>
    <t>Falconbridge Ltée (Gilles Roy)</t>
  </si>
  <si>
    <t>Falconbridge Ltée, François Thibert</t>
  </si>
  <si>
    <t>Club de motoneige Laurentien</t>
  </si>
  <si>
    <t>14-Érablière Suc-O-Bec 9196-6093 Québec inc.</t>
  </si>
  <si>
    <t>Vincent Kirchhoff</t>
  </si>
  <si>
    <t>M.Christian Lévesque</t>
  </si>
  <si>
    <t>SNC LAVALIN</t>
  </si>
  <si>
    <t>Rallye International de Chibougamau</t>
  </si>
  <si>
    <t>Luc Potvin</t>
  </si>
  <si>
    <t>GASTON CLOUTIER</t>
  </si>
  <si>
    <t>Michel Lahaie</t>
  </si>
  <si>
    <t>Pépinière de Grandes-Piles</t>
  </si>
  <si>
    <t>Relais des Loutres inc</t>
  </si>
  <si>
    <t>Kinbauri Gold Corporation</t>
  </si>
  <si>
    <t>Alto Venture Limited</t>
  </si>
  <si>
    <t>CRUS TAL EXPLORATION INC, Gordon N. Henriksen</t>
  </si>
  <si>
    <t>Ressources SearchGold inc., Daniel gaudreault,</t>
  </si>
  <si>
    <t>SearchGold inc.</t>
  </si>
  <si>
    <t>BOUDREAU JOCELYN</t>
  </si>
  <si>
    <t>Jean-Yves Hounsell</t>
  </si>
  <si>
    <t>Qualitas Environnement</t>
  </si>
  <si>
    <t>Club Ski-Moteur Val d'Or inc.</t>
  </si>
  <si>
    <t>Henri Frenette</t>
  </si>
  <si>
    <t>Les Coureurs des bois</t>
  </si>
  <si>
    <t>Comité du chemin des Passes Dangereuses</t>
  </si>
  <si>
    <t>Beaufied Consolidated ressources inc.</t>
  </si>
  <si>
    <t>Desmond Ward JR</t>
  </si>
  <si>
    <t>9084-9225 Québec inc.</t>
  </si>
  <si>
    <t>Multi-Tech Forestry inc. (Beaulieu, Billy)</t>
  </si>
  <si>
    <t>Ministère des Services Gouvernementaux</t>
  </si>
  <si>
    <t>Les ressources D'Arianne inc.</t>
  </si>
  <si>
    <t>SUPERIOR DIAMONDS INC</t>
  </si>
  <si>
    <t>9159-8367 QUÉBEC INC.</t>
  </si>
  <si>
    <t>Norampac inc (Division Cabano)</t>
  </si>
  <si>
    <t>Réjean Lajoie</t>
  </si>
  <si>
    <t>Gérald Martin</t>
  </si>
  <si>
    <t>Club Nord Neige Forestville inc.</t>
  </si>
  <si>
    <t>Géoméga Ressources inc.</t>
  </si>
  <si>
    <t>Gowest Amalgamated Ressources Ltd</t>
  </si>
  <si>
    <t>Superior Diamond Inc</t>
  </si>
  <si>
    <t>Superoir Diamonds Inc</t>
  </si>
  <si>
    <t>9142-6874 Québec inc.</t>
  </si>
  <si>
    <t>9013-4123 Québec inc.</t>
  </si>
  <si>
    <t>Érablière Marockiel</t>
  </si>
  <si>
    <t>Entreprises forestière E Tanguay inc.</t>
  </si>
  <si>
    <t>Service M.S. Dubé inc.</t>
  </si>
  <si>
    <t>L'inter-Nature</t>
  </si>
  <si>
    <t>Municipalité de Ville-Dégelis</t>
  </si>
  <si>
    <t>Cartier Énergie Éolienne inc. (AAV)</t>
  </si>
  <si>
    <t>Sylvie Beaulieu, Sylvain Ouellet</t>
  </si>
  <si>
    <t>Rancourt Marcel</t>
  </si>
  <si>
    <t>Ressources Breakwater Mine Langlois</t>
  </si>
  <si>
    <t>Cloutier  Robin</t>
  </si>
  <si>
    <t>Pierre Marineau</t>
  </si>
  <si>
    <t>Pourvoirie Lac Faillon</t>
  </si>
  <si>
    <t>Municipalité de Saint-Athanase</t>
  </si>
  <si>
    <t>91617035 Québec inc., Claude Arcand</t>
  </si>
  <si>
    <t>Société de gestion de la faune du Kamouraska</t>
  </si>
  <si>
    <t>Georges Dignard</t>
  </si>
  <si>
    <t>Agnico Eagle Mines Ltée (Div. Expl .Ca.) Laurent Eustache</t>
  </si>
  <si>
    <t>Télébec Mobilité</t>
  </si>
  <si>
    <t>Marcel Chevarie</t>
  </si>
  <si>
    <t>Ressources Majescor Inc.</t>
  </si>
  <si>
    <t>Ghislain Tremblay</t>
  </si>
  <si>
    <t>Pro-Spect_Or, Gilles Provost</t>
  </si>
  <si>
    <t>Gauthier Henrico</t>
  </si>
  <si>
    <t>Eastmain Resources Inc.</t>
  </si>
  <si>
    <t>Noranda Falconbridge Inc.</t>
  </si>
  <si>
    <t>Clément Hervieux</t>
  </si>
  <si>
    <t>Lecours, Martin</t>
  </si>
  <si>
    <t>Jean-Guy Tremblay</t>
  </si>
  <si>
    <t>Turcotte Jean</t>
  </si>
  <si>
    <t>Comité forêt environnement St-Thomas-Didyme inc</t>
  </si>
  <si>
    <t>Les Scieries du Lac St-Jean</t>
  </si>
  <si>
    <t>Club Toboski inc.</t>
  </si>
  <si>
    <t>a/s MRéal Laquerre Nexacor</t>
  </si>
  <si>
    <t>Municipalité de St-Thomas-Didyme</t>
  </si>
  <si>
    <t>Nokamic inc.</t>
  </si>
  <si>
    <t>Conseillers forestiers Roy</t>
  </si>
  <si>
    <t>Jacques Gallant</t>
  </si>
  <si>
    <t>Christophe Rolland</t>
  </si>
  <si>
    <t>Ghyslain Hounsell</t>
  </si>
  <si>
    <t>René Méthot</t>
  </si>
  <si>
    <t>Amélie Robillard</t>
  </si>
  <si>
    <t>Kent Ward</t>
  </si>
  <si>
    <t>Club de motoneiges Caribou-Conscrits</t>
  </si>
  <si>
    <t>Relais 22 milles inc.</t>
  </si>
  <si>
    <t>Fieldex Exploration</t>
  </si>
  <si>
    <t>Daniel Forget</t>
  </si>
  <si>
    <t>Corporation d'Aménagement Forêt Normandin</t>
  </si>
  <si>
    <t>Saint-Pierre Alain</t>
  </si>
  <si>
    <t>Hydro-Québec,Direction Construction, Gérard Slupik</t>
  </si>
  <si>
    <t>École secondaire le Tremplin Malartic</t>
  </si>
  <si>
    <t>Agnico-Eagle Exploration</t>
  </si>
  <si>
    <t>Jacques Bisson</t>
  </si>
  <si>
    <t>Nova Uranium Corporation</t>
  </si>
  <si>
    <t>9152-0171 Québec inc.</t>
  </si>
  <si>
    <t>Frédéric Gagnon</t>
  </si>
  <si>
    <t>Les Érablières Roger Caron inc.</t>
  </si>
  <si>
    <t>Les Exploitations J.Y.B. Papineau inc.</t>
  </si>
  <si>
    <t>Les exploitations J.Y.B. Papineau inc.</t>
  </si>
  <si>
    <t>Marius Vibert</t>
  </si>
  <si>
    <t>Yves Loiselle</t>
  </si>
  <si>
    <t>Réal Lebrasseur</t>
  </si>
  <si>
    <t>Western Troy Capital Resources Inc.</t>
  </si>
  <si>
    <t>Les Exploitations Forestière P.B.M. Lté</t>
  </si>
  <si>
    <t>Jacques Beaupré</t>
  </si>
  <si>
    <t>Morin Luc</t>
  </si>
  <si>
    <t>Marc-Aurèle Rovero</t>
  </si>
  <si>
    <t>Ghislain Bouchard, Tommy Bouchard</t>
  </si>
  <si>
    <t>Bertrrand Métivier</t>
  </si>
  <si>
    <t>Dario Deraps</t>
  </si>
  <si>
    <t>Lucien Deraps</t>
  </si>
  <si>
    <t>Gagnon Yves</t>
  </si>
  <si>
    <t>Relais des loutres</t>
  </si>
  <si>
    <t>Ménard Denis</t>
  </si>
  <si>
    <t>Daniel Scherrer</t>
  </si>
  <si>
    <t>Montigua ressources Inc</t>
  </si>
  <si>
    <t>Pourvoirie Aventure boréale</t>
  </si>
  <si>
    <t>Robert Deraps</t>
  </si>
  <si>
    <t>E. Tremblay et fils.</t>
  </si>
  <si>
    <t>Dallaire André</t>
  </si>
  <si>
    <t>Le Relais des Loutres</t>
  </si>
  <si>
    <t>Américan Bonanza inc</t>
  </si>
  <si>
    <t>Gaston Blais</t>
  </si>
  <si>
    <t>Larochelle Richard</t>
  </si>
  <si>
    <t>Norbert Parisé</t>
  </si>
  <si>
    <t>Larry Hounsell</t>
  </si>
  <si>
    <t>Foresterie Yeti, Martin Gauthier</t>
  </si>
  <si>
    <t>Jean- Marc Morency Inc.</t>
  </si>
  <si>
    <t>Les Pierres du Nord, Gérard Houle</t>
  </si>
  <si>
    <t>Yoland Bourque</t>
  </si>
  <si>
    <t>Clément Deraps</t>
  </si>
  <si>
    <t>116-Giroux Nathalie</t>
  </si>
  <si>
    <t>Donald Drouin</t>
  </si>
  <si>
    <t>M.R.C. Domaine-du-Roy</t>
  </si>
  <si>
    <t>IndustriesNorbord inc. , division panneaux Sylvain Chouinard</t>
  </si>
  <si>
    <t>Rémi Ouellet</t>
  </si>
  <si>
    <t>Champagne Jacques</t>
  </si>
  <si>
    <t>Le Club Motoneige La Tuque inc.</t>
  </si>
  <si>
    <t>Ressources Cogitore</t>
  </si>
  <si>
    <t>Hydro-Québec (TransÉnergie)</t>
  </si>
  <si>
    <t>Excavation Denis Richard et fils</t>
  </si>
  <si>
    <t>Sylvain Turbide</t>
  </si>
  <si>
    <t>Bisson Gabriel</t>
  </si>
  <si>
    <t>Dwigth Gauthier</t>
  </si>
  <si>
    <t>Marion Filion</t>
  </si>
  <si>
    <t>Denis Clément</t>
  </si>
  <si>
    <t>9245-4958 Québec inc.</t>
  </si>
  <si>
    <t>Simard Jean-François</t>
  </si>
  <si>
    <t>Municipalité de Saint-Juste-du-Lac</t>
  </si>
  <si>
    <t>Télébec ltée</t>
  </si>
  <si>
    <t>Danny Prince</t>
  </si>
  <si>
    <t>Dany Richard</t>
  </si>
  <si>
    <t>Roger Noël</t>
  </si>
  <si>
    <t>Alain Deraps</t>
  </si>
  <si>
    <t>9069-8598 Québec Inc</t>
  </si>
  <si>
    <t>Sydraco inc. Serge Munger</t>
  </si>
  <si>
    <t>Aldo DE Murie</t>
  </si>
  <si>
    <t>Cyr Daniel</t>
  </si>
  <si>
    <t>Michael Laplante</t>
  </si>
  <si>
    <t>Gaudreault Émilien</t>
  </si>
  <si>
    <t>Ressources Breakwater, Mine Bouchard Hébeert, Yvon Ranger</t>
  </si>
  <si>
    <t>Agnico-Eagle Ltée</t>
  </si>
  <si>
    <t>Ressources Breakwater Mine Bouchard Hébert, Yvon Ranger</t>
  </si>
  <si>
    <t>Corporation minière ROCMEC inc., Donald Brisebois</t>
  </si>
  <si>
    <t>Cambior inc. Exploration</t>
  </si>
  <si>
    <t>Geilectric inc.</t>
  </si>
  <si>
    <t>Goldcorp inc.</t>
  </si>
  <si>
    <t>Adriana Ressources inc.</t>
  </si>
  <si>
    <t>Gagné Bertrand</t>
  </si>
  <si>
    <t>Jacques Bernier</t>
  </si>
  <si>
    <t>Darkise Tremblay</t>
  </si>
  <si>
    <t>Richard Doré</t>
  </si>
  <si>
    <t>CIESLEWICZ, Gene J.</t>
  </si>
  <si>
    <t>Hydro-Québec ( Péribonka IV )</t>
  </si>
  <si>
    <t>Les Entreprises Alfred Boivin inc.</t>
  </si>
  <si>
    <t>Raymond Drolet</t>
  </si>
  <si>
    <t>Michel Baril</t>
  </si>
  <si>
    <t>NORTHLAND POWER inc.</t>
  </si>
  <si>
    <t>Érablière Jérome S.E.N.C</t>
  </si>
  <si>
    <t>Alfred Boivin inc.</t>
  </si>
  <si>
    <t>Anne Marie Dumais</t>
  </si>
  <si>
    <t>M. Daniel Deshaies</t>
  </si>
  <si>
    <t>Jean-Claude Bouchard</t>
  </si>
  <si>
    <t>Michel Drapeau</t>
  </si>
  <si>
    <t>Réjean Dubois</t>
  </si>
  <si>
    <t>Association de la réserve Pontiac Inc</t>
  </si>
  <si>
    <t>Hydro-Québec (Plan de distribution Nord-Est)</t>
  </si>
  <si>
    <t>Les Ressources Minières Augyva inc.</t>
  </si>
  <si>
    <t>Pourvoirie du lac Forant</t>
  </si>
  <si>
    <t>Pierre Beaupré</t>
  </si>
  <si>
    <t>Pourvoirie Domaine Touristique La Tuque inc.</t>
  </si>
  <si>
    <t>ALARIE, Jean-Claude</t>
  </si>
  <si>
    <t>Société d'Exploration Minière VIOR</t>
  </si>
  <si>
    <t>Les entreprises Ogima inc., David Côté</t>
  </si>
  <si>
    <t>Club Quad de Quévillon</t>
  </si>
  <si>
    <t>Jacques Cloutier</t>
  </si>
  <si>
    <t>Pelletier, Gilles</t>
  </si>
  <si>
    <t>Robert Bégin</t>
  </si>
  <si>
    <t>Frédérick Thomas</t>
  </si>
  <si>
    <t>Falconbridge ltée</t>
  </si>
  <si>
    <t>Denis Provencher</t>
  </si>
  <si>
    <t>Daniel Plouffe</t>
  </si>
  <si>
    <t>Produits maraîchers Nord du Québec</t>
  </si>
  <si>
    <t>Produits maraîchers N du Québec</t>
  </si>
  <si>
    <t>Municipalité de Saint-Pierre-de-Lamy</t>
  </si>
  <si>
    <t>Association Quad de l'Oie Blanche</t>
  </si>
  <si>
    <t>Vickers Utility Services</t>
  </si>
  <si>
    <t>Hydro-Québec - TransÉnergie</t>
  </si>
  <si>
    <t>Carole Dupont Lepine</t>
  </si>
  <si>
    <t>La Mine Agnico- Eagle Ltéé(div.Laronde) Marcel Beaudouin</t>
  </si>
  <si>
    <t>Club de 3 et 4 roues de Lotbinière</t>
  </si>
  <si>
    <t>Alphonse Beaudoin</t>
  </si>
  <si>
    <t>Bleuetière du Golfe</t>
  </si>
  <si>
    <t>Céline Thivierge Lemay</t>
  </si>
  <si>
    <t>Club de VTT Chibougamau</t>
  </si>
  <si>
    <t>Dave Chassé</t>
  </si>
  <si>
    <t>StationÉcotouristique Duchesnay</t>
  </si>
  <si>
    <t>Domaine du Canyon</t>
  </si>
  <si>
    <t>Régie régionale de gestion des matières résiduelles de Portn</t>
  </si>
  <si>
    <t>Ressources Conway inc</t>
  </si>
  <si>
    <t>Municipalité de Cayamant</t>
  </si>
  <si>
    <t>Caroline Fortin</t>
  </si>
  <si>
    <t>SITEC s.e.c. (Carrière du Petit Lac Mablaie)</t>
  </si>
  <si>
    <t>Gilles Hamel</t>
  </si>
  <si>
    <t>86276360 QUÉBEC INC</t>
  </si>
  <si>
    <t>Forages Chibougamau Ltée</t>
  </si>
  <si>
    <t>Monique Biron</t>
  </si>
  <si>
    <t>Noranda Falconbridge inc.  (Luc Corrivaux)</t>
  </si>
  <si>
    <t>Michael Savard</t>
  </si>
  <si>
    <t>Dany Leclerc</t>
  </si>
  <si>
    <t>Exploration Esbec inc.</t>
  </si>
  <si>
    <t>F.E.R.  Vallée de la Matapédia</t>
  </si>
  <si>
    <t>Marc Boulianne</t>
  </si>
  <si>
    <t>Hydro-Québec -transÉnergie</t>
  </si>
  <si>
    <t>Régis Turcotte</t>
  </si>
  <si>
    <t>Dany Jacob</t>
  </si>
  <si>
    <t>Municipalité de La Motte</t>
  </si>
  <si>
    <t>Western Troy Capital Resources inc.</t>
  </si>
  <si>
    <t>Club Renard inc., Jean-Paul Provencher</t>
  </si>
  <si>
    <t>Gagné, Steve</t>
  </si>
  <si>
    <t>Maudore Minerals Ltd</t>
  </si>
  <si>
    <t>Auberge du trappeur</t>
  </si>
  <si>
    <t>Masseau, Roger</t>
  </si>
  <si>
    <t>Les entr Alain Maltais inc.</t>
  </si>
  <si>
    <t>Bernard Gauvreau</t>
  </si>
  <si>
    <t>FERIC</t>
  </si>
  <si>
    <t>Jean Guillemette</t>
  </si>
  <si>
    <t>Raymonde L . Gagnon</t>
  </si>
  <si>
    <t>Mines Richemont inc.</t>
  </si>
  <si>
    <t>Hélimax</t>
  </si>
  <si>
    <t>Ronny Boucher</t>
  </si>
  <si>
    <t>Serge Groleau</t>
  </si>
  <si>
    <t>5-Manseau Camil</t>
  </si>
  <si>
    <t>12-Breault Nicole</t>
  </si>
  <si>
    <t>Pourvoirie Domaine Lac Brouillard</t>
  </si>
  <si>
    <t>Landore Resources Canada (James Garber)</t>
  </si>
  <si>
    <t>Sylvafor Inc.</t>
  </si>
  <si>
    <t>Turcotte, Romain</t>
  </si>
  <si>
    <t>Municipalité de Morin-Heights</t>
  </si>
  <si>
    <t>Fernand Gilbert Ltée</t>
  </si>
  <si>
    <t>Hatin Pierre</t>
  </si>
  <si>
    <t>Pierre Godbout &amp; Marc Duclos</t>
  </si>
  <si>
    <t>Domaine Lac Berry</t>
  </si>
  <si>
    <t>La Grande-Coulée inc</t>
  </si>
  <si>
    <t>Meilleur, Ronald</t>
  </si>
  <si>
    <t>Association Chasse &amp; Pêche Collin inc. (ZEC)</t>
  </si>
  <si>
    <t>First Metal inc</t>
  </si>
  <si>
    <t>Cadillac Mining Corp, André J. Audet</t>
  </si>
  <si>
    <t>Michel Gravel</t>
  </si>
  <si>
    <t>Zec Maganasipi inc.</t>
  </si>
  <si>
    <t>Dios Exploration (Harold Desbiens)</t>
  </si>
  <si>
    <t>Noranda Falconbridge inc. (M. Luc Corriveau)</t>
  </si>
  <si>
    <t>Laurence Munger</t>
  </si>
  <si>
    <t>Roger Weber</t>
  </si>
  <si>
    <t>Simon Larouche</t>
  </si>
  <si>
    <t>Luc Villeneuve</t>
  </si>
  <si>
    <t>Inter-Cité Construction Limitée</t>
  </si>
  <si>
    <t>Michel Grenier</t>
  </si>
  <si>
    <t>Paul Pedneault inc.</t>
  </si>
  <si>
    <t>Sépaq (Réserve faunique des Laurentides)</t>
  </si>
  <si>
    <t>Club de Vélo Norcycle</t>
  </si>
  <si>
    <t>Société d'énergie de le Baie James</t>
  </si>
  <si>
    <t>Réjean Pilon</t>
  </si>
  <si>
    <t>MRC des pays d'en haut</t>
  </si>
  <si>
    <t>Brassard Florent &amp; Paul</t>
  </si>
  <si>
    <t>Association Épervier de La Tuque inc.</t>
  </si>
  <si>
    <t>Marc Beaulieu</t>
  </si>
  <si>
    <t>Line Bergeron</t>
  </si>
  <si>
    <t>Réserve Faunique Duchénier</t>
  </si>
  <si>
    <t>Frenand Gilbert Ltée.</t>
  </si>
  <si>
    <t>Pierre Collard</t>
  </si>
  <si>
    <t>Gérald Rousseau</t>
  </si>
  <si>
    <t>Société d'aménagement de Sacré-Coeur inc.</t>
  </si>
  <si>
    <t>2420-2970 Québec inc</t>
  </si>
  <si>
    <t>Réserve Faunique des Laurentides</t>
  </si>
  <si>
    <t>Corporation Mont Vidéo</t>
  </si>
  <si>
    <t>Yves Martineau</t>
  </si>
  <si>
    <t>Inter-Cité Construction limitée</t>
  </si>
  <si>
    <t>Alain Martineau</t>
  </si>
  <si>
    <t>Pourvoirie l'Ours Brun</t>
  </si>
  <si>
    <t>Pourvoirie Lavérendry</t>
  </si>
  <si>
    <t>Michel Lacroix construction inc</t>
  </si>
  <si>
    <t>Club de chasse et pêche Tadoussac (9158-1256 Qc inc.)</t>
  </si>
  <si>
    <t>Camil Gagnon</t>
  </si>
  <si>
    <t>Ronald Daoust</t>
  </si>
  <si>
    <t>Martin Fiola</t>
  </si>
  <si>
    <t>Ressources Cogitore inc. (Tony Brisson)</t>
  </si>
  <si>
    <t>Daniel Rivest</t>
  </si>
  <si>
    <t>Alexandria Minnérals Corporation</t>
  </si>
  <si>
    <t>EBC Inc</t>
  </si>
  <si>
    <t>Gale Force Energy Ltd</t>
  </si>
  <si>
    <t>9148-5706 Québec inc.</t>
  </si>
  <si>
    <t>Thomassin, Jean</t>
  </si>
  <si>
    <t>Association SACERF MACOUSINE inc.</t>
  </si>
  <si>
    <t>PRO-SPECT-OR Ressources inc., Gilles Provost</t>
  </si>
  <si>
    <t>Base de plein air Les Goélands inc.</t>
  </si>
  <si>
    <t>AFFINOR Ressources inc., Gilles Provost</t>
  </si>
  <si>
    <t>Matthew Wapachee</t>
  </si>
  <si>
    <t>Municipalité d'Amherst</t>
  </si>
  <si>
    <t>Fernand Gilbert Ltée.</t>
  </si>
  <si>
    <t>TransCanada Energy LTD</t>
  </si>
  <si>
    <t>Gilles Landry</t>
  </si>
  <si>
    <t>9152-4389 Québec inc.  a/s Monsieur Omer Rail</t>
  </si>
  <si>
    <t>Denis Lesage</t>
  </si>
  <si>
    <t>Everton Resources inc.</t>
  </si>
  <si>
    <t>Technologie forestière RCTF Inc..</t>
  </si>
  <si>
    <t>Club VTT Chibougamau</t>
  </si>
  <si>
    <t>Club VTT Quad Bas St-Laurent inc.</t>
  </si>
  <si>
    <t>9161-7985 Québec inc.</t>
  </si>
  <si>
    <t>Ressources Jourdan (Marc Labrecque)</t>
  </si>
  <si>
    <t>Madelaine Plourde</t>
  </si>
  <si>
    <t>Aurora Platinum Corp</t>
  </si>
  <si>
    <t>Harry et Michel Behlau</t>
  </si>
  <si>
    <t>Côté Louis-Marie</t>
  </si>
  <si>
    <t>Everett Ressources Ltd</t>
  </si>
  <si>
    <t>Falconbridge ltee, Mario Masson</t>
  </si>
  <si>
    <t>Grand Chelem Aventure(Michel Langlois)</t>
  </si>
  <si>
    <t>MRC da la Mitis</t>
  </si>
  <si>
    <t>Luc Bélanger</t>
  </si>
  <si>
    <t>Mme Lemay</t>
  </si>
  <si>
    <t>Ressources Threegold inc.</t>
  </si>
  <si>
    <t>Yvon Leclerc</t>
  </si>
  <si>
    <t>Chantal Brassard</t>
  </si>
  <si>
    <t>Alcan inc</t>
  </si>
  <si>
    <t>Sea Green Capital Corp</t>
  </si>
  <si>
    <t>Org. gestionnaire des Zecs Forestville et rivière Laval</t>
  </si>
  <si>
    <t>Réal Morin</t>
  </si>
  <si>
    <t>Paquet, Denis</t>
  </si>
  <si>
    <t>La Cabane du Trappeur</t>
  </si>
  <si>
    <t>Pourvoirie Triple R</t>
  </si>
  <si>
    <t>Pourvoirie Magnum</t>
  </si>
  <si>
    <t>Ressources Métanor inc.</t>
  </si>
  <si>
    <t>Ressource minière Radisson inc.</t>
  </si>
  <si>
    <t>Alexandria Minnerals Corporation</t>
  </si>
  <si>
    <t>Ressources Melkior Inc.</t>
  </si>
  <si>
    <t>Bertrand, Gilles</t>
  </si>
  <si>
    <t>Gaston Plamondon</t>
  </si>
  <si>
    <t>Les Ressources Threegold Inc.</t>
  </si>
  <si>
    <t>Edouard Poirier</t>
  </si>
  <si>
    <t>Mauricycle La Tuque inc.</t>
  </si>
  <si>
    <t>Agnico-Eagle Mines Ltée (div. Expl. Canada)</t>
  </si>
  <si>
    <t>Collectif de développement Renault-Destor, Lise Delisle</t>
  </si>
  <si>
    <t>Ass. chasse &amp; pêche Riv. Bostonnais Nord Inc.</t>
  </si>
  <si>
    <t>Diadem Ressources Ltd, (Globex) Raymond Bédard</t>
  </si>
  <si>
    <t>Annie Gagnon</t>
  </si>
  <si>
    <t>Diadem Ressources ltd</t>
  </si>
  <si>
    <t>Commission Économique et Touristique de Chibougamau</t>
  </si>
  <si>
    <t>Richard Lefebvre pour le Cégep de l'A.-T., FER Kinojévis</t>
  </si>
  <si>
    <t>Corporation des Îles de Port-Cartier</t>
  </si>
  <si>
    <t>Bowater Produits forestiers du Canada inc.</t>
  </si>
  <si>
    <t>Pourvoirie Ginette Beaulieu Nadeau</t>
  </si>
  <si>
    <t>Services Techniques Géonordic inc. (Mines Virginia inc.)</t>
  </si>
  <si>
    <t>Club Quad Haute-Gaspésie inc</t>
  </si>
  <si>
    <t>Lebel Pierre</t>
  </si>
  <si>
    <t>MRC MATANE</t>
  </si>
  <si>
    <t>Mush Québec inc</t>
  </si>
  <si>
    <t>Raymond Ethier</t>
  </si>
  <si>
    <t>Jean-François Denis</t>
  </si>
  <si>
    <t>ZEC des Anses inc.</t>
  </si>
  <si>
    <t>Club Motoneige Tourelle inc</t>
  </si>
  <si>
    <t>Groupe Innu-Lu inc.</t>
  </si>
  <si>
    <t>Pourvoirie lac des Dix-Milles</t>
  </si>
  <si>
    <t>Savifor inc. Guy  Savard</t>
  </si>
  <si>
    <t>François Maltais</t>
  </si>
  <si>
    <t>Falconbridge ltée (Mine Matagami)</t>
  </si>
  <si>
    <t>Eloro Resources LTD (Jean-Raymond Lavallée)</t>
  </si>
  <si>
    <t>Club Sportif du Mont-Arctique de l'Alverne</t>
  </si>
  <si>
    <t>Henri Beaudoin</t>
  </si>
  <si>
    <t>Transport Beaulé inc.</t>
  </si>
  <si>
    <t>Sementiou inc.</t>
  </si>
  <si>
    <t>Maurice langlois</t>
  </si>
  <si>
    <t>Ashton Mining of Canada inc.</t>
  </si>
  <si>
    <t>Seigneurie de la Rivière Olaf</t>
  </si>
  <si>
    <t>Roy Ange-Marie</t>
  </si>
  <si>
    <t>Club VTT "Les deux phares" inc</t>
  </si>
  <si>
    <t>Sylvain Plante</t>
  </si>
  <si>
    <t>Vision Quest,TransAlta's Wind Business</t>
  </si>
  <si>
    <t>Association Plein air des Martres</t>
  </si>
  <si>
    <t>Sylvie Paquette</t>
  </si>
  <si>
    <t>Prospection GE-AN</t>
  </si>
  <si>
    <t>SOQUEM inc. (Ghislain Poirier)</t>
  </si>
  <si>
    <t>Corporation d'aménagement des TPI de la MRC de Matane</t>
  </si>
  <si>
    <t>Bertrand Audette</t>
  </si>
  <si>
    <t>Club Quad du cuivre de Rouyn-Noranda, Sylvain Farra</t>
  </si>
  <si>
    <t>Laurent Paquin</t>
  </si>
  <si>
    <t>Gilles Gagnon</t>
  </si>
  <si>
    <t>Hugue Larouche</t>
  </si>
  <si>
    <t>SAGE</t>
  </si>
  <si>
    <t>Ressouces Vantex</t>
  </si>
  <si>
    <t>Marcel Devin</t>
  </si>
  <si>
    <t>Ferme Riquart (2001) Inc.</t>
  </si>
  <si>
    <t>Inter-Cité Construction</t>
  </si>
  <si>
    <t>Pourvoirie St-Zénon inc.</t>
  </si>
  <si>
    <t>Hydro-Québec, Daniel Beaulieu</t>
  </si>
  <si>
    <t>4096011 CANADA INC.</t>
  </si>
  <si>
    <t>La mine Agnico Eagle div. LaRonde, Paul Létourneau</t>
  </si>
  <si>
    <t>Donald Paquin</t>
  </si>
  <si>
    <t>Sandra Larouche</t>
  </si>
  <si>
    <t>Les V.T.T. du Rocher inc.</t>
  </si>
  <si>
    <t>Les Aventuriers de la Baie inc.</t>
  </si>
  <si>
    <t>Visible Gold Mines, Jeannot Théberge</t>
  </si>
  <si>
    <t>Charles O'Connor</t>
  </si>
  <si>
    <t>Municipalité de Saint-André de Restigouche</t>
  </si>
  <si>
    <t>L'Envoûtement Inc.</t>
  </si>
  <si>
    <t>Carol Cormier</t>
  </si>
  <si>
    <t>Richard L'Écuyer</t>
  </si>
  <si>
    <t>Mme Julie Couture</t>
  </si>
  <si>
    <t>Club de chasse et pêche Capitanal</t>
  </si>
  <si>
    <t>RCTF inc.</t>
  </si>
  <si>
    <t>Queenston Mining Inc.</t>
  </si>
  <si>
    <t>Service des loisirs Mékinac Inc.</t>
  </si>
  <si>
    <t>Forêt d' Enseignement et de Recherche du Témiscouata</t>
  </si>
  <si>
    <t>SEC mine de fer du lac Bloom</t>
  </si>
  <si>
    <t>Comité de Citoyen Le Réveil</t>
  </si>
  <si>
    <t>Pourvoirie du Lac Doolittle</t>
  </si>
  <si>
    <t>André Allen</t>
  </si>
  <si>
    <t>Andre Vachon</t>
  </si>
  <si>
    <t>Bourassa Maxime</t>
  </si>
  <si>
    <t>NC Transforêt enr.</t>
  </si>
  <si>
    <t>Mario Baril</t>
  </si>
  <si>
    <t>Corporation Forestière Eenatuk</t>
  </si>
  <si>
    <t>Ressources M.S.V.</t>
  </si>
  <si>
    <t>Pagé Daniel</t>
  </si>
  <si>
    <t>Le Club sportif Marquis de Malauze inc.</t>
  </si>
  <si>
    <t>SCOUTS ET GUIDES ST-GEORGES</t>
  </si>
  <si>
    <t>Campeau, Ian</t>
  </si>
  <si>
    <t>Municipalité de Saint-Michel-du-Squatec</t>
  </si>
  <si>
    <t>Northland Power inc. (par Éolectric  inc.)</t>
  </si>
  <si>
    <t>Sapinière la tradition S.E.N.C.</t>
  </si>
  <si>
    <t>Guy Jodoin</t>
  </si>
  <si>
    <t>Therrien Pierre</t>
  </si>
  <si>
    <t>Gilles-Marie Côté</t>
  </si>
  <si>
    <t>Comité de citoyens de Magpie</t>
  </si>
  <si>
    <t>Cadiscor ressources Inc</t>
  </si>
  <si>
    <t>Gérard Crête et fils</t>
  </si>
  <si>
    <t>4311485 Canada inc.</t>
  </si>
  <si>
    <t>Ressources TSR inc.</t>
  </si>
  <si>
    <t>Harricana River Mining Corporation</t>
  </si>
  <si>
    <t>Convention d'aménagement de la ville de Chibougamau</t>
  </si>
  <si>
    <t>Corporation.D.E.V.V.B</t>
  </si>
  <si>
    <t>Groupe de propriétaires embranchement 15 lac Sébastien</t>
  </si>
  <si>
    <t>GPCo inc.</t>
  </si>
  <si>
    <t>LES PIERRES ST-MATHIEU ENR.</t>
  </si>
  <si>
    <t>Mush Québec</t>
  </si>
  <si>
    <t>Eastmain Resources inc.</t>
  </si>
  <si>
    <t>Entreprise Geweytan inc.</t>
  </si>
  <si>
    <t>Jocelyn Gravel</t>
  </si>
  <si>
    <t>Club d'autoneige de Chibougamau</t>
  </si>
  <si>
    <t>Club Painchaud</t>
  </si>
  <si>
    <t>Municipalité Ste-Apolline-de-Patton</t>
  </si>
  <si>
    <t>Heenan Blaikie S.E.N.C.R.L., SRL/LLP</t>
  </si>
  <si>
    <t>Club Nimochom Inc.</t>
  </si>
  <si>
    <t>St-Pierre Exploration enr.</t>
  </si>
  <si>
    <t>St-Pierre     Norbert</t>
  </si>
  <si>
    <t>Bergogne, Benoit</t>
  </si>
  <si>
    <t>Ministère des ressources naturelles et de la f, territoire</t>
  </si>
  <si>
    <t>Saint-Elzéar-de-Témiscouata</t>
  </si>
  <si>
    <t>Genivar, Mélanie Tremblay</t>
  </si>
  <si>
    <t>Ressouces Covedex</t>
  </si>
  <si>
    <t>Groupe-Conseil Génivar inc.</t>
  </si>
  <si>
    <t>Club de motoneige de Labelle inc.</t>
  </si>
  <si>
    <t>Mielke et Fils Inc.</t>
  </si>
  <si>
    <t>Gaston Garceau</t>
  </si>
  <si>
    <t>Pierre Faucher</t>
  </si>
  <si>
    <t>Les entreprises minières First Métals inc</t>
  </si>
  <si>
    <t>Xstrata Copper(Noranda exploration Rouyn)Gilles Roy</t>
  </si>
  <si>
    <t>Centre Plein Air de Montmagny</t>
  </si>
  <si>
    <t>Xstrata Copper Canada Expl.  Gilles Simard</t>
  </si>
  <si>
    <t>Mine Western Québec inc.</t>
  </si>
  <si>
    <t>Érablière Ghisirable inc</t>
  </si>
  <si>
    <t>Club de motoneigistes du Saguenay inc.</t>
  </si>
  <si>
    <t>Brassard Stéphane, Martel Jean-Marc, Simard Bruno</t>
  </si>
  <si>
    <t>Réserve faunique de Matane</t>
  </si>
  <si>
    <t>Canadien Nationnal</t>
  </si>
  <si>
    <t>AMEC Environnement</t>
  </si>
  <si>
    <t>Vertigo-Aventures</t>
  </si>
  <si>
    <t>Ass. des résidents de la Baie Machin et de la Baie Portage</t>
  </si>
  <si>
    <t>Les Ressources Aur inc.</t>
  </si>
  <si>
    <t>Société d'exploitation des ressources de la Neigette inc.</t>
  </si>
  <si>
    <t>Scierie Thomas Louis Tremblay inc.</t>
  </si>
  <si>
    <t>Pourvoirie du lac McGillivray</t>
  </si>
  <si>
    <t>Bonenfant, Johanne</t>
  </si>
  <si>
    <t>Centre communautaire Douglas</t>
  </si>
  <si>
    <t>Ressource Explor inc.</t>
  </si>
  <si>
    <t>Club de motoneige de l'Abitibi-Ouest inc.</t>
  </si>
  <si>
    <t>Gina Lavallée</t>
  </si>
  <si>
    <t>Brassard Stéphane</t>
  </si>
  <si>
    <t>Lemay-Désy, Véronique et Julien, Pascal</t>
  </si>
  <si>
    <t>Langlois, Robert</t>
  </si>
  <si>
    <t>Jean-Yves Fortier</t>
  </si>
  <si>
    <t>Club de motoneige Onatchiway</t>
  </si>
  <si>
    <t>Bombardier Produits Récréatifs inc.</t>
  </si>
  <si>
    <t>Bleuetière 300 du Fjord inc.</t>
  </si>
  <si>
    <t>Andréanne Bédard</t>
  </si>
  <si>
    <t>9132-6637 Québec inc.</t>
  </si>
  <si>
    <t>Denis Prince</t>
  </si>
  <si>
    <t>Patrice Savard</t>
  </si>
  <si>
    <t>Association des prospecteurs amateurs de la Haute Côte-Nord</t>
  </si>
  <si>
    <t>Léona Boudreau</t>
  </si>
  <si>
    <t>mantha andré</t>
  </si>
  <si>
    <t>Camico Corporation</t>
  </si>
  <si>
    <t>Philippe D'Hauterive</t>
  </si>
  <si>
    <t>Location Dumco inc</t>
  </si>
  <si>
    <t>Ressources NOVA WEST inc.</t>
  </si>
  <si>
    <t>Pierre Mercier</t>
  </si>
  <si>
    <t>Club de motoneige les explorateurs de Saint-Éleuthère inc.</t>
  </si>
  <si>
    <t>Aldée Langlois</t>
  </si>
  <si>
    <t>Plato Gold Corporation</t>
  </si>
  <si>
    <t>Jean-Guy Bujold</t>
  </si>
  <si>
    <t>Pétrolia</t>
  </si>
  <si>
    <t>Henri-Paul Brouillette</t>
  </si>
  <si>
    <t>Twin Mining Corporation, Mitchell E. Lavery</t>
  </si>
  <si>
    <t>Hydro-Québec Equipement</t>
  </si>
  <si>
    <t>Ghislain Leblanc</t>
  </si>
  <si>
    <t>Marial Picotte</t>
  </si>
  <si>
    <t>Ressources Mines Belleterre inc.</t>
  </si>
  <si>
    <t>29-Gauthier Sandra</t>
  </si>
  <si>
    <t>Ferme Bordo inc. (Laforest, Marie-Claire et Bourdeau, Jean)</t>
  </si>
  <si>
    <t>Club de ski de Fond et Sports de plein Air de Malartic</t>
  </si>
  <si>
    <t>Scierie Kingdey</t>
  </si>
  <si>
    <t>Club motoneige Abitibi-Ouest</t>
  </si>
  <si>
    <t>Germain Brassard</t>
  </si>
  <si>
    <t>Paul-Émile Bezeau</t>
  </si>
  <si>
    <t>Garfield Dontigny</t>
  </si>
  <si>
    <t>Gilles Dulong</t>
  </si>
  <si>
    <t>Tremblay Éric</t>
  </si>
  <si>
    <t>Marco Savard</t>
  </si>
  <si>
    <t>Télébec Ltée</t>
  </si>
  <si>
    <t>Jeame Mikulski</t>
  </si>
  <si>
    <t>Jean-Noël Boudreault</t>
  </si>
  <si>
    <t>Ressources minières Augyva inc</t>
  </si>
  <si>
    <t>Club Motoneige Deux Montages</t>
  </si>
  <si>
    <t>Kalahari Ressources</t>
  </si>
  <si>
    <t>Club de motoneigistes Onatchiway</t>
  </si>
  <si>
    <t>Aumond Monique</t>
  </si>
  <si>
    <t>Bourdon, France et Conochie, Larry B.</t>
  </si>
  <si>
    <t>Les Guides de la Vallée Dumoine</t>
  </si>
  <si>
    <t>Mines Aurizon Ltée  Alexandre boudreault</t>
  </si>
  <si>
    <t>Sylvio Murray</t>
  </si>
  <si>
    <t>Corporation de Développement de la Rivière Daaquam</t>
  </si>
  <si>
    <t>Équipements Lalancette inc.</t>
  </si>
  <si>
    <t>Ressource Strateco</t>
  </si>
  <si>
    <t>Club moto-neige Lions de Senneterre</t>
  </si>
  <si>
    <t>Club Quad Mékinac</t>
  </si>
  <si>
    <t>Maurice Gagné (Claude Gagné, André Gagné, Richard Gagné)</t>
  </si>
  <si>
    <t>Xstrata (Gilles Roy)</t>
  </si>
  <si>
    <t>Maurice Bélanger</t>
  </si>
  <si>
    <t>American Bonanza inc.</t>
  </si>
  <si>
    <t>Michel Lamarre</t>
  </si>
  <si>
    <t>Le club de motoneige des ours blanc</t>
  </si>
  <si>
    <t>Corporation minière Animiki Ltée</t>
  </si>
  <si>
    <t>Corporation minière inmet Division Troïlus</t>
  </si>
  <si>
    <t>First Gold Exploration inc. (Robert Ayotte)</t>
  </si>
  <si>
    <t>Ressources Nova West inc.</t>
  </si>
  <si>
    <t>André Maillet</t>
  </si>
  <si>
    <t>Jean-Guy Gallant</t>
  </si>
  <si>
    <t>Hervieux Dave</t>
  </si>
  <si>
    <t>Opération Forestière 2000 inc.</t>
  </si>
  <si>
    <t>Vicky Moulin</t>
  </si>
  <si>
    <t>Les Services SNC-LAVALIN ltée</t>
  </si>
  <si>
    <t>Alain Burgess</t>
  </si>
  <si>
    <t>Société d'exploration minière VIOR (Marco Gagnon)</t>
  </si>
  <si>
    <t>Émond Sylvain</t>
  </si>
  <si>
    <t>Jacques Mercier</t>
  </si>
  <si>
    <t>Dario Touzel</t>
  </si>
  <si>
    <t>URACAN VENTURE LTD</t>
  </si>
  <si>
    <t>Edwin Bond</t>
  </si>
  <si>
    <t>Ville de Chapais (Laurent Levasseur)</t>
  </si>
  <si>
    <t>Club de motoneige Les exploreurs de Sault-au-mouton inc.</t>
  </si>
  <si>
    <t>9058-0473 Québec inc.</t>
  </si>
  <si>
    <t>Exploration Lounor.inc</t>
  </si>
  <si>
    <t>Jean-Claude Rousson</t>
  </si>
  <si>
    <t>Dieudonné Edwards</t>
  </si>
  <si>
    <t>Mikes's Outfitter  Mike Arko</t>
  </si>
  <si>
    <t>Services Techniques Géonordic</t>
  </si>
  <si>
    <t>Joel Bourgault</t>
  </si>
  <si>
    <t>Rémi Cormier</t>
  </si>
  <si>
    <t>Dominique Gauthier</t>
  </si>
  <si>
    <t>André Perreault</t>
  </si>
  <si>
    <t>Aventure Joncas</t>
  </si>
  <si>
    <t>Pourvoirie Scott</t>
  </si>
  <si>
    <t>Raynald Thériault</t>
  </si>
  <si>
    <t>Bruno Vibert</t>
  </si>
  <si>
    <t>Johan Bilodeau</t>
  </si>
  <si>
    <t>Starfire Minerals inc. (Propriété Cross Structure)</t>
  </si>
  <si>
    <t>Rexforêt (Benoit Lemoyne)</t>
  </si>
  <si>
    <t>Entourage Mining ltd (Propriété Doran)</t>
  </si>
  <si>
    <t>Denis Lachapelle</t>
  </si>
  <si>
    <t>Coopérative forestière de Rémigny</t>
  </si>
  <si>
    <t>Jean-Sébastien Vacher</t>
  </si>
  <si>
    <t>9176 3391 Québec Inc.</t>
  </si>
  <si>
    <t>Sylvio Tanguay</t>
  </si>
  <si>
    <t>Jean-Pierre Vibert</t>
  </si>
  <si>
    <t>Michel Bruneau</t>
  </si>
  <si>
    <t>Golden Goose Ressources inc.</t>
  </si>
  <si>
    <t>Club Saint-François-Xavier</t>
  </si>
  <si>
    <t>Gisèle Landry</t>
  </si>
  <si>
    <t>Comité Forêt Habitée St-Edmond Les Plaines</t>
  </si>
  <si>
    <t>Tremblay Lyna</t>
  </si>
  <si>
    <t>Claude Girard</t>
  </si>
  <si>
    <t>Jean-Albert Landry</t>
  </si>
  <si>
    <t>Pourvoirie Au Pays de Réal Massé</t>
  </si>
  <si>
    <t>Jean Girard</t>
  </si>
  <si>
    <t>Cécire Gilbert</t>
  </si>
  <si>
    <t>Dubois Jean-Marie</t>
  </si>
  <si>
    <t>Norbert Landry</t>
  </si>
  <si>
    <t>Rémi Landry</t>
  </si>
  <si>
    <t>Antoine Métivier</t>
  </si>
  <si>
    <t>Léo Hounsell</t>
  </si>
  <si>
    <t>Gino Lapierre</t>
  </si>
  <si>
    <t>Gestion IAMGOLD-Québec inc.</t>
  </si>
  <si>
    <t>André Labonté</t>
  </si>
  <si>
    <t>Blandine Labonté</t>
  </si>
  <si>
    <t>Kristina Gauthier-Landry</t>
  </si>
  <si>
    <t>Jocelyne Gauthier</t>
  </si>
  <si>
    <t>Jean-Claude Landry</t>
  </si>
  <si>
    <t>Municipalité de St-Dominique-du-Rosaire</t>
  </si>
  <si>
    <t>Edwin Beaudin</t>
  </si>
  <si>
    <t>Rémi Deraps</t>
  </si>
  <si>
    <t>Caron Éric</t>
  </si>
  <si>
    <t>Les Entreprises Ushkuai</t>
  </si>
  <si>
    <t>Ange-Émile Sauvageau et Fils INC.</t>
  </si>
  <si>
    <t>Ville de Témiscaming</t>
  </si>
  <si>
    <t>Lefebvre Denis</t>
  </si>
  <si>
    <t>Villeneuve Mario</t>
  </si>
  <si>
    <t>Club Lac Georges</t>
  </si>
  <si>
    <t>Labonté Jean-Denis</t>
  </si>
  <si>
    <t>Royal Nickel Corporation (Rolland Horst)</t>
  </si>
  <si>
    <t>Denis Beaulieu</t>
  </si>
  <si>
    <t>International Kirkland Minerals Inc.</t>
  </si>
  <si>
    <t>Fernand Dubeau</t>
  </si>
  <si>
    <t>Roger Misson</t>
  </si>
  <si>
    <t>Pourvoirie Relais 44 enr.</t>
  </si>
  <si>
    <t>René Deraps</t>
  </si>
  <si>
    <t>Clément Tanguay</t>
  </si>
  <si>
    <t>Serge Proulx</t>
  </si>
  <si>
    <t>Bernadette Tanguay</t>
  </si>
  <si>
    <t>Aubert Gagnon</t>
  </si>
  <si>
    <t>David Vibert</t>
  </si>
  <si>
    <t>Jean-Eudes Joncas</t>
  </si>
  <si>
    <t>Denis Bezeau</t>
  </si>
  <si>
    <t>Alain Bezeau</t>
  </si>
  <si>
    <t>Gaétan Poulin</t>
  </si>
  <si>
    <t>Réjeanne Deraps</t>
  </si>
  <si>
    <t>Club Quad Matawinie</t>
  </si>
  <si>
    <t>9165-9045 Québec inc.</t>
  </si>
  <si>
    <t>Ressources minières PRO-OR</t>
  </si>
  <si>
    <t>Jacques Deschênes</t>
  </si>
  <si>
    <t>Mario Métivier</t>
  </si>
  <si>
    <t>Dufour Luc</t>
  </si>
  <si>
    <t>Robin Chambers</t>
  </si>
  <si>
    <t>A.Lacroix et Fils Granit ltée</t>
  </si>
  <si>
    <t>Transport Claude Blanchet inc.</t>
  </si>
  <si>
    <t>Delisle Guy</t>
  </si>
  <si>
    <t>Sylvianne Caouette</t>
  </si>
  <si>
    <t>Le Groupe Pro-For inc</t>
  </si>
  <si>
    <t>Les Randonnées du Nord</t>
  </si>
  <si>
    <t>Sylvie Edwards</t>
  </si>
  <si>
    <t>Roberto Cormier</t>
  </si>
  <si>
    <t>Richard Boucher</t>
  </si>
  <si>
    <t>Jonathan Roy</t>
  </si>
  <si>
    <t>Alain Lafontaine</t>
  </si>
  <si>
    <t>Ghislain Desrochers</t>
  </si>
  <si>
    <t>Zec Rapides-des-Joachims a\s Jacques Robert</t>
  </si>
  <si>
    <t>Martin Thomassin</t>
  </si>
  <si>
    <t>Ressources Threegold inc. via Géos Sciences inc.</t>
  </si>
  <si>
    <t>Golden Goose Ressources Inc.</t>
  </si>
  <si>
    <t>Jacques Bérubé</t>
  </si>
  <si>
    <t>Brian Carrier - Yannick Mercier</t>
  </si>
  <si>
    <t>Dany Desgagné</t>
  </si>
  <si>
    <t>Michel Thibault</t>
  </si>
  <si>
    <t>Sandra Lafond</t>
  </si>
  <si>
    <t>Fortin Jocelyn</t>
  </si>
  <si>
    <t>Jean-Luc Masse et Daniel Imbeault</t>
  </si>
  <si>
    <t>Pascal Simard</t>
  </si>
  <si>
    <t>Jean-Marc Lord</t>
  </si>
  <si>
    <t>Charles Turcotte</t>
  </si>
  <si>
    <t>Hydro-Québec Équipement  Benoît Des Croisselles, ing. for.</t>
  </si>
  <si>
    <t>Chevalier de Colomb Conseil 7893</t>
  </si>
  <si>
    <t>Pourvoirie Québec Nature</t>
  </si>
  <si>
    <t>Pierre Julien</t>
  </si>
  <si>
    <t>Gervais André</t>
  </si>
  <si>
    <t>Jocelyn Guilbeault</t>
  </si>
  <si>
    <t>Serge Gervais</t>
  </si>
  <si>
    <t>Le Domaine du Roi (2006) inc.</t>
  </si>
  <si>
    <t>Forêt et recherche Harricana</t>
  </si>
  <si>
    <t>Association des riverains du lac Lemoine inc.</t>
  </si>
  <si>
    <t>Savifor inc.</t>
  </si>
  <si>
    <t>Alain Tremblay</t>
  </si>
  <si>
    <t>Mario Bouchard</t>
  </si>
  <si>
    <t>ZEC Pabok</t>
  </si>
  <si>
    <t>3459-179 Canada inc.  (Fecteau Acébois)</t>
  </si>
  <si>
    <t>Steeve Villeneuve</t>
  </si>
  <si>
    <t>Poly-Géo inc</t>
  </si>
  <si>
    <t>Deschesne Manon</t>
  </si>
  <si>
    <t>P.A. Entreprise Forestière Enr.</t>
  </si>
  <si>
    <t>Marcel Grenier</t>
  </si>
  <si>
    <t>Harvey Sandra</t>
  </si>
  <si>
    <t>9207-7643 Québec inc.</t>
  </si>
  <si>
    <t>Association chasse et pêche Collin (Zec Collin Inc.)</t>
  </si>
  <si>
    <t>Société des ressources de Longue-Rive</t>
  </si>
  <si>
    <t>Argex Silver Capital inc.</t>
  </si>
  <si>
    <t>Ass. des lacs André et Lamarre</t>
  </si>
  <si>
    <t>Érablière J.C.T. Ouellet inc.</t>
  </si>
  <si>
    <t>Gastem Inc.</t>
  </si>
  <si>
    <t>Pauline Godin-Cloutier</t>
  </si>
  <si>
    <t>Marc Morin</t>
  </si>
  <si>
    <t>Gaétan Murray</t>
  </si>
  <si>
    <t>Les Sentier Rocher-Percé inc.</t>
  </si>
  <si>
    <t>Martin Lafrance</t>
  </si>
  <si>
    <t>Corporation d'aménagement Forêt Normandin</t>
  </si>
  <si>
    <t>Club Ski-Moteur Val-d'Or inc</t>
  </si>
  <si>
    <t>Les Entreprises forestières V Labranche Inc.</t>
  </si>
  <si>
    <t>Ass. des propriétaires de chalets du lac Dionne</t>
  </si>
  <si>
    <t>Gestion Boréale (9195-8744 Québec inc)</t>
  </si>
  <si>
    <t>9208-3146 Québec inc.</t>
  </si>
  <si>
    <t>Jolin, Pierrot</t>
  </si>
  <si>
    <t>Corporation de développement de Taschereau</t>
  </si>
  <si>
    <t>Mineral Hill Industries inc.</t>
  </si>
  <si>
    <t>Pierre Carré</t>
  </si>
  <si>
    <t>Gilles Grenon</t>
  </si>
  <si>
    <t>2 Gauthier Guylaine et Daniel</t>
  </si>
  <si>
    <t>34 Les Entreprises Goulet Létourneau inc.</t>
  </si>
  <si>
    <t>Les Entreprises forestières V Labranche Inc</t>
  </si>
  <si>
    <t>George Henry Harvey</t>
  </si>
  <si>
    <t>Alain Landry</t>
  </si>
  <si>
    <t>9312-1143 Québec inc. (Gagnon, Andrée et Guay, Alain)</t>
  </si>
  <si>
    <t>Jean-François Fortin</t>
  </si>
  <si>
    <t>Municipalité de Fugèrville</t>
  </si>
  <si>
    <t>Les Ressources d'Arianne inc.</t>
  </si>
  <si>
    <t>Daniel Gaudreau &amp; Nathalie Bombardier</t>
  </si>
  <si>
    <t>Réserve faunique du St-Maurice</t>
  </si>
  <si>
    <t>Richard Brière</t>
  </si>
  <si>
    <t>Club Vtt Les Défricheurs de l'Islet-Sud</t>
  </si>
  <si>
    <t>René Landry</t>
  </si>
  <si>
    <t>Saint-Denis Monique</t>
  </si>
  <si>
    <t>Benoît Belleau</t>
  </si>
  <si>
    <t>Municipalité de Belcourt</t>
  </si>
  <si>
    <t>Guy Levasseur</t>
  </si>
  <si>
    <t>Pavillon Wapus</t>
  </si>
  <si>
    <t>Michel Larivée</t>
  </si>
  <si>
    <t>Club motoneige  La Tuque Inc.</t>
  </si>
  <si>
    <t>Club de ski de fond de Val-d'Or</t>
  </si>
  <si>
    <t>Club Motoneige Nord de la Lièvre inc.</t>
  </si>
  <si>
    <t>Jacques Frigon et Gérard Robert</t>
  </si>
  <si>
    <t>Drouin Yvan</t>
  </si>
  <si>
    <t>SÉPAQ</t>
  </si>
  <si>
    <t>Scieire Girard inc.</t>
  </si>
  <si>
    <t>Steve Cloutier</t>
  </si>
  <si>
    <t>Réserve Beauchène</t>
  </si>
  <si>
    <t>Construction Lemay Inc.</t>
  </si>
  <si>
    <t>Club de Moto-neige de Malartic inc.</t>
  </si>
  <si>
    <t>Association des propriétaires du Secteur ROCO</t>
  </si>
  <si>
    <t>Gilles Cormier, Jean-François Lebrun</t>
  </si>
  <si>
    <t>Club de moto-neige de Barraute</t>
  </si>
  <si>
    <t>Centre de Formation Professionnelle Mont-Laurier</t>
  </si>
  <si>
    <t>Rodrigue Villeneuve</t>
  </si>
  <si>
    <t>Parent Marcel</t>
  </si>
  <si>
    <t>Club de motoneiges Les Panaches du Lac-du-Cerf inc.</t>
  </si>
  <si>
    <t>VHR Antoine Labelle inc.</t>
  </si>
  <si>
    <t>Club Quadri-Laus</t>
  </si>
  <si>
    <t>Blais, Denis</t>
  </si>
  <si>
    <t>North American Palladium (NAP)</t>
  </si>
  <si>
    <t>Association des propriétaires de chalet du camp 5</t>
  </si>
  <si>
    <t>Marco Poulin</t>
  </si>
  <si>
    <t>Pascal Tremblay</t>
  </si>
  <si>
    <t>Corporation du parc régional du Lac Kénogami</t>
  </si>
  <si>
    <t>Nicolas Mainville</t>
  </si>
  <si>
    <t>Association Coopérative Forestière de Saint-Elzéar-</t>
  </si>
  <si>
    <t>Pierre Gendron</t>
  </si>
  <si>
    <t>Louis Pelletier</t>
  </si>
  <si>
    <t>Poucachiche, Bobby</t>
  </si>
  <si>
    <t>Les Mines Jag Ltée</t>
  </si>
  <si>
    <t>Saint-Laurent Énergies</t>
  </si>
  <si>
    <t>Ministère des Transports du Québec (Maxime Thériault, ing.)</t>
  </si>
  <si>
    <t>Blackrock Metals Inc.</t>
  </si>
  <si>
    <t>Guy Corriveau</t>
  </si>
  <si>
    <t>Zachary's Firewood Sales a/s Neil Pariseau</t>
  </si>
  <si>
    <t>Patrice Marchand et Éric Marchand</t>
  </si>
  <si>
    <t>Comité des loisirs et de la culture de Baie-Johan-Beetz</t>
  </si>
  <si>
    <t>Équipement J.V.C</t>
  </si>
  <si>
    <t>Claude Isabell</t>
  </si>
  <si>
    <t>Réjean Fortin</t>
  </si>
  <si>
    <t>Les Sucres Gosford inc.</t>
  </si>
  <si>
    <t>Pourvoirie Club Rossignol inc.</t>
  </si>
  <si>
    <t>Plante, Jacques</t>
  </si>
  <si>
    <t>Association récréative du lac Malfait</t>
  </si>
  <si>
    <t>Claude Nadeau</t>
  </si>
  <si>
    <t>Corporation minière Osisko</t>
  </si>
  <si>
    <t>Roger Carrier</t>
  </si>
  <si>
    <t>Michel Fortin</t>
  </si>
  <si>
    <t>La SÉPAQ</t>
  </si>
  <si>
    <t>Alain Darveau</t>
  </si>
  <si>
    <t>Club de motoneige d'Amos inc.</t>
  </si>
  <si>
    <t>Robin Potvin inc.</t>
  </si>
  <si>
    <t>Bertrand, Lucie</t>
  </si>
  <si>
    <t>Comité des citoyens de Magpie (Réal Lebrasseur, président)</t>
  </si>
  <si>
    <t>Municipalité de Mont Saint-Pierre</t>
  </si>
  <si>
    <t>École forestière de La Tuque</t>
  </si>
  <si>
    <t>Club Quad VTT Hébertville 02-058</t>
  </si>
  <si>
    <t>Granules LG inc</t>
  </si>
  <si>
    <t>Ministère Des Transport Du Québec(Roberval)</t>
  </si>
  <si>
    <t>Michel Desbiens</t>
  </si>
  <si>
    <t>Localité de Valcanton</t>
  </si>
  <si>
    <t>Pagé-Leclair Société d'Arpenteurs Géomètre</t>
  </si>
  <si>
    <t>Club de motoneige les Loups de Sainte-Hélène-de Kamouraska</t>
  </si>
  <si>
    <t>Plascott-Rivet, Irène</t>
  </si>
  <si>
    <t>Canada Lithium Corporation</t>
  </si>
  <si>
    <t>Bélanger, Alain</t>
  </si>
  <si>
    <t>Énergie</t>
  </si>
  <si>
    <t>Gauthier Hélène</t>
  </si>
  <si>
    <t>Centre Plein Air Mont Kanasuta</t>
  </si>
  <si>
    <t>Association de chasse et pêche Rhéo</t>
  </si>
  <si>
    <t>Regroupement des utilisateurs du chemin Lépine-Clova</t>
  </si>
  <si>
    <t>Antonio Gagnon</t>
  </si>
  <si>
    <t>Suzanne Faucher</t>
  </si>
  <si>
    <t>Manon Pagé</t>
  </si>
  <si>
    <t>Éric Lamontagne</t>
  </si>
  <si>
    <t>Sepaq Dir.des immobilisations et des ressources matérielles</t>
  </si>
  <si>
    <t>Northern Superior ressources inc.</t>
  </si>
  <si>
    <t>André Gilbert</t>
  </si>
  <si>
    <t>Jean Guy Doucet</t>
  </si>
  <si>
    <t>Déboisement E.L.Transport inc.</t>
  </si>
  <si>
    <t>Jean-Marc Hins</t>
  </si>
  <si>
    <t>9210-6046 QUÉBEC INC.</t>
  </si>
  <si>
    <t>9210-6046 Québec Inc,</t>
  </si>
  <si>
    <t>IOS Services géoscientifiques</t>
  </si>
  <si>
    <t>Marc Cyr,  Éric Cormier</t>
  </si>
  <si>
    <t>Propriétaires des Chalets du lac Lalonde</t>
  </si>
  <si>
    <t>Zec Iberville</t>
  </si>
  <si>
    <t>Regroupement des villégiateurs de la rivière Portneuf RVRP</t>
  </si>
  <si>
    <t>Martial Tremblay</t>
  </si>
  <si>
    <t>Tour du Mont Valin</t>
  </si>
  <si>
    <t>Carol Gagné</t>
  </si>
  <si>
    <t>Pourvoirie Coin Lavigne Inc.</t>
  </si>
  <si>
    <t>Jean-Pierre et Tom Hébert</t>
  </si>
  <si>
    <t>Coopérative forestière de Ste-rose</t>
  </si>
  <si>
    <t>MRC du Fjord-du-Saguenay</t>
  </si>
  <si>
    <t>Pourvoirie Domaine du Pic Bois</t>
  </si>
  <si>
    <t>9213-7074 Québec Inc.</t>
  </si>
  <si>
    <t>9208-1249 Québec Inc.</t>
  </si>
  <si>
    <t>Bélanger Raymond</t>
  </si>
  <si>
    <t>Conférence régionale des Élus Gaspésie-Îles-de-la-Madeleine</t>
  </si>
  <si>
    <t>Steeve Bujold</t>
  </si>
  <si>
    <t>Dan Devost</t>
  </si>
  <si>
    <t>Soustelle, Véronique et Rancourt, Marco</t>
  </si>
  <si>
    <t>Industrie T.L.T. inc.</t>
  </si>
  <si>
    <t>Valiquette, Serge</t>
  </si>
  <si>
    <t>Lise Smith</t>
  </si>
  <si>
    <t>Cabane à sucre chez Ti-mousse</t>
  </si>
  <si>
    <t>Association Île Hamel Lac aux Dorés</t>
  </si>
  <si>
    <t>Villeneuve Rodrigue</t>
  </si>
  <si>
    <t>André Mayer</t>
  </si>
  <si>
    <t>Agrégats Saguenay Lac St-Jean</t>
  </si>
  <si>
    <t>Steven Fillion</t>
  </si>
  <si>
    <t>Vidéotron Ltée.</t>
  </si>
  <si>
    <t>St-Pierre, Robert</t>
  </si>
  <si>
    <t>Produits Récréatifs Bombardier</t>
  </si>
  <si>
    <t>First Gold inc.</t>
  </si>
  <si>
    <t>Nancy Bouchard</t>
  </si>
  <si>
    <t>Vincent D. Lavallée</t>
  </si>
  <si>
    <t>Auberge du Vieux-Moulin (M. Yves Marcoux)</t>
  </si>
  <si>
    <t>9205-1077 Québec inc.</t>
  </si>
  <si>
    <t>Municipalité de Normétal</t>
  </si>
  <si>
    <t>Radio Com JBM inc, Joël Brousseau</t>
  </si>
  <si>
    <t>Ferme CJM</t>
  </si>
  <si>
    <t>Pourvoirie Coin Lavigne</t>
  </si>
  <si>
    <t>Association de chasse et pêche Lavigne (Zec Lavigne)</t>
  </si>
  <si>
    <t>Jean-François Vibert</t>
  </si>
  <si>
    <t>Les entreprises Denis Laquerre inc</t>
  </si>
  <si>
    <t>Girard Bruno</t>
  </si>
  <si>
    <t>Groupe Sportif Riv-aux-Rats</t>
  </si>
  <si>
    <t>Association Sportive Onatchiway Est inc.</t>
  </si>
  <si>
    <t>Club de motoneige Saint-Côme</t>
  </si>
  <si>
    <t>Foresterie CHB Ltée</t>
  </si>
  <si>
    <t>Augustin Martel</t>
  </si>
  <si>
    <t>H.Leggett &amp; Fils 2000 Inc.</t>
  </si>
  <si>
    <t>Benoît Arseneault</t>
  </si>
  <si>
    <t>Club de motoneige des deux montagnes</t>
  </si>
  <si>
    <t>9045-6450 Québec inc. Pourvoirie Pignon Rouge - Mokocan</t>
  </si>
  <si>
    <t>MRC de Matawinie</t>
  </si>
  <si>
    <t>GENIVAR</t>
  </si>
  <si>
    <t>9201-6286 Québec inc</t>
  </si>
  <si>
    <t>Leblanc Maxime</t>
  </si>
  <si>
    <t>Groupe forestier CFOR inc</t>
  </si>
  <si>
    <t>Club le Hibou Blanc(1995)inc.</t>
  </si>
  <si>
    <t>Cartier Ressources Inc.</t>
  </si>
  <si>
    <t>Les Scieries du Lac-St-Jean inc.</t>
  </si>
  <si>
    <t>Mathias, Glenn</t>
  </si>
  <si>
    <t>Bélec Denys</t>
  </si>
  <si>
    <t>Bruno Pichette</t>
  </si>
  <si>
    <t>Pourvoirie Fern</t>
  </si>
  <si>
    <t>GLR Resources inc</t>
  </si>
  <si>
    <t>Hydro-Québec TransÉnergie (Hilaire Proulx)</t>
  </si>
  <si>
    <t>50-Belliard Pierre</t>
  </si>
  <si>
    <t>AKA Venture inc.</t>
  </si>
  <si>
    <t>Polycor</t>
  </si>
  <si>
    <t>Érablière écologique du ruisseau Blanc</t>
  </si>
  <si>
    <t>Pelletier Stéphane</t>
  </si>
  <si>
    <t>Lounor Exploration inc.</t>
  </si>
  <si>
    <t>Fiset Julie</t>
  </si>
  <si>
    <t>Exploration Knick</t>
  </si>
  <si>
    <t>Bourdeau, Steve</t>
  </si>
  <si>
    <t>Transchargex (Bertrand Bolduc)</t>
  </si>
  <si>
    <t>2746-6499 Québec Inc.</t>
  </si>
  <si>
    <t>Gagnon André</t>
  </si>
  <si>
    <t>Réserves Fauniques Assinica et AMW</t>
  </si>
  <si>
    <t>Langlais Gismond</t>
  </si>
  <si>
    <t>Gold Bullion Development Corp., Frank J. Basa</t>
  </si>
  <si>
    <t>Pépin, Bertrand et Rachel</t>
  </si>
  <si>
    <t>Josée Lafrenière</t>
  </si>
  <si>
    <t>Roy Michel</t>
  </si>
  <si>
    <t>Érablière L.R.P. inc.</t>
  </si>
  <si>
    <t>Municipalité de Kipawa</t>
  </si>
  <si>
    <t>Sébastien Kenny</t>
  </si>
  <si>
    <t>Marc Lévesque et Réal Babin</t>
  </si>
  <si>
    <t>Bell Canada /  SNC-Lavalin Nexacor</t>
  </si>
  <si>
    <t>Laurent Jomphe</t>
  </si>
  <si>
    <t>Bilodeau Réjean et Fortin Linda</t>
  </si>
  <si>
    <t>Communauté Métis-Autochtone de Fort-Coulonge</t>
  </si>
  <si>
    <t>Guillaume Kavanagh</t>
  </si>
  <si>
    <t>Eagle Hill Exploration Corp.</t>
  </si>
  <si>
    <t>ACFAW inc.</t>
  </si>
  <si>
    <t>Andy Hounsell</t>
  </si>
  <si>
    <t>Stéphan Laquerre</t>
  </si>
  <si>
    <t>Paget Minerals Corporation</t>
  </si>
  <si>
    <t>SEM Vior Inc.</t>
  </si>
  <si>
    <t>Scieries du Lac St-Jean inc.</t>
  </si>
  <si>
    <t>UQAT, Laamrani Ahmed</t>
  </si>
  <si>
    <t>Club de VTT de Chibougamau inc.</t>
  </si>
  <si>
    <t>Gestion F. Cloutier inc.</t>
  </si>
  <si>
    <t>André Hounsell</t>
  </si>
  <si>
    <t>Germain Bélanger</t>
  </si>
  <si>
    <t>Zec Buteux</t>
  </si>
  <si>
    <t>Trudel Normand</t>
  </si>
  <si>
    <t>Dany Sinclair</t>
  </si>
  <si>
    <t>Club Équestre Quévillon inc.</t>
  </si>
  <si>
    <t>Daniel Blanchet</t>
  </si>
  <si>
    <t>Association des chalets du lac Quévillon</t>
  </si>
  <si>
    <t>LEBEL RÉJEAN</t>
  </si>
  <si>
    <t>Jeremy St-Pierre</t>
  </si>
  <si>
    <t>Club de la Minganie (Marcel Vaillancourt)</t>
  </si>
  <si>
    <t>Club quad du vrai nord</t>
  </si>
  <si>
    <t>Club Le Blizzard de Havre-Saint-Pierre</t>
  </si>
  <si>
    <t>Cree Nation of Oujé-Bougoumou</t>
  </si>
  <si>
    <t>Grenier, Daniel</t>
  </si>
  <si>
    <t>Lagacé, Yvon</t>
  </si>
  <si>
    <t>Marie Plante</t>
  </si>
  <si>
    <t>André Charron</t>
  </si>
  <si>
    <t>Zec Anse-St-Jean</t>
  </si>
  <si>
    <t>Jean-Philippe Cormier et Sylvain Nadeau</t>
  </si>
  <si>
    <t>Luc Lavoie</t>
  </si>
  <si>
    <t>Alexandria Minerals corp.</t>
  </si>
  <si>
    <t>Eastmain Mines inc.</t>
  </si>
  <si>
    <t>Eric Lavoie</t>
  </si>
  <si>
    <t>9201-6286 Québec inc.</t>
  </si>
  <si>
    <t>Élie Arsenault</t>
  </si>
  <si>
    <t>Gaston Massicotte</t>
  </si>
  <si>
    <t>Gabriel Turner</t>
  </si>
  <si>
    <t>Terrapro Construction inc.</t>
  </si>
  <si>
    <t>Foresterie S&amp;R Sirois S.E.N.C.</t>
  </si>
  <si>
    <t>Forcier, Réjean</t>
  </si>
  <si>
    <t>Dyelle, Danny</t>
  </si>
  <si>
    <t>Anthony Fortin</t>
  </si>
  <si>
    <t>Jeremy St_Pierre</t>
  </si>
  <si>
    <t>Services Technominex inc.</t>
  </si>
  <si>
    <t>Ferme Vifranc inc.</t>
  </si>
  <si>
    <t>Plante, Gérald</t>
  </si>
  <si>
    <t>Érablière Pelti inc.</t>
  </si>
  <si>
    <t>Diane Bélanger</t>
  </si>
  <si>
    <t>9219-8928 Québec inc.</t>
  </si>
  <si>
    <t>Bertrand Métivier</t>
  </si>
  <si>
    <t>Yves Marois</t>
  </si>
  <si>
    <t>Virginia Energy Resources inc.</t>
  </si>
  <si>
    <t>Les Entreprises Lauréat L. Gallant inc</t>
  </si>
  <si>
    <t>Club Quad Champlain</t>
  </si>
  <si>
    <t>Chris Cooper</t>
  </si>
  <si>
    <t>Alcoa ltée (Nord-Forêt inc.)</t>
  </si>
  <si>
    <t>CTAT Sag-Lac</t>
  </si>
  <si>
    <t>Scouts et guides St-Georges</t>
  </si>
  <si>
    <t>Gilles Royer</t>
  </si>
  <si>
    <t>Béatrice Henley</t>
  </si>
  <si>
    <t>Ghislain Dumais</t>
  </si>
  <si>
    <t>Domaine SERJOLYBEL</t>
  </si>
  <si>
    <t>Fédération de Chasse &amp; Pêche Owen inc</t>
  </si>
  <si>
    <t>Simard Eric</t>
  </si>
  <si>
    <t>Municipalité de Saint-Hubert-de-Rivière-du-Loup</t>
  </si>
  <si>
    <t>Mines Aurizon Ltée</t>
  </si>
  <si>
    <t>Association de Chasse et Pêche Alouette</t>
  </si>
  <si>
    <t>Michel Baribeault</t>
  </si>
  <si>
    <t>Mc Bois Rond</t>
  </si>
  <si>
    <t>Pourvoirie du Lac Paul</t>
  </si>
  <si>
    <t>Association des propriétaires de chalets de la rivière Franq</t>
  </si>
  <si>
    <t>9192-8994 Québec inc.</t>
  </si>
  <si>
    <t>Groupement Forestier de Portneuf</t>
  </si>
  <si>
    <t>Chapais Énergie</t>
  </si>
  <si>
    <t>9219-7193 Québec inc.</t>
  </si>
  <si>
    <t>Villeneuve, Normand &amp; Blackburn, Denise</t>
  </si>
  <si>
    <t>Perron, Yvan</t>
  </si>
  <si>
    <t>Girard, Jean-Pierre</t>
  </si>
  <si>
    <t>Routliffe, Philipp</t>
  </si>
  <si>
    <t>Agnico-Eagle Mines Ltée (Div. expl. Canada)</t>
  </si>
  <si>
    <t>Association Chasse et Pêche de Saint-Romain ( Z.E.C. )</t>
  </si>
  <si>
    <t>Savant Exploration Ltd</t>
  </si>
  <si>
    <t>Telus Québec</t>
  </si>
  <si>
    <t>Erablière Robin Malenfant inc</t>
  </si>
  <si>
    <t>Éric Frégeau</t>
  </si>
  <si>
    <t>22-Brazeau Chris</t>
  </si>
  <si>
    <t>9062-6763  Québec inc.Hugo Lévesque</t>
  </si>
  <si>
    <t>Yan Henripin</t>
  </si>
  <si>
    <t>Coopérative Forestière Haut Plan Vert</t>
  </si>
  <si>
    <t>101-Dufour Denis</t>
  </si>
  <si>
    <t>Champagne, René</t>
  </si>
  <si>
    <t>Louis Georges Côté</t>
  </si>
  <si>
    <t>Association de chasse et pêche de Labrieville inc.</t>
  </si>
  <si>
    <t>Pratte Rejean</t>
  </si>
  <si>
    <t>Daniel Robichaud</t>
  </si>
  <si>
    <t>René Lamothe</t>
  </si>
  <si>
    <t>Dave Plante</t>
  </si>
  <si>
    <t>Stéphane Julien</t>
  </si>
  <si>
    <t>Drouin André</t>
  </si>
  <si>
    <t>Saulnier Martin</t>
  </si>
  <si>
    <t>Érablière Lac de L'Île inc.</t>
  </si>
  <si>
    <t>Benoît  Arseneault</t>
  </si>
  <si>
    <t>Girard Jacques</t>
  </si>
  <si>
    <t>Yvan Paradis</t>
  </si>
  <si>
    <t>Club des 5 miles inc.</t>
  </si>
  <si>
    <t>Corporation d'aménagement intégré des ressources de Bégin</t>
  </si>
  <si>
    <t>Domaine Larry Boismenu</t>
  </si>
  <si>
    <t>Mary Mianscum</t>
  </si>
  <si>
    <t>Savard, Bruno</t>
  </si>
  <si>
    <t>M. Yvan Shank</t>
  </si>
  <si>
    <t>Forcier Réjean</t>
  </si>
  <si>
    <t>Gaston Henault</t>
  </si>
  <si>
    <t>Serge, Lafleur</t>
  </si>
  <si>
    <t>Danny Cayouette, Jean-Alex Cayouette</t>
  </si>
  <si>
    <t>Manseau Sylvio</t>
  </si>
  <si>
    <t>Ferme J S Baril inc</t>
  </si>
  <si>
    <t>Denis De champlain</t>
  </si>
  <si>
    <t>Denis De Champlain</t>
  </si>
  <si>
    <t>Venterre NRG</t>
  </si>
  <si>
    <t>Léo Fréchette</t>
  </si>
  <si>
    <t>Tremblay Yves</t>
  </si>
  <si>
    <t>Benoît Pourde</t>
  </si>
  <si>
    <t>Power Hughes ou Frank Berninger</t>
  </si>
  <si>
    <t>Dumont Marius</t>
  </si>
  <si>
    <t>MRC Papineau</t>
  </si>
  <si>
    <t>Steve Deschênes</t>
  </si>
  <si>
    <t>Jacques Lambert</t>
  </si>
  <si>
    <t>Candy Nadeau</t>
  </si>
  <si>
    <t>Bioculture Haute-Mauricie inc.</t>
  </si>
  <si>
    <t>Gabriel Levasseur</t>
  </si>
  <si>
    <t>Judith Méthot</t>
  </si>
  <si>
    <t>Vanasse Roger</t>
  </si>
  <si>
    <t>Club Quad Mauricie (2006)</t>
  </si>
  <si>
    <t>Québec Lithium Corporation</t>
  </si>
  <si>
    <t>Langis Tremblay</t>
  </si>
  <si>
    <t>Vidéotron Ltée. a\s Charlotte Girard</t>
  </si>
  <si>
    <t>Fabrication LAM inc.</t>
  </si>
  <si>
    <t>Corriveau, Vital</t>
  </si>
  <si>
    <t>Git'Enfants</t>
  </si>
  <si>
    <t>François Demontigny</t>
  </si>
  <si>
    <t>Pourvoirie du Barrage Gouin &amp; Magnan</t>
  </si>
  <si>
    <t>Truchon Bilodeau Tony</t>
  </si>
  <si>
    <t>Trudel Conrad</t>
  </si>
  <si>
    <t>Michel Larose</t>
  </si>
  <si>
    <t>SEPAQ, Réserve faunique de Papineau-Labelle</t>
  </si>
  <si>
    <t>Jean Alain</t>
  </si>
  <si>
    <t>Renewable Energy Systems Canada inc.</t>
  </si>
  <si>
    <t>Asssociation Quad Abitibi-Ouest, Daniel Filion</t>
  </si>
  <si>
    <t>Magalie Simard</t>
  </si>
  <si>
    <t>Noel Gravel</t>
  </si>
  <si>
    <t>Relais du Trappeur 2010</t>
  </si>
  <si>
    <t>Line Martel</t>
  </si>
  <si>
    <t>Southière Roger</t>
  </si>
  <si>
    <t>Municipalité de Kiamika</t>
  </si>
  <si>
    <t>Gauthier Serge</t>
  </si>
  <si>
    <t>Laberge Frédéric</t>
  </si>
  <si>
    <t>Ferme Seigneuriale Caron Inc.</t>
  </si>
  <si>
    <t>Compagnie Abitibibowater inc.</t>
  </si>
  <si>
    <t>Derek Yaple-Schobert</t>
  </si>
  <si>
    <t>Trijet Mining Corporation</t>
  </si>
  <si>
    <t>Ministère des Transport du Québec,  Cabano</t>
  </si>
  <si>
    <t>Mines Schefferville inc</t>
  </si>
  <si>
    <t>Centre d'expérimentation et de développement en forêt boréal</t>
  </si>
  <si>
    <t>Claude Leblanc</t>
  </si>
  <si>
    <t>Zec Jaro</t>
  </si>
  <si>
    <t>SNC Lavalin Nexacor</t>
  </si>
  <si>
    <t>Frédéric Picard, Yannick Soucy</t>
  </si>
  <si>
    <t>Yves Raymond</t>
  </si>
  <si>
    <t>Hydro-Québec Plan de distribution Est et Nord</t>
  </si>
  <si>
    <t>Jean-Pierre Rivière</t>
  </si>
  <si>
    <t>Rosaire Simard</t>
  </si>
  <si>
    <t>Pierre Harvey et Rémi Gagnon</t>
  </si>
  <si>
    <t>Marcel Villeneuve</t>
  </si>
  <si>
    <t>Marco Tremblay</t>
  </si>
  <si>
    <t>Réseau du Haut Richelieu</t>
  </si>
  <si>
    <t>Construction BCK inc.</t>
  </si>
  <si>
    <t>9189-2554 Québec inc.</t>
  </si>
  <si>
    <t>Parc national du Mont-Mégantic</t>
  </si>
  <si>
    <t>Ass. de chasse, pêche et villégfiature du Tawachiche inc</t>
  </si>
  <si>
    <t>Fission Energy Corp.</t>
  </si>
  <si>
    <t>Mario Guillot</t>
  </si>
  <si>
    <t>Mines Virginia inc</t>
  </si>
  <si>
    <t>Corporation du Tourisme</t>
  </si>
  <si>
    <t>Louis Gauthier</t>
  </si>
  <si>
    <t>Max Talbot</t>
  </si>
  <si>
    <t>Maltais Frédéric</t>
  </si>
  <si>
    <t>Valérie Lavoie</t>
  </si>
  <si>
    <t>Steven Guay</t>
  </si>
  <si>
    <t>Éoliennes Mont-Louis S.E.C.</t>
  </si>
  <si>
    <t>Stellar Pacific Venture</t>
  </si>
  <si>
    <t>Pourvoirie Aventure Nipissi inc.</t>
  </si>
  <si>
    <t>Legault Denise</t>
  </si>
  <si>
    <t>7303301 Canada Ltée</t>
  </si>
  <si>
    <t>Association plein air du Pontiac</t>
  </si>
  <si>
    <t>Jardins Ricard inc.</t>
  </si>
  <si>
    <t>Forêt et Recherche Harricana</t>
  </si>
  <si>
    <t>Municipalité de Colombier</t>
  </si>
  <si>
    <t>Stéphane Mantha</t>
  </si>
  <si>
    <t>Corridor Ressources inc. (Don Martel)</t>
  </si>
  <si>
    <t>ZEC Casault</t>
  </si>
  <si>
    <t>Entreprise Maly</t>
  </si>
  <si>
    <t>Richmond Virginia</t>
  </si>
  <si>
    <t>ZEC Festubert</t>
  </si>
  <si>
    <t>Pierre Allen</t>
  </si>
  <si>
    <t>Tembec Gestion des ressources forestières, Témiscamingue</t>
  </si>
  <si>
    <t>103-René Gagnon</t>
  </si>
  <si>
    <t>Daniel Ferderber</t>
  </si>
  <si>
    <t>Comité de Développement de Laforce</t>
  </si>
  <si>
    <t>Robin Potvin Inc.</t>
  </si>
  <si>
    <t>Construction en Énergie Renouvelable, S.E.N.C. (CER)</t>
  </si>
  <si>
    <t>Zec Kipawa</t>
  </si>
  <si>
    <t>Dany Gagnon</t>
  </si>
  <si>
    <t>Christine Anderson</t>
  </si>
  <si>
    <t>Club Motoneige Radisson</t>
  </si>
  <si>
    <t>Yves Dallaire</t>
  </si>
  <si>
    <t>Club Quad Nature</t>
  </si>
  <si>
    <t>Les Consultants Plani-Forêt inc.</t>
  </si>
  <si>
    <t>Construction DJL</t>
  </si>
  <si>
    <t>Maxime Paré</t>
  </si>
  <si>
    <t>Nicol Lavoie</t>
  </si>
  <si>
    <t>Ressources Geomega</t>
  </si>
  <si>
    <t>Alain Larouche</t>
  </si>
  <si>
    <t>Guy Chénard</t>
  </si>
  <si>
    <t>Quest Rare Minerals LTD</t>
  </si>
  <si>
    <t>Marcel Faucher</t>
  </si>
  <si>
    <t>Rosaire Boivin</t>
  </si>
  <si>
    <t>Germain  Roger</t>
  </si>
  <si>
    <t>Association loisir chasse et pêche Opwaiak</t>
  </si>
  <si>
    <t>Les Entreprise Ushkuai</t>
  </si>
  <si>
    <t>Robert Gravel</t>
  </si>
  <si>
    <t>Bétonnière La Tuque inc.</t>
  </si>
  <si>
    <t>Association des villégiateurs du lac des Canots</t>
  </si>
  <si>
    <t>Parc national du Lac-Témiscouata</t>
  </si>
  <si>
    <t>Saint-Laurent Énergies Inc.</t>
  </si>
  <si>
    <t>Association Louise-Gosford (Z.E.C.)</t>
  </si>
  <si>
    <t>Barrette, Jean-Paul</t>
  </si>
  <si>
    <t>Léopold Veillette</t>
  </si>
  <si>
    <t>Sylvain Toussaint</t>
  </si>
  <si>
    <t>Normand Villeneuve</t>
  </si>
  <si>
    <t>MRC de la Côte-de-Gaspé</t>
  </si>
  <si>
    <t>Marc Bélanger</t>
  </si>
  <si>
    <t>Lavoie Richard</t>
  </si>
  <si>
    <t>Les Productions du Fantôme inc</t>
  </si>
  <si>
    <t>Golden Share Mining Corporation</t>
  </si>
  <si>
    <t>Société Immobilière Québec Dir Abitibi et Nord du Québec</t>
  </si>
  <si>
    <t>Aurvista Gold Inc</t>
  </si>
  <si>
    <t>Glen Eagle resources</t>
  </si>
  <si>
    <t>Rousseau Pierre-Eugène</t>
  </si>
  <si>
    <t>Bergeron Cyprienne</t>
  </si>
  <si>
    <t>Boréa Construction</t>
  </si>
  <si>
    <t>Exploration Nemaska inc.</t>
  </si>
  <si>
    <t>Domaine de la rivière Tawachiche</t>
  </si>
  <si>
    <t>Gérard Morin</t>
  </si>
  <si>
    <t>SEPAQ (Reserve faunique du Saint-Maurice)</t>
  </si>
  <si>
    <t>Stephane Charron</t>
  </si>
  <si>
    <t>Pourvoirie du lac Tessier inc,</t>
  </si>
  <si>
    <t>DPI -Développement Piekuakami Ilnuatsh s.e.c.</t>
  </si>
  <si>
    <t>Vallée Taconique inc</t>
  </si>
  <si>
    <t>Corporation minière Animiki</t>
  </si>
  <si>
    <t>Pourvoirie du Barrage Gouin</t>
  </si>
  <si>
    <t>André Tremblay</t>
  </si>
  <si>
    <t>Guy Roy</t>
  </si>
  <si>
    <t>Entreprise Claveau Ltée</t>
  </si>
  <si>
    <t>Richard Pope</t>
  </si>
  <si>
    <t>Société de développement de la Baie-James</t>
  </si>
  <si>
    <t>OnTrack Exploration</t>
  </si>
  <si>
    <t>Club Quad de Matagami</t>
  </si>
  <si>
    <t>Municipalité de Frontenac</t>
  </si>
  <si>
    <t>Richard Turgeon</t>
  </si>
  <si>
    <t>Xstrata Copper Canada</t>
  </si>
  <si>
    <t>0849873 BC Limited</t>
  </si>
  <si>
    <t>Otish Energy inc.</t>
  </si>
  <si>
    <t>Alexandre Gagné</t>
  </si>
  <si>
    <t>Municipalité de Port-Daniel-Gascons</t>
  </si>
  <si>
    <t>Bernard Luc</t>
  </si>
  <si>
    <t>Association Pêcheurs Sportifs des Rivières Cascapédia inc.</t>
  </si>
  <si>
    <t>Excavation R B Gauthier Inc</t>
  </si>
  <si>
    <t>Hydro-Québec Équipement et services partagés</t>
  </si>
  <si>
    <t>Club motoneige St-Raymond</t>
  </si>
  <si>
    <t>Club Quad Vallée De la Gatineau</t>
  </si>
  <si>
    <t>Conseil des Montagnais de Natashquan (Éric Harnois, ing.f.)</t>
  </si>
  <si>
    <t>Les Érablières Jaro inc.</t>
  </si>
  <si>
    <t>Excavation Chicoutimi</t>
  </si>
  <si>
    <t>Bonterra Ressources_</t>
  </si>
  <si>
    <t>Érablière du Loup inc.</t>
  </si>
  <si>
    <t>Morin, Jean-Baptiste</t>
  </si>
  <si>
    <t>Gilles Hupé</t>
  </si>
  <si>
    <t>Donald Gervais</t>
  </si>
  <si>
    <t>Denis Gagné</t>
  </si>
  <si>
    <t>Club Quad Mékinac(2011) inc.</t>
  </si>
  <si>
    <t>Municipalité de Lac-aux-Sables</t>
  </si>
  <si>
    <t>Hydro-Québec- Distribution (Rock Tremblay)</t>
  </si>
  <si>
    <t>Pierre Arseneault</t>
  </si>
  <si>
    <t>Association écologique des Etchemins</t>
  </si>
  <si>
    <t>Phil Boudrias</t>
  </si>
  <si>
    <t>Rockland Minerals Corporation</t>
  </si>
  <si>
    <t>Marc Tremblay</t>
  </si>
  <si>
    <t>Exploration NQ</t>
  </si>
  <si>
    <t>Mines Duquesne-Ottoman inc.,  Pierre Riopel</t>
  </si>
  <si>
    <t>Stratabound Minerals Corporation</t>
  </si>
  <si>
    <t>Municipalité de Saint-David-de-Falardeau</t>
  </si>
  <si>
    <t>Girard Rodrigue</t>
  </si>
  <si>
    <t>Municipalité de La Morandière</t>
  </si>
  <si>
    <t>Breakwater</t>
  </si>
  <si>
    <t>Construction RES Canada S.E.C./RES Canada Construction L.P.</t>
  </si>
  <si>
    <t>Corporation propriétaires chalets Grand lac Saint-Germains</t>
  </si>
  <si>
    <t>Société immobillière du Québec</t>
  </si>
  <si>
    <t>3421856 Canada inc.</t>
  </si>
  <si>
    <t>PIERRE DUBÉ</t>
  </si>
  <si>
    <t>Corporation Plein-air Manicouagan (CPAM)</t>
  </si>
  <si>
    <t>Érablière du lac Lavallée</t>
  </si>
  <si>
    <t>La Pourvoirie Poulin de Courval</t>
  </si>
  <si>
    <t>Bouchard Richard</t>
  </si>
  <si>
    <t>Truchon Éloi</t>
  </si>
  <si>
    <t>9211-9148 Québec Inc.</t>
  </si>
  <si>
    <t>Érablière Paul Pettigrew inc.</t>
  </si>
  <si>
    <t>Ass des résidents de la Baie Machin et de la Baie Portage</t>
  </si>
  <si>
    <t>Wesdom</t>
  </si>
  <si>
    <t>Guy Chabot</t>
  </si>
  <si>
    <t>Res Canada</t>
  </si>
  <si>
    <t>Réserve faunique La Vérendrye SEPAQ(ABITIBI)</t>
  </si>
  <si>
    <t>Vers Forêt Eric Cloutier</t>
  </si>
  <si>
    <t>Le Petit Nirvana</t>
  </si>
  <si>
    <t>Luc Veillette</t>
  </si>
  <si>
    <t>Club passe partout Roberval inc</t>
  </si>
  <si>
    <t>Claudia Dagneault</t>
  </si>
  <si>
    <t>Hydro-Québec, a/s Monsieur Francis Fortin</t>
  </si>
  <si>
    <t>Christian Corriveau</t>
  </si>
  <si>
    <t>Forêt d'Enseignement et de Recherche du Témiscouata</t>
  </si>
  <si>
    <t>Girard Nicole</t>
  </si>
  <si>
    <t>Association des propriétaires de chalets du lac Opémisca</t>
  </si>
  <si>
    <t>Z-Gold Explorationv inc.</t>
  </si>
  <si>
    <t>Yvan Gagné</t>
  </si>
  <si>
    <t>Municipalité de Lac-Édouard</t>
  </si>
  <si>
    <t>Les entreprises Normandin enr.</t>
  </si>
  <si>
    <t>Grenon Sacha</t>
  </si>
  <si>
    <t>Les Entreprises A. Rannou enr.</t>
  </si>
  <si>
    <t>Municipalité de Thetford Mines</t>
  </si>
  <si>
    <t>Club de motoneige de Dégelis</t>
  </si>
  <si>
    <t>Association de villégiateurs Brodeuse-Sepent-Lac Grenier</t>
  </si>
  <si>
    <t>Association protection du saumon et de la rivière Pentecôte</t>
  </si>
  <si>
    <t>Audet &amp; Knight</t>
  </si>
  <si>
    <t>Patrick Racette</t>
  </si>
  <si>
    <t>Jean Crête</t>
  </si>
  <si>
    <t>Bowmore Exploration</t>
  </si>
  <si>
    <t>Iron Ore Compagny of Canada</t>
  </si>
  <si>
    <t>Les sèves du lac Miroir</t>
  </si>
  <si>
    <t>Municipalité de Grande-Rivière</t>
  </si>
  <si>
    <t>North American Palladium ltd</t>
  </si>
  <si>
    <t>Municipalité Latulipe-Gaboury</t>
  </si>
  <si>
    <t>Champion  Lucien et Éric Coulombe</t>
  </si>
  <si>
    <t>Société d'Énergie de la Baie-James</t>
  </si>
  <si>
    <t>Municipalité de St-Mathieu d'Harricana</t>
  </si>
  <si>
    <t>Roberto Girard</t>
  </si>
  <si>
    <t>SEC mine de fer du lac BLoom</t>
  </si>
  <si>
    <t>Ministère des transports du Québec</t>
  </si>
  <si>
    <t>Commerce Resources Corp.</t>
  </si>
  <si>
    <t>Carmin Lefebvre</t>
  </si>
  <si>
    <t>Jacques Ouellet</t>
  </si>
  <si>
    <t>Club de motoneige de Chapais inc.</t>
  </si>
  <si>
    <t>La sentinelle du lac Opasatica,</t>
  </si>
  <si>
    <t>Eclaircie J.R.L</t>
  </si>
  <si>
    <t>Ministère des Transports (MTMDET)</t>
  </si>
  <si>
    <t>Yannick Mercier</t>
  </si>
  <si>
    <t>Schyan Exploration inc</t>
  </si>
  <si>
    <t>Michel Lacroix Const. Inc</t>
  </si>
  <si>
    <t>Entrerpise forestière CXP inc.</t>
  </si>
  <si>
    <t>Jean-François Auclair</t>
  </si>
  <si>
    <t>Hatin Daniel</t>
  </si>
  <si>
    <t>Marco Roy</t>
  </si>
  <si>
    <t>2851-4024 Québec inc.</t>
  </si>
  <si>
    <t>Jérémie Gagnon, Distribution  MHJAT</t>
  </si>
  <si>
    <t>Carol Racine</t>
  </si>
  <si>
    <t>Pourvoirie Lac la Truite</t>
  </si>
  <si>
    <t>Gaétan Côté</t>
  </si>
  <si>
    <t>CHRISTIAN CHABOT</t>
  </si>
  <si>
    <t>Marie-Ève Paquette et Rémi Légaré</t>
  </si>
  <si>
    <t>Pourvoirie des Lacs Roger et Faucille</t>
  </si>
  <si>
    <t>Association sportive Ste-Marie</t>
  </si>
  <si>
    <t>Billinken Management Services inc.</t>
  </si>
  <si>
    <t>Paul Perron</t>
  </si>
  <si>
    <t>Call of the North</t>
  </si>
  <si>
    <t>Ressource Jourdan</t>
  </si>
  <si>
    <t>Sacerf La Lièvre</t>
  </si>
  <si>
    <t>Villégiateurs du Lac Goéland</t>
  </si>
  <si>
    <t>3M Trim-Line</t>
  </si>
  <si>
    <t>Jules Riverin</t>
  </si>
  <si>
    <t>Foresterie H.B. inc.</t>
  </si>
  <si>
    <t>Université du Québec à Montréal</t>
  </si>
  <si>
    <t>Coop de solidarité de développement des Chic-Chocs</t>
  </si>
  <si>
    <t>Mines Virginia</t>
  </si>
  <si>
    <t>O &amp; M Cogénération inc.</t>
  </si>
  <si>
    <t>Bertrand Picard</t>
  </si>
  <si>
    <t>9092-4721 Québec inc</t>
  </si>
  <si>
    <t>Club de motoneigistes du Saguenay</t>
  </si>
  <si>
    <t>Club vélo Norcique et Clud ski fond Rapido</t>
  </si>
  <si>
    <t>XMET inc.</t>
  </si>
  <si>
    <t>Association des propriétaires du lac Légaré</t>
  </si>
  <si>
    <t>Laferrière, Lise</t>
  </si>
  <si>
    <t>Sénéchal, Jean-Paul, François et Roland</t>
  </si>
  <si>
    <t>Les Développements de Grands Ducs MFP inc.</t>
  </si>
  <si>
    <t>Association chasse et pêche de la Rivière  Pentecôte</t>
  </si>
  <si>
    <t>7178450 Canada inc.</t>
  </si>
  <si>
    <t>Les Équipements J.V.C. inc.</t>
  </si>
  <si>
    <t>Regroupement des chalets du lac Reid</t>
  </si>
  <si>
    <t>Paradis sauvage</t>
  </si>
  <si>
    <t>Long Point First Nation</t>
  </si>
  <si>
    <t>Vachon Robin</t>
  </si>
  <si>
    <t>9004-0775 Québec inc</t>
  </si>
  <si>
    <t>Société Reine de la Paix</t>
  </si>
  <si>
    <t>Arctic Star Diamond Corp.</t>
  </si>
  <si>
    <t>Laurent Goulet et fils inc.</t>
  </si>
  <si>
    <t>Institut québecois d'aménagement de la Forêt feuillue</t>
  </si>
  <si>
    <t>Bergeron, André</t>
  </si>
  <si>
    <t>9123-6299 Québec inc. (Jacques Maloney, président)</t>
  </si>
  <si>
    <t>Pelletier, Martin</t>
  </si>
  <si>
    <t>Les Voyages sur neige de Témiscaming inc</t>
  </si>
  <si>
    <t>Van Star Ressources inc.</t>
  </si>
  <si>
    <t>Tremblay, Estelle</t>
  </si>
  <si>
    <t>Balmoral Ressources inc.</t>
  </si>
  <si>
    <t>Etienne Lemieux</t>
  </si>
  <si>
    <t>Alice Devost</t>
  </si>
  <si>
    <t>Association Boule de Neige</t>
  </si>
  <si>
    <t>M. Benoît Drouin et Mme Sylvie Champagne</t>
  </si>
  <si>
    <t>Serge Blackburn</t>
  </si>
  <si>
    <t>Bergeron Benoît</t>
  </si>
  <si>
    <t>Exploration Amseco ltée</t>
  </si>
  <si>
    <t>Alain Magnan</t>
  </si>
  <si>
    <t>Roberge Martial</t>
  </si>
  <si>
    <t>Transport Québec</t>
  </si>
  <si>
    <t>Garneau, Daniel</t>
  </si>
  <si>
    <t>Jasmin st-jacques</t>
  </si>
  <si>
    <t>François Gouin</t>
  </si>
  <si>
    <t>Martin Plamondon</t>
  </si>
  <si>
    <t>Société d'énergie Rivière Sheldrake inc.,  (Simon Gourdeau)</t>
  </si>
  <si>
    <t>Gilbert Bourque</t>
  </si>
  <si>
    <t>Clermont Dufour</t>
  </si>
  <si>
    <t>Ferme Christiane Morneau</t>
  </si>
  <si>
    <t>MRC Domaine- Du-Roy</t>
  </si>
  <si>
    <t>Michel Lacroix construction Inc.</t>
  </si>
  <si>
    <t>Thibodeau Roby</t>
  </si>
  <si>
    <t>Bertrand Côté</t>
  </si>
  <si>
    <t>François Martin</t>
  </si>
  <si>
    <t>Ronald Maltais</t>
  </si>
  <si>
    <t>Laurent Mathieu et Josée Hébert</t>
  </si>
  <si>
    <t>Laurent Mathieu, Josée Hébert</t>
  </si>
  <si>
    <t>Élianne Girard</t>
  </si>
  <si>
    <t>Association les coureurs de bois St-Alphonse inc.</t>
  </si>
  <si>
    <t>Les Ressources Yorbeau inc</t>
  </si>
  <si>
    <t>Exploration Amesco Ltée (Géoconseil JP)</t>
  </si>
  <si>
    <t>René Gaudet</t>
  </si>
  <si>
    <t>Pipeline St-Laurent</t>
  </si>
  <si>
    <t>Ressources X-Ore Inc</t>
  </si>
  <si>
    <t>Pierre Tremblay</t>
  </si>
  <si>
    <t>Jean-Philippe Gagnon</t>
  </si>
  <si>
    <t>Key Gold Holding</t>
  </si>
  <si>
    <t>YFiclo inc.</t>
  </si>
  <si>
    <t>Eloro Resources</t>
  </si>
  <si>
    <t>Groupe Caf (pour Scrimtec Canada)</t>
  </si>
  <si>
    <t>Upper Canyon Minerals Corp.</t>
  </si>
  <si>
    <t>Midland Exploration</t>
  </si>
  <si>
    <t>Frédéric Bérubé</t>
  </si>
  <si>
    <t>Érablière Colette Lavoie inc.</t>
  </si>
  <si>
    <t>Oceanic Iron Ore Corp.</t>
  </si>
  <si>
    <t>Guy Béchard</t>
  </si>
  <si>
    <t>Ressources Névado</t>
  </si>
  <si>
    <t>Jean-Guy Desgagnés</t>
  </si>
  <si>
    <t>Rompré, Jean-Marc</t>
  </si>
  <si>
    <t>Luc Rioux</t>
  </si>
  <si>
    <t>9231-6942 Québec Inc.</t>
  </si>
  <si>
    <t>Lateegra Gold Corparation</t>
  </si>
  <si>
    <t>Mine Arnaud inc</t>
  </si>
  <si>
    <t>Club VTT Senneterre inc.</t>
  </si>
  <si>
    <t>0849873 BC Ltd Century Iron Group</t>
  </si>
  <si>
    <t>0849873 BC Century Iron Group</t>
  </si>
  <si>
    <t>105-Girard Fortin Tony</t>
  </si>
  <si>
    <t>106-Lachapelle Stéphane</t>
  </si>
  <si>
    <t>107- Bélanger Raymond et Gauthier Arold</t>
  </si>
  <si>
    <t>Alain Dupuis</t>
  </si>
  <si>
    <t>Les entreprise CA et Fils 90430471, Constant April</t>
  </si>
  <si>
    <t>Société Minière Rivière Harrica inc.</t>
  </si>
  <si>
    <t>Nova Sylva inc.</t>
  </si>
  <si>
    <t>Société Minière Rivière Harricana inc.</t>
  </si>
  <si>
    <t>Robert Germain</t>
  </si>
  <si>
    <t>Tremblay  Bertrand</t>
  </si>
  <si>
    <t>Northern Superior Resources</t>
  </si>
  <si>
    <t>Club 2 Temps</t>
  </si>
  <si>
    <t>Arcelor Mittal</t>
  </si>
  <si>
    <t>Forest Gate Energy inc.</t>
  </si>
  <si>
    <t>Richard Imbleau</t>
  </si>
  <si>
    <t>Régie des matières résiduelles du Lac-Saint-Jean</t>
  </si>
  <si>
    <t>Claude Goulet</t>
  </si>
  <si>
    <t>Evens Edwards</t>
  </si>
  <si>
    <t>Mélanie Dechantal</t>
  </si>
  <si>
    <t>R.R.F Perrier inc.</t>
  </si>
  <si>
    <t>Club Quad de la Montagne</t>
  </si>
  <si>
    <t>91300814 Québec Inc.</t>
  </si>
  <si>
    <t>Foresterie Yéti</t>
  </si>
  <si>
    <t>Excavation Gilbert Sheehy INC</t>
  </si>
  <si>
    <t>9063-4759 Québec inc</t>
  </si>
  <si>
    <t>G. et JR Girard Inc.</t>
  </si>
  <si>
    <t>Association de chasse et pêche de Forestville inc.</t>
  </si>
  <si>
    <t>Lemay  Bertrand</t>
  </si>
  <si>
    <t>Daniel Tremblay</t>
  </si>
  <si>
    <t>Esther Thibeault</t>
  </si>
  <si>
    <t>Exploration Midland inc.</t>
  </si>
  <si>
    <t>Mines Aurizon Ltée, Att.   Gilles Duquette(Technominex)</t>
  </si>
  <si>
    <t>Claude Pépin</t>
  </si>
  <si>
    <t>François Plamondon</t>
  </si>
  <si>
    <t>Loubier Rock</t>
  </si>
  <si>
    <t>Bousquet, Dominique et François</t>
  </si>
  <si>
    <t>Dubé Rémi</t>
  </si>
  <si>
    <t>Tremblay Denis</t>
  </si>
  <si>
    <t>Dumais Gaétan</t>
  </si>
  <si>
    <t>Éric Morissette</t>
  </si>
  <si>
    <t>Société de protection des forêts contre le feu (SOPFEU)</t>
  </si>
  <si>
    <t>Société des Ressources de Forestville</t>
  </si>
  <si>
    <t>Pascal Bouchard</t>
  </si>
  <si>
    <t>Boily Bernard</t>
  </si>
  <si>
    <t>Proulx Onil</t>
  </si>
  <si>
    <t>Ghislain Morin</t>
  </si>
  <si>
    <t>Municipalité de Havre-Saint-Pierre</t>
  </si>
  <si>
    <t>Mario Gaudreault</t>
  </si>
  <si>
    <t>Gagnon Jean-Philippe</t>
  </si>
  <si>
    <t>Gilles Dufour</t>
  </si>
  <si>
    <t>Société Telus Communications</t>
  </si>
  <si>
    <t>Construction Atik SEC</t>
  </si>
  <si>
    <t>Édouard Kistabish</t>
  </si>
  <si>
    <t>Bleuet Fortin et Fils</t>
  </si>
  <si>
    <t>Vale/Esbec</t>
  </si>
  <si>
    <t>Integra Gold Corp</t>
  </si>
  <si>
    <t>Richard Renaud</t>
  </si>
  <si>
    <t>Les activitées Rick</t>
  </si>
  <si>
    <t>FANCAMP EXPLORATION LTÉE</t>
  </si>
  <si>
    <t>Cegerco-Inter-Cité S.E.P.</t>
  </si>
  <si>
    <t>Dharma Chelikani, Émilie de Thonel d'Orgeix</t>
  </si>
  <si>
    <t>Girard, Normand</t>
  </si>
  <si>
    <t>Poirier, Georges</t>
  </si>
  <si>
    <t>Alain Baillargeon</t>
  </si>
  <si>
    <t>Yourtek Évasion Nature 9225-6312 Québec inc.</t>
  </si>
  <si>
    <t>André Bergeron</t>
  </si>
  <si>
    <t>Hivon Jacques</t>
  </si>
  <si>
    <t>Fabrice Tremblay</t>
  </si>
  <si>
    <t>Exploration Québec Labrador</t>
  </si>
  <si>
    <t>Ministère de ressources naturelles DRSM</t>
  </si>
  <si>
    <t>Gaston Bergeron</t>
  </si>
  <si>
    <t>Guay Alain</t>
  </si>
  <si>
    <t>Mines d'or Wesdome Ltée</t>
  </si>
  <si>
    <t>Société en commandite Gaz Métro</t>
  </si>
  <si>
    <t>Critical Element Corp.</t>
  </si>
  <si>
    <t>Domaine Vanier enr. (15-866)</t>
  </si>
  <si>
    <t>Paul Langevin</t>
  </si>
  <si>
    <t>Brian Faubert</t>
  </si>
  <si>
    <t>M. Jocelyn Séguin Club Quad Hauts-Sommets</t>
  </si>
  <si>
    <t>Conseil Cri sur l'exploration minérale</t>
  </si>
  <si>
    <t>2736-1179 Québec inc.</t>
  </si>
  <si>
    <t>Industries Piékouagame</t>
  </si>
  <si>
    <t>Blackburn Serge</t>
  </si>
  <si>
    <t>Mario Charron</t>
  </si>
  <si>
    <t>Association des villégiateurs du lac Fontaine</t>
  </si>
  <si>
    <t>2-Cotnoir Paul</t>
  </si>
  <si>
    <t>Bourgeois, Alexandre</t>
  </si>
  <si>
    <t>Béton Provincial ltée</t>
  </si>
  <si>
    <t>Club sportif La Roche inc.</t>
  </si>
  <si>
    <t>111-Fournier Marc</t>
  </si>
  <si>
    <t>L'Oasis du Bonheur, Stéphanie Rouillard</t>
  </si>
  <si>
    <t>Jean Tremblay</t>
  </si>
  <si>
    <t>Bouchard Martin</t>
  </si>
  <si>
    <t>Pourvoirie du lac Dégelis</t>
  </si>
  <si>
    <t>Frédéric Beaudoin</t>
  </si>
  <si>
    <t>Gaz Métro</t>
  </si>
  <si>
    <t>Gélinas Robert</t>
  </si>
  <si>
    <t>Dominique Lévesque</t>
  </si>
  <si>
    <t>Gilles Bouchard</t>
  </si>
  <si>
    <t>Nantel, Sylvain (Érablière Nantel)</t>
  </si>
  <si>
    <t>Commission scolaire de l'Estuaire - Pt  service Forestville</t>
  </si>
  <si>
    <t>Brouillette Serge</t>
  </si>
  <si>
    <t>Daniel Landry</t>
  </si>
  <si>
    <t>Municipalité de L'Ascension</t>
  </si>
  <si>
    <t>Jimmy Gauthier</t>
  </si>
  <si>
    <t>Les Amis de la Montagne du Diable</t>
  </si>
  <si>
    <t>Gérard Simard</t>
  </si>
  <si>
    <t>Association  propriétaires de chalets lacs La Loutre et Pasc</t>
  </si>
  <si>
    <t>Roch Plusquellec</t>
  </si>
  <si>
    <t>Jean-Claude Levesque</t>
  </si>
  <si>
    <t>St-Georges Platinum and Base Metals Ltd.</t>
  </si>
  <si>
    <t>Hydro-Québec- Production</t>
  </si>
  <si>
    <t>Bonneau Roland</t>
  </si>
  <si>
    <t>Ville de Mont-Laurier</t>
  </si>
  <si>
    <t>Mathieu Gaudet</t>
  </si>
  <si>
    <t>Réserve faunique Assinica et des Lacs AMW</t>
  </si>
  <si>
    <t>Michel St-Onge</t>
  </si>
  <si>
    <t>BOUDREAU LAURENT</t>
  </si>
  <si>
    <t>Municipalité de Biencourt</t>
  </si>
  <si>
    <t>Municipalité de Sainte-Apolline-de-Patton</t>
  </si>
  <si>
    <t>Hubert Claveau</t>
  </si>
  <si>
    <t>Jobin  Martin</t>
  </si>
  <si>
    <t>EDF EN Canada Inc.</t>
  </si>
  <si>
    <t>Club Odanak La Tuque Inc.</t>
  </si>
  <si>
    <t>Martin Fortin</t>
  </si>
  <si>
    <t>Municipalité l'Ascension</t>
  </si>
  <si>
    <t>Match Capital Resources</t>
  </si>
  <si>
    <t>Daniel Martel</t>
  </si>
  <si>
    <t>Lemelin Sandra</t>
  </si>
  <si>
    <t>Exploration Orbite VSPA inc.</t>
  </si>
  <si>
    <t>Doris Asselin</t>
  </si>
  <si>
    <t>Ronald Leduc</t>
  </si>
  <si>
    <t>108-Trudel Pierre</t>
  </si>
  <si>
    <t>109-Toussaint Stéphane</t>
  </si>
  <si>
    <t>Daniel Rousseau inc.</t>
  </si>
  <si>
    <t>EEN CA Saint-Robert Bellarmin S.E.C.</t>
  </si>
  <si>
    <t>Club Quad Trans-Témis</t>
  </si>
  <si>
    <t>Aubé Alain</t>
  </si>
  <si>
    <t>Québec Lithium Inc.</t>
  </si>
  <si>
    <t>Lucien Pitre</t>
  </si>
  <si>
    <t>Bernard Lamarre</t>
  </si>
  <si>
    <t>Giguère Normand</t>
  </si>
  <si>
    <t>Fédération Québécoise des Clubs Quad</t>
  </si>
  <si>
    <t>Comité Quad région 02</t>
  </si>
  <si>
    <t>Université du Québec à Rimouski (Robert Schneider)</t>
  </si>
  <si>
    <t>110-Lafrenière Gino</t>
  </si>
  <si>
    <t>Cedfob</t>
  </si>
  <si>
    <t>Hildale Geoscience inc.</t>
  </si>
  <si>
    <t>Administration régionale Kativik</t>
  </si>
  <si>
    <t>MDDEP, CEHQ, DEH, Division de l'hydrométrie</t>
  </si>
  <si>
    <t>Thibeault Stéphanne</t>
  </si>
  <si>
    <t>Société de développement des parcs régionnaux Matawinie</t>
  </si>
  <si>
    <t>Gervais Roger</t>
  </si>
  <si>
    <t>Michel Sylvain</t>
  </si>
  <si>
    <t>Centre plein air Bec-Scie</t>
  </si>
  <si>
    <t>Jean Sigouin</t>
  </si>
  <si>
    <t>Les Entreprises Claude Lepage Inc</t>
  </si>
  <si>
    <t>Les Mines NAP Québec inc.</t>
  </si>
  <si>
    <t>Houle Roger</t>
  </si>
  <si>
    <t>Construction Norascon</t>
  </si>
  <si>
    <t>Ressource Île d'Or</t>
  </si>
  <si>
    <t>Henri Minville</t>
  </si>
  <si>
    <t>Association de plein air de Fermont</t>
  </si>
  <si>
    <t>Club Les sentiers de la rivière Amédée</t>
  </si>
  <si>
    <t>EEN CA Lac Alfred S.E.C.</t>
  </si>
  <si>
    <t>Hélicoptères Canadiens (Steve Bouchard)</t>
  </si>
  <si>
    <t>11-Guy Garneau Alain</t>
  </si>
  <si>
    <t>Canada Rare Earths</t>
  </si>
  <si>
    <t>Construction Ross inc.</t>
  </si>
  <si>
    <t>Michel Dubuc</t>
  </si>
  <si>
    <t>Ressources Monarques inc.</t>
  </si>
  <si>
    <t>Viking Gold Exploration</t>
  </si>
  <si>
    <t>Entreprises Luc Filion</t>
  </si>
  <si>
    <t>Kingsview Iron Ore Ltée</t>
  </si>
  <si>
    <t>Érablière Anne et Sébastien inc.</t>
  </si>
  <si>
    <t>Géoforbes Services inc.</t>
  </si>
  <si>
    <t>Parcours Aventure Tremblant (Anissa Amri)</t>
  </si>
  <si>
    <t>9205-8064 Québec inc Bennex</t>
  </si>
  <si>
    <t>Léo Thériault</t>
  </si>
  <si>
    <t>Migneault Ambroise</t>
  </si>
  <si>
    <t>Direction de la restauration des sites miniers</t>
  </si>
  <si>
    <t>Municipalité de Rémigny</t>
  </si>
  <si>
    <t>Roy Jean-Yves</t>
  </si>
  <si>
    <t>Léo Brochu</t>
  </si>
  <si>
    <t>Club de moto Quévillon</t>
  </si>
  <si>
    <t>Peter Ferderber</t>
  </si>
  <si>
    <t>Érablière Jonathan Bois et Mélina Pelletier</t>
  </si>
  <si>
    <t>Jennifer Poirier</t>
  </si>
  <si>
    <t>Glen  Eagle Resources</t>
  </si>
  <si>
    <t>RT Minerals Corp, Fred Kiemicki</t>
  </si>
  <si>
    <t>Station de recherche FERLD (UQAM)</t>
  </si>
  <si>
    <t>Blais et Langlois inc. via Geodefor</t>
  </si>
  <si>
    <t>Maudore Minerals ltd</t>
  </si>
  <si>
    <t>Pilote Daniel &amp; André</t>
  </si>
  <si>
    <t>Peter Ferdrber</t>
  </si>
  <si>
    <t>Villégiateurs du Lac des Rivières</t>
  </si>
  <si>
    <t>Club Rivière Aux Saumons et Lac François</t>
  </si>
  <si>
    <t>Excavation Mathieu frigon</t>
  </si>
  <si>
    <t>Fortin Michel</t>
  </si>
  <si>
    <t>Zec La Croche</t>
  </si>
  <si>
    <t>Tremblay Philippe</t>
  </si>
  <si>
    <t>FP Innovations</t>
  </si>
  <si>
    <t>ZEC Mars-Moulin</t>
  </si>
  <si>
    <t>Yves Cardinal</t>
  </si>
  <si>
    <t>Développement EDF EN Canada inc.</t>
  </si>
  <si>
    <t>Danis Maltais</t>
  </si>
  <si>
    <t>Zec Martin-Valin</t>
  </si>
  <si>
    <t>Gestions N A Carrier inc (Les)</t>
  </si>
  <si>
    <t>Sylvain Labrecque</t>
  </si>
  <si>
    <t>Hydro-Québec  (resp: Benoit Des Croisselles)</t>
  </si>
  <si>
    <t>ÉQUIPEMENTS NORDIQUES INC</t>
  </si>
  <si>
    <t>Municipalité de St-François-de-Sales</t>
  </si>
  <si>
    <t>Guay Michel</t>
  </si>
  <si>
    <t>Claude Noel</t>
  </si>
  <si>
    <t>Les Entreprises Inter-cité construction inc.</t>
  </si>
  <si>
    <t>Kimpar Ressources inc.</t>
  </si>
  <si>
    <t>Club de chasse et pêche Saint-Anne-de-Portneuf</t>
  </si>
  <si>
    <t>Les Ressources D'Ariane inc.</t>
  </si>
  <si>
    <t>Yvan Boucher</t>
  </si>
  <si>
    <t>BOREA CONSTRUCTION ULC</t>
  </si>
  <si>
    <t>Pourvoirie L' Auberge de la Rouge</t>
  </si>
  <si>
    <t>Martin Laflamme</t>
  </si>
  <si>
    <t>Station touristique Massif du Sud</t>
  </si>
  <si>
    <t>A.U.R.C.P.T.</t>
  </si>
  <si>
    <t>Marcel Mcintyre</t>
  </si>
  <si>
    <t>Ass. des propriétaires du lac Donlon</t>
  </si>
  <si>
    <t>Club cycliste Accro Vélo de Val-d'Or inc.</t>
  </si>
  <si>
    <t>Pro Minerals inc.</t>
  </si>
  <si>
    <t>Roland Munger inc. Entrepreneur Général</t>
  </si>
  <si>
    <t>ZEC (Groupe sportif Rivière-aux Rats inc.)</t>
  </si>
  <si>
    <t>André Lalonde</t>
  </si>
  <si>
    <t>Valineige SA 87514</t>
  </si>
  <si>
    <t>Guillaine Bisson</t>
  </si>
  <si>
    <t>Jacques Girard</t>
  </si>
  <si>
    <t>Harvey Fequet</t>
  </si>
  <si>
    <t>Béatrice Heney</t>
  </si>
  <si>
    <t>Club de chasse et pêche Paradis Sauvage</t>
  </si>
  <si>
    <t>Comité Aviseur d'Anicosti</t>
  </si>
  <si>
    <t>Rocky Hunt</t>
  </si>
  <si>
    <t>Club de ski de fond Harfand des neiges d'Amqui</t>
  </si>
  <si>
    <t>Adrien Boudreault</t>
  </si>
  <si>
    <t>Corporation de développement,patrimonial,culturel et tourist</t>
  </si>
  <si>
    <t>Simard Denis</t>
  </si>
  <si>
    <t>Frédéric Tremblay</t>
  </si>
  <si>
    <t>Florent Dufour</t>
  </si>
  <si>
    <t>Université Laval</t>
  </si>
  <si>
    <t>Comité de la St-Jean</t>
  </si>
  <si>
    <t>Bill &amp; Susie Carpenter</t>
  </si>
  <si>
    <t>TREMBLAY, Daniel</t>
  </si>
  <si>
    <t>Vaillancourt, Michel</t>
  </si>
  <si>
    <t>Motoneige Beauce Sud</t>
  </si>
  <si>
    <t>Michaud,Jean-François</t>
  </si>
  <si>
    <t>Steve Poirier</t>
  </si>
  <si>
    <t>Club de VTT. du Témiscamingue</t>
  </si>
  <si>
    <t>Goulet Claude</t>
  </si>
  <si>
    <t>Transport Québec,a/s Martel,Nicolas</t>
  </si>
  <si>
    <t>Les Maraudeurs inc</t>
  </si>
  <si>
    <t>Association des propriétaires du Lac Côme</t>
  </si>
  <si>
    <t>Gilles Leclaire</t>
  </si>
  <si>
    <t>MARZCORP OIL &amp; GAS INC</t>
  </si>
  <si>
    <t>Club Quad des Hauts Sommets</t>
  </si>
  <si>
    <t>Hydro-One</t>
  </si>
  <si>
    <t>Coopérative de solidarité Nord Médiéval</t>
  </si>
  <si>
    <t>Rogers Communications inc.</t>
  </si>
  <si>
    <t>Sylvain Pelletier</t>
  </si>
  <si>
    <t>EEN CA Massif du Sud S.E.C.</t>
  </si>
  <si>
    <t>Les entreprise M.B. 9227-6617 Qc inc</t>
  </si>
  <si>
    <t>Club Quad VTT Outaouais</t>
  </si>
  <si>
    <t>Glen Eagle resources,Jean Labrecque</t>
  </si>
  <si>
    <t>Émile Lacombe</t>
  </si>
  <si>
    <t>Charles Michaud</t>
  </si>
  <si>
    <t>André Leclerc</t>
  </si>
  <si>
    <t>Jacques Gaudreault</t>
  </si>
  <si>
    <t>Ressources Pershimco</t>
  </si>
  <si>
    <t>Municipalité de Rivière-au-Tonnerre</t>
  </si>
  <si>
    <t>Roma Thériault</t>
  </si>
  <si>
    <t>Claude Ouellet</t>
  </si>
  <si>
    <t>Groupement agro-forestier Lotbinière-Mégantic inc.</t>
  </si>
  <si>
    <t>Regroupement des locataires des Terres Publiques du Québec</t>
  </si>
  <si>
    <t>Exploration Typhon</t>
  </si>
  <si>
    <t>Club Ski Moteur de Val-d'Or inc</t>
  </si>
  <si>
    <t>9172-2249 Québec inc</t>
  </si>
  <si>
    <t>Paget Minerals Corp.</t>
  </si>
  <si>
    <t>Coopérative de solidarité Nature Plein Air</t>
  </si>
  <si>
    <t>Club de chasse Gaudias Foster</t>
  </si>
  <si>
    <t>Audy Roger</t>
  </si>
  <si>
    <t>Blackrock Metals inc.</t>
  </si>
  <si>
    <t>Jacques Tessier</t>
  </si>
  <si>
    <t>Dave Gagné</t>
  </si>
  <si>
    <t>Mine Canadian Malartic</t>
  </si>
  <si>
    <t>Steeve Ouellet</t>
  </si>
  <si>
    <t>Municipalité de Chute-Aux-Outardes</t>
  </si>
  <si>
    <t>Municipalité de Chute-aux Outardes</t>
  </si>
  <si>
    <t>Municipalité de Saint-Ludger-de-Milot</t>
  </si>
  <si>
    <t>Les produits maraîchers 2009 inc.</t>
  </si>
  <si>
    <t>Alto Ventures Ltd.</t>
  </si>
  <si>
    <t>Champion Minerals</t>
  </si>
  <si>
    <t>Daniel Picard</t>
  </si>
  <si>
    <t>1-Cliche André</t>
  </si>
  <si>
    <t>Solange Bernier</t>
  </si>
  <si>
    <t>2-Bougie Gaston</t>
  </si>
  <si>
    <t>Ministère des transports (MTMDET)</t>
  </si>
  <si>
    <t>Gene Leong</t>
  </si>
  <si>
    <t>Steve Girard</t>
  </si>
  <si>
    <t>Julie Rodrigue</t>
  </si>
  <si>
    <t>Z.E.C Owen</t>
  </si>
  <si>
    <t>Annie Rousseau</t>
  </si>
  <si>
    <t>Rexforêt inc</t>
  </si>
  <si>
    <t>Gestion RD (9115-5556 Québec inc.) Richard Laplante</t>
  </si>
  <si>
    <t>Unité régionale loisir et sport GÎM</t>
  </si>
  <si>
    <t>Les produits d'érable Claire</t>
  </si>
  <si>
    <t>Pêche et  Océan Canada</t>
  </si>
  <si>
    <t>Quality Inn&amp; Suites Val-d'Or</t>
  </si>
  <si>
    <t>Les Entreprises JDM (9228-8430 québec inc)</t>
  </si>
  <si>
    <t>Corporation d'aménagement et développement du Massif du Sud</t>
  </si>
  <si>
    <t>Ressources TSR</t>
  </si>
  <si>
    <t>Pontiac Lodge</t>
  </si>
  <si>
    <t>Croteau Ghislain</t>
  </si>
  <si>
    <t>Municipalité de Baie-Trinité</t>
  </si>
  <si>
    <t>Érablière J.N.C.S. Létourneau Inc.</t>
  </si>
  <si>
    <t>Larochelle Ghislain</t>
  </si>
  <si>
    <t>Upper Canyon minerals</t>
  </si>
  <si>
    <t>Club Quad Petite Nation</t>
  </si>
  <si>
    <t>St-Georges Mineral</t>
  </si>
  <si>
    <t>Maurice Auger</t>
  </si>
  <si>
    <t>Coopérative de Solidarité du Cap</t>
  </si>
  <si>
    <t>Sépaq</t>
  </si>
  <si>
    <t>Michaël Boudreault et Audrey Gagné</t>
  </si>
  <si>
    <t>Bergeron Richard</t>
  </si>
  <si>
    <t>Manon Larivée</t>
  </si>
  <si>
    <t>Agrégats Rouyn-Noranda, Alain Fluet</t>
  </si>
  <si>
    <t>Camping du Pont de Fer</t>
  </si>
  <si>
    <t>Érablière Gasse inc.</t>
  </si>
  <si>
    <t>Northern Superior Resources inc.</t>
  </si>
  <si>
    <t>Coopérative forestière du nort-ouest</t>
  </si>
  <si>
    <t>Besson Germain</t>
  </si>
  <si>
    <t>Christian Villeneuve</t>
  </si>
  <si>
    <t>Hydro-Québec (BOGC)</t>
  </si>
  <si>
    <t>Club de motoneige de Chibougamau</t>
  </si>
  <si>
    <t>Gérald Gagné</t>
  </si>
  <si>
    <t>Club motoneigistes M.R.C. Rouyn-Noranda</t>
  </si>
  <si>
    <t>Université du Québec A-T</t>
  </si>
  <si>
    <t>Bowmore Exploration LTD</t>
  </si>
  <si>
    <t>Ouellet Steve</t>
  </si>
  <si>
    <t>Martin Jean-Paul</t>
  </si>
  <si>
    <t>Consortium SMI-Stavibel</t>
  </si>
  <si>
    <t>Ressources Beaufield inc.</t>
  </si>
  <si>
    <t>Mines Auirizon(Casa-Bérardi)</t>
  </si>
  <si>
    <t>1506-5709 Québec Inc.</t>
  </si>
  <si>
    <t>Rexforêt</t>
  </si>
  <si>
    <t>Tronçonnage Gagnon</t>
  </si>
  <si>
    <t>Ferme Prépierre Ltée</t>
  </si>
  <si>
    <t>Langevin Bélanger Diane</t>
  </si>
  <si>
    <t>Century Iron Mines</t>
  </si>
  <si>
    <t>Association chasse &amp; pêche de Mandeville inc.</t>
  </si>
  <si>
    <t>Entreprise D. N. Fortin</t>
  </si>
  <si>
    <t>LE SIROP À LA BOUCHE</t>
  </si>
  <si>
    <t>Système d'Énergie Renouvelable Canada inc</t>
  </si>
  <si>
    <t>La Cabane d'Alexis inc.</t>
  </si>
  <si>
    <t>9248-9301 Québec inc.</t>
  </si>
  <si>
    <t>Commission scolaire du Fer</t>
  </si>
  <si>
    <t>Xstrata Zinc Canada</t>
  </si>
  <si>
    <t>Excavation Mathieu Frigon</t>
  </si>
  <si>
    <t>Steve Lavoie</t>
  </si>
  <si>
    <t>Murgor Resources inc.</t>
  </si>
  <si>
    <t>Louis-Pierre Bélanger-Ducharme</t>
  </si>
  <si>
    <t>Jean-Guy Hallé</t>
  </si>
  <si>
    <t>Gestion forestière Dryade</t>
  </si>
  <si>
    <t>Énergie Miti inc.</t>
  </si>
  <si>
    <t>Michel Roy et Maurice Patry</t>
  </si>
  <si>
    <t>Thérien Claude</t>
  </si>
  <si>
    <t>André Paradis</t>
  </si>
  <si>
    <t>Coop.Forestière du Nord-Ouest</t>
  </si>
  <si>
    <t>Cliffs-S.E.C. mine de fer du lac Bloom</t>
  </si>
  <si>
    <t>Amex Exploration</t>
  </si>
  <si>
    <t>Ressource Gocitore</t>
  </si>
  <si>
    <t>Association des motoneigiste du Témiscouata, division Bienco</t>
  </si>
  <si>
    <t>Jules Larouche</t>
  </si>
  <si>
    <t>La Bleuetière Dumontreuil Inc.  Marcel Lafreniere</t>
  </si>
  <si>
    <t>Gérald Drolet</t>
  </si>
  <si>
    <t>Wentholt Pieter</t>
  </si>
  <si>
    <t>Royal Nickel Corp.</t>
  </si>
  <si>
    <t>Audy Paul</t>
  </si>
  <si>
    <t>Royal Nickel  corp.</t>
  </si>
  <si>
    <t>Candorado Operating Compagny.LTD</t>
  </si>
  <si>
    <t>Entreprise Fortin,9227-0743inc</t>
  </si>
  <si>
    <t>Entreprise forestière E Tanguay inc.</t>
  </si>
  <si>
    <t>Patrick Cloutier</t>
  </si>
  <si>
    <t>Métaux Blackrock inc.</t>
  </si>
  <si>
    <t>Asbil, Henry S.</t>
  </si>
  <si>
    <t>Exploration Nemaska</t>
  </si>
  <si>
    <t>Coopérative forestière Petit Paris Ltée</t>
  </si>
  <si>
    <t>ExplorationBarlow</t>
  </si>
  <si>
    <t>Exploration Barlow inc.</t>
  </si>
  <si>
    <t>Gaston Simard</t>
  </si>
  <si>
    <t>Raymond Simard</t>
  </si>
  <si>
    <t>Mines AurizonsLtée(casa-bérardi)</t>
  </si>
  <si>
    <t>Daniel Bouchard</t>
  </si>
  <si>
    <t>Laprise Marc</t>
  </si>
  <si>
    <t>Pierre Larouche et Richard Gobeil</t>
  </si>
  <si>
    <t>Fortin Carole</t>
  </si>
  <si>
    <t>Érablière Reeke Brook (2011) inc.</t>
  </si>
  <si>
    <t>Dave Nolin</t>
  </si>
  <si>
    <t>112-Girard Danny</t>
  </si>
  <si>
    <t>113-Painchaud Stéphane</t>
  </si>
  <si>
    <t>Long Point First Nation (Winneway)</t>
  </si>
  <si>
    <t>Patrick Nadeau et Charles-Alexandre Tremblay</t>
  </si>
  <si>
    <t>Excellon Ressources inc.</t>
  </si>
  <si>
    <t>Mag Copper Ltd, Tayler Culhane</t>
  </si>
  <si>
    <t>Corporation Tomagold</t>
  </si>
  <si>
    <t>Société d'Aménagement Baie-Trinité inc</t>
  </si>
  <si>
    <t>Tres-or ressources</t>
  </si>
  <si>
    <t>Charest, Jean</t>
  </si>
  <si>
    <t>Pourvoirie de l'Ours brun (1984) inc.</t>
  </si>
  <si>
    <t>ÉRABLIÈRE SUCRE ET MONTS INC.</t>
  </si>
  <si>
    <t>Eric Grenier</t>
  </si>
  <si>
    <t>Matthieu Audet</t>
  </si>
  <si>
    <t>Bowmore Exploration Ltd</t>
  </si>
  <si>
    <t>Linka Pelletier</t>
  </si>
  <si>
    <t>Dion Martin</t>
  </si>
  <si>
    <t>Pascal Hudon</t>
  </si>
  <si>
    <t>George Foster</t>
  </si>
  <si>
    <t>Simon Beaulieu et Mélanie Caron</t>
  </si>
  <si>
    <t>Acériculture Pierre inc.</t>
  </si>
  <si>
    <t>Réjean Gauthier</t>
  </si>
  <si>
    <t>Produits Forest Meshtuk inc.</t>
  </si>
  <si>
    <t>Jean-François Tremblay</t>
  </si>
  <si>
    <t>Roger Levesque</t>
  </si>
  <si>
    <t>Jonathan Tessier</t>
  </si>
  <si>
    <t>Exploration khalkos</t>
  </si>
  <si>
    <t>Vital Vézina</t>
  </si>
  <si>
    <t>Éric Rollin</t>
  </si>
  <si>
    <t>Ferme du Canton senc</t>
  </si>
  <si>
    <t>Diamond Frank exploration</t>
  </si>
  <si>
    <t>Juneau Richard</t>
  </si>
  <si>
    <t>Ville de Fermont</t>
  </si>
  <si>
    <t>Les Pierres Naturelles Tremblay Inc.</t>
  </si>
  <si>
    <t>Agence de gestion intégrée des ressources</t>
  </si>
  <si>
    <t>EL Condor Minerals inc.</t>
  </si>
  <si>
    <t>Orbite Aluminae inc.</t>
  </si>
  <si>
    <t>50-2951-6622 Québec inc.</t>
  </si>
  <si>
    <t>Mines Richmont</t>
  </si>
  <si>
    <t>Martin Bourgeault</t>
  </si>
  <si>
    <t>Mines Richmont Inc, Sarah Morin</t>
  </si>
  <si>
    <t>Paul Emond</t>
  </si>
  <si>
    <t>Conseil de la nation Anishnabe</t>
  </si>
  <si>
    <t>Sylvie Ste-Marie</t>
  </si>
  <si>
    <t>Services Forestiers &amp; Exploitation GFE inc.</t>
  </si>
  <si>
    <t>Mathieu Gabriel</t>
  </si>
  <si>
    <t>Glen Eagle Resources</t>
  </si>
  <si>
    <t>Sea Green Capital Corp.</t>
  </si>
  <si>
    <t>Francis Bourque</t>
  </si>
  <si>
    <t>Raymond Boudreau</t>
  </si>
  <si>
    <t>Carrières Bobson</t>
  </si>
  <si>
    <t>Daniel Levaseur</t>
  </si>
  <si>
    <t>René Harvey</t>
  </si>
  <si>
    <t>Carrières Bob-Son</t>
  </si>
  <si>
    <t>Jack Jones</t>
  </si>
  <si>
    <t>Pourvoirie du Lac Magpie (Carl Lachance)</t>
  </si>
  <si>
    <t>Denis St-Amant</t>
  </si>
  <si>
    <t>Coop Quatre Temps</t>
  </si>
  <si>
    <t>Francis Provost</t>
  </si>
  <si>
    <t>Létourneau Marcel</t>
  </si>
  <si>
    <t>Lebel Charles</t>
  </si>
  <si>
    <t>Érablière des eaux-mortes inc.</t>
  </si>
  <si>
    <t>FGC.division génie conseil</t>
  </si>
  <si>
    <t>Hinterlands Metals inc.</t>
  </si>
  <si>
    <t>Régis Massicotte</t>
  </si>
  <si>
    <t>Société Minière Continental</t>
  </si>
  <si>
    <t>9085-7913 Québec inc. Pierre Élément</t>
  </si>
  <si>
    <t>Industries Piekouagame</t>
  </si>
  <si>
    <t>Coulombe Yoland</t>
  </si>
  <si>
    <t>Yvan Arseneault</t>
  </si>
  <si>
    <t>Rockland Minerals Corp.</t>
  </si>
  <si>
    <t>Club Airvélo</t>
  </si>
  <si>
    <t>Ministère des ressourses naturelles et de la faune</t>
  </si>
  <si>
    <t>Ministère des Ressources naturelles et de la Faune</t>
  </si>
  <si>
    <t>Mario Trottier</t>
  </si>
  <si>
    <t>Ressources Jordan</t>
  </si>
  <si>
    <t>Location Paul Boudreau</t>
  </si>
  <si>
    <t>Lamontagne Jean-Marc</t>
  </si>
  <si>
    <t>Groupe Qualitas</t>
  </si>
  <si>
    <t>Jean-Pierre Richard</t>
  </si>
  <si>
    <t>Club Quad Haute Côte-Nord</t>
  </si>
  <si>
    <t>Geilectric inc</t>
  </si>
  <si>
    <t>Coopérative Forestière du nord-ouest</t>
  </si>
  <si>
    <t>Morel Laval &amp; Lawrence</t>
  </si>
  <si>
    <t>Potvin Marcel</t>
  </si>
  <si>
    <t>Géodéfor Inc. (Eastmain Ressources Inc.)</t>
  </si>
  <si>
    <t>Entreprise Fortin Labrecque</t>
  </si>
  <si>
    <t>Michel Roy</t>
  </si>
  <si>
    <t>Fiducie Boralex Énergie</t>
  </si>
  <si>
    <t>Entreprise D.N. Fortin Prospecteurs</t>
  </si>
  <si>
    <t>Frédéric Morneau</t>
  </si>
  <si>
    <t>Cornelia Krause</t>
  </si>
  <si>
    <t>Roger et Clermont Dufour</t>
  </si>
  <si>
    <t>Scouts et guides Saint-Georges</t>
  </si>
  <si>
    <t>Niogold Mining Corporation</t>
  </si>
  <si>
    <t>Lakeside Minerals Corp., Jean-Philippe Mai</t>
  </si>
  <si>
    <t>Virginia Richmond</t>
  </si>
  <si>
    <t>Rio Silver Inc.</t>
  </si>
  <si>
    <t>Gilbert Bédard</t>
  </si>
  <si>
    <t>Gaétan Duchesne</t>
  </si>
  <si>
    <t>Couture,Gaétan</t>
  </si>
  <si>
    <t>Gagnon,Daniel</t>
  </si>
  <si>
    <t>9212-2290 Québec Inc.</t>
  </si>
  <si>
    <t>Lajoie Réjean</t>
  </si>
  <si>
    <t>Hervieux Clément</t>
  </si>
  <si>
    <t>Integra Gold Corp.</t>
  </si>
  <si>
    <t>Rolland Laplante</t>
  </si>
  <si>
    <t>Kilomètre Zéro</t>
  </si>
  <si>
    <t>Poiazzi Giobatta</t>
  </si>
  <si>
    <t>Gagnon Luc &amp; Martin</t>
  </si>
  <si>
    <t>Multi-Ressources Boréal</t>
  </si>
  <si>
    <t>Michel Bélanger</t>
  </si>
  <si>
    <t>Monastesse,Denis</t>
  </si>
  <si>
    <t>Roussard Sophie et Forget Daniel</t>
  </si>
  <si>
    <t>Marc Croteau</t>
  </si>
  <si>
    <t>Ledoux,Emile</t>
  </si>
  <si>
    <t>Denis Lavoie et Fils</t>
  </si>
  <si>
    <t>9152-6988 Québec inc.</t>
  </si>
  <si>
    <t>81-Girard Fabien</t>
  </si>
  <si>
    <t>Roland Jacob</t>
  </si>
  <si>
    <t>Gervais Dubé inc.</t>
  </si>
  <si>
    <t>municipalité de saint-Onésime</t>
  </si>
  <si>
    <t>9197-3768 Québec inc</t>
  </si>
  <si>
    <t>Schaller Éric, Massé Daniel et Paiement Éric</t>
  </si>
  <si>
    <t>Les Équipements JVC inc.</t>
  </si>
  <si>
    <t>Club de motoneige du Fjord inc.</t>
  </si>
  <si>
    <t>Richard Boisjoli</t>
  </si>
  <si>
    <t>Michel Laforge</t>
  </si>
  <si>
    <t>Pacific Arc Ressources</t>
  </si>
  <si>
    <t>Jean Robert</t>
  </si>
  <si>
    <t>Daniel Lavasseur</t>
  </si>
  <si>
    <t>Champagne Alain</t>
  </si>
  <si>
    <t>Judes Fournier</t>
  </si>
  <si>
    <t>Association des résidents du Lac Milot ( Lac Caché )</t>
  </si>
  <si>
    <t>Marc Chrétien et Yvan Jalbert</t>
  </si>
  <si>
    <t>Capstock Financial inc.</t>
  </si>
  <si>
    <t>Pourvoierie du lac Moreau</t>
  </si>
  <si>
    <t>Madame Claire Tremblay</t>
  </si>
  <si>
    <t>Adeptes du Tout-Terrain Club La Tuque inc.</t>
  </si>
  <si>
    <t>Bruno Fillion</t>
  </si>
  <si>
    <t>Comité touristique de Saint-Pierre-de-Lamy</t>
  </si>
  <si>
    <t>Conseil Cri sur l'exploitation minière</t>
  </si>
  <si>
    <t>Lane Sylvain</t>
  </si>
  <si>
    <t>Fournier et fils Béton inc.</t>
  </si>
  <si>
    <t>G.L. Géoservices inc.</t>
  </si>
  <si>
    <t>Guy Bélanger</t>
  </si>
  <si>
    <t>Hydro Québec Distribution, Unité gestion de la végétation</t>
  </si>
  <si>
    <t>Denis Lessard</t>
  </si>
  <si>
    <t>Pourvoirie Club de chasse et pêche Wapoos Sibi</t>
  </si>
  <si>
    <t>Michel ROY</t>
  </si>
  <si>
    <t>Rio Tinto, Fer et Titane</t>
  </si>
  <si>
    <t>Rolland Nadeau</t>
  </si>
  <si>
    <t>MRC de la vallée de l'Or</t>
  </si>
  <si>
    <t>Association des propriétaires de chalets du lac Cavan</t>
  </si>
  <si>
    <t>Club du Lac d'Argent</t>
  </si>
  <si>
    <t>Balmoral Ressources Ltd</t>
  </si>
  <si>
    <t>Marion, Denis</t>
  </si>
  <si>
    <t>Aurvista Gold inc.</t>
  </si>
  <si>
    <t>Éric Edsell</t>
  </si>
  <si>
    <t>Ville de Gatineau</t>
  </si>
  <si>
    <t>Bonterra Ressources</t>
  </si>
  <si>
    <t>Pourvoirie du lac Georges</t>
  </si>
  <si>
    <t>John Brennan</t>
  </si>
  <si>
    <t>Boralex inc.</t>
  </si>
  <si>
    <t>Lalancette Stéphane</t>
  </si>
  <si>
    <t>Daniel Duchesne</t>
  </si>
  <si>
    <t>Gaz Metro, Stéphan Beauchamp</t>
  </si>
  <si>
    <t>Desjardins Jean</t>
  </si>
  <si>
    <t>Gestion Solifor inc.</t>
  </si>
  <si>
    <t>Alexandre Gagné et Caroline Martel</t>
  </si>
  <si>
    <t>Corporation Municipale de Les Escoumins</t>
  </si>
  <si>
    <t>Alexandria Minerals Corporation</t>
  </si>
  <si>
    <t>Yvan et Denis Alain</t>
  </si>
  <si>
    <t>Gaston Ouimet</t>
  </si>
  <si>
    <t>Cadorette-Breton Yannick</t>
  </si>
  <si>
    <t>Clud de Chasse et Pêche Tadoussac</t>
  </si>
  <si>
    <t>North American Palladium</t>
  </si>
  <si>
    <t>Ressources Cartier inc</t>
  </si>
  <si>
    <t>Félix Tremblay</t>
  </si>
  <si>
    <t>Entreprises Gérald Ouellet</t>
  </si>
  <si>
    <t>Les Diamants Stornoway (Canada) Inc.</t>
  </si>
  <si>
    <t>Gaston Tremblay</t>
  </si>
  <si>
    <t>Municipalité de Notre-Dame-de-la-Merci</t>
  </si>
  <si>
    <t>Pourvoirie Pavillon La Vérendrye</t>
  </si>
  <si>
    <t>Monique Morin-Ouellette</t>
  </si>
  <si>
    <t>Patrice Gauthier</t>
  </si>
  <si>
    <t>Roger Southière</t>
  </si>
  <si>
    <t>Pouvoirie Humanité</t>
  </si>
  <si>
    <t>Club Quad Hauts-Sommets</t>
  </si>
  <si>
    <t>Lomiko Métal inc.</t>
  </si>
  <si>
    <t>Transport Mike Veillette</t>
  </si>
  <si>
    <t>Club VTT les Défricheurs de l'Islet-sud</t>
  </si>
  <si>
    <t>Entreprises Minières Globex inc.</t>
  </si>
  <si>
    <t>NSR Ressources inc</t>
  </si>
  <si>
    <t>Dany O'Farrell</t>
  </si>
  <si>
    <t>Scoobyraid inc</t>
  </si>
  <si>
    <t>Auberge de la Gatineau</t>
  </si>
  <si>
    <t>Ange-Albert Gauthier</t>
  </si>
  <si>
    <t>Northern Skye Ressources</t>
  </si>
  <si>
    <t>Association sportive Miguick</t>
  </si>
  <si>
    <t>Stéphane Dagenais</t>
  </si>
  <si>
    <t>Tremblay Régis</t>
  </si>
  <si>
    <t>Victor Gagné</t>
  </si>
  <si>
    <t>MRNF Direction des titres miniers et des systèmes</t>
  </si>
  <si>
    <t>Brassard Denis</t>
  </si>
  <si>
    <t>Sylvie Cauchon (Gite de la Rivière)</t>
  </si>
  <si>
    <t>Lyne Blackburn et Annie DesRochers</t>
  </si>
  <si>
    <t>Association des Motoneigistes de la Vallée de la Nation Inc.</t>
  </si>
  <si>
    <t>Club de motoneigistes les Rôdeurs inc.</t>
  </si>
  <si>
    <t>Dommaine Stoddart</t>
  </si>
  <si>
    <t>Daniel Raymond</t>
  </si>
  <si>
    <t>Compagnie loisir Badoo</t>
  </si>
  <si>
    <t>Association Hors Zec</t>
  </si>
  <si>
    <t>Francis Rivard enr.</t>
  </si>
  <si>
    <t>A..R.B.R.E</t>
  </si>
  <si>
    <t>Jien Nunavik Mining Exploration Ltd</t>
  </si>
  <si>
    <t>Association des villégiateurs du lac Dulain</t>
  </si>
  <si>
    <t>Les VTT du Rocher inc.</t>
  </si>
  <si>
    <t>Nisk Construction</t>
  </si>
  <si>
    <t>Martin Boulanger</t>
  </si>
  <si>
    <t>Sylvain Hardy</t>
  </si>
  <si>
    <t>Robert Labelle</t>
  </si>
  <si>
    <t>Groupe GJE Lavoie inc.</t>
  </si>
  <si>
    <t>Galarneau entrepreneur général inc.</t>
  </si>
  <si>
    <t>Robert Luc Blaquière</t>
  </si>
  <si>
    <t>Galaxie Capital Corp.</t>
  </si>
  <si>
    <t>Dubé Excavation Inc, Sylvain Faucher</t>
  </si>
  <si>
    <t>Club de motoneige du Témiscouata inc.</t>
  </si>
  <si>
    <t>Romain Tremblay</t>
  </si>
  <si>
    <t>Steve Tremblay et Rémi Girard</t>
  </si>
  <si>
    <t>Alain Boivin</t>
  </si>
  <si>
    <t>Érablière Dostie &amp; Fils inc.</t>
  </si>
  <si>
    <t>Hydro-Quebec TransÉnergie</t>
  </si>
  <si>
    <t>Club cycliste Accro Vélo Val-d'Or inc</t>
  </si>
  <si>
    <t>Raymond Giroux</t>
  </si>
  <si>
    <t>Association des propriétaires du lac Devenyns</t>
  </si>
  <si>
    <t>Blackburn Frédéric</t>
  </si>
  <si>
    <t>Compagnie des chemins de fer nationaux du Canada</t>
  </si>
  <si>
    <t>Yan Martin</t>
  </si>
  <si>
    <t>Association de chasse et pêche Sept-Îllienne</t>
  </si>
  <si>
    <t>Iamgold Corporation, Att, Nicole Houle</t>
  </si>
  <si>
    <t>Bois Ecolo Cie # 9177-2798</t>
  </si>
  <si>
    <t>9101-5792</t>
  </si>
  <si>
    <t>Fernand Belisle</t>
  </si>
  <si>
    <t>Dr. Jochen Jaeger</t>
  </si>
  <si>
    <t>Larouche Dominique</t>
  </si>
  <si>
    <t>Lamarre André</t>
  </si>
  <si>
    <t>Corneau Gilles</t>
  </si>
  <si>
    <t>Chabot Raymond</t>
  </si>
  <si>
    <t>Lajoie François</t>
  </si>
  <si>
    <t>Stéphane Larouche</t>
  </si>
  <si>
    <t>Truchon Alain</t>
  </si>
  <si>
    <t>Rémi Duquette</t>
  </si>
  <si>
    <t>Sasseville Léon-Guy</t>
  </si>
  <si>
    <t>Nickel North Exploration</t>
  </si>
  <si>
    <t>Landore Resources Inc.</t>
  </si>
  <si>
    <t>Lévesque Dany</t>
  </si>
  <si>
    <t>Forum Uranium Corp.</t>
  </si>
  <si>
    <t>Club Pionnier des Laurentides</t>
  </si>
  <si>
    <t>MRC du Haut St François</t>
  </si>
  <si>
    <t>Hydro-Québec (as/ Martin Banville)</t>
  </si>
  <si>
    <t>Louis Brassard</t>
  </si>
  <si>
    <t>Algonquins Hors-Réserve Fort-Coulonge</t>
  </si>
  <si>
    <t>ZEC Buteux</t>
  </si>
  <si>
    <t>ZEC lac au Sable</t>
  </si>
  <si>
    <t>Ronald Martin Alta manouane C</t>
  </si>
  <si>
    <t>Michel Lacroix Construction</t>
  </si>
  <si>
    <t>Club de moto-neige Seigneurie Joly inc.</t>
  </si>
  <si>
    <t>Regroupement de la Petite Péribonka</t>
  </si>
  <si>
    <t>Vision Forêt</t>
  </si>
  <si>
    <t>Blackrock Metals</t>
  </si>
  <si>
    <t>Rose Laliberté</t>
  </si>
  <si>
    <t>Mi'gmawei Mawiomi Secretariat</t>
  </si>
  <si>
    <t>Benoit Otis</t>
  </si>
  <si>
    <t>3-Marcoux Alice</t>
  </si>
  <si>
    <t>36-Lepage Vincent</t>
  </si>
  <si>
    <t>73-Riendeau Claude et Yves</t>
  </si>
  <si>
    <t>114-Larochelle Stéphane</t>
  </si>
  <si>
    <t>SEREX</t>
  </si>
  <si>
    <t>Fortier Simard Myriam</t>
  </si>
  <si>
    <t>Lapointe Sébastien</t>
  </si>
  <si>
    <t>L'Association sportive Ste-Marie</t>
  </si>
  <si>
    <t>Les Créations Madero INC.</t>
  </si>
  <si>
    <t>Domaine du Rapide Bitobi</t>
  </si>
  <si>
    <t>Jean-Eudes Desrosiers</t>
  </si>
  <si>
    <t>Jovial Réjean</t>
  </si>
  <si>
    <t>Monsieur Réjean Joyal</t>
  </si>
  <si>
    <t>Yvon Bouchard</t>
  </si>
  <si>
    <t>Hydro-Québec Direction régionale-Manicouagan</t>
  </si>
  <si>
    <t>Produits Forestiers Petit-Paris inc</t>
  </si>
  <si>
    <t>Filion Entrepreneur forestier</t>
  </si>
  <si>
    <t>ZEC Labrieville</t>
  </si>
  <si>
    <t>Pavillon des Pins Gris</t>
  </si>
  <si>
    <t>Ressources minérales Pélican inc.</t>
  </si>
  <si>
    <t>Laberge, Julien</t>
  </si>
  <si>
    <t>Association des propriétaires du Petit lac St-Onge</t>
  </si>
  <si>
    <t>Ressources minières Radisson</t>
  </si>
  <si>
    <t>Gaétan Gaudreault</t>
  </si>
  <si>
    <t>EEN GP Rivière-du-Moulin inc.</t>
  </si>
  <si>
    <t>Sylvain Boulianne</t>
  </si>
  <si>
    <t>Michel Boucher</t>
  </si>
  <si>
    <t>Steve Montreuil</t>
  </si>
  <si>
    <t>Vertigo-Aventure</t>
  </si>
  <si>
    <t>Dominic Ramier</t>
  </si>
  <si>
    <t>Sylvain Paquet</t>
  </si>
  <si>
    <t>Sépaq - Parc national de la Gaspésie</t>
  </si>
  <si>
    <t>Association Chasse et pêche Val-d'Or</t>
  </si>
  <si>
    <t>Bernier, Sylvain</t>
  </si>
  <si>
    <t>André Maltais</t>
  </si>
  <si>
    <t>Lavallée Gina</t>
  </si>
  <si>
    <t>Gilles Vézina</t>
  </si>
  <si>
    <t>134619 Canada inc.</t>
  </si>
  <si>
    <t>Association de Chasse et Pêche Lavigne inc. (ZEC)</t>
  </si>
  <si>
    <t>Magella Potvin</t>
  </si>
  <si>
    <t>Dionne Mario</t>
  </si>
  <si>
    <t>René Morrissette</t>
  </si>
  <si>
    <t>Graphite Mason Corp.</t>
  </si>
  <si>
    <t>Regroupement du ruisseau Marcoux</t>
  </si>
  <si>
    <t>Association des propriétaires du lac paul-Baie</t>
  </si>
  <si>
    <t>Otis Camil</t>
  </si>
  <si>
    <t>Club motoneige Val-d'Or inc.</t>
  </si>
  <si>
    <t>Monsieur Richard Lessard</t>
  </si>
  <si>
    <t>André Brossard</t>
  </si>
  <si>
    <t>Éric Savard</t>
  </si>
  <si>
    <t>Société d'exploitation sylvicole de Rousseau</t>
  </si>
  <si>
    <t>Municipalité de Marsoui</t>
  </si>
  <si>
    <t>Aménagement Renaissance</t>
  </si>
  <si>
    <t>David Belleau</t>
  </si>
  <si>
    <t>Comité Forêt Environnement St-Thomas-Didyme Inc.</t>
  </si>
  <si>
    <t>Ouellet Jean-Yves</t>
  </si>
  <si>
    <t>Visibles Gold Mines</t>
  </si>
  <si>
    <t>ESKAN</t>
  </si>
  <si>
    <t>Gérald Moss</t>
  </si>
  <si>
    <t>Club de motoneige de Labelle</t>
  </si>
  <si>
    <t>Morin Gonzague</t>
  </si>
  <si>
    <t>Produits forestiers Résolu Canada inc.</t>
  </si>
  <si>
    <t>Club de motoneige Diable Rouge</t>
  </si>
  <si>
    <t>Patrick Nadeau</t>
  </si>
  <si>
    <t>PF Résolu - Division Hydro Saguenay</t>
  </si>
  <si>
    <t>Manicouagan Minerals inc.</t>
  </si>
  <si>
    <t>Club Tobo Ski St-Félicien inc. a/s Jacques Taillon</t>
  </si>
  <si>
    <t>Hydro-Québec a/s Claudia Dagnault</t>
  </si>
  <si>
    <t>Corporation d'aménagement forêt Normandin</t>
  </si>
  <si>
    <t>Olivier Taugourdeau</t>
  </si>
  <si>
    <t>Forage Chibougamau Ltée</t>
  </si>
  <si>
    <t>Zec des Martres</t>
  </si>
  <si>
    <t>Kanosak  Capital Venture corporation</t>
  </si>
  <si>
    <t>Faune Nord</t>
  </si>
  <si>
    <t>Ressources Tectonic inc.</t>
  </si>
  <si>
    <t>Association des villégiateurs du Nord Est du Lac Brûle</t>
  </si>
  <si>
    <t>Association sportive Manicoutardes</t>
  </si>
  <si>
    <t>Michel Charlebois</t>
  </si>
  <si>
    <t>Association  des propriétaires du secteur Roco</t>
  </si>
  <si>
    <t>Bertrand Harvey</t>
  </si>
  <si>
    <t>Les équipement Alain Miron</t>
  </si>
  <si>
    <t>Yvon Huard</t>
  </si>
  <si>
    <t>Clément Brosseau</t>
  </si>
  <si>
    <t>Géologie CQ, ATT.  Ruqing Chen</t>
  </si>
  <si>
    <t>Éric Perreault</t>
  </si>
  <si>
    <t>Les Entreprises 3B inc.</t>
  </si>
  <si>
    <t>A. Lacroix et Fils Granit Ltée</t>
  </si>
  <si>
    <t>Stéphane Tremblay</t>
  </si>
  <si>
    <t>Société de gestion de la rivière Madeleine</t>
  </si>
  <si>
    <t>Habanero Ressources inc.</t>
  </si>
  <si>
    <t>Copper One inc.</t>
  </si>
  <si>
    <t>Croteau,Jean-Michel</t>
  </si>
  <si>
    <t>Relais Chic-Chocs St-Octave Inc.</t>
  </si>
  <si>
    <t>Paul-Émile Lapointe</t>
  </si>
  <si>
    <t>Inter-Projet 9099-3593 Québec inc.</t>
  </si>
  <si>
    <t>Louise Gagnon</t>
  </si>
  <si>
    <t>Simon Côté</t>
  </si>
  <si>
    <t>Gaudreault Steeve</t>
  </si>
  <si>
    <t>Nouveau Monde Graphite inc.</t>
  </si>
  <si>
    <t>Monsieur Claude Auger</t>
  </si>
  <si>
    <t>Club les Aventuriers de Charlevoix inc.</t>
  </si>
  <si>
    <t>Mont Granf-Fonds</t>
  </si>
  <si>
    <t>Les Services Exp inc.</t>
  </si>
  <si>
    <t>Mines Garden Island, Att. Shawn Lavigne</t>
  </si>
  <si>
    <t>Monsieur Réginald Voyer</t>
  </si>
  <si>
    <t>Monsieur Normand Girard</t>
  </si>
  <si>
    <t>Association des villégiateurs du Nord</t>
  </si>
  <si>
    <t>Société des établissements de plein air du Québec (SÉPAQ)</t>
  </si>
  <si>
    <t>Monsieur Jean-Claude Boucher</t>
  </si>
  <si>
    <t>Ferme Gérannette inc. (Diotte, Benoit et Yves)</t>
  </si>
  <si>
    <t>Gerald Ruel</t>
  </si>
  <si>
    <t>Cedar Valley Lodge</t>
  </si>
  <si>
    <t>Conseil Régional des Élus du Bas-St-Laurent</t>
  </si>
  <si>
    <t>Uniboard Canada inc ( Mont Laurier)</t>
  </si>
  <si>
    <t>M. Patrick Cyr</t>
  </si>
  <si>
    <t>Municipalité de Shannon</t>
  </si>
  <si>
    <t>Monsieur Domitien Girard</t>
  </si>
  <si>
    <t>Jacques Dionne</t>
  </si>
  <si>
    <t>Sandra Lemelin</t>
  </si>
  <si>
    <t>Équipement Boudreault inc.</t>
  </si>
  <si>
    <t>Société en commandite Manouane Sipi 9228-4348 Québec inc.</t>
  </si>
  <si>
    <t>Club de VTT de Murdochville inc.</t>
  </si>
  <si>
    <t>Association de protection de la rivière aux Rochers</t>
  </si>
  <si>
    <t>Coopérative de solidarité Les Ateliers Boirec</t>
  </si>
  <si>
    <t>RPBR (3364111131)</t>
  </si>
  <si>
    <t>Corporation minière INMET Division TroÏlus</t>
  </si>
  <si>
    <t>Daniel Poulin</t>
  </si>
  <si>
    <t>Camping Lac Normand, Luc Caron</t>
  </si>
  <si>
    <t>Honey Badger Exploration</t>
  </si>
  <si>
    <t>Marco Taillefer</t>
  </si>
  <si>
    <t>Club de motoneige Lac-Mégantic</t>
  </si>
  <si>
    <t>CPE Planète Soleil</t>
  </si>
  <si>
    <t>Loppet Boréal</t>
  </si>
  <si>
    <t>Municipalité Ste-Gertrude-Manneville</t>
  </si>
  <si>
    <t>Réal Lemoine</t>
  </si>
  <si>
    <t>Marc Grenon</t>
  </si>
  <si>
    <t>David Juteau et Julie Tremblay</t>
  </si>
  <si>
    <t>Stephane Briere</t>
  </si>
  <si>
    <t>EnviroCri Ltée</t>
  </si>
  <si>
    <t>Municipalité Régional de comté de Matapédia</t>
  </si>
  <si>
    <t>Les Produits Maraîchers 2009 inc.</t>
  </si>
  <si>
    <t>EEN CA Rivière-du-Moulin S.E.C.</t>
  </si>
  <si>
    <t>Chic-Chac inc.</t>
  </si>
  <si>
    <t>Mag Copper Ltd,   Mr. Kyle Loney</t>
  </si>
  <si>
    <t>Première Nation de Longue Pointe</t>
  </si>
  <si>
    <t>Monsieur Ghislain Landry</t>
  </si>
  <si>
    <t>L'Association des Amis du lac Résimont</t>
  </si>
  <si>
    <t>COOP Quates-temps</t>
  </si>
  <si>
    <t>Hydro-Québec a/s Yvon Caron</t>
  </si>
  <si>
    <t>Denis Boileau</t>
  </si>
  <si>
    <t>Municipalité de Saint-Cléophas</t>
  </si>
  <si>
    <t>Réserve faunique La Vérendrye</t>
  </si>
  <si>
    <t>Corporation desJardins Forestiers de St-Stanislas</t>
  </si>
  <si>
    <t>Ressources Vantex Ltée.</t>
  </si>
  <si>
    <t>Exploration Aurtois inc. (Gary Allan)</t>
  </si>
  <si>
    <t>Ronald Malouin</t>
  </si>
  <si>
    <t>Julie Lavalllée</t>
  </si>
  <si>
    <t>Club Ski Moteur Val-d'Or inc.</t>
  </si>
  <si>
    <t>Louis Blaquière</t>
  </si>
  <si>
    <t>Club de motoneige du Témiscamingue (Pierre Bouffard)</t>
  </si>
  <si>
    <t>Michel Desjardins</t>
  </si>
  <si>
    <t>GIMUS RESOURCES INC.</t>
  </si>
  <si>
    <t>Club de motoneige Seigneurie Joly inc.</t>
  </si>
  <si>
    <t>Ressources Falco Ltée, Att.Stéphane Poitras</t>
  </si>
  <si>
    <t>Invenergy Wind Canada Development ULC</t>
  </si>
  <si>
    <t>Développement Éolectric inc</t>
  </si>
  <si>
    <t>Madame Louise Tremblay</t>
  </si>
  <si>
    <t>9248-9301 Québec Inc. (Érablière J.M. Fecteau))</t>
  </si>
  <si>
    <t>Municipalité de La Macaza</t>
  </si>
  <si>
    <t>Hydro-Québec Production - Saguenay-Lac-Saint-Jean</t>
  </si>
  <si>
    <t>Sani-Sable L.B. inc</t>
  </si>
  <si>
    <t>Matamec Exploration inc.</t>
  </si>
  <si>
    <t>75-Beaudry Louka</t>
  </si>
  <si>
    <t>Nyrstar Mine Langlois</t>
  </si>
  <si>
    <t>Biothec Foresterie inc.</t>
  </si>
  <si>
    <t>Mercier, Mariette et Blais, Steven</t>
  </si>
  <si>
    <t>Municipalité du village de Baie-Trinité</t>
  </si>
  <si>
    <t>Les Pierre Naturelles Tremblay inc. (9263-4617 Québec inc.)</t>
  </si>
  <si>
    <t>Les Pierres Naturelles Tremblay inc. (9263-4617 Québec inc.)</t>
  </si>
  <si>
    <t>EDF EN Canada inc.</t>
  </si>
  <si>
    <t>Michel Asselin</t>
  </si>
  <si>
    <t>François Bourque</t>
  </si>
  <si>
    <t>2840-2584 Québec inc.</t>
  </si>
  <si>
    <t>Graniz Mondal</t>
  </si>
  <si>
    <t>Danielle Bérubé</t>
  </si>
  <si>
    <t>67-Trudel Marcel et Trudel René</t>
  </si>
  <si>
    <t>Gerald Mielke</t>
  </si>
  <si>
    <t>61-Charlebois Alain et Charlebois Denis</t>
  </si>
  <si>
    <t>Marc Landry</t>
  </si>
  <si>
    <t>Martin François</t>
  </si>
  <si>
    <t>Érablières Brochu inc.</t>
  </si>
  <si>
    <t>Julien Duguay</t>
  </si>
  <si>
    <t>9268-8969 Québec inc.</t>
  </si>
  <si>
    <t>8-Boileau Denis et Ringuette Carole</t>
  </si>
  <si>
    <t>108-Boileau Denis</t>
  </si>
  <si>
    <t>Gagnon Benoit</t>
  </si>
  <si>
    <t>Normand Lemaire</t>
  </si>
  <si>
    <t>Roger Moisan</t>
  </si>
  <si>
    <t>Jacques Boucher</t>
  </si>
  <si>
    <t>Dion Rémi</t>
  </si>
  <si>
    <t>Marion Stéphanie</t>
  </si>
  <si>
    <t>Jean Mercier</t>
  </si>
  <si>
    <t>Northfield Metals Inc.</t>
  </si>
  <si>
    <t>Martial Girard</t>
  </si>
  <si>
    <t>Association des motoneiges de l'Outaouais</t>
  </si>
  <si>
    <t>MRC de Kamouraska</t>
  </si>
  <si>
    <t>Pascal Mercier</t>
  </si>
  <si>
    <t>Harold Morin</t>
  </si>
  <si>
    <t>Ressources Monarques</t>
  </si>
  <si>
    <t>Mines de la Vallée de l'Or Ltée</t>
  </si>
  <si>
    <t>Valmont Jomphe</t>
  </si>
  <si>
    <t>Témis-Forêt</t>
  </si>
  <si>
    <t>Gervais Yves</t>
  </si>
  <si>
    <t>Sucrerie Pignon Bleu SENC</t>
  </si>
  <si>
    <t>Sucrerie du Diable inc. (Girouard, Stéphane)</t>
  </si>
  <si>
    <t>Club motoneige l'escale Saint-Pamphile Inc.</t>
  </si>
  <si>
    <t>St-Onge, Jeanne</t>
  </si>
  <si>
    <t>Coopérative Serres et Pépinière Girardville</t>
  </si>
  <si>
    <t>Michel Doré</t>
  </si>
  <si>
    <t>Roland Carrier</t>
  </si>
  <si>
    <t>Dee, Larry</t>
  </si>
  <si>
    <t>9274-0620 Québec inc.</t>
  </si>
  <si>
    <t>Corporation ressources nevado</t>
  </si>
  <si>
    <t>Mines Indépendantes Chibougamau inc.</t>
  </si>
  <si>
    <t>Ressources Broadback inc</t>
  </si>
  <si>
    <t>9275-3128 Québec inc.</t>
  </si>
  <si>
    <t>Papineau &amp; Dufour Ltée</t>
  </si>
  <si>
    <t>Sylvain Doucet</t>
  </si>
  <si>
    <t>François Fortin</t>
  </si>
  <si>
    <t>Mathieu Beauchamp</t>
  </si>
  <si>
    <t>Hydro-Québec, Maîtrise de la végétation , Pôle-Est</t>
  </si>
  <si>
    <t>Gestion Lucien Bolduc inc.</t>
  </si>
  <si>
    <t>Gervais Paradis</t>
  </si>
  <si>
    <t>Jean-Guy Fortin</t>
  </si>
  <si>
    <t>Festival Folifrets</t>
  </si>
  <si>
    <t>Ressources Sirios</t>
  </si>
  <si>
    <t>Société d'Énergie Rivière Franquelin inc.</t>
  </si>
  <si>
    <t>Costruction J et R Savard</t>
  </si>
  <si>
    <t>9276-2228 Québec inc.</t>
  </si>
  <si>
    <t>Lavoie Sylvain</t>
  </si>
  <si>
    <t>79-Pouliot Nelson</t>
  </si>
  <si>
    <t>Exploration-Mines Richmont, Att. M. Antoine Fouassier</t>
  </si>
  <si>
    <t>Vicky Boily et Philippe Dorval</t>
  </si>
  <si>
    <t>Les Voyageurs sur Neige de Témiscaming</t>
  </si>
  <si>
    <t>Allard Fernand</t>
  </si>
  <si>
    <t>Allard Michel</t>
  </si>
  <si>
    <t>Doris Girard</t>
  </si>
  <si>
    <t>José Cartier</t>
  </si>
  <si>
    <t>Érablière T.R. inc.</t>
  </si>
  <si>
    <t>Blackburn Dany</t>
  </si>
  <si>
    <t>Cadorette Steve</t>
  </si>
  <si>
    <t>Roger Lévesque</t>
  </si>
  <si>
    <t>Vaugeois Normand</t>
  </si>
  <si>
    <t>Tardif Guy (Cabane à sucre Le Pain de Sucre)</t>
  </si>
  <si>
    <t>François Jacod</t>
  </si>
  <si>
    <t>GL  Géoservices inc.</t>
  </si>
  <si>
    <t>Réal Paré et Fils Inc.</t>
  </si>
  <si>
    <t>Sylvain Dion</t>
  </si>
  <si>
    <t>Landry Alain</t>
  </si>
  <si>
    <t>Jacques Roy</t>
  </si>
  <si>
    <t>EEN CA Rivière du Moulin S.E.C.</t>
  </si>
  <si>
    <t>Boisvert Serge</t>
  </si>
  <si>
    <t>Henault Gaston</t>
  </si>
  <si>
    <t>8401381 Canada Inc. (Alan Bryson)</t>
  </si>
  <si>
    <t>Michel Gagnon</t>
  </si>
  <si>
    <t>Focus Graphite inc.</t>
  </si>
  <si>
    <t>Rodney Gallon</t>
  </si>
  <si>
    <t>Drolet Félix</t>
  </si>
  <si>
    <t>Ramon Mutuberria</t>
  </si>
  <si>
    <t>Eastmain Resources inc. (Exploration Office)</t>
  </si>
  <si>
    <t>Mines Richmont Inc.</t>
  </si>
  <si>
    <t>Richard Hébert</t>
  </si>
  <si>
    <t>Michaud, Sylvain</t>
  </si>
  <si>
    <t>Denis Duteau</t>
  </si>
  <si>
    <t>Andréanne Tousignat</t>
  </si>
  <si>
    <t>Jean-François Boudreault</t>
  </si>
  <si>
    <t>Martine Lebeuf</t>
  </si>
  <si>
    <t>Marco Godard</t>
  </si>
  <si>
    <t>Donald Lajoie</t>
  </si>
  <si>
    <t>Julien, Éric</t>
  </si>
  <si>
    <t>Érablière Coulée d'Élixir inc.</t>
  </si>
  <si>
    <t>Castonguay Rémi et Gauron Jocelyne</t>
  </si>
  <si>
    <t>Air Énergie TCI inc.</t>
  </si>
  <si>
    <t>Wisco Century Sunny Lake Iron Mines</t>
  </si>
  <si>
    <t>MRN (Jean-Luc Latulippe)</t>
  </si>
  <si>
    <t>Mag Copper inc.,  Terry Loney</t>
  </si>
  <si>
    <t>Victor Desgagné</t>
  </si>
  <si>
    <t>Pacific Ore Mining Corporation</t>
  </si>
  <si>
    <t>Drouyn André</t>
  </si>
  <si>
    <t>Géoconseil Jack Stock Ltd</t>
  </si>
  <si>
    <t>Ressources Belmont Inc</t>
  </si>
  <si>
    <t>Gaston Bilodeau</t>
  </si>
  <si>
    <t>Camp Scout André Beaupré</t>
  </si>
  <si>
    <t>Yves lessage</t>
  </si>
  <si>
    <t>Pourvoirie Chibougamau</t>
  </si>
  <si>
    <t>Auberge du Ravage et pourvoirie du Lac Moreau inc.</t>
  </si>
  <si>
    <t>Construction Énergie Renouvelable SENC</t>
  </si>
  <si>
    <t>Mario Lemoine</t>
  </si>
  <si>
    <t>Savard, Serge</t>
  </si>
  <si>
    <t>Hydro-Québec, Un. projets et services Monmorency (J.Dufour)</t>
  </si>
  <si>
    <t>Hydro-Québec Un. Projets et services Montmorency (J. Dufour)</t>
  </si>
  <si>
    <t>Comité des citoyens de la Baie Dunlop</t>
  </si>
  <si>
    <t>Paul André Lavoie</t>
  </si>
  <si>
    <t>Paul Émond</t>
  </si>
  <si>
    <t>Coopérative de solidarité Gaïa</t>
  </si>
  <si>
    <t>Ressources Baie-James</t>
  </si>
  <si>
    <t>Parc éolien Saint-Philémon S.E.C.</t>
  </si>
  <si>
    <t>Ressources Géoméga</t>
  </si>
  <si>
    <t>Municipalité de la Baie James</t>
  </si>
  <si>
    <t>Daniel Desrosiers</t>
  </si>
  <si>
    <t>Guy St-Pierre</t>
  </si>
  <si>
    <t>Bétula Stratégie</t>
  </si>
  <si>
    <t>Claude Lacoursière</t>
  </si>
  <si>
    <t>Cartier Iron Corporation</t>
  </si>
  <si>
    <t>Gagon René</t>
  </si>
  <si>
    <t>ZEC DES NYMPHES</t>
  </si>
  <si>
    <t>Club de Motoneige de la Vallée de la Matapédia</t>
  </si>
  <si>
    <t>Monsieur Gaston Duperré</t>
  </si>
  <si>
    <t>MRN Direction des titres miniers et des systèmes</t>
  </si>
  <si>
    <t>Sûreté du Québec</t>
  </si>
  <si>
    <t>Suzy Goupil et Sam Henley</t>
  </si>
  <si>
    <t>Diagold</t>
  </si>
  <si>
    <t>Marc Imbeault (Gestion Nigava inc.)</t>
  </si>
  <si>
    <t>Cartier Énergie Éolienne inc.</t>
  </si>
  <si>
    <t>Serge Tremblay</t>
  </si>
  <si>
    <t>Pourvoirie Clauparo Monts-Valin Inc.</t>
  </si>
  <si>
    <t>Alain Migneault</t>
  </si>
  <si>
    <t>Normand Therrien</t>
  </si>
  <si>
    <t>Blais Yvon</t>
  </si>
  <si>
    <t>Jacques Nadeau</t>
  </si>
  <si>
    <t>Genest Danny</t>
  </si>
  <si>
    <t>Hydro-Québec Production-Manicouagan</t>
  </si>
  <si>
    <t>Hydro-Québec Production Manicouagan</t>
  </si>
  <si>
    <t>Dany Rodrigue</t>
  </si>
  <si>
    <t>Trudel Rock</t>
  </si>
  <si>
    <t>Serge Lafrance</t>
  </si>
  <si>
    <t>Guy Labelle</t>
  </si>
  <si>
    <t>Scierie Bruno Bélisle</t>
  </si>
  <si>
    <t>Cyr Richard</t>
  </si>
  <si>
    <t>Dany Tremblay</t>
  </si>
  <si>
    <t>Claude Martel</t>
  </si>
  <si>
    <t>Municipalité de Notre-Dame-des-Bois</t>
  </si>
  <si>
    <t>Louise Tremblay</t>
  </si>
  <si>
    <t>Municipalité de La Conceptin</t>
  </si>
  <si>
    <t>Municipalité de La Conception</t>
  </si>
  <si>
    <t>Marc-André Poulin</t>
  </si>
  <si>
    <t>Pour voirie Mistawak</t>
  </si>
  <si>
    <t>Jean Fortin</t>
  </si>
  <si>
    <t>Coopérative de Solidarité Valoribois</t>
  </si>
  <si>
    <t>Municipalité de Chute Saint-Philippe</t>
  </si>
  <si>
    <t>Les Ressources Tectonic inc.</t>
  </si>
  <si>
    <t>Martin Bonneau</t>
  </si>
  <si>
    <t>André Dallaire</t>
  </si>
  <si>
    <t>Mario Marcoux</t>
  </si>
  <si>
    <t>Réal Vézina</t>
  </si>
  <si>
    <t>TomaGold Corporation</t>
  </si>
  <si>
    <t>Tommy Hudon</t>
  </si>
  <si>
    <t>Dion Serge</t>
  </si>
  <si>
    <t>Jean-Denis Merette</t>
  </si>
  <si>
    <t>Marc Grimard</t>
  </si>
  <si>
    <t>Anne Plascott Brochu</t>
  </si>
  <si>
    <t>Club Sportif Mont Arctique de l'Alverne</t>
  </si>
  <si>
    <t>Mines Richmont (Usine Camflo inc.)</t>
  </si>
  <si>
    <t>Gaétan Cloutier</t>
  </si>
  <si>
    <t>61-Charbonneau,Marie-Elène</t>
  </si>
  <si>
    <t>Poly-Géo inc.</t>
  </si>
  <si>
    <t>Entreprises minière Globex inc. ,  Att, Raymond Bédard</t>
  </si>
  <si>
    <t>Coopérative de solidarité forestière de la Riv. aux Saumons.</t>
  </si>
  <si>
    <t>Ronald Paquette</t>
  </si>
  <si>
    <t>Algonquin Hors-Réserve Fort-Coulonge</t>
  </si>
  <si>
    <t>Municipalité de Saint-Alexis-des Monts</t>
  </si>
  <si>
    <t>Jacinthe Poulin</t>
  </si>
  <si>
    <t>COOP Quatre-Temps</t>
  </si>
  <si>
    <t>Garage Roger Foster inc.</t>
  </si>
  <si>
    <t>Pourvoirie Pavillon Basilières</t>
  </si>
  <si>
    <t>Gérald Leclerc</t>
  </si>
  <si>
    <t>Exploration Khalkos inc.</t>
  </si>
  <si>
    <t>Latulippe</t>
  </si>
  <si>
    <t>Jean-Claude Gilbert</t>
  </si>
  <si>
    <t>Houle Linda</t>
  </si>
  <si>
    <t>Terrassement Lavoie</t>
  </si>
  <si>
    <t>Construction Polaris inc.</t>
  </si>
  <si>
    <t>Golden Bridge Mining Corporation, Terry Loney</t>
  </si>
  <si>
    <t>Robert Crevier</t>
  </si>
  <si>
    <t>Techno Centre Éolien Gaspésie / Les Îles</t>
  </si>
  <si>
    <t>Ass. des propriétaires du domaine Donlong inc.</t>
  </si>
  <si>
    <t>Erablière JB Caron</t>
  </si>
  <si>
    <t>Lamothe Division de Sintra inc</t>
  </si>
  <si>
    <t>Génicom Groupe Conseil</t>
  </si>
  <si>
    <t>Teck Ressources Ltd</t>
  </si>
  <si>
    <t>Michel Racette</t>
  </si>
  <si>
    <t>Boulais Louis</t>
  </si>
  <si>
    <t>Continuum Acéricole SENC</t>
  </si>
  <si>
    <t>Ressources Gespeg Copper inc.</t>
  </si>
  <si>
    <t>Pourvoirie du lac du repos inc.</t>
  </si>
  <si>
    <t>Daniel et Joël Brisebois</t>
  </si>
  <si>
    <t>Denis imbeault</t>
  </si>
  <si>
    <t>Mine Barlow inc.</t>
  </si>
  <si>
    <t>Natives Exploration Services</t>
  </si>
  <si>
    <t>Harricana River Minig Corporation</t>
  </si>
  <si>
    <t>Nimsken Corporation inc.</t>
  </si>
  <si>
    <t>Jocelyn Arbour (Carole Ducharme)</t>
  </si>
  <si>
    <t>MRC Haute-Côte-Nord</t>
  </si>
  <si>
    <t>Les moulures Haute-Gatineau</t>
  </si>
  <si>
    <t>Michel Courtois</t>
  </si>
  <si>
    <t>Sépaq - Réserves fauniques Assinica et AMW</t>
  </si>
  <si>
    <t>Sandrine Boucher</t>
  </si>
  <si>
    <t>Nathalie Arguin</t>
  </si>
  <si>
    <t>91692152 Québec inc. (Groupe VAL)</t>
  </si>
  <si>
    <t>LVM inc.</t>
  </si>
  <si>
    <t>Pourvoirie Domaine d'Oskelanéo</t>
  </si>
  <si>
    <t>La MRC de Pontiac</t>
  </si>
  <si>
    <t>Hydro-Québec - Équipement, Mathieu Tremblay</t>
  </si>
  <si>
    <t>Centre d'expertise hydrique du Québec (CEHQ)</t>
  </si>
  <si>
    <t>Les Entreprises Luc Fillion</t>
  </si>
  <si>
    <t>Beaufield Resources Inc.</t>
  </si>
  <si>
    <t>Tronçonnage Gagnon Inc</t>
  </si>
  <si>
    <t>Paul Dicaire (Ass. riverains de Riv. Cyriac)</t>
  </si>
  <si>
    <t>Hydro Québec, distribution, Pôle Est</t>
  </si>
  <si>
    <t>Club de motoneige l'Aiglon de Chute-Saint-Philippe (2004) in</t>
  </si>
  <si>
    <t>Pourvoirie Gagné et filles</t>
  </si>
  <si>
    <t>Parc national des Grands-Jardins, Accueil Thomas-Fortin</t>
  </si>
  <si>
    <t>Municipalité de Saint-Faustin-Lac-Carré</t>
  </si>
  <si>
    <t>Steve Rodrique</t>
  </si>
  <si>
    <t>Foresterie S. Sirois</t>
  </si>
  <si>
    <t>Recupération Bas St-Maurice</t>
  </si>
  <si>
    <t>Hydro-Québec-Production Manicouagan</t>
  </si>
  <si>
    <t>Barrette-Chapais Ltée</t>
  </si>
  <si>
    <t>Hydro-Québec production Saguenay Lac St-Jean</t>
  </si>
  <si>
    <t>L'Érablière Les 4 D SENC</t>
  </si>
  <si>
    <t>camille croisetière</t>
  </si>
  <si>
    <t>Bleuetière M.E.</t>
  </si>
  <si>
    <t>Hydro-Québec-Équipement Direction Environnement</t>
  </si>
  <si>
    <t>Patrick Fillion</t>
  </si>
  <si>
    <t>Association de conservation du Pipmuacan inc.</t>
  </si>
  <si>
    <t>Regroupement Lac Demun</t>
  </si>
  <si>
    <t>KÉRAIL INC</t>
  </si>
  <si>
    <t>Nuinsco Resources Limited</t>
  </si>
  <si>
    <t>Les Amis de la Forêt inc.</t>
  </si>
  <si>
    <t>Municipalité de Rivière-Bleue</t>
  </si>
  <si>
    <t>Ferme Patoine et frères inc.</t>
  </si>
  <si>
    <t>116-Girard Ferdinand</t>
  </si>
  <si>
    <t>Gaudreault, Steeve</t>
  </si>
  <si>
    <t>Maryse Bélanger</t>
  </si>
  <si>
    <t>Association Ste-Marie - Zec lac de la boiteuse</t>
  </si>
  <si>
    <t>Groupe Plani-Ressources</t>
  </si>
  <si>
    <t>Dubé, Daniel</t>
  </si>
  <si>
    <t>Bernier, Réal</t>
  </si>
  <si>
    <t>Club Quad Trans-Temis</t>
  </si>
  <si>
    <t>André Tremblay (AMVI)</t>
  </si>
  <si>
    <t>Lavallée Réjean</t>
  </si>
  <si>
    <t>Denis Lavoie et fils ltée</t>
  </si>
  <si>
    <t>Carl Bernier</t>
  </si>
  <si>
    <t>Carl Grenier</t>
  </si>
  <si>
    <t>Les Mines Indépendantes Chibougamau inc.</t>
  </si>
  <si>
    <t>Éoliennes Témiscouata S.E.C.</t>
  </si>
  <si>
    <t>Eolectric</t>
  </si>
  <si>
    <t>SIMEC</t>
  </si>
  <si>
    <t>Mines Agnicoeagle Limité, Division Exploration</t>
  </si>
  <si>
    <t>Jean-Yves Gravel</t>
  </si>
  <si>
    <t>Regroupement propriétaire de chalets du L.Pajegasque</t>
  </si>
  <si>
    <t>François Desgagné</t>
  </si>
  <si>
    <t>Thibault Yves</t>
  </si>
  <si>
    <t>9163-7777 Québec Inc.</t>
  </si>
  <si>
    <t>Génivar</t>
  </si>
  <si>
    <t>Réserve Faunique Mastigouche</t>
  </si>
  <si>
    <t>Patrice Denis</t>
  </si>
  <si>
    <t>Vincent Girard &amp; Martin Lessard</t>
  </si>
  <si>
    <t>Némaska Lithium inc.</t>
  </si>
  <si>
    <t>Jonathan Morel</t>
  </si>
  <si>
    <t>Jocelyn Lavoie</t>
  </si>
  <si>
    <t>Gilles Bouchard - Association du club Saint-François Xavier</t>
  </si>
  <si>
    <t>Guy Villeneuve</t>
  </si>
  <si>
    <t>COOP de solidarité agroforestière de Minganie</t>
  </si>
  <si>
    <t>ZEC des Martres</t>
  </si>
  <si>
    <t>9222-3783 Qc Inc.</t>
  </si>
  <si>
    <t>Invernery Wind Canada developpement LLC</t>
  </si>
  <si>
    <t>Pourvoirie Coucouchie</t>
  </si>
  <si>
    <t>Bernier Martin</t>
  </si>
  <si>
    <t>PF Résolu Canada inc. (usine pâte St-Félicien)</t>
  </si>
  <si>
    <t>Pourvoirie du Lac Bryson</t>
  </si>
  <si>
    <t>André Vallerand</t>
  </si>
  <si>
    <t>Zec du Lac de la Boiteuse</t>
  </si>
  <si>
    <t>Les Entreprises Jacques Dufour et fils inc.</t>
  </si>
  <si>
    <t>Michel Bisson</t>
  </si>
  <si>
    <t>Marcas Jacques-André</t>
  </si>
  <si>
    <t>Association Rivière Sainte-Marguerite</t>
  </si>
  <si>
    <t>Énergie éolienne communautaire Le Plateau S.E.C.</t>
  </si>
  <si>
    <t>Syndicat des producteurs de bois de la Mauricie</t>
  </si>
  <si>
    <t>Communication Témiscamigue</t>
  </si>
  <si>
    <t>Institut des Sciences de la Forêt tempérée (ISFORT)</t>
  </si>
  <si>
    <t>patrick roy</t>
  </si>
  <si>
    <t>Christian Albert</t>
  </si>
  <si>
    <t>RIMMR de l'ouest de la Minganie</t>
  </si>
  <si>
    <t>Fleury Dany</t>
  </si>
  <si>
    <t>Mine Arnaud inc.</t>
  </si>
  <si>
    <t>Club les sentiers de la rivière Amédée inc.</t>
  </si>
  <si>
    <t>IOS Services Géoscientifiques inc</t>
  </si>
  <si>
    <t>Coopérative de solidarité Wenicec</t>
  </si>
  <si>
    <t>Théogène Des Alliers</t>
  </si>
  <si>
    <t>Savard Patrice</t>
  </si>
  <si>
    <t>Éric Chassé</t>
  </si>
  <si>
    <t>Municipalité de Montpellier</t>
  </si>
  <si>
    <t>Club de chasse et pêche Stramond</t>
  </si>
  <si>
    <t>Ouimet, Lysandre</t>
  </si>
  <si>
    <t>Chalet du Lac McGillivray</t>
  </si>
  <si>
    <t>Antoine Claveau</t>
  </si>
  <si>
    <t>Communauté Wikanis Mamiwinnik</t>
  </si>
  <si>
    <t>Développement éolectric inc.</t>
  </si>
  <si>
    <t>Marie-Josée Gagnon</t>
  </si>
  <si>
    <t>Municipalité Régionale de comté de la Vallée de la Gatineau</t>
  </si>
  <si>
    <t>Sylvain Jeanrie</t>
  </si>
  <si>
    <t>SITEC s.e.c.</t>
  </si>
  <si>
    <t>Dany Labrecque</t>
  </si>
  <si>
    <t>Harold Dancause</t>
  </si>
  <si>
    <t>Nicolas Martel et Robin Côté</t>
  </si>
  <si>
    <t>Villégiateurs de la Petite Péribonka</t>
  </si>
  <si>
    <t>Guillaume Morin</t>
  </si>
  <si>
    <t>Métaux de base et platine St-Georges Ltée</t>
  </si>
  <si>
    <t>Robert Dubois</t>
  </si>
  <si>
    <t>Association des Pourvoiries des Laurentides</t>
  </si>
  <si>
    <t>Club Quad Maria Chapdelaine</t>
  </si>
  <si>
    <t>Pourvoirie Chez Rainville</t>
  </si>
  <si>
    <t>John Pineault</t>
  </si>
  <si>
    <t>Consul-teck Exploration minière Inc.</t>
  </si>
  <si>
    <t>Marc Bégin (Association du lac Brûlé)</t>
  </si>
  <si>
    <t>Expéditions Nouvelle Vague inc.</t>
  </si>
  <si>
    <t>Paul Lacasse</t>
  </si>
  <si>
    <t>Ressources Minières Vanstar inc.</t>
  </si>
  <si>
    <t>Ressources Bermont Inc.</t>
  </si>
  <si>
    <t>Forêt Habitée Le Pré (9102-5122 Québec inc.)</t>
  </si>
  <si>
    <t>Érablière Mont-Tremblant 3089-1568 Québec inc"</t>
  </si>
  <si>
    <t>Bertrand Gagné</t>
  </si>
  <si>
    <t>Plani-Forêt</t>
  </si>
  <si>
    <t>Martin Mainville</t>
  </si>
  <si>
    <t>Groupe scout et guide de St-Georges de Beauce inc.</t>
  </si>
  <si>
    <t>Denis Baril</t>
  </si>
  <si>
    <t>FaunENord</t>
  </si>
  <si>
    <t>Corporation du patrimoine de Nouvelle</t>
  </si>
  <si>
    <t>Énergie Milot</t>
  </si>
  <si>
    <t>Relais l'Antre d'11</t>
  </si>
  <si>
    <t>Club Notawissi</t>
  </si>
  <si>
    <t>Goldstar Minerals inc.</t>
  </si>
  <si>
    <t>Club Les Aventuriers de Charlevoix</t>
  </si>
  <si>
    <t>Marc Fortin</t>
  </si>
  <si>
    <t>Hecla Québec Division Casa Bérardi</t>
  </si>
  <si>
    <t>Boivin Guillaume</t>
  </si>
  <si>
    <t>Roger Simard</t>
  </si>
  <si>
    <t>Ghislaine Malenfant</t>
  </si>
  <si>
    <t>Bernard Tricard</t>
  </si>
  <si>
    <t>Raynald Tremblay</t>
  </si>
  <si>
    <t>Érablière La Traverse du Castor (2013) inc.</t>
  </si>
  <si>
    <t>Viateur Auclair</t>
  </si>
  <si>
    <t>Commission scolaire du Fleuve et des Lacs</t>
  </si>
  <si>
    <t>Ville de Grande-Rivière</t>
  </si>
  <si>
    <t>Richard Dutil</t>
  </si>
  <si>
    <t>Association chasse et pêche de St-Maurice</t>
  </si>
  <si>
    <t>Érablière Francis Morin inc.</t>
  </si>
  <si>
    <t>Jean-Marc Poirier</t>
  </si>
  <si>
    <t>Excavation Émilien Simard Inc</t>
  </si>
  <si>
    <t>Yvan Bourgault</t>
  </si>
  <si>
    <t>Monica Paquet</t>
  </si>
  <si>
    <t>Jimmy Poirier</t>
  </si>
  <si>
    <t>Marie Perreault</t>
  </si>
  <si>
    <t>Scierie P.S.E.</t>
  </si>
  <si>
    <t>Pourvoirie Domaine 4 Vents</t>
  </si>
  <si>
    <t>Alain Paillé</t>
  </si>
  <si>
    <t>Pourvoirie Lounan</t>
  </si>
  <si>
    <t>Société de Gestion de la Rivière Grande-Rivière</t>
  </si>
  <si>
    <t>MTQ,bureau de coordination du nord du québec</t>
  </si>
  <si>
    <t>Club d'auto-neige de l'Ascension</t>
  </si>
  <si>
    <t>Produits forestiers Résolu</t>
  </si>
  <si>
    <t>Marc Bérubé et Yan Bérubé</t>
  </si>
  <si>
    <t>Lagacé, Jean-Claude</t>
  </si>
  <si>
    <t>Mason Graphite inc.</t>
  </si>
  <si>
    <t>Entreprises minières du Nouveau-Monde</t>
  </si>
  <si>
    <t>Richard Bruyère</t>
  </si>
  <si>
    <t>Jean-Marc Boudreault</t>
  </si>
  <si>
    <t>Groupe Val (9169-2152 Québec inc.)</t>
  </si>
  <si>
    <t>centre du pourvoyeur mastigouche ltéé</t>
  </si>
  <si>
    <t>GXY Graphite Inc.</t>
  </si>
  <si>
    <t>9181-5290 Québec inc.</t>
  </si>
  <si>
    <t>Abattage manuel G.D.</t>
  </si>
  <si>
    <t>Club de motoneige L'Aiglon de Chute-Saint-Philippe(2004)inc.</t>
  </si>
  <si>
    <t>Begin Clement</t>
  </si>
  <si>
    <t>Glencore  Matagami</t>
  </si>
  <si>
    <t>9163-7777 Québec inc.</t>
  </si>
  <si>
    <t>Pourvoirie Lac Duhamel</t>
  </si>
  <si>
    <t>Parc national du Mont-Orford</t>
  </si>
  <si>
    <t>Ghislain  Lanoix</t>
  </si>
  <si>
    <t>Josée Periard</t>
  </si>
  <si>
    <t>Canada Strategic Metals</t>
  </si>
  <si>
    <t>Ass. pour la Protection de l'Environnement du lac Dandurand</t>
  </si>
  <si>
    <t>3275546 Nova Scotia Limited</t>
  </si>
  <si>
    <t>Jocelyn Vermette</t>
  </si>
  <si>
    <t>Fortress Specialty Cellulose inc.-(Thurso-Cogénération)</t>
  </si>
  <si>
    <t>Eenatuk Forestry Corporation</t>
  </si>
  <si>
    <t>Lac Properties inc., François Beaudet(Prima Ress)</t>
  </si>
  <si>
    <t>Machinerie L.A.M. inc.</t>
  </si>
  <si>
    <t>74-Sirop Nordik Inc.  a\s Nicholas Baril Gagnon</t>
  </si>
  <si>
    <t>GL Garrad Hassan Canada</t>
  </si>
  <si>
    <t>Club de motoneige Matawin</t>
  </si>
  <si>
    <t>Ghislain Bourque</t>
  </si>
  <si>
    <t>Georges Foster</t>
  </si>
  <si>
    <t>Argex Titanium inc.</t>
  </si>
  <si>
    <t>Dir. gén. de la prod. des semences et des plants foestier</t>
  </si>
  <si>
    <t>10-Gauthier Agathe et Robert</t>
  </si>
  <si>
    <t>17-Cloutier Roger</t>
  </si>
  <si>
    <t>31-Lepage Martial</t>
  </si>
  <si>
    <t>56-Mathieu Viateur</t>
  </si>
  <si>
    <t>86-Voynaud Jacques et Louis-Paul</t>
  </si>
  <si>
    <t>91-Morin Guy</t>
  </si>
  <si>
    <t>94-Lauzon Guillaume</t>
  </si>
  <si>
    <t>Érablière des deux frères inc.</t>
  </si>
  <si>
    <t>LES ENTREPRISES FORESTIERES J.P. DESCHENES INC.</t>
  </si>
  <si>
    <t>97-Asselin Michel</t>
  </si>
  <si>
    <t>100-Dufresne Richard et St-Georges Claude</t>
  </si>
  <si>
    <t>Équipements Boudreault</t>
  </si>
  <si>
    <t>95-Bélanger Francine</t>
  </si>
  <si>
    <t>Claude Dubé</t>
  </si>
  <si>
    <t>Pierre Roberge</t>
  </si>
  <si>
    <t>Jean-Claude Roy</t>
  </si>
  <si>
    <t>Julien Lapierre</t>
  </si>
  <si>
    <t>Véronique Lemieux</t>
  </si>
  <si>
    <t>Nadeau, Jean-Sébastien</t>
  </si>
  <si>
    <t>Érablière La Petite Beauce</t>
  </si>
  <si>
    <t>Bélanger Francine</t>
  </si>
  <si>
    <t>Labec Century Iron Ore inc.</t>
  </si>
  <si>
    <t>Nicolas Jean</t>
  </si>
  <si>
    <t>Bergeron Viviane</t>
  </si>
  <si>
    <t>Club motoneige La Tuque inc.</t>
  </si>
  <si>
    <t>Groupe Qualitas inc.</t>
  </si>
  <si>
    <t>Jeannine Daigle</t>
  </si>
  <si>
    <t>OUTFITTER MORGAINS' CAMP INC.</t>
  </si>
  <si>
    <t>Hydro-Québec-Ingénierie de production-Unité Environement</t>
  </si>
  <si>
    <t>Provencher Celine</t>
  </si>
  <si>
    <t>Camping du lac Flamand</t>
  </si>
  <si>
    <t>Construction F.H.D. inc.</t>
  </si>
  <si>
    <t>Club quad Mont-Mégantic</t>
  </si>
  <si>
    <t>Rodrigue Langlois</t>
  </si>
  <si>
    <t>Hecla Québec</t>
  </si>
  <si>
    <t>Équipements Del-Ga inc.</t>
  </si>
  <si>
    <t>Graphic Packaging international Canada ULC</t>
  </si>
  <si>
    <t>Robert Lemieux</t>
  </si>
  <si>
    <t>Thibault Denise</t>
  </si>
  <si>
    <t>Guillaume Gagné et Angelo Larouche</t>
  </si>
  <si>
    <t>Pierre Gosselin</t>
  </si>
  <si>
    <t>Bertrand Cummings</t>
  </si>
  <si>
    <t>Bordeleau François</t>
  </si>
  <si>
    <t>Produits Forestiers Meshtuk inc.</t>
  </si>
  <si>
    <t>Société TELUS Communications</t>
  </si>
  <si>
    <t>Société des établissements de plein air du Québec</t>
  </si>
  <si>
    <t>REEX Exploration enr</t>
  </si>
  <si>
    <t>Bernard Hovington</t>
  </si>
  <si>
    <t>Richard Laplante</t>
  </si>
  <si>
    <t>Iamgold Corporation - Division Exploration</t>
  </si>
  <si>
    <t>Robin Dionne</t>
  </si>
  <si>
    <t>Service Forestier WAS inc.</t>
  </si>
  <si>
    <t>Érablière des Pics</t>
  </si>
  <si>
    <t>Foresterie DG Inc.</t>
  </si>
  <si>
    <t>Huguette Bouchard</t>
  </si>
  <si>
    <t>Glencore Canada Corporation</t>
  </si>
  <si>
    <t>Bruno Lavoie  9158-0605 Québec inc</t>
  </si>
  <si>
    <t>Jacques Simard</t>
  </si>
  <si>
    <t>Marvens Côté</t>
  </si>
  <si>
    <t>Érablière Pierrot Jolin Inc.</t>
  </si>
  <si>
    <t>Gélinas Pierre</t>
  </si>
  <si>
    <t>Clément Côté &amp; Melysa St-Pierre</t>
  </si>
  <si>
    <t>Gilles Marois</t>
  </si>
  <si>
    <t>9069-5511 Québec Inc.</t>
  </si>
  <si>
    <t>9206-1449 Québec Inc</t>
  </si>
  <si>
    <t>9207-7643 Québec Inc.</t>
  </si>
  <si>
    <t>Stéphanie Gauvreau</t>
  </si>
  <si>
    <t>Bobby Poucachiche</t>
  </si>
  <si>
    <t>forage rouillier inc</t>
  </si>
  <si>
    <t>Érablière Pierrot Jolin Inc</t>
  </si>
  <si>
    <t>M. C. Bois Rond</t>
  </si>
  <si>
    <t>Gary Poisson</t>
  </si>
  <si>
    <t>Les Entrepreneurs Forestiers Alex &amp; Nico S.E.N.C.</t>
  </si>
  <si>
    <t>Groupe Savard (9005 0444 Québec inc)</t>
  </si>
  <si>
    <t>Érablière Turgeon &amp; Pruneau Inc.</t>
  </si>
  <si>
    <t>Domaine Acéricole La Tanière inc.</t>
  </si>
  <si>
    <t>Cindy Cotten et Louis Philippe Denommé</t>
  </si>
  <si>
    <t>Mines Coulon</t>
  </si>
  <si>
    <t>Desbiens Jean-Paul</t>
  </si>
  <si>
    <t>9014-8636 Québec inc.</t>
  </si>
  <si>
    <t>EDF EN CA inc EEN CA La Mitis,La Mitis SEC</t>
  </si>
  <si>
    <t>Rio Tinto Alcan - Énergie électrique</t>
  </si>
  <si>
    <t>Julie Thibeault</t>
  </si>
  <si>
    <t>Rémi Duperré</t>
  </si>
  <si>
    <t>A. Lacroix et Fils Granit Illimitée</t>
  </si>
  <si>
    <t>3-Bray Daniel</t>
  </si>
  <si>
    <t>Groupe Conseil UDA inc.</t>
  </si>
  <si>
    <t>Hydro-Québec - Gestion de la Végétation - Distribution</t>
  </si>
  <si>
    <t>Fabrique Ste-Marguerite de Gallix</t>
  </si>
  <si>
    <t>Les Métaux Canadiens</t>
  </si>
  <si>
    <t>Thiffault Pierre</t>
  </si>
  <si>
    <t>Éoliennes Témiscouata II S.E.C.</t>
  </si>
  <si>
    <t>Sylvapic inc.</t>
  </si>
  <si>
    <t>EGJ (Entreprise Gaétan Jolicoeur)</t>
  </si>
  <si>
    <t>Arnaud Landry</t>
  </si>
  <si>
    <t>Municipalité de St-Robert-Bellarmin</t>
  </si>
  <si>
    <t>Richard Tremblay</t>
  </si>
  <si>
    <t>Association Loisir Plein Air de Fermont</t>
  </si>
  <si>
    <t>Vallée Bras-du-Nord, coop de solidarité</t>
  </si>
  <si>
    <t>Municipalité de Barraute</t>
  </si>
  <si>
    <t>9222-5390 Québec inc.</t>
  </si>
  <si>
    <t>Dany Blackburn et Jean-François Hudon</t>
  </si>
  <si>
    <t>MRC de Lotbinière</t>
  </si>
  <si>
    <t>Tourisme Sept-Îles</t>
  </si>
  <si>
    <t>Raynald Simard</t>
  </si>
  <si>
    <t>Club Motoneige Matagami</t>
  </si>
  <si>
    <t>Philippe Leblanc</t>
  </si>
  <si>
    <t>Réal Tremblay</t>
  </si>
  <si>
    <t>Pourvoirie La Pipe</t>
  </si>
  <si>
    <t>Direction des inventaires forestiers</t>
  </si>
  <si>
    <t>Club Autoneige Montmagny inc.</t>
  </si>
  <si>
    <t>Bell ALIANT communications régionalesociété en commandite</t>
  </si>
  <si>
    <t>MDDEFP</t>
  </si>
  <si>
    <t>Ville de Murdochville</t>
  </si>
  <si>
    <t>Émilien Tanguay</t>
  </si>
  <si>
    <t>IMERYS MICA SUZORITE INC.</t>
  </si>
  <si>
    <t>Natural Ressources Canada</t>
  </si>
  <si>
    <t>9082-0804 Québec Inc.</t>
  </si>
  <si>
    <t>GL Garrar Hassan Canada</t>
  </si>
  <si>
    <t>Trésors Boréals</t>
  </si>
  <si>
    <t>Jeannot Martineau</t>
  </si>
  <si>
    <t>Association des propriétaires de Chalets du lac Cavan</t>
  </si>
  <si>
    <t>Nickel North Exploration Corp</t>
  </si>
  <si>
    <t>True North Nickel inc</t>
  </si>
  <si>
    <t>Ressources Sirois inc.</t>
  </si>
  <si>
    <t>Lulumco inc</t>
  </si>
  <si>
    <t>Gilbert Lévesque</t>
  </si>
  <si>
    <t>Fédération Québécoise des Clubs de Quads</t>
  </si>
  <si>
    <t>Gestion HSBV</t>
  </si>
  <si>
    <t>Association des propriétaires du lac du Missionnaire</t>
  </si>
  <si>
    <t>Nicolas Tremblay</t>
  </si>
  <si>
    <t>Johanne Boulé</t>
  </si>
  <si>
    <t>Cree Nation of Nemaska</t>
  </si>
  <si>
    <t>Carl Foster</t>
  </si>
  <si>
    <t>Hydro-Québec-inventaire immobilier et expertise foncière</t>
  </si>
  <si>
    <t>Pourvoirie le Gîte du Nounours</t>
  </si>
  <si>
    <t>Hardy Ringuette Automobiles inc.</t>
  </si>
  <si>
    <t>Collard Sylvie</t>
  </si>
  <si>
    <t>Excavation Michel Paradis</t>
  </si>
  <si>
    <t>MERN - Direction des titres miniers et des systèmes</t>
  </si>
  <si>
    <t>43-Lécuyer Pauline</t>
  </si>
  <si>
    <t>Gérard Gagnon</t>
  </si>
  <si>
    <t>Sylvain Guimont</t>
  </si>
  <si>
    <t>Pascal Vézina</t>
  </si>
  <si>
    <t>Réjean  Chouinard</t>
  </si>
  <si>
    <t>Comité ZIP CÔte-Nord du Golfe</t>
  </si>
  <si>
    <t>Tremblay Jean-Louis</t>
  </si>
  <si>
    <t>Ferme C.S.Guay</t>
  </si>
  <si>
    <t>Municipalité de Bégin</t>
  </si>
  <si>
    <t>Louise Maltais</t>
  </si>
  <si>
    <t>Denis Cossette</t>
  </si>
  <si>
    <t>Filion-Pellerin Jeff</t>
  </si>
  <si>
    <t>Bégin Steve</t>
  </si>
  <si>
    <t>Association Pie-Ville Récréo</t>
  </si>
  <si>
    <t>Les Carrieres Scuptor inc.</t>
  </si>
  <si>
    <t>sentier de grande randonnée des laurentides ( inter-centre )</t>
  </si>
  <si>
    <t>Nadine Vallée</t>
  </si>
  <si>
    <t>Corporation du Parc naturel régional de Portneuf</t>
  </si>
  <si>
    <t>Pourvoirie Domaine Desmarais</t>
  </si>
  <si>
    <t>Adalbert Blais ( Scierie Blais enr.)</t>
  </si>
  <si>
    <t>Éric Boissonneault</t>
  </si>
  <si>
    <t>Joel Thériault</t>
  </si>
  <si>
    <t>Pourvoirie Landriault</t>
  </si>
  <si>
    <t>Paul-Henri Laferrière</t>
  </si>
  <si>
    <t>Ferme Boréale Lac Édouard inc.</t>
  </si>
  <si>
    <t>Cégep de Baie-Comeau</t>
  </si>
  <si>
    <t>Hecla Québec Casa Berardi</t>
  </si>
  <si>
    <t>9285-4116 Québec Inc (Belleterre Granico)</t>
  </si>
  <si>
    <t>Girard Paul-A.</t>
  </si>
  <si>
    <t>Gauvin Roger</t>
  </si>
  <si>
    <t>Menuiserie d'East-Angus Inc.</t>
  </si>
  <si>
    <t>Sitec Quartz inc. (carrière du petit lac Malbaie)</t>
  </si>
  <si>
    <t>Hydrocarbures Anticosti S.E.C.</t>
  </si>
  <si>
    <t>Rosaire Tremblay</t>
  </si>
  <si>
    <t>Jean-François Munger</t>
  </si>
  <si>
    <t>Hydro-Québec, dir Transport</t>
  </si>
  <si>
    <t>Laboratoire d'archéologie, UQAC</t>
  </si>
  <si>
    <t>Association Métis Côte-Nord</t>
  </si>
  <si>
    <t>Municipalité de Chute-Saint-Philippe</t>
  </si>
  <si>
    <t>Réjean Perron p. 250</t>
  </si>
  <si>
    <t>Mario Hudon</t>
  </si>
  <si>
    <t>A. Lacroix Granit</t>
  </si>
  <si>
    <t>Michael Guay</t>
  </si>
  <si>
    <t>92364835 Québec inc.</t>
  </si>
  <si>
    <t>Kinross Gold Corp.,  M. Jeff Cormier</t>
  </si>
  <si>
    <t>Maxime Gauthier Guay et Roger Guay</t>
  </si>
  <si>
    <t>Pascal Lavoie</t>
  </si>
  <si>
    <t>Cliffs Québec Mine de Fer ltée</t>
  </si>
  <si>
    <t>Les Services  Exp inc.</t>
  </si>
  <si>
    <t>Michel Simard</t>
  </si>
  <si>
    <t>Gérald Harvey</t>
  </si>
  <si>
    <t>2745-7894 Québec inc.</t>
  </si>
  <si>
    <t>Maxime Tremblay</t>
  </si>
  <si>
    <t>Robert Bouchard</t>
  </si>
  <si>
    <t>Jonathan Bouchard</t>
  </si>
  <si>
    <t>Ville de Pont-Rouge</t>
  </si>
  <si>
    <t>Johanne Mercier</t>
  </si>
  <si>
    <t>Errol Cossette</t>
  </si>
  <si>
    <t>Christina Cloutier</t>
  </si>
  <si>
    <t>Roger Beaudry</t>
  </si>
  <si>
    <t>Club Quad du Parc</t>
  </si>
  <si>
    <t>IOS Services Géoscientifiques inc.</t>
  </si>
  <si>
    <t>Club motoneige Les Ours Blancs inc.</t>
  </si>
  <si>
    <t>Gérald Saulnier</t>
  </si>
  <si>
    <t>SÉPAQ - Réserve Faunique Rouge-Matawin</t>
  </si>
  <si>
    <t>Les amis de la Branche-Ouest, resp. Lévis Bilodeau</t>
  </si>
  <si>
    <t>William Marchand</t>
  </si>
  <si>
    <t>CIMA+</t>
  </si>
  <si>
    <t>Club de motoneige Nord de la Lièvre de Ferme-Neuve inc.</t>
  </si>
  <si>
    <t>Ressources ABE inc.</t>
  </si>
  <si>
    <t>Club VTT Quad villages Hautes-Laurentides</t>
  </si>
  <si>
    <t>Vincent Bélanger</t>
  </si>
  <si>
    <t>Côté, Émile</t>
  </si>
  <si>
    <t>Ski Saint-Bruno</t>
  </si>
  <si>
    <t>Eagle Hill Exploration Corporation</t>
  </si>
  <si>
    <t>Marie-Ève Guibord et Jean-Pierre Boulet</t>
  </si>
  <si>
    <t>Pourvoirie Waban-Aki</t>
  </si>
  <si>
    <t>PF Résolu Canada Inc.  (Clermont)</t>
  </si>
  <si>
    <t>Plein air Ungava, Daniel Bédard</t>
  </si>
  <si>
    <t>Corporation de développement de saint-zénon</t>
  </si>
  <si>
    <t>Corporation Halte camping du lac Clair et Roberge</t>
  </si>
  <si>
    <t>La Coulée L.R.P. Inc.</t>
  </si>
  <si>
    <t>Érablière S.M.A.T. Inc</t>
  </si>
  <si>
    <t>Gold Bullion Development Corp</t>
  </si>
  <si>
    <t>Érablière au pied du Ham SENC</t>
  </si>
  <si>
    <t>Association Chasse et Pêche Mont-Louis</t>
  </si>
  <si>
    <t>Pouliot Martin</t>
  </si>
  <si>
    <t>Association Plein Air Rivière aux Outardes inc. Zec Varin</t>
  </si>
  <si>
    <t>Foresterie STC inc, Sylvain  Clément</t>
  </si>
  <si>
    <t>Claudia Tremblay</t>
  </si>
  <si>
    <t>Fairmont Ressources inc.</t>
  </si>
  <si>
    <t>Carl Trépanier</t>
  </si>
  <si>
    <t>Michaël Boudreault</t>
  </si>
  <si>
    <t>Frédéric Beaumont</t>
  </si>
  <si>
    <t>Lise Potvin</t>
  </si>
  <si>
    <t>Adventure Gold</t>
  </si>
  <si>
    <t>Club VTT l'Est-Quad</t>
  </si>
  <si>
    <t>Conseil des Innus de Pakua Shipi</t>
  </si>
  <si>
    <t>2549-6274 Québec inc.</t>
  </si>
  <si>
    <t>Hydro-Québec Équipements et services partagés</t>
  </si>
  <si>
    <t>LE PARADIS DU QUAD OUAREAU inc.</t>
  </si>
  <si>
    <t>Jacques Lepage</t>
  </si>
  <si>
    <t>Martial Grenon</t>
  </si>
  <si>
    <t>Dave Tremblay</t>
  </si>
  <si>
    <t>La Société ferrioviaire du Nord québecois</t>
  </si>
  <si>
    <t>Michel Larouche</t>
  </si>
  <si>
    <t>Domaine Du Lac Bryson</t>
  </si>
  <si>
    <t>Club VTT Les Coyotes</t>
  </si>
  <si>
    <t>Biothec foresterie inc.</t>
  </si>
  <si>
    <t>Régis Roy</t>
  </si>
  <si>
    <t>Christopher Émond</t>
  </si>
  <si>
    <t>Société saumon de la rivière Romaine</t>
  </si>
  <si>
    <t>Laurier Hamilton et fils ltée</t>
  </si>
  <si>
    <t>Association des chasseurs et pêcheurs de la riv. Pentecôte</t>
  </si>
  <si>
    <t>Carl Hudon</t>
  </si>
  <si>
    <t>Alexandre Dionne</t>
  </si>
  <si>
    <t>West Point Ressources Inc</t>
  </si>
  <si>
    <t>Hydro-Québec Production</t>
  </si>
  <si>
    <t>Michel Goyer</t>
  </si>
  <si>
    <t>Patrick Genesse</t>
  </si>
  <si>
    <t>Michel Lessard</t>
  </si>
  <si>
    <t>NioGold Mining Corporation</t>
  </si>
  <si>
    <t>Safari Anticosti</t>
  </si>
  <si>
    <t>Léon-Georges Lavoie</t>
  </si>
  <si>
    <t>Comité des chalets des îles de mai</t>
  </si>
  <si>
    <t>Rénald Lefebvre</t>
  </si>
  <si>
    <t>Cavan Ventures inc./ Roger Ouellet</t>
  </si>
  <si>
    <t>Éric Gagnon</t>
  </si>
  <si>
    <t>Marcel Lavoie</t>
  </si>
  <si>
    <t>Club quad les lynx du nord de Chapais</t>
  </si>
  <si>
    <t>9076-9803 Québec Inc, Les entreprises Marc Forget</t>
  </si>
  <si>
    <t>SÉPAQ, Parc national des Hautes-Gorges-de-la-rivière-Malbaie</t>
  </si>
  <si>
    <t>Comité de développement Multiressources de la Rédemption</t>
  </si>
  <si>
    <t>Foresterie Jalvoie</t>
  </si>
  <si>
    <t>La Vallée Taconique inc.</t>
  </si>
  <si>
    <t>François Denis</t>
  </si>
  <si>
    <t>Association Chasse et Pêche du lac Brébeuf inc.</t>
  </si>
  <si>
    <t>Forages Val-d'Or</t>
  </si>
  <si>
    <t>Ass. chasse, pêche et villégiature du Tawachiche inc.</t>
  </si>
  <si>
    <t>Excavation MJ</t>
  </si>
  <si>
    <t>Érablière Francis Robert inc.</t>
  </si>
  <si>
    <t>Municipalité de Lamarche</t>
  </si>
  <si>
    <t>EEN CA Mont-Rothery S.E.C.</t>
  </si>
  <si>
    <t>Pierre Savard</t>
  </si>
  <si>
    <t>Association des amis du lac Rond</t>
  </si>
  <si>
    <t>Lamêlée minerais de fer ltée</t>
  </si>
  <si>
    <t>Pourvoirie Mekoos</t>
  </si>
  <si>
    <t>120-Raymond Jean-Pierre</t>
  </si>
  <si>
    <t>Communicatio Télésignal Inc.</t>
  </si>
  <si>
    <t>Forêt Coupe Inc.</t>
  </si>
  <si>
    <t>Sucrerie de la Seigneurie inc.</t>
  </si>
  <si>
    <t>74-Sirop Nordik inc.</t>
  </si>
  <si>
    <t>Bois Nobles Ka 'N' Enda Ltée</t>
  </si>
  <si>
    <t>IXMET Inc.</t>
  </si>
  <si>
    <t>61-Charbonneau Marie-Élène</t>
  </si>
  <si>
    <t>Club sportif lac trois-saumons</t>
  </si>
  <si>
    <t>Pourvoiries Essipit</t>
  </si>
  <si>
    <t>Tremblay Réjean</t>
  </si>
  <si>
    <t>Claude Synnott</t>
  </si>
  <si>
    <t>Germain Michaud</t>
  </si>
  <si>
    <t>Christian Bilodeau</t>
  </si>
  <si>
    <t>Nuinsco Ressources Lte</t>
  </si>
  <si>
    <t>Dentrotik Groupe Mc Neil</t>
  </si>
  <si>
    <t>Donald Thibault</t>
  </si>
  <si>
    <t>Scierie Arbotek inc.</t>
  </si>
  <si>
    <t>Michel garon</t>
  </si>
  <si>
    <t>Robert Guénette</t>
  </si>
  <si>
    <t>Club de motoneige de la Mitis 2001 inc.</t>
  </si>
  <si>
    <t>Germain Morel</t>
  </si>
  <si>
    <t>Club motos-neige Les Panaches du Lac-du-Cerf</t>
  </si>
  <si>
    <t>Couture, Marcel</t>
  </si>
  <si>
    <t>René Bernard .inc</t>
  </si>
  <si>
    <t>Érablière Yves Caron inc.</t>
  </si>
  <si>
    <t>MINI TRAVAUX SYLVICOLES INC.</t>
  </si>
  <si>
    <t>Les entreprises Gérald Ouellet</t>
  </si>
  <si>
    <t>Marcel Couture</t>
  </si>
  <si>
    <t>Ass. des utilisateurs de la rte de contournement Toulnustouc</t>
  </si>
  <si>
    <t>Gino Bouchard</t>
  </si>
  <si>
    <t>Comité de gestion de la rivière Portneuf</t>
  </si>
  <si>
    <t>Produits Forestiers D.G. Ltee.</t>
  </si>
  <si>
    <t>Eagle Village First Nation</t>
  </si>
  <si>
    <t>gouvernement régional d'Eeyou Istchee Baie-James</t>
  </si>
  <si>
    <t>Société de développement du réservoir Kiamika</t>
  </si>
  <si>
    <t>Association de chasse et pêche de Sainte-Anne-du-Lac inc.</t>
  </si>
  <si>
    <t>Dominique Morin</t>
  </si>
  <si>
    <t>Club de motoneigiste Les Rôdeurs inc.</t>
  </si>
  <si>
    <t>Club Quad Haute Gaspésie inc.</t>
  </si>
  <si>
    <t>9300-1600 Québec inc.</t>
  </si>
  <si>
    <t>Gestion Forap inc</t>
  </si>
  <si>
    <t>Club  Voyageurs des collines et ravins</t>
  </si>
  <si>
    <t>Jean-Claude Fortin</t>
  </si>
  <si>
    <t>Hydro-Québec- Équipement (Guillaume Roy)</t>
  </si>
  <si>
    <t>Guillaume Dufour</t>
  </si>
  <si>
    <t>Municipalité du Canton d'Orford</t>
  </si>
  <si>
    <t>Club motoneige de Chapais</t>
  </si>
  <si>
    <t>ÉcoSite de la Tête du lac Témiscouata</t>
  </si>
  <si>
    <t>Centre des marais et ses habitants</t>
  </si>
  <si>
    <t>Pépinière de Saint-Modeste</t>
  </si>
  <si>
    <t>Regroupement Petite Péribonka</t>
  </si>
  <si>
    <t>LA PETITE CABANE À SUCRE INC.</t>
  </si>
  <si>
    <t>Exploration Canuck</t>
  </si>
  <si>
    <t>Club moto-neige Piteman</t>
  </si>
  <si>
    <t>Horizon SF Inc.</t>
  </si>
  <si>
    <t>Anglo American Exploration Canada</t>
  </si>
  <si>
    <t>Jonathan Rousseau</t>
  </si>
  <si>
    <t>René Canuel</t>
  </si>
  <si>
    <t>Alexandre Roy</t>
  </si>
  <si>
    <t>La Granaudière</t>
  </si>
  <si>
    <t>Lakeside Minerals Corp.</t>
  </si>
  <si>
    <t>Laurien Jean</t>
  </si>
  <si>
    <t>Vidéotron - Technologies sans fil</t>
  </si>
  <si>
    <t>Francis Rivard enr</t>
  </si>
  <si>
    <t>Julien Bernier</t>
  </si>
  <si>
    <t>Conseil des Atikamekw d'Opitciwan</t>
  </si>
  <si>
    <t>Richard Lavoie</t>
  </si>
  <si>
    <t>9186-1609 Québec inc.</t>
  </si>
  <si>
    <t>Denis Sabourin</t>
  </si>
  <si>
    <t>Jimmy Duchesne</t>
  </si>
  <si>
    <t>Carmel Deschamps</t>
  </si>
  <si>
    <t>Dessau</t>
  </si>
  <si>
    <t>Rivard Hélène et Caouette Jacques</t>
  </si>
  <si>
    <t>Marcel Fortin</t>
  </si>
  <si>
    <t>Marc-Gabriel Naud</t>
  </si>
  <si>
    <t>Construction R.J. Bérubé Inc</t>
  </si>
  <si>
    <t>Scierie Preverco inc.</t>
  </si>
  <si>
    <t>Parc éolien Mesgi'g Ugju's'n, S.E.C.</t>
  </si>
  <si>
    <t>Denis Jean</t>
  </si>
  <si>
    <t>Érablière Mont-Tremblant</t>
  </si>
  <si>
    <t>Coopérative de Solidarité du Huitième Feu</t>
  </si>
  <si>
    <t>Jérémie Darcy</t>
  </si>
  <si>
    <t>Dany Côté</t>
  </si>
  <si>
    <t>Club de motoneige Étoile des Monts de Murdochville inc.</t>
  </si>
  <si>
    <t>Rio Alcom Ltée</t>
  </si>
  <si>
    <t>Club de motoneige Rapide Blanc inc.</t>
  </si>
  <si>
    <t>Hydro-Québec - Volet IMA</t>
  </si>
  <si>
    <t>Maurice Desjardins</t>
  </si>
  <si>
    <t>Guillaume Robert</t>
  </si>
  <si>
    <t>Club Motoneige St-Raymond inc</t>
  </si>
  <si>
    <t>Or Integra (québec) Inc.</t>
  </si>
  <si>
    <t>Chaire de recherche industrielle (CRSNG-P.F.A. - Anticosti)</t>
  </si>
  <si>
    <t>Michel Guay</t>
  </si>
  <si>
    <t>9255-8352 Québec inc.</t>
  </si>
  <si>
    <t>Irving Big Stop Dégelis</t>
  </si>
  <si>
    <t>M.C. Bois Rond inc</t>
  </si>
  <si>
    <t>Steve Dufour</t>
  </si>
  <si>
    <t>Pourvoirie le Fer à Cheval 2010</t>
  </si>
  <si>
    <t>Godbout Express (Gilles Godbout)</t>
  </si>
  <si>
    <t>Céline Lessard et Roger Carrier</t>
  </si>
  <si>
    <t>Érablière LRP inc</t>
  </si>
  <si>
    <t>Érablière LRP inc.</t>
  </si>
  <si>
    <t>Érablière l'Or des Monts inc.</t>
  </si>
  <si>
    <t>St-Denis, Luc</t>
  </si>
  <si>
    <t>Dontigny Steeve</t>
  </si>
  <si>
    <t>Pourvoirie Kapitachuan</t>
  </si>
  <si>
    <t>Tremblay, Richard et Jean-Christophe</t>
  </si>
  <si>
    <t>Michel Bisson 9299885 Québec inc.</t>
  </si>
  <si>
    <t>Réal Fortin</t>
  </si>
  <si>
    <t>Groupe KEOPS</t>
  </si>
  <si>
    <t>Les Forestiers E.A.L.Inc.</t>
  </si>
  <si>
    <t>Lyna Tremblay</t>
  </si>
  <si>
    <t>Orica Canada</t>
  </si>
  <si>
    <t>Jean-Yves Tardif</t>
  </si>
  <si>
    <t>Jimmy Durand</t>
  </si>
  <si>
    <t>MDN inc.</t>
  </si>
  <si>
    <t>Dany Bouchard</t>
  </si>
  <si>
    <t>Érablière Vézina et fils</t>
  </si>
  <si>
    <t>Claude Vézina</t>
  </si>
  <si>
    <t>Transport M N Lavoie inc.</t>
  </si>
  <si>
    <t>Yvon Boucher</t>
  </si>
  <si>
    <t>Ronald Dubeau</t>
  </si>
  <si>
    <t>Comité des citoyens chemin du lac Matagami</t>
  </si>
  <si>
    <t>Picard Germain</t>
  </si>
  <si>
    <t>Christian Leclair</t>
  </si>
  <si>
    <t>Club sportif populaire du Bas-Saint-Laurent inc.</t>
  </si>
  <si>
    <t>Stria Lithium inc.</t>
  </si>
  <si>
    <t>Transport Dominique Boivin</t>
  </si>
  <si>
    <t>Jacques Fortier</t>
  </si>
  <si>
    <t>Foresterie Marois</t>
  </si>
  <si>
    <t>Charbon de Bois Feuille d'érable inc.</t>
  </si>
  <si>
    <t>Alix France et Côté Jean-Éric</t>
  </si>
  <si>
    <t>Jean-Guy Poirier</t>
  </si>
  <si>
    <t>Patrick Legault</t>
  </si>
  <si>
    <t>Société Hydro-Canyon Saint-Joachim</t>
  </si>
  <si>
    <t>Ressources X-Ore</t>
  </si>
  <si>
    <t>Philippe Villeneuve</t>
  </si>
  <si>
    <t>Luc Tremblay</t>
  </si>
  <si>
    <t>Normen Gauthier</t>
  </si>
  <si>
    <t>Ressources Sphinx ltée.</t>
  </si>
  <si>
    <t>9035-1990 Québec inc</t>
  </si>
  <si>
    <t>Cote Serge</t>
  </si>
  <si>
    <t>Explorer Alliance Corporatioj</t>
  </si>
  <si>
    <t>Gestion Réjean Ouellet Inc.</t>
  </si>
  <si>
    <t>CEDFFOB</t>
  </si>
  <si>
    <t>9313-8378 Québec inc.</t>
  </si>
  <si>
    <t>ALLARD MICHEL</t>
  </si>
  <si>
    <t>Florent Bérubé</t>
  </si>
  <si>
    <t>Hervé Bourgault</t>
  </si>
  <si>
    <t>Giguère Marc</t>
  </si>
  <si>
    <t>Resources yorbeau inc.</t>
  </si>
  <si>
    <t>CFP Dolbeau Mistassini</t>
  </si>
  <si>
    <t>LAVOIE BRUNO</t>
  </si>
  <si>
    <t>9312-8791 Québec inc.</t>
  </si>
  <si>
    <t>Bleuet Nordic inc.</t>
  </si>
  <si>
    <t>Louis Émond</t>
  </si>
  <si>
    <t>Normand Pilote</t>
  </si>
  <si>
    <t>Yvon Asselin</t>
  </si>
  <si>
    <t>Alain Campion</t>
  </si>
  <si>
    <t>Érablière JVR senc (Gagné Jean-François)</t>
  </si>
  <si>
    <t>Gino Gagnon</t>
  </si>
  <si>
    <t>Damien Vincent</t>
  </si>
  <si>
    <t>Beaulieu, Jacky</t>
  </si>
  <si>
    <t>Meunier Claude</t>
  </si>
  <si>
    <t>Cédrik Girard</t>
  </si>
  <si>
    <t>Raynald Castonguay</t>
  </si>
  <si>
    <t>Sylvain Audet</t>
  </si>
  <si>
    <t>Bertrand Cassivi</t>
  </si>
  <si>
    <t>Vézina Mélanie</t>
  </si>
  <si>
    <t>Danny Cassivi</t>
  </si>
  <si>
    <t>Robert Bélanger</t>
  </si>
  <si>
    <t>Pascal Brouillette</t>
  </si>
  <si>
    <t>La compagnie Commonwealth Plywood ltée</t>
  </si>
  <si>
    <t>Énergie éolienne Roncevaux S.E.C.</t>
  </si>
  <si>
    <t>Denis Dubé</t>
  </si>
  <si>
    <t>Ressources Yorbeau</t>
  </si>
  <si>
    <t>Club Quand Avignon Ouest</t>
  </si>
  <si>
    <t>Les Anciens de Saint-Thomas de Cherbourg</t>
  </si>
  <si>
    <t>Exploration Osisko Baie-James</t>
  </si>
  <si>
    <t>Canadian Royalities</t>
  </si>
  <si>
    <t>Réjean Lord</t>
  </si>
  <si>
    <t>Hydrosys Expert-conseil inc</t>
  </si>
  <si>
    <t>Université du Nouveau-Brunswick</t>
  </si>
  <si>
    <t>Denis Bourassa 91071183 Qc inc</t>
  </si>
  <si>
    <t>Forêt Bleue inc.</t>
  </si>
  <si>
    <t>Hydro-Québec Projets et Services Montmorency/Matapédia Réseu</t>
  </si>
  <si>
    <t>Sucrerie Pignon Bleu</t>
  </si>
  <si>
    <t>Alain Boulette</t>
  </si>
  <si>
    <t>Sépaq (Parc national de la Gaspésie)</t>
  </si>
  <si>
    <t>90- Rioux Jade et Trahan Éric</t>
  </si>
  <si>
    <t>Jocelyn Harvey Entrepreneur inc.</t>
  </si>
  <si>
    <t>Carle, Normand</t>
  </si>
  <si>
    <t>COLLIN JEAN-MARC</t>
  </si>
  <si>
    <t>Autres destinations</t>
  </si>
  <si>
    <t>EJD Construction Inc.</t>
  </si>
  <si>
    <t>Rio Algom Ltd</t>
  </si>
  <si>
    <t>Jocelyn Ouellet &amp; Michaël Lebel</t>
  </si>
  <si>
    <t>Construction Énergie Renouvelable s.e.n.c.</t>
  </si>
  <si>
    <t>Jean Michel Gosselin</t>
  </si>
  <si>
    <t>Casabon Marie-Claude</t>
  </si>
  <si>
    <t>Christian Fradette</t>
  </si>
  <si>
    <t>Pourvoirie Mistawac</t>
  </si>
  <si>
    <t>Ritchy Thellend</t>
  </si>
  <si>
    <t>Natural Resources Canada - Canadian Forest Service</t>
  </si>
  <si>
    <t>Dyno Nobel Canada Inc.</t>
  </si>
  <si>
    <t>France Asselin</t>
  </si>
  <si>
    <t>QMX Gold Corporation</t>
  </si>
  <si>
    <t>Martial Gagnon</t>
  </si>
  <si>
    <t>Coulée Mékinac - 9321-5267 Québec inc.</t>
  </si>
  <si>
    <t>Beufield Ressources Inc.</t>
  </si>
  <si>
    <t>Beaufield Ressources Inc.</t>
  </si>
  <si>
    <t>101- Doherty, Tomy</t>
  </si>
  <si>
    <t>Daniel Horrobin (Pourvoirie Ours brun)</t>
  </si>
  <si>
    <t>Coopérative forestière Petite Nation</t>
  </si>
  <si>
    <t>MFFP-Direciton des inventaires forestiers</t>
  </si>
  <si>
    <t>Filip Fortier</t>
  </si>
  <si>
    <t>Terrassement Excavation Marchand</t>
  </si>
  <si>
    <t>69- Charbonneau Mario</t>
  </si>
  <si>
    <t>Fancamp Exploration</t>
  </si>
  <si>
    <t>Alexandre Bérubé</t>
  </si>
  <si>
    <t>Toupin Jean</t>
  </si>
  <si>
    <t>Roger Carrier inc.</t>
  </si>
  <si>
    <t>Pierre Laurin</t>
  </si>
  <si>
    <t>Hydro Québec Équipement et services partagés</t>
  </si>
  <si>
    <t>Bégin Ghislain</t>
  </si>
  <si>
    <t>forestier beauséjour</t>
  </si>
  <si>
    <t>George Poirier</t>
  </si>
  <si>
    <t>RLD Lecrelc Ltée,  Francis Drouin</t>
  </si>
  <si>
    <t>Association du lac Fer à Cheval</t>
  </si>
  <si>
    <t>Jean Duchesne</t>
  </si>
  <si>
    <t>Club Motoneige St-Charles inc</t>
  </si>
  <si>
    <t>Donald Boulianne</t>
  </si>
  <si>
    <t>Rogue Resources</t>
  </si>
  <si>
    <t>Comité régionale pour la protection des falaise</t>
  </si>
  <si>
    <t>Rio Tinto Alcan inc. division Énergie Électrique</t>
  </si>
  <si>
    <t>Club de motoneige de Matagami</t>
  </si>
  <si>
    <t>Transport Langlois</t>
  </si>
  <si>
    <t>Domtar</t>
  </si>
  <si>
    <t>Réserve faunique de Papineau-Labelle</t>
  </si>
  <si>
    <t>9310-7498 Qc. Inc</t>
  </si>
  <si>
    <t>Transport Clouâtre inc</t>
  </si>
  <si>
    <t>Groupe Forêt Girardville inc.</t>
  </si>
  <si>
    <t>Club Quad Les Deux Phares</t>
  </si>
  <si>
    <t>Aurèle Bastien</t>
  </si>
  <si>
    <t>Ministère du Transport</t>
  </si>
  <si>
    <t>Francis Morin</t>
  </si>
  <si>
    <t>Pierre Bouchard et Carl Plante</t>
  </si>
  <si>
    <t>Larry Desgagné</t>
  </si>
  <si>
    <t>Brisson Francois</t>
  </si>
  <si>
    <t>Cartier Énergie Éolienne (GM)</t>
  </si>
  <si>
    <t>Eric Fleury</t>
  </si>
  <si>
    <t>Dupont Jacques</t>
  </si>
  <si>
    <t>Madore Luc</t>
  </si>
  <si>
    <t>Daniel Proulx</t>
  </si>
  <si>
    <t>L. Fournier et Fils inc.</t>
  </si>
  <si>
    <t>Sylvain Trembaly</t>
  </si>
  <si>
    <t>Hydro-Québec- Production Manicouagan</t>
  </si>
  <si>
    <t>Groupement des propriétaires de boisés privés de Charlevoix</t>
  </si>
  <si>
    <t>G.-Magella Proulx</t>
  </si>
  <si>
    <t>Gérard Saulnier</t>
  </si>
  <si>
    <t>Jean Michel Rochefort</t>
  </si>
  <si>
    <t>Marc Laberge</t>
  </si>
  <si>
    <t>Entreprise Benoit Mailloux</t>
  </si>
  <si>
    <t>Frédéric Poirier</t>
  </si>
  <si>
    <t>Kevin Morais</t>
  </si>
  <si>
    <t>Jean Dallaire</t>
  </si>
  <si>
    <t>Éric Marcil</t>
  </si>
  <si>
    <t>Lauzon, Pierre</t>
  </si>
  <si>
    <t>Léonce Girard</t>
  </si>
  <si>
    <t>Dany Blacburn et Jean François Hudon</t>
  </si>
  <si>
    <t>Bart Van Cauteren</t>
  </si>
  <si>
    <t>Transport J.G. Bédard inc.</t>
  </si>
  <si>
    <t>Foresterie A.K. inc</t>
  </si>
  <si>
    <t>Morel Yvon</t>
  </si>
  <si>
    <t>Réal Descoteaux</t>
  </si>
  <si>
    <t>Gagnon Hervé</t>
  </si>
  <si>
    <t>Demontigny Annie</t>
  </si>
  <si>
    <t>Catherine Boucher</t>
  </si>
  <si>
    <t>Robert Pilote</t>
  </si>
  <si>
    <t>Jacques Gauthier</t>
  </si>
  <si>
    <t>Ressources Sirois Inc.</t>
  </si>
  <si>
    <t>Jobert inc</t>
  </si>
  <si>
    <t>Frédéric Bergeron</t>
  </si>
  <si>
    <t>Daniel Fortin</t>
  </si>
  <si>
    <t>Samuel Dallaire</t>
  </si>
  <si>
    <t>Sylvain Bélanger</t>
  </si>
  <si>
    <t>Les Entreprises Claveau</t>
  </si>
  <si>
    <t>Agnico Eagle Mines Ltd.</t>
  </si>
  <si>
    <t>Municipalité de La Rédemption</t>
  </si>
  <si>
    <t>Érablière du Lac Simon Inc.</t>
  </si>
  <si>
    <t>Claude Gagné</t>
  </si>
  <si>
    <t>Association chasse et pêche de St-Maxime de Mont-Louis inc</t>
  </si>
  <si>
    <t>Parc éolien Nicolas-Riou S.E.C.</t>
  </si>
  <si>
    <t>Jean Bourgault</t>
  </si>
  <si>
    <t>TechnoCentre Éolien</t>
  </si>
  <si>
    <t>Renald Côté 2007 inc.</t>
  </si>
  <si>
    <t>Philippe Dufour</t>
  </si>
  <si>
    <t>Les sentiers Rocher-Percé inc.</t>
  </si>
  <si>
    <t>Club de VTT Les Aventuriers de la Baie</t>
  </si>
  <si>
    <t>Société d'aménagement de Baie-Trinité inc</t>
  </si>
  <si>
    <t>Forespect Ltée</t>
  </si>
  <si>
    <t>Club Quad du Vrai Nord 10-156</t>
  </si>
  <si>
    <t>Kathy Lavoie (sable et gravier)</t>
  </si>
  <si>
    <t>Gabriel Dorval</t>
  </si>
  <si>
    <t>Pourvoirie Fer à Cheval 2010</t>
  </si>
  <si>
    <t>La Maison du granit</t>
  </si>
  <si>
    <t>La Maison du Granit</t>
  </si>
  <si>
    <t>Promas Inc. Jean-Francois Monderie</t>
  </si>
  <si>
    <t>Ass. des lacs Technicien, Béliveau et Côme</t>
  </si>
  <si>
    <t>125- Raymond, Jean-Pierre</t>
  </si>
  <si>
    <t>MRC Manicouagan</t>
  </si>
  <si>
    <t>Steven Keeney</t>
  </si>
  <si>
    <t>Daniel Champagne et Jean-René Fullum</t>
  </si>
  <si>
    <t>Club Quad Beauce-Sartigan</t>
  </si>
  <si>
    <t>Groupement Forestier Coopératif de la Péninsule</t>
  </si>
  <si>
    <t>Jérome Boily</t>
  </si>
  <si>
    <t>Club de motoneige L'Aiglon de Chute-Saint-Philippe (2004) in</t>
  </si>
  <si>
    <t>Bell Mobilité Inc.</t>
  </si>
  <si>
    <t>CPCLM</t>
  </si>
  <si>
    <t>CERF Vallée de La Matapédia</t>
  </si>
  <si>
    <t>Sépaq - Réserve faunique des Chic-Chocs</t>
  </si>
  <si>
    <t>Pourvoirie Safari Anticosti inc.</t>
  </si>
  <si>
    <t>Turgeon Gabriel</t>
  </si>
  <si>
    <t>Association Sportive Mars Moulin Laval Claveau</t>
  </si>
  <si>
    <t>B.M. Les Hauteurs inc.</t>
  </si>
  <si>
    <t>Réserve Faunique de Papineau-Labelle</t>
  </si>
  <si>
    <t>Club les Amoureux de la Motoneige inc.</t>
  </si>
  <si>
    <t>Les Quatres Sentiers</t>
  </si>
  <si>
    <t>EEN GP Mont-Rothery inc.</t>
  </si>
  <si>
    <t>Bleuetière Roger Rondeau</t>
  </si>
  <si>
    <t>Le Territoire Populaire Chénier Inc.</t>
  </si>
  <si>
    <t>Société des Amis des Monts Groulx (Pierre Gauthier)</t>
  </si>
  <si>
    <t>2314-5758 Québec inc.</t>
  </si>
  <si>
    <t>Université du Québec Abitibi-Témiscamingue</t>
  </si>
  <si>
    <t>Coopérative des producteurs de chaux du Bas-Saint-Laurent</t>
  </si>
  <si>
    <t>Club de motoneige La Coulée Verte</t>
  </si>
  <si>
    <t>Érablière au Pied du Mont inc.</t>
  </si>
  <si>
    <t>Paul Tremblay</t>
  </si>
  <si>
    <t>Lévesque, Alain</t>
  </si>
  <si>
    <t>Clément Côté</t>
  </si>
  <si>
    <t>M. Steven Ritchie et M. Alain Guay</t>
  </si>
  <si>
    <t>Comité municipal de Laniel</t>
  </si>
  <si>
    <t>Pierre Étienne Fortin</t>
  </si>
  <si>
    <t>Émond Stéphane</t>
  </si>
  <si>
    <t>Entrepreneur général Jean Fournier inc.</t>
  </si>
  <si>
    <t>Association de Chasse et Pêche Collin inc. (ZEC Collin)</t>
  </si>
  <si>
    <t>SEPAQ Anticosti</t>
  </si>
  <si>
    <t>Mine Agnico Eagle division Lapa</t>
  </si>
  <si>
    <t>Société Rexforêt</t>
  </si>
  <si>
    <t>Érablière St-Tite inc.</t>
  </si>
  <si>
    <t>9302-0469 (BoréA)</t>
  </si>
  <si>
    <t>Gestion AJ (2003) inc.</t>
  </si>
  <si>
    <t>Oban Mining Corporation</t>
  </si>
  <si>
    <t>PINEAULT JOHN</t>
  </si>
  <si>
    <t>Plante Gilles</t>
  </si>
  <si>
    <t>Société développement de la Baie-James</t>
  </si>
  <si>
    <t>Association de chasse et pêche Mazana</t>
  </si>
  <si>
    <t>Hydro-Québec Production Beauharnois</t>
  </si>
  <si>
    <t>Les Constructions Hydrospec</t>
  </si>
  <si>
    <t>9146-7282 Qc inc.</t>
  </si>
  <si>
    <t>Jean-Yves Roux</t>
  </si>
  <si>
    <t>Ferme Riquart (2001) inc</t>
  </si>
  <si>
    <t>Ferme Riquard (2001)inc</t>
  </si>
  <si>
    <t>Richard Murray</t>
  </si>
  <si>
    <t>Pourvoirie Lac Isidore Inc. / Camping lac 31 milles</t>
  </si>
  <si>
    <t>Gilles Rivest</t>
  </si>
  <si>
    <t>Stantec Experts - conseils Ltée</t>
  </si>
  <si>
    <t>Maurice Bouchard</t>
  </si>
  <si>
    <t>Pétrolia Anticosti inc.</t>
  </si>
  <si>
    <t>9147-3322 Québec Inc.</t>
  </si>
  <si>
    <t>Erablière de la rivière noire inc</t>
  </si>
  <si>
    <t>Maurice Arsenault</t>
  </si>
  <si>
    <t>Club Quad les Aventuriers des 7 Rivières</t>
  </si>
  <si>
    <t>Lysette Larocque Gauthier</t>
  </si>
  <si>
    <t>Julie Turcotte</t>
  </si>
  <si>
    <t>Stéphane Dufour</t>
  </si>
  <si>
    <t>LANDRY ALAIN</t>
  </si>
  <si>
    <t>Érablière du Lac Sunday s.e.n.c</t>
  </si>
  <si>
    <t>Carl Gauthier</t>
  </si>
  <si>
    <t>Cbay Minerals inc.</t>
  </si>
  <si>
    <t>9075-4615 QUÉBEC INC</t>
  </si>
  <si>
    <t>Réserve faunique de Mastigouche</t>
  </si>
  <si>
    <t>Hydro -Québec Production - des Cascades</t>
  </si>
  <si>
    <t>Raymond Bédard</t>
  </si>
  <si>
    <t>David Malouf</t>
  </si>
  <si>
    <t>Dexter Québec inc.</t>
  </si>
  <si>
    <t>André Rodrigue</t>
  </si>
  <si>
    <t>Jean-Marie Rioux</t>
  </si>
  <si>
    <t>Société Beauceronne de Gestion Faunique inc. (Zec Jaro)</t>
  </si>
  <si>
    <t>Patrick Morin</t>
  </si>
  <si>
    <t>Elizabeth Harvey</t>
  </si>
  <si>
    <t>Lucien Lauzon</t>
  </si>
  <si>
    <t>BRETON OMER</t>
  </si>
  <si>
    <t>Guylaine Boucher</t>
  </si>
  <si>
    <t>9265-9911 Qc inc.</t>
  </si>
  <si>
    <t>Les Services exp inc.</t>
  </si>
  <si>
    <t>Réal Tétreault</t>
  </si>
  <si>
    <t>Club de motoneige Les explorateurs de Pohénégamook</t>
  </si>
  <si>
    <t>Edmunston truck stop</t>
  </si>
  <si>
    <t>Steeve Lapointe</t>
  </si>
  <si>
    <t>Ministère de l'Énergie et des Ressources naturelles</t>
  </si>
  <si>
    <t>SIROIS SEBASTIEN</t>
  </si>
  <si>
    <t>Comité d'aménagement touristique de Sainte-Anne du Lac inc.</t>
  </si>
  <si>
    <t>Jacinthe Laplante</t>
  </si>
  <si>
    <t>Richard Théorêt</t>
  </si>
  <si>
    <t>Rénald L'Heureux, Annie-Claude Jolette</t>
  </si>
  <si>
    <t>9152-6830 Québec inc.</t>
  </si>
  <si>
    <t>Rodrigue Genest</t>
  </si>
  <si>
    <t>Arianne Phosphate</t>
  </si>
  <si>
    <t>Berthold McMurray - Pierre Vallière</t>
  </si>
  <si>
    <t>Frédéric Gauthier (CN)</t>
  </si>
  <si>
    <t>Club de moto-neige de Labelle inc.</t>
  </si>
  <si>
    <t>Les Entreprises Georges Valois &amp; fils inc.</t>
  </si>
  <si>
    <t>Municipalité de Déléage</t>
  </si>
  <si>
    <t>Scierie J. F. Girard</t>
  </si>
  <si>
    <t>3089-1568 Québec inc.</t>
  </si>
  <si>
    <t>Oban Ressources</t>
  </si>
  <si>
    <t>Carrier Bégin</t>
  </si>
  <si>
    <t>Ressources Minières Radisson</t>
  </si>
  <si>
    <t>Bois Poulin (Saint-Jacques-de-Leeds)</t>
  </si>
  <si>
    <t>Mathieu Vallières</t>
  </si>
  <si>
    <t>60-Girard Danny</t>
  </si>
  <si>
    <t>Béton Fortin Inc.</t>
  </si>
  <si>
    <t>École de Foresterie et de technologie du bois de Duchesnay</t>
  </si>
  <si>
    <t>Bowmore Exploration ltée</t>
  </si>
  <si>
    <t>David Dubreuil</t>
  </si>
  <si>
    <t>Jacki Steinmetzer</t>
  </si>
  <si>
    <t>Grimard, Gilbert</t>
  </si>
  <si>
    <t>Club Auto-Neige Ville-Marie</t>
  </si>
  <si>
    <t>Provencher Céline</t>
  </si>
  <si>
    <t>Bourque Pierre</t>
  </si>
  <si>
    <t>RCTF inc. Richard Carbonneau</t>
  </si>
  <si>
    <t>Chevaliers de Colomb conseil 6542</t>
  </si>
  <si>
    <t>Camping Laurent-Val inc.</t>
  </si>
  <si>
    <t>Bois d'Amérique Inc.</t>
  </si>
  <si>
    <t>Club de motoneige Dolbeau-Mistassini inc.</t>
  </si>
  <si>
    <t>Les Fruits Bleus inc.</t>
  </si>
  <si>
    <t>Yves Caron</t>
  </si>
  <si>
    <t>9323-0548 Québec inc</t>
  </si>
  <si>
    <t>Nottaway Ressources</t>
  </si>
  <si>
    <t>Richard Deschenes</t>
  </si>
  <si>
    <t>Sébastien Pharand</t>
  </si>
  <si>
    <t>François Beaudouin</t>
  </si>
  <si>
    <t>Érablière Pro-Bel inc</t>
  </si>
  <si>
    <t>Côté, Richard et Marc</t>
  </si>
  <si>
    <t>Eric Labelle</t>
  </si>
  <si>
    <t>Société des établissements de plein air du Québec (Sépaq)</t>
  </si>
  <si>
    <t>Caroline Lalancette Tanguay</t>
  </si>
  <si>
    <t>Pourvoirie Mirage Inc.</t>
  </si>
  <si>
    <t>Denis Daigneault</t>
  </si>
  <si>
    <t>Laperrière Claude</t>
  </si>
  <si>
    <t>Bleuets Grenier et Fils (9301-8745 Québec inc)</t>
  </si>
  <si>
    <t>Armand Charbonneau</t>
  </si>
  <si>
    <t>MERN Direction de la restauration des sites miniers</t>
  </si>
  <si>
    <t>Sébastien Lefebvre</t>
  </si>
  <si>
    <t>Les Ressources Angers Inc.</t>
  </si>
  <si>
    <t>Cédric Arès</t>
  </si>
  <si>
    <t>Vincent &amp; Jonathan Pelletier</t>
  </si>
  <si>
    <t>Dany Brousseau</t>
  </si>
  <si>
    <t>Martial Bergeron</t>
  </si>
  <si>
    <t>Gestion conseil PAC inc</t>
  </si>
  <si>
    <t>Forêts élites exploits Ltée</t>
  </si>
  <si>
    <t>bùbvùbv</t>
  </si>
  <si>
    <t>Énergie Hydroélectrique Mistassini s.e.c</t>
  </si>
  <si>
    <t>JOMPHE VALMONT</t>
  </si>
  <si>
    <t>Ferme Forestière du Pin Croche INC.</t>
  </si>
  <si>
    <t>Raynald Desmeules</t>
  </si>
  <si>
    <t>Boralex</t>
  </si>
  <si>
    <t>Bontererra Ressources Inc</t>
  </si>
  <si>
    <t>Machinerie du Nord Inc.</t>
  </si>
  <si>
    <t>ddddddddddd</t>
  </si>
  <si>
    <t>St-Pierre Yvon</t>
  </si>
  <si>
    <t>Corporation du Parc régional du Lac Kénogami Denis Lalonde</t>
  </si>
  <si>
    <t>Réjean Bergeron</t>
  </si>
  <si>
    <t>Leblanc Yvon</t>
  </si>
  <si>
    <t>Claude Boudreault</t>
  </si>
  <si>
    <t>9334-0917 Québec inc</t>
  </si>
  <si>
    <t>Steeve Coulombe</t>
  </si>
  <si>
    <t>Hamel Clermond ltée</t>
  </si>
  <si>
    <t>Construction Girard inc., Jonathan Girard</t>
  </si>
  <si>
    <t>9231-8658 Québec Inc.</t>
  </si>
  <si>
    <t>Ferme Northstock inc.</t>
  </si>
  <si>
    <t>Club de motoneigistes Lac-St_Jean, Daniel Perron</t>
  </si>
  <si>
    <t>Frédéric Paquet</t>
  </si>
  <si>
    <t>Pourvoirie Windigo inc.</t>
  </si>
  <si>
    <t>Gilles Leblanc</t>
  </si>
  <si>
    <t>Jean-François et Pascal Champoux</t>
  </si>
  <si>
    <t>Yves Gauthier</t>
  </si>
  <si>
    <t>Technipont Inc.</t>
  </si>
  <si>
    <t>La Compagnie Commonwealth Plywood Ltée</t>
  </si>
  <si>
    <t>pourvoirie L</t>
  </si>
  <si>
    <t>Groupe Ressources Géomines inc.</t>
  </si>
  <si>
    <t>Stéphan Huot</t>
  </si>
  <si>
    <t>Claude Migneault</t>
  </si>
  <si>
    <t>M. Bruno Lavoie</t>
  </si>
  <si>
    <t>Pourvoirie du lac Laflamme</t>
  </si>
  <si>
    <t>Téléforest</t>
  </si>
  <si>
    <t>Club La Cité du Quad 02-116</t>
  </si>
  <si>
    <t>Pierre Rheault</t>
  </si>
  <si>
    <t>Mme Josée Lamontagne</t>
  </si>
  <si>
    <t>Paul Robitaille</t>
  </si>
  <si>
    <t>Amec Foster Wheeler</t>
  </si>
  <si>
    <t xml:space="preserve"> Les Ateliers Laprise</t>
  </si>
  <si>
    <t>Balmorals Ressources</t>
  </si>
  <si>
    <t>M.Martial Bousquet</t>
  </si>
  <si>
    <t>Bruno Messier</t>
  </si>
  <si>
    <t>Samy Mortreuil</t>
  </si>
  <si>
    <t>Dufour Steeve</t>
  </si>
  <si>
    <t>Association de Chasse et Pêche Boullé inc. ( ZEC )</t>
  </si>
  <si>
    <t>Gaétan Lecourt</t>
  </si>
  <si>
    <t>Danny Cayouette, Léonce Cayouette</t>
  </si>
  <si>
    <t>Bold Ventures inc.</t>
  </si>
  <si>
    <t>Gaétan Lecours</t>
  </si>
  <si>
    <t>Erablière L.M. 415</t>
  </si>
  <si>
    <t>Martineau Jocelyn E.</t>
  </si>
  <si>
    <t>Bois de chauffage SDS enr.</t>
  </si>
  <si>
    <t>69-François Groleau</t>
  </si>
  <si>
    <t>84-Yan Gaudet</t>
  </si>
  <si>
    <t>Constantin Yoland - Constantin Sylvain - Constantin Gabriel</t>
  </si>
  <si>
    <t>ZEC Chapais</t>
  </si>
  <si>
    <t>Pourvoirie Clauparo , Pascal Hovington</t>
  </si>
  <si>
    <t>Pourvoirie Québec-Nature, Pascal Hovington</t>
  </si>
  <si>
    <t>Laforge-Environnement</t>
  </si>
  <si>
    <t>Club de motoneige Onatchiway Jean Pierre Tremblay</t>
  </si>
  <si>
    <t>11-Guillaume Paul</t>
  </si>
  <si>
    <t>Fédératiuon Québecoise des clubs Quad Bruno Boucher</t>
  </si>
  <si>
    <t>Fédération Québécoise des Clubs Quad, M Bruno Boucher</t>
  </si>
  <si>
    <t>9-Martin Plante</t>
  </si>
  <si>
    <t>R.C.T.F. Richard Carbonneau</t>
  </si>
  <si>
    <t>Association chasse et pêche du lac Bréboeuf Roger St-Hilaire</t>
  </si>
  <si>
    <t>Detour Gold Corporation</t>
  </si>
  <si>
    <t>Robert Émond</t>
  </si>
  <si>
    <t>Pavillon La Vérendrye</t>
  </si>
  <si>
    <t>Vorenus Metal Corporation</t>
  </si>
  <si>
    <t>Camping Kanasuta, Denis Roy</t>
  </si>
  <si>
    <t>Canadian Royalties Inc.</t>
  </si>
  <si>
    <t>Association Chemin du camp 5 (Jean-Pierre Otis)</t>
  </si>
  <si>
    <t>Martin Lavoie</t>
  </si>
  <si>
    <t>Manon Bertrand</t>
  </si>
  <si>
    <t>Entreprises CPM Télécom inc.</t>
  </si>
  <si>
    <t>Relais du Lac Rond inc.</t>
  </si>
  <si>
    <t>Lafontaine inc.</t>
  </si>
  <si>
    <t>Entreprise forestière Amisk</t>
  </si>
  <si>
    <t>Jean Dumais</t>
  </si>
  <si>
    <t>Transports, Mobilité durable, Électrification des transports</t>
  </si>
  <si>
    <t>Réseau de communication Eeyou</t>
  </si>
  <si>
    <t>Pierre Jean</t>
  </si>
  <si>
    <t>Shepherd Larry</t>
  </si>
  <si>
    <t>Les Entreprises de Construction de Québec Ltée</t>
  </si>
  <si>
    <t>Lafontaine Leclerc inc.</t>
  </si>
  <si>
    <t>55-Massy-Thouin Francis</t>
  </si>
  <si>
    <t>Suzanne Desrosiers</t>
  </si>
  <si>
    <t>Nicolas Lapointe</t>
  </si>
  <si>
    <t>Maurice Lesage</t>
  </si>
  <si>
    <t>Légaré, Martin</t>
  </si>
  <si>
    <t>Jacques Laliberté</t>
  </si>
  <si>
    <t>Érablière du Gout inc</t>
  </si>
  <si>
    <t>Duchesne, Gaétan</t>
  </si>
  <si>
    <t>Érablière du Goût Inc</t>
  </si>
  <si>
    <t>Mélanie Picard</t>
  </si>
  <si>
    <t>Maurice Hudon</t>
  </si>
  <si>
    <t>Daniel Dallaire</t>
  </si>
  <si>
    <t>Ministère de l'Énergie et des Ressources Naturelles</t>
  </si>
  <si>
    <t>E.J.D. Construction inc.</t>
  </si>
  <si>
    <t>Roger Gauvreau</t>
  </si>
  <si>
    <t>Grégoire Simon</t>
  </si>
  <si>
    <t>Stéphane Desjardins</t>
  </si>
  <si>
    <t>ERIC PERREAULT</t>
  </si>
  <si>
    <t>127-Pierre-Yves Lajoie</t>
  </si>
  <si>
    <t>Minitère des Transport</t>
  </si>
  <si>
    <t>Gaétan Lavoie</t>
  </si>
  <si>
    <t>Jacques Savardf</t>
  </si>
  <si>
    <t>Mivil Gravel</t>
  </si>
  <si>
    <t>SNC-Lavalin Stavibel Inc.</t>
  </si>
  <si>
    <t>Municipalité Saint-Donat</t>
  </si>
  <si>
    <t>The Crees of the Waskaganish First Nation</t>
  </si>
  <si>
    <t>Daniel St-Amant</t>
  </si>
  <si>
    <t>Ébénisterie André Brisson</t>
  </si>
  <si>
    <t>Projet Éolien Oujebougoumou Shakeegun S.E.C.</t>
  </si>
  <si>
    <t>Wilfrid Fougères</t>
  </si>
  <si>
    <t>Pourvoirie du Rapide-Sept</t>
  </si>
  <si>
    <t>Gaétan Girard</t>
  </si>
  <si>
    <t>Association des Riverains du secteur de la rivière Cyriac</t>
  </si>
  <si>
    <t>Sacerf des Passes inc.</t>
  </si>
  <si>
    <t>Ashburton Ventures Inc.</t>
  </si>
  <si>
    <t>SDRK</t>
  </si>
  <si>
    <t>Mauril Brassard</t>
  </si>
  <si>
    <t>Borea Construction ULC</t>
  </si>
  <si>
    <t>Alain Lévesque</t>
  </si>
  <si>
    <t>Mathieu Chantal N.</t>
  </si>
  <si>
    <t>NICOL lAVOIE</t>
  </si>
  <si>
    <t>Isabelle Cyrenne</t>
  </si>
  <si>
    <t>MICHEL ROY</t>
  </si>
  <si>
    <t>Rémi St-Cyr</t>
  </si>
  <si>
    <t>SER des Monts</t>
  </si>
  <si>
    <t>Club Mont Carleton ltée.</t>
  </si>
  <si>
    <t>Club de chasse et pêche Ettézag</t>
  </si>
  <si>
    <t>Comité de développement de Notre-Dame-de-Lorette</t>
  </si>
  <si>
    <t>Canadien National</t>
  </si>
  <si>
    <t>Genesis Metals Corp.</t>
  </si>
  <si>
    <t>RNC Média Inc.</t>
  </si>
  <si>
    <t>Collard, Michel</t>
  </si>
  <si>
    <t>Gilles ST-Louis</t>
  </si>
  <si>
    <t>COFOR</t>
  </si>
  <si>
    <t>Laflamme Normand</t>
  </si>
  <si>
    <t>Boudrault Mario</t>
  </si>
  <si>
    <t>Melanie Tremblay</t>
  </si>
  <si>
    <t>Charles Gagnon Brassard</t>
  </si>
  <si>
    <t>Pétrolia Inc</t>
  </si>
  <si>
    <t>Stéphane Racicot</t>
  </si>
  <si>
    <t>Stéphane Langlais</t>
  </si>
  <si>
    <t>WSP Canada inc.</t>
  </si>
  <si>
    <t>Pariseau Neil</t>
  </si>
  <si>
    <t>Alex Labranche</t>
  </si>
  <si>
    <t>Nemaska Lithium Inc.</t>
  </si>
  <si>
    <t>128-Beaudoin Bruno et Brochu Nicole</t>
  </si>
  <si>
    <t>129-Marquis Louis-Philippe</t>
  </si>
  <si>
    <t>MTQ</t>
  </si>
  <si>
    <t>Raymond Duchesne</t>
  </si>
  <si>
    <t>Club de ski de fond et raquette de Squatec</t>
  </si>
  <si>
    <t>Groupe T. R. G. Inc. (Coulée Mékinac)</t>
  </si>
  <si>
    <t>St-Arnaud Jean et Terry</t>
  </si>
  <si>
    <t>Hydro-Québec- Direction régionale-Manicouagan</t>
  </si>
  <si>
    <t>Gilles Pelletier</t>
  </si>
  <si>
    <t>Association des propriétaires et résidents de la rue des Mer</t>
  </si>
  <si>
    <t>Ass. des propriétaires et résidents de la rue des Merisiers</t>
  </si>
  <si>
    <t>Entreprise Gaston Morin</t>
  </si>
  <si>
    <t>Platypus Mineral</t>
  </si>
  <si>
    <t>Conseil de la Nation Innu de Nutashkuan</t>
  </si>
  <si>
    <t>PHILMAX 9261-8768</t>
  </si>
  <si>
    <t>Boulianne Stephane</t>
  </si>
  <si>
    <t>Philippe Caroline</t>
  </si>
  <si>
    <t>Bouchard Jocelyn</t>
  </si>
  <si>
    <t>Association du lac Screen-Girardville</t>
  </si>
  <si>
    <t>Gignac Yannick</t>
  </si>
  <si>
    <t>Les entreprises forestières Marjo</t>
  </si>
  <si>
    <t>Desgagné Victor</t>
  </si>
  <si>
    <t>Pourvoirie Mistawak</t>
  </si>
  <si>
    <t>Boulianne Stéphane</t>
  </si>
  <si>
    <t>Club de motoneige Les Loup du Nord</t>
  </si>
  <si>
    <t>Sayona Québec inc</t>
  </si>
  <si>
    <t>M. Michel Lefebvre</t>
  </si>
  <si>
    <t>9344-9478 Québec inc.</t>
  </si>
  <si>
    <t>GFK Ressources inc.</t>
  </si>
  <si>
    <t>Érablière JVR senc</t>
  </si>
  <si>
    <t>Northern Shield Ressources inc.</t>
  </si>
  <si>
    <t>KG Exploration Canada Inc., Graham Long</t>
  </si>
  <si>
    <t>Adam Desjardins</t>
  </si>
  <si>
    <t>Association des villégiateurs du Lac à La Truite</t>
  </si>
  <si>
    <t>Association des villégiateurs du lac Kapapameutanu</t>
  </si>
  <si>
    <t>Sépaq - Réserve faunique de Port-Daniel</t>
  </si>
  <si>
    <t>Association Villégiateurs du Nord-Club Féroce</t>
  </si>
  <si>
    <t>CAFN</t>
  </si>
  <si>
    <t>MTQ centre des services d'Alma</t>
  </si>
  <si>
    <t>De Montigny Robert</t>
  </si>
  <si>
    <t>Gaétan Lessard</t>
  </si>
  <si>
    <t>Association RO-256, Chemin Du lac Long</t>
  </si>
  <si>
    <t>Association des résidents du lac aux Huards</t>
  </si>
  <si>
    <t>Érablière du Perrier inc.</t>
  </si>
  <si>
    <t>Association des villégiateurs du Libéral</t>
  </si>
  <si>
    <t>Organisme de Bassins versant Manicouagan</t>
  </si>
  <si>
    <t>Corporation aurifère Monarques</t>
  </si>
  <si>
    <t>Jean-Francois Charest</t>
  </si>
  <si>
    <t>Pelletier Luc</t>
  </si>
  <si>
    <t>Exploration Azimuth inc.</t>
  </si>
  <si>
    <t>Club de VTT du Grand Nord</t>
  </si>
  <si>
    <t>Exploration Schyan Inc.</t>
  </si>
  <si>
    <t>GRAVIER BÉRUBÉ &amp; FILS INC</t>
  </si>
  <si>
    <t>Club Quad Mékinac (2011) inc.</t>
  </si>
  <si>
    <t>MRC de lac Saint-Jean-Est</t>
  </si>
  <si>
    <t>Entreprise Rosario Martel</t>
  </si>
  <si>
    <t>Ministère des Transports, de la Mobilité durable</t>
  </si>
  <si>
    <t>SOQUEM INC</t>
  </si>
  <si>
    <t>Lavoie, Jean-François</t>
  </si>
  <si>
    <t>Agnico Eagle</t>
  </si>
  <si>
    <t>Lise Trottier</t>
  </si>
  <si>
    <t>Savard, Guy</t>
  </si>
  <si>
    <t>Mont-Édouard - Claude boudreault</t>
  </si>
  <si>
    <t>Hydro-Québec- Direction Production Manicouagan</t>
  </si>
  <si>
    <t>Guillaume Thibault et Olivier Thibault</t>
  </si>
  <si>
    <t>Huard, Rémi</t>
  </si>
  <si>
    <t>Gauthier Martin</t>
  </si>
  <si>
    <t>North American Lithium Inc.</t>
  </si>
  <si>
    <t>Pascal Noël</t>
  </si>
  <si>
    <t>Association sportive Manic Outardes</t>
  </si>
  <si>
    <t>Alix Ressources Corp.</t>
  </si>
  <si>
    <t>Ressources minérales Pélican Inc.</t>
  </si>
  <si>
    <t>Johan Jomphe</t>
  </si>
  <si>
    <t>Parcs Taureau</t>
  </si>
  <si>
    <t>9346-5896 Québec inc.</t>
  </si>
  <si>
    <t>René Dupont</t>
  </si>
  <si>
    <t>Club de motoneige les Loups du Nord</t>
  </si>
  <si>
    <t>Béton Barrette</t>
  </si>
  <si>
    <t>CanExplor Management Ltd</t>
  </si>
  <si>
    <t>Club Les Explorateurs Pohénégamook Inc.</t>
  </si>
  <si>
    <t>Gouvernement régional d'Eeyou Istchee Bais-James</t>
  </si>
  <si>
    <t>Pierre Ross</t>
  </si>
  <si>
    <t>Jean-Claude Lavoie</t>
  </si>
  <si>
    <t>9334-0917 Québec Inc.</t>
  </si>
  <si>
    <t>Gilles Pilote</t>
  </si>
  <si>
    <t>Club Moto-Neige Alton inc</t>
  </si>
  <si>
    <t>Club Quad Basses-Laurentides</t>
  </si>
  <si>
    <t>MRC de Lac-Saint-Jean-Est</t>
  </si>
  <si>
    <t>Club de ski de fond parc du Mont-Orford</t>
  </si>
  <si>
    <t>9330-5142 Québec inc./ Services forestiers f.Rivard</t>
  </si>
  <si>
    <t>Iner-Cité Construction</t>
  </si>
  <si>
    <t>Guy Bolduc</t>
  </si>
  <si>
    <t>WSP Canada Inc.</t>
  </si>
  <si>
    <t>Grimard Charles-Olivier</t>
  </si>
  <si>
    <t>CLUB QUAD du VRAI NORD</t>
  </si>
  <si>
    <t>Corporation du Parc du Poisson Blanc</t>
  </si>
  <si>
    <t>Villeneuve Charles</t>
  </si>
  <si>
    <t>Coop solidarité développement récréo-touristique Chic-Chocs</t>
  </si>
  <si>
    <t>Ferme MIRI SENC</t>
  </si>
  <si>
    <t>Machinerie Makwa</t>
  </si>
  <si>
    <t>Les Mines Argex</t>
  </si>
  <si>
    <t>Roby Savard</t>
  </si>
  <si>
    <t>Osisko mining</t>
  </si>
  <si>
    <t>La Coulée d'Élixir Inc.</t>
  </si>
  <si>
    <t>Pourvoirie Oxigène inc.</t>
  </si>
  <si>
    <t>Jocelyn Ouellet</t>
  </si>
  <si>
    <t>Ville de Baie-Comeau</t>
  </si>
  <si>
    <t>Nyrstar</t>
  </si>
  <si>
    <t>Stéphane Lavoie</t>
  </si>
  <si>
    <t>Construction Rock Dufour</t>
  </si>
  <si>
    <t>Tomagold Corporation</t>
  </si>
  <si>
    <t>Manouane Sipi, Société en commandite</t>
  </si>
  <si>
    <t>Richard Gagnon</t>
  </si>
  <si>
    <t>Duperré Gaston</t>
  </si>
  <si>
    <t>Ski Eldorado</t>
  </si>
  <si>
    <t>Association des lacs enCroix et Barnard</t>
  </si>
  <si>
    <t>Club MX</t>
  </si>
  <si>
    <t>Vantex Resources Ltd</t>
  </si>
  <si>
    <t>Camille-Antoine Ouimet (Ski Eldorado)</t>
  </si>
  <si>
    <t>Castonguay Yves</t>
  </si>
  <si>
    <t>9351-5161 Québec inc.</t>
  </si>
  <si>
    <t>Hotel 1212 inc.</t>
  </si>
  <si>
    <t>Clifford, Jérome</t>
  </si>
  <si>
    <t>Régis Marcil</t>
  </si>
  <si>
    <t>DCA Construction</t>
  </si>
  <si>
    <t>Camping Laurent-Val</t>
  </si>
  <si>
    <t>La Siroptière</t>
  </si>
  <si>
    <t>Cooper One Ltd.</t>
  </si>
  <si>
    <t>9343-7556 Québec inc.</t>
  </si>
  <si>
    <t>Aurvista Gold Corporation</t>
  </si>
  <si>
    <t>Normand Blanchette</t>
  </si>
  <si>
    <t>Marshall Icebound</t>
  </si>
  <si>
    <t>9066-8104 QUÉBEC INC.</t>
  </si>
  <si>
    <t>GFK Resources inc.</t>
  </si>
  <si>
    <t>Galway Metals Inc. et 2520385 Ontario Inc.</t>
  </si>
  <si>
    <t>Balmoral Ressources LTD</t>
  </si>
  <si>
    <t>Metals Tech Limited</t>
  </si>
  <si>
    <t>Keven et Carl Gagné</t>
  </si>
  <si>
    <t>Foresterie EYWA, Mathieu Rivard</t>
  </si>
  <si>
    <t>Tremblay, Denis</t>
  </si>
  <si>
    <t>G.F.C.A.    Sylvain Thibodeau</t>
  </si>
  <si>
    <t>Glencore Corporation Canada</t>
  </si>
  <si>
    <t>Wallbridge Mining Company Ltd</t>
  </si>
  <si>
    <t>Ressources Yorbeau Inc</t>
  </si>
  <si>
    <t>Monsieur Jérôme Chrétien</t>
  </si>
  <si>
    <t>Mine Coulon</t>
  </si>
  <si>
    <t>130-Preston Phillips</t>
  </si>
  <si>
    <t>135-Georges Lefebvre</t>
  </si>
  <si>
    <t>133-Sébastien Barrette</t>
  </si>
  <si>
    <t>131-Shawn Desjardins</t>
  </si>
  <si>
    <t>134-Jean-René Roberge et France Coulombe</t>
  </si>
  <si>
    <t>Pourvoirie Baera</t>
  </si>
  <si>
    <t>Ressource Ménitik</t>
  </si>
  <si>
    <t>Pelletier Mélanie</t>
  </si>
  <si>
    <t>Les Érablières Mige Inc.</t>
  </si>
  <si>
    <t>Érablière K.Merroy Inc.</t>
  </si>
  <si>
    <t>MICHAUD CLAUDE</t>
  </si>
  <si>
    <t>Exploration Azimut inc.</t>
  </si>
  <si>
    <t>Probe Metals Inc.</t>
  </si>
  <si>
    <t>Daniel Blais</t>
  </si>
  <si>
    <t>Minière Osisko</t>
  </si>
  <si>
    <t>Pierre Lamontagne</t>
  </si>
  <si>
    <t>Marielle Dubé</t>
  </si>
  <si>
    <t>Corporation Aurifère Monarques</t>
  </si>
  <si>
    <t>GL Béoservices inc.</t>
  </si>
  <si>
    <t>Lepidico LTD</t>
  </si>
  <si>
    <t>Bois de chauffage SDS s.e.n.c. enr.</t>
  </si>
  <si>
    <t>Cégep de Baie-Comeau - Département de foresterie</t>
  </si>
  <si>
    <t>Hervey Lemieux</t>
  </si>
  <si>
    <t>Société des établissements de plein- air du Québec</t>
  </si>
  <si>
    <t>Pierre-Simon Lambert</t>
  </si>
  <si>
    <t>9196-3058 Québec inc</t>
  </si>
  <si>
    <t>Acériculture GB &amp; Fils Inc.</t>
  </si>
  <si>
    <t>Chalice Gold Mines Ltd</t>
  </si>
  <si>
    <t>Urbana Corporation</t>
  </si>
  <si>
    <t>Serge Galarneau</t>
  </si>
  <si>
    <t>Amex Exploration inc.</t>
  </si>
  <si>
    <t>TRES_OR Resources LTD</t>
  </si>
  <si>
    <t>Sébastien Lizotte</t>
  </si>
  <si>
    <t>Descoteaux, Jean-Guy</t>
  </si>
  <si>
    <t>MTMDET</t>
  </si>
  <si>
    <t>Club Quad Du Fjord Claude Tremblay</t>
  </si>
  <si>
    <t>Louis-Matthieu Blondin</t>
  </si>
  <si>
    <t>Nemaska Lithium inc.</t>
  </si>
  <si>
    <t>Hydro-Québec TransÉnergie/Jean-François Desjardins, ing. f.</t>
  </si>
  <si>
    <t>Hydro-Québec TransÉnergie/Patrick Kavanagh, ing. f.</t>
  </si>
  <si>
    <t>Hydro-Québec TransÉnergie/Jean Larivière, ing. f.</t>
  </si>
  <si>
    <t>Stantec</t>
  </si>
  <si>
    <t>Bois de chauffage SDS s.e.n.c.</t>
  </si>
  <si>
    <t>Lower North Bioproducts Solidarity Cooperative</t>
  </si>
  <si>
    <t>Nemaska Lithium Whabouchi Mine inc.</t>
  </si>
  <si>
    <t>Langlais Alain</t>
  </si>
  <si>
    <t>Société en Commandite Opitciwan Telecom</t>
  </si>
  <si>
    <t>Hydro-Québec TransÉnergie/Hilaire Proulx cons. environnement</t>
  </si>
  <si>
    <t>Jean Rouleau</t>
  </si>
  <si>
    <t>Stéphane Corneau</t>
  </si>
  <si>
    <t>Commission scolaire de l'Estuaire</t>
  </si>
  <si>
    <t>Hydro-Québec/Guillaume Roy, ing. f.</t>
  </si>
  <si>
    <t>Normand Bernard</t>
  </si>
  <si>
    <t>9098-5706 Québec inc.</t>
  </si>
  <si>
    <t>9349-9119 Québec inc.</t>
  </si>
  <si>
    <t>Régis Simard</t>
  </si>
  <si>
    <t>Jerome Mercier</t>
  </si>
  <si>
    <t>Hydro-Québec-TransÉnergie</t>
  </si>
  <si>
    <t>COLLIN JEAN MARC</t>
  </si>
  <si>
    <t>Hydro Québec TransÉnergie</t>
  </si>
  <si>
    <t>Probe Metals Inc</t>
  </si>
  <si>
    <t>Parc national du Bic</t>
  </si>
  <si>
    <t>WestRock</t>
  </si>
  <si>
    <t>Hydro-Québec Trans Énergie</t>
  </si>
  <si>
    <t>Inter-Projet inc.</t>
  </si>
  <si>
    <t>CONSEIL RÉGIONAL DE L'ENVIRONNEMENT DE LA CÔTE-NORD</t>
  </si>
  <si>
    <t>Pourvoirie Clauparo</t>
  </si>
  <si>
    <t>Exploration Midland</t>
  </si>
  <si>
    <t>FER Vallée-de-la-Matapédia</t>
  </si>
  <si>
    <t>Érablière du Nord Inc.</t>
  </si>
  <si>
    <t>Club Tobo-SKi inc</t>
  </si>
  <si>
    <t>Érablière Laverdière et Frères inc.</t>
  </si>
  <si>
    <t>Hydro-Québec (Production)</t>
  </si>
  <si>
    <t>PETROLIA ANTICOSTI</t>
  </si>
  <si>
    <t>BOILY SERGE</t>
  </si>
  <si>
    <t>Dontigny Jacques</t>
  </si>
  <si>
    <t>Serge Fortin</t>
  </si>
  <si>
    <t>Francis Martin</t>
  </si>
  <si>
    <t>82-Patrick Hamilton</t>
  </si>
  <si>
    <t>112-Danny Girard</t>
  </si>
  <si>
    <t>Ressources Teck Ltée</t>
  </si>
  <si>
    <t>Réserve faunique de Port-Daniel</t>
  </si>
  <si>
    <t>Lefebvre Georges</t>
  </si>
  <si>
    <t>Marina Chibougamau</t>
  </si>
  <si>
    <t>Tremblay, Bernard</t>
  </si>
  <si>
    <t>TREMBLAY MELANIE</t>
  </si>
  <si>
    <t>Veronus Métal Corp.</t>
  </si>
  <si>
    <t>Mario Guillemette</t>
  </si>
  <si>
    <t>Station Mont-Tremblant</t>
  </si>
  <si>
    <t>Enforcer Gold Corporation</t>
  </si>
  <si>
    <t>Stelmine Canada Ltd</t>
  </si>
  <si>
    <t>UQAR</t>
  </si>
  <si>
    <t>Sphinx Ressources</t>
  </si>
  <si>
    <t>Bernard Paradis</t>
  </si>
  <si>
    <t>Association des chalets du lac Opémisca</t>
  </si>
  <si>
    <t>Municipalité de Maria</t>
  </si>
  <si>
    <t>Harfang Exploration inc.</t>
  </si>
  <si>
    <t>Nicolas Maurin Leduc</t>
  </si>
  <si>
    <t>Richard Barrette</t>
  </si>
  <si>
    <t>BoréA</t>
  </si>
  <si>
    <t>Scierie Bondu</t>
  </si>
  <si>
    <t>Jordan Resources In.</t>
  </si>
  <si>
    <t>Sébastien Côté</t>
  </si>
  <si>
    <t>Le sirop à la bouche Inc</t>
  </si>
  <si>
    <t>Yves Duchaine</t>
  </si>
  <si>
    <t>Alain Baril</t>
  </si>
  <si>
    <t>Dany Gilbert</t>
  </si>
  <si>
    <t>Normand Fecteau</t>
  </si>
  <si>
    <t>Hydro-Québec Production-La grande Rivière</t>
  </si>
  <si>
    <t>Vincent Voyer</t>
  </si>
  <si>
    <t>La Corporation de développement économique de Chapais%</t>
  </si>
  <si>
    <t>Érables en Fût inc</t>
  </si>
  <si>
    <t>Association Plein Air Rivière aux-Outardes inc. Zec Varin</t>
  </si>
  <si>
    <t>Jean-François Plante</t>
  </si>
  <si>
    <t>Donald Desbiens</t>
  </si>
  <si>
    <t>Berkwood Resources Ltd</t>
  </si>
  <si>
    <t>Galarneau Nicolas et Stéphanie Leclerc</t>
  </si>
  <si>
    <t>Gravette Exploration</t>
  </si>
  <si>
    <t>Daniel Levasseur</t>
  </si>
  <si>
    <t>Ambroise Migneault</t>
  </si>
  <si>
    <t>Hydro-Québec Équipement et Services Partagés,DPPTC</t>
  </si>
  <si>
    <t>Association des propriétaires de chalets des lacs La Loutre</t>
  </si>
  <si>
    <t>Christian Roy</t>
  </si>
  <si>
    <t>Les amis du Lac Résimond  Jean-Yves Néron</t>
  </si>
  <si>
    <t>Érablière du P'tit Caribou</t>
  </si>
  <si>
    <t>TOUZEL RENAUD</t>
  </si>
  <si>
    <t>André Pedneault</t>
  </si>
  <si>
    <t>Denys Leduc</t>
  </si>
  <si>
    <t>14-La Siroptière (9166-0068 Qc. Inc.)</t>
  </si>
  <si>
    <t>Denis Dumont</t>
  </si>
  <si>
    <t>Corporation de gestion et mise en valeur du mont St-Joseph</t>
  </si>
  <si>
    <t>TRES-OR Resources LTD</t>
  </si>
  <si>
    <t>Traversée de charlevoix</t>
  </si>
  <si>
    <t>Les Excavations A. Savard inc.</t>
  </si>
  <si>
    <t>Ressources Jessie</t>
  </si>
  <si>
    <t>JOURDAIN BERNARD</t>
  </si>
  <si>
    <t>Joel Simard</t>
  </si>
  <si>
    <t>Vincent Fournier</t>
  </si>
  <si>
    <t>Daniel Lemieux</t>
  </si>
  <si>
    <t>Vanadium One Energy Corporation</t>
  </si>
  <si>
    <t>J.D. Irving Limited</t>
  </si>
  <si>
    <t>Alcoa Canada Co. - Aluminerie de Baie-Comeau</t>
  </si>
  <si>
    <t>Yanic Lambert</t>
  </si>
  <si>
    <t>Mme Julie Roy et M. Éric Brochu</t>
  </si>
  <si>
    <t>Réjean Gagnon</t>
  </si>
  <si>
    <t>Association Chasse et Pêche de Mont-Louis</t>
  </si>
  <si>
    <t>Leblanc Patrick</t>
  </si>
  <si>
    <t>Transport A. Deschênes</t>
  </si>
  <si>
    <t>Villeneuve, Mario</t>
  </si>
  <si>
    <t>Laforge Environnement inc.</t>
  </si>
  <si>
    <t>Hubert Morin</t>
  </si>
  <si>
    <t>Gouvernement régional d'Eeyou Istchee Baie-James</t>
  </si>
  <si>
    <t>Hecla Québec, Division Casa Bérardi</t>
  </si>
  <si>
    <t>Claire Tremblay</t>
  </si>
  <si>
    <t>9360-2993 Québec inc.</t>
  </si>
  <si>
    <t>Société québecoise des infrastructures</t>
  </si>
  <si>
    <t>Gobeil Daniel</t>
  </si>
  <si>
    <t>Pourvoirie du lac Cyprès</t>
  </si>
  <si>
    <t>Safari Anticosti S.E.N.C.</t>
  </si>
  <si>
    <t>Hydro-Québec Production Direction Production Beauharnois et</t>
  </si>
  <si>
    <t>Alain Racine</t>
  </si>
  <si>
    <t>Pier-Olivier Angers</t>
  </si>
  <si>
    <t>Les Boisés Sénéchal et Fils inc.</t>
  </si>
  <si>
    <t>Forestier Majeau inc.</t>
  </si>
  <si>
    <t>Érablière Miric Inc.</t>
  </si>
  <si>
    <t>Association de Conservation du Pipmuacan - M. Rémy Lapointe</t>
  </si>
  <si>
    <t>Association Lac Lamothe Est -  M. Yvon Bouchard</t>
  </si>
  <si>
    <t>Association des villégiateurs Lac Mirepoix - Jacques Gauthie</t>
  </si>
  <si>
    <t>Mine Matagami</t>
  </si>
  <si>
    <t>Clean Commodities Corp.</t>
  </si>
  <si>
    <t>St-Pierre Mathieu</t>
  </si>
  <si>
    <t>Association des propriétaires de chalet du chemin du camp 5</t>
  </si>
  <si>
    <t>9042-5992 Québec inc.</t>
  </si>
  <si>
    <t>Explorateurs-Innovateurs de Québec Inc.</t>
  </si>
  <si>
    <t>Eloro Ressources Ltd.</t>
  </si>
  <si>
    <t>Érablière D.S. Gagnon Inc.</t>
  </si>
  <si>
    <t>Arthur Clément</t>
  </si>
  <si>
    <t>Pelletier Georges</t>
  </si>
  <si>
    <t>Mme Lise Forest</t>
  </si>
  <si>
    <t>OPUS ONE RESOURCES INC.</t>
  </si>
  <si>
    <t>Tarku Resources Ltd.</t>
  </si>
  <si>
    <t>Éric Dubreuil</t>
  </si>
  <si>
    <t>Gaudreault Sylvain</t>
  </si>
  <si>
    <t>Gérarld Jalbert</t>
  </si>
  <si>
    <t>Balmoral Resources LTD</t>
  </si>
  <si>
    <t>Association des villégiateurs des lacs Dosquet Nord et Sud</t>
  </si>
  <si>
    <t>Jeannot Forcier</t>
  </si>
  <si>
    <t>Keven Baril</t>
  </si>
  <si>
    <t>Association des propriétaires de chalets du lac Salé</t>
  </si>
  <si>
    <t>Mariana Hassegawa</t>
  </si>
  <si>
    <t>Parc régional de la Montagne du Diable</t>
  </si>
  <si>
    <t>Hydro-Québec- Direction Production-Manicouagan</t>
  </si>
  <si>
    <t>ZEC Martin-Valin</t>
  </si>
  <si>
    <t>Mike Veillette</t>
  </si>
  <si>
    <t>Germain Bouchard</t>
  </si>
  <si>
    <t>North American Lithium inc.</t>
  </si>
  <si>
    <t>Corporation du parc régional du lac 31 Milles</t>
  </si>
  <si>
    <t>Sucrage inc.</t>
  </si>
  <si>
    <t>Culturobec inc.</t>
  </si>
  <si>
    <t>Service d'arbres des Cantons inc.</t>
  </si>
  <si>
    <t>Renforth Ressources Inc.</t>
  </si>
  <si>
    <t>Mohamed Fazeen Mohamed Nuhman</t>
  </si>
  <si>
    <t>Daniel Lepage</t>
  </si>
  <si>
    <t>Dominic Francoeur</t>
  </si>
  <si>
    <t>La Sucrerie du Diable inc.</t>
  </si>
  <si>
    <t>Érablière Dupel S.E.N.C.</t>
  </si>
  <si>
    <t>François Allard</t>
  </si>
  <si>
    <t>Association villégiateurs Grande Bergère a/s Michel Girard</t>
  </si>
  <si>
    <t>Exploration substances minérales de surface G. C.</t>
  </si>
  <si>
    <t>Jeannot Morissette</t>
  </si>
  <si>
    <t>9270-6878 Québec Inc.</t>
  </si>
  <si>
    <t>Club motoneige Caribou-Conscrits inc. a/s  Joachim Simard</t>
  </si>
  <si>
    <t>Association du Lac Brulé  a/s Marc Bégin</t>
  </si>
  <si>
    <t>Coulombe Steve, Fullum Jean-René</t>
  </si>
  <si>
    <t>LES ENTREPRISES FORESTIERES ROBIN MALENFANT INC.</t>
  </si>
  <si>
    <t>Richard Larouche</t>
  </si>
  <si>
    <t>Ressources Sirios Inc.</t>
  </si>
  <si>
    <t>François Béchard</t>
  </si>
  <si>
    <t>Carl Bouchard</t>
  </si>
  <si>
    <t>Servises Environnementaux Denison</t>
  </si>
  <si>
    <t>Sébastien Bougie</t>
  </si>
  <si>
    <t>Dominic Demers</t>
  </si>
  <si>
    <t>Hydro Québec Innovations, équipement et services partagés</t>
  </si>
  <si>
    <t>RJK Exploration ltd ,  Glenn Kasner</t>
  </si>
  <si>
    <t>Club Quad Lotbinière</t>
  </si>
  <si>
    <t>Martin Gravel</t>
  </si>
  <si>
    <t>Yves Rondeau</t>
  </si>
  <si>
    <t>Sylvie Couillard</t>
  </si>
  <si>
    <t>Ville de Port-Cartier</t>
  </si>
  <si>
    <t>Club Durocher inc. (Lac Fortin) a/s M. André St-Cyr</t>
  </si>
  <si>
    <t>Steeve Dufour</t>
  </si>
  <si>
    <t>Marc Côté</t>
  </si>
  <si>
    <t>Gilles Lachance</t>
  </si>
  <si>
    <t>Daniel Godin</t>
  </si>
  <si>
    <t>Première Nation Malécite de Viger</t>
  </si>
  <si>
    <t>Terry Coyle (9093 -6725 Québec inc.)</t>
  </si>
  <si>
    <t>Michaud-Poirier, Jocelyn</t>
  </si>
  <si>
    <t>9095-4827 Québec inc.</t>
  </si>
  <si>
    <t>Giroux, Étienne</t>
  </si>
  <si>
    <t>SNC Lavalin</t>
  </si>
  <si>
    <t>L'Érablière Léonard 2017 inc.</t>
  </si>
  <si>
    <t>Corporation de gestion Notre-Dame-de-Lorette</t>
  </si>
  <si>
    <t>Conseil des Innus de Pessamit</t>
  </si>
  <si>
    <t>Corporation de gestion forestière Notre-Dame-de-Lorette</t>
  </si>
  <si>
    <t>Christian Bélanger</t>
  </si>
  <si>
    <t>Coudé Jean-Guy</t>
  </si>
  <si>
    <t>Jonathan Dassylva</t>
  </si>
  <si>
    <t>EJD Construction inc.</t>
  </si>
  <si>
    <t>Gestion SMZ inc.</t>
  </si>
  <si>
    <t>Kintavar Exploration Inc. (Alain Cayer, Vice-président)</t>
  </si>
  <si>
    <t>Club de motoneige Les bolides de Ragueneau inc.</t>
  </si>
  <si>
    <t>HPQ Silicon inc.</t>
  </si>
  <si>
    <t>Sébastien Mallette</t>
  </si>
  <si>
    <t>Bernard Vaillancourt</t>
  </si>
  <si>
    <t>Station Uapishka S.E.N.C.</t>
  </si>
  <si>
    <t>Distribution Signal Inc</t>
  </si>
  <si>
    <t>Municipalité Saint-Thomas Didyme</t>
  </si>
  <si>
    <t>Eldorado Gold Corporation</t>
  </si>
  <si>
    <t>Club Autoneige Chibougamau inc.</t>
  </si>
  <si>
    <t>CENTRE DE L' AUTO INC.</t>
  </si>
  <si>
    <t>Érablière Pan-Lou inc.</t>
  </si>
  <si>
    <t>Pierre-Luc Néron</t>
  </si>
  <si>
    <t>Yannick Dubé</t>
  </si>
  <si>
    <t>Joël Simard</t>
  </si>
  <si>
    <t>Gilles Otis</t>
  </si>
  <si>
    <t>Claveau Éric</t>
  </si>
  <si>
    <t>Morissette Jean-Roch</t>
  </si>
  <si>
    <t>Club Motos-Neige Mont-Bleu Inc</t>
  </si>
  <si>
    <t>Guillaume Tremblay Boulet</t>
  </si>
  <si>
    <t>Marco Dubeau</t>
  </si>
  <si>
    <t>Association des Villégiateurs Brodeuse et Grenier</t>
  </si>
  <si>
    <t>Érablière Dubé et Fils inc.</t>
  </si>
  <si>
    <t>Les Entreprises Alain Maltais Inc.</t>
  </si>
  <si>
    <t>Multis-Bois Bouchard</t>
  </si>
  <si>
    <t>Tony Bolduc</t>
  </si>
  <si>
    <t>Angèle Dumont</t>
  </si>
  <si>
    <t>Patrick Quimper</t>
  </si>
  <si>
    <t>Club Kiwanis de Rouyn-Noranda, Gaetan Viger</t>
  </si>
  <si>
    <t>LE CLUB BELLE NATURE DU LAC ROSS INC</t>
  </si>
  <si>
    <t>Ministère des Transports, de la mobilité durable.</t>
  </si>
  <si>
    <t>Carl Tremblay</t>
  </si>
  <si>
    <t>Boiserie Wakeham inc.</t>
  </si>
  <si>
    <t>Commission Scolaire de L'Énergie</t>
  </si>
  <si>
    <t>CAAF</t>
  </si>
  <si>
    <t>Permis pour interventions ponctuelles</t>
  </si>
  <si>
    <t>Permis de bois de chauffage commercial</t>
  </si>
  <si>
    <t>Permis de récolte d'usine de transformation</t>
  </si>
  <si>
    <t>Convention d'aménagement forestier</t>
  </si>
  <si>
    <t>Permis intervention expérimentation et recherche</t>
  </si>
  <si>
    <t>Aménagement sur terre indienne</t>
  </si>
  <si>
    <t>Usine de transformation du bois</t>
  </si>
  <si>
    <t>Permis d'érablière</t>
  </si>
  <si>
    <t>Convention gestion territoriale</t>
  </si>
  <si>
    <t>Permis biomasse forestière</t>
  </si>
  <si>
    <t>Permis d'utilité publique</t>
  </si>
  <si>
    <t>Permis minier</t>
  </si>
  <si>
    <t>Permis d'aménagement faunique et récréatif</t>
  </si>
  <si>
    <t>Bois - Vente aux enchères</t>
  </si>
  <si>
    <t>Permis de bois de chauffage à des fins domestiques</t>
  </si>
  <si>
    <t>Permis pour un agrément</t>
  </si>
  <si>
    <t>Forêt enseignement et recherche</t>
  </si>
  <si>
    <t>Entente de délégation de gestion</t>
  </si>
  <si>
    <t>Mandat aménagement forestier</t>
  </si>
  <si>
    <t>Vente aux enchères - Saisies</t>
  </si>
  <si>
    <t>Programmes spéciaux</t>
  </si>
  <si>
    <t>Gestion EATS</t>
  </si>
  <si>
    <t>Plan spécial de récupération</t>
  </si>
  <si>
    <t>Domaine de l'état ou s'exerce un droit minier</t>
  </si>
  <si>
    <t>Permis approv. usine - prod. énergétique, métallur</t>
  </si>
  <si>
    <t>Permis exploitation commerciale- Terres cat. 1</t>
  </si>
  <si>
    <t>Permis activités aménagement - Rexforêt</t>
  </si>
  <si>
    <t>Autorisation station for. - mandat d'aménagement</t>
  </si>
  <si>
    <t>Permis approv. usine &lt;2000 m et progrm. spéci</t>
  </si>
  <si>
    <t>Propriétaire d'unité de Séquence de Mesurage.</t>
  </si>
  <si>
    <t>Permis pour aménagement agricole</t>
  </si>
  <si>
    <t>Contrat d'aménagement forestier</t>
  </si>
  <si>
    <t>N°</t>
  </si>
  <si>
    <t>Facteur fixe prédéterminé par le Ministère</t>
  </si>
  <si>
    <t>Facteur Fixe calculé pour le client</t>
  </si>
  <si>
    <t>Facteur M/V utilisé pour le calcul du PAS</t>
  </si>
  <si>
    <t>FACTEUR</t>
  </si>
  <si>
    <t>FFT</t>
  </si>
  <si>
    <t>FFM</t>
  </si>
  <si>
    <t>VS</t>
  </si>
  <si>
    <t xml:space="preserve">BT </t>
  </si>
  <si>
    <t>Pas d'échantillonnage Volume ou Chargement</t>
  </si>
  <si>
    <t>Qualité sommaire  (O=OUI, N=NON)</t>
  </si>
  <si>
    <t>Qualité sommaire (O=OUI, N=NON)</t>
  </si>
  <si>
    <t>Classification
Automatisée</t>
  </si>
  <si>
    <t>Lieu de mesurage ou de la pesée:</t>
  </si>
  <si>
    <t>Demande conjointe de mesurage et de facturation des bois</t>
  </si>
  <si>
    <t>Nous soussignés, convenons de respecter les modalités de mesurage et de facturation applicables à notre choix parmi les scénarios décrits dans le chapitre 7 du « Manuel de mesurage des bois récoltés sur les terres du domaine de l’État.</t>
  </si>
  <si>
    <t>7.3.1</t>
  </si>
  <si>
    <t>-</t>
  </si>
  <si>
    <t>Cour de tronçonnage ou de transit avec mesurage global et transfert de facture</t>
  </si>
  <si>
    <t>7.3.2</t>
  </si>
  <si>
    <t>Lieu de destination différent du lieu de pesage</t>
  </si>
  <si>
    <t>7.3.3</t>
  </si>
  <si>
    <t>Facturation des bois ailleurs qu’à la destination prévue</t>
  </si>
  <si>
    <t>7.4.1</t>
  </si>
  <si>
    <t>Bois en transit avec premier mesurage par facteur fixe</t>
  </si>
  <si>
    <t>7.4.2</t>
  </si>
  <si>
    <t>Cour de tronçonnage sans équipement de mesurage</t>
  </si>
  <si>
    <t>Autres :</t>
  </si>
  <si>
    <t xml:space="preserve">Cette demande conjointe s’applique aux bois récoltés dans l’unité d’aménagement : </t>
  </si>
  <si>
    <t>Les volumes sont répartis ou transférés tel que demandé ci-dessous ou dans le tableau joint.</t>
  </si>
  <si>
    <t>Client ou destinataire</t>
  </si>
  <si>
    <t>Client no</t>
  </si>
  <si>
    <t>Essence/ qualité</t>
  </si>
  <si>
    <t>Proportion (%)</t>
  </si>
  <si>
    <t>Volume prévu</t>
  </si>
  <si>
    <t>U.G. responsable</t>
  </si>
  <si>
    <t>Remarques</t>
  </si>
  <si>
    <t>Ajustement de fin de projet</t>
  </si>
  <si>
    <t>Nous nous engageons à ajuster le facteur fixe convenu ou les répartitions « essences/qualités » en fin de projet, afin que tous les volumes soient rapportés/facturés à la satisfaction de toutes les parties.</t>
  </si>
  <si>
    <t>Signatures</t>
  </si>
  <si>
    <t>Client et/ou destinataire</t>
  </si>
  <si>
    <t>Signature du représentant</t>
  </si>
  <si>
    <t>Date de signature</t>
  </si>
  <si>
    <t>UC en lien GVF de Base ou
 projet Remesur.</t>
  </si>
  <si>
    <t>Long. Bille</t>
  </si>
  <si>
    <t xml:space="preserve">Le mesurage est soumis par le formulaire « DEMANDE / AUTORISATION » </t>
  </si>
  <si>
    <t xml:space="preserve">N° </t>
  </si>
  <si>
    <t xml:space="preserve"> selon l’option : </t>
  </si>
  <si>
    <t xml:space="preserve"> -</t>
  </si>
  <si>
    <t xml:space="preserve">Il sera réalisé par </t>
  </si>
  <si>
    <t xml:space="preserve">      Destinataire</t>
  </si>
  <si>
    <t>ou sur le site :</t>
  </si>
  <si>
    <t xml:space="preserve">dans sa cour d’usine </t>
  </si>
  <si>
    <t xml:space="preserve">      Client N°</t>
  </si>
  <si>
    <t>client</t>
  </si>
  <si>
    <t>destinataire</t>
  </si>
  <si>
    <t xml:space="preserve"> À transférer </t>
  </si>
  <si>
    <t xml:space="preserve">Volumes : À répartir     </t>
  </si>
  <si>
    <t>kg/m3.</t>
  </si>
  <si>
    <t xml:space="preserve">          S’il n’y a pas de transfert, les formulaires seront transmis par : </t>
  </si>
  <si>
    <t xml:space="preserve">          Pour les bois en transit avec facteur fixe, le facteur convenu est de :</t>
  </si>
  <si>
    <t>Tableau joint</t>
  </si>
  <si>
    <t>qui</t>
  </si>
  <si>
    <r>
      <t>Synthèse par secteur: Autorisation du Mesurage en</t>
    </r>
    <r>
      <rPr>
        <b/>
        <i/>
        <u/>
        <sz val="20"/>
        <rFont val="Arial"/>
        <family val="2"/>
      </rPr>
      <t>Début de Saison</t>
    </r>
  </si>
  <si>
    <t>Projet de Facturation par GVF</t>
  </si>
  <si>
    <t>Nombre prélevement</t>
  </si>
  <si>
    <t>N de prélevement</t>
  </si>
  <si>
    <t>Numéro de Client</t>
  </si>
  <si>
    <t>Les volumes sont répartis ou transférés tel que demandé ci-dessous.</t>
  </si>
  <si>
    <r>
      <t>(1)-  Cependant, aucun formulaire n’aura à être déposé dans le contenant scellé lorsque les données suivantes, qui sont</t>
    </r>
    <r>
      <rPr>
        <b/>
        <u/>
        <sz val="10"/>
        <rFont val="Arial"/>
        <family val="2"/>
      </rPr>
      <t xml:space="preserve"> validées </t>
    </r>
    <r>
      <rPr>
        <sz val="10"/>
        <rFont val="Arial"/>
        <family val="2"/>
      </rPr>
      <t>par un système informatique, sont inscrites dans le formulaire automatisé d'autorisation de transport des bois et enregistrement d'un chargement :</t>
    </r>
  </si>
  <si>
    <t>Autorisation</t>
  </si>
  <si>
    <t>PAS (KG)</t>
  </si>
  <si>
    <t>Facteur utiliser</t>
  </si>
  <si>
    <t>BTS</t>
  </si>
  <si>
    <t>BTP</t>
  </si>
  <si>
    <t>BNTS</t>
  </si>
  <si>
    <t>BNTP</t>
  </si>
  <si>
    <t>COP</t>
  </si>
  <si>
    <t>Biom</t>
  </si>
  <si>
    <t>N° aide financière</t>
  </si>
  <si>
    <t>CGT</t>
  </si>
  <si>
    <t>EDG</t>
  </si>
  <si>
    <t>FER</t>
  </si>
  <si>
    <t>PAA</t>
  </si>
  <si>
    <t>PAFRA</t>
  </si>
  <si>
    <t>PBCC</t>
  </si>
  <si>
    <t>PDM</t>
  </si>
  <si>
    <t>PER</t>
  </si>
  <si>
    <t>PSR</t>
  </si>
  <si>
    <t>PUP</t>
  </si>
  <si>
    <t>SFVGA</t>
  </si>
  <si>
    <r>
      <t xml:space="preserve">MESU </t>
    </r>
    <r>
      <rPr>
        <sz val="8"/>
        <rFont val="Arial"/>
        <family val="2"/>
      </rPr>
      <t>GVF</t>
    </r>
  </si>
  <si>
    <t>Volume à titre indiatif</t>
  </si>
  <si>
    <t>Nettoyage des camions avant pesée à vide  (O=OUI, N=NON)</t>
  </si>
  <si>
    <t>Matricule Mesureur</t>
  </si>
  <si>
    <t>QUA</t>
  </si>
  <si>
    <t>QUA.</t>
  </si>
  <si>
    <t>Numéro de Contrat de VE</t>
  </si>
  <si>
    <t xml:space="preserve">Autorisation </t>
  </si>
  <si>
    <t>Client:</t>
  </si>
  <si>
    <t xml:space="preserve">S e c t e u r  </t>
  </si>
  <si>
    <t>Utilisation de la Demande avec plusieurs PAS</t>
  </si>
  <si>
    <t>7.1.2</t>
  </si>
  <si>
    <t>Gestion des volumes à facturer</t>
  </si>
  <si>
    <t>La demande peut regrouper plusieurs projets pour minimiser le nombre de formulaires</t>
  </si>
  <si>
    <t>Énerg</t>
  </si>
  <si>
    <t>Unique</t>
  </si>
  <si>
    <t>Multiple</t>
  </si>
  <si>
    <t>Demande avec PAS échantillonnage :</t>
  </si>
  <si>
    <t>UAF
 S-BS</t>
  </si>
  <si>
    <t>N° de Client GVF associé :</t>
  </si>
  <si>
    <t xml:space="preserve">N° Client associé </t>
  </si>
  <si>
    <t>Repré sentant</t>
  </si>
  <si>
    <t>Signature:</t>
  </si>
  <si>
    <t>N° Option</t>
  </si>
  <si>
    <t>Option de Mesurage</t>
  </si>
  <si>
    <t>Zones_tarification_forestiere.pdf</t>
  </si>
  <si>
    <t>Groupe Lebel inc. (Saint-Hilarion)</t>
  </si>
  <si>
    <t>Groupe Lebel inc. (Saint-Joseph-de Kamouraska)</t>
  </si>
  <si>
    <t>Groupe Lebel inc. (Biencourt)</t>
  </si>
  <si>
    <t>Groupe Lebel inc. (Dégelis)</t>
  </si>
  <si>
    <t>Groupe Lebel inc. ( Vallée-des-Lacs)</t>
  </si>
  <si>
    <t>Groupe Lebel inc. (Price)</t>
  </si>
  <si>
    <t>Scierie Lauzé inc.</t>
  </si>
  <si>
    <t>Scierie Lachance 2015</t>
  </si>
  <si>
    <t>Norbord inc ( Usine Chambord)</t>
  </si>
  <si>
    <t>Groupe Forestra Coopérative forestière</t>
  </si>
  <si>
    <t>Arbec, Usine La Tuque</t>
  </si>
  <si>
    <t>Damabois inc</t>
  </si>
  <si>
    <t>Coopérative forestière de Ferland-Boileau</t>
  </si>
  <si>
    <t>Bioénergie AE Côte-Nord Canada inc.</t>
  </si>
  <si>
    <t>Hydro-Québec, Équipement et Services Partagés, DPPTC</t>
  </si>
  <si>
    <t>Forestiers Champoux inc.</t>
  </si>
  <si>
    <t>Énergir, s.e.c.</t>
  </si>
  <si>
    <t>9371-1224 Québec inc (André Doyon)</t>
  </si>
  <si>
    <t>Hydro-Québec - Direction Environnement</t>
  </si>
  <si>
    <t>Ministère des Transport</t>
  </si>
  <si>
    <t>MRC des Laurentides</t>
  </si>
  <si>
    <t>Métaux Stratégique du Canada</t>
  </si>
  <si>
    <t>Pershimex Resources Corporation</t>
  </si>
  <si>
    <t>Ville de Saint-Raymond</t>
  </si>
  <si>
    <t>Great Thunder Gold Corp.</t>
  </si>
  <si>
    <t>Labranche Alex</t>
  </si>
  <si>
    <t>Boily, Dominic</t>
  </si>
  <si>
    <t>Pourvoirie Raoul Lavoie</t>
  </si>
  <si>
    <t>Domaine acéricole du lac</t>
  </si>
  <si>
    <t>Cavan Ventures inc.</t>
  </si>
  <si>
    <t>FREJO inc, Frédérick Bérubé</t>
  </si>
  <si>
    <t>Entreprise Forestière MIAC, Eneri Crête</t>
  </si>
  <si>
    <t>Madysta Télécom</t>
  </si>
  <si>
    <t>EXP</t>
  </si>
  <si>
    <t>Sparton Resources Inc</t>
  </si>
  <si>
    <t>Club de ski mont Biencourt inc.</t>
  </si>
  <si>
    <t>ALBERT MINING INC.</t>
  </si>
  <si>
    <t>JM Foresterie</t>
  </si>
  <si>
    <t>Produits Forestiers Temrex, s.e.c.</t>
  </si>
  <si>
    <t>Sortir du Bois</t>
  </si>
  <si>
    <t>Érablière du Nord</t>
  </si>
  <si>
    <t>Janel, Lecours</t>
  </si>
  <si>
    <t>SMT inc.</t>
  </si>
  <si>
    <t>Forestier AD Fortin</t>
  </si>
  <si>
    <t>Maple Gold Mines</t>
  </si>
  <si>
    <t>RNC Média</t>
  </si>
  <si>
    <t>GOLDCORP Éléonore</t>
  </si>
  <si>
    <t>9319-4710 Québec inc</t>
  </si>
  <si>
    <t>Les Mines Argex Titanium Inc.</t>
  </si>
  <si>
    <t>Métaux BlackRock  Inc.</t>
  </si>
  <si>
    <t>X-Terra Ressources Inc.</t>
  </si>
  <si>
    <t>Les bois de chauffage MP enr.</t>
  </si>
  <si>
    <t>Roulec inc.</t>
  </si>
  <si>
    <t>Khalkos</t>
  </si>
  <si>
    <t>Hydro-Québec distribution (Jean-Philippe Gagnon)</t>
  </si>
  <si>
    <t>Les Développements des Grands Ducs MFP</t>
  </si>
  <si>
    <t>Excavation Michel Gosselin Inc.</t>
  </si>
  <si>
    <t>92 Resources</t>
  </si>
  <si>
    <t>Exploration Minière Jien Nunavik  Ltée.</t>
  </si>
  <si>
    <t>ANNULÉ Frédéric Bédard, Horizon SF</t>
  </si>
  <si>
    <t>Hardy Construction</t>
  </si>
  <si>
    <t>Turgeon, Gabriel</t>
  </si>
  <si>
    <t>Graphite Energie Corp</t>
  </si>
  <si>
    <t>Transport Luc &amp; Serge Trudel inc.</t>
  </si>
  <si>
    <t>Minicipalité du Canton d'Orford</t>
  </si>
  <si>
    <t>Tourbières Lambert inc</t>
  </si>
  <si>
    <t>Julien Laporte, Luthier</t>
  </si>
  <si>
    <t>Vision Lithium Inc.</t>
  </si>
  <si>
    <t>TROILUS GOLD INC.</t>
  </si>
  <si>
    <t>Stelmine Canada Ltée</t>
  </si>
  <si>
    <t>Maximos Metals Corp.</t>
  </si>
  <si>
    <t>Hydro-Québec- TransÉnergie</t>
  </si>
  <si>
    <t>Wallbridge Mining Company LTD.</t>
  </si>
  <si>
    <t>Berkwood Resource Ltd</t>
  </si>
  <si>
    <t>Lithium Metals Tech Cancet Inc.</t>
  </si>
  <si>
    <t>Granada Gold Mines Innc</t>
  </si>
  <si>
    <t>Tellford Management</t>
  </si>
  <si>
    <t>Saville Resources Inc.</t>
  </si>
  <si>
    <t>9005-0444 Québec inc.</t>
  </si>
  <si>
    <t>Hydro-Québec Transénergie</t>
  </si>
  <si>
    <t>Type de Permis</t>
  </si>
  <si>
    <t>R01</t>
  </si>
  <si>
    <t>011-71</t>
  </si>
  <si>
    <t>012-72</t>
  </si>
  <si>
    <t>R02</t>
  </si>
  <si>
    <t>023-71</t>
  </si>
  <si>
    <t>024-71</t>
  </si>
  <si>
    <t>025-71</t>
  </si>
  <si>
    <t>R04</t>
  </si>
  <si>
    <t>026-51</t>
  </si>
  <si>
    <t>R10</t>
  </si>
  <si>
    <t>026-61</t>
  </si>
  <si>
    <t>026-62</t>
  </si>
  <si>
    <t>026-63</t>
  </si>
  <si>
    <t>026-64</t>
  </si>
  <si>
    <t>026-65</t>
  </si>
  <si>
    <t>026-66</t>
  </si>
  <si>
    <t>027-51</t>
  </si>
  <si>
    <t>R03</t>
  </si>
  <si>
    <t>031-53</t>
  </si>
  <si>
    <t>033-51</t>
  </si>
  <si>
    <t>R12</t>
  </si>
  <si>
    <t>034-51</t>
  </si>
  <si>
    <t>035-71</t>
  </si>
  <si>
    <t>041-51</t>
  </si>
  <si>
    <t>042-51</t>
  </si>
  <si>
    <t>043-51</t>
  </si>
  <si>
    <t>043-52</t>
  </si>
  <si>
    <t>R05</t>
  </si>
  <si>
    <t>051-51</t>
  </si>
  <si>
    <t>R15</t>
  </si>
  <si>
    <t>061-51</t>
  </si>
  <si>
    <t>R14</t>
  </si>
  <si>
    <t>062-71</t>
  </si>
  <si>
    <t>064-52</t>
  </si>
  <si>
    <t>064-71</t>
  </si>
  <si>
    <t>R07</t>
  </si>
  <si>
    <t>071-51</t>
  </si>
  <si>
    <t>071-52</t>
  </si>
  <si>
    <t>072-51</t>
  </si>
  <si>
    <t>073-51</t>
  </si>
  <si>
    <t>073-52</t>
  </si>
  <si>
    <t>074-51</t>
  </si>
  <si>
    <t>R08</t>
  </si>
  <si>
    <t>081-51</t>
  </si>
  <si>
    <t>081-52</t>
  </si>
  <si>
    <t>082-51</t>
  </si>
  <si>
    <t>083-51</t>
  </si>
  <si>
    <t>084-51</t>
  </si>
  <si>
    <t>084-62</t>
  </si>
  <si>
    <t>085-51</t>
  </si>
  <si>
    <t>085-62</t>
  </si>
  <si>
    <t>086-51</t>
  </si>
  <si>
    <t>086-52</t>
  </si>
  <si>
    <t>086-63</t>
  </si>
  <si>
    <t>086-64</t>
  </si>
  <si>
    <t>086-65</t>
  </si>
  <si>
    <t>086-66</t>
  </si>
  <si>
    <t>087-51</t>
  </si>
  <si>
    <t>087-62</t>
  </si>
  <si>
    <t>087-63</t>
  </si>
  <si>
    <t>087-64</t>
  </si>
  <si>
    <t>R09</t>
  </si>
  <si>
    <t>093-51</t>
  </si>
  <si>
    <t>093-52</t>
  </si>
  <si>
    <t>094-71</t>
  </si>
  <si>
    <t>095-51</t>
  </si>
  <si>
    <t>097-51</t>
  </si>
  <si>
    <t>R11</t>
  </si>
  <si>
    <t>111-61</t>
  </si>
  <si>
    <t>112-62</t>
  </si>
  <si>
    <t>112-63</t>
  </si>
  <si>
    <t>Région</t>
  </si>
  <si>
    <t>Dcm³ / tige utilisé pour le calcul du PAS</t>
  </si>
  <si>
    <t>Corporation Eacom Timber  Val d'Or</t>
  </si>
  <si>
    <t>Corporation Eacom Timber  Matagami</t>
  </si>
  <si>
    <t>Charbon de bois franc Basques inc.</t>
  </si>
  <si>
    <t>Lauzon-Planchers de bois exclusifs inc .</t>
  </si>
  <si>
    <t>Louisiana-Pacifique Canada Ltd (Maniwaki)</t>
  </si>
  <si>
    <t>J. M. Champeau inc.</t>
  </si>
  <si>
    <t>Ghislaine Fortin-Marois</t>
  </si>
  <si>
    <t>Poulin Jacques</t>
  </si>
  <si>
    <t>047-Sucrerie du huard s.e.n.c.</t>
  </si>
  <si>
    <t>007-Bellehumeur, Chantale</t>
  </si>
  <si>
    <t>028-Morin, Lina et Pratte, Paul</t>
  </si>
  <si>
    <t>034-Goulet, Ginette</t>
  </si>
  <si>
    <t>018-Dénommé Jean-Dominique</t>
  </si>
  <si>
    <t>078-Plouffe, Rolland</t>
  </si>
  <si>
    <t>9030-6051 Québec inc.</t>
  </si>
  <si>
    <t>076-Gemme, Yoland</t>
  </si>
  <si>
    <t>077-Manseau, Normand</t>
  </si>
  <si>
    <t>071-Carrington, Theodore</t>
  </si>
  <si>
    <t>Ass. de la protection de l'Environnement du lac Dandurand</t>
  </si>
  <si>
    <t>088-Pharand, Bernard</t>
  </si>
  <si>
    <t>051-Latreille, Aimé</t>
  </si>
  <si>
    <t>062-Dufresne, Jean et Rivard, Anne</t>
  </si>
  <si>
    <t>086-Plâsse, Réal</t>
  </si>
  <si>
    <t>010-Gauthier, Agathe et Gauthier, Robert</t>
  </si>
  <si>
    <t>Louisiana-Pacifique Canada Ltd</t>
  </si>
  <si>
    <t>103-Ferme Valjack enr.</t>
  </si>
  <si>
    <t>Corporation Eacom Timber</t>
  </si>
  <si>
    <t>059-Érablière Temsucre</t>
  </si>
  <si>
    <t>115-Viau, Maurice</t>
  </si>
  <si>
    <t>014-La Siroptière</t>
  </si>
  <si>
    <t>111-Durand, Christine et Simard, Yves</t>
  </si>
  <si>
    <t>033-Lemire, Victorin</t>
  </si>
  <si>
    <t>117-Gauthier, Éric</t>
  </si>
  <si>
    <t>068-Manseau, Richard</t>
  </si>
  <si>
    <t>096-Samson, Benoit et Samson, Denis</t>
  </si>
  <si>
    <t>050-Ectec enr.</t>
  </si>
  <si>
    <t>Ysys Corporation,  Marc-André Forget</t>
  </si>
  <si>
    <t>023-Dénommé, Donald et Dénommé, Julie</t>
  </si>
  <si>
    <t>Parc Éolien Côte-Nord Holding S.E.C.</t>
  </si>
  <si>
    <t>ArcelorMittal Exploitation Minière Canada s.e.n.c.</t>
  </si>
  <si>
    <t>074-Sirop Nordik inc.</t>
  </si>
  <si>
    <t>?</t>
  </si>
  <si>
    <t>9210-1484 Quebec Inc.</t>
  </si>
  <si>
    <t>vélo</t>
  </si>
  <si>
    <t>Sheehy, Frédéric</t>
  </si>
  <si>
    <t>trail</t>
  </si>
  <si>
    <t>Érablière Sucre la vie Inc.</t>
  </si>
  <si>
    <t>Martin Desrosiers</t>
  </si>
  <si>
    <t>Cluc sportif Marquis de Malauze</t>
  </si>
  <si>
    <t>Club sportif Marquis de Malauze</t>
  </si>
  <si>
    <t>Denis Plamondon</t>
  </si>
  <si>
    <t>Thomas Frédérick</t>
  </si>
  <si>
    <t>Jean-François Ratté</t>
  </si>
  <si>
    <t>Breton Nelson</t>
  </si>
  <si>
    <t>Breton Guy</t>
  </si>
  <si>
    <t>Paul Caissy</t>
  </si>
  <si>
    <t>Association de protection de la rivière Saint-Jean Inc.</t>
  </si>
  <si>
    <t>Frédéric Soucy et Caroline Dugas</t>
  </si>
  <si>
    <t>Monsieur Serge Tremblay</t>
  </si>
  <si>
    <t>9367-9934 Québec Inc.</t>
  </si>
  <si>
    <t>9126-7815 Québec inc.</t>
  </si>
  <si>
    <t>Guillaume Labrecque et Johannie Pageau</t>
  </si>
  <si>
    <t>Nancy Gosselin et Louis-Philippe Labrecque</t>
  </si>
  <si>
    <t>K</t>
  </si>
  <si>
    <t>Festival Folifrets Baie-James</t>
  </si>
  <si>
    <t>Gevry, Carole et Lacasse, Marcel</t>
  </si>
  <si>
    <t>Katie Dechamplain</t>
  </si>
  <si>
    <t>Érablière du Kamouraska</t>
  </si>
  <si>
    <t>Janick Gauthier</t>
  </si>
  <si>
    <t>Robert Bédard</t>
  </si>
  <si>
    <t>Ambois Inc.</t>
  </si>
  <si>
    <t>Érablière Jean-Guy Desrosiers inc.</t>
  </si>
  <si>
    <t>TREMBLAY MICHEL</t>
  </si>
  <si>
    <t>Stephane Giroux</t>
  </si>
  <si>
    <t>Michel Saucier</t>
  </si>
  <si>
    <t>Audy, Mathieu</t>
  </si>
  <si>
    <t>Olar Jim</t>
  </si>
  <si>
    <t>9365-9290 Québec inc.</t>
  </si>
  <si>
    <t>ÉRABLIÈRE TURCOTTE &amp; ASSOCIÉS INC.</t>
  </si>
  <si>
    <t>9153-0618 Québec inc.</t>
  </si>
  <si>
    <t>9169-5684 Québec inc.</t>
  </si>
  <si>
    <t>Érablière V.T. Inc.</t>
  </si>
  <si>
    <t>Jean-Denis Mérette</t>
  </si>
  <si>
    <t>Michel Rollin</t>
  </si>
  <si>
    <t>Jérôme Thériault</t>
  </si>
  <si>
    <t>Pourvoirie Escapade</t>
  </si>
  <si>
    <t>Érablière Bruno Blanchet (2017) Inc.</t>
  </si>
  <si>
    <t>Érablière Grande-Anse inc.</t>
  </si>
  <si>
    <t>Érablière Labbé &amp; Bolduc Inc.</t>
  </si>
  <si>
    <t>Denis Constantin</t>
  </si>
  <si>
    <t>Jacques Dupuis</t>
  </si>
  <si>
    <t>Couture Sebastien</t>
  </si>
  <si>
    <t>Keven Ouellet</t>
  </si>
  <si>
    <t>Érablière Bourdeau</t>
  </si>
  <si>
    <t>Carl Bélanger</t>
  </si>
  <si>
    <t>Ken Winterbottom</t>
  </si>
  <si>
    <t>072-Paquin, Stéphane</t>
  </si>
  <si>
    <t>9362-5655 Québec inc.</t>
  </si>
  <si>
    <t>André Desrosiers</t>
  </si>
  <si>
    <t>Côté Francis</t>
  </si>
  <si>
    <t>Dany Michaud</t>
  </si>
  <si>
    <t>Monique Savard</t>
  </si>
  <si>
    <t>Jean-Paul Bouchard</t>
  </si>
  <si>
    <t>Érablière Chez Ti-Frère S.E.N.C.</t>
  </si>
  <si>
    <t>Benoît, Denis</t>
  </si>
  <si>
    <t>Pourvoirie J.E.Goyette</t>
  </si>
  <si>
    <t>Gislain Poirier</t>
  </si>
  <si>
    <t>9351-7134 Québec inc.</t>
  </si>
  <si>
    <t>Yan Heuripin</t>
  </si>
  <si>
    <t>Vézina Carl</t>
  </si>
  <si>
    <t>Sylvain Racine</t>
  </si>
  <si>
    <t>Érablière Holiday S.E.N.C.</t>
  </si>
  <si>
    <t>Ministère de l'Énegie et des Ressources Naturelles</t>
  </si>
  <si>
    <t>Larouche, Jérôme</t>
  </si>
  <si>
    <t>Érablière H.P. Inc.</t>
  </si>
  <si>
    <t>Pothier Christian</t>
  </si>
  <si>
    <t>Ferme Lapointe SENC.</t>
  </si>
  <si>
    <t>Exploration Midland Inc</t>
  </si>
  <si>
    <t>Association domaine du lac Dufault</t>
  </si>
  <si>
    <t>Vertical Exploration inc.</t>
  </si>
  <si>
    <t>6475850 Canada inc.</t>
  </si>
  <si>
    <t>Hydro-Québec- Direction Production- Manicouagan</t>
  </si>
  <si>
    <t>Location Daniel Deschêne</t>
  </si>
  <si>
    <t>Jean-Noël Bergeron</t>
  </si>
  <si>
    <t>North Americain Lithium Inc.</t>
  </si>
  <si>
    <t>X-TERRA RESOURCES INC.</t>
  </si>
  <si>
    <t>Giasson Alexandre</t>
  </si>
  <si>
    <t>Entrepreneur Gilles Cloutier inc.</t>
  </si>
  <si>
    <t>Jordan Resources Inc</t>
  </si>
  <si>
    <t>Jean-Philippe Girard</t>
  </si>
  <si>
    <t>Hydro-Québec-Direction Production-Manicouagan</t>
  </si>
  <si>
    <t>078-Plouffe, Sylvie</t>
  </si>
  <si>
    <t>Érablière Jay inc.</t>
  </si>
  <si>
    <t>Guillaume Paul</t>
  </si>
  <si>
    <t>EXPLORATION MPV INC.</t>
  </si>
  <si>
    <t>Germain Lemieux</t>
  </si>
  <si>
    <t>Association sportive Manicouagan inc.</t>
  </si>
  <si>
    <t>MTMDET a/s Mme Christine Gagnon</t>
  </si>
  <si>
    <t>2314-5758 Québec inc. a/s M. Sylvain Lajeunesse</t>
  </si>
  <si>
    <t>Yvan Grégoire</t>
  </si>
  <si>
    <t>Gang du Sédillot inc.</t>
  </si>
  <si>
    <t>RCTF Consultant forestier</t>
  </si>
  <si>
    <t>Sébastien Lamoureux</t>
  </si>
  <si>
    <t>Hydro-Québec-Production</t>
  </si>
  <si>
    <t>Plourde Yvan</t>
  </si>
  <si>
    <t>Béton Fortin</t>
  </si>
  <si>
    <t>Municipalité La Corne</t>
  </si>
  <si>
    <t>Bruno Girard</t>
  </si>
  <si>
    <t>Volume Estimé</t>
  </si>
  <si>
    <t>Rayonier A.M. Canada S.E.N.C. (Témiscaming)</t>
  </si>
  <si>
    <t>Compagnie Westrock du Canada Corp.</t>
  </si>
  <si>
    <t>Rayonier A.M. Canada S.E.N.C.</t>
  </si>
  <si>
    <t>Conseil de la nation Anishnabe de Lac-Simon</t>
  </si>
  <si>
    <t>Scierie de la Vallée</t>
  </si>
  <si>
    <t>Conseil de Kebaowek First Nation</t>
  </si>
  <si>
    <t>Première Nation de Longue-Pointe</t>
  </si>
  <si>
    <t>Universite Laval (Forêt Montmorency)</t>
  </si>
  <si>
    <t>9322-4483 Québec inc.</t>
  </si>
  <si>
    <t>Groupement forestier Rocher Percé inc.</t>
  </si>
  <si>
    <t>Castorica 2003 inc.</t>
  </si>
  <si>
    <t>Érablière Réal Gonthier Inc.</t>
  </si>
  <si>
    <t>Érablière Yves Morin inc.</t>
  </si>
  <si>
    <t>Érablière Charland &amp; Fils inc.</t>
  </si>
  <si>
    <t>045-Lemieux, Laurent</t>
  </si>
  <si>
    <t>053-Lambert, Richard</t>
  </si>
  <si>
    <t>015-Charron, Linda</t>
  </si>
  <si>
    <t>021-Drouin, Jacqueline</t>
  </si>
  <si>
    <t>026-Gaudet, Josée et Racine,Denis</t>
  </si>
  <si>
    <t>037-Érablière Tee-Lake enr</t>
  </si>
  <si>
    <t>031-Brien, Carole</t>
  </si>
  <si>
    <t>Mines Abcourt Inc., Eugene Gauthier</t>
  </si>
  <si>
    <t>Hydro Québec Transénergie</t>
  </si>
  <si>
    <t>Club de ski de Fond Amiski de Saint-Antonin inc.</t>
  </si>
  <si>
    <t>Ministère des Transports (Compte inactif)</t>
  </si>
  <si>
    <t>087-Voynaud, Jacques et Voynaud, Louis-Paul</t>
  </si>
  <si>
    <t>Club Quad de la Vallée de l'Or et Abitibi</t>
  </si>
  <si>
    <t>040-Lepage, Claudette et Rivest, Sylvain</t>
  </si>
  <si>
    <t>092-Morin, René</t>
  </si>
  <si>
    <t>093-Manseau, Sylvain</t>
  </si>
  <si>
    <t>097- Asselin, Michel</t>
  </si>
  <si>
    <t>100-Dufresne, Richard et St-Georges, Claude</t>
  </si>
  <si>
    <t>Exploration Typhon, Martin Demers geo.</t>
  </si>
  <si>
    <t>Club Quad du cuivre de Rouyn-Noranda inc., Sylvain Charron</t>
  </si>
  <si>
    <t>Sylviculture La Vérendrye inc. A/S France MacDonald</t>
  </si>
  <si>
    <t>Camil Deraps (INACTIF)</t>
  </si>
  <si>
    <t>Mines Abcourt inc.</t>
  </si>
  <si>
    <t>Hydro-Québec - DPPTC - Natashquan-La Romaine</t>
  </si>
  <si>
    <t>Club de Motoneigistes Manawan inc.</t>
  </si>
  <si>
    <t>SÉPAQ ANTICOSTI (Compte inactif)</t>
  </si>
  <si>
    <t>Pourvoirie Club Hosanna Inc.</t>
  </si>
  <si>
    <t>044-Érablière au p'tit calain</t>
  </si>
  <si>
    <t>CLUB DE MOTONEIGE ET TOUT-TERRAIN "ALLIANCE DU NORD" INC.</t>
  </si>
  <si>
    <t>MTMDET-Dir. des grands projets du Nord et de l'Est du Québec</t>
  </si>
  <si>
    <t>IOS Services Géoscientifiques (Compte inactif)</t>
  </si>
  <si>
    <t>016-Paquin Valérie</t>
  </si>
  <si>
    <t>Érablière Mariève Breton et Philippe Lemieux S.E.N.C</t>
  </si>
  <si>
    <t>Construction Norascon, Eddy Pomerleau</t>
  </si>
  <si>
    <t>Ministère des Transports du Québec (Compte inactif)</t>
  </si>
  <si>
    <t>Bonterra Ressources inc</t>
  </si>
  <si>
    <t>Champion Iron Limited</t>
  </si>
  <si>
    <t>Club de motoneige Lebel Sur Quévillon</t>
  </si>
  <si>
    <t>Club des motoneigistes Manawan inc.</t>
  </si>
  <si>
    <t>Accès Forêt Inc.</t>
  </si>
  <si>
    <t>028-Brouillard, Adrien et Morin, Lina</t>
  </si>
  <si>
    <t>093-Manseau Sylvain</t>
  </si>
  <si>
    <t>094-Lauzon, Guillaume</t>
  </si>
  <si>
    <t>095-Duchesne, Patrick et Gilbert, Stéphane</t>
  </si>
  <si>
    <t>002-Bougie, Gaston</t>
  </si>
  <si>
    <t>119-Brault, Sylvain</t>
  </si>
  <si>
    <t>118-Richer, Christian</t>
  </si>
  <si>
    <t>Hydro-Québec - Direction Production - Manicouagan</t>
  </si>
  <si>
    <t>Club Quad VTT Les Nord-Côtiers</t>
  </si>
  <si>
    <t>ANNULÉ-Exploration Canadian Malartic</t>
  </si>
  <si>
    <t>Champion Iron Mines (Compte inactif)</t>
  </si>
  <si>
    <t>121-Simard, André</t>
  </si>
  <si>
    <t>122-Descôteaux, André</t>
  </si>
  <si>
    <t>123- St-Denis, Jim et St-Denis, Rod</t>
  </si>
  <si>
    <t>Canamara Energy Corporation</t>
  </si>
  <si>
    <t>Ressources Falco Ltée, Mme Marilyn Gagnon</t>
  </si>
  <si>
    <t>ANNULÉ-Partenariat Canadian Malartic</t>
  </si>
  <si>
    <t>Forestière A &amp; T Fortin</t>
  </si>
  <si>
    <t>Couillard Construction Limitée</t>
  </si>
  <si>
    <t>Association de Protection de la Rivière-Saint-Jean inc.</t>
  </si>
  <si>
    <t>Mathieu Chantale Nathalie</t>
  </si>
  <si>
    <t>Association des utilisateurs du chemin du Lac Profond</t>
  </si>
  <si>
    <t>114-Larochelle, Stéphane</t>
  </si>
  <si>
    <t xml:space="preserve"> Bon Terra Resources</t>
  </si>
  <si>
    <t>Ministère des transports (MTMDET) (compte inactif)</t>
  </si>
  <si>
    <t>Comité piste 4 saisons de Malartic</t>
  </si>
  <si>
    <t>011-Paul, Guillaume</t>
  </si>
  <si>
    <t>039-La cabane à sucre Léonel Lapierre</t>
  </si>
  <si>
    <t>The Cree First Nation of Waswanipi</t>
  </si>
  <si>
    <t>Michaël Tremblay</t>
  </si>
  <si>
    <t>Corporation d'Or Intégra</t>
  </si>
  <si>
    <t>Québec Lithium Ltd.</t>
  </si>
  <si>
    <t>Camil Déraps</t>
  </si>
  <si>
    <t>Michel Ouellet</t>
  </si>
  <si>
    <t>Hydro-Québec-Direction Production Manicouagan</t>
  </si>
  <si>
    <t>Les Carrières Dubé &amp; Fils inc.</t>
  </si>
  <si>
    <t>Association propriétaires chalets lacs La Loutre et Pascal</t>
  </si>
  <si>
    <t>Cégep de Baie-Comeau- Département de foresterie</t>
  </si>
  <si>
    <t>Jocelyn Lamoureux</t>
  </si>
  <si>
    <t>Serge Pelletier</t>
  </si>
  <si>
    <t>Earthmetrix Inc.</t>
  </si>
  <si>
    <t>Abitibi Radio Mobile</t>
  </si>
  <si>
    <t>France Turcotte</t>
  </si>
  <si>
    <t>Entreprises Gérald Ouellet Inc.</t>
  </si>
  <si>
    <t>Dianne Maltais</t>
  </si>
  <si>
    <t>Ghislain Duguay</t>
  </si>
  <si>
    <t>030-Érablière Gauthier</t>
  </si>
  <si>
    <t>Nicolas Fontaine</t>
  </si>
  <si>
    <t>Regroupement du lac Demun, Lucien Houde</t>
  </si>
  <si>
    <t>Bertin Côté</t>
  </si>
  <si>
    <t>Pierre Houle</t>
  </si>
  <si>
    <t>Natives Exploration Services Reg'D</t>
  </si>
  <si>
    <t>Line Blackburn</t>
  </si>
  <si>
    <t>Gestion Rioux Girard</t>
  </si>
  <si>
    <t>Éric Tremblay</t>
  </si>
  <si>
    <t>Alcoa Canda Co. - Aluminerie de Baie-Comeau</t>
  </si>
  <si>
    <t>Luc Simard</t>
  </si>
  <si>
    <t>Simon-Pier Imbeau</t>
  </si>
  <si>
    <t>Société en commandite hydroélectrique Manicouagan (SCHM)</t>
  </si>
  <si>
    <t>Hydro-Québec Trans Énergie (Jean-François Desjardins)</t>
  </si>
  <si>
    <t>DeepRock Minérals inc.</t>
  </si>
  <si>
    <t>Éric Pelletier</t>
  </si>
  <si>
    <t>Durango Resources Inc.</t>
  </si>
  <si>
    <t>R.S.P. Énergie inc.</t>
  </si>
  <si>
    <t>Fédération chasse et pêche Owen (ZEC)</t>
  </si>
  <si>
    <t>Coopérative forestière des Hautes-Laurentides</t>
  </si>
  <si>
    <t>Or Intégra (Québec) Inc.</t>
  </si>
  <si>
    <t>Entreprises d' Exploration MOIS Inc.</t>
  </si>
  <si>
    <t>Club de ski de fond Harfand des Neiges d'Amqui</t>
  </si>
  <si>
    <t>Daniel Boudreault</t>
  </si>
  <si>
    <t>Saffron H.O.F.</t>
  </si>
  <si>
    <t>Dufour Simon</t>
  </si>
  <si>
    <t>Mason Graphite</t>
  </si>
  <si>
    <t>Évelyne Thiffault</t>
  </si>
  <si>
    <t>9244-2862 Québec inc.</t>
  </si>
  <si>
    <t>Les Équipements JVC Inc.</t>
  </si>
  <si>
    <t>Julien Tremblay</t>
  </si>
  <si>
    <t>Orica Canada Inc</t>
  </si>
  <si>
    <t>Ville d'Amos</t>
  </si>
  <si>
    <t>Waswanipi band Council / Capital project</t>
  </si>
  <si>
    <t>Mathieu Audy</t>
  </si>
  <si>
    <t>Daniel Bélanger</t>
  </si>
  <si>
    <t>Roger Gilbert</t>
  </si>
  <si>
    <t>042-Lefebvre, Georges</t>
  </si>
  <si>
    <t>Grenon Yanick</t>
  </si>
  <si>
    <t>Cap de la Fée Inc.</t>
  </si>
  <si>
    <t>Normand Côté</t>
  </si>
  <si>
    <t>Transport Doucet et Fils Mistassini inc</t>
  </si>
  <si>
    <t>Gravière Claveau et Fils inc.</t>
  </si>
  <si>
    <t>Pierre Fortin</t>
  </si>
  <si>
    <t>David Tremblay</t>
  </si>
  <si>
    <t>9173 2677 Québec inc</t>
  </si>
  <si>
    <t>Club de Motoneigiste du Saguenay</t>
  </si>
  <si>
    <t>Placements Stéphane Therrien et Glendyne</t>
  </si>
  <si>
    <t>Yvan et Garry Mckoy inc</t>
  </si>
  <si>
    <t>Pourvoirie Wapishish Claudya St-André</t>
  </si>
  <si>
    <t>Hugues Lafond</t>
  </si>
  <si>
    <t>Club Quad Saguenay Roch Duchesne</t>
  </si>
  <si>
    <t>Charles Tremblay</t>
  </si>
  <si>
    <t>Sucrerie 2000 Inc</t>
  </si>
  <si>
    <t>Sucrerie 2000 Inc.</t>
  </si>
  <si>
    <t>Jean Fournier inc.</t>
  </si>
  <si>
    <t>Robin Canuel</t>
  </si>
  <si>
    <t>Jouvence</t>
  </si>
  <si>
    <t>Jeannine-Marie St-Jacques</t>
  </si>
  <si>
    <t>Régis Thibeault</t>
  </si>
  <si>
    <t>9140-8633 QUÉBEC INC.</t>
  </si>
  <si>
    <t>Sépaq (Réserve faunique Port-Daniel)</t>
  </si>
  <si>
    <t>CLUB DE MOTO NEIGE LES LOUPS DU NORD INC.</t>
  </si>
  <si>
    <t>Martin St-Gelais</t>
  </si>
  <si>
    <t>Club Relais des Buttes Inc.</t>
  </si>
  <si>
    <t>Exploration Midland Inc.</t>
  </si>
  <si>
    <t>Girard Benoit</t>
  </si>
  <si>
    <t>Cyril Fortin</t>
  </si>
  <si>
    <t>9248-7792 Québec inc.</t>
  </si>
  <si>
    <t>Billy Tremblay</t>
  </si>
  <si>
    <t>Pourvoirie du Lac Cyprès</t>
  </si>
  <si>
    <t>Alain Carrier</t>
  </si>
  <si>
    <t>9349-5257 Québec inc.</t>
  </si>
  <si>
    <t>Association des villégiateurs du lac Libéral</t>
  </si>
  <si>
    <t>REXFORÊT</t>
  </si>
  <si>
    <t>056- Mathieu, Simon</t>
  </si>
  <si>
    <t>EACOM Timber Corporation</t>
  </si>
  <si>
    <t>Vic Progressive Drilling+Grouting</t>
  </si>
  <si>
    <t>Club de VTT Chibougamau Inc.</t>
  </si>
  <si>
    <t>Sébastien Dumoulin (Pourvoirie Mekoos)</t>
  </si>
  <si>
    <t>Boilat Julie</t>
  </si>
  <si>
    <t>Association de Conservation du Pipmouacan inc.</t>
  </si>
  <si>
    <t>Association Sportive Ste-Marie inc.</t>
  </si>
  <si>
    <t>Fédération des Clubs du bras débarassé</t>
  </si>
  <si>
    <t>Association Club Andrieux et Pipmuacan</t>
  </si>
  <si>
    <t>MRC de Lac-St-Jean-Est</t>
  </si>
  <si>
    <t>Pourvoirie Domaine de la Sorbière Inc.</t>
  </si>
  <si>
    <t>Club de motoneigistes du Saguenay Inc.</t>
  </si>
  <si>
    <t>Association chasse et pêche du Lac Brébeuf inc.</t>
  </si>
  <si>
    <t>Benoit Côté</t>
  </si>
  <si>
    <t>Érablière Malécite s.e.c.</t>
  </si>
  <si>
    <t>Ass. des propr. de chalets des lacs La Loutres et Pascal inc</t>
  </si>
  <si>
    <t>FCMQ- Région Saguenay-Lac St-Jean/Côte-Nord-Côte-Nord</t>
  </si>
  <si>
    <t>Sylviculture Ter-rio inc</t>
  </si>
  <si>
    <t>Club Brûle-Neige</t>
  </si>
  <si>
    <t>Claude Breton</t>
  </si>
  <si>
    <t>Association des propriétaires du secteur du lac Boisvert</t>
  </si>
  <si>
    <t>Association des motoneigiste Manicouagan inc.</t>
  </si>
  <si>
    <t>Entre Lemoine et l'Arbre inc.</t>
  </si>
  <si>
    <t>André Lefebvre</t>
  </si>
  <si>
    <t>Camping Gisèle Dufour</t>
  </si>
  <si>
    <t>Association des usagers du chemin de la bureau</t>
  </si>
  <si>
    <t>L'Association de Motoneigistes Boule de Neige Inc.</t>
  </si>
  <si>
    <t>Erabliere S.A Therrien S.E.N.C.</t>
  </si>
  <si>
    <t>9248-7792 Québec inc. &amp; Patricia Lafontaine</t>
  </si>
  <si>
    <t>Pourvoirie La Jeannoise (Sylvain Turcotte)</t>
  </si>
  <si>
    <t>Club Lac Emmuraillé inc.</t>
  </si>
  <si>
    <t>Villa Basque</t>
  </si>
  <si>
    <t>Serge Robert</t>
  </si>
  <si>
    <t>Attractions Boréales Baie-James Inc.</t>
  </si>
  <si>
    <t>CBay Minerals Inc.</t>
  </si>
  <si>
    <t>Jocelyn Leduc</t>
  </si>
  <si>
    <t>Le club du lac Clair</t>
  </si>
  <si>
    <t>9109-1942 Québec inc (Transport ASN)</t>
  </si>
  <si>
    <t>Jean-Marie Anctil</t>
  </si>
  <si>
    <t>Centre d'études et de recherche Manicouagan</t>
  </si>
  <si>
    <t>Jean D'amour</t>
  </si>
  <si>
    <t>Construction SRV</t>
  </si>
  <si>
    <t>Scierie Sainte-Thècle inc.</t>
  </si>
  <si>
    <t>Explorateurs-Innovateurs de Québec INC.</t>
  </si>
  <si>
    <t>Néotec Lithium Inc.</t>
  </si>
  <si>
    <t>Société québécoise des infrastructures</t>
  </si>
  <si>
    <t>9315-6933 Québec Inc.</t>
  </si>
  <si>
    <t>Sayona Québec Inc.</t>
  </si>
  <si>
    <t>Hydro Québec Production</t>
  </si>
  <si>
    <t>Martin Pelchat</t>
  </si>
  <si>
    <t>ZEC Rivière-aux-Rats</t>
  </si>
  <si>
    <t>Simon Robichaud</t>
  </si>
  <si>
    <t>LES CHEVALIERS DES FRONTIERES</t>
  </si>
  <si>
    <t>Coopérative Accès Chic-Chocs</t>
  </si>
  <si>
    <t>MRC Domaine-du-Roy</t>
  </si>
  <si>
    <t>Corporation de développement économique et communautaire L'î</t>
  </si>
  <si>
    <t>052- Mantha, Luc</t>
  </si>
  <si>
    <t>Emilie St-Jean</t>
  </si>
  <si>
    <t>Club de Motos Neige de la Mauricie Inc. (René Thibodeau)</t>
  </si>
  <si>
    <t>UrbanGold Minerals Inc</t>
  </si>
  <si>
    <t>CBLT INC.</t>
  </si>
  <si>
    <t>Association de Chasse et Pêche Lavigne inc. (ZEC Lavigne)</t>
  </si>
  <si>
    <t>Club Quad Avignon Ouest</t>
  </si>
  <si>
    <t>Association Rivière Valin</t>
  </si>
  <si>
    <t>Sébastien Lévesque</t>
  </si>
  <si>
    <t>Gilles Girard</t>
  </si>
  <si>
    <t>Benoit Francoeur</t>
  </si>
  <si>
    <t>9883-2376 Québec inc (Scierie Matra)</t>
  </si>
  <si>
    <t>Club de motoneiges Marquis de Malauze</t>
  </si>
  <si>
    <t>Couture Francis</t>
  </si>
  <si>
    <t>St-Georges, Simon</t>
  </si>
  <si>
    <t>Services EXP inc.</t>
  </si>
  <si>
    <t>Club Dansereau Inc resp. Martin Duchesne</t>
  </si>
  <si>
    <t>Martin Couturier</t>
  </si>
  <si>
    <t>Bernard Charron, Jean Philippe, Evelyne Strong</t>
  </si>
  <si>
    <t>Les Mines Opinaca</t>
  </si>
  <si>
    <t>Corporation de mise en valeur de la forêt de Ferland-Boileau</t>
  </si>
  <si>
    <t>Inter-Cité Construction Ltée</t>
  </si>
  <si>
    <t>Daniel Paré</t>
  </si>
  <si>
    <t>Guillaume Fortin</t>
  </si>
  <si>
    <t>Stria Lithium Inc.</t>
  </si>
  <si>
    <t>SEPAC - Parc national des Îles de Boucherville</t>
  </si>
  <si>
    <t>107- Bélanger, Raymond</t>
  </si>
  <si>
    <t>Coopérative de ski de fond Mouski</t>
  </si>
  <si>
    <t>049- Perreault, Marie-Eve</t>
  </si>
  <si>
    <t>022- Duchesne, Patrick</t>
  </si>
  <si>
    <t>9095-4827 Québec inc</t>
  </si>
  <si>
    <t>Érablière au Printemps gourmand S.E.N.C.</t>
  </si>
  <si>
    <t>9009-2495 Québec inc.(Érablière du lac Blanc)</t>
  </si>
  <si>
    <t>Luc-Alexandre Ouellet</t>
  </si>
  <si>
    <t>Yvon Monderie</t>
  </si>
  <si>
    <t>Club de chasse et pêche Wapoos Sibi inc.</t>
  </si>
  <si>
    <t>164107 Canada inc.</t>
  </si>
  <si>
    <t>ÉRABLIÈRE MILNIKEK</t>
  </si>
  <si>
    <t>Long Pointe First Nation</t>
  </si>
  <si>
    <t>Érablière Marc-Étienne Lévesque inc.</t>
  </si>
  <si>
    <t>9387-7256 Québec Inc.</t>
  </si>
  <si>
    <t>Club Quad Vallée de la Gatineau INC</t>
  </si>
  <si>
    <t>Club Auto-Neige Amico</t>
  </si>
  <si>
    <t>Canards Illimités Canada</t>
  </si>
  <si>
    <t>Érablière P.O. Thibault Inc.</t>
  </si>
  <si>
    <t>Charles Yvon Claveau</t>
  </si>
  <si>
    <t>François Chabot</t>
  </si>
  <si>
    <t>Lévis Lavoie</t>
  </si>
  <si>
    <t>Bilodeau Simon</t>
  </si>
  <si>
    <t>Jacquelin Juneau</t>
  </si>
  <si>
    <t>André Vigneault</t>
  </si>
  <si>
    <t>Trimix Béton Inc.</t>
  </si>
  <si>
    <t>Municipalité de St-Stanislas</t>
  </si>
  <si>
    <t>Jean White</t>
  </si>
  <si>
    <t>Henri Chouinard et Daniel Côté</t>
  </si>
  <si>
    <t>Steve Clavet</t>
  </si>
  <si>
    <t>Thibault Léo-Paul</t>
  </si>
  <si>
    <t>Demers, Frédérick</t>
  </si>
  <si>
    <t>Produits Forestiers Résolu</t>
  </si>
  <si>
    <t>Armand Duhamel et Fils Inc.</t>
  </si>
  <si>
    <t>Municipalité de Ferland-et-Boileau</t>
  </si>
  <si>
    <t>Mario Paradis</t>
  </si>
  <si>
    <t>Canadian Royalities Inc.</t>
  </si>
  <si>
    <t>LCCPL</t>
  </si>
  <si>
    <t>Ferme Boutier inc.</t>
  </si>
  <si>
    <t>Mathieu Rivard</t>
  </si>
  <si>
    <t>Clarence Dubé</t>
  </si>
  <si>
    <t>Larivière, Simon</t>
  </si>
  <si>
    <t>Christine Dakuyo</t>
  </si>
  <si>
    <t>Martin Charette</t>
  </si>
  <si>
    <t>Les métaux canadiens inc.</t>
  </si>
  <si>
    <t>Yves Brière</t>
  </si>
  <si>
    <t>Baie Comeau Minerals inc.</t>
  </si>
  <si>
    <t>Gilles Fortin</t>
  </si>
  <si>
    <t>Simon, Paul et Fortin, Hélène</t>
  </si>
  <si>
    <t>Club motoneige Seigneurie Joly</t>
  </si>
  <si>
    <t>Trans Canada</t>
  </si>
  <si>
    <t>9386-7513 Québec Inc.</t>
  </si>
  <si>
    <t>Rondeau, Marcel, Claude et François</t>
  </si>
  <si>
    <t>Leblanc Normand</t>
  </si>
  <si>
    <t>Descoteaux Jean-Guy</t>
  </si>
  <si>
    <t>Foresterie SLEJ</t>
  </si>
  <si>
    <t>GD ZérabLes inc.</t>
  </si>
  <si>
    <t>Vincent Lavoie</t>
  </si>
  <si>
    <t>André Lévesque</t>
  </si>
  <si>
    <t>Érablière du Lusignan</t>
  </si>
  <si>
    <t>Gestion Famille G. Ouellet inc. (Ma Cabane en Gaspésie)</t>
  </si>
  <si>
    <t>9392-2029 Québec inc.</t>
  </si>
  <si>
    <t>Multi-Tech Forestry inc.  Billy Beaulieu</t>
  </si>
  <si>
    <t>Antoine Guérette</t>
  </si>
  <si>
    <t>Amirian, Patrick</t>
  </si>
  <si>
    <t>Sasseville, Hugo</t>
  </si>
  <si>
    <t>Hydro-Québec Distribution /Jean-Philiipe Gagnon, ing. f.</t>
  </si>
  <si>
    <t>051-Lefebvre, Carol</t>
  </si>
  <si>
    <t>Excavation Parenteau inc.</t>
  </si>
  <si>
    <t>Carrière Taïga Inc.</t>
  </si>
  <si>
    <t>Nemaska Lithium Whabouchi Mine Inc.</t>
  </si>
  <si>
    <t>Services EXP</t>
  </si>
  <si>
    <t>9345-4312 Québec inc.</t>
  </si>
  <si>
    <t>Girard, Gaston</t>
  </si>
  <si>
    <t>Les Forestiers J.M.G Inc.</t>
  </si>
  <si>
    <t>Client - Autres destinations</t>
  </si>
  <si>
    <t>031-71</t>
  </si>
  <si>
    <t>Provenance</t>
  </si>
  <si>
    <t>https://bmmb.gouv.qc.ca/media/49164/calcul_echantillonnage_2019_04_04_v5.xlsm</t>
  </si>
  <si>
    <t>Fac
Zér</t>
  </si>
  <si>
    <t>UC en lien GVF de Base ou
 projet Remesurage</t>
  </si>
  <si>
    <t>Volume total sans estimé</t>
  </si>
  <si>
    <t>MD</t>
  </si>
  <si>
    <t>No  de demande :</t>
  </si>
  <si>
    <t>Gestion des volumes facturés</t>
  </si>
  <si>
    <t>GVF - 1</t>
  </si>
  <si>
    <t>No  du Client :</t>
  </si>
  <si>
    <t>Unité de compilation ORIGINAL</t>
  </si>
  <si>
    <t>Unité de compilation GVF</t>
  </si>
  <si>
    <t>No.</t>
  </si>
  <si>
    <t>U.A</t>
  </si>
  <si>
    <t>Type de répartition</t>
  </si>
  <si>
    <t>Ess</t>
  </si>
  <si>
    <t>Qual</t>
  </si>
  <si>
    <t>% Répar.</t>
  </si>
  <si>
    <t>Vol. maximum</t>
  </si>
  <si>
    <t>Convention : projet de remesurage ou GVF - Client associé à ce projet de mesurage :</t>
  </si>
  <si>
    <t>Représentant  du  Client</t>
  </si>
  <si>
    <t>Scierie Landrienne (div. Ch. Chibougamau)</t>
  </si>
  <si>
    <t>Cascade Emballage carton-caisse-Cabano, Cascades Canada ULC</t>
  </si>
  <si>
    <t>Damabois division Cap-Chat inc. (Sciage résineux)</t>
  </si>
  <si>
    <t>Boiseries Savco inc.</t>
  </si>
  <si>
    <t>9302-0469 Québec Inc. (BoréA)</t>
  </si>
  <si>
    <t>Chapais Énergie, Société en commandite</t>
  </si>
  <si>
    <t>Gestion Forestière Solifor Anticosti, S.E.C.</t>
  </si>
  <si>
    <t>9045-3499 Québec inc. (Claude Baril)</t>
  </si>
  <si>
    <t>Multi RS 9199-7460 Québec Inc</t>
  </si>
  <si>
    <t>9335-2987 Québec inc</t>
  </si>
  <si>
    <t>A.G. FORESTIER INC.</t>
  </si>
  <si>
    <t>3457320 Canada inc.</t>
  </si>
  <si>
    <t>9312-7124 Québec inc.</t>
  </si>
  <si>
    <t>9350-0973 Québec inc. (JB FORESTIERS)</t>
  </si>
  <si>
    <t>Kraft Nordic</t>
  </si>
  <si>
    <t>Groupement Forestier de Québec-Montmorency inc.</t>
  </si>
  <si>
    <t>Ferme Germain St-Amour</t>
  </si>
  <si>
    <t>Érablière Escuminac  Inc.</t>
  </si>
  <si>
    <t>Daniel Gagnon</t>
  </si>
  <si>
    <t>Adrien Morin</t>
  </si>
  <si>
    <t>G.D. Bourgault et Fils S.E.N.C.</t>
  </si>
  <si>
    <t>Érablière Jean Caron inc.</t>
  </si>
  <si>
    <t>9344-0030 Québec inc.</t>
  </si>
  <si>
    <t>041-Hurtubise, Jeanne</t>
  </si>
  <si>
    <t>043-Lecuyer, Pauline</t>
  </si>
  <si>
    <t>057-McElheran, Leonard</t>
  </si>
  <si>
    <t>058-Paquet, Jean-Luc</t>
  </si>
  <si>
    <t>065-Simard, Jacqueline</t>
  </si>
  <si>
    <t>035-Grondin, Richard</t>
  </si>
  <si>
    <t>038-Gauthier, André et Grondin, Nathalie</t>
  </si>
  <si>
    <t>070-Buckley, Brian</t>
  </si>
  <si>
    <t>Monsieur Richard Fournier</t>
  </si>
  <si>
    <t>Chemin non-forestier</t>
  </si>
  <si>
    <t>Yves Benoît</t>
  </si>
  <si>
    <t>Ass. des propriétaires riverains de la Baie William</t>
  </si>
  <si>
    <t>Gauthier Robin</t>
  </si>
  <si>
    <t>Marcel Proulx</t>
  </si>
  <si>
    <t>Le Canadien Nationnal</t>
  </si>
  <si>
    <t>Club de motoneige du Témiscamingue a/s Cyrille Barrette.</t>
  </si>
  <si>
    <t>Desgroseillers, André</t>
  </si>
  <si>
    <t>La Pourvoirie du Montagnard Inc.</t>
  </si>
  <si>
    <t>Michel Martel</t>
  </si>
  <si>
    <t>La Réserve Beauchêne</t>
  </si>
  <si>
    <t>Foresterie lac B.inc.</t>
  </si>
  <si>
    <t>Association des riverains lac Booth (Raymond Bélanger)</t>
  </si>
  <si>
    <t>Benoit Vallée</t>
  </si>
  <si>
    <t>Pierre Alarie</t>
  </si>
  <si>
    <t>Harvey Sandra Mme</t>
  </si>
  <si>
    <t>Maurice Sirois et Aurèle Doucet</t>
  </si>
  <si>
    <t>Claude McKenzie</t>
  </si>
  <si>
    <t>Paul Bourassa</t>
  </si>
  <si>
    <t>Jacques Matte</t>
  </si>
  <si>
    <t>Lafrance, Ronald</t>
  </si>
  <si>
    <t>Madame Nicole Chevrette et autres</t>
  </si>
  <si>
    <t>Harvey Jean-François&amp;Clément</t>
  </si>
  <si>
    <t>Fraser Gaétan</t>
  </si>
  <si>
    <t>Réjean Lavallée</t>
  </si>
  <si>
    <t>Larry Chomicki</t>
  </si>
  <si>
    <t>Association Epervier de La Tuque inc.</t>
  </si>
  <si>
    <t>Association du lac Brouillette</t>
  </si>
  <si>
    <t>David Dumais</t>
  </si>
  <si>
    <t>Georges Forester</t>
  </si>
  <si>
    <t>Latourelle Marcelle</t>
  </si>
  <si>
    <t>Aventure Maria-Chapdelaine</t>
  </si>
  <si>
    <t>Monsieur Marcel Aubry</t>
  </si>
  <si>
    <t>Comité de développement de Rémigny, David Martineau</t>
  </si>
  <si>
    <t>Denis Lemire</t>
  </si>
  <si>
    <t>Dany Genois</t>
  </si>
  <si>
    <t>Aventure Nature Okane enr.</t>
  </si>
  <si>
    <t>Association sportive du Gros Brochet inc.</t>
  </si>
  <si>
    <t>Louis-Philippe Lavigne</t>
  </si>
  <si>
    <t>Madame Guylaine Jean</t>
  </si>
  <si>
    <t>Bossé Marcel</t>
  </si>
  <si>
    <t>Lajoie Martin</t>
  </si>
  <si>
    <t>Bolduc Larry</t>
  </si>
  <si>
    <t>Raymond Mélançon</t>
  </si>
  <si>
    <t>Marcel Lebel</t>
  </si>
  <si>
    <t>Monsieur Luc Desroches</t>
  </si>
  <si>
    <t>Domaine "O" quatre saisons inc.</t>
  </si>
  <si>
    <t>Denis Rochon</t>
  </si>
  <si>
    <t>Sharon Sullivan</t>
  </si>
  <si>
    <t>Court-Habec L.P.R. inc.</t>
  </si>
  <si>
    <t>Sylvain Labarre</t>
  </si>
  <si>
    <t>Partenaires RLR inc</t>
  </si>
  <si>
    <t>Comité de citoyen de Clova</t>
  </si>
  <si>
    <t>Pourvoirie Duplessis inc.</t>
  </si>
  <si>
    <t>Amyotte, Roland</t>
  </si>
  <si>
    <t>Gilles Goudreau</t>
  </si>
  <si>
    <t>Jean-François Gélinas</t>
  </si>
  <si>
    <t>Michel Gervais</t>
  </si>
  <si>
    <t>Anderson Claudine</t>
  </si>
  <si>
    <t>Eric Drouault</t>
  </si>
  <si>
    <t>Dubois Serge</t>
  </si>
  <si>
    <t>Ass. de Chasse et de Pêche de la Rivière Bostonnais-Nord inc</t>
  </si>
  <si>
    <t>David Cooke</t>
  </si>
  <si>
    <t>Johanne Chartrand</t>
  </si>
  <si>
    <t>Le Club des Adeptes du Tout-Terrain La Tuque inc.</t>
  </si>
  <si>
    <t>Énergie Brookfield</t>
  </si>
  <si>
    <t>Municipalité de Saint-Damien</t>
  </si>
  <si>
    <t>SADC Témiscamingue</t>
  </si>
  <si>
    <t>Pierre Corbeil</t>
  </si>
  <si>
    <t>Clermont Côté</t>
  </si>
  <si>
    <t>Archéotec inc.</t>
  </si>
  <si>
    <t>André Boulanger</t>
  </si>
  <si>
    <t>Normand Brisson</t>
  </si>
  <si>
    <t>Télébec société en commandite</t>
  </si>
  <si>
    <t>9156-4583 Québec inc.</t>
  </si>
  <si>
    <t>Stéphane Hottin</t>
  </si>
  <si>
    <t>Côté Jean-Pierre</t>
  </si>
  <si>
    <t>Conseiller forestier Roy inc.</t>
  </si>
  <si>
    <t>M. Marcel Delorme et autres</t>
  </si>
  <si>
    <t>Tremblay Jean-Eudes</t>
  </si>
  <si>
    <t>Lisette Lagacé</t>
  </si>
  <si>
    <t>Camp des 3 saisons</t>
  </si>
  <si>
    <t>Centre des services partagés du Québec</t>
  </si>
  <si>
    <t>Denis Renaud</t>
  </si>
  <si>
    <t>Association des propriétaires de la rive Ouest  lac Labelle</t>
  </si>
  <si>
    <t>Alain Nadeau, (mddep)</t>
  </si>
  <si>
    <t>Bruno Coté</t>
  </si>
  <si>
    <t>M. Roger Gouger</t>
  </si>
  <si>
    <t>Yanick Bergeron</t>
  </si>
  <si>
    <t>Gérard Lurette</t>
  </si>
  <si>
    <t>Céline Geoffroy</t>
  </si>
  <si>
    <t>Claveau Guillaume</t>
  </si>
  <si>
    <t>Juliette Baril</t>
  </si>
  <si>
    <t>9133-4706 Québec inc.</t>
  </si>
  <si>
    <t>Les Entreprises MB St-Félicien Inc.</t>
  </si>
  <si>
    <t>Richard Marchand</t>
  </si>
  <si>
    <t>Vallée Alain</t>
  </si>
  <si>
    <t>Turcotte Réjean</t>
  </si>
  <si>
    <t>Ass. de chasse et pêche Asitabec inc.</t>
  </si>
  <si>
    <t>Sandra Leclerc</t>
  </si>
  <si>
    <t>Denis Boutet</t>
  </si>
  <si>
    <t>Bonneau Louis</t>
  </si>
  <si>
    <t>Mario Lacoursière</t>
  </si>
  <si>
    <t>Madame Arlette Thomas</t>
  </si>
  <si>
    <t>Violaine Paquin</t>
  </si>
  <si>
    <t>Côté Florent</t>
  </si>
  <si>
    <t>Humbert Michalon</t>
  </si>
  <si>
    <t>Daniel Fitzpatrick</t>
  </si>
  <si>
    <t>Marcel Gendreau</t>
  </si>
  <si>
    <t>Claveau Francis</t>
  </si>
  <si>
    <t>Dufresne Pierre-Luc</t>
  </si>
  <si>
    <t>Verreault Claudette</t>
  </si>
  <si>
    <t>Brunel Lepage</t>
  </si>
  <si>
    <t>Hydro Québec (Clément Gélina)</t>
  </si>
  <si>
    <t>Côté Liette</t>
  </si>
  <si>
    <t>Érablière "La Sèverie" Réjean Gouin et Germain St-Georges</t>
  </si>
  <si>
    <t>Pierre David</t>
  </si>
  <si>
    <t>Raymond Perreault (Gestion Valois)</t>
  </si>
  <si>
    <t>Éric Marchand</t>
  </si>
  <si>
    <t>Reginald Sheffield</t>
  </si>
  <si>
    <t>Chartrand, Denis</t>
  </si>
  <si>
    <t>Auberge de la Rivière Noire</t>
  </si>
  <si>
    <t>Association des propriétaires du Lac La Tuque</t>
  </si>
  <si>
    <t>Association des Riverains du Lac Cuisy</t>
  </si>
  <si>
    <t>Pourvoirie J. E. Goyette inc.</t>
  </si>
  <si>
    <t>Association de chasse et p¿he Asitabec inc.</t>
  </si>
  <si>
    <t>Association Épervier de La Tuque Inc.</t>
  </si>
  <si>
    <t>François Lavoie</t>
  </si>
  <si>
    <t>Beaulieu Alain</t>
  </si>
  <si>
    <t>Bruno Dufour</t>
  </si>
  <si>
    <t>Corporation de Développement des Joachims</t>
  </si>
  <si>
    <t>Association Chasse et Pêche Frémont</t>
  </si>
  <si>
    <t>Jimmy Savard</t>
  </si>
  <si>
    <t>Robert Babin</t>
  </si>
  <si>
    <t>Audrey Malenfant</t>
  </si>
  <si>
    <t>Association des saisonniers du lac Édouard</t>
  </si>
  <si>
    <t>Association sportive Zec Gros-Brochet inc.</t>
  </si>
  <si>
    <t>Association sportive Zec-Gros Brochet inc.</t>
  </si>
  <si>
    <t>Association des Propriétaires Riverains de la Baie William</t>
  </si>
  <si>
    <t>Provost, Jean</t>
  </si>
  <si>
    <t>Aventures Obikoba, David Martineau</t>
  </si>
  <si>
    <t>Stéphane O. Simard</t>
  </si>
  <si>
    <t>Girard Luc</t>
  </si>
  <si>
    <t>Vallières Christian</t>
  </si>
  <si>
    <t>Municipalité de Témiscaming</t>
  </si>
  <si>
    <t>Raymonde Ouellet</t>
  </si>
  <si>
    <t>Henriette Auger</t>
  </si>
  <si>
    <t>Germain Binette</t>
  </si>
  <si>
    <t>Gilbert Mongrain</t>
  </si>
  <si>
    <t>Yvon Parent</t>
  </si>
  <si>
    <t>Mun. de St-Juste de Bretenières</t>
  </si>
  <si>
    <t>Club Lac Pythonga</t>
  </si>
  <si>
    <t>Association des Villégiateurs du lac Darey</t>
  </si>
  <si>
    <t>Michel Drainville</t>
  </si>
  <si>
    <t>Jewell, Jodi</t>
  </si>
  <si>
    <t>Pourvoirie Haltaparche</t>
  </si>
  <si>
    <t>Normand Garand</t>
  </si>
  <si>
    <t>Carole Pitre</t>
  </si>
  <si>
    <t>Bob Gaudreau</t>
  </si>
  <si>
    <t>Ass. de chasse et pêche de la Rivière Bostonnais Nord Inc.</t>
  </si>
  <si>
    <t>Guy Trépanier  SADC</t>
  </si>
  <si>
    <t>Levesque, Mario</t>
  </si>
  <si>
    <t>Dorval Hélène</t>
  </si>
  <si>
    <t>Delisle Hélène</t>
  </si>
  <si>
    <t>Association Sportive Chasse et Pêche Baie des Chaleurs</t>
  </si>
  <si>
    <t>Line Bérubé</t>
  </si>
  <si>
    <t>Forages Baie James 6947476 Canada inc.</t>
  </si>
  <si>
    <t>Domaine à l'Aube du Lac</t>
  </si>
  <si>
    <t>Les villégiateurs du lac C.B.</t>
  </si>
  <si>
    <t>Association des propriétaires du lac-aux-Brochets</t>
  </si>
  <si>
    <t>Daniel Mailhot</t>
  </si>
  <si>
    <t>Jacky Bélanger</t>
  </si>
  <si>
    <t>Guy Garceau</t>
  </si>
  <si>
    <t>Raynald Bérubé</t>
  </si>
  <si>
    <t>Agnésis, Lorna</t>
  </si>
  <si>
    <t>Territoire de chasse et de pêche  Poirier</t>
  </si>
  <si>
    <t>Thérèse Martinet</t>
  </si>
  <si>
    <t>Mario Martin</t>
  </si>
  <si>
    <t>Michael Marceau</t>
  </si>
  <si>
    <t>Guy Rousseau</t>
  </si>
  <si>
    <t>Blackburn Jean-Yves</t>
  </si>
  <si>
    <t>Alain Rondeau</t>
  </si>
  <si>
    <t>Réjean Lemire</t>
  </si>
  <si>
    <t>Club les Ours Blancs</t>
  </si>
  <si>
    <t>Michel Bourgon</t>
  </si>
  <si>
    <t>Associatin Épervier de La Tuque inc.</t>
  </si>
  <si>
    <t>Benoît Loiselle</t>
  </si>
  <si>
    <t>Stéphane Forget</t>
  </si>
  <si>
    <t>Ass. de chasse et pêche de la rivière Bostonnais-Nord inc.</t>
  </si>
  <si>
    <t>Sacerf La Croche inc.</t>
  </si>
  <si>
    <t>Association de chasse et pêche de la rivière Batiskan Inc.</t>
  </si>
  <si>
    <t>Marie-France Garceau</t>
  </si>
  <si>
    <t>Steve Guérin</t>
  </si>
  <si>
    <t>Picard Jean-François</t>
  </si>
  <si>
    <t>Ministère des transports du Québec  Att. M. Francis Gauvin</t>
  </si>
  <si>
    <t>9254-6100 Québec Inc.</t>
  </si>
  <si>
    <t>Jean Lasalle</t>
  </si>
  <si>
    <t>Richard Lamanque</t>
  </si>
  <si>
    <t>Rouleau, Bernard</t>
  </si>
  <si>
    <t>Guy Bergeron</t>
  </si>
  <si>
    <t>Golden Valley Mines Inc</t>
  </si>
  <si>
    <t>Henriette Paquet</t>
  </si>
  <si>
    <t>Bouchard Nicolas</t>
  </si>
  <si>
    <t>Jocelyne Ricard</t>
  </si>
  <si>
    <t>Isabelle Dubé</t>
  </si>
  <si>
    <t>Ghislain Marcil</t>
  </si>
  <si>
    <t>Bernard Paquin</t>
  </si>
  <si>
    <t>Gilles Benoit</t>
  </si>
  <si>
    <t>Clément Aubin</t>
  </si>
  <si>
    <t>Paquin, Rénald</t>
  </si>
  <si>
    <t>Damien Allard</t>
  </si>
  <si>
    <t>Sacerf Macousine Inc.</t>
  </si>
  <si>
    <t>Robichaud, Guy</t>
  </si>
  <si>
    <t>Denis Laférière</t>
  </si>
  <si>
    <t>Association du Chemin Clova</t>
  </si>
  <si>
    <t>Camil Routhier</t>
  </si>
  <si>
    <t>Chevaliers de Colomb, conseil 5908 de Cadillac inc.</t>
  </si>
  <si>
    <t>Vision forêt</t>
  </si>
  <si>
    <t>Mario Lechasseur</t>
  </si>
  <si>
    <t>Bertrand Blackburn</t>
  </si>
  <si>
    <t>Scullion, Beverly</t>
  </si>
  <si>
    <t>Auberge La Barrière ( 1985 ) Inc.</t>
  </si>
  <si>
    <t>Association de chasse et pêche du lac Gosselin enr.</t>
  </si>
  <si>
    <t>Paul Gauthier</t>
  </si>
  <si>
    <t>Jean Seguin</t>
  </si>
  <si>
    <t>Association du chemin Lafrenière</t>
  </si>
  <si>
    <t>Gougeon, Dany</t>
  </si>
  <si>
    <t>SEPAQ Anticosti (Éric Savard)</t>
  </si>
  <si>
    <t>Normand Deguire</t>
  </si>
  <si>
    <t>Hydro-Québec, Direction Production - Des Cascades</t>
  </si>
  <si>
    <t>Association des Chalets du Lac Gordon</t>
  </si>
  <si>
    <t>Pilon, Éric</t>
  </si>
  <si>
    <t>Lapointe Martin</t>
  </si>
  <si>
    <t>Mario Lirette</t>
  </si>
  <si>
    <t>Prud'Homme Vincent</t>
  </si>
  <si>
    <t>David Boudreault</t>
  </si>
  <si>
    <t>Édith Wagner</t>
  </si>
  <si>
    <t>Bernard Germain</t>
  </si>
  <si>
    <t>Yvon Bernèche</t>
  </si>
  <si>
    <t>Laroche, Jean-Paul</t>
  </si>
  <si>
    <t>Joseph Fernandes</t>
  </si>
  <si>
    <t>Domtar inc. Approvisionnements en fibres</t>
  </si>
  <si>
    <t>André Dion</t>
  </si>
  <si>
    <t>Lemieux Camil</t>
  </si>
  <si>
    <t>Mario Rochette</t>
  </si>
  <si>
    <t>Maidens David</t>
  </si>
  <si>
    <t>Ass. des riverains de la Baie des Rats et de l'Île Eaton</t>
  </si>
  <si>
    <t>Steeve Trottier</t>
  </si>
  <si>
    <t>Normand Leclerc</t>
  </si>
  <si>
    <t>Yanick Harnois</t>
  </si>
  <si>
    <t>Ferme forestière des Appalaches</t>
  </si>
  <si>
    <t>Bourque Gilles</t>
  </si>
  <si>
    <t>Pourvoirie vallée des Cèdres</t>
  </si>
  <si>
    <t>Foresterie St-Eugène</t>
  </si>
  <si>
    <t>Corporation Opémican</t>
  </si>
  <si>
    <t>Filion Lionel</t>
  </si>
  <si>
    <t>Laberge, Luc</t>
  </si>
  <si>
    <t>ZEC St-Patrice</t>
  </si>
  <si>
    <t>Mireille Landry</t>
  </si>
  <si>
    <t>Lévesque, Steve</t>
  </si>
  <si>
    <t>Denis Bujold</t>
  </si>
  <si>
    <t>ZEC Rapides-Des-Joachims</t>
  </si>
  <si>
    <t>Jodoin Robert</t>
  </si>
  <si>
    <t>Ass. de chasse et pêche de la rivière Bostonnais-nord inc.</t>
  </si>
  <si>
    <t>Association chasse et pêche Fléchée inc.</t>
  </si>
  <si>
    <t>Ass. de chasse et pêche de la rivière Bostonnais-nord inc</t>
  </si>
  <si>
    <t>Centre d'instruction d'été des cadets de l'armée, cap-chat</t>
  </si>
  <si>
    <t>Zec Dumoine a/s Hélène Larente</t>
  </si>
  <si>
    <t>Renaud Keays</t>
  </si>
  <si>
    <t>Marin, Régis</t>
  </si>
  <si>
    <t>Landry, Sylvain</t>
  </si>
  <si>
    <t>Comité de gestion du chemin forestier</t>
  </si>
  <si>
    <t>Langevin Lucien</t>
  </si>
  <si>
    <t>Gaétan Mondou</t>
  </si>
  <si>
    <t>René Ouellet</t>
  </si>
  <si>
    <t>Joël Bellemare</t>
  </si>
  <si>
    <t>Jacques Tétreault</t>
  </si>
  <si>
    <t>Gagné, Marco</t>
  </si>
  <si>
    <t>Mr Dany Gilbert</t>
  </si>
  <si>
    <t>M Louis Larouche</t>
  </si>
  <si>
    <t>Dany Durocher</t>
  </si>
  <si>
    <t>Club de chasse et pêche Grand'Shaw inc.</t>
  </si>
  <si>
    <t>Pierre G. Geoffroy</t>
  </si>
  <si>
    <t>Guy Goyette</t>
  </si>
  <si>
    <t>Pourvoirie du Lac des Baies</t>
  </si>
  <si>
    <t>Pilon, Charles</t>
  </si>
  <si>
    <t>Francis Marchand</t>
  </si>
  <si>
    <t>L'association Épervier de La Tuque inc.</t>
  </si>
  <si>
    <t>St-Pierre, Laurence</t>
  </si>
  <si>
    <t>Yvon Cloutier</t>
  </si>
  <si>
    <t>Yvon Chapleau</t>
  </si>
  <si>
    <t>Corporation de la Gestion de la Forêt de L'Aigle</t>
  </si>
  <si>
    <t>Stéphane Arvaï</t>
  </si>
  <si>
    <t>Association des Riverains du lac Longpré</t>
  </si>
  <si>
    <t>Lacasse Carl</t>
  </si>
  <si>
    <t>Sylvain Loranger</t>
  </si>
  <si>
    <t>De Grandmaison, Luc</t>
  </si>
  <si>
    <t>Michel Cloutier</t>
  </si>
  <si>
    <t>Bédard Gaétan</t>
  </si>
  <si>
    <t>Ghyslain Morinville</t>
  </si>
  <si>
    <t>Municipalité de Sainte -Thècle</t>
  </si>
  <si>
    <t>Club St-Tite</t>
  </si>
  <si>
    <t>Hydro Pontiac</t>
  </si>
  <si>
    <t>Blackburn Denis</t>
  </si>
  <si>
    <t>Zec Chapeau de Pailles</t>
  </si>
  <si>
    <t>Gestion Lyan Lavallée inc.</t>
  </si>
  <si>
    <t>Côté Georges</t>
  </si>
  <si>
    <t>François Milani (CORTIM)</t>
  </si>
  <si>
    <t>Jean-Pierre Bergeron</t>
  </si>
  <si>
    <t>Milford Lemieux</t>
  </si>
  <si>
    <t>Anyta Verreault</t>
  </si>
  <si>
    <t>Carmelle sasseville</t>
  </si>
  <si>
    <t>Marcotte, Jean-Marie</t>
  </si>
  <si>
    <t>René Launier</t>
  </si>
  <si>
    <t>Gîte du Chevreuil</t>
  </si>
  <si>
    <t>Municipalité de La Corne</t>
  </si>
  <si>
    <t>Harkins, Richard</t>
  </si>
  <si>
    <t>Boulianne Denis</t>
  </si>
  <si>
    <t>Mines Agnico-Eagle Limitée</t>
  </si>
  <si>
    <t>Jean-Paul Thomas</t>
  </si>
  <si>
    <t>François Bérubé</t>
  </si>
  <si>
    <t>Club Quad Pontiac</t>
  </si>
  <si>
    <t>Madame Chantal Richard et autres</t>
  </si>
  <si>
    <t>Grenier Jacques</t>
  </si>
  <si>
    <t>Sylvain Lacoursière</t>
  </si>
  <si>
    <t>004-Beaudry, Robert</t>
  </si>
  <si>
    <t>Jonathan Després</t>
  </si>
  <si>
    <t>Caroline Dufour Jean</t>
  </si>
  <si>
    <t>André Théoret</t>
  </si>
  <si>
    <t>Roland Fecteau</t>
  </si>
  <si>
    <t>Félicien Bonneau</t>
  </si>
  <si>
    <t>Yves Bellemare</t>
  </si>
  <si>
    <t>Gilles Rivest et autres</t>
  </si>
  <si>
    <t>Spruc Falls inc (div St-Georges)</t>
  </si>
  <si>
    <t>Lapointe Pierre</t>
  </si>
  <si>
    <t>M. Paul Courchesne</t>
  </si>
  <si>
    <t>Dominique Asselin</t>
  </si>
  <si>
    <t>Évangeliste Bourdages</t>
  </si>
  <si>
    <t>Jean-Noël Paradis</t>
  </si>
  <si>
    <t>Les entreprises forestières J. D. inc.</t>
  </si>
  <si>
    <t>Dominique Turcot</t>
  </si>
  <si>
    <t>Germain Denis</t>
  </si>
  <si>
    <t>Plantago inc.</t>
  </si>
  <si>
    <t>Monsieur Mario Morin</t>
  </si>
  <si>
    <t>La Compagnie Commonwealth Plywood ltée (Denholm)</t>
  </si>
  <si>
    <t>Jeannine Talon Pelletier</t>
  </si>
  <si>
    <t>Zec Restigo et Dumoine</t>
  </si>
  <si>
    <t>Erablière Lapierre</t>
  </si>
  <si>
    <t>Comité Action citoyen</t>
  </si>
  <si>
    <t>Luc Morin</t>
  </si>
  <si>
    <t>Fernand Cloutier</t>
  </si>
  <si>
    <t>Yves Turennes</t>
  </si>
  <si>
    <t>Ronald Guillemette</t>
  </si>
  <si>
    <t>Shanti Nadeau Brosseau</t>
  </si>
  <si>
    <t>Richard Desormeaux</t>
  </si>
  <si>
    <t>Association de Mont O'Brien</t>
  </si>
  <si>
    <t>Rolland Baillargeon</t>
  </si>
  <si>
    <t>Guillaume Garceau et autres</t>
  </si>
  <si>
    <t>Monsieur Yvan Tardif</t>
  </si>
  <si>
    <t>Monsieur Daniel Lafortune</t>
  </si>
  <si>
    <t>Carrier Sylvain</t>
  </si>
  <si>
    <t>Jean-François Duhaime</t>
  </si>
  <si>
    <t>Monsieur Christian Forget</t>
  </si>
  <si>
    <t>Corparation de développement de Gaboury</t>
  </si>
  <si>
    <t>Monsieur Pierre-Paul Rivest</t>
  </si>
  <si>
    <t>Monsieur Yves Lozeau</t>
  </si>
  <si>
    <t>Pierre Cossette</t>
  </si>
  <si>
    <t>Jean-Louis Carignan</t>
  </si>
  <si>
    <t>Marie Thibault-Cossette</t>
  </si>
  <si>
    <t>Société d'aménagement Multi P.F.P.</t>
  </si>
  <si>
    <t>M Constantin Burdusel</t>
  </si>
  <si>
    <t>M Jacques Lévesque</t>
  </si>
  <si>
    <t>Aventure Nippissi</t>
  </si>
  <si>
    <t>Michel Lavallée</t>
  </si>
  <si>
    <t>Blackburn Majella</t>
  </si>
  <si>
    <t>Tremblay Émile</t>
  </si>
  <si>
    <t>Mr. Wiebke Martin</t>
  </si>
  <si>
    <t>Club motoneige de Mastigouche</t>
  </si>
  <si>
    <t>Gaétan Desmarais</t>
  </si>
  <si>
    <t>Association lac Brouillette</t>
  </si>
  <si>
    <t>Association des riverains du Lac Booth.</t>
  </si>
  <si>
    <t>Beauchamp Royal</t>
  </si>
  <si>
    <t>Lasiro Inc.</t>
  </si>
  <si>
    <t>Télébec inc.</t>
  </si>
  <si>
    <t>François Fiset</t>
  </si>
  <si>
    <t>Alain Gendreau et autres</t>
  </si>
  <si>
    <t>Monsieur Jean-Maurice Villeneuve</t>
  </si>
  <si>
    <t>Soc. en commandite Origine Tremblant</t>
  </si>
  <si>
    <t>A.R.B.R.E.</t>
  </si>
  <si>
    <t>Daniel Desjardins</t>
  </si>
  <si>
    <t>Réjean Cauvier</t>
  </si>
  <si>
    <t>Pourvoy Air ltée</t>
  </si>
  <si>
    <t>Croteau, Gilles</t>
  </si>
  <si>
    <t>Lemieux Frédérick</t>
  </si>
  <si>
    <t>Éric Legault</t>
  </si>
  <si>
    <t>Club Quad (V.T.T.) Les Nords-Côtiers (Compte inactif)</t>
  </si>
  <si>
    <t>Normandeau, Rémi</t>
  </si>
  <si>
    <t>Vaillancourt, Laurette</t>
  </si>
  <si>
    <t>Gilles Hébert</t>
  </si>
  <si>
    <t>Alain Marc</t>
  </si>
  <si>
    <t>Lamontagne Pierre</t>
  </si>
  <si>
    <t>Madame Louise Coulombe</t>
  </si>
  <si>
    <t>Monsieur Michel Roy</t>
  </si>
  <si>
    <t>Hydro-Québec Équipement et Services partagés (Romaine)</t>
  </si>
  <si>
    <t>Raymond Beaudet</t>
  </si>
  <si>
    <t>Claude Jomphe</t>
  </si>
  <si>
    <t>Gilles Lussier</t>
  </si>
  <si>
    <t>Jacques Lussier</t>
  </si>
  <si>
    <t>Jocelyn Giguère</t>
  </si>
  <si>
    <t>Club Quad Les Aventuriers des 7 Rivières (INACTIF)</t>
  </si>
  <si>
    <t>Jacques Vadeboncoeur</t>
  </si>
  <si>
    <t>Turcotte Luc</t>
  </si>
  <si>
    <t>Yvan Beaulé</t>
  </si>
  <si>
    <t>Ass. Chasse &amp; Pêche Riv. Bostonnais Nord Inc.</t>
  </si>
  <si>
    <t>Jocelyn Baril</t>
  </si>
  <si>
    <t>Laurent Lehoux</t>
  </si>
  <si>
    <t>Brian Bertram</t>
  </si>
  <si>
    <t>Ass. des riverains du lac Longpré</t>
  </si>
  <si>
    <t>Pierre Potrasal</t>
  </si>
  <si>
    <t>Yves Doucet</t>
  </si>
  <si>
    <t>Jean-Philippe Hamel</t>
  </si>
  <si>
    <t>Le comité municipal de Laniel</t>
  </si>
  <si>
    <t>Monsieur Jean Huot</t>
  </si>
  <si>
    <t>Luc Lefebvre</t>
  </si>
  <si>
    <t>Monsieur Gérald Morin</t>
  </si>
  <si>
    <t>Shawn Shea</t>
  </si>
  <si>
    <t>Denis Rioux</t>
  </si>
  <si>
    <t>Gilles,Turgeon</t>
  </si>
  <si>
    <t>Association des villégiateurs des Betchouanes</t>
  </si>
  <si>
    <t>Villégiateurs de Saint-Charles</t>
  </si>
  <si>
    <t>Les Villégiateurs de l'Anse</t>
  </si>
  <si>
    <t>Pierre Burquel</t>
  </si>
  <si>
    <t>Municipalité de St-Zénon</t>
  </si>
  <si>
    <t>Pierre Carignan</t>
  </si>
  <si>
    <t>Regroupement pour un développement régional harmonieux</t>
  </si>
  <si>
    <t>Club de chasse et de pêche Rudy inc.</t>
  </si>
  <si>
    <t>Municipalité de Chertsey</t>
  </si>
  <si>
    <t>Alain Bellemare</t>
  </si>
  <si>
    <t>Pourvoirie Lac Choiseul</t>
  </si>
  <si>
    <t>Groupe Toryvel Inc.</t>
  </si>
  <si>
    <t>Claude Verschelden</t>
  </si>
  <si>
    <t>Association des propriétaires du Grand et Petit Lac Clair</t>
  </si>
  <si>
    <t>Les Entreprises Marco Lachance Inc.</t>
  </si>
  <si>
    <t>Deschênes Josée</t>
  </si>
  <si>
    <t>Québec Labradorite (Daniel Scherrer, président)</t>
  </si>
  <si>
    <t>René Allard</t>
  </si>
  <si>
    <t>Fleming, Willy</t>
  </si>
  <si>
    <t>Monsieur André Pollender</t>
  </si>
  <si>
    <t>Jean Bahl</t>
  </si>
  <si>
    <t>Lionel Lesage</t>
  </si>
  <si>
    <t>Installation D'érablière RG inc.</t>
  </si>
  <si>
    <t>Martin Hamel</t>
  </si>
  <si>
    <t>Sylvain Gingras</t>
  </si>
  <si>
    <t>Hélène Boisvert</t>
  </si>
  <si>
    <t>Sylvain Roy</t>
  </si>
  <si>
    <t>153456 Canada Inc.</t>
  </si>
  <si>
    <t>Gestion François Drapeau inc.</t>
  </si>
  <si>
    <t>Francis Gauvin</t>
  </si>
  <si>
    <t>Yvon Trépanier</t>
  </si>
  <si>
    <t>Mario Filion</t>
  </si>
  <si>
    <t>Association des villégiateurs des Îles-aux-Oiseaux</t>
  </si>
  <si>
    <t>Les foresteries S. N. Doucet</t>
  </si>
  <si>
    <t>Jean-Marc Dumont</t>
  </si>
  <si>
    <t>Yvan Côté</t>
  </si>
  <si>
    <t>Drucker,  Robert</t>
  </si>
  <si>
    <t>Société de Protection des Forêts contre le Feu(SOPFEU)</t>
  </si>
  <si>
    <t>Yves Bronsard</t>
  </si>
  <si>
    <t>Guy Milot</t>
  </si>
  <si>
    <t>Stéphane Chapdelaine</t>
  </si>
  <si>
    <t>Monsieur Daniel Fisette</t>
  </si>
  <si>
    <t>Jacques Bergeron</t>
  </si>
  <si>
    <t>Gestion Daniel Thiffault inc.</t>
  </si>
  <si>
    <t>Daniel Houde</t>
  </si>
  <si>
    <t>Rémi Bouchard</t>
  </si>
  <si>
    <t>Jean Paré</t>
  </si>
  <si>
    <t>Denis Goulet</t>
  </si>
  <si>
    <t>Club des Trois</t>
  </si>
  <si>
    <t>Pourvoirie L'Oasis du Gouin S.E.N.C.</t>
  </si>
  <si>
    <t>Dubeau, Robert</t>
  </si>
  <si>
    <t>Club des Trois et Club de motoneige Panet</t>
  </si>
  <si>
    <t>Clermont Ricard</t>
  </si>
  <si>
    <t>Éric Méthot</t>
  </si>
  <si>
    <t>Simon Payette</t>
  </si>
  <si>
    <t>Jacques Latendresse</t>
  </si>
  <si>
    <t>François Hamelin</t>
  </si>
  <si>
    <t>Claude Cormier</t>
  </si>
  <si>
    <t>William Aucoin</t>
  </si>
  <si>
    <t>Alain Dallaire</t>
  </si>
  <si>
    <t>Denis Point</t>
  </si>
  <si>
    <t>Pourvoirie Club du Lac Brûlé</t>
  </si>
  <si>
    <t>Pourvoirie Kanawata inc.</t>
  </si>
  <si>
    <t>Pourvoirie Némiskau</t>
  </si>
  <si>
    <t>association de la Monté Charron</t>
  </si>
  <si>
    <t>Villégiateurs de l'Anse / Secteur Fausse-Passe</t>
  </si>
  <si>
    <t>MRC de la Vallée de la Gatineau</t>
  </si>
  <si>
    <t>Rémi Brazeau</t>
  </si>
  <si>
    <t>Michel Fleury</t>
  </si>
  <si>
    <t>Michel Melançon</t>
  </si>
  <si>
    <t>Savard Sonia</t>
  </si>
  <si>
    <t>Association du Petit lac Cayamant</t>
  </si>
  <si>
    <t>Sonia Savard</t>
  </si>
  <si>
    <t>Boivin Jean</t>
  </si>
  <si>
    <t>Dominic Dumais</t>
  </si>
  <si>
    <t>Suzanne Pilon</t>
  </si>
  <si>
    <t>Corporation municipale d'Escuminac</t>
  </si>
  <si>
    <t>Denis Larochelle</t>
  </si>
  <si>
    <t>Gauthier Bernard</t>
  </si>
  <si>
    <t>Énergie verte Appalaches inc.</t>
  </si>
  <si>
    <t>Gino Gravel</t>
  </si>
  <si>
    <t>Marcel Séguin</t>
  </si>
  <si>
    <t>Payette Hervé</t>
  </si>
  <si>
    <t>CDE Pontiac</t>
  </si>
  <si>
    <t>Raymond Bourgeois</t>
  </si>
  <si>
    <t>Conseil de Gestion du Bassin Versant Rivière Restigouche</t>
  </si>
  <si>
    <t>Guy Lalonde</t>
  </si>
  <si>
    <t>Mrc de Maria-Chapdelaine et Domaine Du Roy</t>
  </si>
  <si>
    <t>Association du secteur des Lacs Gingras-Épagneul-Chaudron (A</t>
  </si>
  <si>
    <t>Pourvoirie Poulin de Couval</t>
  </si>
  <si>
    <t>L'Association des villégiateurs  110 ième des Monts Valin</t>
  </si>
  <si>
    <t>%michel%</t>
  </si>
  <si>
    <t>Le comité MX Nord</t>
  </si>
  <si>
    <t>Yves Geoffrion</t>
  </si>
  <si>
    <t>Club Minomaquam inc.</t>
  </si>
  <si>
    <t>Gérald Lajeunesse</t>
  </si>
  <si>
    <t>Normand Jolicoeur</t>
  </si>
  <si>
    <t>Canneberges Bieler inc.</t>
  </si>
  <si>
    <t>Legault Michel</t>
  </si>
  <si>
    <t>Louis Montpellier</t>
  </si>
  <si>
    <t>Jacques Tremblay</t>
  </si>
  <si>
    <t>Grégoire Boivin</t>
  </si>
  <si>
    <t>Maurice Bariteau</t>
  </si>
  <si>
    <t>Valiquette Marie-Pier</t>
  </si>
  <si>
    <t>Isabelle Grenier</t>
  </si>
  <si>
    <t>André tremblay</t>
  </si>
  <si>
    <t>Alain Pelneault</t>
  </si>
  <si>
    <t>Teck Resources Limited</t>
  </si>
  <si>
    <t>Marcel Auger</t>
  </si>
  <si>
    <t>b</t>
  </si>
  <si>
    <t>Richard Bain</t>
  </si>
  <si>
    <t>Charles Pelletier</t>
  </si>
  <si>
    <t>Pierre Nolin</t>
  </si>
  <si>
    <t>Nathalie Deshaies</t>
  </si>
  <si>
    <t>Peter Heafy</t>
  </si>
  <si>
    <t>Mickaël Doucet</t>
  </si>
  <si>
    <t>Mathieu Girard</t>
  </si>
  <si>
    <t>Daniel Beaulieu</t>
  </si>
  <si>
    <t>Pourvoirie de la rivière Corneille (Charles Huot)</t>
  </si>
  <si>
    <t>Denis Côté</t>
  </si>
  <si>
    <t>Line Brassard</t>
  </si>
  <si>
    <t>Maxime Robert</t>
  </si>
  <si>
    <t>Pourvoirie du lac Croche</t>
  </si>
  <si>
    <t>Lucille Rochon</t>
  </si>
  <si>
    <t>Éric Larochelle</t>
  </si>
  <si>
    <t>Jean-Pierre Levasseur</t>
  </si>
  <si>
    <t>Lampron Alain</t>
  </si>
  <si>
    <t>Caroline Drolet</t>
  </si>
  <si>
    <t>Christine Criado</t>
  </si>
  <si>
    <t>Martin Pouliot</t>
  </si>
  <si>
    <t>Nadon Richard</t>
  </si>
  <si>
    <t>André Gagnon</t>
  </si>
  <si>
    <t>Rosemarie Dallaire</t>
  </si>
  <si>
    <t>Emmanuel Boisvert</t>
  </si>
  <si>
    <t>ass lac clyde</t>
  </si>
  <si>
    <t>Jacques Dubé</t>
  </si>
  <si>
    <t>David Gagné</t>
  </si>
  <si>
    <t>Alain Langlois</t>
  </si>
  <si>
    <t>Denis Marcotte</t>
  </si>
  <si>
    <t>Trudel Renée</t>
  </si>
  <si>
    <t>Pourvoirie Le Refuge</t>
  </si>
  <si>
    <t>Beaudry Denis</t>
  </si>
  <si>
    <t>Maisonneuve Carlo</t>
  </si>
  <si>
    <t>102-Warolin, Arnaud et Warolin, Peggy</t>
  </si>
  <si>
    <t>104-Delorme, Yannick et Gaudet, Jonathan</t>
  </si>
  <si>
    <t>Denis Desaulniers</t>
  </si>
  <si>
    <t>Roger Ménard</t>
  </si>
  <si>
    <t>Vasas C. Larry</t>
  </si>
  <si>
    <t>Pierre Deslaurier</t>
  </si>
  <si>
    <t>Association de la rivière Flamand inc.</t>
  </si>
  <si>
    <t>André Bouffard</t>
  </si>
  <si>
    <t>Club de La Ligne</t>
  </si>
  <si>
    <t>Denis Guillemette</t>
  </si>
  <si>
    <t>Association des Riverains Lac Booth nord</t>
  </si>
  <si>
    <t>9132-4334 Québec inc. Domaine Masketsy</t>
  </si>
  <si>
    <t>Philippe St-Pierre</t>
  </si>
  <si>
    <t>Bruno Chiquette</t>
  </si>
  <si>
    <t>Zec Martin Valin</t>
  </si>
  <si>
    <t>Yvon Lepage</t>
  </si>
  <si>
    <t>Roy, Mario</t>
  </si>
  <si>
    <t>Steve Vachon</t>
  </si>
  <si>
    <t>166812 Canada Inc.</t>
  </si>
  <si>
    <t>Patricia Gagnon</t>
  </si>
  <si>
    <t>Robert Suzor</t>
  </si>
  <si>
    <t>Jean-Marc Ferron</t>
  </si>
  <si>
    <t>Golden Hope Mines</t>
  </si>
  <si>
    <t>Carl Ayotte</t>
  </si>
  <si>
    <t>019-Érablière La Coulée D'Art</t>
  </si>
  <si>
    <t>Sege Fontaine</t>
  </si>
  <si>
    <t>Patrick Riendeau</t>
  </si>
  <si>
    <t>Club Quad Massif du Sud aux Frontières</t>
  </si>
  <si>
    <t>Sylvain Arsenault</t>
  </si>
  <si>
    <t>Martin Paradis</t>
  </si>
  <si>
    <t>Genest  Normand</t>
  </si>
  <si>
    <t>Yvan Berthelot</t>
  </si>
  <si>
    <t>Gérald Bond</t>
  </si>
  <si>
    <t>Paul Paquin</t>
  </si>
  <si>
    <t>Normand Boily</t>
  </si>
  <si>
    <t>Jean-Jacques Alarie</t>
  </si>
  <si>
    <t>Claude Bourbeau</t>
  </si>
  <si>
    <t>Julien Pelletier</t>
  </si>
  <si>
    <t>Jeannot Turcotte</t>
  </si>
  <si>
    <t>Yves Girard</t>
  </si>
  <si>
    <t>Club de chasse et Pêche de la Madeleine</t>
  </si>
  <si>
    <t>André Courte</t>
  </si>
  <si>
    <t>Rodrigue Gagnon</t>
  </si>
  <si>
    <t>Marcel Gagné</t>
  </si>
  <si>
    <t>Raymond Fortin</t>
  </si>
  <si>
    <t>Léo Pothier</t>
  </si>
  <si>
    <t>Martel André</t>
  </si>
  <si>
    <t>Yves Levesque</t>
  </si>
  <si>
    <t>Questerre Energy Corporation</t>
  </si>
  <si>
    <t>Association des villégiateursdu Lac à la Truite</t>
  </si>
  <si>
    <t>Association des villégiateurs Lac Screen</t>
  </si>
  <si>
    <t>063-Julien, Richard et St-Pierre, Jenny</t>
  </si>
  <si>
    <t>Doucet Conrad</t>
  </si>
  <si>
    <t>Thomas Brabec</t>
  </si>
  <si>
    <t>Ass. secteur Lacs Gingras-Épagneuls-Chaudrons</t>
  </si>
  <si>
    <t>Conseil des Atikamekw de Wemotaci</t>
  </si>
  <si>
    <t>Pascal Duchesne</t>
  </si>
  <si>
    <t>Maurice Fillion</t>
  </si>
  <si>
    <t>Les Voyageur sur neige de Témiscaming</t>
  </si>
  <si>
    <t>Municipalité du Lac Simon (A/S M. Guy Roy)</t>
  </si>
  <si>
    <t>Club Skimaka inc.</t>
  </si>
  <si>
    <t>Le Club des Jarrets Noirs inc.</t>
  </si>
  <si>
    <t>Jean Pagé</t>
  </si>
  <si>
    <t>Steve Pageau</t>
  </si>
  <si>
    <t>Z.E.C. Batiscan-Neilson</t>
  </si>
  <si>
    <t>Charles Beaudet</t>
  </si>
  <si>
    <t>Pax Excavation (Louis Cayer)</t>
  </si>
  <si>
    <t>Patrick Moisan</t>
  </si>
  <si>
    <t>Marin, Yves</t>
  </si>
  <si>
    <t>Municipalité du Gros Mécatina</t>
  </si>
  <si>
    <t>Rick Christianson</t>
  </si>
  <si>
    <t>Association des propriétaires du lac Vert et de la rivière N</t>
  </si>
  <si>
    <t>Érablière Bouchard et Dumais</t>
  </si>
  <si>
    <t>Villégiateurs du Grand Lac Tremblant</t>
  </si>
  <si>
    <t>Réserve faunique Ashuapmushuan</t>
  </si>
  <si>
    <t>Association forestière de l'abitibi-Témiscamingue</t>
  </si>
  <si>
    <t>Association des propriétaires du Lac Brûlé</t>
  </si>
  <si>
    <t>Hilborn Cam</t>
  </si>
  <si>
    <t>Caouette Jean-Olivier</t>
  </si>
  <si>
    <t>Dennis Marion</t>
  </si>
  <si>
    <t>Municipalité de Lac-Bouchette</t>
  </si>
  <si>
    <t>Rioux Pierre</t>
  </si>
  <si>
    <t>MRC Domaine du Roy</t>
  </si>
  <si>
    <t>Jean-Paul Léger</t>
  </si>
  <si>
    <t>Réal Chatigny</t>
  </si>
  <si>
    <t>Association chasse et pêche Roussion inc.</t>
  </si>
  <si>
    <t>Municipalité du Lac-Ste-Marie</t>
  </si>
  <si>
    <t>Larry Boudreau</t>
  </si>
  <si>
    <t>Vézina Fernand</t>
  </si>
  <si>
    <t>Pierre Prévereau</t>
  </si>
  <si>
    <t>Bruno Blanchet</t>
  </si>
  <si>
    <t>Robert Lgault</t>
  </si>
  <si>
    <t>Michel Campeau</t>
  </si>
  <si>
    <t>Club Lacs Dosquet et Moustique</t>
  </si>
  <si>
    <t>Regroupement desrésidents du lac Crespieul</t>
  </si>
  <si>
    <t>Bergeron  Donald</t>
  </si>
  <si>
    <t>Aumont Jean-Pierre</t>
  </si>
  <si>
    <t>Bilodeau Érick</t>
  </si>
  <si>
    <t>7215924 Canada inc. (Vidéotron ltée)</t>
  </si>
  <si>
    <t>Cloux, Pascal</t>
  </si>
  <si>
    <t>Savard Sylvain</t>
  </si>
  <si>
    <t>M. Sylvain Lacroix</t>
  </si>
  <si>
    <t>Mont Altitude</t>
  </si>
  <si>
    <t>Pourvoirie Napetipi Rivière (Riess Bilodeau, propr.)</t>
  </si>
  <si>
    <t>Richard Nathalie</t>
  </si>
  <si>
    <t>Pageau Philippe</t>
  </si>
  <si>
    <t>Association Villégiateurs L-202</t>
  </si>
  <si>
    <t>Lévesque Régis</t>
  </si>
  <si>
    <t>Dufour Nadia</t>
  </si>
  <si>
    <t>Doucet Marcel</t>
  </si>
  <si>
    <t>Gilbert Maisonneuve</t>
  </si>
  <si>
    <t>Harvey Nicolas</t>
  </si>
  <si>
    <t>Lessard Lison</t>
  </si>
  <si>
    <t>Anctil Patrick</t>
  </si>
  <si>
    <t>Association des Villégiateurs Lac David</t>
  </si>
  <si>
    <t>Gal-Beau-Bois inc.</t>
  </si>
  <si>
    <t>Michel Legault</t>
  </si>
  <si>
    <t>Guy Proulx</t>
  </si>
  <si>
    <t>Société d'énergie Talisman inc.</t>
  </si>
  <si>
    <t>Laird Collard</t>
  </si>
  <si>
    <t>Lalancette Sylvain</t>
  </si>
  <si>
    <t>Jalbert  Dany</t>
  </si>
  <si>
    <t>Martel  Fernand</t>
  </si>
  <si>
    <t>Lachance André</t>
  </si>
  <si>
    <t>Simard Claude</t>
  </si>
  <si>
    <t>Girard Stéphane</t>
  </si>
  <si>
    <t>Papillon Michel et Marc</t>
  </si>
  <si>
    <t>Bédard  Clément</t>
  </si>
  <si>
    <t>Marcoux Gérald</t>
  </si>
  <si>
    <t>Bouffard François</t>
  </si>
  <si>
    <t>Desgagné Guy</t>
  </si>
  <si>
    <t>Bouchard Sylvie</t>
  </si>
  <si>
    <t>Jean Paul Laroche</t>
  </si>
  <si>
    <t>Mercier Françis</t>
  </si>
  <si>
    <t>Michel Jumez</t>
  </si>
  <si>
    <t>Brian Masseau</t>
  </si>
  <si>
    <t>Diane Filiatrault</t>
  </si>
  <si>
    <t>Bérubé Richard</t>
  </si>
  <si>
    <t>Girard  Dominic</t>
  </si>
  <si>
    <t>Suzanne Lefebvre</t>
  </si>
  <si>
    <t>Association des résidents du Club Aline</t>
  </si>
  <si>
    <t>Nicolas Boileau Tremblay</t>
  </si>
  <si>
    <t>MRC de la Vallée -de-la-Gatineau</t>
  </si>
  <si>
    <t>Paradis Martin</t>
  </si>
  <si>
    <t>Municipalité de l'Île d'Anticosti</t>
  </si>
  <si>
    <t>Dufour Réjean</t>
  </si>
  <si>
    <t>Audet Michel</t>
  </si>
  <si>
    <t>Pourvoirie Club Colonial</t>
  </si>
  <si>
    <t>Romuald Thibeault</t>
  </si>
  <si>
    <t>Bilodeau Lionel</t>
  </si>
  <si>
    <t>Jean-Luc Poirier</t>
  </si>
  <si>
    <t>Lessard, Denis</t>
  </si>
  <si>
    <t>Crocket Charles</t>
  </si>
  <si>
    <t>Association des villégiateurs du lac Tourouvre</t>
  </si>
  <si>
    <t>Tessier Robert</t>
  </si>
  <si>
    <t>Boivin François</t>
  </si>
  <si>
    <t>John Cosgrove</t>
  </si>
  <si>
    <t>Robitaille Jessy</t>
  </si>
  <si>
    <t>Club Jean-René</t>
  </si>
  <si>
    <t>Laberge Georges</t>
  </si>
  <si>
    <t>Poirier Patrick</t>
  </si>
  <si>
    <t>Chantier Chibougamau</t>
  </si>
  <si>
    <t>Éric Brochu</t>
  </si>
  <si>
    <t>Club St-Christophe inc.</t>
  </si>
  <si>
    <t>Cantin Hugues</t>
  </si>
  <si>
    <t>Simon Leblanc</t>
  </si>
  <si>
    <t>Chenard Luc</t>
  </si>
  <si>
    <t>Pourvoirie Aventure Okane inc.</t>
  </si>
  <si>
    <t>Association de chasse et pêche Frémont inc.</t>
  </si>
  <si>
    <t>Service de nivelage Yvan Roy Enr.</t>
  </si>
  <si>
    <t>Corporation de dévelop. durable du terr. du Haut-St-Maurice</t>
  </si>
  <si>
    <t>Québec Lithium,Charles Taschereau</t>
  </si>
  <si>
    <t>Refuge du Lac Brochet</t>
  </si>
  <si>
    <t>Béland Michel</t>
  </si>
  <si>
    <t>SEPAQ, parc nationnal d'Aiguebelle, Dany Gareau</t>
  </si>
  <si>
    <t>Municipalité de Ste-Hedwidge</t>
  </si>
  <si>
    <t>Rénald Côté inc</t>
  </si>
  <si>
    <t>Corporation de développement patrimonial,culturel et tourist</t>
  </si>
  <si>
    <t>Simard, Joachim</t>
  </si>
  <si>
    <t>Blackwell, Marvin A.</t>
  </si>
  <si>
    <t>Désaulniers Stéphane</t>
  </si>
  <si>
    <t>Richard Létourneau</t>
  </si>
  <si>
    <t>Ernest Jolin</t>
  </si>
  <si>
    <t>Bourget André</t>
  </si>
  <si>
    <t>Gauvin André</t>
  </si>
  <si>
    <t>Municipalité d'Otter Lake</t>
  </si>
  <si>
    <t>Municipalité Rivière-Héva</t>
  </si>
  <si>
    <t>Perron  Jacques</t>
  </si>
  <si>
    <t>Noël Thibault</t>
  </si>
  <si>
    <t>Ferme Gabriel Turgeon inc.</t>
  </si>
  <si>
    <t>Domaine du Lac Bryson</t>
  </si>
  <si>
    <t>Résidents Lac Huard</t>
  </si>
  <si>
    <t>Marc Howarth</t>
  </si>
  <si>
    <t>Corporation de gestion du Parc Mont St-Mathieu</t>
  </si>
  <si>
    <t>Corporation aménagement et développement La Doré</t>
  </si>
  <si>
    <t>Association des chalets Canton Desautels</t>
  </si>
  <si>
    <t>Aecom</t>
  </si>
  <si>
    <t>Luc Renaud</t>
  </si>
  <si>
    <t>Ralliement Framboise-Samaqua-Libéral</t>
  </si>
  <si>
    <t>Gingras Françis</t>
  </si>
  <si>
    <t>Mario Bourque</t>
  </si>
  <si>
    <t>Ten Eyck Todd</t>
  </si>
  <si>
    <t>Association Loisirs Chasse et Pêche Canton Aiguillon</t>
  </si>
  <si>
    <t>Murielle Robert</t>
  </si>
  <si>
    <t>Mario Denis</t>
  </si>
  <si>
    <t>Léon Alain</t>
  </si>
  <si>
    <t>Suzanne Falardeau Cardinal</t>
  </si>
  <si>
    <t>Héroux Michel</t>
  </si>
  <si>
    <t>Serge Boisvenu</t>
  </si>
  <si>
    <t>Pierrette Jean</t>
  </si>
  <si>
    <t>Sylvie Aidams</t>
  </si>
  <si>
    <t>Yvan Tremblay</t>
  </si>
  <si>
    <t>Érik Gelly</t>
  </si>
  <si>
    <t>Lavoie Christian</t>
  </si>
  <si>
    <t>Yvon Tremblay</t>
  </si>
  <si>
    <t>Tousignant François</t>
  </si>
  <si>
    <t>Moreau Benoît</t>
  </si>
  <si>
    <t>Michel Amyot</t>
  </si>
  <si>
    <t>Gary Birnie</t>
  </si>
  <si>
    <t>Luc-André Gagnon</t>
  </si>
  <si>
    <t>Bernardino Corbo</t>
  </si>
  <si>
    <t>Larochelle Robert</t>
  </si>
  <si>
    <t>Domaine le Pic Bois inc.</t>
  </si>
  <si>
    <t>Luc-Aimé Caron</t>
  </si>
  <si>
    <t>Martin Bouchard</t>
  </si>
  <si>
    <t>CEGEP de St-Félicien</t>
  </si>
  <si>
    <t>Turmel Jean-Marc</t>
  </si>
  <si>
    <t>Association chasse et pêche Rhéo</t>
  </si>
  <si>
    <t>Jean Renaud</t>
  </si>
  <si>
    <t>Les résidents Lac Huard</t>
  </si>
  <si>
    <t>Savard Bertrand</t>
  </si>
  <si>
    <t>Gauvin Richard</t>
  </si>
  <si>
    <t>Pourvoirie Rothman inc.</t>
  </si>
  <si>
    <t>Sylvain Forest</t>
  </si>
  <si>
    <t>Association des utlisateurs du chemin de la SDO</t>
  </si>
  <si>
    <t>Lambert  Noël</t>
  </si>
  <si>
    <t>Les Entreprises Art Fleming et Fils LTEE</t>
  </si>
  <si>
    <t>Cloutier Hugo</t>
  </si>
  <si>
    <t>Dariusz Zmuda</t>
  </si>
  <si>
    <t>Pierre Lafrenière</t>
  </si>
  <si>
    <t>Pimparé Stéphane</t>
  </si>
  <si>
    <t>Zec capitachouane</t>
  </si>
  <si>
    <t>Waltz Pierre</t>
  </si>
  <si>
    <t>Juneau Paul</t>
  </si>
  <si>
    <t>Laforest-V Etienne</t>
  </si>
  <si>
    <t>Peter Grou</t>
  </si>
  <si>
    <t>Amyot Guy</t>
  </si>
  <si>
    <t>Beaudoin Patrick</t>
  </si>
  <si>
    <t>Roy Jean Yves</t>
  </si>
  <si>
    <t>9199-5878 Québec Inc.</t>
  </si>
  <si>
    <t>Association hors Zec</t>
  </si>
  <si>
    <t>Bélanger Jean -Pierre</t>
  </si>
  <si>
    <t>Regroupement des Villégiateurs riv. Samaqua(Rodrigue Gagnon)</t>
  </si>
  <si>
    <t>Domnic Bell</t>
  </si>
  <si>
    <t>Verreault  Alain</t>
  </si>
  <si>
    <t>Tonny Brunette</t>
  </si>
  <si>
    <t>Pilote Steve</t>
  </si>
  <si>
    <t>Potvin Daniel</t>
  </si>
  <si>
    <t>Duchesne Martin</t>
  </si>
  <si>
    <t>Paquet Langis</t>
  </si>
  <si>
    <t>Tremblay Raynald</t>
  </si>
  <si>
    <t>Association des villégiateurs et propriétaires de Mc Tavish</t>
  </si>
  <si>
    <t>Les Cantonniers inc.</t>
  </si>
  <si>
    <t>Municipalité de Béarn</t>
  </si>
  <si>
    <t>Bonneau Gérald</t>
  </si>
  <si>
    <t>association l-202</t>
  </si>
  <si>
    <t>Coopérative de Solidarité de Laforce</t>
  </si>
  <si>
    <t>Jacquelin Gagnon</t>
  </si>
  <si>
    <t>Gilles Brunelle</t>
  </si>
  <si>
    <t>Charbonneau Steve</t>
  </si>
  <si>
    <t>Cusson Denis</t>
  </si>
  <si>
    <t>Paul Larose</t>
  </si>
  <si>
    <t>Regroupement des propriétaires et résidents du lac au Loup n</t>
  </si>
  <si>
    <t>Sovinsky Richard</t>
  </si>
  <si>
    <t>Cloutier Frédéric</t>
  </si>
  <si>
    <t>Léger Robert</t>
  </si>
  <si>
    <t>Houde Daniel</t>
  </si>
  <si>
    <t>Gestion Roger Aubry inc.</t>
  </si>
  <si>
    <t>Marcel Veilleux</t>
  </si>
  <si>
    <t>COOP Quatre Temps</t>
  </si>
  <si>
    <t>Kay Louis-Marie</t>
  </si>
  <si>
    <t>Lesage Charles</t>
  </si>
  <si>
    <t>Sterling Bean</t>
  </si>
  <si>
    <t>MDDEP CEHQ</t>
  </si>
  <si>
    <t>Maxime Chartier</t>
  </si>
  <si>
    <t>Michel Morency</t>
  </si>
  <si>
    <t>Synnott Stéphane</t>
  </si>
  <si>
    <t>Ouellet Réjean</t>
  </si>
  <si>
    <t>Harvey Lucien</t>
  </si>
  <si>
    <t>Association Faunique Kipawa</t>
  </si>
  <si>
    <t>9095-4579 Québec inc</t>
  </si>
  <si>
    <t>Club Pionniers des Laurentides</t>
  </si>
  <si>
    <t>Juneau Josée</t>
  </si>
  <si>
    <t>La Cie Commonwealt Plywood Ltée</t>
  </si>
  <si>
    <t>MDDEFP Centre d'expertise hydrique du Québec</t>
  </si>
  <si>
    <t>Larouche Serge</t>
  </si>
  <si>
    <t>Yves Bourgeault</t>
  </si>
  <si>
    <t>Martel Marie-Pier</t>
  </si>
  <si>
    <t>Guy De Montigny</t>
  </si>
  <si>
    <t>9010-3011 Québec inc</t>
  </si>
  <si>
    <t>Blain Yves</t>
  </si>
  <si>
    <t>Karl Guillemette</t>
  </si>
  <si>
    <t>Cabane à sucre chez Ti-Paul, Att. Christine Bilodeau</t>
  </si>
  <si>
    <t>Martin Bruneau</t>
  </si>
  <si>
    <t>Réjean Lévesque</t>
  </si>
  <si>
    <t>Les Entreprises Gaudet et Laurence S.E.N.C.</t>
  </si>
  <si>
    <t>Club motoneige hiboux de Kamouraska Inc.</t>
  </si>
  <si>
    <t>Conseillers forestiers Forêmo inc.</t>
  </si>
  <si>
    <t>PCS Telecom inc. ,  Pascal Carré</t>
  </si>
  <si>
    <t>Gestion Eco-Faune inc</t>
  </si>
  <si>
    <t>Comité de développement touristique et économique de Godbout</t>
  </si>
  <si>
    <t>Larocque Alain</t>
  </si>
  <si>
    <t>Colin Lachance</t>
  </si>
  <si>
    <t>Parent Jean-Claude</t>
  </si>
  <si>
    <t>Lacerte Robert</t>
  </si>
  <si>
    <t>La Pourvoirie du Lac Miquelon</t>
  </si>
  <si>
    <t>Gilles Larouche</t>
  </si>
  <si>
    <t>Mike Mitchell</t>
  </si>
  <si>
    <t>Renald Bertrand</t>
  </si>
  <si>
    <t>Girard Conrad</t>
  </si>
  <si>
    <t>Tremblay Réal</t>
  </si>
  <si>
    <t>Clément Morel</t>
  </si>
  <si>
    <t>Marielle Bélisle</t>
  </si>
  <si>
    <t>Tembec industries Gestion des Ressources forestières Témis.</t>
  </si>
  <si>
    <t>048-Raymond, Steve</t>
  </si>
  <si>
    <t>Morin Éric</t>
  </si>
  <si>
    <t>Gagné Frédéric</t>
  </si>
  <si>
    <t>André Boudreau</t>
  </si>
  <si>
    <t>Luc Turcotte</t>
  </si>
  <si>
    <t>Jacques Houle</t>
  </si>
  <si>
    <t>Yves Gilbert</t>
  </si>
  <si>
    <t>Roberge Normand</t>
  </si>
  <si>
    <t>Duchesne Gérald</t>
  </si>
  <si>
    <t>Trottier Fernand</t>
  </si>
  <si>
    <t>Parc national de la Pointe-Taillon</t>
  </si>
  <si>
    <t>Lamoureux Christian</t>
  </si>
  <si>
    <t>Francis St-Laurent</t>
  </si>
  <si>
    <t>Laprise Marcel</t>
  </si>
  <si>
    <t>Alain Couture</t>
  </si>
  <si>
    <t>Régis Perron</t>
  </si>
  <si>
    <t>Association résidents lac Huards</t>
  </si>
  <si>
    <t>Régis Potvin</t>
  </si>
  <si>
    <t>Lagueux inc.</t>
  </si>
  <si>
    <t>Ass. des villégiateurs du lac Touladi</t>
  </si>
  <si>
    <t>Association L-202 resp. Marius Larouche</t>
  </si>
  <si>
    <t>Roger Asselin, (resp. propriétaires lac Inconnu )</t>
  </si>
  <si>
    <t>Mansfield</t>
  </si>
  <si>
    <t>Sébastien Gagnon</t>
  </si>
  <si>
    <t>Bernard  P. Bastien</t>
  </si>
  <si>
    <t>Daniel Trépanier</t>
  </si>
  <si>
    <t>Girard Ubald</t>
  </si>
  <si>
    <t>Les Entreprises Philippe St-Pierre inc.</t>
  </si>
  <si>
    <t>Tremblay Marilyne</t>
  </si>
  <si>
    <t>Ferland Bélanger Maxim</t>
  </si>
  <si>
    <t>Lapointe Antony</t>
  </si>
  <si>
    <t>Zec lac au Sable</t>
  </si>
  <si>
    <t>Lamothe Ghislain</t>
  </si>
  <si>
    <t>Michel Bouffard</t>
  </si>
  <si>
    <t>Simard André</t>
  </si>
  <si>
    <t>G.Papineau Ltée</t>
  </si>
  <si>
    <t>Chiquette Johanne</t>
  </si>
  <si>
    <t>Jacques Beauboin</t>
  </si>
  <si>
    <t>Tremblay Yvan</t>
  </si>
  <si>
    <t>Fernand Marcoux</t>
  </si>
  <si>
    <t>Alain Collard</t>
  </si>
  <si>
    <t>Bouchard Jean-Pierre</t>
  </si>
  <si>
    <t>Reynold Martineau</t>
  </si>
  <si>
    <t>Club rivière aux saumons et lac François</t>
  </si>
  <si>
    <t>Nivelage Forestier LB</t>
  </si>
  <si>
    <t>Paré Guillaume</t>
  </si>
  <si>
    <t>Les entreprises de sciage de béton Saguenay inc.</t>
  </si>
  <si>
    <t>Lebeuf Jean-François</t>
  </si>
  <si>
    <t>Rousseau Dominic</t>
  </si>
  <si>
    <t>Comité MX Nord</t>
  </si>
  <si>
    <t>Gaudet Janil</t>
  </si>
  <si>
    <t>Pourvoirie du Club Bataram inc.</t>
  </si>
  <si>
    <t>Art Fleming and sons enterprises</t>
  </si>
  <si>
    <t>Thisdel Kevin</t>
  </si>
  <si>
    <t>Club motoneige Lion de Senneterre</t>
  </si>
  <si>
    <t>Gauthier Sylvain</t>
  </si>
  <si>
    <t>Mathieu Jean-Sébastien</t>
  </si>
  <si>
    <t>Claveau Audrey</t>
  </si>
  <si>
    <t>Lucien Saumure</t>
  </si>
  <si>
    <t>Boivin Harold</t>
  </si>
  <si>
    <t>Claveau Gilles</t>
  </si>
  <si>
    <t>Denis Brassard</t>
  </si>
  <si>
    <t>Bissonnette Doris</t>
  </si>
  <si>
    <t>Serge Lefebvre</t>
  </si>
  <si>
    <t>Combes Alain</t>
  </si>
  <si>
    <t>La Cie Commonwealth Plywood Ltée</t>
  </si>
  <si>
    <t>Pourvoirie du lac Geneviève (Compte inactif)</t>
  </si>
  <si>
    <t>Jean-Marc Maltais</t>
  </si>
  <si>
    <t>Municipalité de cantons Unis de Latulipe-et-Gaboury</t>
  </si>
  <si>
    <t>Anthony Gilbert</t>
  </si>
  <si>
    <t>Raymond Chabot</t>
  </si>
  <si>
    <t>Claude Brunelle</t>
  </si>
  <si>
    <t>Sylvain Côté</t>
  </si>
  <si>
    <t>Claude Giguère</t>
  </si>
  <si>
    <t>Brassard Claude</t>
  </si>
  <si>
    <t>Gervais Tremblay</t>
  </si>
  <si>
    <t>Isabelle Raymond</t>
  </si>
  <si>
    <t>Stéphanie Cronier</t>
  </si>
  <si>
    <t>Thivierge Luc</t>
  </si>
  <si>
    <t>Jean Reneau</t>
  </si>
  <si>
    <t>Club quad Mékinac (2011) inc.</t>
  </si>
  <si>
    <t>Luc Giasson</t>
  </si>
  <si>
    <t>Diane Larose</t>
  </si>
  <si>
    <t>Érablière des 4D SENC.</t>
  </si>
  <si>
    <t>Florent Côté</t>
  </si>
  <si>
    <t>Eldon Denault</t>
  </si>
  <si>
    <t>Martin Thibault</t>
  </si>
  <si>
    <t>Robert Labrie</t>
  </si>
  <si>
    <t>Mauril Leblanc</t>
  </si>
  <si>
    <t>Fortier Jérémy</t>
  </si>
  <si>
    <t>François Duplantie</t>
  </si>
  <si>
    <t>Gestion Normi inc.</t>
  </si>
  <si>
    <t>Boivin Robert</t>
  </si>
  <si>
    <t>Gauthier Charles</t>
  </si>
  <si>
    <t>Michel Boissonneault</t>
  </si>
  <si>
    <t>andré rocheleau</t>
  </si>
  <si>
    <t>James Lacroix</t>
  </si>
  <si>
    <t>Johanne Vezina</t>
  </si>
  <si>
    <t>Guillaume Gignac</t>
  </si>
  <si>
    <t>Foresterie Saint Eugène</t>
  </si>
  <si>
    <t>Catherine Racicot-Bergeron</t>
  </si>
  <si>
    <t>Lalancette Monique</t>
  </si>
  <si>
    <t>Gravel Julie</t>
  </si>
  <si>
    <t>Association des loisirs chasse et pêche du canton Desautels</t>
  </si>
  <si>
    <t>Association des villégiateurs de la 400 du Lac Libéral</t>
  </si>
  <si>
    <t>Association des villégiateurs du Nord (Germain Gauthier)</t>
  </si>
  <si>
    <t>Association des villégiateurs du Lac Gronick</t>
  </si>
  <si>
    <t>Villégiateurs du secteur Papillon.</t>
  </si>
  <si>
    <t>Richards Lyne</t>
  </si>
  <si>
    <t>Gamache Alexandre</t>
  </si>
  <si>
    <t>Rita Fortin</t>
  </si>
  <si>
    <t>Bélanger, Raymond</t>
  </si>
  <si>
    <t>Minier Raymond</t>
  </si>
  <si>
    <t>Tétrault Yves</t>
  </si>
  <si>
    <t>Club chasse et pêche Sagard inc.</t>
  </si>
  <si>
    <t>Club Charles Henri (M. Pronovost)</t>
  </si>
  <si>
    <t>Roger Caron</t>
  </si>
  <si>
    <t>Laporte Réjean</t>
  </si>
  <si>
    <t>Association Dérécamels Inc.</t>
  </si>
  <si>
    <t>Lac Booth Riverain Nord</t>
  </si>
  <si>
    <t>Stéphane Leroux</t>
  </si>
  <si>
    <t>Dany Perron</t>
  </si>
  <si>
    <t>Grand'Maison Daniel</t>
  </si>
  <si>
    <t>Corporation de Développement de Lamarche</t>
  </si>
  <si>
    <t>Maryse Labrecque</t>
  </si>
  <si>
    <t>Amyot François</t>
  </si>
  <si>
    <t>Parc national des Grands-Jardins</t>
  </si>
  <si>
    <t>Lord Isabelle</t>
  </si>
  <si>
    <t>Bilodeau Annie</t>
  </si>
  <si>
    <t>Construction et Expertise PG Inc.</t>
  </si>
  <si>
    <t>Lucy et Rolland McRae</t>
  </si>
  <si>
    <t>Domaine Laforetst S.E.N.C</t>
  </si>
  <si>
    <t>Louis-Marie Caron</t>
  </si>
  <si>
    <t>Tessier José</t>
  </si>
  <si>
    <t>Neashish Jean-Paul</t>
  </si>
  <si>
    <t>Cub Quad Amos Région</t>
  </si>
  <si>
    <t>Couture Claude</t>
  </si>
  <si>
    <t>Laroche J. Alain</t>
  </si>
  <si>
    <t>Association des propriétaires de chalets Shawapo</t>
  </si>
  <si>
    <t>Fortin Sylvain</t>
  </si>
  <si>
    <t>C.A.L.L. Casey Association du Lac Laurence</t>
  </si>
  <si>
    <t>Séléna Beaumont-Demers</t>
  </si>
  <si>
    <t>Comité forêr habité St-Edmond A/S Christian Coulombe</t>
  </si>
  <si>
    <t>L'Association des Motoneigistes de Pontiac Inc.</t>
  </si>
  <si>
    <t>Association des riverains du Lac Kennedy</t>
  </si>
  <si>
    <t>Les Entreprises Mont Sterling inc.</t>
  </si>
  <si>
    <t>Rodrigue Lavoie</t>
  </si>
  <si>
    <t>Pourvoirie Humanité</t>
  </si>
  <si>
    <t>Thellend Francis</t>
  </si>
  <si>
    <t>Association des Propriétaires privé du lac Honorat</t>
  </si>
  <si>
    <t>Raymond Auger</t>
  </si>
  <si>
    <t>Labrosse Michel</t>
  </si>
  <si>
    <t>Hugh Fallu</t>
  </si>
  <si>
    <t>Association des Villégiateurs de la rivière Pierriche</t>
  </si>
  <si>
    <t>Laurier Coulombe</t>
  </si>
  <si>
    <t>Lambert Richard</t>
  </si>
  <si>
    <t>Corriveau Christian</t>
  </si>
  <si>
    <t>AML Caron inc.</t>
  </si>
  <si>
    <t>Touchette Daniel</t>
  </si>
  <si>
    <t>Luc Savage</t>
  </si>
  <si>
    <t>Bergeron Martin</t>
  </si>
  <si>
    <t>Déboisement  MP</t>
  </si>
  <si>
    <t>Club lac des Sables et Paradis Saguenay (1974) inc.</t>
  </si>
  <si>
    <t>046-Lepage, Philippe et Lepage, Yvon</t>
  </si>
  <si>
    <t>Langlais André</t>
  </si>
  <si>
    <t>Luc Pelletier</t>
  </si>
  <si>
    <t>Groupe Villégiature Lac Moncou Rep. Sébastien Larouche</t>
  </si>
  <si>
    <t>Rémi Ste-Marie</t>
  </si>
  <si>
    <t>Maxam Explosives inc.</t>
  </si>
  <si>
    <t>Location A.L.R.</t>
  </si>
  <si>
    <t>Jean-François Côté</t>
  </si>
  <si>
    <t>Victorien Pineault</t>
  </si>
  <si>
    <t>Alain Thibeault</t>
  </si>
  <si>
    <t>Lavoie, Pierre</t>
  </si>
  <si>
    <t>Landry, Gilles</t>
  </si>
  <si>
    <t>Girard Gaétan</t>
  </si>
  <si>
    <t>Girard Dave</t>
  </si>
  <si>
    <t>Francis Caron</t>
  </si>
  <si>
    <t>Sonia Lafond</t>
  </si>
  <si>
    <t>Jean G. Rivard</t>
  </si>
  <si>
    <t>Lemieux Karine</t>
  </si>
  <si>
    <t>Bouchard Marie</t>
  </si>
  <si>
    <t>Daniel Boivin</t>
  </si>
  <si>
    <t>Gino Côté</t>
  </si>
  <si>
    <t>Lucie Martin</t>
  </si>
  <si>
    <t>Gauthier Germain</t>
  </si>
  <si>
    <t>2963-9572 Québec Inc.</t>
  </si>
  <si>
    <t>Bertrand Tremblay</t>
  </si>
  <si>
    <t>Jules Duperreault</t>
  </si>
  <si>
    <t>association du lac moyre</t>
  </si>
  <si>
    <t>Boileau Steven</t>
  </si>
  <si>
    <t>Claveau Martial</t>
  </si>
  <si>
    <t>Stéphane Vachon</t>
  </si>
  <si>
    <t>Réjean Audet</t>
  </si>
  <si>
    <t>Joël Bérubé</t>
  </si>
  <si>
    <t>Gary Dubé</t>
  </si>
  <si>
    <t>Gagnon Jasmine</t>
  </si>
  <si>
    <t>Fortin Christian</t>
  </si>
  <si>
    <t>Bouchard Annie</t>
  </si>
  <si>
    <t>Stéphane Gagné</t>
  </si>
  <si>
    <t>Claude Rivard</t>
  </si>
  <si>
    <t>Marc Bourcier</t>
  </si>
  <si>
    <t>Yves Goulet</t>
  </si>
  <si>
    <t>Chantal Duchesne</t>
  </si>
  <si>
    <t>Yves Marin</t>
  </si>
  <si>
    <t>Jean-Pierre Therrien</t>
  </si>
  <si>
    <t>Lemieux Caroline</t>
  </si>
  <si>
    <t>Valère Savage</t>
  </si>
  <si>
    <t>Guindon Roger</t>
  </si>
  <si>
    <t>Giguère Linda</t>
  </si>
  <si>
    <t>Patrice Cloutier</t>
  </si>
  <si>
    <t>Boilard Stéphane</t>
  </si>
  <si>
    <t>Sylavain Martineau</t>
  </si>
  <si>
    <t>Laquerre René</t>
  </si>
  <si>
    <t>Sébastien Viens</t>
  </si>
  <si>
    <t>Millar Dennis</t>
  </si>
  <si>
    <t>Denis Gingras</t>
  </si>
  <si>
    <t>Perreault Michel</t>
  </si>
  <si>
    <t>Francis Poulin</t>
  </si>
  <si>
    <t>Réjean Rochefort</t>
  </si>
  <si>
    <t>Carl Lévesque</t>
  </si>
  <si>
    <t>Association des villégiateurs de la Samaqua(Chantal Simard)</t>
  </si>
  <si>
    <t>Guy Laneuville</t>
  </si>
  <si>
    <t>Normandin Serge</t>
  </si>
  <si>
    <t>Binet Jean-Paul</t>
  </si>
  <si>
    <t>Verreault Alain</t>
  </si>
  <si>
    <t>Municipalité de Tourville</t>
  </si>
  <si>
    <t>Zec Buteux-Bas-Saguenay</t>
  </si>
  <si>
    <t>Association rivière Raimbeault</t>
  </si>
  <si>
    <t>Zec du Lac au Sable</t>
  </si>
  <si>
    <t>Municipalité Val-des-Monts</t>
  </si>
  <si>
    <t>Lalancette Dany</t>
  </si>
  <si>
    <t>Labbée et fils</t>
  </si>
  <si>
    <t>Denis Houle</t>
  </si>
  <si>
    <t>Langis Genois</t>
  </si>
  <si>
    <t>Paul Audy</t>
  </si>
  <si>
    <t>Perry Mason</t>
  </si>
  <si>
    <t>Sylvette Morin</t>
  </si>
  <si>
    <t>Parc régional des Appalaches</t>
  </si>
  <si>
    <t>Jacques Massé</t>
  </si>
  <si>
    <t>Vallières Yvan</t>
  </si>
  <si>
    <t>Association Chasse et Pêche de Casey</t>
  </si>
  <si>
    <t>Lucie Martel</t>
  </si>
  <si>
    <t>Delisle Alain</t>
  </si>
  <si>
    <t>Marcel Degrandmaison</t>
  </si>
  <si>
    <t>Benoit Laramée</t>
  </si>
  <si>
    <t>Yoland Laflamme inc.</t>
  </si>
  <si>
    <t>Luc Maisonneuve</t>
  </si>
  <si>
    <t>Club quad les randonneurs</t>
  </si>
  <si>
    <t>Anne Guilbeault</t>
  </si>
  <si>
    <t>Alain Isabelle</t>
  </si>
  <si>
    <t>Jean Vincent</t>
  </si>
  <si>
    <t>Fillion Patrice</t>
  </si>
  <si>
    <t>Alain Jean-Pierre</t>
  </si>
  <si>
    <t>André Lefèvre</t>
  </si>
  <si>
    <t>Association récréative Lac Malfait</t>
  </si>
  <si>
    <t>Association Villégiateurs Lac à la Truite Girardville</t>
  </si>
  <si>
    <t>Maxime Lavoie</t>
  </si>
  <si>
    <t>Denis Bérubé</t>
  </si>
  <si>
    <t>Bougie Gaston</t>
  </si>
  <si>
    <t>Transport Richard Lambert</t>
  </si>
  <si>
    <t>Les Entreprise Art Fleming et Fils LTEE</t>
  </si>
  <si>
    <t>Maxime Minier</t>
  </si>
  <si>
    <t>Jocelyn Cadieux</t>
  </si>
  <si>
    <t>Comité municipale de Laniel</t>
  </si>
  <si>
    <t>Timmy Lavallée</t>
  </si>
  <si>
    <t>Municipalité Ste Hedwidge</t>
  </si>
  <si>
    <t>Bouchard Benoît</t>
  </si>
  <si>
    <t>Eric Whissell</t>
  </si>
  <si>
    <t>Rémy Champoux</t>
  </si>
  <si>
    <t>Laurent Giérula</t>
  </si>
  <si>
    <t>Association des propriétaires du secteur Lac Boisvert</t>
  </si>
  <si>
    <t>Fortin Serge et Grondin Janique</t>
  </si>
  <si>
    <t>Gang du lac Sédillot inc.</t>
  </si>
  <si>
    <t>Carl Sciuck</t>
  </si>
  <si>
    <t>Simard Gervaise</t>
  </si>
  <si>
    <t>Éric Dorval</t>
  </si>
  <si>
    <t>Laurent Corriveau</t>
  </si>
  <si>
    <t>Yaffa Hodes</t>
  </si>
  <si>
    <t>Girard Dominique</t>
  </si>
  <si>
    <t>Association des propriétaires du domaine Donlon inc.</t>
  </si>
  <si>
    <t>Marc Grégoire</t>
  </si>
  <si>
    <t>Henry Simard</t>
  </si>
  <si>
    <t>Ass. des utilisateurs de la rte du lac Godbout</t>
  </si>
  <si>
    <t>Patrice Plante</t>
  </si>
  <si>
    <t>Marjolaine Leblanc</t>
  </si>
  <si>
    <t>Marc-André Leblanc</t>
  </si>
  <si>
    <t>Serge Leblanc</t>
  </si>
  <si>
    <t>Charest Martin</t>
  </si>
  <si>
    <t>Larose Stéphane</t>
  </si>
  <si>
    <t>Pourvoirie Fer a Cheval</t>
  </si>
  <si>
    <t>Milot Stéphane</t>
  </si>
  <si>
    <t>Paquin Adrien</t>
  </si>
  <si>
    <t>Vincent Morneau</t>
  </si>
  <si>
    <t>Desmeules Frédéric</t>
  </si>
  <si>
    <t>Jobin Sylvain</t>
  </si>
  <si>
    <t>Jean-Louis Laberge</t>
  </si>
  <si>
    <t>Consortium SMi-Stavibel</t>
  </si>
  <si>
    <t>Renaud Martel</t>
  </si>
  <si>
    <t>Association des propriétaires du lac St-Pancrace</t>
  </si>
  <si>
    <t>pourvoirie richard</t>
  </si>
  <si>
    <t>Nathalie Paradis</t>
  </si>
  <si>
    <t>Ministère des Transports, Centre de service de New Carlisle</t>
  </si>
  <si>
    <t>Lemieux Joanie</t>
  </si>
  <si>
    <t>Club Ski-Moteur Val D'Or Inc.</t>
  </si>
  <si>
    <t>Sophie Faucher</t>
  </si>
  <si>
    <t>Club Moto-Neige St-Donat inc.</t>
  </si>
  <si>
    <t>Moisan Martin</t>
  </si>
  <si>
    <t>Gaetan Champagne</t>
  </si>
  <si>
    <t>Tremblay Dominique</t>
  </si>
  <si>
    <t>La Petite Paysanne</t>
  </si>
  <si>
    <t>Paradis Richard</t>
  </si>
  <si>
    <t>Josianne Bouchard</t>
  </si>
  <si>
    <t>Jodi Jewell</t>
  </si>
  <si>
    <t>Jean-Batiste Genois</t>
  </si>
  <si>
    <t>Mario Lamothe</t>
  </si>
  <si>
    <t>Lapointe Gérard</t>
  </si>
  <si>
    <t>Rosaire Veilleux</t>
  </si>
  <si>
    <t>Claude Lajoie</t>
  </si>
  <si>
    <t>Normand Talbot</t>
  </si>
  <si>
    <t>Claude Sasseville</t>
  </si>
  <si>
    <t>Robert Léonard</t>
  </si>
  <si>
    <t>Allumette Outfitters</t>
  </si>
  <si>
    <t>Luc Sylvain</t>
  </si>
  <si>
    <t>Foresterie DG inc.</t>
  </si>
  <si>
    <t>Dufour Sophie</t>
  </si>
  <si>
    <t>017- Gaudet, Sylvain</t>
  </si>
  <si>
    <t>Ouellet Éric</t>
  </si>
  <si>
    <t>Jeannie E.C.Strathdee</t>
  </si>
  <si>
    <t>Solifor Perthuis sec.</t>
  </si>
  <si>
    <t>Agnico Eagle Mines Ltd</t>
  </si>
  <si>
    <t>Gagnon, Carmen</t>
  </si>
  <si>
    <t>Goyette Christian</t>
  </si>
  <si>
    <t>François Angers</t>
  </si>
  <si>
    <t>Les Voyageurs sur neige de Témiscamingue</t>
  </si>
  <si>
    <t>Boudreault Mélanie</t>
  </si>
  <si>
    <t>St-Jean Guy</t>
  </si>
  <si>
    <t>Club Lac Norrie</t>
  </si>
  <si>
    <t>Bélanger Camille</t>
  </si>
  <si>
    <t>Doucet Johanne</t>
  </si>
  <si>
    <t>Roland Grondin</t>
  </si>
  <si>
    <t>Gérald Trépanier</t>
  </si>
  <si>
    <t>Sébastien Gilbert</t>
  </si>
  <si>
    <t>Jean-François Taillon</t>
  </si>
  <si>
    <t>Lessard Claudyanne</t>
  </si>
  <si>
    <t>Pavillon Wapus inc.</t>
  </si>
  <si>
    <t>Lavergne Benjamin</t>
  </si>
  <si>
    <t>Gérald Lavoie</t>
  </si>
  <si>
    <t>003-Bray, Charles et Lambert, Carole</t>
  </si>
  <si>
    <t>Karine Perron</t>
  </si>
  <si>
    <t>Association récréatives Lac Malfait</t>
  </si>
  <si>
    <t>066-Bray, Daniel</t>
  </si>
  <si>
    <t>Martel Katy</t>
  </si>
  <si>
    <t>Pelletier Louis</t>
  </si>
  <si>
    <t>Bédard Hugues</t>
  </si>
  <si>
    <t>Courchesne Michel</t>
  </si>
  <si>
    <t>Richard Gallant</t>
  </si>
  <si>
    <t>Club Idlewild Fish and Game</t>
  </si>
  <si>
    <t>Labrecque Nelson</t>
  </si>
  <si>
    <t>Frigon Sandra</t>
  </si>
  <si>
    <t>Excavation Raymond Lemay et Fils inc.</t>
  </si>
  <si>
    <t>Bédard Steve</t>
  </si>
  <si>
    <t>9306-7049 Québec inc</t>
  </si>
  <si>
    <t>Guay Patrick</t>
  </si>
  <si>
    <t>Tremblay, Simon</t>
  </si>
  <si>
    <t>Lavoie Damien</t>
  </si>
  <si>
    <t>MRC de Montmagny</t>
  </si>
  <si>
    <t>Gosselin Jonathan</t>
  </si>
  <si>
    <t>Marco Doucet</t>
  </si>
  <si>
    <t>Hébert Daniel</t>
  </si>
  <si>
    <t>Association Chasse et Pêche du la Brébeuf</t>
  </si>
  <si>
    <t>Hugues Maltais</t>
  </si>
  <si>
    <t>Ass. propri. de baux  vil.du Réservoir Gouin et tributaires</t>
  </si>
  <si>
    <t>Michaël Gagnon</t>
  </si>
  <si>
    <t>McCann Cody</t>
  </si>
  <si>
    <t>Tania-mélodie Michaud</t>
  </si>
  <si>
    <t>David Lamothe</t>
  </si>
  <si>
    <t>Côté, Jean-Guy</t>
  </si>
  <si>
    <t>CLUB SYROGA INC.</t>
  </si>
  <si>
    <t>Lessard Gaétan</t>
  </si>
  <si>
    <t>Deschamps Yves</t>
  </si>
  <si>
    <t>Veilleux Rosaire</t>
  </si>
  <si>
    <t>Boily Nicolas</t>
  </si>
  <si>
    <t>Moquin Daniel</t>
  </si>
  <si>
    <t>Joël Gagnon</t>
  </si>
  <si>
    <t>John Romain</t>
  </si>
  <si>
    <t>Investissement Gema inc.</t>
  </si>
  <si>
    <t>Delisle Jean-François</t>
  </si>
  <si>
    <t>Clément Lambert</t>
  </si>
  <si>
    <t>Larouche Guillaume</t>
  </si>
  <si>
    <t>Carpentier Stephane</t>
  </si>
  <si>
    <t>association du lac à côté</t>
  </si>
  <si>
    <t>Lamontagne Daniel</t>
  </si>
  <si>
    <t>Grenon alexandre</t>
  </si>
  <si>
    <t>Perron Serge</t>
  </si>
  <si>
    <t>Boutin Jacques</t>
  </si>
  <si>
    <t>Claude Tremblay</t>
  </si>
  <si>
    <t>Boily Sylvain et Annie Théberge</t>
  </si>
  <si>
    <t>Langlois Louis</t>
  </si>
  <si>
    <t>Sitec Quartz inc. Head office/Bureau chef</t>
  </si>
  <si>
    <t>124- Gagnon, Daniel</t>
  </si>
  <si>
    <t>Demers Marc</t>
  </si>
  <si>
    <t>Laliberté Gilles</t>
  </si>
  <si>
    <t>Ghislain Charette</t>
  </si>
  <si>
    <t>Grenier Bertrand</t>
  </si>
  <si>
    <t>sirrois André</t>
  </si>
  <si>
    <t>Laramée Pascal</t>
  </si>
  <si>
    <t>Pimparé Pascal</t>
  </si>
  <si>
    <t>Martin Perreault</t>
  </si>
  <si>
    <t>Ville de Rouyn-Noranda, Travaux publics et services techn.</t>
  </si>
  <si>
    <t>lépine jean-louis</t>
  </si>
  <si>
    <t>Michaël Gauthier</t>
  </si>
  <si>
    <t>Lemelin Pierre</t>
  </si>
  <si>
    <t>Pourvoirie Lac de l¿Indienne</t>
  </si>
  <si>
    <t>Pourvoirie lac de l'Indienne</t>
  </si>
  <si>
    <t>Association Pierre-Riche Vieux 45</t>
  </si>
  <si>
    <t>Chateauneuf Martin</t>
  </si>
  <si>
    <t>M. François Duceppe et Mme Linda Lefebvre</t>
  </si>
  <si>
    <t>Simon Dufour</t>
  </si>
  <si>
    <t>Mme Linda Lefevbre et M. François Duceppe</t>
  </si>
  <si>
    <t>Zec Rivières-aux Rats</t>
  </si>
  <si>
    <t>Nolin Yves</t>
  </si>
  <si>
    <t>M. Luc Lajeunesse</t>
  </si>
  <si>
    <t>Association récréative Chauvin</t>
  </si>
  <si>
    <t>Association des Lacs Maria-Chapdelaine, du vieux Camp et Van</t>
  </si>
  <si>
    <t>Luce, Claude</t>
  </si>
  <si>
    <t>ZEC Kiskissing</t>
  </si>
  <si>
    <t>Groupement forestier de Montmagny et L'Islet inc.</t>
  </si>
  <si>
    <t>ZEC Rapides-des-Joachims</t>
  </si>
  <si>
    <t>Pourvoirie Domaine Poutrincourt Inc</t>
  </si>
  <si>
    <t>Zone d'exploitation controlé Martin-Valin, Maxime Doré</t>
  </si>
  <si>
    <t>Les résidents du Nord du Réservoir Lamothe, Louis Henri Côté</t>
  </si>
  <si>
    <t>Association sportive Onatchiway, Robert Roy</t>
  </si>
  <si>
    <t>Regroupement Lac Demun, Lucien Houde</t>
  </si>
  <si>
    <t>Pourvoirie Poulain De Courval, Frédéric Guérin</t>
  </si>
  <si>
    <t>Centre de formation professionnelle de Forestville</t>
  </si>
  <si>
    <t>Association vilégiateurs lac des Canots</t>
  </si>
  <si>
    <t>Wolf Lake First Nation</t>
  </si>
  <si>
    <t>Pourvoirie Le Chasseur inc.</t>
  </si>
  <si>
    <t>Club de VTT de la Matapédia</t>
  </si>
  <si>
    <t>Association des propiétaires secteur Joly Christian Fausse</t>
  </si>
  <si>
    <t>Transport Savard ltée</t>
  </si>
  <si>
    <t>Groupe Sportif Rivière aux Rats</t>
  </si>
  <si>
    <t>Sirop Nordik Inc</t>
  </si>
  <si>
    <t>Trenblay, Rémi</t>
  </si>
  <si>
    <t>Mouflons des Montagnes inc.</t>
  </si>
  <si>
    <t>Association des Propriétaires secteur Joly Christian Fausse</t>
  </si>
  <si>
    <t>Association du lac Lamothe Yvon Bouchard</t>
  </si>
  <si>
    <t>Association Pamouscahiou Ouest Grégoire Boivin</t>
  </si>
  <si>
    <t>Association du lac Brulé Marc Bégin</t>
  </si>
  <si>
    <t>Denis Bilodeau</t>
  </si>
  <si>
    <t>Je4an Rouleau</t>
  </si>
  <si>
    <t>Denis Trudel</t>
  </si>
  <si>
    <t>Camil Labaume</t>
  </si>
  <si>
    <t>Deschênes, Franco</t>
  </si>
  <si>
    <t>Association Andrieux -Pipmuacan Steeve Caron</t>
  </si>
  <si>
    <t>Commission scolaire des Rives-du-Saguenay Linda Fortin</t>
  </si>
  <si>
    <t>Groupe des Écorces Denis Bélanger</t>
  </si>
  <si>
    <t>120-Lacasse, Sylvain</t>
  </si>
  <si>
    <t>Claude Riendeau et Yves Riendeau</t>
  </si>
  <si>
    <t>Denis Miville</t>
  </si>
  <si>
    <t>Association de chasse et pêche Petit-Saguenay et Saint-Siméo</t>
  </si>
  <si>
    <t>Gilot Émile</t>
  </si>
  <si>
    <t>Association chasse et pêche Normandie</t>
  </si>
  <si>
    <t>Société de gestion de la faune de Kamouraska inc.</t>
  </si>
  <si>
    <t>Association des propriétaire du secteur du lac Boisvert</t>
  </si>
  <si>
    <t>Club Moto-Neige du Lac Ceinture Inc.</t>
  </si>
  <si>
    <t>Patrick Lemire</t>
  </si>
  <si>
    <t>ZEC de l'Anse-Saint-Jean</t>
  </si>
  <si>
    <t>Goulet Guy</t>
  </si>
  <si>
    <t>Pourvoirie Wapishish, Jean Claude ST-André</t>
  </si>
  <si>
    <t>Fortier Marie-Josée</t>
  </si>
  <si>
    <t>Martel Guy</t>
  </si>
  <si>
    <t>Domaine Chass Peche Gaudias Foster inc.</t>
  </si>
  <si>
    <t>Yan Lefebvre</t>
  </si>
  <si>
    <t>Club Motoneige St- Côme</t>
  </si>
  <si>
    <t>Mailloux Bertrand</t>
  </si>
  <si>
    <t>Vallée Taconique inc.</t>
  </si>
  <si>
    <t>Lépine Jean-Rock</t>
  </si>
  <si>
    <t>Club de motoneige Bourane</t>
  </si>
  <si>
    <t>Regroupement villégiateurs Rivière Portneuf</t>
  </si>
  <si>
    <t>Marcel Demanche</t>
  </si>
  <si>
    <t>Vanessa Poirier</t>
  </si>
  <si>
    <t>Regroupement des villégiateurs rivière Portneuf,Yves Laberge</t>
  </si>
  <si>
    <t>Ass. lacs Gingras Épagneul, Chaudron Jean Claude Martel</t>
  </si>
  <si>
    <t>Richard Gauthier</t>
  </si>
  <si>
    <t>Pourvoirie Pavillon Richer</t>
  </si>
  <si>
    <t>Groleau Donald</t>
  </si>
  <si>
    <t>Club Mont Carleton inc.</t>
  </si>
  <si>
    <t>Club des Hauteurs de Charlevoix</t>
  </si>
  <si>
    <t>Collard Michel</t>
  </si>
  <si>
    <t>Beauchemin Lisette</t>
  </si>
  <si>
    <t>Gérald Roy</t>
  </si>
  <si>
    <t>Municipalité de Schefferville</t>
  </si>
  <si>
    <t>Michel Courchesne</t>
  </si>
  <si>
    <t>Donald Gagenais</t>
  </si>
  <si>
    <t>Frank Gosselin</t>
  </si>
  <si>
    <t>MRC de La Matanie</t>
  </si>
  <si>
    <t>9132-4434 Québec inc. Domaine Masketsi</t>
  </si>
  <si>
    <t>Desrosiers, David</t>
  </si>
  <si>
    <t>Joseph Michel Jean</t>
  </si>
  <si>
    <t>Association des Propriétaires du lac Légaré</t>
  </si>
  <si>
    <t>Association des propriétaires de l'Anse à Jos, JM Desmeules</t>
  </si>
  <si>
    <t>Club V.T.T. Quad Villages Hautes-Laurentides</t>
  </si>
  <si>
    <t>Longval Michel</t>
  </si>
  <si>
    <t>Guy Laprise</t>
  </si>
  <si>
    <t>JKulein Malenfant</t>
  </si>
  <si>
    <t>Hayden Sams</t>
  </si>
  <si>
    <t>Club des Hauteurs de Charlevoix, inc. Carl Moreau</t>
  </si>
  <si>
    <t>Jorg Recyclage inc.</t>
  </si>
  <si>
    <t>Michael Morin</t>
  </si>
  <si>
    <t>Solifor Mauricie sec.</t>
  </si>
  <si>
    <t>Laurent Richard</t>
  </si>
  <si>
    <t>SERFOR inc.</t>
  </si>
  <si>
    <t>MRC du Lac-Saint-Jean-Est</t>
  </si>
  <si>
    <t>Association des motoneigistes de Manicouagan</t>
  </si>
  <si>
    <t>Angelo Gauthier</t>
  </si>
  <si>
    <t>Bonneau Normand</t>
  </si>
  <si>
    <t>Pourvoirie des 100 Lacs Sud (2014)</t>
  </si>
  <si>
    <t>ZEC BOULLÉ</t>
  </si>
  <si>
    <t>m</t>
  </si>
  <si>
    <t>Municipalité de Notre-Dame-du-Laus</t>
  </si>
  <si>
    <t>Thomas David</t>
  </si>
  <si>
    <t>Lessard, Yvan</t>
  </si>
  <si>
    <t>Perreault René</t>
  </si>
  <si>
    <t>Steve Henrard</t>
  </si>
  <si>
    <t>Club Quad les Aventuriers des 7 rivières (INACTIF)</t>
  </si>
  <si>
    <t>Corporation de la mise en valeur de la forêt de Ferland-Boil</t>
  </si>
  <si>
    <t>Ouellet Martin</t>
  </si>
  <si>
    <t>Morinville Dany</t>
  </si>
  <si>
    <t>Carignan Jacques</t>
  </si>
  <si>
    <t>Association des propriétaires du petit lac St-Onge</t>
  </si>
  <si>
    <t>Association des usagers du chemin de la Pierriche</t>
  </si>
  <si>
    <t>Renald Toussaint Construction</t>
  </si>
  <si>
    <t>Pourvoirie Réserve Boismenu</t>
  </si>
  <si>
    <t>036-Lavoie, Luc</t>
  </si>
  <si>
    <t>CFP du Fjord, Linda Fortin</t>
  </si>
  <si>
    <t>Rébec</t>
  </si>
  <si>
    <t>Langlais Ghismond</t>
  </si>
  <si>
    <t>Grenier Stéphane</t>
  </si>
  <si>
    <t>Groupe Akifer inc.</t>
  </si>
  <si>
    <t>Danis Rouleau</t>
  </si>
  <si>
    <t>Corporation de dévelop. des ressources naturelles Mauricie</t>
  </si>
  <si>
    <t>Nault Louis-Philippe</t>
  </si>
  <si>
    <t>126-Poissant, Michel</t>
  </si>
  <si>
    <t>Pourvoirie le Chenail du Nord inc.</t>
  </si>
  <si>
    <t>Marc Bernier</t>
  </si>
  <si>
    <t>Dubeau Suzanne</t>
  </si>
  <si>
    <t>Lambert Mickael</t>
  </si>
  <si>
    <t>Dufour et Patry</t>
  </si>
  <si>
    <t>Lapointe Martin (club Lizotte)</t>
  </si>
  <si>
    <t>Garneau Jean-Marie</t>
  </si>
  <si>
    <t>Club Quad Amos Région</t>
  </si>
  <si>
    <t>Conseil Nation huronne-wendat</t>
  </si>
  <si>
    <t>Club de motoneige Amico</t>
  </si>
  <si>
    <t>Guy Gagnon</t>
  </si>
  <si>
    <t>Club du lac Brochet inc. Gilles Dufour</t>
  </si>
  <si>
    <t>GHD</t>
  </si>
  <si>
    <t>Éric Chabot</t>
  </si>
  <si>
    <t>Deschamps, Charles Jocelyn</t>
  </si>
  <si>
    <t>Mathieu Doré</t>
  </si>
  <si>
    <t>Bernier Éric</t>
  </si>
  <si>
    <t>Guillaume et Alain Dufour</t>
  </si>
  <si>
    <t>Hydro-Québec  Installation Transport Lignes</t>
  </si>
  <si>
    <t>Valérie Jean</t>
  </si>
  <si>
    <t>Patrick Charest et Jean-Marie Grenier</t>
  </si>
  <si>
    <t>Yves Calvé</t>
  </si>
  <si>
    <t>Claude Binette</t>
  </si>
  <si>
    <t>Municipalité de TNO</t>
  </si>
  <si>
    <t>Construction FGK</t>
  </si>
  <si>
    <t>Gilles Lemieux</t>
  </si>
  <si>
    <t>REXFORËT Bureau Régionnal, Mauricie-Capital Nationnale</t>
  </si>
  <si>
    <t>MRC de la vallé de l'or</t>
  </si>
  <si>
    <t>Association chasse et pêche de la région de Mont-Laurier inc</t>
  </si>
  <si>
    <t>SAVARD CELINE</t>
  </si>
  <si>
    <t>MFFP UG 097</t>
  </si>
  <si>
    <t>Ouellet, Louis-Daniel</t>
  </si>
  <si>
    <t>Ass. de Plein Air, Chasse et Pêche Maison-de-Pierre inc.</t>
  </si>
  <si>
    <t>Lacasse Ghislain</t>
  </si>
  <si>
    <t>M. Rodrigo Tenorio</t>
  </si>
  <si>
    <t>Grenon, Laurier</t>
  </si>
  <si>
    <t>Angers Jean-Claude</t>
  </si>
  <si>
    <t>Association des villégiateurs du lac Grande Bergère M Girard</t>
  </si>
  <si>
    <t>Desmarais Patrick</t>
  </si>
  <si>
    <t>Rivard Claudine</t>
  </si>
  <si>
    <t>Luc Blain</t>
  </si>
  <si>
    <t>Bartlett Alan</t>
  </si>
  <si>
    <t>Entreprise CPM Télécom inc</t>
  </si>
  <si>
    <t>Bonneau Jean-Pierre</t>
  </si>
  <si>
    <t>Bilodeau Robert</t>
  </si>
  <si>
    <t>Les Exploitations Forestières de Saint-Antonin Inc.</t>
  </si>
  <si>
    <t>Entrepreneur Forestier Francois Boudreau inc.</t>
  </si>
  <si>
    <t>Magny Michel</t>
  </si>
  <si>
    <t>Dominic Beaumont</t>
  </si>
  <si>
    <t>Dany Théberge</t>
  </si>
  <si>
    <t>Tremblay Louis</t>
  </si>
  <si>
    <t>Richard Groulx</t>
  </si>
  <si>
    <t>Leblanc Dominic</t>
  </si>
  <si>
    <t>Valois Jérome</t>
  </si>
  <si>
    <t>Villeneuve Éric</t>
  </si>
  <si>
    <t>Renaud Chantal</t>
  </si>
  <si>
    <t>Association Chasse et Pêche Mon Chez-Nous</t>
  </si>
  <si>
    <t>Pourvoirie,Seigneurie Olaf</t>
  </si>
  <si>
    <t>Nadeau Sylvain</t>
  </si>
  <si>
    <t>Doucet Dany</t>
  </si>
  <si>
    <t>Brière Julie</t>
  </si>
  <si>
    <t>Pourvoirie Landry lac des Dix-Milles</t>
  </si>
  <si>
    <t>Gagnon, André</t>
  </si>
  <si>
    <t>Dumont, Marie-Josée</t>
  </si>
  <si>
    <t>Lepage, Éric</t>
  </si>
  <si>
    <t>St-Germain, Jonathan</t>
  </si>
  <si>
    <t>073-Saucier, Samuel</t>
  </si>
  <si>
    <t>Association des lacs Gingras, Épagneul,Chaudron JC Martel</t>
  </si>
  <si>
    <t>Tremblay, Alain</t>
  </si>
  <si>
    <t>Gaétan Ducasse</t>
  </si>
  <si>
    <t>Hydro-Québec - Production Des Cascades</t>
  </si>
  <si>
    <t>Deschênes, Henri-Paul</t>
  </si>
  <si>
    <t>ZEC Chauvin</t>
  </si>
  <si>
    <t>Lachapelle François</t>
  </si>
  <si>
    <t>Gaudreault François</t>
  </si>
  <si>
    <t>Julien Rousseau</t>
  </si>
  <si>
    <t>Marc David</t>
  </si>
  <si>
    <t>Gérard Maheux</t>
  </si>
  <si>
    <t>Jenning Mark</t>
  </si>
  <si>
    <t>Coté-Hamel Éric</t>
  </si>
  <si>
    <t>Bessette Serge</t>
  </si>
  <si>
    <t>Marc Potvin</t>
  </si>
  <si>
    <t>Claude Tavara</t>
  </si>
  <si>
    <t>Cédrick Morin</t>
  </si>
  <si>
    <t>Sylvain Dufour</t>
  </si>
  <si>
    <t>Magali Parent</t>
  </si>
  <si>
    <t>Darveau Marius</t>
  </si>
  <si>
    <t>Minier Caroline</t>
  </si>
  <si>
    <t>Sophie Boilard</t>
  </si>
  <si>
    <t>Club Quad Haute-Gaspésie</t>
  </si>
  <si>
    <t>Martin Annik</t>
  </si>
  <si>
    <t>Boily Cédric</t>
  </si>
  <si>
    <t>Paulin Denis</t>
  </si>
  <si>
    <t>Association du Lac des îles Secteur Est</t>
  </si>
  <si>
    <t>Lacroix Pascal et Lacroix Christian</t>
  </si>
  <si>
    <t>Iamgold Corporation-Mine Westwood,   att,. Daniel Martel</t>
  </si>
  <si>
    <t>Bois de Sciage Lafontaine inc.</t>
  </si>
  <si>
    <t>Jean-Guy Côté</t>
  </si>
  <si>
    <t>Foster, Dave</t>
  </si>
  <si>
    <t>Dufour, Martin</t>
  </si>
  <si>
    <t>Maltais Audrée</t>
  </si>
  <si>
    <t>Éloi Moisan inc.</t>
  </si>
  <si>
    <t>Perron Dianne</t>
  </si>
  <si>
    <t>Pagé Sylvain</t>
  </si>
  <si>
    <t>Association des riverains secteur Joly inc. C Fausse</t>
  </si>
  <si>
    <t>Alexandre Côté</t>
  </si>
  <si>
    <t>Lynda Girard</t>
  </si>
  <si>
    <t>Nelson Harvey</t>
  </si>
  <si>
    <t>Mercier Yves</t>
  </si>
  <si>
    <t>Association du Lac Lamothe-Est (R21)</t>
  </si>
  <si>
    <t>Jean André</t>
  </si>
  <si>
    <t>M.Tomassini</t>
  </si>
  <si>
    <t>Larouche Pasal</t>
  </si>
  <si>
    <t>Mélissa Noël</t>
  </si>
  <si>
    <t>Rodrigue Hugues</t>
  </si>
  <si>
    <t>Coté Serge</t>
  </si>
  <si>
    <t>Municipalité Saint-David-De-Falardeau</t>
  </si>
  <si>
    <t>Fairmont Resources</t>
  </si>
  <si>
    <t>Langlais Ghislain</t>
  </si>
  <si>
    <t>Sylvain Bouffard</t>
  </si>
  <si>
    <t>Association du lac Brûlé</t>
  </si>
  <si>
    <t>André Couturier</t>
  </si>
  <si>
    <t>Pierre Dubois</t>
  </si>
  <si>
    <t>Bernard Francis</t>
  </si>
  <si>
    <t>Gilbert Poirier</t>
  </si>
  <si>
    <t>Françis Lacelle</t>
  </si>
  <si>
    <t>Club Wilson inc.</t>
  </si>
  <si>
    <t>Association du lac Smith</t>
  </si>
  <si>
    <t>Ass. des villégiateurs de Rivière-Éternite,Roger L'Espérance</t>
  </si>
  <si>
    <t>Association des résidents du lac Noir</t>
  </si>
  <si>
    <t>Patrick Lessard</t>
  </si>
  <si>
    <t>Association des villégiateurs du lac Mirepois, Hervey Boucha</t>
  </si>
  <si>
    <t>Robin Lavoie</t>
  </si>
  <si>
    <t>Dary Durand</t>
  </si>
  <si>
    <t>Harris Minville</t>
  </si>
  <si>
    <t>Benoit Trépanier</t>
  </si>
  <si>
    <t>Pierre Bédard</t>
  </si>
  <si>
    <t>Denis Caron</t>
  </si>
  <si>
    <t>Construction Meskano inc</t>
  </si>
  <si>
    <t>Castonguay Guy</t>
  </si>
  <si>
    <t>Association de conservation du Pipmuacan</t>
  </si>
  <si>
    <t>Valérie Robitaille</t>
  </si>
  <si>
    <t>Club Moto Quad du Grand Gaspé</t>
  </si>
  <si>
    <t>Club Iniouk</t>
  </si>
  <si>
    <t>Boilat Pierre</t>
  </si>
  <si>
    <t>Frédéric Harvey</t>
  </si>
  <si>
    <t>Association des villégiateurs Rivière Éternité jACQUES oTIS</t>
  </si>
  <si>
    <t>Association des villégiateurs Rivière Éternité</t>
  </si>
  <si>
    <t>Lise Mignault</t>
  </si>
  <si>
    <t>Mauricec Auger</t>
  </si>
  <si>
    <t>Luc Parent</t>
  </si>
  <si>
    <t>Stephan Touchette</t>
  </si>
  <si>
    <t>Marion Bergeron</t>
  </si>
  <si>
    <t>Association de Chasse et Pêche Lavigne inc. (ZEC LAVIGNE)</t>
  </si>
  <si>
    <t>Marek Nicole</t>
  </si>
  <si>
    <t>Rondeau Yves</t>
  </si>
  <si>
    <t>Association de chasse et pêche Alliance des Six Inc.</t>
  </si>
  <si>
    <t>Minier Alfred</t>
  </si>
  <si>
    <t>MRC Rimouski-Neigette</t>
  </si>
  <si>
    <t>Sylvain Leclerc</t>
  </si>
  <si>
    <t>André et Simon Proulx</t>
  </si>
  <si>
    <t>Les Entreprises Beaubel enrg.</t>
  </si>
  <si>
    <t>Kevin Jean</t>
  </si>
  <si>
    <t>Danielle Boucher</t>
  </si>
  <si>
    <t>Club Daniel inc.</t>
  </si>
  <si>
    <t>Club Daniel inc</t>
  </si>
  <si>
    <t>Simard Dominique</t>
  </si>
  <si>
    <t>Pepin Marcel</t>
  </si>
  <si>
    <t>Michel Sévigny</t>
  </si>
  <si>
    <t>Société de gestion de la rivière Matane</t>
  </si>
  <si>
    <t>M. Jocelyn Laporte</t>
  </si>
  <si>
    <t>Association des villégiateurs du TNO de Lalemant</t>
  </si>
  <si>
    <t>René Lizotte</t>
  </si>
  <si>
    <t>Mario Pilote</t>
  </si>
  <si>
    <t>David Brodeur</t>
  </si>
  <si>
    <t>Regroupement des Villégiateurs de la rivière Portneuf</t>
  </si>
  <si>
    <t>Pineault Aurèle</t>
  </si>
  <si>
    <t>Caroline Thibeault</t>
  </si>
  <si>
    <t>Association de la rivière Valin</t>
  </si>
  <si>
    <t>Beaudry Réjean</t>
  </si>
  <si>
    <t>Club du Lac Clair</t>
  </si>
  <si>
    <t>Fabienne Girard</t>
  </si>
  <si>
    <t>Club de motoneige Caribous-Conscrit</t>
  </si>
  <si>
    <t>Étienne Laflamme</t>
  </si>
  <si>
    <t>Patrick Lambert St-Hilaire</t>
  </si>
  <si>
    <t>Claude Dechamplain</t>
  </si>
  <si>
    <t>020-Pineault, Sylvain</t>
  </si>
  <si>
    <t>Carol Deschêne</t>
  </si>
  <si>
    <t>MRC de L'Islet</t>
  </si>
  <si>
    <t>MRC Etchemins</t>
  </si>
  <si>
    <t>Municipalité de St-Marcel</t>
  </si>
  <si>
    <t>Associations des villégiateurs lac Canot</t>
  </si>
  <si>
    <t>André Morneau</t>
  </si>
  <si>
    <t>Municipalité de Sainte-Madeleine-de-la-Rivière-Madeleine</t>
  </si>
  <si>
    <t>Hydro-Québec, Production Des Cascades</t>
  </si>
  <si>
    <t>Marc Légaré</t>
  </si>
  <si>
    <t>L'Association des Motoneigistes de la Haute-Gatineau les Our</t>
  </si>
  <si>
    <t>Municipalité de Saint-Alexandre-des-Lacs</t>
  </si>
  <si>
    <t>VHR Outaouais</t>
  </si>
  <si>
    <t>Pourvoirie Rudy 2015 inc</t>
  </si>
  <si>
    <t>Eric Drolet</t>
  </si>
  <si>
    <t>Jean-Guy Marier</t>
  </si>
  <si>
    <t>Jean-François Leboeuf</t>
  </si>
  <si>
    <t>Pierre-Paul Lahaie</t>
  </si>
  <si>
    <t>Munucipalité de Grandes-Piles</t>
  </si>
  <si>
    <t>ZEC Kiskissink</t>
  </si>
  <si>
    <t>Patrick Canuel</t>
  </si>
  <si>
    <t>Réserve faunique Rouge-Matawin</t>
  </si>
  <si>
    <t>Pierre Carreau</t>
  </si>
  <si>
    <t>Municipalité de Sainte-Rose-Du-Nord</t>
  </si>
  <si>
    <t>Daniel Nolet</t>
  </si>
  <si>
    <t>Guy Ferland</t>
  </si>
  <si>
    <t>Lavoie Kenny</t>
  </si>
  <si>
    <t>Duclos Daniel</t>
  </si>
  <si>
    <t>Bernard Laroche</t>
  </si>
  <si>
    <t>Frédéric Gilbert</t>
  </si>
  <si>
    <t>Pavillon Beauregard</t>
  </si>
  <si>
    <t>Association des lacs La Loutre et Pascal inc.</t>
  </si>
  <si>
    <t>Latulippe,Richard</t>
  </si>
  <si>
    <t>Claude Gregoire</t>
  </si>
  <si>
    <t>Pourvoirie Club des Douze</t>
  </si>
  <si>
    <t>Bruno Tardif</t>
  </si>
  <si>
    <t>9292-8258 Québec Inc.</t>
  </si>
  <si>
    <t>Pierre Boivin</t>
  </si>
  <si>
    <t>Martin Anctil</t>
  </si>
  <si>
    <t>Pourvoirie L'auberge la Barrière</t>
  </si>
  <si>
    <t>Charles Villeneuve</t>
  </si>
  <si>
    <t>Les Immeubles J.P.L Ltée</t>
  </si>
  <si>
    <t>Forêt Montmorency - Université Laval</t>
  </si>
  <si>
    <t>Min. des transports, Mobilité durable et Électrification</t>
  </si>
  <si>
    <t>Michel St-Laurent</t>
  </si>
  <si>
    <t>Club de Chasse et Pêche Appalaches</t>
  </si>
  <si>
    <t>Pourvoirie Baroux</t>
  </si>
  <si>
    <t>Club de motoneige du Saguenay inc.</t>
  </si>
  <si>
    <t>116-Giroux, Nathalie</t>
  </si>
  <si>
    <t>club de motoneigistes Lac Saint-Jean</t>
  </si>
  <si>
    <t>Pelchat, Serge</t>
  </si>
  <si>
    <t>Michael Tremblay</t>
  </si>
  <si>
    <t>Louis André Guérin</t>
  </si>
  <si>
    <t>Benoît Fugère</t>
  </si>
  <si>
    <t>Marcel Bouchard</t>
  </si>
  <si>
    <t>Sophie Lebel</t>
  </si>
  <si>
    <t>Municipalité de Petite-Vallée</t>
  </si>
  <si>
    <t>091-Barrette, Joël et Barrette, Maxime</t>
  </si>
  <si>
    <t>René Boucher</t>
  </si>
  <si>
    <t>Victor Jastremski</t>
  </si>
  <si>
    <t>Morrisette Anne</t>
  </si>
  <si>
    <t>club de motoneiges Lac-Saint-Jean</t>
  </si>
  <si>
    <t>Parc régional des grandes-rivières du Lac St-Jean</t>
  </si>
  <si>
    <t>Mathieu Villemaire</t>
  </si>
  <si>
    <t>085-Audet, Steve</t>
  </si>
  <si>
    <t>Association Jos a Peur de l'Ours</t>
  </si>
  <si>
    <t>Marc Bérubé</t>
  </si>
  <si>
    <t>Chalice Gold Mines (Québec) Inc</t>
  </si>
  <si>
    <t>Station Touristique Duchesnay</t>
  </si>
  <si>
    <t>Dénommé Denis</t>
  </si>
  <si>
    <t>Frédérique Gilbert</t>
  </si>
  <si>
    <t>Clément Ouellet</t>
  </si>
  <si>
    <t>Normand Duchesnes</t>
  </si>
  <si>
    <t>Daniel Larouche</t>
  </si>
  <si>
    <t>Donald Martel</t>
  </si>
  <si>
    <t>Alain Desjardins</t>
  </si>
  <si>
    <t>Pierre Beaumont</t>
  </si>
  <si>
    <t>CHICOINE MARC</t>
  </si>
  <si>
    <t>Yvan Gauthier</t>
  </si>
  <si>
    <t>Charles Gagné</t>
  </si>
  <si>
    <t>Talbot François</t>
  </si>
  <si>
    <t>Harvey Sebastien</t>
  </si>
  <si>
    <t>Marc-André Dufour</t>
  </si>
  <si>
    <t>Réjean Guimond</t>
  </si>
  <si>
    <t>Eric Blackburn</t>
  </si>
  <si>
    <t>Lise Tremblay</t>
  </si>
  <si>
    <t>Tremblay Clément</t>
  </si>
  <si>
    <t>Marco Houde</t>
  </si>
  <si>
    <t>St-Pierre Denis</t>
  </si>
  <si>
    <t>Verreault Jean-Luc</t>
  </si>
  <si>
    <t>Bruno Michaud</t>
  </si>
  <si>
    <t>Lapointe Christine</t>
  </si>
  <si>
    <t>Patrick Gagné</t>
  </si>
  <si>
    <t>Parent Steve</t>
  </si>
  <si>
    <t>Gilles Fradette</t>
  </si>
  <si>
    <t>Dave Fortin</t>
  </si>
  <si>
    <t>Gilles Foster</t>
  </si>
  <si>
    <t>Arnaud Gagnon</t>
  </si>
  <si>
    <t>Laroche Samuel</t>
  </si>
  <si>
    <t>Richard Gravel</t>
  </si>
  <si>
    <t>Pierre Demers</t>
  </si>
  <si>
    <t>Jocelyn Côté</t>
  </si>
  <si>
    <t>Aline Hamelin</t>
  </si>
  <si>
    <t>Sébastien Fortin</t>
  </si>
  <si>
    <t>Frank Doyle</t>
  </si>
  <si>
    <t>Assocaition, chasse et pêche bordure du parc</t>
  </si>
  <si>
    <t>Olivier Moreau</t>
  </si>
  <si>
    <t>Jimmy Muirhead</t>
  </si>
  <si>
    <t>Dunn John</t>
  </si>
  <si>
    <t>Fontaine Dave</t>
  </si>
  <si>
    <t>Camil Bérubé</t>
  </si>
  <si>
    <t>Nicolas Fortin</t>
  </si>
  <si>
    <t>Pommeroy Outfiters</t>
  </si>
  <si>
    <t>Dion Carl</t>
  </si>
  <si>
    <t>Yves Jacques</t>
  </si>
  <si>
    <t>Claude St-Gelais</t>
  </si>
  <si>
    <t>Marcoux Céline</t>
  </si>
  <si>
    <t>Jonathan Duval</t>
  </si>
  <si>
    <t>Patrice Martel</t>
  </si>
  <si>
    <t>Pierre Leboeuf</t>
  </si>
  <si>
    <t>Tremblay Bertrand</t>
  </si>
  <si>
    <t>Éric Gilbert</t>
  </si>
  <si>
    <t>Élizabeth Brassard</t>
  </si>
  <si>
    <t>Jean-Maurice Villeneuve</t>
  </si>
  <si>
    <t>Sébastien Charest</t>
  </si>
  <si>
    <t>Pierre-David Tremblay</t>
  </si>
  <si>
    <t>Massicotte Donald</t>
  </si>
  <si>
    <t>Domaine du lac Loudin</t>
  </si>
  <si>
    <t>153456 CANADA INC</t>
  </si>
  <si>
    <t>Huguette Paillé Audet</t>
  </si>
  <si>
    <t>MRC de La Mitis</t>
  </si>
  <si>
    <t>Stephane Touchette</t>
  </si>
  <si>
    <t>François Boivin</t>
  </si>
  <si>
    <t>Daniel Chorel</t>
  </si>
  <si>
    <t>Pierre Plourde</t>
  </si>
  <si>
    <t>Villégiateurs du KM48 dit 47 Gouin</t>
  </si>
  <si>
    <t>Benoit Linda</t>
  </si>
  <si>
    <t>Waltham Énergie S.E.C.</t>
  </si>
  <si>
    <t>Marie-Michelle Ouellet</t>
  </si>
  <si>
    <t>6881564 CANADA INC.</t>
  </si>
  <si>
    <t>Sonia Turcotte</t>
  </si>
  <si>
    <t>Alain Fleury</t>
  </si>
  <si>
    <t>Jordan Fortin</t>
  </si>
  <si>
    <t>Association des Pêcheurs Sportifs des Rivières Cascapédia</t>
  </si>
  <si>
    <t>Charest Christian</t>
  </si>
  <si>
    <t>Pourvoirie Baie Sainte-Catherine</t>
  </si>
  <si>
    <t>Carrara Alexandre</t>
  </si>
  <si>
    <t>Ministère des Transports, Mobilité durable, Électrification</t>
  </si>
  <si>
    <t>Andrew Schliep</t>
  </si>
  <si>
    <t>Verville Alain</t>
  </si>
  <si>
    <t>Dave Proulx</t>
  </si>
  <si>
    <t>J.F.D.L Excavation</t>
  </si>
  <si>
    <t>Patrick Côté</t>
  </si>
  <si>
    <t>Tanguay Maxime</t>
  </si>
  <si>
    <t>Michael Gauthier</t>
  </si>
  <si>
    <t>Association des chalets du lac Dumont (lac Blanc)</t>
  </si>
  <si>
    <t>François Lenoir</t>
  </si>
  <si>
    <t>Christian Beaumont</t>
  </si>
  <si>
    <t>Robert Ferlatte</t>
  </si>
  <si>
    <t>Gagnon David</t>
  </si>
  <si>
    <t>Alex Boivin</t>
  </si>
  <si>
    <t>Fontaine Marie-Claude</t>
  </si>
  <si>
    <t>2414-9106 Québec</t>
  </si>
  <si>
    <t>Jacqueline Caron</t>
  </si>
  <si>
    <t>Renaud Harold</t>
  </si>
  <si>
    <t>Murray Élie</t>
  </si>
  <si>
    <t>Municipalité de Boileau</t>
  </si>
  <si>
    <t>Line Otis</t>
  </si>
  <si>
    <t>Courteau-Dion Daphné</t>
  </si>
  <si>
    <t>Minerai de Fer Québec</t>
  </si>
  <si>
    <t>Fillion Maxime</t>
  </si>
  <si>
    <t>Radermaker, Mario</t>
  </si>
  <si>
    <t>Robert Jasmin</t>
  </si>
  <si>
    <t>Forêt Privée D. M. inc.</t>
  </si>
  <si>
    <t>Lehoux Vincent</t>
  </si>
  <si>
    <t>Parent François</t>
  </si>
  <si>
    <t>Direction principale des barrages public.</t>
  </si>
  <si>
    <t>Direction des barrages publics</t>
  </si>
  <si>
    <t>9277-2003 Québec Inc.</t>
  </si>
  <si>
    <t>Hugues Thérien</t>
  </si>
  <si>
    <t>Les Cultures Lemay</t>
  </si>
  <si>
    <t>Mark Snider</t>
  </si>
  <si>
    <t>Rémi Leclair</t>
  </si>
  <si>
    <t>Martin Sauvageau</t>
  </si>
  <si>
    <t>Jean-Claude Gauthier</t>
  </si>
  <si>
    <t>Bois Qualité JL inc.</t>
  </si>
  <si>
    <t>Tony Collard</t>
  </si>
  <si>
    <t>Côté, Richard</t>
  </si>
  <si>
    <t>Valiquette, Johanne</t>
  </si>
  <si>
    <t>Marek Zilenas</t>
  </si>
  <si>
    <t>Michel Raymond</t>
  </si>
  <si>
    <t>Vincent Langlais</t>
  </si>
  <si>
    <t>SÉPAQ Anticosti et Parc National d'Anticosti</t>
  </si>
  <si>
    <t>Stéphane Bisson</t>
  </si>
  <si>
    <t>Mario Santerre</t>
  </si>
  <si>
    <t>Municipalité de Messines</t>
  </si>
  <si>
    <t>Le Domaine Shannon inc.</t>
  </si>
  <si>
    <t>Fernando Larouche</t>
  </si>
  <si>
    <t>Richard Therrien</t>
  </si>
  <si>
    <t>Michel Beaulieu</t>
  </si>
  <si>
    <t>Nebojsa Ilic</t>
  </si>
  <si>
    <t>Rexforêt att: Hector Gagnon</t>
  </si>
  <si>
    <t>Gauthier Kevin</t>
  </si>
  <si>
    <t>Zec Dumoine</t>
  </si>
  <si>
    <t>Association des utilisateurs du Lac Profond</t>
  </si>
  <si>
    <t>Nicolas Dupuis</t>
  </si>
  <si>
    <t>Steeve Parent</t>
  </si>
  <si>
    <t>Municipalité de Blue Sea</t>
  </si>
  <si>
    <t>Mario Fortin</t>
  </si>
  <si>
    <t>André Beaulieu</t>
  </si>
  <si>
    <t>La Ferme Desbiens - Régis Desbiens</t>
  </si>
  <si>
    <t>Irena Furhoff</t>
  </si>
  <si>
    <t>Raymond Sanscartier</t>
  </si>
  <si>
    <t>Dave Paré</t>
  </si>
  <si>
    <t>Charles-Étienne Mongeau</t>
  </si>
  <si>
    <t>Villégiature lac Paterson</t>
  </si>
  <si>
    <t>Denise  Julien</t>
  </si>
  <si>
    <t>Proulx Robert</t>
  </si>
  <si>
    <t>Girard Pierre</t>
  </si>
  <si>
    <t>Lavoie Michel</t>
  </si>
  <si>
    <t>Ghislain Trépanier</t>
  </si>
  <si>
    <t>BARRIAULT SEBASTIEN</t>
  </si>
  <si>
    <t>Portes Levasseur, Louis Levasseur</t>
  </si>
  <si>
    <t>Jocelyn Leblanc</t>
  </si>
  <si>
    <t>Patrice Fortin</t>
  </si>
  <si>
    <t>Hubert et fils inc.</t>
  </si>
  <si>
    <t>Chalifour Armand</t>
  </si>
  <si>
    <t>Benoit, Jean</t>
  </si>
  <si>
    <t>Luc Robertson</t>
  </si>
  <si>
    <t>Jessica Leclerc</t>
  </si>
  <si>
    <t>Leblond Guy</t>
  </si>
  <si>
    <t>Martine Leclerc</t>
  </si>
  <si>
    <t>Grenier, Steve</t>
  </si>
  <si>
    <t>Municipalité de St-Côme</t>
  </si>
  <si>
    <t>Bons voisins du Lac Rond</t>
  </si>
  <si>
    <t>St-Georges Martine</t>
  </si>
  <si>
    <t>Club Quad Haut-Sommet a/s André-Luc Prévost</t>
  </si>
  <si>
    <t>Belisle Marcel</t>
  </si>
  <si>
    <t>Club de motoneige de Saint-Raymond</t>
  </si>
  <si>
    <t>Mathieu Le Sage</t>
  </si>
  <si>
    <t>Tourigny Carl</t>
  </si>
  <si>
    <t>Regroupement des villégiateurs de la rivière Portneuf</t>
  </si>
  <si>
    <t>Johanne Gosselin</t>
  </si>
  <si>
    <t>Drapeau Vincent</t>
  </si>
  <si>
    <t>Association des villégiateurs du Lac aux Huards 482</t>
  </si>
  <si>
    <t>Mario Chiasson</t>
  </si>
  <si>
    <t>Bernard Sauvé (Service de police de Laval)</t>
  </si>
  <si>
    <t>St-Denis Mathieu</t>
  </si>
  <si>
    <t>Pourvoirie Pavillon Beauregard (Benoît Chevalier)</t>
  </si>
  <si>
    <t>Pourvoirie Barea (Steve McLaughlin)</t>
  </si>
  <si>
    <t>Morand Jean</t>
  </si>
  <si>
    <t>Association des Locataires du secteur Chaumonot</t>
  </si>
  <si>
    <t>Cyril Assathiany</t>
  </si>
  <si>
    <t>Parc nationnal de Plaisance (SÉPAQ)</t>
  </si>
  <si>
    <t>René Gagnon</t>
  </si>
  <si>
    <t>Rémi Tremblay</t>
  </si>
  <si>
    <t>Municipalité de Notre-Dame-deLorette</t>
  </si>
  <si>
    <t>Association Route R-0405</t>
  </si>
  <si>
    <t>Club motoneige Saint-Michel-des-Saints</t>
  </si>
  <si>
    <t>Ass. de chasse et pêche de la région de Mont-Laurier inc.</t>
  </si>
  <si>
    <t>Marcoux Richard</t>
  </si>
  <si>
    <t>Vachon Jean-Guy</t>
  </si>
  <si>
    <t>Dubé Serge</t>
  </si>
  <si>
    <t>Association des propriétaires de chalets du lac Périgny: Riv</t>
  </si>
  <si>
    <t>Carl Conlon</t>
  </si>
  <si>
    <t>SÉPAQ - Parc national de la Jacques-Cartier</t>
  </si>
  <si>
    <t>Construction F.H.D.</t>
  </si>
  <si>
    <t>Danny Bellegarde et Isabelle Dostie</t>
  </si>
  <si>
    <t>Les Propriétaires riverains de la Rivière Métabetchouan inc.</t>
  </si>
  <si>
    <t>Gérald Brière</t>
  </si>
  <si>
    <t>Mario Parent</t>
  </si>
  <si>
    <t>MRC de la Vallée-de-la-Gatineau</t>
  </si>
  <si>
    <t>Luc Thiboutot</t>
  </si>
  <si>
    <t>Les Sentiers des Coureurs des bois</t>
  </si>
  <si>
    <t>Dufour, David</t>
  </si>
  <si>
    <t>André Campeau</t>
  </si>
  <si>
    <t>Carl Harvey</t>
  </si>
  <si>
    <t>Développement Falardeau inc.</t>
  </si>
  <si>
    <t>association les coureurs de bois st-alphonse</t>
  </si>
  <si>
    <t>Michel Gobeil</t>
  </si>
  <si>
    <t>Alain Thivierge</t>
  </si>
  <si>
    <t>Gestion D. Frenette</t>
  </si>
  <si>
    <t>3832716 Canada inc./François Filion</t>
  </si>
  <si>
    <t>Champagne Eric</t>
  </si>
  <si>
    <t>Daniel Maltais</t>
  </si>
  <si>
    <t>Daniel Lévesque</t>
  </si>
  <si>
    <t>Pierre-Luc Millette</t>
  </si>
  <si>
    <t>Harold Tremblay</t>
  </si>
  <si>
    <t>Frédéric Savoie</t>
  </si>
  <si>
    <t>Bélanger Sylvie</t>
  </si>
  <si>
    <t>Osisko Mining</t>
  </si>
  <si>
    <t>Alain Richard</t>
  </si>
  <si>
    <t>Lower North Shore Bioproducts Solidarity Cooperative</t>
  </si>
  <si>
    <t>Riopel Patrick</t>
  </si>
  <si>
    <t>Jean Foster</t>
  </si>
  <si>
    <t>Alexandre Frigon</t>
  </si>
  <si>
    <t>Larose Michel</t>
  </si>
  <si>
    <t>Ministère Transports, Mobilité durable, Électrification</t>
  </si>
  <si>
    <t>René Boily</t>
  </si>
  <si>
    <t>Yvon Riopel Inc.</t>
  </si>
  <si>
    <t>Gisèle Gilbert</t>
  </si>
  <si>
    <t>La Nature d'Alexis, coopérative de solidarité</t>
  </si>
  <si>
    <t>Morin Ghyslain</t>
  </si>
  <si>
    <t>Dominic Rhainds Parent</t>
  </si>
  <si>
    <t>Pierre-Luc Simard Côté</t>
  </si>
  <si>
    <t>Gérard Thériault</t>
  </si>
  <si>
    <t>Raynald Néron</t>
  </si>
  <si>
    <t>François Routhier</t>
  </si>
  <si>
    <t>Massicotte Steve</t>
  </si>
  <si>
    <t>Terry Piton</t>
  </si>
  <si>
    <t>Gauthier Jean-Claude</t>
  </si>
  <si>
    <t>Gilles Parent</t>
  </si>
  <si>
    <t>François Lepage</t>
  </si>
  <si>
    <t>Pascal Dufour</t>
  </si>
  <si>
    <t>Serge Dallaire</t>
  </si>
  <si>
    <t>Carl Castonguay</t>
  </si>
  <si>
    <t>Bruno Boily</t>
  </si>
  <si>
    <t>Michel Tremblay</t>
  </si>
  <si>
    <t>Fortin Jean</t>
  </si>
  <si>
    <t>Évangéliste Bourdages</t>
  </si>
  <si>
    <t>Israël Allard</t>
  </si>
  <si>
    <t>Hydro - Québec Distribution</t>
  </si>
  <si>
    <t>Nault-Turner Jason</t>
  </si>
  <si>
    <t>Bouchard -J André</t>
  </si>
  <si>
    <t>Lalancette Francis</t>
  </si>
  <si>
    <t>Marie-Christine Goderre</t>
  </si>
  <si>
    <t>Houle Alexandre</t>
  </si>
  <si>
    <t>L.D. Auto (Jean Dumas)</t>
  </si>
  <si>
    <t>Blanchard Serge</t>
  </si>
  <si>
    <t>Simard Patrice</t>
  </si>
  <si>
    <t>Alain Gauthier</t>
  </si>
  <si>
    <t>Jean-Michel Fortin</t>
  </si>
  <si>
    <t>Michel Doucet</t>
  </si>
  <si>
    <t>Alexandre Gosselin Arsenault</t>
  </si>
  <si>
    <t>Coté Dany</t>
  </si>
  <si>
    <t>Grondin Bertrand</t>
  </si>
  <si>
    <t>McClure Pier-Luc</t>
  </si>
  <si>
    <t>Patrick Carle</t>
  </si>
  <si>
    <t>Érablière du Reeke Brook (2011) inc.</t>
  </si>
  <si>
    <t>Tremblay Jean-Yves</t>
  </si>
  <si>
    <t>L'Érablière du Domaine Bouvoie inc. (Alain Lavoie)</t>
  </si>
  <si>
    <t>Morin Réal</t>
  </si>
  <si>
    <t>Lachrinor Inc.</t>
  </si>
  <si>
    <t>Sanvido Simon</t>
  </si>
  <si>
    <t>Lapointe Ann</t>
  </si>
  <si>
    <t>Lalancette Robby</t>
  </si>
  <si>
    <t>Rioux Serge</t>
  </si>
  <si>
    <t>Côté Ian</t>
  </si>
  <si>
    <t>Rémi Savard</t>
  </si>
  <si>
    <t>Benoît Bouchard</t>
  </si>
  <si>
    <t>Association des motoneigistes de l'arrière-pays inc</t>
  </si>
  <si>
    <t>Serge Blanchard</t>
  </si>
  <si>
    <t>Barette-Chapais</t>
  </si>
  <si>
    <t>Martin Caillouette</t>
  </si>
  <si>
    <t>Dionne, Richard</t>
  </si>
  <si>
    <t>Tremblay Michael</t>
  </si>
  <si>
    <t>Jean-Claude English</t>
  </si>
  <si>
    <t>Archambeault Raynald</t>
  </si>
  <si>
    <t>Gilles Déry</t>
  </si>
  <si>
    <t>Irène Tremblay</t>
  </si>
  <si>
    <t>Lauzon Guillaume</t>
  </si>
  <si>
    <t>Bédard Martial</t>
  </si>
  <si>
    <t>Lacroix Michel</t>
  </si>
  <si>
    <t>Daniel Gervais</t>
  </si>
  <si>
    <t>Municipalité de Ste-Jeanne-d'Arc</t>
  </si>
  <si>
    <t>Paul Girard</t>
  </si>
  <si>
    <t>MDDELCC - Direction générale des barrages</t>
  </si>
  <si>
    <t>Richard Delaurier</t>
  </si>
  <si>
    <t>Denis Giasson</t>
  </si>
  <si>
    <t>Guy Veillet</t>
  </si>
  <si>
    <t>Harvey Dominique</t>
  </si>
  <si>
    <t>Daoust René</t>
  </si>
  <si>
    <t>Simard Daniel</t>
  </si>
  <si>
    <t>Gadbois Michael</t>
  </si>
  <si>
    <t>Alain Patry</t>
  </si>
  <si>
    <t>Trudel, Denis</t>
  </si>
  <si>
    <t>Dominic Émond Inc.</t>
  </si>
  <si>
    <t>Chabot, Patrick</t>
  </si>
  <si>
    <t>Simon Jean</t>
  </si>
  <si>
    <t>Boivin Marie-Pier</t>
  </si>
  <si>
    <t>Gino Bélanger</t>
  </si>
  <si>
    <t>SÉPAQ, Parc national des Grands-Jardins</t>
  </si>
  <si>
    <t>Pourvoirie Scott (Denis Jr Hamel)</t>
  </si>
  <si>
    <t>Clarence Blouin</t>
  </si>
  <si>
    <t>Normand Lemelin</t>
  </si>
  <si>
    <t>Municipalité Ste-Perpétue</t>
  </si>
  <si>
    <t>Gustave Marquis</t>
  </si>
  <si>
    <t>Location Excavation R.S.M.F. inc.</t>
  </si>
  <si>
    <t>Joannie Morissette-Dupuis</t>
  </si>
  <si>
    <t>Pourvoirie Domaine du Canyon</t>
  </si>
  <si>
    <t>ANNULÉ Delia Mathias</t>
  </si>
  <si>
    <t>Lucas Philippe</t>
  </si>
  <si>
    <t>Guay Serge</t>
  </si>
  <si>
    <t>9182-2064 QUEBEC INC.</t>
  </si>
  <si>
    <t>Claudere Denis</t>
  </si>
  <si>
    <t>Corporation Éléments Critiques</t>
  </si>
  <si>
    <t>Paré Marius</t>
  </si>
  <si>
    <t>Conseillers Forestiers FOREMO inc.</t>
  </si>
  <si>
    <t>Jean Boulé (MTMDET)</t>
  </si>
  <si>
    <t>Fournier Carl</t>
  </si>
  <si>
    <t>Jean-Louis Boisvert</t>
  </si>
  <si>
    <t>Steve Harrisson</t>
  </si>
  <si>
    <t>Société de protection des forêts contre le feu (Sopfeu)</t>
  </si>
  <si>
    <t>Club de motoneige L'Aiglon de Chute-St-Philippe (2004) inc.</t>
  </si>
  <si>
    <t>Groupe Lebel</t>
  </si>
  <si>
    <t>Denis Collin</t>
  </si>
  <si>
    <t>Stéphane Lemieux</t>
  </si>
  <si>
    <t>Club Manic Quad (VTT)</t>
  </si>
  <si>
    <t>Jonathan et Jean-Michel Bisier</t>
  </si>
  <si>
    <t>Hugues Thériault</t>
  </si>
  <si>
    <t>Parc régional Kiamika</t>
  </si>
  <si>
    <t>Harry Rezendes</t>
  </si>
  <si>
    <t>Étienne Gagnon</t>
  </si>
  <si>
    <t>Bernard Dumas</t>
  </si>
  <si>
    <t>Michael Holmes</t>
  </si>
  <si>
    <t>Martin Beaudin</t>
  </si>
  <si>
    <t>André-Jean Miller</t>
  </si>
  <si>
    <t>Perron Éric</t>
  </si>
  <si>
    <t>Club Sportif les Franc-Nord Macaziens inc.</t>
  </si>
  <si>
    <t>Clément Jean</t>
  </si>
  <si>
    <t>Bruneau Hubert</t>
  </si>
  <si>
    <t>Les Entreprises R&amp;G St-Laurent inc.</t>
  </si>
  <si>
    <t>Construction Girard</t>
  </si>
  <si>
    <t>Jacques Bruyère</t>
  </si>
  <si>
    <t>Larcher, Lyne</t>
  </si>
  <si>
    <t>Patrick Gervais</t>
  </si>
  <si>
    <t>Steve Bergeron</t>
  </si>
  <si>
    <t>Thiffeault Pierre</t>
  </si>
  <si>
    <t>Charles Gagnon</t>
  </si>
  <si>
    <t>Carrière MIPO inc</t>
  </si>
  <si>
    <t>Lavoie, Germain</t>
  </si>
  <si>
    <t>E_POWER inc.</t>
  </si>
  <si>
    <t>Jean-François Baril</t>
  </si>
  <si>
    <t>Rémi Bergeron</t>
  </si>
  <si>
    <t>Simon Gagné</t>
  </si>
  <si>
    <t>071-Aylwin, Lise et Bergeron, Marcel</t>
  </si>
  <si>
    <t>Dufresne Marcel</t>
  </si>
  <si>
    <t>Bernier Normand</t>
  </si>
  <si>
    <t>Hydro-Québec-Transénergie</t>
  </si>
  <si>
    <t>061-Perron, Michel</t>
  </si>
  <si>
    <t>088-St-Arnaud, Daniel</t>
  </si>
  <si>
    <t>Gagnon Patrick</t>
  </si>
  <si>
    <t>Fancamp Exploration Ltd</t>
  </si>
  <si>
    <t>Charbonneau Michel</t>
  </si>
  <si>
    <t>Leclerc, Sabrina</t>
  </si>
  <si>
    <t>Rio Tinto - Division Énergie Électrique</t>
  </si>
  <si>
    <t>Tremblay, Jean-François</t>
  </si>
  <si>
    <t>9372-1546 Québec inc.</t>
  </si>
  <si>
    <t>Pourvoirie du Pic-Bois</t>
  </si>
  <si>
    <t>Ski hors-piste Lac St-Jean</t>
  </si>
  <si>
    <t>Mario Desrosiers</t>
  </si>
  <si>
    <t>Mario Danis</t>
  </si>
  <si>
    <t>MELCC, Direction générale des barrages</t>
  </si>
  <si>
    <t>Côté Karine</t>
  </si>
  <si>
    <t>Association des propriétaires du lac Donlon</t>
  </si>
  <si>
    <t>Genius Metals Inc</t>
  </si>
  <si>
    <t>Érablière PMG inc.</t>
  </si>
  <si>
    <t>Éric Turgeon</t>
  </si>
  <si>
    <t>Daniel Robinson</t>
  </si>
  <si>
    <t>Corporation Champion Pipeline Ltée</t>
  </si>
  <si>
    <t>Guy St-Laurent</t>
  </si>
  <si>
    <t>Ressources Québec</t>
  </si>
  <si>
    <t>Dany Lavoie</t>
  </si>
  <si>
    <t>Eric Desgagné excavation</t>
  </si>
  <si>
    <t>Club Motoneige Rapide Blanc Inc.</t>
  </si>
  <si>
    <t>Marion Richard(Petrosol)</t>
  </si>
  <si>
    <t>Martel Sophie</t>
  </si>
  <si>
    <t>Gagné, Gilles</t>
  </si>
  <si>
    <t>Christine Bombardier-Cauffopé</t>
  </si>
  <si>
    <t>Garceau Linda</t>
  </si>
  <si>
    <t>Filion Gilbert</t>
  </si>
  <si>
    <t>Roy, Christian</t>
  </si>
  <si>
    <t>Champagne Luc</t>
  </si>
  <si>
    <t>M. Gilles Boivin</t>
  </si>
  <si>
    <t>Troilus Gold Inc.</t>
  </si>
  <si>
    <t>Bouchard, Jean-Marc</t>
  </si>
  <si>
    <t>L'Érablière Vézina et Fils</t>
  </si>
  <si>
    <t>Gagné Jacques</t>
  </si>
  <si>
    <t>Lalancette David</t>
  </si>
  <si>
    <t>Association des propriétaires de la Belle Dame du lac Labell</t>
  </si>
  <si>
    <t>Sylviculture La Vérendrye</t>
  </si>
  <si>
    <t>Pouvoirie Lac Laflamme</t>
  </si>
  <si>
    <t>Comité des Loisirs d'Arntfield</t>
  </si>
  <si>
    <t>Ass. des propr. de chalets des lacs La Loutre et Pascal inc</t>
  </si>
  <si>
    <t>Nouveau Monde Graphite Inc.</t>
  </si>
  <si>
    <t>Alexandre Boily</t>
  </si>
  <si>
    <t>Transport Christian Durand</t>
  </si>
  <si>
    <t>Ressources Maxima inc.</t>
  </si>
  <si>
    <t>Martin Riverin</t>
  </si>
  <si>
    <t>Rioux Hélène</t>
  </si>
  <si>
    <t>Hébert Dany</t>
  </si>
  <si>
    <t>Hydro Québec, DPPTC, Ligne Chamouchouane - BDI</t>
  </si>
  <si>
    <t>Nancy Beaudoin</t>
  </si>
  <si>
    <t>Langis St-Gelais</t>
  </si>
  <si>
    <t>092-Morin, Guy</t>
  </si>
  <si>
    <t>Serge Bédard</t>
  </si>
  <si>
    <t>Service de formation Paul Cyr</t>
  </si>
  <si>
    <t>Tremblay, Françis</t>
  </si>
  <si>
    <t>Rannou Alexandre</t>
  </si>
  <si>
    <t>Jean-Yves Bouchard</t>
  </si>
  <si>
    <t>Black Tusk Resources Inc.</t>
  </si>
  <si>
    <t>David Gagnon</t>
  </si>
  <si>
    <t>Gildor Gagné</t>
  </si>
  <si>
    <t>Bordeleau Sylvain</t>
  </si>
  <si>
    <t>9323-3377 Québec Inc. (Alain Delorme)</t>
  </si>
  <si>
    <t>Jean-Louis Cassista</t>
  </si>
  <si>
    <t>Les Entreprises Romain Boudreau inc.</t>
  </si>
  <si>
    <t>Développement Mont-Ham</t>
  </si>
  <si>
    <t>Kenorland Minerals Inc.</t>
  </si>
  <si>
    <t>Michel Barbe</t>
  </si>
  <si>
    <t>010-Young, Karen</t>
  </si>
  <si>
    <t>Daniel Ouellet</t>
  </si>
  <si>
    <t>Mines Indépendantes Chibougamau Inc.</t>
  </si>
  <si>
    <t>Gilles Goyette</t>
  </si>
  <si>
    <t>Roland jr Lapointe</t>
  </si>
  <si>
    <t>Keven Audet</t>
  </si>
  <si>
    <t>Quartzite Ferland-Boilleau Inc.</t>
  </si>
  <si>
    <t>Tremblay Nicolas</t>
  </si>
  <si>
    <t>Kenorland Minerals Inc</t>
  </si>
  <si>
    <t>Nelson Villeneuve</t>
  </si>
  <si>
    <t>Benoît Caron</t>
  </si>
  <si>
    <t>Pierre-Yves Martel</t>
  </si>
  <si>
    <t>Suzie Dugas</t>
  </si>
  <si>
    <t>Hydro-Québec Direction Production</t>
  </si>
  <si>
    <t>Girard  Nancy</t>
  </si>
  <si>
    <t>Rémi Néron</t>
  </si>
  <si>
    <t>Richard Néron</t>
  </si>
  <si>
    <t>Trottier Paul-André</t>
  </si>
  <si>
    <t>Gagnon Jocelyn</t>
  </si>
  <si>
    <t>Mathieu Minville et Guillaume Côté</t>
  </si>
  <si>
    <t>9381-1578 Québec inc. (Dépanneur du Calumet)</t>
  </si>
  <si>
    <t>Érablière SLJ Dubé Inc.</t>
  </si>
  <si>
    <t>Fédération Québécoise des Clubs Quad, M. Bruno Boucher</t>
  </si>
  <si>
    <t>Zeus Olympus Sub Corp.</t>
  </si>
  <si>
    <t>Club de motoneige Caribou-Conscrits Inc.</t>
  </si>
  <si>
    <t>Steeve Desbiens</t>
  </si>
  <si>
    <t>Villeneuve Claude</t>
  </si>
  <si>
    <t>Telus Communication inc.</t>
  </si>
  <si>
    <t>Leroy Roberts</t>
  </si>
  <si>
    <t>François Paradis</t>
  </si>
  <si>
    <t>Mélanie Prévost</t>
  </si>
  <si>
    <t>Frédéric Larouche</t>
  </si>
  <si>
    <t>Laflamme Christian</t>
  </si>
  <si>
    <t>Larouche Yves</t>
  </si>
  <si>
    <t>Jean-Pierre Noel</t>
  </si>
  <si>
    <t>Association du Lac Bellemare</t>
  </si>
  <si>
    <t>Periodic Ressources inc.</t>
  </si>
  <si>
    <t>Les Érablières JPG inc.</t>
  </si>
  <si>
    <t>Lefebvre, Marc-André</t>
  </si>
  <si>
    <t>92 Resources Corp.</t>
  </si>
  <si>
    <t>Les Carrières F. L. inc.</t>
  </si>
  <si>
    <t>Groupement forestier coopératif Baie-des-Chaleurs</t>
  </si>
  <si>
    <t>Mario Cyr</t>
  </si>
  <si>
    <t>Boréa Canada Inc.</t>
  </si>
  <si>
    <t>Lalancette Derek</t>
  </si>
  <si>
    <t>Charles-Philippe Tremblay</t>
  </si>
  <si>
    <t>Club Roquemont</t>
  </si>
  <si>
    <t>Brigitte Roberge</t>
  </si>
  <si>
    <t>Sylvie Gilbert</t>
  </si>
  <si>
    <t>Grand Conseil de la Nation Waban Aki</t>
  </si>
  <si>
    <t>Transport Mica</t>
  </si>
  <si>
    <t>9375-8795 Québec inc.</t>
  </si>
  <si>
    <t>Marc-André Larouche</t>
  </si>
  <si>
    <t>Benoît Landry</t>
  </si>
  <si>
    <t>Sirois Maxime</t>
  </si>
  <si>
    <t>Nault Olivier</t>
  </si>
  <si>
    <t>Bolduc Véronique</t>
  </si>
  <si>
    <t>Linteau Karine</t>
  </si>
  <si>
    <t>Normand-Garant Pierre-David</t>
  </si>
  <si>
    <t>Martin Bibeau</t>
  </si>
  <si>
    <t>Pierre Bournival</t>
  </si>
  <si>
    <t>Simon Galarneau</t>
  </si>
  <si>
    <t>Simon Fortin-Giroux</t>
  </si>
  <si>
    <t>Club Quad Destination Hautes-Laurentides</t>
  </si>
  <si>
    <t>Anthony Corriveau</t>
  </si>
  <si>
    <t>Agence spatiale canadienne-Gouvernement du Canada</t>
  </si>
  <si>
    <t>Alexandre Guillemette de Telus</t>
  </si>
  <si>
    <t>Régis Lamontagne</t>
  </si>
  <si>
    <t>Camping RV</t>
  </si>
  <si>
    <t>3LOG System inc</t>
  </si>
  <si>
    <t>Riverin, Jean-Eudes</t>
  </si>
  <si>
    <t>Bouchard, Pier-Alexandre</t>
  </si>
  <si>
    <t>Martin Frederic</t>
  </si>
  <si>
    <t>Lachance Diane</t>
  </si>
  <si>
    <t>Martin Morel</t>
  </si>
  <si>
    <t>Fiducie David Vincent</t>
  </si>
  <si>
    <t>VanadiumCorp Resource Inc.</t>
  </si>
  <si>
    <t>Coopérative de services forestiers Maxifo</t>
  </si>
  <si>
    <t>Larouche Yannick</t>
  </si>
  <si>
    <t>Lamothe, Frédéric</t>
  </si>
  <si>
    <t>Lalancette Jimmy</t>
  </si>
  <si>
    <t>Développement EDF Renouvelables inc.</t>
  </si>
  <si>
    <t>Lalancette, Gérald</t>
  </si>
  <si>
    <t>Club Vlimeux (Daniel Blais)</t>
  </si>
  <si>
    <t>Pourvoirie domaine du renard bleu</t>
  </si>
  <si>
    <t>Corporation de développement de Mont-Carmel</t>
  </si>
  <si>
    <t>Guillaume Poulin-Roy</t>
  </si>
  <si>
    <t>Maryse Lapointe</t>
  </si>
  <si>
    <t>Stuart Deveau</t>
  </si>
  <si>
    <t>Environnement et changement climatique Canada</t>
  </si>
  <si>
    <t>Racine Robin</t>
  </si>
  <si>
    <t>Alexandre Blackburn</t>
  </si>
  <si>
    <t>Juan Falardeau</t>
  </si>
  <si>
    <t>Turgeon, Normand</t>
  </si>
  <si>
    <t>Jacques Bouchard</t>
  </si>
  <si>
    <t>Association Sportve Onatchiway-Est</t>
  </si>
  <si>
    <t>Association des usagers du chemin de la Bureau</t>
  </si>
  <si>
    <t>Jean-Benoît Côté</t>
  </si>
  <si>
    <t>Marco Lampron</t>
  </si>
  <si>
    <t>Roussy, Alain</t>
  </si>
  <si>
    <t>MRC du Domaine-du-Roy</t>
  </si>
  <si>
    <t>Agnico Eagle-Complexe Minier Goldex</t>
  </si>
  <si>
    <t>Club Nautique Kanasuta inc, Éric Beaupré</t>
  </si>
  <si>
    <t>Parc éolien de la Dune-du-Nord S.E.C.</t>
  </si>
  <si>
    <t>Gilles Guay</t>
  </si>
  <si>
    <t>Normand Tremblay</t>
  </si>
  <si>
    <t>Bruno Hudon</t>
  </si>
  <si>
    <t>Steven Gauthier</t>
  </si>
  <si>
    <t>Côté Stephane</t>
  </si>
  <si>
    <t>Nicolas Gravel</t>
  </si>
  <si>
    <t>Paul Saurette et Lara Romaniuc</t>
  </si>
  <si>
    <t>Lafontaine, Richard</t>
  </si>
  <si>
    <t>Monette Sabrina</t>
  </si>
  <si>
    <t>E-Power inc.</t>
  </si>
  <si>
    <t>Claude Bujold</t>
  </si>
  <si>
    <t>Gaetan Lavoie</t>
  </si>
  <si>
    <t>Club Les Bolides de Ragueneau inc.</t>
  </si>
  <si>
    <t>L'association des amis de la forêt du lac Anaïs</t>
  </si>
  <si>
    <t>Lucien Ouellet</t>
  </si>
  <si>
    <t>Jean-Marie Lecompte</t>
  </si>
  <si>
    <t>Vincent Corbin</t>
  </si>
  <si>
    <t>Association des lacs Maria-Chapdelaine et Vieux Camp et Vane</t>
  </si>
  <si>
    <t>Association des propriétaires de chalets Pins Rouge, Sagard</t>
  </si>
  <si>
    <t>Gérald St-Pierre</t>
  </si>
  <si>
    <t>Marcel Ladouceur</t>
  </si>
  <si>
    <t>Alain Dufour</t>
  </si>
  <si>
    <t>Kimie Desabrais</t>
  </si>
  <si>
    <t>LES  ENTREPRISES  FORESTIÈRES  MAYER</t>
  </si>
  <si>
    <t>Marty J. Hubert</t>
  </si>
  <si>
    <t>Marc Gauthier</t>
  </si>
  <si>
    <t>Gilles Boulianne</t>
  </si>
  <si>
    <t>Société de protection des forêts contre le feu</t>
  </si>
  <si>
    <t>ZEC Pontiac</t>
  </si>
  <si>
    <t>Pourvoirie du lac Choquette</t>
  </si>
  <si>
    <t>Conseil des Innus de Pessamit, secteur Territoire et Ressour</t>
  </si>
  <si>
    <t>Michel Pellerin</t>
  </si>
  <si>
    <t>SEPAQ - Parc national du Mont-Tremblant</t>
  </si>
  <si>
    <t>Christian Émond</t>
  </si>
  <si>
    <t>MFFP - Direction de la recherche forestière</t>
  </si>
  <si>
    <t>Avionnerie Amos</t>
  </si>
  <si>
    <t>9348-9847 QUÉBEC INC.</t>
  </si>
  <si>
    <t>Marie-Pier Boivin</t>
  </si>
  <si>
    <t>Association Plein Air de la rivière aux Outardes</t>
  </si>
  <si>
    <t>Jean-Yves Pépin</t>
  </si>
  <si>
    <t>Bilodeau, Gabriel</t>
  </si>
  <si>
    <t>Association L-202</t>
  </si>
  <si>
    <t>Sulliden Mining Capital</t>
  </si>
  <si>
    <t>Yves Lafrenière</t>
  </si>
  <si>
    <t>Ouimet, Michel</t>
  </si>
  <si>
    <t>Comité loisirs, sports et familles Saint-Edmond</t>
  </si>
  <si>
    <t>Lavergne, Gilles (Association Nature Inc.)</t>
  </si>
  <si>
    <t>Rio Algom Ltée, filiale BHP</t>
  </si>
  <si>
    <t>Manon Tremblay</t>
  </si>
  <si>
    <t>Patrice Tremblay</t>
  </si>
  <si>
    <t>Hawkmoon Resources</t>
  </si>
  <si>
    <t>Association des amis villégiateurs du lac du Bleuet</t>
  </si>
  <si>
    <t>Gilles Lavergne</t>
  </si>
  <si>
    <t>Max Beland</t>
  </si>
  <si>
    <t>Veillette Roland</t>
  </si>
  <si>
    <t>Filip Havreljuk</t>
  </si>
  <si>
    <t>Éric Harnois</t>
  </si>
  <si>
    <t>Cantin Guillaume</t>
  </si>
  <si>
    <t>Guylaine Martel</t>
  </si>
  <si>
    <t>Ouellet, Yannick</t>
  </si>
  <si>
    <t>Fédération québecoise de la montagne et de l'escalade</t>
  </si>
  <si>
    <t>Frank Querry-Harvey</t>
  </si>
  <si>
    <t>Zone d'exploitation controlée Martin-Valin</t>
  </si>
  <si>
    <t>Zone d'exploitation controlé Martin-Valin</t>
  </si>
  <si>
    <t>Association Sportive Ste-Marie inc. (Zec Boiteuse)</t>
  </si>
  <si>
    <t>Association Sportive Ste-Marie-Zec de la Boiteuse</t>
  </si>
  <si>
    <t>Asociation Sportive Ste-Marie inc-Zec de la Boiteuse</t>
  </si>
  <si>
    <t>Association Sportive Ste-Marie inc-Zec de la Boiteuse</t>
  </si>
  <si>
    <t>Pearl Whiteduck Labelle</t>
  </si>
  <si>
    <t>Goldseek Resources inc</t>
  </si>
  <si>
    <t>Vior inc.</t>
  </si>
  <si>
    <t>Association des Lacs Gingras, Épagneul, Chaudron</t>
  </si>
  <si>
    <t>Club Dubeau Inc.</t>
  </si>
  <si>
    <t>Pavillon Lavérendry, Tristano Ricci</t>
  </si>
  <si>
    <t>Gervayse Simard</t>
  </si>
  <si>
    <t>Excavation J.B.G. Lajeunesse</t>
  </si>
  <si>
    <t>Corporation Nibiischii</t>
  </si>
  <si>
    <t>Hydro-Québec - Direction Production Manicouagan</t>
  </si>
  <si>
    <t>Érablière Bo-Sirop(9334-4265 Québec Inc)</t>
  </si>
  <si>
    <t>Yves Demers</t>
  </si>
  <si>
    <t>Roger Bergeron</t>
  </si>
  <si>
    <t>Club Rivière aux Saumons</t>
  </si>
  <si>
    <t>Regroupement des propriétaires du Lac Turgeon</t>
  </si>
  <si>
    <t>Association Pamouscachou Ouest</t>
  </si>
  <si>
    <t>Paul Bernard</t>
  </si>
  <si>
    <t>Pourvoirie Poulin de Courval</t>
  </si>
  <si>
    <t>Club Daniel Inc.</t>
  </si>
  <si>
    <t>Association Andrieux Pipmuacan</t>
  </si>
  <si>
    <t>BOMBARDIER PRODUITS RÉCRÉATIFS INC.</t>
  </si>
  <si>
    <t>Zone d'Exploitattion Controlé Martin-Valin</t>
  </si>
  <si>
    <t>Beaurox Mines Ltée</t>
  </si>
  <si>
    <t>Seahawk Ventures inc</t>
  </si>
  <si>
    <t>Alexis Buisson</t>
  </si>
  <si>
    <t>Les Érablières Reynald Roy SENC</t>
  </si>
  <si>
    <t>Zone d'Exploitation Contrôlé Martin-Valin</t>
  </si>
  <si>
    <t>Gauthier Julie</t>
  </si>
  <si>
    <t>Jean McNicoll</t>
  </si>
  <si>
    <t>Société des Établissements de Plein Air du Québec</t>
  </si>
  <si>
    <t>Pourvoirie Pavillon Beauregard</t>
  </si>
  <si>
    <t>Étienne Létourneau</t>
  </si>
  <si>
    <t>9277-0114 Québec Inc.</t>
  </si>
  <si>
    <t>Club Motoneige Caribou-Conscrits Secteur Valin</t>
  </si>
  <si>
    <t>Les Rouleux des Basques</t>
  </si>
  <si>
    <t>Association des villégiateurs du 30-33 km Girardville</t>
  </si>
  <si>
    <t>Jean Robin</t>
  </si>
  <si>
    <t>David-H Mercier</t>
  </si>
  <si>
    <t>Jacques Landry</t>
  </si>
  <si>
    <t>Métaux Précieux du Québec</t>
  </si>
  <si>
    <t>Larouche Alain</t>
  </si>
  <si>
    <t>Carl Lamothe</t>
  </si>
  <si>
    <t>Transport Norcité inc.</t>
  </si>
  <si>
    <t>9392-2029 Québec inc. (Girouard, Jocelyn)</t>
  </si>
  <si>
    <t>Tony Noël</t>
  </si>
  <si>
    <t>Sébastien Poulin</t>
  </si>
  <si>
    <t>Veilleux Services Acéricoles inc.</t>
  </si>
  <si>
    <t>Serge Bélanger</t>
  </si>
  <si>
    <t>MRC de l'Érable</t>
  </si>
  <si>
    <t>Simtrex Inc.</t>
  </si>
  <si>
    <t>Mercier Rémi</t>
  </si>
  <si>
    <t>Poirier Hélène</t>
  </si>
  <si>
    <t>Yan Robichaud</t>
  </si>
  <si>
    <t>Recyclage Ungava</t>
  </si>
  <si>
    <t>Développement EDF Renouvelables Inc.</t>
  </si>
  <si>
    <t>Association Sportive Ste-Marie</t>
  </si>
  <si>
    <t>Le Club de motoneige d'Amos Inc.</t>
  </si>
  <si>
    <t>Louisiana Pacific Canada Inc.</t>
  </si>
  <si>
    <t>Solutions AMBRA inc.</t>
  </si>
  <si>
    <t>Gazoduc inc.</t>
  </si>
  <si>
    <t>tony Mc Rae</t>
  </si>
  <si>
    <t>Le Club de motoneige Caribou-Conscrits Inc.</t>
  </si>
  <si>
    <t>Club de motoneige Caribou-Conscrits</t>
  </si>
  <si>
    <t>Bernard Gaudreault</t>
  </si>
  <si>
    <t>Patrick Sigouin</t>
  </si>
  <si>
    <t>Réjean Lahaie</t>
  </si>
  <si>
    <t>Denis Bélanger</t>
  </si>
  <si>
    <t>Association de chasse et pêche Sept-ilienne inc.</t>
  </si>
  <si>
    <t>Bouchard, Robby</t>
  </si>
  <si>
    <t>Sylvain Turcotte</t>
  </si>
  <si>
    <t>Potvin Pierrot</t>
  </si>
  <si>
    <t>Jules Beaulieu</t>
  </si>
  <si>
    <t>Axor Experts-Conseils inc.</t>
  </si>
  <si>
    <t>François Hudon</t>
  </si>
  <si>
    <t>Éric Thériault</t>
  </si>
  <si>
    <t>ZEC Lesueur - Association de chasse et pêche Lesueur inc.</t>
  </si>
  <si>
    <t>Corporation de développement de la Rivière Daaquam</t>
  </si>
  <si>
    <t>Chevrier Métals Corp.</t>
  </si>
  <si>
    <t>PMR Laurencelle</t>
  </si>
  <si>
    <t>Entreprises Forestières ML Inc.</t>
  </si>
  <si>
    <t>Association Sportives Ste-Marie inc.</t>
  </si>
  <si>
    <t>Pavillon des Pins Gris(9020-4496 QUEBEC INC)</t>
  </si>
  <si>
    <t>Barrette, Léonard</t>
  </si>
  <si>
    <t>Gilles Tremblay</t>
  </si>
  <si>
    <t>Association Houlière à la Carpe</t>
  </si>
  <si>
    <t>Club de motoneige Les Rôdeurs de Sacré-Coeur</t>
  </si>
  <si>
    <t>Société des établissements de Plein air du Québec</t>
  </si>
  <si>
    <t>Mathieu Lemay</t>
  </si>
  <si>
    <t>Jean, Daniel</t>
  </si>
  <si>
    <t>Club de Motoneigistes du Saguenay Inc.</t>
  </si>
  <si>
    <t>Millier, Pierre</t>
  </si>
  <si>
    <t>Marc Belley</t>
  </si>
  <si>
    <t>Association du Domaine du Lac Barnabe</t>
  </si>
  <si>
    <t>Excavation Michel Paradis Inc.</t>
  </si>
  <si>
    <t>Entreprises JG Perreault</t>
  </si>
  <si>
    <t>Michaël Frank Ross</t>
  </si>
  <si>
    <t>Loïc Lévesque</t>
  </si>
  <si>
    <t>ArcelorMittal Exploitation minière Canada s.e.n.c.</t>
  </si>
  <si>
    <t>Simard Gérald</t>
  </si>
  <si>
    <t>Denis Gauthier</t>
  </si>
  <si>
    <t>Boulet  Michel, Martine Girard, Julie Boulet, Joan Boulet</t>
  </si>
  <si>
    <t>Lavoie Marc, Gravel Pierre-Luc</t>
  </si>
  <si>
    <t>Mérette, Denis</t>
  </si>
  <si>
    <t>Érablière D.P. inc.</t>
  </si>
  <si>
    <t>Osisko Metals</t>
  </si>
  <si>
    <t>Club Motoneige de la Côte-du-Sud inc.</t>
  </si>
  <si>
    <t>Greg Exploration Inc</t>
  </si>
  <si>
    <t>9219-8845 Québec inc. Canadian Mining House</t>
  </si>
  <si>
    <t>Simard Gérard</t>
  </si>
  <si>
    <t>9394-3801 Québec Inc.</t>
  </si>
  <si>
    <t>Gestion TJ 58 inc.</t>
  </si>
  <si>
    <t>Jocelyn Gaudreault</t>
  </si>
  <si>
    <t>Galaxy Lithium (Canada) Inc.</t>
  </si>
  <si>
    <t>Urban Gold Minerals</t>
  </si>
  <si>
    <t>Sylvain Blackburn</t>
  </si>
  <si>
    <t>Meilleur, Jacques</t>
  </si>
  <si>
    <t>Stéphane St-Germain</t>
  </si>
  <si>
    <t>Marie-Anne Dallaire</t>
  </si>
  <si>
    <t>10311863 Canada inc.</t>
  </si>
  <si>
    <t>Martial Lapointe</t>
  </si>
  <si>
    <t>Sucrerie au bord du lac inc.</t>
  </si>
  <si>
    <t>Centre Acéricole Matapédien inc.</t>
  </si>
  <si>
    <t>Jean-Philip Bujold</t>
  </si>
  <si>
    <t>M. Steven Ritchie</t>
  </si>
  <si>
    <t>Pierre Labrie</t>
  </si>
  <si>
    <t>024-Gaudet, Sandra</t>
  </si>
  <si>
    <t>Parc régional des Grandes-Rivières</t>
  </si>
  <si>
    <t>Harold Landry</t>
  </si>
  <si>
    <t>Imperial Mining Group Ltd</t>
  </si>
  <si>
    <t>Michel Hayes</t>
  </si>
  <si>
    <t>Bonenfant Keven</t>
  </si>
  <si>
    <t>Jean-Sébastien et Yoland Gagné</t>
  </si>
  <si>
    <t>Lousiana-Pacific Canada Ltd.</t>
  </si>
  <si>
    <t>Louise Lepage</t>
  </si>
  <si>
    <t>Meilleur, Yves</t>
  </si>
  <si>
    <t>Antonio Pouliot</t>
  </si>
  <si>
    <t>Gauthier, Normen</t>
  </si>
  <si>
    <t>Evens Latulippe</t>
  </si>
  <si>
    <t>Deshaies Yvon</t>
  </si>
  <si>
    <t>A.Guillemette Transport</t>
  </si>
  <si>
    <t>Michel Fortier</t>
  </si>
  <si>
    <t>Lise Savard</t>
  </si>
  <si>
    <t>Pourvoirie Lac DuMoulin</t>
  </si>
  <si>
    <t>Savard Éric</t>
  </si>
  <si>
    <t>Ressources Opus One inc.</t>
  </si>
  <si>
    <t>Coopérative solidarité forestière de la Rivière-aux-Saumons</t>
  </si>
  <si>
    <t>Entreprises Sappi Canada inc. (Matane)</t>
  </si>
  <si>
    <t>Volume à  titre indicatif</t>
  </si>
  <si>
    <t>CLIENT</t>
  </si>
  <si>
    <t>DESCR_CLIENT</t>
  </si>
  <si>
    <t>Bois Daaquam inc.(St-pamphile)</t>
  </si>
  <si>
    <t>Les Bois Laurentiens Scierie Gaudreault inc.</t>
  </si>
  <si>
    <t>Arbec, Usine Saint-Roch</t>
  </si>
  <si>
    <t>Multibois F.L. inc. (Sciage)</t>
  </si>
  <si>
    <t>Savco inc.</t>
  </si>
  <si>
    <t>Bois CFM inc. (Sainte-Florence)</t>
  </si>
  <si>
    <t>Irénée Grondin &amp; fils ltée</t>
  </si>
  <si>
    <t>Université Laval (Forêt Montmorency)</t>
  </si>
  <si>
    <t>9302-0469 Québec inc. (BoréA Canada)</t>
  </si>
  <si>
    <t>Broyage RM Inc.</t>
  </si>
  <si>
    <t>Barette-Chapais ltée</t>
  </si>
  <si>
    <t>Kraft Nordic S.E.C</t>
  </si>
  <si>
    <t>MRC de la Matanie</t>
  </si>
  <si>
    <t>MRC de Maria-Chapdelaine</t>
  </si>
  <si>
    <t>Les Entreprises agricoles et forestières de Percé inc.</t>
  </si>
  <si>
    <t>Groupement forestier Grand-Portage inc.</t>
  </si>
  <si>
    <t>Mun. de Dupuy, Normétal, Clerval et de la Reine (Dualco)</t>
  </si>
  <si>
    <t>Municipalité Saint-Augustin- de-Woburn</t>
  </si>
  <si>
    <t>Municip. d'Authier,Authier-Nord, Chazel et La Sarre</t>
  </si>
  <si>
    <t>MRC de la Matapédia</t>
  </si>
  <si>
    <t>Municipalité de Roquemaure</t>
  </si>
  <si>
    <t>MRC de Bécancour</t>
  </si>
  <si>
    <t>MRC de L'Érable</t>
  </si>
  <si>
    <t>MRC de la Mitis</t>
  </si>
  <si>
    <t>Municipalité de Saint-Lambert</t>
  </si>
  <si>
    <t>Ville de Macamic</t>
  </si>
  <si>
    <t>Municipalités de Champneuf, Rochebaucourt et Lamorandière</t>
  </si>
  <si>
    <t>Ministère des Forêts, de la Faune et des Parcs</t>
  </si>
  <si>
    <t>La Première Nation Malécite de Viger</t>
  </si>
  <si>
    <t>MRC de Rivière-du-Loup</t>
  </si>
  <si>
    <t>MRC Les Basques</t>
  </si>
  <si>
    <t>Municipalité St-Augustin-de-Woburn</t>
  </si>
  <si>
    <t>MRC d'Avignon</t>
  </si>
  <si>
    <t>MRC Les Collines-de-l'Outaouais</t>
  </si>
  <si>
    <t>Érablière JM Michaud inc.</t>
  </si>
  <si>
    <t>Corporation de Développement du lac Sacacomie Inc.</t>
  </si>
  <si>
    <t>006-Bellehumeur, Luc</t>
  </si>
  <si>
    <t>013-Jacques, Mario</t>
  </si>
  <si>
    <t>025-Gaudet, Joanie</t>
  </si>
  <si>
    <t>Mine Agnico Eagle Division La Ronde, Yanick Letourneau</t>
  </si>
  <si>
    <t>Les services forestiers McMV</t>
  </si>
  <si>
    <t>Municipalités de la MRC de la vallée-de-l'Or</t>
  </si>
  <si>
    <t>Ressource Vantex Ltée</t>
  </si>
  <si>
    <t>Sépaq - Réserve faunique du Saint-Maurice</t>
  </si>
  <si>
    <t>Érablière Marockiel inc.</t>
  </si>
  <si>
    <t>Municipalité de Val-Saint-Gilles</t>
  </si>
  <si>
    <t>Territoire d'expériences récréatives des fôrets anciennes</t>
  </si>
  <si>
    <t>Hydro-Québec (Équipement et Services partagés Romaine)</t>
  </si>
  <si>
    <t>029-Gauthier, Sandra</t>
  </si>
  <si>
    <t>Mike's Outfitter  Mike Arko</t>
  </si>
  <si>
    <t>Hydro-Québec (DPPTC - Natashquan - La Romaine)</t>
  </si>
  <si>
    <t>MTQ - Dir. des grands projets du Centre et du Nord du Québec</t>
  </si>
  <si>
    <t>Éclaircie J.R.L</t>
  </si>
  <si>
    <t>110-Lafrenière, Gino</t>
  </si>
  <si>
    <t>Rénald Côté 2007 inc</t>
  </si>
  <si>
    <t>Camping Lac Normand, Serge Cloutier</t>
  </si>
  <si>
    <t>Société de développement de la Baie James</t>
  </si>
  <si>
    <t>Hydro-Québec (Direction Production - Manicouagan)</t>
  </si>
  <si>
    <t>Club Quad (V.T.T.) Les Nord-Côtiers</t>
  </si>
  <si>
    <t xml:space="preserve"> Roger Ouellet</t>
  </si>
  <si>
    <t>Horizon SF Inc. (9135-0363 Québec inc.)</t>
  </si>
  <si>
    <t>Société d'Aménagement de Baie-Trinité inc</t>
  </si>
  <si>
    <t>125-Raymond, Jean-Pierre et Rochefort, Mary</t>
  </si>
  <si>
    <t>Club Quad Les Aventuriers des 7 Rivières</t>
  </si>
  <si>
    <t>Solifor Mauricie sec</t>
  </si>
  <si>
    <t>Érablière La Coulée St-Alex</t>
  </si>
  <si>
    <t>060-Girard, Danny</t>
  </si>
  <si>
    <t>069-Groleau, François</t>
  </si>
  <si>
    <t>055-Massy-Thouin, Francis</t>
  </si>
  <si>
    <t>128-Beaudoin, Bruno et Brochu, Nicole</t>
  </si>
  <si>
    <t>129-Marquis, Louis-Philippe</t>
  </si>
  <si>
    <t>Phillip Terrence Coyle (9093 -6725 Québec inc.)</t>
  </si>
  <si>
    <t>GOLDCORP Canada LTD</t>
  </si>
  <si>
    <t>Hydro-Québec (Distribution)</t>
  </si>
  <si>
    <t>Hydro-Québec (Transénergie)</t>
  </si>
  <si>
    <t>Hydro-Québec (Manicouagan)</t>
  </si>
  <si>
    <t>Société d'Exploration Minière  Vior inc.</t>
  </si>
  <si>
    <t>Ecotel Inc.</t>
  </si>
  <si>
    <t>Lithium Galaxy (Canada) Inc.</t>
  </si>
  <si>
    <t>Marc Girard</t>
  </si>
  <si>
    <t>Corporation du Parc régional du Lac Kénogami</t>
  </si>
  <si>
    <t>6078559 Canada Inc.</t>
  </si>
  <si>
    <t>Érapierre inc.</t>
  </si>
  <si>
    <t>Érablière Kévin Desrosiers inc.</t>
  </si>
  <si>
    <t>Ferme AIMA inc.</t>
  </si>
  <si>
    <t>TELUS Communications inc.</t>
  </si>
  <si>
    <t>Ferme AIMA inc</t>
  </si>
  <si>
    <t>Association des propriétaires du Lac Turcotte</t>
  </si>
  <si>
    <t>Gazoduq inc.</t>
  </si>
  <si>
    <t>Richard Boivin</t>
  </si>
  <si>
    <t>Godin Serge</t>
  </si>
  <si>
    <t>Les Érablières G.A.B. S.E.N.C.</t>
  </si>
  <si>
    <t>Minière BlackRock</t>
  </si>
  <si>
    <t>Poulin Étienne</t>
  </si>
  <si>
    <t>Tremblay, Larry</t>
  </si>
  <si>
    <t>111-Goupil, Jonathan</t>
  </si>
  <si>
    <t>David Chapados</t>
  </si>
  <si>
    <t>Érablière Les Amants de la nature inc.</t>
  </si>
  <si>
    <t>Domaine L'Orée Des Bois</t>
  </si>
  <si>
    <t>Émondage Laviolette</t>
  </si>
  <si>
    <t>078-Dumais, Martine</t>
  </si>
  <si>
    <t>Desccoteaux Jean-Guy</t>
  </si>
  <si>
    <t>Gestion Michel Miller inc.</t>
  </si>
  <si>
    <t>Jean Fournier</t>
  </si>
  <si>
    <t>Matthieu Côté</t>
  </si>
  <si>
    <t>Young, Michel</t>
  </si>
  <si>
    <t>Dominic Chantal</t>
  </si>
  <si>
    <t>MRC de Sept-Rivières</t>
  </si>
  <si>
    <t>David René-LaForest</t>
  </si>
  <si>
    <t>Brousseau Jean</t>
  </si>
  <si>
    <t>Brousseau Francois</t>
  </si>
  <si>
    <t>Michelle Quevillon</t>
  </si>
  <si>
    <t>Les Abatteurs Jacques Élément inc</t>
  </si>
  <si>
    <t>Argonaut Gold Inc.</t>
  </si>
  <si>
    <t>Catherine Bilodeau</t>
  </si>
  <si>
    <t>Érablière de la Montagne Carrée inc.</t>
  </si>
  <si>
    <t>Érablière DesMorins S.E.N.C.</t>
  </si>
  <si>
    <t>Coopérative de Plein air St-Marcelin</t>
  </si>
  <si>
    <t>Robert Dessureault</t>
  </si>
  <si>
    <t>Michel Miller inc.</t>
  </si>
  <si>
    <t>Ville de La Sarre</t>
  </si>
  <si>
    <t>Nault</t>
  </si>
  <si>
    <t>inistère des Transports</t>
  </si>
  <si>
    <t>Stéphane Léger</t>
  </si>
  <si>
    <t>Boivin Samuel</t>
  </si>
  <si>
    <t>Moulin Aurifère Beacon Inc</t>
  </si>
  <si>
    <t>Savard Guy</t>
  </si>
  <si>
    <t>Polycor inc.</t>
  </si>
  <si>
    <t>Les Cantonniers Inc.</t>
  </si>
  <si>
    <t>O3 Mining Inc.</t>
  </si>
  <si>
    <t>9405-9292 Québec Inc.</t>
  </si>
  <si>
    <t>Newmont Éléonore</t>
  </si>
  <si>
    <t>Gaétan Sirois</t>
  </si>
  <si>
    <t>Tremblay, Mélanie</t>
  </si>
  <si>
    <t>Ross Kevin</t>
  </si>
  <si>
    <t>Luc Desroche</t>
  </si>
  <si>
    <t>Tremblay-Chouinard Miko</t>
  </si>
  <si>
    <t>Golda Ressources Inc.</t>
  </si>
  <si>
    <t>Brousseau François</t>
  </si>
  <si>
    <t>Les Entreprises Forestières NT inc</t>
  </si>
  <si>
    <t>Société de gestion du Parc régional des Grandes-Rivières</t>
  </si>
  <si>
    <t>Bourgeois, François</t>
  </si>
  <si>
    <t>Larche, Martin</t>
  </si>
  <si>
    <t>Stéphane Fortin</t>
  </si>
  <si>
    <t>Exploration Sagidor inc</t>
  </si>
  <si>
    <t>Parc régional des Grandes-Rivières du Lac-Saint-Jean</t>
  </si>
  <si>
    <t>Hydro-Québec Distribution/Claudia Dagnault</t>
  </si>
  <si>
    <t>Hydro-QuébecTransénergie/Mathieu Demers</t>
  </si>
  <si>
    <t>Jasmin Lamontagne</t>
  </si>
  <si>
    <t>SOPFEU Mont-Tremblant</t>
  </si>
  <si>
    <t>Bercier Martin</t>
  </si>
  <si>
    <t>Les Entreprises forestières Marjo</t>
  </si>
  <si>
    <t>Roy, Michel</t>
  </si>
  <si>
    <t>Association des Radioamateurs de l'Abitibi-Témiscamingue</t>
  </si>
  <si>
    <t>Miron, Daniel</t>
  </si>
  <si>
    <t>Zec des Nymphes</t>
  </si>
  <si>
    <t>Claveau et fils inc.</t>
  </si>
  <si>
    <t>Martel Stéphane</t>
  </si>
  <si>
    <t>Forgues Guy</t>
  </si>
  <si>
    <t>10165662 Canada inc</t>
  </si>
  <si>
    <t>Entreprises Alfred Boivin inc.</t>
  </si>
  <si>
    <t>Stéphane Roy</t>
  </si>
  <si>
    <t>Éric Desbiens</t>
  </si>
  <si>
    <t>Jacques Larouche</t>
  </si>
  <si>
    <t>Marceau Jason</t>
  </si>
  <si>
    <t>9400-1054 Québec inc.</t>
  </si>
  <si>
    <t>R.L.D. Leclerc inc.</t>
  </si>
  <si>
    <t>Club Caribou-Conscrits inc.</t>
  </si>
  <si>
    <t>Reforêt</t>
  </si>
  <si>
    <t>Serge Legault</t>
  </si>
  <si>
    <t>Hovington, Lionel</t>
  </si>
  <si>
    <t>Curtis Alfred</t>
  </si>
  <si>
    <t>Benz Mining Corp.</t>
  </si>
  <si>
    <t>St-Hilaire Pascale</t>
  </si>
  <si>
    <t>Martin Bérubé</t>
  </si>
  <si>
    <t>Michel Laliberté</t>
  </si>
  <si>
    <t>Exploration Madex Inc.</t>
  </si>
  <si>
    <t>Cantin Fabien</t>
  </si>
  <si>
    <t>Tremblay, Sandrine</t>
  </si>
  <si>
    <t>Nault Louis Philippe</t>
  </si>
  <si>
    <t>Rayonier A.M. Canada S.E.N.C</t>
  </si>
  <si>
    <t>Kenorland Minerals inc.</t>
  </si>
  <si>
    <t>Érablière du lac Turner inc.</t>
  </si>
  <si>
    <t>Millette Martin</t>
  </si>
  <si>
    <t>Érablière Tee-Lake enr.</t>
  </si>
  <si>
    <t>Patrick Rancourt</t>
  </si>
  <si>
    <t>MELCC</t>
  </si>
  <si>
    <t>Municipalité Montcerf-Lytton</t>
  </si>
  <si>
    <t>Miller, David</t>
  </si>
  <si>
    <t>Graham, Ricky</t>
  </si>
  <si>
    <t>Ritcher Nicolas</t>
  </si>
  <si>
    <t>Comité des Loisirs de St-Eugène de Chazel</t>
  </si>
  <si>
    <t>Lepage, Gilles</t>
  </si>
  <si>
    <t>Marc-Antoine Lambert</t>
  </si>
  <si>
    <t>Michel Pelletier</t>
  </si>
  <si>
    <t>Marchand Sylvain</t>
  </si>
  <si>
    <t>Bernier Michaël</t>
  </si>
  <si>
    <t>Antoine Boudreau</t>
  </si>
  <si>
    <t>Landry Chrystelle</t>
  </si>
  <si>
    <t>Houle Stéphane</t>
  </si>
  <si>
    <t>Martel Castonguay, Jean-François</t>
  </si>
  <si>
    <t>Les Exploitations JYB Papineau Inc.</t>
  </si>
  <si>
    <t>Marco Nadeau</t>
  </si>
  <si>
    <t>Grenier Simon</t>
  </si>
  <si>
    <t>Murray, Maltais et associés</t>
  </si>
  <si>
    <t>François Payette</t>
  </si>
  <si>
    <t>Transport G.D.M. Inc</t>
  </si>
  <si>
    <t>Delta Resources Ltée</t>
  </si>
  <si>
    <t>Richard Lasalle</t>
  </si>
  <si>
    <t>Émard Frédéric</t>
  </si>
  <si>
    <t>119-Lefort, Gilles</t>
  </si>
  <si>
    <t>Viridis Terra International inc.</t>
  </si>
  <si>
    <t>Sentiers Frontaliers</t>
  </si>
  <si>
    <t>Gabriel Lapointe</t>
  </si>
  <si>
    <t>Municipalité de Pointe-aux-Outardes</t>
  </si>
  <si>
    <t>Lemay Kevin</t>
  </si>
  <si>
    <t>Comité de Citoyens de Sagard</t>
  </si>
  <si>
    <t>Girard François</t>
  </si>
  <si>
    <t>SNC-Lavalin GEM Québec inc.</t>
  </si>
  <si>
    <t>012-Entrepreneur Nan-Sy enr</t>
  </si>
  <si>
    <t>Perron Dominick</t>
  </si>
  <si>
    <t>Magnor exploration inc.</t>
  </si>
  <si>
    <t>Gestion 2022 Inc.</t>
  </si>
  <si>
    <t>Blue Thunder Mining Corporation</t>
  </si>
  <si>
    <t>Goldcorp Canada Ltd</t>
  </si>
  <si>
    <t>9336-3778 Québec inc.</t>
  </si>
  <si>
    <t>LaSalle Exploration Corp.</t>
  </si>
  <si>
    <t>9010-3250 Québec inc</t>
  </si>
  <si>
    <t>Thibeault Keven</t>
  </si>
  <si>
    <t>MRC de la Côte-de-Beaupré</t>
  </si>
  <si>
    <t>Labossiere Vincent</t>
  </si>
  <si>
    <t>Bordeleau Denis</t>
  </si>
  <si>
    <t>Corporation du Parc régional du lac Kénogami</t>
  </si>
  <si>
    <t>Diane St-Hilaire</t>
  </si>
  <si>
    <t>ZEC Capitachouane</t>
  </si>
  <si>
    <t>Bernier Jean-Marc</t>
  </si>
  <si>
    <t>Tommy Harvey</t>
  </si>
  <si>
    <t>Nancy Gaudreau</t>
  </si>
  <si>
    <t>Mario Simard</t>
  </si>
  <si>
    <t>M. Allan Fournier</t>
  </si>
  <si>
    <t>9296-0814 Québec inc.</t>
  </si>
  <si>
    <t>André Hamel</t>
  </si>
  <si>
    <t>Minière Blackrock</t>
  </si>
  <si>
    <t>François Turgeon</t>
  </si>
  <si>
    <t>Contract-O</t>
  </si>
  <si>
    <t>Mme Amélie Poliquin Bouvette</t>
  </si>
  <si>
    <t>Club de Tir de la Baie-des-Chaleurs Inc.</t>
  </si>
  <si>
    <t>Poupart, Benoit</t>
  </si>
  <si>
    <t>Mageau David</t>
  </si>
  <si>
    <t>Alex Boudreault</t>
  </si>
  <si>
    <t>Dave Montigny</t>
  </si>
  <si>
    <t>Jocelyn Lalancette</t>
  </si>
  <si>
    <t>Martin Paquet</t>
  </si>
  <si>
    <t>Guzelian Sarkis</t>
  </si>
  <si>
    <t>Nathalie Plante</t>
  </si>
  <si>
    <t>Bélanger Janie</t>
  </si>
  <si>
    <t>8199116 Canada inc. (Groupe Lignarex)</t>
  </si>
  <si>
    <t>Paul-Émile Cantin</t>
  </si>
  <si>
    <t>Ferme Prés et Monts</t>
  </si>
  <si>
    <t>Club Quad Bellechasse</t>
  </si>
  <si>
    <t>Investissement Québec</t>
  </si>
  <si>
    <t>Gestion Pierre Reznyak inc</t>
  </si>
  <si>
    <t>Daniel Basque</t>
  </si>
  <si>
    <t>François Dumont</t>
  </si>
  <si>
    <t>Nathalie Perron</t>
  </si>
  <si>
    <t>Municipalité Saint-Marcel</t>
  </si>
  <si>
    <t>Exploration Azimut</t>
  </si>
  <si>
    <t>032-Gingras, Olivier</t>
  </si>
  <si>
    <t>Alain Gagnon</t>
  </si>
  <si>
    <t>GCNN/Amtech</t>
  </si>
  <si>
    <t>Érablière du coin à MaO inc.</t>
  </si>
  <si>
    <t>Paquet, Jean</t>
  </si>
  <si>
    <t>MFFP UG27</t>
  </si>
  <si>
    <t>Érablière SMP Inc.</t>
  </si>
  <si>
    <t>Maxime Gosselin</t>
  </si>
  <si>
    <t>Manon Lévesque</t>
  </si>
  <si>
    <t>9369-2135 Québec inc., Claude Pépin</t>
  </si>
  <si>
    <t>Josee Brunet</t>
  </si>
  <si>
    <t>Chevrier Metals Corp.</t>
  </si>
  <si>
    <t>Cusson Jean-François</t>
  </si>
  <si>
    <t>Gélinas Alex</t>
  </si>
  <si>
    <t>Latour Fannie</t>
  </si>
  <si>
    <t>Gestion forestière Sylva inc.</t>
  </si>
  <si>
    <t>Vanadium One Energy Inc.</t>
  </si>
  <si>
    <t>Centre de plein air Harfang des Neiges inc.</t>
  </si>
  <si>
    <t>Gestion Forestière Solifor Anticosti s.e.c.</t>
  </si>
  <si>
    <t>Bastarache Luc</t>
  </si>
  <si>
    <t>MécaPneu Mobile</t>
  </si>
  <si>
    <t>Association Pierre Riche vieux 45</t>
  </si>
  <si>
    <t>CLUB MOTONEIGE L'ESCALE ST-PAMPHILE INC</t>
  </si>
  <si>
    <t>Bergeron Pierre</t>
  </si>
  <si>
    <t>Carobène, Geneviève</t>
  </si>
  <si>
    <t>Beaulieu, André</t>
  </si>
  <si>
    <t>James Gibson</t>
  </si>
  <si>
    <t>Desormiers Robert</t>
  </si>
  <si>
    <t>Association des lacs Huard et Brûlé</t>
  </si>
  <si>
    <t>Hintermueller, Éric</t>
  </si>
  <si>
    <t>Association des villégiateurs des Lacs Étienne de Rivière-Ét</t>
  </si>
  <si>
    <t>Chantal Labelle</t>
  </si>
  <si>
    <t>Étienne Côté</t>
  </si>
  <si>
    <t>David Coonishish</t>
  </si>
  <si>
    <t>Charles Boivin</t>
  </si>
  <si>
    <t>Jean-Marc Boucher</t>
  </si>
  <si>
    <t>Association du lac Bellemare et les environs</t>
  </si>
  <si>
    <t>9317-8093 Québec Inc.</t>
  </si>
  <si>
    <t>Xander Resources inc.</t>
  </si>
  <si>
    <t>Association du lac Taillardat</t>
  </si>
  <si>
    <t>Forget Jonathan</t>
  </si>
  <si>
    <t>Municipalité Saint-Camille-de_Lellis</t>
  </si>
  <si>
    <t>Portelance Michel</t>
  </si>
  <si>
    <t>Eagle Geosciences</t>
  </si>
  <si>
    <t>Ressources Metchib inc.</t>
  </si>
  <si>
    <t>Charles Ménard</t>
  </si>
  <si>
    <t>Érablière des Frères Champagne Inc.</t>
  </si>
  <si>
    <t>Érablière C.M. Inc.</t>
  </si>
  <si>
    <t>Marcotte Yves</t>
  </si>
  <si>
    <t>Sentiers Québec-Charlevoix</t>
  </si>
  <si>
    <t>Érablière des Sept Lacs Inc.</t>
  </si>
  <si>
    <t>Les Ressources Yorbeau Inc.</t>
  </si>
  <si>
    <t>Communauté Anicinape de Kitcisakik</t>
  </si>
  <si>
    <t>Julien Simon</t>
  </si>
  <si>
    <t>Imbeau Eric</t>
  </si>
  <si>
    <t>Benoit Desjardins</t>
  </si>
  <si>
    <t>Desrosiers, Jacques</t>
  </si>
  <si>
    <t>Gauthier Réal</t>
  </si>
  <si>
    <t>Côté Jean-Philip</t>
  </si>
  <si>
    <t>Érablière Vincent Lavoie</t>
  </si>
  <si>
    <t>SDBJ</t>
  </si>
  <si>
    <t>Robitaille David</t>
  </si>
  <si>
    <t>Brière Jean-Marc</t>
  </si>
  <si>
    <t>Association Sportive Ste-Marie Inc(Zec Boiteuse)</t>
  </si>
  <si>
    <t>Massicotte Daniel</t>
  </si>
  <si>
    <t>André Lessard</t>
  </si>
  <si>
    <t>Vallerex inc.</t>
  </si>
  <si>
    <t>Club de motoneigistes Lac-St-Jean</t>
  </si>
  <si>
    <t>Jonathan Robert</t>
  </si>
  <si>
    <t>Maxime Morin</t>
  </si>
  <si>
    <t>Groupe Sportif Rivière-aux-Rats</t>
  </si>
  <si>
    <t>Lisette Harvey</t>
  </si>
  <si>
    <t>Lemoyne Gérald</t>
  </si>
  <si>
    <t>082-Hume, Steven</t>
  </si>
  <si>
    <t>Marc-André Bédard</t>
  </si>
  <si>
    <t>Scouts Saint-Georges</t>
  </si>
  <si>
    <t>Zec Wessonneau</t>
  </si>
  <si>
    <t>Kiboko Exploration Inc.</t>
  </si>
  <si>
    <t>Développement Zone verte</t>
  </si>
  <si>
    <t>Hydro Québec - Production - Des Cascades</t>
  </si>
  <si>
    <t>Lemay Léon</t>
  </si>
  <si>
    <t>Construction Éclair</t>
  </si>
  <si>
    <t>Érablière des Sept Lacs inc.</t>
  </si>
  <si>
    <t>Cloutier Michael</t>
  </si>
  <si>
    <t>Excavation Vald'Or</t>
  </si>
  <si>
    <t>Rifai, Omar</t>
  </si>
  <si>
    <t>9275-8903 Québec inc.</t>
  </si>
  <si>
    <t>Norbord</t>
  </si>
  <si>
    <t>Lauzon-planchers de bois exclusifs inc.</t>
  </si>
  <si>
    <t>Rousseau Florent</t>
  </si>
  <si>
    <t>10-156 Club de VTT Chibougamau</t>
  </si>
  <si>
    <t>Danny Constantineau</t>
  </si>
  <si>
    <t>Vinet Simon</t>
  </si>
  <si>
    <t>Club d'Escalade le Rappel du Nord</t>
  </si>
  <si>
    <t>Azimut Exploration</t>
  </si>
  <si>
    <t>Cartier Denis</t>
  </si>
  <si>
    <t>L. Fortier &amp; Fille S.E.N.C.</t>
  </si>
  <si>
    <t>MRC La Haute-Gaspésie</t>
  </si>
  <si>
    <t>Revolution environmental Solutions LP</t>
  </si>
  <si>
    <t>Grimard Gilbert</t>
  </si>
  <si>
    <t>Beaulac Régean</t>
  </si>
  <si>
    <t>Darveau Alain</t>
  </si>
  <si>
    <t>Sylvain Girard</t>
  </si>
  <si>
    <t>Érablière Jean &amp; Jimmy Lachance senc</t>
  </si>
  <si>
    <t>MC Forêt Inc.</t>
  </si>
  <si>
    <t>Vicky Girard</t>
  </si>
  <si>
    <t>12159554 Canada inc.</t>
  </si>
  <si>
    <t>RSL Stanny Inc.</t>
  </si>
  <si>
    <t>Ressources Corbeau Inc</t>
  </si>
  <si>
    <t>Q.C. Environnement &amp; Excavation inc.</t>
  </si>
  <si>
    <t>9405-5407 Québec Inc.</t>
  </si>
  <si>
    <t>Martine Filion</t>
  </si>
  <si>
    <t>Motoneige des Etchemins</t>
  </si>
  <si>
    <t>Hélie David</t>
  </si>
  <si>
    <t>PF Résolu Canada Inc.</t>
  </si>
  <si>
    <t>Les Conseillers Forestiers de l' Outaouais</t>
  </si>
  <si>
    <t>Girard Suzanne</t>
  </si>
  <si>
    <t>Municipalité de Baie-Johan-Beetz</t>
  </si>
  <si>
    <t>Pourvoirie Monts-Valin du Archer (9216-5919 Québec Inc.)</t>
  </si>
  <si>
    <t>060-La sucrerie du Violoneux inc.</t>
  </si>
  <si>
    <t>112-La sucrerie du Violoneux inc.</t>
  </si>
  <si>
    <t>Magnor Exploration inc.</t>
  </si>
  <si>
    <t>Dallaire Éric</t>
  </si>
  <si>
    <t>Société des établissements de plein air du Québec(Sépcq)</t>
  </si>
  <si>
    <t>Jacques Racine</t>
  </si>
  <si>
    <t>Lachance Hubert</t>
  </si>
  <si>
    <t>Boissonneault Julien</t>
  </si>
  <si>
    <t>Coté Vicky</t>
  </si>
  <si>
    <t>M. Julien Labonté</t>
  </si>
  <si>
    <t>Touzin, Daniel</t>
  </si>
  <si>
    <t>Chantal Flowers</t>
  </si>
  <si>
    <t>Pascal Lapointe</t>
  </si>
  <si>
    <t>040-Lemire, Marc</t>
  </si>
  <si>
    <t>Dumais Collin</t>
  </si>
  <si>
    <t>RSL Stanny inc</t>
  </si>
  <si>
    <t>Jocelyn Malenfant</t>
  </si>
  <si>
    <t>Gabriel Bolduc</t>
  </si>
  <si>
    <t>Usine Tremblay 9312-5607 Qc inc.</t>
  </si>
  <si>
    <t>Thibault Francis</t>
  </si>
  <si>
    <t>Service de Coupe GR INC</t>
  </si>
  <si>
    <t>Sophie Bouchard</t>
  </si>
  <si>
    <t>Logan Donald</t>
  </si>
  <si>
    <t>Jimmy Gagné</t>
  </si>
  <si>
    <t>Brassard Laval</t>
  </si>
  <si>
    <t>Steeve Côté</t>
  </si>
  <si>
    <t>QC Copper and Gold Inc.</t>
  </si>
  <si>
    <t>Ryam</t>
  </si>
  <si>
    <t>Corporation Minière Val-d'Or</t>
  </si>
  <si>
    <t>Express Capital Corporation</t>
  </si>
  <si>
    <t>Enrico Gauthier</t>
  </si>
  <si>
    <t>Invenergy Wind Canada</t>
  </si>
  <si>
    <t>Régis Lavoie</t>
  </si>
  <si>
    <t>Pépinière Boréale SENC</t>
  </si>
  <si>
    <t>Fury Gold Mines</t>
  </si>
  <si>
    <t>2736-1179 Québec Inc Forages Chibougamau Ltée</t>
  </si>
  <si>
    <t>Produits du sapin recyclés du Québec inc</t>
  </si>
  <si>
    <t>Ressources Minière Vanstar</t>
  </si>
  <si>
    <t>Orford Mining Corp.</t>
  </si>
  <si>
    <t>Club Autoneige Chibougamau Inc.</t>
  </si>
  <si>
    <t>Pierre-Maurice Gagnon</t>
  </si>
  <si>
    <t>Leboeuf, Michel</t>
  </si>
  <si>
    <t>8054568 Canada Inc.</t>
  </si>
  <si>
    <t>Canton Harrington</t>
  </si>
  <si>
    <t>Stéphane Duchesne</t>
  </si>
  <si>
    <t>Class1 Nickel and technologies (CMPQ)</t>
  </si>
  <si>
    <t>039-Cabane à Sucre Les Vénérables</t>
  </si>
  <si>
    <t>Jeffrey Théberge</t>
  </si>
  <si>
    <t>M. Sébastien Rail</t>
  </si>
  <si>
    <t>Érablière de la Picard inc.</t>
  </si>
  <si>
    <t>Pourvoirie du Fer à Cheval inc.</t>
  </si>
  <si>
    <t>Lefebvre, Georges</t>
  </si>
  <si>
    <t>Érablière GD S.E.N.C.</t>
  </si>
  <si>
    <t>Englobe</t>
  </si>
  <si>
    <t>Martin Bolduc</t>
  </si>
  <si>
    <t>Matthew Foulkes</t>
  </si>
  <si>
    <t>Beaulac Réjean</t>
  </si>
  <si>
    <t>Jérémie Penner</t>
  </si>
  <si>
    <t>Les chalets Baie de Gaspé inc.</t>
  </si>
  <si>
    <t>Ferme Bouviroy inc.</t>
  </si>
  <si>
    <t>Les traditions de l'érable S.E.N.C.</t>
  </si>
  <si>
    <t>Élie Savard</t>
  </si>
  <si>
    <t>Association des usagers du réservoir de Manic 2 inc.</t>
  </si>
  <si>
    <t>Eldorado Gold Québec inc.</t>
  </si>
  <si>
    <t>Alarie, Étienne</t>
  </si>
  <si>
    <t>Perreault, Jules</t>
  </si>
  <si>
    <t>Alain Simard</t>
  </si>
  <si>
    <t>Scierie Opitciwan</t>
  </si>
  <si>
    <t>Auger, Denis</t>
  </si>
  <si>
    <t>9174-3401 Québec inc.</t>
  </si>
  <si>
    <t>Lauzier, Steven</t>
  </si>
  <si>
    <t>Yvon Thivierge</t>
  </si>
  <si>
    <t>Serge Dessureault</t>
  </si>
  <si>
    <t>Mme Julie Roy</t>
  </si>
  <si>
    <t>Prodigy Gold Minerals Inc.</t>
  </si>
  <si>
    <t>Imperial Mining Groupe Ltd.</t>
  </si>
  <si>
    <t>Kenorland Minerals</t>
  </si>
  <si>
    <t>Philippe Beaumont</t>
  </si>
  <si>
    <t>Organisme de bassins versants Duplessis</t>
  </si>
  <si>
    <t>Dubé, Serge</t>
  </si>
  <si>
    <t>Gaétane Dion</t>
  </si>
  <si>
    <t>François Brousseau</t>
  </si>
  <si>
    <t>Association Plein Air de la rivière aux Outardes - Zec Varin</t>
  </si>
  <si>
    <t>9418-8406 Qc inc.</t>
  </si>
  <si>
    <t>Brassard Paul</t>
  </si>
  <si>
    <t>Foresterie KJE inc</t>
  </si>
  <si>
    <t>Corporation métaux précieux du Québec</t>
  </si>
  <si>
    <t>Municipalité de Rivière-Saint-Jean</t>
  </si>
  <si>
    <t>Big Ridge Gold Corp.</t>
  </si>
  <si>
    <t>Corp. de développement patrimonial, culturel et touristique</t>
  </si>
  <si>
    <t>009-Moquin, Luc</t>
  </si>
  <si>
    <t>Christian Lefebvre</t>
  </si>
  <si>
    <t>François Harvey</t>
  </si>
  <si>
    <t>SEPAQ - Parc National du Fjord</t>
  </si>
  <si>
    <t>Leclerc, normand</t>
  </si>
  <si>
    <t>Nicole Gilbert</t>
  </si>
  <si>
    <t>Delta Resources Limited</t>
  </si>
  <si>
    <t>9361-1192 Québec inc.</t>
  </si>
  <si>
    <t>Kintavar Exploration inc.</t>
  </si>
  <si>
    <t>Nikola Frenette</t>
  </si>
  <si>
    <t>Evens Lancup</t>
  </si>
  <si>
    <t>Goforest Inc.</t>
  </si>
  <si>
    <t>Hornby Bay Mineral Exploration</t>
  </si>
  <si>
    <t>David Jomphe</t>
  </si>
  <si>
    <t>Bruno Gaudreault</t>
  </si>
  <si>
    <t>Richard Thivierge</t>
  </si>
  <si>
    <t>Destination Hors Québec</t>
  </si>
  <si>
    <t>Produits Forestiers GreenFirst (Qc) inc. (La Sarre)</t>
  </si>
  <si>
    <t>Norbord.( La Sarre ) *West Fraser</t>
  </si>
  <si>
    <t>Forex division Mont-Laurier  (sciage Feuillus)</t>
  </si>
  <si>
    <t>Produits Forestiers GreenFirst (Qc) inc. (Béarn)</t>
  </si>
  <si>
    <t>Bois Francs Bio Serra</t>
  </si>
  <si>
    <t>Groupe Lebel inc. (Nouvelle)</t>
  </si>
  <si>
    <t>Z</t>
  </si>
  <si>
    <t>Longueur marchande automatisée</t>
  </si>
  <si>
    <t>Le Ministère des Ressources naturelles et des Forêts: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</si>
  <si>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</si>
  <si>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</si>
  <si>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</si>
  <si>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</si>
  <si>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</si>
  <si>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</si>
  <si>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</si>
  <si>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</si>
  <si>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V 2025-04-08</t>
  </si>
  <si>
    <t>Stella-Jones inc. (Rivière-Rouge)</t>
  </si>
  <si>
    <t>Les Chantiers de Chibougamau ltée - Val d'Or</t>
  </si>
  <si>
    <t>Chantiers Chibougamau (La Sarre)</t>
  </si>
  <si>
    <t>Les Chantiers Chibougamau ltée - Matagami</t>
  </si>
  <si>
    <t>Groupe Lebel inc. (Squatec)</t>
  </si>
  <si>
    <t>Bois d'oeuvre Cedrico Inc. (Sainte-Florence)</t>
  </si>
  <si>
    <t>Bois d'oeuvre Cedrico Inc. (Price)</t>
  </si>
  <si>
    <t>Bois d'oeuvre Cedrico inc. (Causapscal)</t>
  </si>
  <si>
    <t>Scierie St-Elzear inc.</t>
  </si>
  <si>
    <t>Forex inc.  (Mont-Laurier)</t>
  </si>
  <si>
    <t>Forex division Mont-Laurier  (sciage Feuillus)</t>
  </si>
  <si>
    <t>Groupe Crête Ferme-Neuve inc.</t>
  </si>
  <si>
    <t>La Compagnie Commonwealth Plywood ltée(Rapides-des-Joachims)</t>
  </si>
  <si>
    <t>Chantiers Chibougamau (Béarn)</t>
  </si>
  <si>
    <t>Atelier Taureau inc.</t>
  </si>
  <si>
    <t>Domtar (Maniwaki)</t>
  </si>
  <si>
    <t>Waswanipi Mishtuk Corporation</t>
  </si>
  <si>
    <t>MRC d'Abitibi-Ouest (For de proximité)</t>
  </si>
  <si>
    <t>Groupe Forestra Cooperative forestiere</t>
  </si>
  <si>
    <t>Arbec Amos 14699499 Canada inc</t>
  </si>
  <si>
    <t>Champeau Inc.</t>
  </si>
  <si>
    <t>Conseil de Kebaowek Firsr Nation</t>
  </si>
  <si>
    <t>9383-2376 Quebec inc. (Scierie Matra)</t>
  </si>
  <si>
    <t>Biomasse du Lac Taureau</t>
  </si>
  <si>
    <t>Sciages GP inc.</t>
  </si>
  <si>
    <t>Mobilier Rustique (Beauce) inc.</t>
  </si>
  <si>
    <t>Groupement forestier Métis-Neigette inc.</t>
  </si>
  <si>
    <t>9301-9826 Québec inc. (La Granaudière)</t>
  </si>
  <si>
    <t>Société de cogénération de St-Félicien, S.E.C.</t>
  </si>
  <si>
    <t>Huiles essentielles NORDIC</t>
  </si>
  <si>
    <t>Coopérative pour la Valorisation de la Biomasse</t>
  </si>
  <si>
    <t>PF Résolu Canada inc. (Centrale thermique Senneterre)</t>
  </si>
  <si>
    <t>9141-2189 Québec inc. (Transfobec Mauricie)</t>
  </si>
  <si>
    <t>9322-4483 Québec inc. (Labrador Production)</t>
  </si>
  <si>
    <t>Gestion Donald Ouellet 2021 inc.</t>
  </si>
  <si>
    <t>MRC Abitibi Ouest (TNO)  (TFR)</t>
  </si>
  <si>
    <t>Ville de Saguenay</t>
  </si>
  <si>
    <t>MRC lac St-Jean-Est</t>
  </si>
  <si>
    <t>MRC Maria-Chapdelaine</t>
  </si>
  <si>
    <t>MRC Domaine-du Roy</t>
  </si>
  <si>
    <t>Gestion Forestiere Solifor Anticosti, S.E.C.</t>
  </si>
  <si>
    <t>Municipalités de Chazel et La Sarre</t>
  </si>
  <si>
    <t>Municipalités d’Authier et d’Authier-Nord</t>
  </si>
  <si>
    <t>Groupe PG - Solution Forêt</t>
  </si>
  <si>
    <t>Érablière D.S. Gagnon inc.</t>
  </si>
  <si>
    <t>9409-0990 Québec Inc.</t>
  </si>
  <si>
    <t>9348-9847 Québec inc.</t>
  </si>
  <si>
    <t>Gagnon, Daniel</t>
  </si>
  <si>
    <t>Patrice Bergeron</t>
  </si>
  <si>
    <t>Denis et Claude Bouchard</t>
  </si>
  <si>
    <t>Érablière La Tuque Inc.</t>
  </si>
  <si>
    <t>Richard Blais</t>
  </si>
  <si>
    <t>André et Maurice Gravel, Isabelle Gagnon</t>
  </si>
  <si>
    <t>9196-3058 Québec inc.</t>
  </si>
  <si>
    <t>043-Lécuyer, Pauline</t>
  </si>
  <si>
    <t>054-Lalonde, Guy et Polidoro, Remigio</t>
  </si>
  <si>
    <t>027-Gaudet, Stephen</t>
  </si>
  <si>
    <t>011-Cholette, Normand</t>
  </si>
  <si>
    <t>015-Gauthier, Julien</t>
  </si>
  <si>
    <t>009-Brassard, Patrick</t>
  </si>
  <si>
    <t>021-Lemire, Claudette et Lemire, Michel</t>
  </si>
  <si>
    <t>017-Lalonde, Maurice et Lalonde, Raymond</t>
  </si>
  <si>
    <t>022-O'Handley, Chad</t>
  </si>
  <si>
    <t>014-Gaudreau, Richard et Lacroix, Stéphane</t>
  </si>
  <si>
    <t>Lepage, Gilles 2280285885</t>
  </si>
  <si>
    <t xml:space="preserve"> Fonderie Horne Glencore</t>
  </si>
  <si>
    <t>027-Dulong, Micheline</t>
  </si>
  <si>
    <t xml:space="preserve"> Lamothe div. Sintra inc.</t>
  </si>
  <si>
    <t>028-Vachon, Anicet</t>
  </si>
  <si>
    <t>100-Dufresne, Richard</t>
  </si>
  <si>
    <t>Club de motoneigistes de la Minganie inc.</t>
  </si>
  <si>
    <t>016-Beaupré, Pierre</t>
  </si>
  <si>
    <t>Grand Chelem Aventure</t>
  </si>
  <si>
    <t>FER Kinojévis CEGEP de L'A-T</t>
  </si>
  <si>
    <t>9213-7074 Québec inc.</t>
  </si>
  <si>
    <t>Érablière du Chevreuil inc.</t>
  </si>
  <si>
    <t>Auberge du Vieux-Moulin (M. Kevin Fournier)</t>
  </si>
  <si>
    <t>Entreprises Forestières  D. Laquerre inc</t>
  </si>
  <si>
    <t>Z.E.C Saint-Romain</t>
  </si>
  <si>
    <t>063-Julien, Richard</t>
  </si>
  <si>
    <t>Société d'Énergie Rivière Sheldrake inc.</t>
  </si>
  <si>
    <t>Sucrerie du chemin des Érables inc.</t>
  </si>
  <si>
    <t>030-Hallé, Jean-Guy</t>
  </si>
  <si>
    <t>031-Patry, Maurice et Roy, Michel</t>
  </si>
  <si>
    <t>Les Entreprises Forestieres Serge Bureau inc.</t>
  </si>
  <si>
    <t>Larouche, Stéphane</t>
  </si>
  <si>
    <t>013-Duquette, Rémi</t>
  </si>
  <si>
    <t>075-Beaudry, Louka</t>
  </si>
  <si>
    <t>067-Trudel, Marcel et Trudel, René</t>
  </si>
  <si>
    <t>008-Boileau, Denis et Ringuette, Carole</t>
  </si>
  <si>
    <t>108-Boileau, Denis</t>
  </si>
  <si>
    <t>Érablière de la Montagne Dorée inc.</t>
  </si>
  <si>
    <t>9371-1224 Québec inc (André Drouyn)</t>
  </si>
  <si>
    <t>Technifor inc.</t>
  </si>
  <si>
    <t>032-Cotten, Cindy et Denommé, Louis-Philippe</t>
  </si>
  <si>
    <t>Entreprise Gaétan Jolicoeur 9045-2491 QUÉBEC INC.</t>
  </si>
  <si>
    <t>Ministère des Transports et de la Mobilité Durable (MTMD)</t>
  </si>
  <si>
    <t>Conseil des Innus de Pakua Shipu</t>
  </si>
  <si>
    <t>José Bouchard et Maxime Girard</t>
  </si>
  <si>
    <t>Ressources Falco Ltée, Mme Hélène Cartier</t>
  </si>
  <si>
    <t>002-Laplante, Jacinthe</t>
  </si>
  <si>
    <t>019-Jolette, Annie-Claude et L'Heureux, Rénald</t>
  </si>
  <si>
    <t>020-Leblanc, Gilles</t>
  </si>
  <si>
    <t>025-Laliberté, Pascal et L'Heureux-Laliberté, Sébastien</t>
  </si>
  <si>
    <t>004-Gauthier, Yves</t>
  </si>
  <si>
    <t>005-Manseau, Camil et Manseau, Jean-François</t>
  </si>
  <si>
    <t>Iamgold Corporation-Mine Westwood</t>
  </si>
  <si>
    <t>Acéricole JVR Inc.</t>
  </si>
  <si>
    <t>Rexforêt Inc , Division Abitibi-Témiscamingue</t>
  </si>
  <si>
    <t>Rene Dupont</t>
  </si>
  <si>
    <t>034-Gagnon, Richard</t>
  </si>
  <si>
    <t>130- Phillips, Preston</t>
  </si>
  <si>
    <t>131- Desjardins, Shawn</t>
  </si>
  <si>
    <t>134-Coulombe, France et Roberge, Jean-René</t>
  </si>
  <si>
    <t>Probe Metals Inc (N° Client 16227 pas utilisé JMc)</t>
  </si>
  <si>
    <t>Ministère des Transports et de la Mobilité durable</t>
  </si>
  <si>
    <t>127- Lajoie, Pierre-Yves</t>
  </si>
  <si>
    <t>133- Barrette, Sébastien</t>
  </si>
  <si>
    <t>Lefebvre, Georges 2279702387</t>
  </si>
  <si>
    <t>KintavarExploration Inc,Pour le compte de MTMongerResources</t>
  </si>
  <si>
    <t>Minière Osisko inc</t>
  </si>
  <si>
    <t>ÉRABLIÈRE TEE-LAKE ENR.</t>
  </si>
  <si>
    <t>9383-2376 Quebec inc (Scierie Matra)</t>
  </si>
  <si>
    <t>005-Dakuyo, Christine</t>
  </si>
  <si>
    <t>Gestiboa inc.</t>
  </si>
  <si>
    <t>2274</t>
  </si>
  <si>
    <t>Groupe minier Windfall</t>
  </si>
  <si>
    <t>024-Labrie, Pierre</t>
  </si>
  <si>
    <t>033-Verville, Serge</t>
  </si>
  <si>
    <t>Groupe AISHKATSH Division foret Inc.</t>
  </si>
  <si>
    <t>023-Dion, Charles</t>
  </si>
  <si>
    <t>012-Salois, Pierre</t>
  </si>
  <si>
    <t>096-Morin, Christine et Lachance, Jocelyne</t>
  </si>
  <si>
    <t>9360-6499 Québec inc. (Les Chargeuses Yves Paquette Inc.)</t>
  </si>
  <si>
    <t>008-Caron, Claude</t>
  </si>
  <si>
    <t>Gauthier Yvan</t>
  </si>
  <si>
    <t>Steve Gagnon</t>
  </si>
  <si>
    <t>Beauchemin Pierre</t>
  </si>
  <si>
    <t>Martin Larose</t>
  </si>
  <si>
    <t>Sébastien Fortin-Larochelle</t>
  </si>
  <si>
    <t>Filion, Michel</t>
  </si>
  <si>
    <t>Dany Gaudreault</t>
  </si>
  <si>
    <t>Guylaine Lévesque</t>
  </si>
  <si>
    <t>Nicolas Sévelin</t>
  </si>
  <si>
    <t>9405-9592 Québec Inc.</t>
  </si>
  <si>
    <t>S.M.T.inc.</t>
  </si>
  <si>
    <t>Gervais Lemieux</t>
  </si>
  <si>
    <t>Érablière Grenier Pointu Inc.</t>
  </si>
  <si>
    <t>Entreprise Forestière J.F. Binette inc.</t>
  </si>
  <si>
    <t>PRODUITS MATRA  INC.</t>
  </si>
  <si>
    <t>Daniel Vigneault</t>
  </si>
  <si>
    <t>Hydro-Québec (réseau distribution, production &amp; télécom)</t>
  </si>
  <si>
    <t>Monarch Mining Corporation</t>
  </si>
  <si>
    <t>Marc-André Levert</t>
  </si>
  <si>
    <t>Rodier Philippe</t>
  </si>
  <si>
    <t>C.S.A Aménagement de forêt ltée</t>
  </si>
  <si>
    <t>Daniel Côté</t>
  </si>
  <si>
    <t>CLUB LES EXPLORATEURS DU MONT-BLEU INC</t>
  </si>
  <si>
    <t>Allard, Vicky</t>
  </si>
  <si>
    <t>Rejean Dulong</t>
  </si>
  <si>
    <t>Baie Comeau mineral inc.</t>
  </si>
  <si>
    <t>First Energy Metals ltd</t>
  </si>
  <si>
    <t>Olar, Jim</t>
  </si>
  <si>
    <t>Luc Robert</t>
  </si>
  <si>
    <t>Mario St-Pierre</t>
  </si>
  <si>
    <t>Cégep de Baie-Comeau-Département de Foresterie</t>
  </si>
  <si>
    <t>Gaffiero, Nicolas</t>
  </si>
  <si>
    <t>Allen Guerard, Laurent</t>
  </si>
  <si>
    <t>Dany Dion</t>
  </si>
  <si>
    <t>Blue Thunder Mining</t>
  </si>
  <si>
    <t>Vailancourt Mario</t>
  </si>
  <si>
    <t>Scierie Dion et Fils Inc</t>
  </si>
  <si>
    <t>RLD Leclerc</t>
  </si>
  <si>
    <t>Ghislain Bergeron</t>
  </si>
  <si>
    <t>Rejean Alarie</t>
  </si>
  <si>
    <t>Rivest Serge</t>
  </si>
  <si>
    <t>Yann Torresan</t>
  </si>
  <si>
    <t>Jacques Rondeau</t>
  </si>
  <si>
    <t>9418-8422 Québec inc.</t>
  </si>
  <si>
    <t>Dufour, Joffrey</t>
  </si>
  <si>
    <t>Luc Giroux</t>
  </si>
  <si>
    <t>Christina Paradis</t>
  </si>
  <si>
    <t>Luc Manseau</t>
  </si>
  <si>
    <t>Baker, Nathalie</t>
  </si>
  <si>
    <t>Lorena Balducci</t>
  </si>
  <si>
    <t>Gilles Gaumond</t>
  </si>
  <si>
    <t>9299-5885 Quebec inc, Michel Bisson</t>
  </si>
  <si>
    <t>Turgeon Rock</t>
  </si>
  <si>
    <t>Éric-Yves Doyon</t>
  </si>
  <si>
    <t>Bélanger Luc</t>
  </si>
  <si>
    <t>HYDRO-QUÉBEC DISTRIBUTION</t>
  </si>
  <si>
    <t>Excavation GJNP Inc.</t>
  </si>
  <si>
    <t>Blais Sylvain</t>
  </si>
  <si>
    <t>Philippe Robert</t>
  </si>
  <si>
    <t>Larouche Pierre-Yves</t>
  </si>
  <si>
    <t>Ouellet Louis-Daniel</t>
  </si>
  <si>
    <t>Fillion, Maxime</t>
  </si>
  <si>
    <t>Paul-André Lapointe</t>
  </si>
  <si>
    <t>Club Quad du Cuivre Rouyn-Noranda</t>
  </si>
  <si>
    <t>Excavation Taîga</t>
  </si>
  <si>
    <t>Samuel Sirois</t>
  </si>
  <si>
    <t>Vanadium One Iron Ore</t>
  </si>
  <si>
    <t>Hydro-Québec transÉnergie</t>
  </si>
  <si>
    <t>Groupe Nadeau inc</t>
  </si>
  <si>
    <t>Municipalité de Trécesson</t>
  </si>
  <si>
    <t>Boulanger Jean-Philippe</t>
  </si>
  <si>
    <t>Ysys Corp.</t>
  </si>
  <si>
    <t>Les Bétonnières D'Arvida Inc.</t>
  </si>
  <si>
    <t>Pourvoirie Baie-Ste-Catherine</t>
  </si>
  <si>
    <t>Ghyslain Ducharme</t>
  </si>
  <si>
    <t>Université du Québec en Abitibi-Temiscamingue</t>
  </si>
  <si>
    <t>Kenorland Minerals North America Ltd</t>
  </si>
  <si>
    <t>Parent, Steeve</t>
  </si>
  <si>
    <t>Club plein air Ouiatchouan inc.</t>
  </si>
  <si>
    <t>Ferme du Rigolet</t>
  </si>
  <si>
    <t>Marlène Boudreault</t>
  </si>
  <si>
    <t>Baillargeon, Mario</t>
  </si>
  <si>
    <t>Lepage, René</t>
  </si>
  <si>
    <t>Manon Essiambre</t>
  </si>
  <si>
    <t>Les Ressources Yorbeau inc.</t>
  </si>
  <si>
    <t>West Fraser/Norbord</t>
  </si>
  <si>
    <t>Denis Rousseau</t>
  </si>
  <si>
    <t>André Lamontagne</t>
  </si>
  <si>
    <t>Antony Roy</t>
  </si>
  <si>
    <t>Jean-Maurice Girard</t>
  </si>
  <si>
    <t>Association des propriétaires de chalets des Îles de Mai</t>
  </si>
  <si>
    <t>Olivier Cyr</t>
  </si>
  <si>
    <t>Desbiens, Luc</t>
  </si>
  <si>
    <t>Minéraux CBAY Inc.</t>
  </si>
  <si>
    <t>Érablière Tee-Lake Enr.</t>
  </si>
  <si>
    <t>Jordan Baril-Furino</t>
  </si>
  <si>
    <t>Gestion P.M.L. inc</t>
  </si>
  <si>
    <t>Trimix Béton inc.</t>
  </si>
  <si>
    <t>QcX Gold Corp.</t>
  </si>
  <si>
    <t>Groupement forestier Bellechasse-Lévis inc.</t>
  </si>
  <si>
    <t>Generic Gold Corp.</t>
  </si>
  <si>
    <t>Léonard, Réjean</t>
  </si>
  <si>
    <t>Dufresne Michel</t>
  </si>
  <si>
    <t>Carter Guy</t>
  </si>
  <si>
    <t>Granada Gold Mine inc</t>
  </si>
  <si>
    <t>Fortin Jean-Pierre</t>
  </si>
  <si>
    <t>Serge Gagnon</t>
  </si>
  <si>
    <t>Marie-Noëlle Fillion</t>
  </si>
  <si>
    <t>Pierre Horth</t>
  </si>
  <si>
    <t>Municipalité de Saint-Michel-des-Saints</t>
  </si>
  <si>
    <t>Mine Raglan</t>
  </si>
  <si>
    <t>Consultants SGD inc.</t>
  </si>
  <si>
    <t>Massumi, Brian</t>
  </si>
  <si>
    <t>BoréA Canada</t>
  </si>
  <si>
    <t>Rio Tinto - Énergie Électrique</t>
  </si>
  <si>
    <t>Andrelli, Jason</t>
  </si>
  <si>
    <t>Doré Copper Mining Corp.</t>
  </si>
  <si>
    <t>Troïlus Gold</t>
  </si>
  <si>
    <t>Germain, Jean-Claude</t>
  </si>
  <si>
    <t>Jean-François Rousseau</t>
  </si>
  <si>
    <t>Corporation Lithium Élements Critique</t>
  </si>
  <si>
    <t>Métaux Genius Inc</t>
  </si>
  <si>
    <t>Martin Laverdière</t>
  </si>
  <si>
    <t>Roth, Alfred</t>
  </si>
  <si>
    <t>Marcheur des Bois s.e.n.c.</t>
  </si>
  <si>
    <t>High Tide Resources</t>
  </si>
  <si>
    <t>Marc Lavoie et Pierre-Luc Gravel</t>
  </si>
  <si>
    <t>Raynald Roy</t>
  </si>
  <si>
    <t>Club de motoneige de Radisson</t>
  </si>
  <si>
    <t>Lemay, Sébastien</t>
  </si>
  <si>
    <t>Ouimet, Éric</t>
  </si>
  <si>
    <t>Éric Trudel</t>
  </si>
  <si>
    <t>Desmarais Samuel</t>
  </si>
  <si>
    <t>Mathieu Carol</t>
  </si>
  <si>
    <t>Sentiers frontaliers</t>
  </si>
  <si>
    <t>LaSalle Exploration Corporation</t>
  </si>
  <si>
    <t>Mathieu Strasbourg-L'abbé</t>
  </si>
  <si>
    <t>Yan Dufour</t>
  </si>
  <si>
    <t>Gaetan Roby</t>
  </si>
  <si>
    <t>1176367572 Québec inc. (Les Produits boréal du Québec)</t>
  </si>
  <si>
    <t>9316-6205 Quebec inc.</t>
  </si>
  <si>
    <t>Comptoir forestier S.E.N.C.</t>
  </si>
  <si>
    <t>Forget, Jonathan</t>
  </si>
  <si>
    <t>10414557 Canada Inc.</t>
  </si>
  <si>
    <t>Maurice Hébert</t>
  </si>
  <si>
    <t>Foresterie Richmont</t>
  </si>
  <si>
    <t>Philippe-David Blanchette</t>
  </si>
  <si>
    <t>Kirkland Lake Gold Inc.</t>
  </si>
  <si>
    <t>Nicolas Dupéré</t>
  </si>
  <si>
    <t>Érablière Steven Blais, S.E.N.C.</t>
  </si>
  <si>
    <t>Cloutier, Sylvain</t>
  </si>
  <si>
    <t>Nicolas Lepage</t>
  </si>
  <si>
    <t>Savard, Esther</t>
  </si>
  <si>
    <t>Jean-François Richard</t>
  </si>
  <si>
    <t>Corporation Ski &amp; Golf Mont-Orford</t>
  </si>
  <si>
    <t>Azimuth Exploration Inc.</t>
  </si>
  <si>
    <t>Pierre Cantin</t>
  </si>
  <si>
    <t>Stéphane Bouchard</t>
  </si>
  <si>
    <t>Resources Sirios Inc.</t>
  </si>
  <si>
    <t>Municipalité de Longue-Rive</t>
  </si>
  <si>
    <t>Laurin, Francis</t>
  </si>
  <si>
    <t>Club chasse et pêche Gatineau 1984 inc.</t>
  </si>
  <si>
    <t>Maxime Bolduc</t>
  </si>
  <si>
    <t>Harvey Francis</t>
  </si>
  <si>
    <t>Gravel Maxime</t>
  </si>
  <si>
    <t>Benoit Girard</t>
  </si>
  <si>
    <t>Brunswick Explorations inc</t>
  </si>
  <si>
    <t>Lapointe François</t>
  </si>
  <si>
    <t>9327-9420 Qc Inc. (Le Boisé)</t>
  </si>
  <si>
    <t>Potvin Dany</t>
  </si>
  <si>
    <t>Lavoie Rénald</t>
  </si>
  <si>
    <t>044-Arpin &amp; Poudrier S.E.N.C.</t>
  </si>
  <si>
    <t>Association de chasse et pêche de Saint-Romain</t>
  </si>
  <si>
    <t>Cuerrier Gilles</t>
  </si>
  <si>
    <t>Rousseau Martin</t>
  </si>
  <si>
    <t>Grenon Pier</t>
  </si>
  <si>
    <t>Pagé Michael</t>
  </si>
  <si>
    <t>Rousseau, André</t>
  </si>
  <si>
    <t>Plouffe, Sylvie</t>
  </si>
  <si>
    <t>S.E.C. scierie Tackipotcikan</t>
  </si>
  <si>
    <t>Canada Silver Cobalt Works</t>
  </si>
  <si>
    <t>Club de tir l'Élite</t>
  </si>
  <si>
    <t>Association chemin R-0257</t>
  </si>
  <si>
    <t>Fournier Richard</t>
  </si>
  <si>
    <t>Martin Savard</t>
  </si>
  <si>
    <t>Exploration Dios</t>
  </si>
  <si>
    <t>Jean Genesse</t>
  </si>
  <si>
    <t>Reneaud Gagnon</t>
  </si>
  <si>
    <t>Patrice Harvey</t>
  </si>
  <si>
    <t>Lauzon planchers de bois exclusifs</t>
  </si>
  <si>
    <t>Pourvoirie Domaine de l'Or-Piste</t>
  </si>
  <si>
    <t>Michel Savard</t>
  </si>
  <si>
    <t>Ferme René Boulianne</t>
  </si>
  <si>
    <t>Dave Villeneuve</t>
  </si>
  <si>
    <t>Association des propriétaires de chalets du lac Dechêne</t>
  </si>
  <si>
    <t>Jérôme Lavoie</t>
  </si>
  <si>
    <t>Gagné, Jean-Marie 2279725222</t>
  </si>
  <si>
    <t>Association du Lac Bellemare et les environs</t>
  </si>
  <si>
    <t>Association des propriétaires du Lac Boivert inc.</t>
  </si>
  <si>
    <t>Nadia Ringuette</t>
  </si>
  <si>
    <t>Bernard Jean</t>
  </si>
  <si>
    <t>Groupement forestier de L'Islet inc</t>
  </si>
  <si>
    <t>Taïga Télécom</t>
  </si>
  <si>
    <t>Organisme de bassin versant Matapédia-Restigouche (OBVMR)</t>
  </si>
  <si>
    <t>Érablière D et R St-Pierre inc</t>
  </si>
  <si>
    <t>Érablière C.M.J.senc</t>
  </si>
  <si>
    <t>Mosaic Minerals</t>
  </si>
  <si>
    <t>Gestion Yvan Bélanger inc</t>
  </si>
  <si>
    <t>Stéphane Munger</t>
  </si>
  <si>
    <t>Les Gestions Matthieu Cantin Inc.</t>
  </si>
  <si>
    <t>Trésors des Bois</t>
  </si>
  <si>
    <t>Hydro One inc</t>
  </si>
  <si>
    <t>Markham, Walter</t>
  </si>
  <si>
    <t>Jayden Ressources Inc.</t>
  </si>
  <si>
    <t>Min. Transports (MTMDET)</t>
  </si>
  <si>
    <t>Therry Levasseur</t>
  </si>
  <si>
    <t>Paul Piché</t>
  </si>
  <si>
    <t>Philippe Tremblay</t>
  </si>
  <si>
    <t>Rivard, Gino</t>
  </si>
  <si>
    <t>Pourvoirie du Lac Croche inc.</t>
  </si>
  <si>
    <t>Municipalité de Saint-Félix-d'Otis</t>
  </si>
  <si>
    <t>Ressources Jourdan Inc</t>
  </si>
  <si>
    <t>Silicium Québec Société en commandite</t>
  </si>
  <si>
    <t>Gérald Dénommé (Exécutant David Dubreuil)</t>
  </si>
  <si>
    <t>Cabot Duane</t>
  </si>
  <si>
    <t>GF MBI inc.</t>
  </si>
  <si>
    <t>Les Entreprises Mat et Jim inc.</t>
  </si>
  <si>
    <t>Association de la Rivière-Valin</t>
  </si>
  <si>
    <t>Hamilton, Franck</t>
  </si>
  <si>
    <t>APBRR</t>
  </si>
  <si>
    <t>JLS inc.</t>
  </si>
  <si>
    <t>Paul Bonenfant</t>
  </si>
  <si>
    <t>DJB Transports</t>
  </si>
  <si>
    <t>Mathieu Brigitte</t>
  </si>
  <si>
    <t>Clôture Abitem Ltée</t>
  </si>
  <si>
    <t>CLUB QUAD PETITE-NATION</t>
  </si>
  <si>
    <t>Daniel Legendre</t>
  </si>
  <si>
    <t>Rousseau Jean-François</t>
  </si>
  <si>
    <t>Association des motoneigistes Manicouagan inc.</t>
  </si>
  <si>
    <t>Claude Germain</t>
  </si>
  <si>
    <t>Savard, Jacques</t>
  </si>
  <si>
    <t>Les Spécialités Michel Paquet inc.</t>
  </si>
  <si>
    <t>Potter, Neil</t>
  </si>
  <si>
    <t>Troilus Gold</t>
  </si>
  <si>
    <t>Martin Perron</t>
  </si>
  <si>
    <t>Club de moto-neige de Chapais inc.</t>
  </si>
  <si>
    <t>Cimota</t>
  </si>
  <si>
    <t>Power Nickel</t>
  </si>
  <si>
    <t>Dany Pearson</t>
  </si>
  <si>
    <t>Centre de service scolaire des Hautes-Laurentides</t>
  </si>
  <si>
    <t>Arbec Bois d'Oeuvre</t>
  </si>
  <si>
    <t>Côté Robin</t>
  </si>
  <si>
    <t>Association du 30-33 km secteur Girardville</t>
  </si>
  <si>
    <t>Philippe Garnon</t>
  </si>
  <si>
    <t>Produits Maraîchers 2009</t>
  </si>
  <si>
    <t>M.Charles Ricard</t>
  </si>
  <si>
    <t>Manning Ventures inc.</t>
  </si>
  <si>
    <t>Tania Gauthier</t>
  </si>
  <si>
    <t>Julie Lamontagne</t>
  </si>
  <si>
    <t>063-Beaudet-Duciaume, Pier-Luc</t>
  </si>
  <si>
    <t>Association patrimoniale du Chemin du Portage</t>
  </si>
  <si>
    <t>Simard Karl</t>
  </si>
  <si>
    <t>Zec Saumon Rimouski</t>
  </si>
  <si>
    <t>Rochette Michel</t>
  </si>
  <si>
    <t>Pourvoirie lac laflamme</t>
  </si>
  <si>
    <t>Association des Villégiateurs R0-256</t>
  </si>
  <si>
    <t>Zec La LIèvre</t>
  </si>
  <si>
    <t>Brassard Dave</t>
  </si>
  <si>
    <t>Corporation de développement  économique de Rivière-Éternité</t>
  </si>
  <si>
    <t>Sani-sable LB inc.</t>
  </si>
  <si>
    <t>Marc-André Lévesque</t>
  </si>
  <si>
    <t>Association loisir,chasse et pêche OPWAIAK inc</t>
  </si>
  <si>
    <t>Josée Dubé</t>
  </si>
  <si>
    <t>Deshaies, Renald</t>
  </si>
  <si>
    <t>Municipalité de Saint-Fulgence</t>
  </si>
  <si>
    <t>Murchison Minerals Ltd</t>
  </si>
  <si>
    <t>Entreprise PJS</t>
  </si>
  <si>
    <t>Dominic Doré</t>
  </si>
  <si>
    <t>Les Entreprises V2P</t>
  </si>
  <si>
    <t>Rémi Boulanger</t>
  </si>
  <si>
    <t>Guy Fortin</t>
  </si>
  <si>
    <t>Québec Nickel Corporation</t>
  </si>
  <si>
    <t>Green Battery Minerals inc.</t>
  </si>
  <si>
    <t>Les entreprises Steeve Couture inc.</t>
  </si>
  <si>
    <t>Les Bois Carthage inc.</t>
  </si>
  <si>
    <t>Vlle de Témiscaming</t>
  </si>
  <si>
    <t>Pourvoirie camping Relax</t>
  </si>
  <si>
    <t>Manon Ouellet</t>
  </si>
  <si>
    <t>Nancy Galvin</t>
  </si>
  <si>
    <t>Érablière JPM Inc.</t>
  </si>
  <si>
    <t>Pourvoirie Lac Brulé</t>
  </si>
  <si>
    <t>Club de chasse et pêche Ettezag</t>
  </si>
  <si>
    <t>Camil Côté</t>
  </si>
  <si>
    <t>Éric Saint-Laurent</t>
  </si>
  <si>
    <t>L'ÉRABLIÈRE DES 2 COUSINS INC.</t>
  </si>
  <si>
    <t>Ressources E-Power inc.</t>
  </si>
  <si>
    <t>Veilleux Germain</t>
  </si>
  <si>
    <t>Société pour la protection de la nature et les parcs (SNAP)</t>
  </si>
  <si>
    <t>Pourvoirie Nature Okane</t>
  </si>
  <si>
    <t>Murchison Minerals Ltd.</t>
  </si>
  <si>
    <t>St-Gelais Robin</t>
  </si>
  <si>
    <t>Lisette Savard</t>
  </si>
  <si>
    <t>Opérations éoliennes Invenergy</t>
  </si>
  <si>
    <t>Ouimet, Martin</t>
  </si>
  <si>
    <t>Entreprises minières Globex inc</t>
  </si>
  <si>
    <t>Club de campeurs CIGAM</t>
  </si>
  <si>
    <t>Marie-Ange Bouchard</t>
  </si>
  <si>
    <t>Ass. villégiateurs des lacs à l'Ours,Monikanan Est - Ouest</t>
  </si>
  <si>
    <t>Érablière Jad'or INC.</t>
  </si>
  <si>
    <t>Gagné, Jean-Marie</t>
  </si>
  <si>
    <t>Francoeur Christian</t>
  </si>
  <si>
    <t>Temas Resources Corp.</t>
  </si>
  <si>
    <t>Glencore Canada Corporation Mine Matagami</t>
  </si>
  <si>
    <t>Duval Luc</t>
  </si>
  <si>
    <t>Serge Bergeron</t>
  </si>
  <si>
    <t>Starr Peak Mining ltd</t>
  </si>
  <si>
    <t>Simon Bilodeau-Gauthier</t>
  </si>
  <si>
    <t>BMEX Gold Inc.</t>
  </si>
  <si>
    <t>MELCC - Direction générale des barrages</t>
  </si>
  <si>
    <t>Les Aventuriers Équins</t>
  </si>
  <si>
    <t>Pépin Marcel</t>
  </si>
  <si>
    <t>Opération éoliiennes Invenergy Canada</t>
  </si>
  <si>
    <t>Ressources Falco</t>
  </si>
  <si>
    <t>Club Passe-Partout Roberval inc.</t>
  </si>
  <si>
    <t>Nippon Dragon Resources Inc.</t>
  </si>
  <si>
    <t>Hydro-Québec-Production-Des Cascades</t>
  </si>
  <si>
    <t>VHN Conseils inc</t>
  </si>
  <si>
    <t>Développement EDF renouvelables inc.</t>
  </si>
  <si>
    <t>Services forestiers Gélinas Inc.</t>
  </si>
  <si>
    <t>Cloutier Claude</t>
  </si>
  <si>
    <t>Yannick Perreault</t>
  </si>
  <si>
    <t>GestiBoa inc.</t>
  </si>
  <si>
    <t>Alexandre Thiffault</t>
  </si>
  <si>
    <t>Bullion Gold ressources corp</t>
  </si>
  <si>
    <t>Érablière Briand inc.</t>
  </si>
  <si>
    <t>Club de motoneige Les 4 sentiers</t>
  </si>
  <si>
    <t>Ministère de l'énergie et de ressources naturelles</t>
  </si>
  <si>
    <t>Renewable Energy Systems Canada inc</t>
  </si>
  <si>
    <t>David Foster</t>
  </si>
  <si>
    <t>Louisiana Pacific Canada Ltd.</t>
  </si>
  <si>
    <t>Sonia Dubé</t>
  </si>
  <si>
    <t>9103-4173 Québec Inc</t>
  </si>
  <si>
    <t>Patrick Ouellet</t>
  </si>
  <si>
    <t>Alcoa - Aluminerie de Baie-Comeau</t>
  </si>
  <si>
    <t>9251-9206 Québec Inc</t>
  </si>
  <si>
    <t>Sucrerie Nadeau inc.</t>
  </si>
  <si>
    <t>Aromax inc.</t>
  </si>
  <si>
    <t>Sassevile Quoquochi, Pascal</t>
  </si>
  <si>
    <t>Emgold Mining Corporation</t>
  </si>
  <si>
    <t>New Foundland Discovery Corporation</t>
  </si>
  <si>
    <t>Spearmint Ressources Inc.</t>
  </si>
  <si>
    <t>9257-3849 QUEBEC INC.</t>
  </si>
  <si>
    <t>9444-9022 Québec inc.</t>
  </si>
  <si>
    <t>Gauthier Jean</t>
  </si>
  <si>
    <t>Municipalité de la Paroisse de La Doré</t>
  </si>
  <si>
    <t>Anderson, William</t>
  </si>
  <si>
    <t>Transport Mical inc.</t>
  </si>
  <si>
    <t>Transport Mical inc.(Stéphane Forcier)</t>
  </si>
  <si>
    <t>Beauce Gold Fields</t>
  </si>
  <si>
    <t>Comité Citoyens de la Baie-Dunlop</t>
  </si>
  <si>
    <t>Monsieur Mathieu Roy</t>
  </si>
  <si>
    <t>Jérôme Chabot</t>
  </si>
  <si>
    <t>Jean Grimard</t>
  </si>
  <si>
    <t>Frederic Aumont</t>
  </si>
  <si>
    <t>Larochelle Mario</t>
  </si>
  <si>
    <t>Roger Larouche</t>
  </si>
  <si>
    <t>Frontline Gold Corporation</t>
  </si>
  <si>
    <t>Mathieu Tremblay</t>
  </si>
  <si>
    <t>Usine Camflo Inc.</t>
  </si>
  <si>
    <t>Fokus Mining Corporation</t>
  </si>
  <si>
    <t>Corporation Aurifère Opus One</t>
  </si>
  <si>
    <t>Pôle d'excellence en récréotourisme en Outaouais (PERO)</t>
  </si>
  <si>
    <t>Club VTT Les Amis Du Lac inc.</t>
  </si>
  <si>
    <t>FNX innov inc.</t>
  </si>
  <si>
    <t>Maskimo Construction inc.</t>
  </si>
  <si>
    <t>Association des Résidentsdu Lac Noir</t>
  </si>
  <si>
    <t>Louis Desjardins</t>
  </si>
  <si>
    <t>Petrolympic</t>
  </si>
  <si>
    <t>Yan Bussière</t>
  </si>
  <si>
    <t>Veillette Stéphane</t>
  </si>
  <si>
    <t>Gîte le Rapide-Blanc</t>
  </si>
  <si>
    <t>Georges Bernard</t>
  </si>
  <si>
    <t>Érablière De La Pinguet INC.</t>
  </si>
  <si>
    <t>Yves Hudon</t>
  </si>
  <si>
    <t>Yves Hudon, France Bouchard</t>
  </si>
  <si>
    <t>Parc éolien Apuiat S.E.C.</t>
  </si>
  <si>
    <t>Vision Lithium Inc</t>
  </si>
  <si>
    <t>Royal Fox Gold Inc.</t>
  </si>
  <si>
    <t>PPF Synergie</t>
  </si>
  <si>
    <t>Club Motoneige Rapide Blanc inc.</t>
  </si>
  <si>
    <t>Centre de servces scolaire du Fleuve-et-des-Lacs</t>
  </si>
  <si>
    <t>Les Érables À Sucre DK S.E.N.C.</t>
  </si>
  <si>
    <t>Association Lac Châteauvert</t>
  </si>
  <si>
    <t>Dane Blackburn</t>
  </si>
  <si>
    <t>Sylvain Lebel</t>
  </si>
  <si>
    <t>Sylvain Lebel, Chantal Fecteau</t>
  </si>
  <si>
    <t>115-Garbutt, Trevor</t>
  </si>
  <si>
    <t>Municipalité de Ferme-Neuve</t>
  </si>
  <si>
    <t>Jimmy Michaud</t>
  </si>
  <si>
    <t>Deschênes, Jimmy</t>
  </si>
  <si>
    <t>DIROP INC.</t>
  </si>
  <si>
    <t>Érablière Ste-Marguerite Inc.</t>
  </si>
  <si>
    <t>G.E.T.T. Gold inc.</t>
  </si>
  <si>
    <t>Érablière La Relève INC.</t>
  </si>
  <si>
    <t>Érablière CJL</t>
  </si>
  <si>
    <t>Jean-Philippe Binet</t>
  </si>
  <si>
    <t>Jonathan Simard</t>
  </si>
  <si>
    <t>Brière, Jean-Marc</t>
  </si>
  <si>
    <t>9455-8624 Québec Inc.</t>
  </si>
  <si>
    <t>Orford Mining Corp</t>
  </si>
  <si>
    <t>Dominique Martin</t>
  </si>
  <si>
    <t>Thibault, Hugo</t>
  </si>
  <si>
    <t>Rio Tinto Exploration</t>
  </si>
  <si>
    <t>Hydro-Québec Distribution (Drummondville)</t>
  </si>
  <si>
    <t>Gestion YM Garand Inc.</t>
  </si>
  <si>
    <t>Quintal, William</t>
  </si>
  <si>
    <t>9448-2908 Québec. Inc.</t>
  </si>
  <si>
    <t>Canadian Malartic GP</t>
  </si>
  <si>
    <t>GBI experts-conseil</t>
  </si>
  <si>
    <t>Sylvain Grégoire</t>
  </si>
  <si>
    <t>Martin Grenon</t>
  </si>
  <si>
    <t>La Gabanne de l'Est S.E.N.C.</t>
  </si>
  <si>
    <t>Frédérick Larouche</t>
  </si>
  <si>
    <t>Érablière de la Quintessence S.E.N.C.</t>
  </si>
  <si>
    <t>Club de motoneige d'Amos</t>
  </si>
  <si>
    <t>Serge Landry</t>
  </si>
  <si>
    <t>Peters,L. John</t>
  </si>
  <si>
    <t>Sulliden Mining Capital Inc.</t>
  </si>
  <si>
    <t>Laforge Environnement Inc</t>
  </si>
  <si>
    <t>Carol Bergeron, Abel Kenny</t>
  </si>
  <si>
    <t>Armstrong, Martin</t>
  </si>
  <si>
    <t>Ministère de la Cybersécurité et du Numérique</t>
  </si>
  <si>
    <t>Coopérative forestière du Haut St-Maurice</t>
  </si>
  <si>
    <t>Winsome Canset Lithium Inc.</t>
  </si>
  <si>
    <t>Patriot Battery Metals Inc</t>
  </si>
  <si>
    <t>Produits forestiers Resolu</t>
  </si>
  <si>
    <t>Carole Éthier et Jean-François Bergeron</t>
  </si>
  <si>
    <t>058-Lacasse, Serge et Lefebvre, David</t>
  </si>
  <si>
    <t>Mikaël Lavoie</t>
  </si>
  <si>
    <t>Club Motoneige d'Abitibi-Ouest</t>
  </si>
  <si>
    <t>Ghislain Porlier</t>
  </si>
  <si>
    <t>Société de Développement Autochtone de la Baie-James</t>
  </si>
  <si>
    <t>Érablière Maillé-Rouleau-Rainville Inc</t>
  </si>
  <si>
    <t>Eric Godin</t>
  </si>
  <si>
    <t>1270020 B.C. Ltd</t>
  </si>
  <si>
    <t>Roger Tremblay</t>
  </si>
  <si>
    <t>Steeven-Craig Simard</t>
  </si>
  <si>
    <t>Éric Daneault</t>
  </si>
  <si>
    <t>103-La Cabane à Laurier</t>
  </si>
  <si>
    <t>Meunier Patrick</t>
  </si>
  <si>
    <t>Yamana Gold</t>
  </si>
  <si>
    <t>Gaston St-Pierre</t>
  </si>
  <si>
    <t>Donald Logan</t>
  </si>
  <si>
    <t>9458-6419 Québec inc.</t>
  </si>
  <si>
    <t>CERFO</t>
  </si>
  <si>
    <t>Jean-Guy Descoteaux</t>
  </si>
  <si>
    <t>Villeneuve Philippe</t>
  </si>
  <si>
    <t>Kruger Wayagamack S.E.C.</t>
  </si>
  <si>
    <t>Jean-Claude Drapeau</t>
  </si>
  <si>
    <t>Julie Lafrance et Guy Lagacé</t>
  </si>
  <si>
    <t>Rouillard Étienne</t>
  </si>
  <si>
    <t>Desroches Dany</t>
  </si>
  <si>
    <t>Coop de l'Arbre</t>
  </si>
  <si>
    <t>Giguère Stéphane</t>
  </si>
  <si>
    <t>Société de développement des parcs régionaux de la Matawi</t>
  </si>
  <si>
    <t>Club Aubé inc.</t>
  </si>
  <si>
    <t>Bélanger, Éric</t>
  </si>
  <si>
    <t>Ministère de l'Environnement et de la Lutte contre les chang</t>
  </si>
  <si>
    <t>Gilles Lévesque</t>
  </si>
  <si>
    <t>Lorraine Lagacé et Michel Kerr</t>
  </si>
  <si>
    <t>Sucrerie Brix Co. inc.</t>
  </si>
  <si>
    <t>Sucrerie Brix Co inc.</t>
  </si>
  <si>
    <t>Riberdy Lyne</t>
  </si>
  <si>
    <t>Association lac Boulter 2019</t>
  </si>
  <si>
    <t>Exploration Midland inc Mario Masson</t>
  </si>
  <si>
    <t>Patrick Huguet</t>
  </si>
  <si>
    <t>Ville de Sainte-Catherine-de-la-Jacques-Cartier</t>
  </si>
  <si>
    <t>Sylvain Poitras</t>
  </si>
  <si>
    <t>Lithium Amérique du Nord inc</t>
  </si>
  <si>
    <t>Municipalité Val-Sanit-Gilles</t>
  </si>
  <si>
    <t>Les Entreprises Jacques Dufour inc.</t>
  </si>
  <si>
    <t>Trottier, André</t>
  </si>
  <si>
    <t>François Saey</t>
  </si>
  <si>
    <t>Érablière Tee-Lake Enr</t>
  </si>
  <si>
    <t>Johanne Fournier</t>
  </si>
  <si>
    <t>Opawica Explorations inc</t>
  </si>
  <si>
    <t>Nolin, René</t>
  </si>
  <si>
    <t>Go Metals corp.</t>
  </si>
  <si>
    <t>Neveu Paul</t>
  </si>
  <si>
    <t>Jocelyne Therrien</t>
  </si>
  <si>
    <t>Servant, Carole</t>
  </si>
  <si>
    <t>9448-7329 Québec inc.</t>
  </si>
  <si>
    <t>Coté Nicolas</t>
  </si>
  <si>
    <t>Bois de chauffage Abitibi</t>
  </si>
  <si>
    <t>Claude Michaud</t>
  </si>
  <si>
    <t>Gouverment régional Eeyou Istchee Baie-James</t>
  </si>
  <si>
    <t>TDEM Exploration Inc.</t>
  </si>
  <si>
    <t>Robert Duhaime</t>
  </si>
  <si>
    <t>Municipalité de Saint-Augustin</t>
  </si>
  <si>
    <t>Gilles Duchesne</t>
  </si>
  <si>
    <t>Mikan Transport</t>
  </si>
  <si>
    <t>Suzie Pineault</t>
  </si>
  <si>
    <t>St-Denis, Patrice et Bergevin, Geneviève</t>
  </si>
  <si>
    <t>Dallaire Nicole</t>
  </si>
  <si>
    <t>Marcel St-Pierre</t>
  </si>
  <si>
    <t>136-Communauté de Kebaowek, Kebaowek First Nation</t>
  </si>
  <si>
    <t>Hubert Isabelle</t>
  </si>
  <si>
    <t>Morin Chantal</t>
  </si>
  <si>
    <t>Expérience Équinox s.e.n.c.</t>
  </si>
  <si>
    <t>Simard Jérémie, Boivin Frédéric</t>
  </si>
  <si>
    <t>Girard Germain</t>
  </si>
  <si>
    <t>G.L. Geoservice</t>
  </si>
  <si>
    <t>Écogites du lac Matagami</t>
  </si>
  <si>
    <t>Envirox Environnement</t>
  </si>
  <si>
    <t>Kenorland Minerals LTD</t>
  </si>
  <si>
    <t>Bergeron Hugues</t>
  </si>
  <si>
    <t>Frédéric Beauchesne</t>
  </si>
  <si>
    <t>Paquin Alexandre</t>
  </si>
  <si>
    <t>Municipalité d’Aguanish</t>
  </si>
  <si>
    <t>Larry Termarsch</t>
  </si>
  <si>
    <t>Sylvain Roberge</t>
  </si>
  <si>
    <t>Poirier Jean</t>
  </si>
  <si>
    <t>Hideux Bruno</t>
  </si>
  <si>
    <t>Gaetan Girard</t>
  </si>
  <si>
    <t>Érablière L. D. Inc.</t>
  </si>
  <si>
    <t>Pourvoirie Domaine du lac Brouillard</t>
  </si>
  <si>
    <t>Chemin de Fer Canadien National</t>
  </si>
  <si>
    <t>Touchette Simon</t>
  </si>
  <si>
    <t>Prévost Annick</t>
  </si>
  <si>
    <t>9188-6002 Québec inc. - Mike Panasiuk, président</t>
  </si>
  <si>
    <t>Fosses septiques St-Côme (2011) Inc.</t>
  </si>
  <si>
    <t>John Wetherall</t>
  </si>
  <si>
    <t>Iamgold corporation</t>
  </si>
  <si>
    <t>Cromp Daniel</t>
  </si>
  <si>
    <t>Musk Metal Corp.</t>
  </si>
  <si>
    <t>121-Boucher, Joanie et Lachapelle, François</t>
  </si>
  <si>
    <t>Laurentia Exploration Inc</t>
  </si>
  <si>
    <t>Géo-Envirofor Inc.</t>
  </si>
  <si>
    <t>Glencore Canada Corporation (92528)</t>
  </si>
  <si>
    <t>Grenier, Jean-Luc</t>
  </si>
  <si>
    <t>Goldseek Ressources</t>
  </si>
  <si>
    <t>Kobold Metals (9414-5349 Québec Inc.)</t>
  </si>
  <si>
    <t>Rheault, Michel</t>
  </si>
  <si>
    <t>Tremblay, Martin</t>
  </si>
  <si>
    <t>Guy Blanchette</t>
  </si>
  <si>
    <t>Martin Bélanger</t>
  </si>
  <si>
    <t>Mongrain Jasmin</t>
  </si>
  <si>
    <t>Exploration Goldflare inc.  Ghislain Morin</t>
  </si>
  <si>
    <t>Pierre Beaudoin</t>
  </si>
  <si>
    <t>EEE Exploration Corp</t>
  </si>
  <si>
    <t>Boisvert, Martin</t>
  </si>
  <si>
    <t>Roussy, André / Ouellet, Dannye</t>
  </si>
  <si>
    <t>Sanexen Services Environnementaux</t>
  </si>
  <si>
    <t>Hydro-Québec - Centrale Beaumont</t>
  </si>
  <si>
    <t>Alexis Achim</t>
  </si>
  <si>
    <t>Municipalité de Sainte-Émélie-de-l'Énergie</t>
  </si>
  <si>
    <t>Rexforêt Côte-Nord</t>
  </si>
  <si>
    <t>Orizon mobile inc.</t>
  </si>
  <si>
    <t>Bruno comptois</t>
  </si>
  <si>
    <t>TERFA inc.</t>
  </si>
  <si>
    <t>Municipalité de Nominingue</t>
  </si>
  <si>
    <t>Alexandre Hudon</t>
  </si>
  <si>
    <t>Érablière du lac Ferré (9462-2784 Québec inc.)</t>
  </si>
  <si>
    <t>Levesque, Nancy / Emond, Florian</t>
  </si>
  <si>
    <t>Édouard Ménard</t>
  </si>
  <si>
    <t>028-Dupont, Marie-Pierre et Larivière, Christian</t>
  </si>
  <si>
    <t>Frédérik Thivierge</t>
  </si>
  <si>
    <t>Francis Beaulieu et Denis Beaulieu</t>
  </si>
  <si>
    <t>Carmen Cassivi</t>
  </si>
  <si>
    <t>102-Boivin, Marie-Christine et Monet, Michel</t>
  </si>
  <si>
    <t>Maltais, Sylvain</t>
  </si>
  <si>
    <t>Julien Sylvain</t>
  </si>
  <si>
    <t>Lithium Metalstech Cancet Inc</t>
  </si>
  <si>
    <t>Galarneau Entrepreneur Général inc</t>
  </si>
  <si>
    <t>Lafontaine Damien</t>
  </si>
  <si>
    <t>Farrar Donald</t>
  </si>
  <si>
    <t>André Banville</t>
  </si>
  <si>
    <t>Paulette Thanase</t>
  </si>
  <si>
    <t>Rémi Boucher</t>
  </si>
  <si>
    <t>Pépinière Normandin</t>
  </si>
  <si>
    <t>Provost François</t>
  </si>
  <si>
    <t>Érick Simard</t>
  </si>
  <si>
    <t>Excavation Miller 2014</t>
  </si>
  <si>
    <t>François Auger</t>
  </si>
  <si>
    <t>Gervais Roch</t>
  </si>
  <si>
    <t>1844 Resources inc.</t>
  </si>
  <si>
    <t>Pourvoirie Lac à Paul</t>
  </si>
  <si>
    <t>Martin Gauthier</t>
  </si>
  <si>
    <t>Stéphane Belley</t>
  </si>
  <si>
    <t>Brunet Marie-Ève</t>
  </si>
  <si>
    <t>Érablière Ma-Re senc</t>
  </si>
  <si>
    <t>Voyageur Metals inc</t>
  </si>
  <si>
    <t>Raymond, Alain</t>
  </si>
  <si>
    <t>M. Patrick Chevalier</t>
  </si>
  <si>
    <t>AuRista Exploration Corp.</t>
  </si>
  <si>
    <t>Club de motoneige Labelle et Club quad Iroquois</t>
  </si>
  <si>
    <t>MRC de La Matapédia</t>
  </si>
  <si>
    <t>Desmarais Yannick</t>
  </si>
  <si>
    <t>Lavoie, Patrice</t>
  </si>
  <si>
    <t>Dumais, Daniel</t>
  </si>
  <si>
    <t>Bergeron, Sylvain</t>
  </si>
  <si>
    <t>Métaux Niobay inc.</t>
  </si>
  <si>
    <t>Société Aurifère Yamana Québec inc</t>
  </si>
  <si>
    <t>Claude Pellerin</t>
  </si>
  <si>
    <t>Jean-Marc Gagnon</t>
  </si>
  <si>
    <t>Galaxy Lithium Ontario</t>
  </si>
  <si>
    <t>Guerin Patrice</t>
  </si>
  <si>
    <t>Durango Resources</t>
  </si>
  <si>
    <t>Tremblay, Yves</t>
  </si>
  <si>
    <t>IOC Rio Tinto</t>
  </si>
  <si>
    <t>Joelle Monnière</t>
  </si>
  <si>
    <t>Claude Laforme</t>
  </si>
  <si>
    <t>Turbide Alain</t>
  </si>
  <si>
    <t>Association des villégiateurs du Lac Libéral</t>
  </si>
  <si>
    <t>Association Villégiateurs Nord_Club Féroce</t>
  </si>
  <si>
    <t>Jean-François Blouin</t>
  </si>
  <si>
    <t>Les Amis de la Branche Ouest inc.</t>
  </si>
  <si>
    <t>Poliquin Jonathan</t>
  </si>
  <si>
    <t>Produits Forestiers Resolu</t>
  </si>
  <si>
    <t>Club de motoneige Onatchiway Pierre Delisle</t>
  </si>
  <si>
    <t>Ethos Gold (99735)</t>
  </si>
  <si>
    <t>Ontario Power Generation</t>
  </si>
  <si>
    <t>Éric Tanguay</t>
  </si>
  <si>
    <t>Roy Gilles, Roy Mélanie</t>
  </si>
  <si>
    <t>Paul L'Écuyer</t>
  </si>
  <si>
    <t>Association R0-256-Chelin du Lac Long</t>
  </si>
  <si>
    <t>La Chic-Chocs course internationale de traîneau a chiens</t>
  </si>
  <si>
    <t>Fédération chasse &amp; pêche Owen (ZEC OWEN)</t>
  </si>
  <si>
    <t>Morin Jimmy</t>
  </si>
  <si>
    <t>CGCGÎM</t>
  </si>
  <si>
    <t>Eeyou communication</t>
  </si>
  <si>
    <t>Sébastien Piché</t>
  </si>
  <si>
    <t>Benoit Garon</t>
  </si>
  <si>
    <t>Guillaume Thibault</t>
  </si>
  <si>
    <t>Bill Cochrane</t>
  </si>
  <si>
    <t>Association sportive St-Marie inc.-Zec de la Boiteuse</t>
  </si>
  <si>
    <t>Mines Agnico Eagle Limitée</t>
  </si>
  <si>
    <t>Stria Lithium Inc</t>
  </si>
  <si>
    <t>Martin ANDRÉ</t>
  </si>
  <si>
    <t>Luc Provencher</t>
  </si>
  <si>
    <t>François Paquet</t>
  </si>
  <si>
    <t>Emond Gino</t>
  </si>
  <si>
    <t>Pourvoirie des Grands-Ducs</t>
  </si>
  <si>
    <t>Énergies renouvelables Invenergy Canada</t>
  </si>
  <si>
    <t>Carlo Capano</t>
  </si>
  <si>
    <t>Iordache, Nicole</t>
  </si>
  <si>
    <t>Conseil de bande de Oujé-Bougoumou</t>
  </si>
  <si>
    <t>Alexandre Bureau</t>
  </si>
  <si>
    <t>Association du Lac Châteauvert</t>
  </si>
  <si>
    <t>Lithium Metalstech Adina Inc.</t>
  </si>
  <si>
    <t>Quebec Copper &amp; Gold</t>
  </si>
  <si>
    <t>Hovington, Normand</t>
  </si>
  <si>
    <t>Yves St-Georges</t>
  </si>
  <si>
    <t>Jean-Pierre Savard</t>
  </si>
  <si>
    <t>Philippe Shooner</t>
  </si>
  <si>
    <t>Groupement forestier coopératif Abitibi</t>
  </si>
  <si>
    <t>Giroux, Yves</t>
  </si>
  <si>
    <t>SEPAQ, RÉSERVE FAUNIQUE MASTIGOUCHE</t>
  </si>
  <si>
    <t>Galaxy Lithium Canada Inc.</t>
  </si>
  <si>
    <t>Michel Hudon</t>
  </si>
  <si>
    <t>Mc Cuaig, Steve</t>
  </si>
  <si>
    <t>Association sportive Mars-Moulin(Zec Mars-Moulin)</t>
  </si>
  <si>
    <t>Yan Lalancette</t>
  </si>
  <si>
    <t>Club de motoneigiste Les Chevaliers des Frontières</t>
  </si>
  <si>
    <t>Joey Charrette</t>
  </si>
  <si>
    <t>Lortie Jean-Philippe</t>
  </si>
  <si>
    <t>Ross, David</t>
  </si>
  <si>
    <t>Société des établissements de plein air du Québec ( SÉPAQ)</t>
  </si>
  <si>
    <t>Latulippe, Jocelyn</t>
  </si>
  <si>
    <t>Sylvain Lapalme</t>
  </si>
  <si>
    <t>Louis Tremblay</t>
  </si>
  <si>
    <t>Patrick Desharnais</t>
  </si>
  <si>
    <t>TechnoRem Inc.</t>
  </si>
  <si>
    <t>070-Boyd, Douglas</t>
  </si>
  <si>
    <t>Thivierge, Richard</t>
  </si>
  <si>
    <t>Société en commandite Waltham Énergie</t>
  </si>
  <si>
    <t>Mathieu Larochelle</t>
  </si>
  <si>
    <t>Marc Blais</t>
  </si>
  <si>
    <t>Sylvain Maltais</t>
  </si>
  <si>
    <t>Gagnon, Christian</t>
  </si>
  <si>
    <t>Canards illimités Canada</t>
  </si>
  <si>
    <t>Ethos Gold Corp. (99735)</t>
  </si>
  <si>
    <t>Aéroport régional de Val-d'Or</t>
  </si>
  <si>
    <t>Alain Nepton</t>
  </si>
  <si>
    <t>Kevin Bonenfant</t>
  </si>
  <si>
    <t>Gestion Steve Vaillancourt Inc.</t>
  </si>
  <si>
    <t>9381-3467 Québec inc. (Transport JPTO)</t>
  </si>
  <si>
    <t>Les Métaux Niobay inc.</t>
  </si>
  <si>
    <t>Quirion Éric</t>
  </si>
  <si>
    <t>Claude Boivin</t>
  </si>
  <si>
    <t>MAGNETO INVESTMENTS LIMITED PARTNERSHIP</t>
  </si>
  <si>
    <t>Mistango River Resources</t>
  </si>
  <si>
    <t>Voyager Metals Inc.</t>
  </si>
  <si>
    <t>Les Entreprises De Champlain</t>
  </si>
  <si>
    <t>Larouche François</t>
  </si>
  <si>
    <t>BRP</t>
  </si>
  <si>
    <t>Carlos Dion</t>
  </si>
  <si>
    <t>Naud, Kéven</t>
  </si>
  <si>
    <t>Mines Indépendantes Chibougamau</t>
  </si>
  <si>
    <t>Transport Mike Veilette</t>
  </si>
  <si>
    <t>Winsome Lithium Cancet</t>
  </si>
  <si>
    <t>Zec Mitchinamecus</t>
  </si>
  <si>
    <t>Tarku Resources Ltd</t>
  </si>
  <si>
    <t>Théberge Martin</t>
  </si>
  <si>
    <t>Sylvain Séguin</t>
  </si>
  <si>
    <t>Municipalité de Natashquan</t>
  </si>
  <si>
    <t>Claude Laperrière</t>
  </si>
  <si>
    <t>2551-2658 Qc Inc.</t>
  </si>
  <si>
    <t>François Gosselin</t>
  </si>
  <si>
    <t>Beyond Minerals Inc</t>
  </si>
  <si>
    <t>026-9414-7790 Qc inc.</t>
  </si>
  <si>
    <t>Loranger Michel</t>
  </si>
  <si>
    <t>Louis Léveillé</t>
  </si>
  <si>
    <t>Létourneau, Alain</t>
  </si>
  <si>
    <t>Jean-Paul Trudel</t>
  </si>
  <si>
    <t>Gagné, Simon</t>
  </si>
  <si>
    <t>Club de moto-neige les Bolides de Ragueneau inc.</t>
  </si>
  <si>
    <t>Mrc de la HauteCôte-Nord</t>
  </si>
  <si>
    <t>Steeve Tremblay</t>
  </si>
  <si>
    <t>CLUB DE MOTO-NEIGE REGIONAL  ST-GABRIEL BRANDON</t>
  </si>
  <si>
    <t>Yves Tremblay</t>
  </si>
  <si>
    <t>Moisan Hugo</t>
  </si>
  <si>
    <t>Ville de St-Félicien</t>
  </si>
  <si>
    <t>Alexandre St-Germain Lapointe</t>
  </si>
  <si>
    <t>STATION MONT-TREMBLANT SOCIÉTÉ EN COMMANDITE</t>
  </si>
  <si>
    <t>9313-8246 Québec inc.</t>
  </si>
  <si>
    <t>Gestion Chemin Forestier</t>
  </si>
  <si>
    <t>DÉVELOPPEMENT EDF RENOUVLABLES INC</t>
  </si>
  <si>
    <t>Francis Bergeron</t>
  </si>
  <si>
    <t>Pourvoirie du lac Berval</t>
  </si>
  <si>
    <t>Pourvoirie Oasis du Gouin (2007) inc.</t>
  </si>
  <si>
    <t>Énergie renouvelables Invenergy Canada</t>
  </si>
  <si>
    <t>First Phosphate Corp.</t>
  </si>
  <si>
    <t>Perreault, Jean-Sébastien</t>
  </si>
  <si>
    <t>Syndicat des Co-propriétaires Domaine de la Grande Ourse</t>
  </si>
  <si>
    <t>Ghislain Labbé</t>
  </si>
  <si>
    <t>Les entreprises Lauréat L. Gallant inc.</t>
  </si>
  <si>
    <t>Gestion R.B. Boulanger inc.</t>
  </si>
  <si>
    <t>Michelle Lamarche</t>
  </si>
  <si>
    <t>Pascal Boily</t>
  </si>
  <si>
    <t>MTQ - Direction des Affaires aéroportuaires</t>
  </si>
  <si>
    <t>Grou, Peter</t>
  </si>
  <si>
    <t>Nelson Verreault</t>
  </si>
  <si>
    <t>David Therrien-Gobeil</t>
  </si>
  <si>
    <t>Éric Hurtubise</t>
  </si>
  <si>
    <t>Depatie Jean</t>
  </si>
  <si>
    <t>Orfinders Resources inc.</t>
  </si>
  <si>
    <t>NeoTerrex Corporation</t>
  </si>
  <si>
    <t>Domaine sucres et Monts inc.</t>
  </si>
  <si>
    <t>Sabrina Bélanger</t>
  </si>
  <si>
    <t>Innergex énergie renouvelable</t>
  </si>
  <si>
    <t>Destrempes, Martin</t>
  </si>
  <si>
    <t>Doucet, Marie-Eve et Desmeules, Annie-Pier</t>
  </si>
  <si>
    <t>Miyuukaa Corp.</t>
  </si>
  <si>
    <t>Location Excavation J-F Foster enr</t>
  </si>
  <si>
    <t>Sucrerie La Sève D'Or inc</t>
  </si>
  <si>
    <t>Érablière S.V.R. inc</t>
  </si>
  <si>
    <t>Érablière Chez Ti-Père inc.</t>
  </si>
  <si>
    <t>9462-2487 Québec inc. (Érablière du Petit Castor)</t>
  </si>
  <si>
    <t>Sindy Gagnon</t>
  </si>
  <si>
    <t>Produits Forestiers Petit Paris</t>
  </si>
  <si>
    <t>Charette, Dominique</t>
  </si>
  <si>
    <t>Livernoche Marc</t>
  </si>
  <si>
    <t>Gitennes Exploration Inc.</t>
  </si>
  <si>
    <t>Tremblay Jérémy</t>
  </si>
  <si>
    <t>Corporation Minière Val-d’Or</t>
  </si>
  <si>
    <t>Muzhu Mining Ltd.</t>
  </si>
  <si>
    <t>Les Petites Sucreries du Bûcheron inc</t>
  </si>
  <si>
    <t>Parc éolien Mesgi'g Ugju's'n</t>
  </si>
  <si>
    <t>Michel Girard</t>
  </si>
  <si>
    <t>Pourvoirie Club Fontbrune Ltée</t>
  </si>
  <si>
    <t>David Sauvageau</t>
  </si>
  <si>
    <t>Club les Chevaliers de la Motoneige de New Richmond</t>
  </si>
  <si>
    <t>Gilbert Lamothe</t>
  </si>
  <si>
    <t>Canada Carbon</t>
  </si>
  <si>
    <t>Roger Guay et Maxime Gauthier Guay</t>
  </si>
  <si>
    <t>Vanadium Corp Resources inc.</t>
  </si>
  <si>
    <t>010-Viger, Daniel</t>
  </si>
  <si>
    <t>MRC de Témiscamingue</t>
  </si>
  <si>
    <t>Tremblay, Frédéric et Dany</t>
  </si>
  <si>
    <t>Sayona Nord</t>
  </si>
  <si>
    <t>Télus Québec</t>
  </si>
  <si>
    <t>Tremblay, Caroline</t>
  </si>
  <si>
    <t>Multiservices Guy Béchard</t>
  </si>
  <si>
    <t>Érablière P.Y.M. Industries inc.</t>
  </si>
  <si>
    <t>Marie-Jeanne Brochu</t>
  </si>
  <si>
    <t>Bonneau, Marianne</t>
  </si>
  <si>
    <t>Québec Copper &amp; Gold</t>
  </si>
  <si>
    <t>Égide Villeneuve</t>
  </si>
  <si>
    <t>Direction de la faune Gaspésie-Îles-de-la-Madeleine</t>
  </si>
  <si>
    <t>Delattre therry</t>
  </si>
  <si>
    <t>Coopérative de plein-air RAC</t>
  </si>
  <si>
    <t>Sylvain Turcotte - Pourvoirie La Jeannoise</t>
  </si>
  <si>
    <t>001-Aumond-Beaupré, Jessica</t>
  </si>
  <si>
    <t>Érablière FRB Inc.</t>
  </si>
  <si>
    <t>Alzaal Pirzada (90960)</t>
  </si>
  <si>
    <t>Tremblay, Yvan</t>
  </si>
  <si>
    <t>St-Pierre, François</t>
  </si>
  <si>
    <t>Érablière La Montagne d'à Côté Inc.</t>
  </si>
  <si>
    <t>Harold Huard</t>
  </si>
  <si>
    <t>RV Camping 2011</t>
  </si>
  <si>
    <t>Marc Rainville</t>
  </si>
  <si>
    <t>095-Gilbert, Stéphane</t>
  </si>
  <si>
    <t>086-Desrochers, Alain</t>
  </si>
  <si>
    <t>Hughes Gordon</t>
  </si>
  <si>
    <t>088-Morasse, Johanne</t>
  </si>
  <si>
    <t>Winsome Resources</t>
  </si>
  <si>
    <t>Dany Villeneuve</t>
  </si>
  <si>
    <t>Girouard, Christian et Bertrand, Valérie</t>
  </si>
  <si>
    <t>047-Sucrerie du Huard inc</t>
  </si>
  <si>
    <t>001-Cliche, André</t>
  </si>
  <si>
    <t>Guy trahan</t>
  </si>
  <si>
    <t>9176-0280 Qc inc</t>
  </si>
  <si>
    <t>Laurier Tremblay</t>
  </si>
  <si>
    <t>Keven Asselin</t>
  </si>
  <si>
    <t>Habitations 32 INC A/S Jeremy Tessier</t>
  </si>
  <si>
    <t>Simon Holsgrove</t>
  </si>
  <si>
    <t>Francis Côté</t>
  </si>
  <si>
    <t>Yves White</t>
  </si>
  <si>
    <t>Gilles Turbide</t>
  </si>
  <si>
    <t>Archer Exploration Corp</t>
  </si>
  <si>
    <t>9349-8632 Québec inc.</t>
  </si>
  <si>
    <t>Foresterie Y. Dubé Inc</t>
  </si>
  <si>
    <t>Georges Poirier</t>
  </si>
  <si>
    <t>Isabelle, Alain</t>
  </si>
  <si>
    <t>Newfoundland Discovery Corp.</t>
  </si>
  <si>
    <t>Communauté Kitigan Zibi Anishinabeg</t>
  </si>
  <si>
    <t>Sylvie Jolette</t>
  </si>
  <si>
    <t>Les Entreprises Ghislain Dufour Inc.</t>
  </si>
  <si>
    <t>Jean Dechamplain</t>
  </si>
  <si>
    <t>9426-9198 Québec inc</t>
  </si>
  <si>
    <t>Angéline Contant</t>
  </si>
  <si>
    <t>9346-1028 Québec inc.</t>
  </si>
  <si>
    <t>La Cabane des Lemay INC.</t>
  </si>
  <si>
    <t>Delta Resources</t>
  </si>
  <si>
    <t>Sucrerie Poirier inc.</t>
  </si>
  <si>
    <t>Patrick Desmarais</t>
  </si>
  <si>
    <t>Gauthier, Denis</t>
  </si>
  <si>
    <t>Giasson Élie</t>
  </si>
  <si>
    <t>Force Armée Canadienne</t>
  </si>
  <si>
    <t>Larouche, Gaétan</t>
  </si>
  <si>
    <t>Ressources Austroid Canada inc</t>
  </si>
  <si>
    <t>Gagnon, Sylvain</t>
  </si>
  <si>
    <t>9158-1397 Québec inc.</t>
  </si>
  <si>
    <t>DANNY LAVALLÉE</t>
  </si>
  <si>
    <t>Érablière B.L.B. Labonté inc.</t>
  </si>
  <si>
    <t>006-Létourneau, Tommy</t>
  </si>
  <si>
    <t>Claude Blais</t>
  </si>
  <si>
    <t>Wayne E. Holmstead</t>
  </si>
  <si>
    <t>Larrivée, Pierre</t>
  </si>
  <si>
    <t>Duparquet Assets</t>
  </si>
  <si>
    <t>Patrick Barraye</t>
  </si>
  <si>
    <t>Dominique Boudreau</t>
  </si>
  <si>
    <t>Létourneau, Dany</t>
  </si>
  <si>
    <t>Pourvoirie Domaine la Sorbière</t>
  </si>
  <si>
    <t>Pourvoirie Homamo</t>
  </si>
  <si>
    <t>ÉRABLIÈRE JDM INC.</t>
  </si>
  <si>
    <t>019-Gélinas, Florence et Manseau, Léo</t>
  </si>
  <si>
    <t>Lepage, Michel</t>
  </si>
  <si>
    <t>Jean-François Lebrun</t>
  </si>
  <si>
    <t>Samuel Girard</t>
  </si>
  <si>
    <t>026-Davis, Derek</t>
  </si>
  <si>
    <t>Comtois-Besner Ingrid et Cholette Benoît</t>
  </si>
  <si>
    <t>Érablière Sénéchal SENC</t>
  </si>
  <si>
    <t>Henley, Patrick</t>
  </si>
  <si>
    <t>MARTIN DANEAU</t>
  </si>
  <si>
    <t>Maxime Fortin</t>
  </si>
  <si>
    <t>Mont-Royal Ressources</t>
  </si>
  <si>
    <t>I Metal ressource inc</t>
  </si>
  <si>
    <t>Ressources E-Power</t>
  </si>
  <si>
    <t>Erabliere S.A. Therrien Inc.</t>
  </si>
  <si>
    <t>Probe Gold Inc</t>
  </si>
  <si>
    <t>Pilote, Réjean</t>
  </si>
  <si>
    <t>Taggart bay lodge</t>
  </si>
  <si>
    <t>9405-9292 Québec inc.</t>
  </si>
  <si>
    <t>BoreA Canada</t>
  </si>
  <si>
    <t>Tremblay, Émile</t>
  </si>
  <si>
    <t>Expé Aventures inc.</t>
  </si>
  <si>
    <t>Desbiens, Christian</t>
  </si>
  <si>
    <t>1844 Ressources Inc.</t>
  </si>
  <si>
    <t>Dany Bilodeau</t>
  </si>
  <si>
    <t>Roussy, Marc</t>
  </si>
  <si>
    <t>Boldmetals Exploration Corp.</t>
  </si>
  <si>
    <t>Aurèle Harvey &amp; Fils</t>
  </si>
  <si>
    <t>ÉRABLIÈRE DU MONT GOSFORD INC.</t>
  </si>
  <si>
    <t>Claude Deslauriers</t>
  </si>
  <si>
    <t>Martin Tremblay et Alain Tremblay</t>
  </si>
  <si>
    <t>Bertin Bouchard</t>
  </si>
  <si>
    <t>Pascal Côté</t>
  </si>
  <si>
    <t>Martin Dufour</t>
  </si>
  <si>
    <t>Mario et Chrystian Potvin</t>
  </si>
  <si>
    <t>Conseil de la Nation Innu Matimekush-Lac John</t>
  </si>
  <si>
    <t>Érablière Montagne de la Croix inc.</t>
  </si>
  <si>
    <t>Olivier Nault</t>
  </si>
  <si>
    <t>Le Saumon de la Rivière Malbaie inc.</t>
  </si>
  <si>
    <t>Jean Gauthier</t>
  </si>
  <si>
    <t>Canadian Mining House</t>
  </si>
  <si>
    <t>Érablière Tee-Lake</t>
  </si>
  <si>
    <t>Les Entreprises Mont-Sterling inc.</t>
  </si>
  <si>
    <t>Englobe Corp.</t>
  </si>
  <si>
    <t>Nadeau Jean</t>
  </si>
  <si>
    <t>Émond, Stéphane</t>
  </si>
  <si>
    <t>Centre de formation professionnelle du Pays des Bleuets</t>
  </si>
  <si>
    <t>Gagnon France</t>
  </si>
  <si>
    <t>Nathaniel St-Jean</t>
  </si>
  <si>
    <t>ROBERT PROULX</t>
  </si>
  <si>
    <t>FRANCOIS VILLEMURE</t>
  </si>
  <si>
    <t>Rocheleau, Guy</t>
  </si>
  <si>
    <t>Alexandre Bonneau</t>
  </si>
  <si>
    <t>Gagnon Stéphane</t>
  </si>
  <si>
    <t>Sylvio Gosselin</t>
  </si>
  <si>
    <t>Thibeault, Benoît</t>
  </si>
  <si>
    <t>sbh</t>
  </si>
  <si>
    <t>M.A.CABANE AU FOND DU RANG INC.</t>
  </si>
  <si>
    <t>Brisson, Rosanne</t>
  </si>
  <si>
    <t>Lecomte, Valérie</t>
  </si>
  <si>
    <t>Ressources Metchib Inc.</t>
  </si>
  <si>
    <t>Jonathan Plourde</t>
  </si>
  <si>
    <t>Boivin, Stéphanie et Savard, Frédéric</t>
  </si>
  <si>
    <t>Cantin, Yves</t>
  </si>
  <si>
    <t>Steve Lebel</t>
  </si>
  <si>
    <t>PELLETIER MARTIN</t>
  </si>
  <si>
    <t>BERGERON DENIS</t>
  </si>
  <si>
    <t>Gino Lemieux</t>
  </si>
  <si>
    <t>Ministère des Ressources naturelles et des Forêts</t>
  </si>
  <si>
    <t>MRNF - Direction de la recherche forestière</t>
  </si>
  <si>
    <t>Rexforêt - Division Roberval</t>
  </si>
  <si>
    <t>Pépinière de Normandin</t>
  </si>
  <si>
    <t>Municipalité de la Côte-Nord du Golfe du Saint-Laurent</t>
  </si>
  <si>
    <t>Zec Batiscan-Neilson</t>
  </si>
  <si>
    <t>Guy Allard</t>
  </si>
  <si>
    <t>Michel Brunelle</t>
  </si>
  <si>
    <t>Jason Grenier</t>
  </si>
  <si>
    <t>Côté Noémie</t>
  </si>
  <si>
    <t>Chantal Giroux</t>
  </si>
  <si>
    <t>Tanguay Harold</t>
  </si>
  <si>
    <t>Corporation de Protection de l’Environnement de Sept-Îles</t>
  </si>
  <si>
    <t>Jason Ritchie</t>
  </si>
  <si>
    <t>Association des lacs en Croix, barnard et Régis</t>
  </si>
  <si>
    <t>Sébastien Ricard</t>
  </si>
  <si>
    <t>Yves Dubé</t>
  </si>
  <si>
    <t>Ferme Aurizon s.e.n.c.</t>
  </si>
  <si>
    <t>Dave Therrien</t>
  </si>
  <si>
    <t>Jacques Legros</t>
  </si>
  <si>
    <t>Jean Marc Tremblay</t>
  </si>
  <si>
    <t>André Garneau</t>
  </si>
  <si>
    <t>9399-7757 Québec inc.</t>
  </si>
  <si>
    <t>ERABLIERE CERF-TO INC.</t>
  </si>
  <si>
    <t>Rosario Gagné</t>
  </si>
  <si>
    <t>Club Angilou</t>
  </si>
  <si>
    <t>045-Mercier, Pierre</t>
  </si>
  <si>
    <t>Marvel Discovery Corporation</t>
  </si>
  <si>
    <t>Chiasson Stéphane</t>
  </si>
  <si>
    <t>Érablière Castonguay et fils inc</t>
  </si>
  <si>
    <t>039-Lapierre, Léonel</t>
  </si>
  <si>
    <t>Q2 Metals Corp.</t>
  </si>
  <si>
    <t>Kenorland minerals LTD.</t>
  </si>
  <si>
    <t>BMEX Gold Inc</t>
  </si>
  <si>
    <t>Daniel Beaudry</t>
  </si>
  <si>
    <t>Savard, Gervais</t>
  </si>
  <si>
    <t>Club Quad Eeyou Istchee Baie-James</t>
  </si>
  <si>
    <t>Francis Girard</t>
  </si>
  <si>
    <t>Lapointe, Jean-Pierre</t>
  </si>
  <si>
    <t>Dominic Ouellet</t>
  </si>
  <si>
    <t>Exploration Midland inc</t>
  </si>
  <si>
    <t>SUCRERIE M.C. TARDIF INC.</t>
  </si>
  <si>
    <t>Bleuetière Nord-Côtière inc</t>
  </si>
  <si>
    <t>9437-5003 Québec inc.</t>
  </si>
  <si>
    <t>Direction générale des barrages</t>
  </si>
  <si>
    <t>Bois de Sciage J.&amp; N. LTEE</t>
  </si>
  <si>
    <t>MRNF Service de gestion des droits miniers</t>
  </si>
  <si>
    <t>Pourvoirie du Lac Oscar</t>
  </si>
  <si>
    <t>Marc Lessard</t>
  </si>
  <si>
    <t>Min. de l'Environnement et de la lutte c. les chang. clim.</t>
  </si>
  <si>
    <t>Perreault Dany</t>
  </si>
  <si>
    <t>Aubin, Louis</t>
  </si>
  <si>
    <t>Nicolas Rivard</t>
  </si>
  <si>
    <t>Martel Emmanuel</t>
  </si>
  <si>
    <t>Gagnon Dominic</t>
  </si>
  <si>
    <t>Sirois, Jean-Yves</t>
  </si>
  <si>
    <t>Denis Gervais</t>
  </si>
  <si>
    <t>Wiinipaakw Tours</t>
  </si>
  <si>
    <t>MRNF, Direction de larestauration des sites minier</t>
  </si>
  <si>
    <t>Carl Parent</t>
  </si>
  <si>
    <t>Club de motoneige Onatchiway Nicolas Roy</t>
  </si>
  <si>
    <t>Centre de plein air Le Norvégien Geoffrey Isaac</t>
  </si>
  <si>
    <t>Doyon, Roger</t>
  </si>
  <si>
    <t>Érablière MD inc</t>
  </si>
  <si>
    <t>Centre Walgwan</t>
  </si>
  <si>
    <t>Stéphane Lamothe</t>
  </si>
  <si>
    <t>Christopher Lavoie</t>
  </si>
  <si>
    <t>Municipalité de La Paroisse de La Doré</t>
  </si>
  <si>
    <t>GestiBoa Inc.</t>
  </si>
  <si>
    <t>Sayona Québec</t>
  </si>
  <si>
    <t>BEAUCHAMP MATHIEU</t>
  </si>
  <si>
    <t>PIXL Inc.</t>
  </si>
  <si>
    <t>Champigny Gérard</t>
  </si>
  <si>
    <t>Club motos-neige de la Mauricie Inc.</t>
  </si>
  <si>
    <t>ASSOCIATION LOISIRS, CHASSE ET PÊCHE OPWAIAK INC.</t>
  </si>
  <si>
    <t>Roger Materne</t>
  </si>
  <si>
    <t>Association Déneigement du 40 au 83 KM Martin Valin</t>
  </si>
  <si>
    <t>Paquet François</t>
  </si>
  <si>
    <t>128-Barbe, Pierre</t>
  </si>
  <si>
    <t>Dubé, Louis</t>
  </si>
  <si>
    <t>Stépnanie LAVOIE</t>
  </si>
  <si>
    <t>Service de gestion des droits miniers, MRNF</t>
  </si>
  <si>
    <t>Service de gestion des droits miniers MRNF</t>
  </si>
  <si>
    <t>Lesley Bingham</t>
  </si>
  <si>
    <t>Hudon, Jean-François</t>
  </si>
  <si>
    <t>Dufour, Sylvain</t>
  </si>
  <si>
    <t>Denis Lajeunesse</t>
  </si>
  <si>
    <t>Joey Nolet</t>
  </si>
  <si>
    <t>Ministère des ressources naturelles et des forêts</t>
  </si>
  <si>
    <t>Paré, Nathalie</t>
  </si>
  <si>
    <t>Association secteur Lacs-Gingras-Épagneul-Chaudron</t>
  </si>
  <si>
    <t>Geninovation A/S Vilma Goldstein</t>
  </si>
  <si>
    <t>Simon Gadbois</t>
  </si>
  <si>
    <t>Association du lac du Missionnaire</t>
  </si>
  <si>
    <t>Association des villégiateurs du secteur Brodeuse et Grenier</t>
  </si>
  <si>
    <t>Corporation Lithium Éléments Critiques</t>
  </si>
  <si>
    <t>Medaro Mining Corp.</t>
  </si>
  <si>
    <t>Ophir Gold Corp.</t>
  </si>
  <si>
    <t>Première Nation de Kebaowek</t>
  </si>
  <si>
    <t>9415-1610 Québec Inc</t>
  </si>
  <si>
    <t>Pirzada, Afzaal</t>
  </si>
  <si>
    <t>Pourvoirie du Lac Holt</t>
  </si>
  <si>
    <t>Gilles Chiasson</t>
  </si>
  <si>
    <t>Titan Discovery Corp</t>
  </si>
  <si>
    <t>Club Sportif Mont Bonnet</t>
  </si>
  <si>
    <t>Abboud, Jean-Pierre</t>
  </si>
  <si>
    <t>Muicipalité de Chartierville</t>
  </si>
  <si>
    <t>Guay, Denis</t>
  </si>
  <si>
    <t>Érablières Marcel Rancourt inc.</t>
  </si>
  <si>
    <t>Claude Pageau</t>
  </si>
  <si>
    <t>David Joyal</t>
  </si>
  <si>
    <t>Association des riverains du secteur km 33</t>
  </si>
  <si>
    <t>Anne-Marie Pratte</t>
  </si>
  <si>
    <t>Géninovation</t>
  </si>
  <si>
    <t>Domaine des Patriotes</t>
  </si>
  <si>
    <t>1361707 B.C. LTD</t>
  </si>
  <si>
    <t>Pourvoirie du lac Laflamme inc 02-590</t>
  </si>
  <si>
    <t>Collard Serge</t>
  </si>
  <si>
    <t>Ressources Austroid Canada</t>
  </si>
  <si>
    <t>Municipalité de Notre-Dame-de-Montauban</t>
  </si>
  <si>
    <t>Noel Stéphane</t>
  </si>
  <si>
    <t>Benoit St-Martin</t>
  </si>
  <si>
    <t>Boudreault Kevin</t>
  </si>
  <si>
    <t>Labelle François</t>
  </si>
  <si>
    <t>Pourvoirie Domaine Vanier</t>
  </si>
  <si>
    <t>Ghislain Samuel</t>
  </si>
  <si>
    <t>Les amis de la branche Ouest inc.</t>
  </si>
  <si>
    <t>Sylvie Tremblay</t>
  </si>
  <si>
    <t>Club Chasse et pêche de la Rencontre inc.</t>
  </si>
  <si>
    <t>Schlippes, Chantal</t>
  </si>
  <si>
    <t>Alexandre Pace</t>
  </si>
  <si>
    <t>Lalancette Jasmin</t>
  </si>
  <si>
    <t>Club de chasse et pêche Starmond lake</t>
  </si>
  <si>
    <t>NI-CO ÉNERGIE INC.</t>
  </si>
  <si>
    <t>Érablière Therriault inc.</t>
  </si>
  <si>
    <t>Éric-Olivier Bossé et Émilie Bossé</t>
  </si>
  <si>
    <t>Érablière Yvan Emond 90771940 QC inc</t>
  </si>
  <si>
    <t>Érablière Therriault.inc</t>
  </si>
  <si>
    <t>Sénéchal, Emmanuel</t>
  </si>
  <si>
    <t>Nicole Roy</t>
  </si>
  <si>
    <t>Fortin, Claude et Dufour, Isabelle</t>
  </si>
  <si>
    <t>Cédric Melançon</t>
  </si>
  <si>
    <t>Groupe GÉOS</t>
  </si>
  <si>
    <t>Association des propriétaires du secteur du Lac Boisvert</t>
  </si>
  <si>
    <t>Club de motoneige St-Raymond Inc.</t>
  </si>
  <si>
    <t>Delarosbil Ernest</t>
  </si>
  <si>
    <t>Ass. Propriétaires de chalet secteur lac des cygnes</t>
  </si>
  <si>
    <t>Carole Fontaine</t>
  </si>
  <si>
    <t>Vior</t>
  </si>
  <si>
    <t>Ville de Barkmere</t>
  </si>
  <si>
    <t>Association Nature Inc. (Chapeau-de-paille)</t>
  </si>
  <si>
    <t>Blais et Langlois inc.</t>
  </si>
  <si>
    <t>LES MINÉRAUX CREVIER INC.</t>
  </si>
  <si>
    <t>Sépaq Saint-Maurice</t>
  </si>
  <si>
    <t>9414-7790 Québec inc.</t>
  </si>
  <si>
    <t>Énergie éolienne PPAW inc.</t>
  </si>
  <si>
    <t>Corlay, Yannick</t>
  </si>
  <si>
    <t>Elliot Lavoie</t>
  </si>
  <si>
    <t>Brunswixk Exploration inc.</t>
  </si>
  <si>
    <t>Brunswick Exploration</t>
  </si>
  <si>
    <t>René Faucher</t>
  </si>
  <si>
    <t>Nathalie Arsenault</t>
  </si>
  <si>
    <t>Association chasse et pêche de la Désert</t>
  </si>
  <si>
    <t>Association Domaine du Lac des Trois Soeurs</t>
  </si>
  <si>
    <t>Pascal Bellehumeur</t>
  </si>
  <si>
    <t>Dominique Douaire</t>
  </si>
  <si>
    <t>L'arche du chasseur</t>
  </si>
  <si>
    <t>Club de motoneige les hiboux de kamouraska</t>
  </si>
  <si>
    <t>Loyal Lithium</t>
  </si>
  <si>
    <t>Concassage E. Tanguay inc.</t>
  </si>
  <si>
    <t>Maxime Rivard</t>
  </si>
  <si>
    <t>Duceppe Mathieu</t>
  </si>
  <si>
    <t>Gagnon, Alain</t>
  </si>
  <si>
    <t>Maxime Bernard</t>
  </si>
  <si>
    <t>Club Vélogamik</t>
  </si>
  <si>
    <t>Login Moreau</t>
  </si>
  <si>
    <t>Dion, Viateur</t>
  </si>
  <si>
    <t>Antoine Rancourt</t>
  </si>
  <si>
    <t>Station Mont-Sainte-Cécile</t>
  </si>
  <si>
    <t>Louis-Justin Denis</t>
  </si>
  <si>
    <t>2736-1179 Québec inc</t>
  </si>
  <si>
    <t>Avenir Metals (Canada) Limited</t>
  </si>
  <si>
    <t>Perron, Louis</t>
  </si>
  <si>
    <t>Bouchard Vanina</t>
  </si>
  <si>
    <t>Jean-Philippe Marcotte</t>
  </si>
  <si>
    <t>Brunswick Exploration Inc.</t>
  </si>
  <si>
    <t>Club de moto-neige du Lac Ceinture Inc.</t>
  </si>
  <si>
    <t>Gervais Philippe-Antoine</t>
  </si>
  <si>
    <t>Nemaska Lithium</t>
  </si>
  <si>
    <t>Frédérick Lavoie</t>
  </si>
  <si>
    <t>Sucrerie MaryDan inc.</t>
  </si>
  <si>
    <t>CLUB QUAD DOMAINE-DU-ROY INC.</t>
  </si>
  <si>
    <t>MRNF - Unité de gestion de Mistassini</t>
  </si>
  <si>
    <t>Lithium Chubb Inc</t>
  </si>
  <si>
    <t>Line Dulong</t>
  </si>
  <si>
    <t>Gravel, Dany</t>
  </si>
  <si>
    <t>Turcotte, Manon</t>
  </si>
  <si>
    <t>Gauthier, Valérie</t>
  </si>
  <si>
    <t>9107-0791 Québec inc</t>
  </si>
  <si>
    <t>Martin Charest</t>
  </si>
  <si>
    <t>Les Redevances Noranda inc.</t>
  </si>
  <si>
    <t>Energy IQ</t>
  </si>
  <si>
    <t>9485-1128 Québec inc.</t>
  </si>
  <si>
    <t>Excavation P.J.S.</t>
  </si>
  <si>
    <t>Pourvoirie lac à l'ours blanc</t>
  </si>
  <si>
    <t>Louis-Martin Côté et Kim Proulx</t>
  </si>
  <si>
    <t>Ministère de l'environnement MDELCC</t>
  </si>
  <si>
    <t>Lithium One Metals Inc.</t>
  </si>
  <si>
    <t>Carmen Pratte</t>
  </si>
  <si>
    <t>Otis, François</t>
  </si>
  <si>
    <t>Comet Lithium Dorp.</t>
  </si>
  <si>
    <t>Activa Environnement</t>
  </si>
  <si>
    <t>Pourvoirie Demi-Lune</t>
  </si>
  <si>
    <t>Guylaine Rivard</t>
  </si>
  <si>
    <t>André</t>
  </si>
  <si>
    <t>Marc Jacome</t>
  </si>
  <si>
    <t>Lithium Winsome Adina Inc.</t>
  </si>
  <si>
    <t>Conservation de la Nature Canada</t>
  </si>
  <si>
    <t>Deneigement LJMM</t>
  </si>
  <si>
    <t>Métaux OM1 Canada Inc.</t>
  </si>
  <si>
    <t>Game Exploration Inc.</t>
  </si>
  <si>
    <t>Association des propriétaires de chalets DeMonts Blanc</t>
  </si>
  <si>
    <t>Association de la route R-0405</t>
  </si>
  <si>
    <t>Michel Durant</t>
  </si>
  <si>
    <t>Michel Durand</t>
  </si>
  <si>
    <t>Michel Brière</t>
  </si>
  <si>
    <t>Mont Grand Fonds Inc.</t>
  </si>
  <si>
    <t>François Tremblay</t>
  </si>
  <si>
    <t>IDLOGIC</t>
  </si>
  <si>
    <t>Trieste Lithium Ltd</t>
  </si>
  <si>
    <t>Pagé Sébastien</t>
  </si>
  <si>
    <t>Innergex énergie renouvelable inc.</t>
  </si>
  <si>
    <t>Club motoneige les coureurs de bois</t>
  </si>
  <si>
    <t>Tremblay, Éric</t>
  </si>
  <si>
    <t>Barrette Chapais Ltée</t>
  </si>
  <si>
    <t>Landry, Alain</t>
  </si>
  <si>
    <t>Nadeau, Gilles</t>
  </si>
  <si>
    <t>Patrick Chapdelaine</t>
  </si>
  <si>
    <t>Coopérative de solidarité Vallée Bras-du-Nord</t>
  </si>
  <si>
    <t>Club de motoneige du Fjord Inc.</t>
  </si>
  <si>
    <t>McCormick Rive Ouest Inc.</t>
  </si>
  <si>
    <t>FER Macpès</t>
  </si>
  <si>
    <t xml:space="preserve">
Transport Paradis et fils 25404724 Québec inc</t>
  </si>
  <si>
    <t>Michel Dufour</t>
  </si>
  <si>
    <t>Yolande Boisvert</t>
  </si>
  <si>
    <t>Michel Letendre</t>
  </si>
  <si>
    <t>Xcite Ressources</t>
  </si>
  <si>
    <t>2540 4724 Québec inc. Transport Paradis et fils</t>
  </si>
  <si>
    <t>Bleuetière Pouliot &amp; fils inc.</t>
  </si>
  <si>
    <t>Northern Graphite</t>
  </si>
  <si>
    <t>Club de motoneiges du Fjord Inc.</t>
  </si>
  <si>
    <t>Fréderic Pépin</t>
  </si>
  <si>
    <t>Caouette, Éric</t>
  </si>
  <si>
    <t>MELCCFP</t>
  </si>
  <si>
    <t>Infinico Métals Corp</t>
  </si>
  <si>
    <t>Éric Thiffault</t>
  </si>
  <si>
    <t>St-Pierre, Nadia</t>
  </si>
  <si>
    <t>Afzaal Pirzada</t>
  </si>
  <si>
    <t>9227-9454 Québec inc.</t>
  </si>
  <si>
    <t>Hervé Gaudreault</t>
  </si>
  <si>
    <t>Club motoneige Dolbeau-Mistassini Inc.</t>
  </si>
  <si>
    <t>Keven Sauvageau</t>
  </si>
  <si>
    <t>Marc Fecteau</t>
  </si>
  <si>
    <t>La Base de plein air AIR-EAU-BOIS</t>
  </si>
  <si>
    <t>Développement Montagne St-Côme I S.E.C.</t>
  </si>
  <si>
    <t>Municipalité de Bonne Espérance</t>
  </si>
  <si>
    <t>RexForêt</t>
  </si>
  <si>
    <t>Claude Bernier</t>
  </si>
  <si>
    <t>Monty Jérome</t>
  </si>
  <si>
    <t>Contigo Ressources Ltd.</t>
  </si>
  <si>
    <t>Pourvoirie Gaudias Foster Inc.</t>
  </si>
  <si>
    <t>94937808 Québec Inc</t>
  </si>
  <si>
    <t>9493 7802 Québec Inc</t>
  </si>
  <si>
    <t>9497-4557 Québec inc.</t>
  </si>
  <si>
    <t>Brassard Stéphane, Bouchand Simon, Audet Patrice,Lachance JB</t>
  </si>
  <si>
    <t>018-Noël, Sébastien</t>
  </si>
  <si>
    <t>Pourvoirie Rabaska</t>
  </si>
  <si>
    <t>Municipalité Wentworth-Nord</t>
  </si>
  <si>
    <t>9025-2685 Qc inc - Club Brunet</t>
  </si>
  <si>
    <t>Critical Element Lithium Corpotration</t>
  </si>
  <si>
    <t>Martin Tremblay</t>
  </si>
  <si>
    <t>Lithium Innova Inc.</t>
  </si>
  <si>
    <t>Fin Resources (Canada) Limited</t>
  </si>
  <si>
    <t>Roger Olivier</t>
  </si>
  <si>
    <t>Pierre Landry</t>
  </si>
  <si>
    <t>Lithium Chubb inc.</t>
  </si>
  <si>
    <t>Qc Copper and Gold Inc.</t>
  </si>
  <si>
    <t>Les Entreprises Jerry Thériault inc.</t>
  </si>
  <si>
    <t>Intergestion Zachary Inc.</t>
  </si>
  <si>
    <t>Tremblay Richard, Tremblay Marie-Claude</t>
  </si>
  <si>
    <t>Serge boisvert</t>
  </si>
  <si>
    <t>039-Érablière Temsucre</t>
  </si>
  <si>
    <t>Erabliere lac Bringé S.E.N.C.</t>
  </si>
  <si>
    <t>Longin Moreau</t>
  </si>
  <si>
    <t>Lemieux, Bernard</t>
  </si>
  <si>
    <t>Resources Winsome</t>
  </si>
  <si>
    <t>Club Quad Chaudière-Appalaches Nord</t>
  </si>
  <si>
    <t>Denis, Gabriel et Maxim Claveau</t>
  </si>
  <si>
    <t>Club Quad du Grand Saint-François</t>
  </si>
  <si>
    <t>Perron, José</t>
  </si>
  <si>
    <t>MRC Fjord-du-Saguenay</t>
  </si>
  <si>
    <t>Eldorado Gold (Québec) inc.</t>
  </si>
  <si>
    <t>Mario Joseph</t>
  </si>
  <si>
    <t>Club Moto tout terrain de la Chaudière</t>
  </si>
  <si>
    <t>Luc Cloutier</t>
  </si>
  <si>
    <t>Corporatin Métaux Précieux du Québec</t>
  </si>
  <si>
    <t>Grandmont, Mike</t>
  </si>
  <si>
    <t>Mosaic Minerals Corp. (2e permis)</t>
  </si>
  <si>
    <t>Eldorado Gold Québec</t>
  </si>
  <si>
    <t>Travis Emmerson</t>
  </si>
  <si>
    <t>M. Nicolas Larouche</t>
  </si>
  <si>
    <t>Mosaic Minerals Corp.</t>
  </si>
  <si>
    <t>Bilodeau, Rock Robert</t>
  </si>
  <si>
    <t>Maxime Raymond</t>
  </si>
  <si>
    <t>Mailloux Éric</t>
  </si>
  <si>
    <t>9498-3764 Québec inc.</t>
  </si>
  <si>
    <t>Érablière du Caburon S.e.n.c.</t>
  </si>
  <si>
    <t>Rock Martel</t>
  </si>
  <si>
    <t>Chiasson GIlles</t>
  </si>
  <si>
    <t>Luc Lussier</t>
  </si>
  <si>
    <t>Martin Filion</t>
  </si>
  <si>
    <t>Club de motoneiges Tourelle inc</t>
  </si>
  <si>
    <t>Club de motoneige Tourelle inc</t>
  </si>
  <si>
    <t>André Belleau</t>
  </si>
  <si>
    <t>Globex Mining Entreprises inc.</t>
  </si>
  <si>
    <t>Harvey, Dommic</t>
  </si>
  <si>
    <t>Sayona Mining</t>
  </si>
  <si>
    <t>Énergies Renouvelables Invenergy Canada</t>
  </si>
  <si>
    <t>Michael Bélanger</t>
  </si>
  <si>
    <t>Corporation du Parc Régional du Lac Kénogami</t>
  </si>
  <si>
    <t>Sébastien Brassard</t>
  </si>
  <si>
    <t>Érablière L.P Veilleux Inc.</t>
  </si>
  <si>
    <t>Agnico Eagle Limitée</t>
  </si>
  <si>
    <t>Mines D'Or Duparquet</t>
  </si>
  <si>
    <t>Jacques Hélie</t>
  </si>
  <si>
    <t>Érables en Fût inc.</t>
  </si>
  <si>
    <t>Jacques Racicot</t>
  </si>
  <si>
    <t>Débusqueuses Ménard &amp; Frères</t>
  </si>
  <si>
    <t>114-Villemure, Kevin</t>
  </si>
  <si>
    <t>SEPAQ - Parc national de Plaisance</t>
  </si>
  <si>
    <t>Giasson, Denis</t>
  </si>
  <si>
    <t>Laval Munger</t>
  </si>
  <si>
    <t>Romain Gauthier</t>
  </si>
  <si>
    <t>Samuel Bellefleur</t>
  </si>
  <si>
    <t>Michel jr Lavoie</t>
  </si>
  <si>
    <t>MRC Avignon</t>
  </si>
  <si>
    <t>9503-8410 Québec inc.</t>
  </si>
  <si>
    <t>Mathieu Minville</t>
  </si>
  <si>
    <t>Yves Soucy</t>
  </si>
  <si>
    <t>Ressources Winsome</t>
  </si>
  <si>
    <t>GROUPE AISHKATSH DIVISION FORÊT INC.</t>
  </si>
  <si>
    <t>Érablière MaJaKa inc.</t>
  </si>
  <si>
    <t>O3 Mining Inc</t>
  </si>
  <si>
    <t>Érable et co.</t>
  </si>
  <si>
    <t>Detout.ca</t>
  </si>
  <si>
    <t>Erablière Laprise Inc.</t>
  </si>
  <si>
    <t>Ressources Naturelles Richer</t>
  </si>
  <si>
    <t>Alexandre Lefebvre</t>
  </si>
  <si>
    <t>Promobois G.D.S. inc</t>
  </si>
  <si>
    <t>9368-8414 Québec inc.</t>
  </si>
  <si>
    <t>Rexforêt Inc</t>
  </si>
  <si>
    <t>Éric Noel</t>
  </si>
  <si>
    <t>Jean-Pierre Gagné</t>
  </si>
  <si>
    <t>Marc-Olivier Curadeau</t>
  </si>
  <si>
    <t>Dany Vézina</t>
  </si>
  <si>
    <t>034-Bednarz, Mark</t>
  </si>
  <si>
    <t>Stéphane Gélinas</t>
  </si>
  <si>
    <t>Ministère de L'Environnement, de la Lutte contre chan.cli</t>
  </si>
  <si>
    <t>Yannick Bell</t>
  </si>
  <si>
    <t>Patrick Poulin</t>
  </si>
  <si>
    <t>Gaudreault, Alexandre</t>
  </si>
  <si>
    <t>Érablière El'Dégat inc.</t>
  </si>
  <si>
    <t>Alex Fournier</t>
  </si>
  <si>
    <t>Entreprise R. &amp; G. St-Laurent inc.</t>
  </si>
  <si>
    <t>Dany Lepage</t>
  </si>
  <si>
    <t>Gale Watson</t>
  </si>
  <si>
    <t>Tremblay Carol Junior,Tremblay Carol</t>
  </si>
  <si>
    <t>Daniel Boudreau</t>
  </si>
  <si>
    <t>Alain Cormier</t>
  </si>
  <si>
    <t>Marven Condo, Peggy Brimsacle</t>
  </si>
  <si>
    <t>Bruno Cyr</t>
  </si>
  <si>
    <t>Lejeune Holsteins inc.</t>
  </si>
  <si>
    <t>9501-6325 Québec inc.</t>
  </si>
  <si>
    <t>Mario Lepage</t>
  </si>
  <si>
    <t>Visible Gold Mines</t>
  </si>
  <si>
    <t>Érablière MAGI 2023 S.E.N.C.</t>
  </si>
  <si>
    <t>9282-0422 Qc inc.</t>
  </si>
  <si>
    <t>Stéphanie Buisson</t>
  </si>
  <si>
    <t>Austroid Resources Canada</t>
  </si>
  <si>
    <t>Alain Bruneau</t>
  </si>
  <si>
    <t>Consolidated Lithium Metals Inc</t>
  </si>
  <si>
    <t>André-Simon Cyr</t>
  </si>
  <si>
    <t>Municipalité de Saint-Luc-de-Bellechasse</t>
  </si>
  <si>
    <t>WhiteRock Lithium</t>
  </si>
  <si>
    <t>Forces armées Canadienne / 2e escadre Bagotville</t>
  </si>
  <si>
    <t>Olivier Monette</t>
  </si>
  <si>
    <t>001-Phillips, Ricky</t>
  </si>
  <si>
    <t>Aldo Gallant</t>
  </si>
  <si>
    <t>Nathalie Morin</t>
  </si>
  <si>
    <t>Huguet, Marion</t>
  </si>
  <si>
    <t>Fortin Maxime</t>
  </si>
  <si>
    <t>Perseverance Metals</t>
  </si>
  <si>
    <t>M. Marcoux, André</t>
  </si>
  <si>
    <t>Excavation Breton et Fils.S.E.N.C</t>
  </si>
  <si>
    <t>Sébastien Robitaille-Dubeau</t>
  </si>
  <si>
    <t>Exploration Kintavar inc.</t>
  </si>
  <si>
    <t>Sylvain Bruneau</t>
  </si>
  <si>
    <t>Adélaïde Déry Dupuis</t>
  </si>
  <si>
    <t>Fortin Mathieu</t>
  </si>
  <si>
    <t>Réserve Faunique des Laurentides - SEPAQ</t>
  </si>
  <si>
    <t>Madysta Télécommunication Ltée</t>
  </si>
  <si>
    <t>9220-5392 Québec inc.</t>
  </si>
  <si>
    <t>Minerai de fer Québec</t>
  </si>
  <si>
    <t>Ferme Ojibway</t>
  </si>
  <si>
    <t>Josée Killer</t>
  </si>
  <si>
    <t>Alexandr Beloborodov Géologue Inc.</t>
  </si>
  <si>
    <t>15507588 Canada Inc.</t>
  </si>
  <si>
    <t>Famille Tremblay</t>
  </si>
  <si>
    <t>André St-Cyr</t>
  </si>
  <si>
    <t>Murray, Simon</t>
  </si>
  <si>
    <t>Eric Duhaime-Périgny</t>
  </si>
  <si>
    <t>Kevin Bergeron</t>
  </si>
  <si>
    <t>Wabtrobski, Sabina et Sokalski, Jacek</t>
  </si>
  <si>
    <t>Camp-école Kéno inc.</t>
  </si>
  <si>
    <t>Pilote Steeve</t>
  </si>
  <si>
    <t>Drolet-Laflamme Simon</t>
  </si>
  <si>
    <t>Steeve Durocher</t>
  </si>
  <si>
    <t>Sébastien Frédérick</t>
  </si>
  <si>
    <t>JIEN Nunavik NIckel Exploration Limited</t>
  </si>
  <si>
    <t>JIEN Nunavik Mining Exploration Limited</t>
  </si>
  <si>
    <t>Corporation de développelemt économique de Cadillac</t>
  </si>
  <si>
    <t>Plante, Dave</t>
  </si>
  <si>
    <t>Daniel Gélinas</t>
  </si>
  <si>
    <t>David Marion</t>
  </si>
  <si>
    <t>John Normoyle</t>
  </si>
  <si>
    <t>David Côté</t>
  </si>
  <si>
    <t>Mines d'Or Eldorado inc.</t>
  </si>
  <si>
    <t>Lac Rainy Graphite inc.</t>
  </si>
  <si>
    <t>Brian Bilodeau</t>
  </si>
  <si>
    <t>Richard Radermaker</t>
  </si>
  <si>
    <t>Municipalité de Rivière-à-Pierre</t>
  </si>
  <si>
    <t>Groupe Déric Inc.</t>
  </si>
  <si>
    <t>Johathan Corriveau</t>
  </si>
  <si>
    <t>Scandium Canada Ltd</t>
  </si>
  <si>
    <t>Club Quad de La Matanie</t>
  </si>
  <si>
    <t>9490-1626 Québec Inc</t>
  </si>
  <si>
    <t>Raymond Lefebvre &amp; Fils Ltée</t>
  </si>
  <si>
    <t>Société en commande hydroélectrique Manicouagan (SCHM)</t>
  </si>
  <si>
    <t>Salvatore Pillitteri</t>
  </si>
  <si>
    <t>Érablière A.B. Gonthier Inc.</t>
  </si>
  <si>
    <t>066-Gingras, Jean-François et Lance, Dominique</t>
  </si>
  <si>
    <t>NVENERGY RENEWABLES CANADA DEVELOPMENT ULC</t>
  </si>
  <si>
    <t>INVENERGY RENEWABLES CANADA DEVELOPMENT ULC</t>
  </si>
  <si>
    <t>Table des Préfets des MRC de la Gaspésie</t>
  </si>
  <si>
    <t>FNX-INNOV INC.</t>
  </si>
  <si>
    <t>Moreau Serge</t>
  </si>
  <si>
    <t>Tremblay, Julie</t>
  </si>
  <si>
    <t>Eric Mimeault</t>
  </si>
  <si>
    <t>Patrick Gamache</t>
  </si>
  <si>
    <t>Gagnon, Mario</t>
  </si>
  <si>
    <t>Ressources Minières Radisson Inc.</t>
  </si>
  <si>
    <t>Ranch du Vrai nord, S.E.N.C.</t>
  </si>
  <si>
    <t>Alain Coté</t>
  </si>
  <si>
    <t>Binette, Jean</t>
  </si>
  <si>
    <t>David Malenfant</t>
  </si>
  <si>
    <t>Érablière l'Héritage</t>
  </si>
  <si>
    <t>Girard, Therry et Morin, Guillaume</t>
  </si>
  <si>
    <t>Guy Bureau</t>
  </si>
  <si>
    <t>Municipalité de Ste-Thècle</t>
  </si>
  <si>
    <t>SOPFEU - Base principal de Maniwaki</t>
  </si>
  <si>
    <t>Galaxy Lithium Canada Inc</t>
  </si>
  <si>
    <t>Leblanc Serge-Olivier</t>
  </si>
  <si>
    <t>AirNova Drone Lab</t>
  </si>
  <si>
    <t>NordCueille</t>
  </si>
  <si>
    <t>Isabelle Bolduc</t>
  </si>
  <si>
    <t>Sopfeu</t>
  </si>
  <si>
    <t>Patrick Leblanc</t>
  </si>
  <si>
    <t>Moreau, François</t>
  </si>
  <si>
    <t>Mario Vaillancourt</t>
  </si>
  <si>
    <t>Cantin Pauline (procuration pour Mélanie Dion)</t>
  </si>
  <si>
    <t>Lavoie Tommy</t>
  </si>
  <si>
    <t>Patrick Denis</t>
  </si>
  <si>
    <t>Savard Benoit</t>
  </si>
  <si>
    <t>Giguère Vincent</t>
  </si>
  <si>
    <t>Jean Yannick</t>
  </si>
  <si>
    <t>Yves Benoit</t>
  </si>
  <si>
    <t>Julie Taillefer</t>
  </si>
  <si>
    <t>Ghislain Dupont</t>
  </si>
  <si>
    <t>Mathieu Morin</t>
  </si>
  <si>
    <t>Bernier, Michel</t>
  </si>
  <si>
    <t>Nolin, François</t>
  </si>
  <si>
    <t>Wilson-Lecours, Xavier</t>
  </si>
  <si>
    <t>Érablière St-Gabriel Ltée</t>
  </si>
  <si>
    <t>Pierre-Olivier Samson</t>
  </si>
  <si>
    <t>Marika Perron</t>
  </si>
  <si>
    <t>9551069 Canada inc. (Multifib)</t>
  </si>
  <si>
    <t>Éthier, Stephane</t>
  </si>
  <si>
    <t>Ferron, Nicolas</t>
  </si>
  <si>
    <t>Bonneau Roby</t>
  </si>
  <si>
    <t>Jean-Philippe Proulx</t>
  </si>
  <si>
    <t>Éric Quirion</t>
  </si>
  <si>
    <t>Francis Simard</t>
  </si>
  <si>
    <t>Rousseau, Philippe</t>
  </si>
  <si>
    <t>Direction de la protection des forêts</t>
  </si>
  <si>
    <t>Grenier, Michel</t>
  </si>
  <si>
    <t>9458-6500 Québec inc. - Pourvoirie Coucou</t>
  </si>
  <si>
    <t>Nathalie Dallaire</t>
  </si>
  <si>
    <t>Stéphan Filiatrault</t>
  </si>
  <si>
    <t>Pourvoirie Cluc 3 Castors</t>
  </si>
  <si>
    <t>Stéphane Éthier</t>
  </si>
  <si>
    <t>Yannick Hudon</t>
  </si>
  <si>
    <t>Ghislain Coté</t>
  </si>
  <si>
    <t>Bélanger Claude</t>
  </si>
  <si>
    <t>9293-0122 Québec Inc.  (Steve Linteau)</t>
  </si>
  <si>
    <t>Benoit Hébert</t>
  </si>
  <si>
    <t>Les Mines J.A.G.  (Pierre Gévry)</t>
  </si>
  <si>
    <t>Avenir Metals</t>
  </si>
  <si>
    <t>Frigon, Marc-Antoine et Dufour, Anne-Laurie</t>
  </si>
  <si>
    <t>9219-8845 Québec inc. - Canadian Mining House</t>
  </si>
  <si>
    <t>Anna Rosa Giglio</t>
  </si>
  <si>
    <t>Mailloux Alain</t>
  </si>
  <si>
    <t>111-Paquin, Valérie</t>
  </si>
  <si>
    <t>Pelletier, Geneviève</t>
  </si>
  <si>
    <t>Christian Poirier</t>
  </si>
  <si>
    <t>Érablière G.C. Guénette inc.</t>
  </si>
  <si>
    <t>Vior inc. (Christian Blanchet)</t>
  </si>
  <si>
    <t>Hubert Lacoste</t>
  </si>
  <si>
    <t>François Nadeau</t>
  </si>
  <si>
    <t>Eldorado Gold (Quebec) Inc</t>
  </si>
  <si>
    <t>Minière Osisko (Pascal Simard)</t>
  </si>
  <si>
    <t>Gaudreau, Jean-Marie</t>
  </si>
  <si>
    <t>Nicole Fenton</t>
  </si>
  <si>
    <t>Groupe Minier Windfall</t>
  </si>
  <si>
    <t>Pourvoirie Québec Azimut</t>
  </si>
  <si>
    <t>Yves Plourde</t>
  </si>
  <si>
    <t>Claude Roy</t>
  </si>
  <si>
    <t>Club camp Hill inc.</t>
  </si>
  <si>
    <t>Ians Boisvert</t>
  </si>
  <si>
    <t>Direction de l'aménagement et de l'environnement forestiers</t>
  </si>
  <si>
    <t>GSD-Gestion Stephane Deschênes</t>
  </si>
  <si>
    <t>Gestion Christian Ayotte</t>
  </si>
  <si>
    <t>9519-9584 Québec inc.</t>
  </si>
  <si>
    <t>Guillaume Lemay</t>
  </si>
  <si>
    <t>Benjamin Lessard</t>
  </si>
  <si>
    <t>MELCCFP - Direction générale des barrages</t>
  </si>
  <si>
    <t>GREIBJ</t>
  </si>
  <si>
    <t>Pierre Lagueux</t>
  </si>
  <si>
    <t>Club Lavergne (Antoine Roch)</t>
  </si>
  <si>
    <t>Ministère des Transport et de la Mobilité Durable du Québec</t>
  </si>
  <si>
    <t>Carrière du lac Gaulois, A. Lacroix Granit</t>
  </si>
  <si>
    <t>Espace Nature Haute-Matawinie</t>
  </si>
  <si>
    <t>Association des riverains du secteur de la Rivière Cyriac</t>
  </si>
  <si>
    <t>Club Camp Hill inc.</t>
  </si>
  <si>
    <t>Francis Chénard</t>
  </si>
  <si>
    <t>9473-3615 Québec inc. (Pourvoirie Duhamel)</t>
  </si>
  <si>
    <t>Garde côtière canadienne</t>
  </si>
  <si>
    <t>Guénard Louis</t>
  </si>
  <si>
    <t>Thivierge Pascal</t>
  </si>
  <si>
    <t>Foresterie B.L., S.E.N.C.</t>
  </si>
  <si>
    <t>Bouchard, Louis / Thibault, Karine</t>
  </si>
  <si>
    <t>Mimeault, Cédric / Brock, Shannon</t>
  </si>
  <si>
    <t>Jean-François Lebel</t>
  </si>
  <si>
    <t>Drone des Champs</t>
  </si>
  <si>
    <t>Electric Elements Mining Corporation</t>
  </si>
  <si>
    <t>Association chasse et pêche Boullé</t>
  </si>
  <si>
    <t>Maélie Racine</t>
  </si>
  <si>
    <t>Campus 3</t>
  </si>
  <si>
    <t>Marco Lavoie</t>
  </si>
  <si>
    <t>Steeven Julien</t>
  </si>
  <si>
    <t>Association chasse et pêche Petit-Saguenay Saint-Siméon inc.</t>
  </si>
  <si>
    <t>Association chasse et pêche Petit-Saguenay Saint-Siméon</t>
  </si>
  <si>
    <t>Atkins Réalis</t>
  </si>
  <si>
    <t>Réjean Rochette</t>
  </si>
  <si>
    <t>COGESAF</t>
  </si>
  <si>
    <t>Mimeault, Cédric</t>
  </si>
  <si>
    <t>Érablière du Mont-Lebel</t>
  </si>
  <si>
    <t>Brodeur, Michaël</t>
  </si>
  <si>
    <t>Associationn des riverains du lac Vlimeux</t>
  </si>
  <si>
    <t>Tremblay Philip</t>
  </si>
  <si>
    <t>Caron, Jessy 2279746186</t>
  </si>
  <si>
    <t>Bois LIB inc.</t>
  </si>
  <si>
    <t>Guérin, Jérémi</t>
  </si>
  <si>
    <t>Pourvoirie Mitchinamecus</t>
  </si>
  <si>
    <t>Association des motoneigistes de l'Outaouais</t>
  </si>
  <si>
    <t>Francis Lavigueur</t>
  </si>
  <si>
    <t>Eeyou Lodging Matagami INC</t>
  </si>
  <si>
    <t>Mines Abcourt Inc.</t>
  </si>
  <si>
    <t>Érablière La Broue dans l'Toupet SENC</t>
  </si>
  <si>
    <t>Poirier Michel</t>
  </si>
  <si>
    <t>Érablière La Boucanière Inc.</t>
  </si>
  <si>
    <t>Gauthier, Claude</t>
  </si>
  <si>
    <t>007-Boucher-Ravenhorst, Hugo et Morin, Karine</t>
  </si>
  <si>
    <t>CLUB DE MOTONEIGE LAC-MÉGANTIC INC.</t>
  </si>
  <si>
    <t>Oteno Ressources</t>
  </si>
  <si>
    <t>Club Diana</t>
  </si>
  <si>
    <t>Érablière du Lac Glenn inc.</t>
  </si>
  <si>
    <t>Organisme de bassins versants Charlevoix-Montmorency</t>
  </si>
  <si>
    <t>Érablièere Mercier &amp; Fils inc.</t>
  </si>
  <si>
    <t>Érablière Mercier &amp; Fils inc.</t>
  </si>
  <si>
    <t>François Cyrenne</t>
  </si>
  <si>
    <t>La Nature d'Alexis (Claude Cormier)</t>
  </si>
  <si>
    <t>Christine Jean</t>
  </si>
  <si>
    <t>Martil Cyr</t>
  </si>
  <si>
    <t>Municipalité de Blanc Sablon</t>
  </si>
  <si>
    <t>L'ASSOCIATION DES PÊCHEURS SPORTIFS DE LA BONAVENTURE INC.</t>
  </si>
  <si>
    <t>Association loisirs Plein Air des Marais</t>
  </si>
  <si>
    <t>Société des établissement de plein air du Québec</t>
  </si>
  <si>
    <t>Desbiens Martial</t>
  </si>
  <si>
    <t>Michel Daunais</t>
  </si>
  <si>
    <t>Cold Spring Camp</t>
  </si>
  <si>
    <t>La Coopérative de solidarité des entrepreneurs de Gatineau</t>
  </si>
  <si>
    <t>Comité du chemin des Passes</t>
  </si>
  <si>
    <t>Association des compagnons de chalets d'hiver</t>
  </si>
  <si>
    <t>Desmeules Jimmy, Vaillancourt Lynda</t>
  </si>
  <si>
    <t>Simon Denis</t>
  </si>
  <si>
    <t>Raymond Tremblay</t>
  </si>
  <si>
    <t>Wilbrod Tremblay</t>
  </si>
  <si>
    <t>Alexandre Beaulieu</t>
  </si>
  <si>
    <t>Isabelle Déry</t>
  </si>
  <si>
    <t>Simon Touchette</t>
  </si>
  <si>
    <t>Keven Savard</t>
  </si>
  <si>
    <t>Association Pêche Dorchester</t>
  </si>
  <si>
    <t>Jean-François Leclerc</t>
  </si>
  <si>
    <t>Association des villégiateurs du Lac Adams</t>
  </si>
  <si>
    <t>Duchesneau, Guillaume</t>
  </si>
  <si>
    <t>Arctic Fox Lithium Corp.</t>
  </si>
  <si>
    <t>1254704 BC Inc</t>
  </si>
  <si>
    <t>Guillaume Racine</t>
  </si>
  <si>
    <t>Sucrerie A.P.M.L. inc.</t>
  </si>
  <si>
    <t>ASSOCIATION DE CHASSE ET PECHE DE CLORIDORME</t>
  </si>
  <si>
    <t>Compagnie de chemins de fer nationaux du Canada</t>
  </si>
  <si>
    <t>Association des pourvoiries du Saguenay-Lac-St-Jean</t>
  </si>
  <si>
    <t>Fôret Montmorency, ULaval</t>
  </si>
  <si>
    <t>Claude Jacques</t>
  </si>
  <si>
    <t>Lee Barker</t>
  </si>
  <si>
    <t>Henriot Beaudet</t>
  </si>
  <si>
    <t>Pourvoirie Cockanagog</t>
  </si>
  <si>
    <t>Desbiens Marie-Claude</t>
  </si>
  <si>
    <t>Richard Pagé</t>
  </si>
  <si>
    <t>9037-7318 Québec inc</t>
  </si>
  <si>
    <t>PATRICK GAMACHE</t>
  </si>
  <si>
    <t>ST-PIERRE, FABIEN</t>
  </si>
  <si>
    <t>David, François</t>
  </si>
  <si>
    <t>CLUB QUAD MARIA CHAPDELAINE</t>
  </si>
  <si>
    <t>Association des propriétaires de chalets - Lac des Cygnes</t>
  </si>
  <si>
    <t>Poirier-Ouellet Éric</t>
  </si>
  <si>
    <t>PF Résolu Canada inc. (Dolbeau-Mistassini - Cogénération)</t>
  </si>
  <si>
    <t>Réserve faunique des Laurentides - SEPAQ</t>
  </si>
  <si>
    <t>SOCIÉTÉ DE L'ÉNERGIE COMMUNAUTAIRE DU LAC-SAINT-JEAN</t>
  </si>
  <si>
    <t>Turcotte Maxime</t>
  </si>
  <si>
    <t>Mathew Gaudet</t>
  </si>
  <si>
    <t>9474-9454 Québec Inc.</t>
  </si>
  <si>
    <t>Potvin Gabriel</t>
  </si>
  <si>
    <t>Primeau, Jean-Michaël</t>
  </si>
  <si>
    <t>Carmen Lemay et Jimmy Lavoie</t>
  </si>
  <si>
    <t>Mark Hutnick</t>
  </si>
  <si>
    <t>Madysta Télécom ltée</t>
  </si>
  <si>
    <t>Club du Lac Brûlé</t>
  </si>
  <si>
    <t>Bouillon Francis</t>
  </si>
  <si>
    <t>9201-4018 Québec Inc.</t>
  </si>
  <si>
    <t>Biopterre - Centre de développement de bioproduits</t>
  </si>
  <si>
    <t>Opawica Exploration</t>
  </si>
  <si>
    <t>Valérie Desrosiers</t>
  </si>
  <si>
    <t>Corporation du bassin de la Jacques-Cartier</t>
  </si>
  <si>
    <t>Clermont Chabot</t>
  </si>
  <si>
    <t>Paul Legendre</t>
  </si>
  <si>
    <t>Pourvoirie Club Notawissi</t>
  </si>
  <si>
    <t>Gestiboa Inc.</t>
  </si>
  <si>
    <t>Jessica Simard</t>
  </si>
  <si>
    <t>Développement Rêvnor Inc.</t>
  </si>
  <si>
    <t>Anny Lessard et Alain Tourigny</t>
  </si>
  <si>
    <t>2323-0832 Quebec Inc.</t>
  </si>
  <si>
    <t>Martel, Simon</t>
  </si>
  <si>
    <t>Marcel Vallière</t>
  </si>
  <si>
    <t>La Pourvoirie de la Doré, 9459-0452 Québec inc.</t>
  </si>
  <si>
    <t>Amanda Griener - Ontario Power Generation inc</t>
  </si>
  <si>
    <t>MELCCFP, Direction générale des Barrages</t>
  </si>
  <si>
    <t>Troy Minerals inc.</t>
  </si>
  <si>
    <t>Érablière Dany Gagnon inc.</t>
  </si>
  <si>
    <t>Clarify Metals Corp.</t>
  </si>
  <si>
    <t>Club de motoneige Val-d'Or</t>
  </si>
  <si>
    <t>Camp Sable Chaud</t>
  </si>
  <si>
    <t>Suzie Beaudoin</t>
  </si>
  <si>
    <t>ZEC Rivière aux Rats</t>
  </si>
  <si>
    <t>Francis Giguère</t>
  </si>
  <si>
    <t>Produits du sapin recyclés du Québec Inc.</t>
  </si>
  <si>
    <t>Claude Pilote</t>
  </si>
  <si>
    <t>Groupe Larix Foresterie</t>
  </si>
  <si>
    <t>Neoterrex Minerals</t>
  </si>
  <si>
    <t>Parc éolien Mesgi'g Ugju's'n 2 (MU2) inc.</t>
  </si>
  <si>
    <t>Arbor Metals Corporation</t>
  </si>
  <si>
    <t>14356063 Canada Inc.</t>
  </si>
  <si>
    <t>MELCCFP - Direction Générale des barrages</t>
  </si>
  <si>
    <t>14356063 Canada inc.</t>
  </si>
  <si>
    <t>Pourvoirie Menjo</t>
  </si>
  <si>
    <t>9097-9048 Quebec inc (Scierie MSG)</t>
  </si>
  <si>
    <t>9497-7396 Québec inc.</t>
  </si>
  <si>
    <t>Waloch David</t>
  </si>
  <si>
    <t>Denis Major</t>
  </si>
  <si>
    <t>Ludovick Denis</t>
  </si>
  <si>
    <t>Perron, Jasmine</t>
  </si>
  <si>
    <t>9281-4383 Québec inc., Jean-François Lemay</t>
  </si>
  <si>
    <t>PR Development Limited Partnership</t>
  </si>
  <si>
    <t>9220-5392 Québec Inc.</t>
  </si>
  <si>
    <t>Ministère des Transport et de la Mobilité durable</t>
  </si>
  <si>
    <t>Bosco, Éric</t>
  </si>
  <si>
    <t>Club motoneigistes M.R.C Rouyn-Noranda</t>
  </si>
  <si>
    <t>Carol-Ann Champagne</t>
  </si>
  <si>
    <t>Association Quad région Côte-Nord</t>
  </si>
  <si>
    <t>Tugliq Énergie S.A.R.F.</t>
  </si>
  <si>
    <t>Mylène Aubry</t>
  </si>
  <si>
    <t>Services Forestiers M. Morin inc.</t>
  </si>
  <si>
    <t>Alain Boissoneault</t>
  </si>
  <si>
    <t>Jonathan Therriault</t>
  </si>
  <si>
    <t>Yves Côté</t>
  </si>
  <si>
    <t>Plourde, Denis</t>
  </si>
  <si>
    <t>Banville, Bernard</t>
  </si>
  <si>
    <t>Excavation R.B. Gauthier inc.</t>
  </si>
  <si>
    <t>Tina Simard-Noël</t>
  </si>
  <si>
    <t>Lac Properties Francois Beaudet</t>
  </si>
  <si>
    <t>Club les Aventuriers de Charlevoix Inc.</t>
  </si>
  <si>
    <t>03 Mining Inc</t>
  </si>
  <si>
    <t>Desbiens Dominic</t>
  </si>
  <si>
    <t>Club de motoneige du Fjord</t>
  </si>
  <si>
    <t>Chantal Proulx</t>
  </si>
  <si>
    <t>Club Motoneige Les Aventuriers Inc</t>
  </si>
  <si>
    <t>Club Les Amis de la Forêt (Paul-Émile Sirois)</t>
  </si>
  <si>
    <t>Érablière au renard S.E.N.C</t>
  </si>
  <si>
    <t>Érablière Cassidy inc.</t>
  </si>
  <si>
    <t>MRC Lotbinière</t>
  </si>
  <si>
    <t>Club de motoneige Latour inc.</t>
  </si>
  <si>
    <t>Pourvoirie du Moulin</t>
  </si>
  <si>
    <t>Richard Hebert</t>
  </si>
  <si>
    <t>Desjardins, Aurèle</t>
  </si>
  <si>
    <t>9350-7903 Québec inc.</t>
  </si>
  <si>
    <t>Éric Lefebvre</t>
  </si>
  <si>
    <t>Capstone Power Development (B.C.) Corp.</t>
  </si>
  <si>
    <t>Érablière KMR Inc.</t>
  </si>
  <si>
    <t>Lapointe, Louis</t>
  </si>
  <si>
    <t>Tony Mercier</t>
  </si>
  <si>
    <t>Cayouette Claude</t>
  </si>
  <si>
    <t>Marc-André Laws</t>
  </si>
  <si>
    <t>Clarity Metals Corporation</t>
  </si>
  <si>
    <t>Annie Proulx</t>
  </si>
  <si>
    <t>Pourvoirie Jodoin</t>
  </si>
  <si>
    <t>CLUB DE MOTONEIGISTES MANAWAN</t>
  </si>
  <si>
    <t>9212-1912 Québec inc.</t>
  </si>
  <si>
    <t>Abitibi Metals Corp.</t>
  </si>
  <si>
    <t>Érablière Michel Patry inc.</t>
  </si>
  <si>
    <t>Club Motoneige de Malartic</t>
  </si>
  <si>
    <t>9389-1661 Québec inc.</t>
  </si>
  <si>
    <t>Club de Motoneigistes des Monts Appalaches (FCMQ)</t>
  </si>
  <si>
    <t>Association chasse &amp; pêche de la rivière Bostonnais nord inc</t>
  </si>
  <si>
    <t>Pourvoirie du Lac Croche</t>
  </si>
  <si>
    <t>Samuel et Yvan Côté</t>
  </si>
  <si>
    <t>9157-1992 QUÉBEC INC.</t>
  </si>
  <si>
    <t>Ville de Belleterre</t>
  </si>
  <si>
    <t>9497-7386 Québec inc.</t>
  </si>
  <si>
    <t>Jacques Blais</t>
  </si>
  <si>
    <t>Ressources Eastmain inc.(Fury Gold Mines)</t>
  </si>
  <si>
    <t>LCCPL dévision Mont-Laurier</t>
  </si>
  <si>
    <t>Carl Laurencelle</t>
  </si>
  <si>
    <t>Excavation St-Amant Inc</t>
  </si>
  <si>
    <t>SACERF La Croche inc. - ZEC la Croche</t>
  </si>
  <si>
    <t>Paul-André Trottier</t>
  </si>
  <si>
    <t>Réal Morasse</t>
  </si>
  <si>
    <t>CLUB D'AUTO NEIGE CHIBOUGAMAU INC.</t>
  </si>
  <si>
    <t>Ministère de la Défense Nationale a/s SGT Michael Malley</t>
  </si>
  <si>
    <t>Arbor Metals Corp.</t>
  </si>
  <si>
    <t>Doctors Investment Group Ltd</t>
  </si>
  <si>
    <t>MINISTÈRE DES TRANSPORTS CANADA</t>
  </si>
  <si>
    <t>115-Drouin, Stéphane</t>
  </si>
  <si>
    <t>Pierre Auger</t>
  </si>
  <si>
    <t>Grégoire, François</t>
  </si>
  <si>
    <t>Pier-Luc Allard</t>
  </si>
  <si>
    <t>Nathalie Baker</t>
  </si>
  <si>
    <t>Marcel Couture 9128-7714 Québec Inc</t>
  </si>
  <si>
    <t>9515-7962 Québec inc.</t>
  </si>
  <si>
    <t>Felix Anctil</t>
  </si>
  <si>
    <t>9351-7886 Québec inc. Foresterie MB Keven Baril</t>
  </si>
  <si>
    <t>SF Sommets inc.</t>
  </si>
  <si>
    <t>Agri-Culture Lemieux inc.</t>
  </si>
  <si>
    <t>Parc éolien Mesgi’g Ugju’s’n 2 (MU2) Inc.</t>
  </si>
  <si>
    <t>Robert Fortin</t>
  </si>
  <si>
    <t>Érablière BMM inc.</t>
  </si>
  <si>
    <t>Gilles Otis, Louis Otis</t>
  </si>
  <si>
    <t>Érablière Jean-Guy et Stéphane Blais S.E.N.C</t>
  </si>
  <si>
    <t>Fibrek S.E.N.C. (cogénération)</t>
  </si>
  <si>
    <t>Gaétan Cyr</t>
  </si>
  <si>
    <t>Evolys Québec inc.</t>
  </si>
  <si>
    <t>035-Desjardins-Brassard, Marie et Morin, Lucass</t>
  </si>
  <si>
    <t>Pierre-Olivier Landry</t>
  </si>
  <si>
    <t>Katy Cassivi</t>
  </si>
  <si>
    <t>Industries Roger Migneault inc.</t>
  </si>
  <si>
    <t>Francine Côté</t>
  </si>
  <si>
    <t>Dumont Nickel LP</t>
  </si>
  <si>
    <t>Énergie éolienne PPAW Inc.</t>
  </si>
  <si>
    <t>Érablière Jean-Guy et Stéphane Blais S.E.N.C.</t>
  </si>
  <si>
    <t>Bruno Richard</t>
  </si>
  <si>
    <t>Vidéotron LTÉE</t>
  </si>
  <si>
    <t>GESTION D.H.S. INC.</t>
  </si>
  <si>
    <t>9530-4317 QUÉBEC INC.</t>
  </si>
  <si>
    <t>Maxime Lachance</t>
  </si>
  <si>
    <t>Goldflare Exploration</t>
  </si>
  <si>
    <t>Agripaka inc.</t>
  </si>
  <si>
    <t>Power Metallic Mines</t>
  </si>
  <si>
    <t>Innu Takuaikan Uashat Mak Mani-Utenam (ITUM)</t>
  </si>
  <si>
    <t>Cupani Metals Corp.</t>
  </si>
  <si>
    <t>Balbuzard Sauvage 2012 Inc, a/s Daniel Bujold</t>
  </si>
  <si>
    <t>Les Entreprises Guertin et Fils inc.</t>
  </si>
  <si>
    <t>Société en Commandite Onimiskiw Opitciwan</t>
  </si>
  <si>
    <t>Carrière Transport Napoléon Brochu Ltée</t>
  </si>
  <si>
    <t>Stéphane Dubois</t>
  </si>
  <si>
    <t>François Dionne</t>
  </si>
  <si>
    <t>Bouchard, Pierre</t>
  </si>
  <si>
    <t>9504-5381 Québec inc.</t>
  </si>
  <si>
    <t>9401-9437 Québec inc.</t>
  </si>
  <si>
    <t>Groupe minier Windfall Inc.</t>
  </si>
  <si>
    <t>Allaire Steeve</t>
  </si>
  <si>
    <t>LES BLEUETIÈRES 2000, INC.</t>
  </si>
  <si>
    <t>Érablière Bonesso inc.</t>
  </si>
  <si>
    <t>9526-1533 QUÉBEC INC.</t>
  </si>
  <si>
    <t>MGM Douay Gold Project Ltd.</t>
  </si>
  <si>
    <t>Pattern Renewable Holdings Canada 2 ULC</t>
  </si>
  <si>
    <t>Lacasse, Sylvain</t>
  </si>
  <si>
    <t>Sumitomo Metal Mining Canada LTD</t>
  </si>
  <si>
    <t>9334-4265 Québec inc.</t>
  </si>
  <si>
    <t>Vachon, Loïc</t>
  </si>
  <si>
    <t>Bouret, Yoan</t>
  </si>
  <si>
    <t>Langis Côté</t>
  </si>
  <si>
    <t>Club Les Chevaliers des Frontières</t>
  </si>
  <si>
    <t>Municipalité de Gros-Mécatina</t>
  </si>
  <si>
    <t>Pourvoirie vent de la Savane</t>
  </si>
  <si>
    <t>Les Chevaliers de la Moto-neige de New Richmond Inc.</t>
  </si>
  <si>
    <t>Hudon, Jean-Franôis</t>
  </si>
  <si>
    <t>Stablex Canada Inc.</t>
  </si>
  <si>
    <t>SOPFIM</t>
  </si>
  <si>
    <t>Girard Marcel</t>
  </si>
  <si>
    <t>Ressources E-Power Inc.</t>
  </si>
  <si>
    <t>William Tremblay</t>
  </si>
  <si>
    <t>Camps lac aux sables</t>
  </si>
  <si>
    <t>Blouin, François</t>
  </si>
  <si>
    <t>Bois Mythique S.E.N.C</t>
  </si>
  <si>
    <t>Paradis Régis</t>
  </si>
  <si>
    <t>Ville de Saint-Basile-le-Grand</t>
  </si>
  <si>
    <t>Dhilmar LP Éléonore</t>
  </si>
  <si>
    <t>Érablière du Lac Plat</t>
  </si>
  <si>
    <t>La direction régional de la faune(MELCCFP)</t>
  </si>
  <si>
    <t>Jodoin Sébastien</t>
  </si>
  <si>
    <t>Jean-Louis Tremblay</t>
  </si>
  <si>
    <t>André Pauzé</t>
  </si>
  <si>
    <t>Université de Montréal</t>
  </si>
  <si>
    <t>Fanie Longpré Granger</t>
  </si>
  <si>
    <t>Drolet, Kristopher</t>
  </si>
  <si>
    <t>Audrey Beauchemin</t>
  </si>
  <si>
    <t>Sylvain Lemieux</t>
  </si>
  <si>
    <t>Forand, Mario</t>
  </si>
  <si>
    <t>Steven Lemieux</t>
  </si>
  <si>
    <t>009-Gagnon, Carole</t>
  </si>
  <si>
    <t>Société d'exploitation des ressources de la Vallée</t>
  </si>
  <si>
    <t>Parc éolien Mesgi’g Ugju’s’n, S.E.C.</t>
  </si>
  <si>
    <t>Secteur Tourilli</t>
  </si>
  <si>
    <t>Simon Bourdeau</t>
  </si>
  <si>
    <t>Lithium Winsome Adina inc.</t>
  </si>
  <si>
    <t>Érablière TMP inc.</t>
  </si>
  <si>
    <t>Laprise Dominique</t>
  </si>
  <si>
    <t>9528-3867 Qc inc.</t>
  </si>
  <si>
    <t>Travaux Publics et Services gouvernementaux Canada</t>
  </si>
  <si>
    <t>Lynn Fels</t>
  </si>
  <si>
    <t>Tremblay, Daniel</t>
  </si>
  <si>
    <t>PNC-Dexter</t>
  </si>
  <si>
    <t>9404-8246 Québec inc.</t>
  </si>
  <si>
    <t>Construction Norascon Inc.</t>
  </si>
  <si>
    <t>Charette, Gilles</t>
  </si>
  <si>
    <t>Mines d'or ORBEC</t>
  </si>
  <si>
    <t>Domaine Comporté Inc.</t>
  </si>
  <si>
    <t>Renforth Ressources Inc</t>
  </si>
  <si>
    <t>Association de chasse et pêche Le Sueurs inc.</t>
  </si>
  <si>
    <t>9531-7434 Québec inc.</t>
  </si>
  <si>
    <t>Josée Thériault</t>
  </si>
  <si>
    <t>Bouchard, Patrick</t>
  </si>
  <si>
    <t>087-Champoux, Jean-François et Touzin, Mélissa</t>
  </si>
  <si>
    <t>Forestiers Bérubé Inc.</t>
  </si>
  <si>
    <t>Guillaume Trottier</t>
  </si>
  <si>
    <t>9456-4234 Québec inc.</t>
  </si>
  <si>
    <t>Association des villégiateurs de la Baie des Trilobites</t>
  </si>
  <si>
    <t>Dave Therrien BCC</t>
  </si>
  <si>
    <t>Mélanie Tremblay</t>
  </si>
  <si>
    <t>Ouellet, Eric</t>
  </si>
  <si>
    <t>Séguin, Maria</t>
  </si>
  <si>
    <t>FER Simoncouche - Université du Québec à Chicoutimi</t>
  </si>
  <si>
    <t>FER Jean-Dolbeau - CSS du Pays-des-Bleuets</t>
  </si>
  <si>
    <t>FER de la Chute-à-Michel - CÉGEP de St-Félicien</t>
  </si>
  <si>
    <t>Formulaire de consultation concernant 
le choix de la méthode de mesurage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</si>
</sst>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_ * #,##0.00_)\ _$_ ;_ * \(#,##0.00\)\ _$_ ;_ * &quot;-&quot;??_)\ _$_ ;_ @_ "/>
    <numFmt numFmtId="165" formatCode="0000"/>
    <numFmt numFmtId="166" formatCode="000"/>
    <numFmt numFmtId="167" formatCode="00"/>
    <numFmt numFmtId="168" formatCode="#,##0_)&quot; m³&quot;"/>
    <numFmt numFmtId="169" formatCode="#,##0;[Red]#,##0"/>
    <numFmt numFmtId="170" formatCode="000000"/>
    <numFmt numFmtId="171" formatCode="0;[Red]0"/>
    <numFmt numFmtId="172" formatCode="0.000"/>
    <numFmt numFmtId="173" formatCode="0.0"/>
    <numFmt numFmtId="174" formatCode="_ * #,##0_)\ _$_ ;_ * \(#,##0\)\ _$_ ;_ * &quot;-&quot;??_)\ _$_ ;_ @_ "/>
    <numFmt numFmtId="175" formatCode="#,##0.0"/>
    <numFmt numFmtId="176" formatCode="000,000"/>
  </numFmts>
  <fonts count="7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indexed="39"/>
      <name val="Arial"/>
      <family val="2"/>
    </font>
    <font>
      <sz val="8"/>
      <color indexed="39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b/>
      <sz val="8"/>
      <color indexed="39"/>
      <name val="Arial"/>
      <family val="2"/>
    </font>
    <font>
      <u/>
      <sz val="10"/>
      <color indexed="39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39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color indexed="12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sz val="11"/>
      <color indexed="12"/>
      <name val="Arial"/>
      <family val="2"/>
    </font>
    <font>
      <sz val="14"/>
      <name val="Arial"/>
      <family val="2"/>
    </font>
    <font>
      <b/>
      <sz val="8"/>
      <color indexed="12"/>
      <name val="Arial"/>
      <family val="2"/>
    </font>
    <font>
      <sz val="8"/>
      <color indexed="10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sz val="9"/>
      <color indexed="39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sz val="10"/>
      <color rgb="FF0000FF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824F2"/>
      <name val="Arial"/>
      <family val="2"/>
    </font>
    <font>
      <sz val="8"/>
      <color rgb="FF000000"/>
      <name val="Tahoma"/>
      <family val="2"/>
    </font>
    <font>
      <b/>
      <i/>
      <sz val="11"/>
      <color rgb="FF0000FF"/>
      <name val="Arial"/>
      <family val="2"/>
    </font>
    <font>
      <b/>
      <i/>
      <sz val="12"/>
      <color rgb="FFFF0000"/>
      <name val="Arial"/>
      <family val="2"/>
    </font>
    <font>
      <sz val="9"/>
      <color rgb="FF0000FF"/>
      <name val="Arial"/>
      <family val="2"/>
    </font>
    <font>
      <sz val="8"/>
      <color rgb="FFFF0000"/>
      <name val="Arial"/>
      <family val="2"/>
    </font>
    <font>
      <b/>
      <i/>
      <u/>
      <sz val="16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8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16"/>
      <color theme="1"/>
      <name val="Calibri"/>
      <family val="2"/>
      <scheme val="minor"/>
    </font>
    <font>
      <sz val="16"/>
      <name val="Arial"/>
      <family val="2"/>
    </font>
    <font>
      <b/>
      <u/>
      <sz val="12"/>
      <name val="Arial"/>
      <family val="2"/>
    </font>
    <font>
      <b/>
      <i/>
      <u/>
      <sz val="20"/>
      <name val="Arial"/>
      <family val="2"/>
    </font>
    <font>
      <sz val="14"/>
      <color rgb="FFFF0000"/>
      <name val="Arial"/>
      <family val="2"/>
    </font>
    <font>
      <b/>
      <sz val="9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7.5"/>
      <name val="Arial"/>
      <family val="2"/>
    </font>
    <font>
      <b/>
      <sz val="12"/>
      <color indexed="12"/>
      <name val="Arial"/>
      <family val="2"/>
    </font>
    <font>
      <b/>
      <sz val="11"/>
      <color indexed="39"/>
      <name val="Arial"/>
      <family val="2"/>
    </font>
    <font>
      <b/>
      <sz val="12"/>
      <color indexed="39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2"/>
      <color indexed="10"/>
      <name val="Arial"/>
      <family val="2"/>
    </font>
    <font>
      <b/>
      <sz val="14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gray0625"/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CFAB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C9A4E4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7"/>
      </patternFill>
    </fill>
    <fill>
      <patternFill patternType="solid">
        <fgColor indexed="26"/>
        <bgColor indexed="2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150">
    <border>
      <left/>
      <right/>
      <top/>
      <bottom/>
      <diagonal/>
    </border>
    <border>
      <left/>
      <right/>
      <top/>
      <bottom style="hair">
        <color indexed="3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3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ashed">
        <color indexed="12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ed">
        <color indexed="12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dotted">
        <color indexed="39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164" fontId="61" fillId="0" borderId="0" applyFont="0" applyFill="0" applyBorder="0" applyAlignment="0" applyProtection="0"/>
    <xf numFmtId="0" fontId="1" fillId="0" borderId="0"/>
  </cellStyleXfs>
  <cellXfs count="10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vertical="top"/>
    </xf>
    <xf numFmtId="0" fontId="9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right" vertical="top"/>
    </xf>
    <xf numFmtId="0" fontId="3" fillId="0" borderId="12" xfId="0" applyFont="1" applyBorder="1"/>
    <xf numFmtId="0" fontId="9" fillId="0" borderId="0" xfId="0" applyFont="1" applyAlignment="1">
      <alignment vertical="top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justify"/>
    </xf>
    <xf numFmtId="0" fontId="3" fillId="0" borderId="10" xfId="0" applyFont="1" applyBorder="1"/>
    <xf numFmtId="0" fontId="3" fillId="0" borderId="8" xfId="0" applyFont="1" applyBorder="1"/>
    <xf numFmtId="49" fontId="7" fillId="0" borderId="7" xfId="0" applyNumberFormat="1" applyFont="1" applyBorder="1" applyAlignment="1">
      <alignment horizontal="left"/>
    </xf>
    <xf numFmtId="0" fontId="3" fillId="0" borderId="7" xfId="0" applyFont="1" applyBorder="1"/>
    <xf numFmtId="0" fontId="7" fillId="0" borderId="4" xfId="0" applyFont="1" applyBorder="1"/>
    <xf numFmtId="49" fontId="7" fillId="0" borderId="0" xfId="0" applyNumberFormat="1" applyFont="1" applyAlignment="1">
      <alignment horizontal="left"/>
    </xf>
    <xf numFmtId="0" fontId="23" fillId="0" borderId="0" xfId="0" applyFont="1"/>
    <xf numFmtId="0" fontId="2" fillId="0" borderId="5" xfId="0" applyFont="1" applyBorder="1"/>
    <xf numFmtId="0" fontId="4" fillId="0" borderId="0" xfId="0" applyFont="1"/>
    <xf numFmtId="0" fontId="3" fillId="0" borderId="24" xfId="0" applyFont="1" applyBorder="1" applyProtection="1">
      <protection locked="0"/>
    </xf>
    <xf numFmtId="0" fontId="23" fillId="0" borderId="7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0" fontId="3" fillId="0" borderId="11" xfId="0" applyFont="1" applyBorder="1" applyProtection="1">
      <protection locked="0"/>
    </xf>
    <xf numFmtId="0" fontId="3" fillId="0" borderId="13" xfId="0" applyFont="1" applyBorder="1"/>
    <xf numFmtId="0" fontId="3" fillId="0" borderId="14" xfId="0" applyFont="1" applyBorder="1"/>
    <xf numFmtId="0" fontId="3" fillId="0" borderId="25" xfId="0" applyFont="1" applyBorder="1" applyProtection="1">
      <protection locked="0"/>
    </xf>
    <xf numFmtId="166" fontId="3" fillId="0" borderId="0" xfId="0" applyNumberFormat="1" applyFont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center"/>
      <protection locked="0"/>
    </xf>
    <xf numFmtId="169" fontId="9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67" fontId="0" fillId="0" borderId="0" xfId="0" applyNumberFormat="1"/>
    <xf numFmtId="166" fontId="0" fillId="0" borderId="11" xfId="0" applyNumberFormat="1" applyBorder="1"/>
    <xf numFmtId="166" fontId="0" fillId="0" borderId="13" xfId="0" applyNumberFormat="1" applyBorder="1" applyAlignment="1">
      <alignment vertical="center"/>
    </xf>
    <xf numFmtId="167" fontId="0" fillId="0" borderId="13" xfId="0" applyNumberFormat="1" applyBorder="1" applyAlignment="1">
      <alignment vertical="center"/>
    </xf>
    <xf numFmtId="1" fontId="3" fillId="0" borderId="0" xfId="0" applyNumberFormat="1" applyFont="1" applyProtection="1">
      <protection locked="0"/>
    </xf>
    <xf numFmtId="0" fontId="15" fillId="0" borderId="0" xfId="0" applyFont="1" applyAlignment="1">
      <alignment horizontal="right"/>
    </xf>
    <xf numFmtId="0" fontId="3" fillId="0" borderId="5" xfId="0" applyFont="1" applyBorder="1" applyAlignment="1">
      <alignment horizontal="right" vertical="center"/>
    </xf>
    <xf numFmtId="0" fontId="5" fillId="4" borderId="9" xfId="0" applyFont="1" applyFill="1" applyBorder="1"/>
    <xf numFmtId="0" fontId="3" fillId="4" borderId="25" xfId="0" applyFont="1" applyFill="1" applyBorder="1"/>
    <xf numFmtId="166" fontId="0" fillId="0" borderId="0" xfId="0" applyNumberFormat="1"/>
    <xf numFmtId="0" fontId="2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71" fontId="19" fillId="0" borderId="0" xfId="0" applyNumberFormat="1" applyFont="1" applyAlignment="1">
      <alignment horizontal="center"/>
    </xf>
    <xf numFmtId="171" fontId="26" fillId="0" borderId="0" xfId="0" applyNumberFormat="1" applyFont="1" applyAlignment="1">
      <alignment horizontal="center"/>
    </xf>
    <xf numFmtId="0" fontId="26" fillId="0" borderId="0" xfId="0" applyFont="1"/>
    <xf numFmtId="0" fontId="3" fillId="0" borderId="0" xfId="0" quotePrefix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6" borderId="11" xfId="0" applyFont="1" applyFill="1" applyBorder="1" applyProtection="1">
      <protection locked="0"/>
    </xf>
    <xf numFmtId="0" fontId="3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9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1" fontId="32" fillId="7" borderId="39" xfId="0" applyNumberFormat="1" applyFont="1" applyFill="1" applyBorder="1" applyAlignment="1">
      <alignment horizontal="center"/>
    </xf>
    <xf numFmtId="1" fontId="32" fillId="4" borderId="11" xfId="0" applyNumberFormat="1" applyFont="1" applyFill="1" applyBorder="1"/>
    <xf numFmtId="0" fontId="32" fillId="4" borderId="11" xfId="0" applyFont="1" applyFill="1" applyBorder="1"/>
    <xf numFmtId="1" fontId="0" fillId="0" borderId="0" xfId="0" applyNumberFormat="1"/>
    <xf numFmtId="0" fontId="10" fillId="0" borderId="0" xfId="0" applyFont="1"/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" fontId="0" fillId="7" borderId="14" xfId="0" applyNumberFormat="1" applyFill="1" applyBorder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32" fillId="0" borderId="4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1" fontId="0" fillId="7" borderId="40" xfId="0" applyNumberFormat="1" applyFill="1" applyBorder="1" applyAlignment="1">
      <alignment horizontal="center"/>
    </xf>
    <xf numFmtId="1" fontId="0" fillId="7" borderId="41" xfId="0" applyNumberFormat="1" applyFill="1" applyBorder="1" applyAlignment="1">
      <alignment horizontal="center"/>
    </xf>
    <xf numFmtId="1" fontId="0" fillId="7" borderId="42" xfId="0" applyNumberFormat="1" applyFill="1" applyBorder="1" applyAlignment="1">
      <alignment horizontal="center"/>
    </xf>
    <xf numFmtId="1" fontId="24" fillId="0" borderId="43" xfId="0" applyNumberFormat="1" applyFont="1" applyBorder="1" applyAlignment="1">
      <alignment vertical="center"/>
    </xf>
    <xf numFmtId="1" fontId="32" fillId="0" borderId="44" xfId="0" applyNumberFormat="1" applyFont="1" applyBorder="1" applyAlignment="1">
      <alignment horizontal="center"/>
    </xf>
    <xf numFmtId="3" fontId="24" fillId="4" borderId="45" xfId="0" applyNumberFormat="1" applyFont="1" applyFill="1" applyBorder="1" applyAlignment="1">
      <alignment horizontal="center"/>
    </xf>
    <xf numFmtId="3" fontId="32" fillId="7" borderId="40" xfId="0" applyNumberFormat="1" applyFont="1" applyFill="1" applyBorder="1" applyAlignment="1">
      <alignment horizontal="center"/>
    </xf>
    <xf numFmtId="3" fontId="24" fillId="4" borderId="46" xfId="0" applyNumberFormat="1" applyFont="1" applyFill="1" applyBorder="1" applyAlignment="1">
      <alignment horizontal="center"/>
    </xf>
    <xf numFmtId="3" fontId="32" fillId="7" borderId="47" xfId="0" applyNumberFormat="1" applyFont="1" applyFill="1" applyBorder="1" applyAlignment="1">
      <alignment horizontal="center"/>
    </xf>
    <xf numFmtId="3" fontId="24" fillId="4" borderId="48" xfId="0" applyNumberFormat="1" applyFont="1" applyFill="1" applyBorder="1" applyAlignment="1">
      <alignment horizontal="center"/>
    </xf>
    <xf numFmtId="3" fontId="32" fillId="7" borderId="49" xfId="0" applyNumberFormat="1" applyFont="1" applyFill="1" applyBorder="1" applyAlignment="1">
      <alignment horizontal="center"/>
    </xf>
    <xf numFmtId="3" fontId="24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24" fillId="4" borderId="50" xfId="0" applyNumberFormat="1" applyFont="1" applyFill="1" applyBorder="1"/>
    <xf numFmtId="1" fontId="0" fillId="7" borderId="51" xfId="0" applyNumberFormat="1" applyFill="1" applyBorder="1" applyAlignment="1">
      <alignment horizontal="center"/>
    </xf>
    <xf numFmtId="3" fontId="24" fillId="10" borderId="52" xfId="0" applyNumberFormat="1" applyFont="1" applyFill="1" applyBorder="1" applyAlignment="1">
      <alignment horizontal="center"/>
    </xf>
    <xf numFmtId="3" fontId="24" fillId="10" borderId="46" xfId="0" applyNumberFormat="1" applyFont="1" applyFill="1" applyBorder="1" applyAlignment="1">
      <alignment horizontal="center"/>
    </xf>
    <xf numFmtId="3" fontId="24" fillId="10" borderId="48" xfId="0" applyNumberFormat="1" applyFont="1" applyFill="1" applyBorder="1" applyAlignment="1">
      <alignment horizontal="center"/>
    </xf>
    <xf numFmtId="0" fontId="10" fillId="1" borderId="0" xfId="0" applyFont="1" applyFill="1"/>
    <xf numFmtId="0" fontId="24" fillId="0" borderId="0" xfId="0" applyFont="1"/>
    <xf numFmtId="3" fontId="0" fillId="0" borderId="24" xfId="0" applyNumberFormat="1" applyBorder="1"/>
    <xf numFmtId="3" fontId="24" fillId="0" borderId="24" xfId="0" applyNumberFormat="1" applyFont="1" applyBorder="1"/>
    <xf numFmtId="0" fontId="24" fillId="0" borderId="32" xfId="0" applyFont="1" applyBorder="1" applyAlignment="1">
      <alignment vertical="center"/>
    </xf>
    <xf numFmtId="0" fontId="32" fillId="0" borderId="53" xfId="0" applyFont="1" applyBorder="1" applyAlignment="1">
      <alignment horizontal="center" vertical="center" wrapText="1"/>
    </xf>
    <xf numFmtId="1" fontId="0" fillId="7" borderId="54" xfId="0" applyNumberFormat="1" applyFill="1" applyBorder="1" applyAlignment="1">
      <alignment horizontal="center"/>
    </xf>
    <xf numFmtId="3" fontId="32" fillId="7" borderId="24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8" borderId="0" xfId="0" applyFill="1"/>
    <xf numFmtId="1" fontId="0" fillId="8" borderId="0" xfId="0" applyNumberFormat="1" applyFill="1"/>
    <xf numFmtId="1" fontId="0" fillId="8" borderId="11" xfId="0" applyNumberFormat="1" applyFill="1" applyBorder="1"/>
    <xf numFmtId="0" fontId="0" fillId="8" borderId="24" xfId="0" applyFill="1" applyBorder="1"/>
    <xf numFmtId="1" fontId="0" fillId="8" borderId="24" xfId="0" applyNumberFormat="1" applyFill="1" applyBorder="1"/>
    <xf numFmtId="0" fontId="0" fillId="0" borderId="55" xfId="0" applyBorder="1" applyProtection="1">
      <protection locked="0"/>
    </xf>
    <xf numFmtId="0" fontId="10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56" xfId="0" applyBorder="1" applyProtection="1">
      <protection locked="0"/>
    </xf>
    <xf numFmtId="0" fontId="10" fillId="0" borderId="57" xfId="0" applyFont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4" fillId="11" borderId="24" xfId="0" applyFont="1" applyFill="1" applyBorder="1" applyAlignment="1" applyProtection="1">
      <alignment horizontal="center"/>
      <protection locked="0"/>
    </xf>
    <xf numFmtId="0" fontId="24" fillId="11" borderId="24" xfId="0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24" fillId="12" borderId="24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2" fillId="13" borderId="60" xfId="0" applyFont="1" applyFill="1" applyBorder="1" applyAlignment="1">
      <alignment vertical="center" wrapText="1"/>
    </xf>
    <xf numFmtId="0" fontId="32" fillId="13" borderId="35" xfId="0" applyFont="1" applyFill="1" applyBorder="1" applyAlignment="1">
      <alignment vertical="center" wrapText="1"/>
    </xf>
    <xf numFmtId="0" fontId="38" fillId="13" borderId="32" xfId="0" applyFont="1" applyFill="1" applyBorder="1" applyAlignment="1" applyProtection="1">
      <alignment horizontal="center" vertical="center" wrapText="1"/>
      <protection locked="0"/>
    </xf>
    <xf numFmtId="0" fontId="38" fillId="13" borderId="31" xfId="0" applyFont="1" applyFill="1" applyBorder="1" applyAlignment="1" applyProtection="1">
      <alignment horizontal="center" vertical="center" wrapText="1"/>
      <protection locked="0"/>
    </xf>
    <xf numFmtId="0" fontId="39" fillId="13" borderId="24" xfId="0" applyFont="1" applyFill="1" applyBorder="1" applyAlignment="1" applyProtection="1">
      <alignment vertical="center"/>
      <protection locked="0"/>
    </xf>
    <xf numFmtId="0" fontId="39" fillId="13" borderId="24" xfId="0" applyFont="1" applyFill="1" applyBorder="1" applyAlignment="1" applyProtection="1">
      <alignment horizontal="center" vertical="center"/>
      <protection locked="0"/>
    </xf>
    <xf numFmtId="0" fontId="39" fillId="13" borderId="24" xfId="0" applyFont="1" applyFill="1" applyBorder="1" applyAlignment="1" applyProtection="1">
      <alignment horizontal="center"/>
      <protection locked="0"/>
    </xf>
    <xf numFmtId="0" fontId="39" fillId="13" borderId="31" xfId="0" applyFont="1" applyFill="1" applyBorder="1" applyAlignment="1" applyProtection="1">
      <alignment horizontal="center"/>
      <protection locked="0"/>
    </xf>
    <xf numFmtId="0" fontId="24" fillId="13" borderId="0" xfId="0" applyFont="1" applyFill="1" applyAlignment="1">
      <alignment horizontal="right" vertical="center"/>
    </xf>
    <xf numFmtId="172" fontId="39" fillId="13" borderId="26" xfId="0" applyNumberFormat="1" applyFont="1" applyFill="1" applyBorder="1" applyAlignment="1" applyProtection="1">
      <alignment horizontal="center"/>
      <protection locked="0"/>
    </xf>
    <xf numFmtId="0" fontId="24" fillId="0" borderId="53" xfId="0" applyFont="1" applyBorder="1" applyAlignment="1">
      <alignment vertical="center"/>
    </xf>
    <xf numFmtId="0" fontId="3" fillId="0" borderId="61" xfId="0" applyFont="1" applyBorder="1" applyProtection="1">
      <protection locked="0"/>
    </xf>
    <xf numFmtId="0" fontId="3" fillId="0" borderId="41" xfId="0" applyFont="1" applyBorder="1" applyProtection="1">
      <protection locked="0"/>
    </xf>
    <xf numFmtId="0" fontId="3" fillId="0" borderId="47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3" fillId="0" borderId="49" xfId="0" applyFont="1" applyBorder="1" applyProtection="1">
      <protection locked="0"/>
    </xf>
    <xf numFmtId="1" fontId="0" fillId="0" borderId="62" xfId="0" applyNumberFormat="1" applyBorder="1" applyAlignment="1">
      <alignment horizontal="center"/>
    </xf>
    <xf numFmtId="1" fontId="0" fillId="0" borderId="63" xfId="0" applyNumberFormat="1" applyBorder="1" applyAlignment="1">
      <alignment horizontal="center"/>
    </xf>
    <xf numFmtId="1" fontId="24" fillId="10" borderId="24" xfId="0" applyNumberFormat="1" applyFont="1" applyFill="1" applyBorder="1" applyAlignment="1">
      <alignment vertical="center"/>
    </xf>
    <xf numFmtId="0" fontId="32" fillId="4" borderId="50" xfId="0" applyFont="1" applyFill="1" applyBorder="1"/>
    <xf numFmtId="3" fontId="24" fillId="4" borderId="43" xfId="0" applyNumberFormat="1" applyFont="1" applyFill="1" applyBorder="1"/>
    <xf numFmtId="0" fontId="17" fillId="0" borderId="0" xfId="1" applyFont="1" applyBorder="1" applyAlignment="1" applyProtection="1"/>
    <xf numFmtId="0" fontId="6" fillId="0" borderId="37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right"/>
    </xf>
    <xf numFmtId="9" fontId="0" fillId="0" borderId="55" xfId="2" applyFont="1" applyBorder="1" applyProtection="1">
      <protection locked="0"/>
    </xf>
    <xf numFmtId="1" fontId="0" fillId="5" borderId="18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1" fontId="26" fillId="3" borderId="24" xfId="0" applyNumberFormat="1" applyFont="1" applyFill="1" applyBorder="1" applyAlignment="1">
      <alignment horizontal="center"/>
    </xf>
    <xf numFmtId="167" fontId="37" fillId="0" borderId="19" xfId="0" applyNumberFormat="1" applyFont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/>
    <xf numFmtId="0" fontId="0" fillId="0" borderId="32" xfId="0" applyBorder="1"/>
    <xf numFmtId="0" fontId="0" fillId="0" borderId="0" xfId="0" applyAlignment="1">
      <alignment horizontal="left"/>
    </xf>
    <xf numFmtId="49" fontId="0" fillId="0" borderId="0" xfId="0" applyNumberFormat="1"/>
    <xf numFmtId="0" fontId="0" fillId="10" borderId="0" xfId="0" applyFill="1"/>
    <xf numFmtId="166" fontId="0" fillId="10" borderId="0" xfId="0" applyNumberFormat="1" applyFill="1"/>
    <xf numFmtId="0" fontId="10" fillId="0" borderId="26" xfId="0" applyFont="1" applyBorder="1"/>
    <xf numFmtId="0" fontId="37" fillId="0" borderId="19" xfId="0" applyFont="1" applyBorder="1" applyAlignment="1" applyProtection="1">
      <alignment horizontal="center" vertical="center"/>
      <protection locked="0"/>
    </xf>
    <xf numFmtId="167" fontId="37" fillId="0" borderId="19" xfId="0" applyNumberFormat="1" applyFont="1" applyBorder="1" applyAlignment="1" applyProtection="1">
      <alignment horizontal="center" vertical="center"/>
      <protection locked="0"/>
    </xf>
    <xf numFmtId="166" fontId="37" fillId="0" borderId="19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0" fontId="0" fillId="12" borderId="11" xfId="0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vertical="center"/>
    </xf>
    <xf numFmtId="0" fontId="10" fillId="12" borderId="11" xfId="0" applyFont="1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0" fillId="0" borderId="31" xfId="0" applyFont="1" applyBorder="1"/>
    <xf numFmtId="0" fontId="9" fillId="0" borderId="8" xfId="0" applyFont="1" applyBorder="1" applyAlignment="1">
      <alignment horizontal="center"/>
    </xf>
    <xf numFmtId="0" fontId="3" fillId="0" borderId="35" xfId="0" applyFont="1" applyBorder="1"/>
    <xf numFmtId="1" fontId="26" fillId="3" borderId="24" xfId="0" applyNumberFormat="1" applyFont="1" applyFill="1" applyBorder="1" applyAlignment="1">
      <alignment horizontal="center" wrapText="1"/>
    </xf>
    <xf numFmtId="0" fontId="31" fillId="0" borderId="2" xfId="0" applyFont="1" applyBorder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 applyProtection="1">
      <alignment horizontal="justify" wrapText="1"/>
      <protection locked="0"/>
    </xf>
    <xf numFmtId="166" fontId="0" fillId="0" borderId="11" xfId="0" applyNumberFormat="1" applyBorder="1" applyAlignment="1">
      <alignment horizontal="justify" wrapText="1"/>
    </xf>
    <xf numFmtId="165" fontId="18" fillId="0" borderId="7" xfId="0" applyNumberFormat="1" applyFont="1" applyBorder="1" applyProtection="1">
      <protection locked="0"/>
    </xf>
    <xf numFmtId="0" fontId="6" fillId="0" borderId="5" xfId="0" applyFont="1" applyBorder="1" applyAlignment="1" applyProtection="1">
      <alignment vertical="justify"/>
      <protection locked="0"/>
    </xf>
    <xf numFmtId="0" fontId="6" fillId="0" borderId="6" xfId="0" applyFont="1" applyBorder="1" applyAlignment="1" applyProtection="1">
      <alignment vertical="justify"/>
      <protection locked="0"/>
    </xf>
    <xf numFmtId="0" fontId="6" fillId="0" borderId="7" xfId="0" applyFont="1" applyBorder="1" applyAlignment="1" applyProtection="1">
      <alignment vertical="justify"/>
      <protection locked="0"/>
    </xf>
    <xf numFmtId="0" fontId="6" fillId="0" borderId="12" xfId="0" applyFont="1" applyBorder="1" applyAlignment="1" applyProtection="1">
      <alignment vertical="justify"/>
      <protection locked="0"/>
    </xf>
    <xf numFmtId="166" fontId="34" fillId="0" borderId="66" xfId="0" applyNumberFormat="1" applyFont="1" applyBorder="1" applyAlignment="1" applyProtection="1">
      <alignment horizontal="center" vertical="center" wrapText="1"/>
      <protection locked="0"/>
    </xf>
    <xf numFmtId="170" fontId="34" fillId="0" borderId="66" xfId="0" applyNumberFormat="1" applyFont="1" applyBorder="1" applyAlignment="1" applyProtection="1">
      <alignment horizontal="center" vertical="center" wrapText="1"/>
      <protection locked="0"/>
    </xf>
    <xf numFmtId="167" fontId="34" fillId="0" borderId="66" xfId="0" applyNumberFormat="1" applyFont="1" applyBorder="1" applyAlignment="1" applyProtection="1">
      <alignment horizontal="center" vertical="center" wrapText="1"/>
      <protection locked="0"/>
    </xf>
    <xf numFmtId="1" fontId="34" fillId="0" borderId="66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47" fillId="0" borderId="0" xfId="0" applyFont="1" applyAlignment="1">
      <alignment vertical="center" wrapText="1"/>
    </xf>
    <xf numFmtId="0" fontId="8" fillId="0" borderId="69" xfId="0" applyFont="1" applyBorder="1"/>
    <xf numFmtId="0" fontId="1" fillId="0" borderId="31" xfId="0" applyFont="1" applyBorder="1"/>
    <xf numFmtId="0" fontId="3" fillId="16" borderId="11" xfId="0" applyFont="1" applyFill="1" applyBorder="1" applyProtection="1">
      <protection locked="0"/>
    </xf>
    <xf numFmtId="166" fontId="34" fillId="0" borderId="28" xfId="0" applyNumberFormat="1" applyFont="1" applyBorder="1" applyAlignment="1" applyProtection="1">
      <alignment horizontal="center" vertical="center" wrapText="1"/>
      <protection locked="0"/>
    </xf>
    <xf numFmtId="170" fontId="3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12" borderId="11" xfId="0" applyFont="1" applyFill="1" applyBorder="1" applyProtection="1">
      <protection locked="0"/>
    </xf>
    <xf numFmtId="0" fontId="3" fillId="0" borderId="0" xfId="0" applyFont="1" applyAlignment="1">
      <alignment horizontal="right" wrapText="1"/>
    </xf>
    <xf numFmtId="0" fontId="30" fillId="0" borderId="26" xfId="0" applyFont="1" applyBorder="1"/>
    <xf numFmtId="0" fontId="3" fillId="12" borderId="11" xfId="0" applyFont="1" applyFill="1" applyBorder="1" applyAlignment="1">
      <alignment horizontal="center" wrapText="1"/>
    </xf>
    <xf numFmtId="168" fontId="16" fillId="0" borderId="4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167" fontId="3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16" borderId="0" xfId="0" applyFont="1" applyFill="1" applyProtection="1">
      <protection locked="0"/>
    </xf>
    <xf numFmtId="0" fontId="3" fillId="16" borderId="14" xfId="0" applyFont="1" applyFill="1" applyBorder="1" applyProtection="1">
      <protection locked="0"/>
    </xf>
    <xf numFmtId="0" fontId="3" fillId="17" borderId="11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>
      <alignment horizontal="right"/>
    </xf>
    <xf numFmtId="49" fontId="3" fillId="0" borderId="11" xfId="0" applyNumberFormat="1" applyFont="1" applyBorder="1" applyProtection="1">
      <protection locked="0"/>
    </xf>
    <xf numFmtId="0" fontId="30" fillId="0" borderId="0" xfId="0" applyFont="1"/>
    <xf numFmtId="0" fontId="5" fillId="0" borderId="24" xfId="0" applyFont="1" applyBorder="1"/>
    <xf numFmtId="0" fontId="3" fillId="18" borderId="0" xfId="0" applyFont="1" applyFill="1" applyAlignment="1" applyProtection="1">
      <alignment wrapText="1"/>
      <protection locked="0"/>
    </xf>
    <xf numFmtId="0" fontId="3" fillId="0" borderId="9" xfId="0" applyFont="1" applyBorder="1" applyProtection="1">
      <protection locked="0"/>
    </xf>
    <xf numFmtId="166" fontId="6" fillId="0" borderId="37" xfId="0" applyNumberFormat="1" applyFont="1" applyBorder="1" applyAlignment="1" applyProtection="1">
      <alignment horizontal="center" vertical="center" wrapText="1"/>
      <protection locked="0"/>
    </xf>
    <xf numFmtId="168" fontId="16" fillId="0" borderId="0" xfId="0" applyNumberFormat="1" applyFont="1" applyAlignment="1" applyProtection="1">
      <alignment vertical="center"/>
      <protection locked="0"/>
    </xf>
    <xf numFmtId="0" fontId="0" fillId="19" borderId="24" xfId="0" applyFill="1" applyBorder="1"/>
    <xf numFmtId="167" fontId="3" fillId="0" borderId="0" xfId="0" applyNumberFormat="1" applyFont="1"/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16" borderId="11" xfId="0" applyFont="1" applyFill="1" applyBorder="1" applyAlignment="1" applyProtection="1">
      <alignment horizontal="right"/>
      <protection locked="0"/>
    </xf>
    <xf numFmtId="0" fontId="3" fillId="0" borderId="13" xfId="0" applyFont="1" applyBorder="1" applyAlignment="1" applyProtection="1">
      <alignment horizontal="justify" vertical="center" wrapText="1"/>
      <protection locked="0"/>
    </xf>
    <xf numFmtId="0" fontId="3" fillId="0" borderId="25" xfId="0" applyFont="1" applyBorder="1"/>
    <xf numFmtId="0" fontId="5" fillId="0" borderId="43" xfId="0" applyFont="1" applyBorder="1"/>
    <xf numFmtId="166" fontId="0" fillId="0" borderId="54" xfId="0" applyNumberFormat="1" applyBorder="1" applyAlignment="1">
      <alignment horizontal="justify" wrapText="1"/>
    </xf>
    <xf numFmtId="0" fontId="6" fillId="2" borderId="82" xfId="0" applyFont="1" applyFill="1" applyBorder="1" applyAlignment="1">
      <alignment horizontal="justify" wrapText="1"/>
    </xf>
    <xf numFmtId="1" fontId="0" fillId="5" borderId="82" xfId="0" applyNumberFormat="1" applyFill="1" applyBorder="1" applyAlignment="1">
      <alignment horizontal="justify" wrapText="1"/>
    </xf>
    <xf numFmtId="1" fontId="0" fillId="0" borderId="82" xfId="0" applyNumberFormat="1" applyBorder="1" applyAlignment="1">
      <alignment horizontal="justify" wrapText="1"/>
    </xf>
    <xf numFmtId="0" fontId="0" fillId="0" borderId="83" xfId="0" applyBorder="1" applyAlignment="1">
      <alignment horizontal="justify" wrapText="1"/>
    </xf>
    <xf numFmtId="0" fontId="0" fillId="0" borderId="84" xfId="0" applyBorder="1" applyAlignment="1">
      <alignment horizontal="center"/>
    </xf>
    <xf numFmtId="166" fontId="0" fillId="0" borderId="57" xfId="0" applyNumberFormat="1" applyBorder="1"/>
    <xf numFmtId="0" fontId="6" fillId="2" borderId="85" xfId="0" applyFont="1" applyFill="1" applyBorder="1" applyAlignment="1">
      <alignment horizontal="center"/>
    </xf>
    <xf numFmtId="1" fontId="0" fillId="5" borderId="85" xfId="0" applyNumberFormat="1" applyFill="1" applyBorder="1" applyAlignment="1">
      <alignment horizontal="center"/>
    </xf>
    <xf numFmtId="1" fontId="0" fillId="0" borderId="85" xfId="0" applyNumberFormat="1" applyBorder="1" applyAlignment="1">
      <alignment horizontal="center"/>
    </xf>
    <xf numFmtId="166" fontId="0" fillId="0" borderId="57" xfId="0" applyNumberFormat="1" applyBorder="1" applyAlignment="1">
      <alignment horizontal="justify" wrapText="1"/>
    </xf>
    <xf numFmtId="0" fontId="0" fillId="0" borderId="86" xfId="0" applyBorder="1" applyAlignment="1">
      <alignment horizontal="center"/>
    </xf>
    <xf numFmtId="166" fontId="24" fillId="0" borderId="12" xfId="0" applyNumberFormat="1" applyFont="1" applyBorder="1"/>
    <xf numFmtId="166" fontId="24" fillId="0" borderId="14" xfId="0" applyNumberFormat="1" applyFont="1" applyBorder="1"/>
    <xf numFmtId="0" fontId="18" fillId="2" borderId="18" xfId="0" applyFont="1" applyFill="1" applyBorder="1" applyAlignment="1">
      <alignment horizontal="center"/>
    </xf>
    <xf numFmtId="1" fontId="24" fillId="5" borderId="18" xfId="0" applyNumberFormat="1" applyFont="1" applyFill="1" applyBorder="1" applyAlignment="1">
      <alignment horizontal="center"/>
    </xf>
    <xf numFmtId="1" fontId="24" fillId="0" borderId="18" xfId="0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166" fontId="24" fillId="0" borderId="11" xfId="0" applyNumberFormat="1" applyFont="1" applyBorder="1" applyAlignment="1">
      <alignment horizontal="justify" wrapText="1"/>
    </xf>
    <xf numFmtId="167" fontId="37" fillId="0" borderId="37" xfId="0" applyNumberFormat="1" applyFont="1" applyBorder="1" applyAlignment="1" applyProtection="1">
      <alignment horizontal="center"/>
      <protection locked="0"/>
    </xf>
    <xf numFmtId="0" fontId="3" fillId="12" borderId="11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67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14" borderId="11" xfId="0" applyFont="1" applyFill="1" applyBorder="1" applyProtection="1">
      <protection locked="0"/>
    </xf>
    <xf numFmtId="167" fontId="37" fillId="0" borderId="21" xfId="0" applyNumberFormat="1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center" vertical="center"/>
      <protection locked="0"/>
    </xf>
    <xf numFmtId="166" fontId="37" fillId="0" borderId="21" xfId="0" applyNumberFormat="1" applyFont="1" applyBorder="1" applyAlignment="1" applyProtection="1">
      <alignment horizontal="center" vertical="center"/>
      <protection locked="0"/>
    </xf>
    <xf numFmtId="0" fontId="9" fillId="20" borderId="8" xfId="0" applyFont="1" applyFill="1" applyBorder="1" applyAlignment="1">
      <alignment horizontal="center"/>
    </xf>
    <xf numFmtId="0" fontId="9" fillId="20" borderId="15" xfId="0" applyFont="1" applyFill="1" applyBorder="1" applyAlignment="1">
      <alignment horizontal="center"/>
    </xf>
    <xf numFmtId="0" fontId="10" fillId="0" borderId="32" xfId="0" applyFont="1" applyBorder="1"/>
    <xf numFmtId="1" fontId="3" fillId="0" borderId="0" xfId="0" applyNumberFormat="1" applyFont="1" applyAlignment="1" applyProtection="1">
      <alignment horizontal="center" vertical="center"/>
      <protection locked="0"/>
    </xf>
    <xf numFmtId="1" fontId="3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13" fillId="0" borderId="4" xfId="0" applyFont="1" applyBorder="1" applyAlignment="1" applyProtection="1">
      <alignment vertical="center"/>
      <protection locked="0"/>
    </xf>
    <xf numFmtId="0" fontId="10" fillId="0" borderId="90" xfId="0" applyFont="1" applyBorder="1" applyProtection="1">
      <protection locked="0"/>
    </xf>
    <xf numFmtId="0" fontId="9" fillId="0" borderId="4" xfId="0" applyFont="1" applyBorder="1"/>
    <xf numFmtId="0" fontId="3" fillId="0" borderId="4" xfId="0" applyFont="1" applyBorder="1" applyAlignment="1">
      <alignment horizontal="justify" wrapText="1"/>
    </xf>
    <xf numFmtId="166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16" borderId="97" xfId="0" applyFont="1" applyFill="1" applyBorder="1" applyProtection="1">
      <protection locked="0"/>
    </xf>
    <xf numFmtId="167" fontId="24" fillId="0" borderId="67" xfId="0" applyNumberFormat="1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17" borderId="14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3" fillId="24" borderId="24" xfId="0" applyFont="1" applyFill="1" applyBorder="1" applyProtection="1">
      <protection locked="0"/>
    </xf>
    <xf numFmtId="0" fontId="3" fillId="0" borderId="98" xfId="0" applyFont="1" applyBorder="1" applyProtection="1">
      <protection locked="0"/>
    </xf>
    <xf numFmtId="0" fontId="3" fillId="0" borderId="99" xfId="0" applyFont="1" applyBorder="1" applyProtection="1">
      <protection locked="0"/>
    </xf>
    <xf numFmtId="0" fontId="24" fillId="9" borderId="44" xfId="0" applyFont="1" applyFill="1" applyBorder="1"/>
    <xf numFmtId="0" fontId="1" fillId="0" borderId="62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" fillId="0" borderId="34" xfId="0" applyFont="1" applyBorder="1"/>
    <xf numFmtId="0" fontId="3" fillId="0" borderId="34" xfId="0" applyFont="1" applyBorder="1" applyAlignment="1">
      <alignment vertical="center"/>
    </xf>
    <xf numFmtId="0" fontId="3" fillId="0" borderId="62" xfId="0" applyFont="1" applyBorder="1"/>
    <xf numFmtId="0" fontId="1" fillId="0" borderId="31" xfId="0" applyFont="1" applyBorder="1" applyAlignment="1" applyProtection="1">
      <alignment wrapText="1"/>
      <protection locked="0"/>
    </xf>
    <xf numFmtId="49" fontId="18" fillId="0" borderId="36" xfId="0" applyNumberFormat="1" applyFont="1" applyBorder="1" applyAlignment="1" applyProtection="1">
      <alignment horizontal="center" vertical="center" wrapText="1"/>
      <protection locked="0"/>
    </xf>
    <xf numFmtId="49" fontId="18" fillId="0" borderId="37" xfId="0" applyNumberFormat="1" applyFont="1" applyBorder="1" applyAlignment="1" applyProtection="1">
      <alignment horizontal="center" vertical="center" wrapText="1"/>
      <protection locked="0"/>
    </xf>
    <xf numFmtId="49" fontId="18" fillId="0" borderId="28" xfId="0" applyNumberFormat="1" applyFont="1" applyBorder="1" applyAlignment="1" applyProtection="1">
      <alignment horizontal="center" vertical="center"/>
      <protection locked="0"/>
    </xf>
    <xf numFmtId="49" fontId="18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29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30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/>
    </xf>
    <xf numFmtId="166" fontId="0" fillId="0" borderId="9" xfId="0" applyNumberFormat="1" applyBorder="1"/>
    <xf numFmtId="166" fontId="0" fillId="0" borderId="102" xfId="0" applyNumberFormat="1" applyBorder="1"/>
    <xf numFmtId="166" fontId="0" fillId="0" borderId="12" xfId="0" applyNumberFormat="1" applyBorder="1" applyAlignment="1">
      <alignment horizontal="justify" wrapText="1"/>
    </xf>
    <xf numFmtId="166" fontId="0" fillId="0" borderId="14" xfId="0" applyNumberFormat="1" applyBorder="1" applyAlignment="1">
      <alignment horizontal="justify" wrapText="1"/>
    </xf>
    <xf numFmtId="1" fontId="26" fillId="3" borderId="32" xfId="0" applyNumberFormat="1" applyFont="1" applyFill="1" applyBorder="1" applyAlignment="1">
      <alignment horizontal="center" wrapText="1"/>
    </xf>
    <xf numFmtId="0" fontId="6" fillId="2" borderId="37" xfId="0" applyFont="1" applyFill="1" applyBorder="1" applyAlignment="1">
      <alignment horizontal="justify" wrapText="1"/>
    </xf>
    <xf numFmtId="1" fontId="0" fillId="5" borderId="37" xfId="0" applyNumberFormat="1" applyFill="1" applyBorder="1" applyAlignment="1">
      <alignment horizontal="justify" wrapText="1"/>
    </xf>
    <xf numFmtId="0" fontId="0" fillId="0" borderId="11" xfId="0" applyBorder="1" applyAlignment="1">
      <alignment horizontal="justify" wrapText="1"/>
    </xf>
    <xf numFmtId="0" fontId="0" fillId="0" borderId="11" xfId="0" applyBorder="1" applyAlignment="1">
      <alignment horizontal="center"/>
    </xf>
    <xf numFmtId="1" fontId="0" fillId="5" borderId="36" xfId="0" applyNumberFormat="1" applyFill="1" applyBorder="1" applyAlignment="1">
      <alignment horizontal="justify" wrapText="1"/>
    </xf>
    <xf numFmtId="1" fontId="0" fillId="5" borderId="81" xfId="0" applyNumberFormat="1" applyFill="1" applyBorder="1" applyAlignment="1">
      <alignment horizontal="center"/>
    </xf>
    <xf numFmtId="1" fontId="0" fillId="5" borderId="103" xfId="0" applyNumberFormat="1" applyFill="1" applyBorder="1" applyAlignment="1">
      <alignment horizontal="center"/>
    </xf>
    <xf numFmtId="1" fontId="0" fillId="0" borderId="11" xfId="0" applyNumberFormat="1" applyBorder="1" applyAlignment="1">
      <alignment horizontal="justify" wrapText="1"/>
    </xf>
    <xf numFmtId="1" fontId="0" fillId="0" borderId="11" xfId="0" applyNumberFormat="1" applyBorder="1" applyAlignment="1">
      <alignment horizontal="center"/>
    </xf>
    <xf numFmtId="0" fontId="3" fillId="27" borderId="11" xfId="0" applyFont="1" applyFill="1" applyBorder="1" applyAlignment="1">
      <alignment horizontal="justify" wrapText="1"/>
    </xf>
    <xf numFmtId="1" fontId="3" fillId="27" borderId="11" xfId="0" applyNumberFormat="1" applyFont="1" applyFill="1" applyBorder="1" applyAlignment="1">
      <alignment horizontal="right" wrapText="1"/>
    </xf>
    <xf numFmtId="0" fontId="47" fillId="19" borderId="11" xfId="0" applyFont="1" applyFill="1" applyBorder="1" applyAlignment="1">
      <alignment horizontal="justify" wrapText="1"/>
    </xf>
    <xf numFmtId="1" fontId="3" fillId="19" borderId="11" xfId="0" applyNumberFormat="1" applyFont="1" applyFill="1" applyBorder="1" applyAlignment="1">
      <alignment horizontal="right" wrapText="1"/>
    </xf>
    <xf numFmtId="0" fontId="3" fillId="19" borderId="14" xfId="0" applyFont="1" applyFill="1" applyBorder="1"/>
    <xf numFmtId="1" fontId="3" fillId="19" borderId="14" xfId="0" applyNumberFormat="1" applyFont="1" applyFill="1" applyBorder="1" applyAlignment="1">
      <alignment horizontal="center" wrapText="1"/>
    </xf>
    <xf numFmtId="0" fontId="3" fillId="19" borderId="11" xfId="0" applyFont="1" applyFill="1" applyBorder="1"/>
    <xf numFmtId="1" fontId="3" fillId="19" borderId="11" xfId="0" applyNumberFormat="1" applyFont="1" applyFill="1" applyBorder="1" applyAlignment="1">
      <alignment horizontal="center" wrapText="1"/>
    </xf>
    <xf numFmtId="0" fontId="47" fillId="19" borderId="11" xfId="0" applyFont="1" applyFill="1" applyBorder="1" applyAlignment="1">
      <alignment horizontal="center" wrapText="1"/>
    </xf>
    <xf numFmtId="1" fontId="3" fillId="19" borderId="34" xfId="0" applyNumberFormat="1" applyFont="1" applyFill="1" applyBorder="1" applyAlignment="1">
      <alignment horizontal="center" wrapText="1"/>
    </xf>
    <xf numFmtId="1" fontId="5" fillId="19" borderId="1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91" xfId="0" applyFont="1" applyBorder="1" applyAlignment="1" applyProtection="1">
      <alignment horizontal="center" vertical="center"/>
      <protection locked="0"/>
    </xf>
    <xf numFmtId="0" fontId="3" fillId="0" borderId="95" xfId="0" applyFont="1" applyBorder="1" applyAlignment="1" applyProtection="1">
      <alignment horizontal="center" vertical="center"/>
      <protection locked="0"/>
    </xf>
    <xf numFmtId="0" fontId="3" fillId="0" borderId="9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49" fontId="9" fillId="0" borderId="0" xfId="0" applyNumberFormat="1" applyFont="1" applyAlignment="1">
      <alignment horizontal="center" vertical="center"/>
    </xf>
    <xf numFmtId="0" fontId="50" fillId="12" borderId="101" xfId="0" applyFont="1" applyFill="1" applyBorder="1" applyAlignment="1">
      <alignment horizontal="center"/>
    </xf>
    <xf numFmtId="0" fontId="24" fillId="12" borderId="101" xfId="0" applyFont="1" applyFill="1" applyBorder="1" applyAlignment="1">
      <alignment horizontal="center"/>
    </xf>
    <xf numFmtId="0" fontId="50" fillId="12" borderId="104" xfId="0" applyFont="1" applyFill="1" applyBorder="1" applyAlignment="1">
      <alignment horizontal="center"/>
    </xf>
    <xf numFmtId="0" fontId="51" fillId="12" borderId="101" xfId="0" applyFont="1" applyFill="1" applyBorder="1" applyAlignment="1">
      <alignment horizontal="center"/>
    </xf>
    <xf numFmtId="0" fontId="3" fillId="0" borderId="2" xfId="0" applyFont="1" applyBorder="1"/>
    <xf numFmtId="0" fontId="3" fillId="0" borderId="13" xfId="0" applyFont="1" applyBorder="1" applyAlignment="1">
      <alignment vertical="center"/>
    </xf>
    <xf numFmtId="0" fontId="1" fillId="0" borderId="0" xfId="0" applyFont="1" applyAlignment="1">
      <alignment wrapText="1"/>
    </xf>
    <xf numFmtId="2" fontId="37" fillId="0" borderId="19" xfId="0" applyNumberFormat="1" applyFont="1" applyBorder="1" applyAlignment="1" applyProtection="1">
      <alignment horizontal="center" vertical="center"/>
      <protection locked="0"/>
    </xf>
    <xf numFmtId="2" fontId="37" fillId="0" borderId="21" xfId="0" applyNumberFormat="1" applyFont="1" applyBorder="1" applyAlignment="1" applyProtection="1">
      <alignment horizontal="center" vertical="center"/>
      <protection locked="0"/>
    </xf>
    <xf numFmtId="0" fontId="37" fillId="0" borderId="105" xfId="0" applyFont="1" applyBorder="1" applyAlignment="1" applyProtection="1">
      <alignment horizontal="center" vertical="center"/>
      <protection locked="0"/>
    </xf>
    <xf numFmtId="167" fontId="37" fillId="0" borderId="105" xfId="0" applyNumberFormat="1" applyFont="1" applyBorder="1" applyAlignment="1" applyProtection="1">
      <alignment horizontal="center" vertical="center"/>
      <protection locked="0"/>
    </xf>
    <xf numFmtId="166" fontId="37" fillId="0" borderId="105" xfId="0" applyNumberFormat="1" applyFont="1" applyBorder="1" applyAlignment="1" applyProtection="1">
      <alignment horizontal="center" vertical="center"/>
      <protection locked="0"/>
    </xf>
    <xf numFmtId="2" fontId="37" fillId="0" borderId="105" xfId="0" applyNumberFormat="1" applyFont="1" applyBorder="1" applyAlignment="1" applyProtection="1">
      <alignment horizontal="center" vertical="center"/>
      <protection locked="0"/>
    </xf>
    <xf numFmtId="167" fontId="37" fillId="0" borderId="105" xfId="0" applyNumberFormat="1" applyFont="1" applyBorder="1" applyAlignment="1" applyProtection="1">
      <alignment horizontal="center"/>
      <protection locked="0"/>
    </xf>
    <xf numFmtId="49" fontId="18" fillId="0" borderId="33" xfId="0" applyNumberFormat="1" applyFont="1" applyBorder="1" applyAlignment="1" applyProtection="1">
      <alignment horizontal="center" vertical="center" wrapText="1"/>
      <protection locked="0"/>
    </xf>
    <xf numFmtId="166" fontId="34" fillId="0" borderId="0" xfId="0" applyNumberFormat="1" applyFont="1" applyAlignment="1" applyProtection="1">
      <alignment horizontal="center" vertical="center" wrapText="1"/>
      <protection locked="0"/>
    </xf>
    <xf numFmtId="170" fontId="34" fillId="0" borderId="0" xfId="0" applyNumberFormat="1" applyFont="1" applyAlignment="1" applyProtection="1">
      <alignment horizontal="center" vertical="center" wrapText="1"/>
      <protection locked="0"/>
    </xf>
    <xf numFmtId="167" fontId="34" fillId="0" borderId="0" xfId="0" applyNumberFormat="1" applyFont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7" fillId="0" borderId="5" xfId="0" applyFont="1" applyBorder="1"/>
    <xf numFmtId="167" fontId="24" fillId="0" borderId="53" xfId="0" applyNumberFormat="1" applyFont="1" applyBorder="1" applyAlignment="1" applyProtection="1">
      <alignment vertical="center" wrapText="1"/>
      <protection locked="0"/>
    </xf>
    <xf numFmtId="169" fontId="9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 wrapText="1"/>
    </xf>
    <xf numFmtId="0" fontId="1" fillId="19" borderId="24" xfId="0" applyFont="1" applyFill="1" applyBorder="1"/>
    <xf numFmtId="0" fontId="1" fillId="0" borderId="32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24" fillId="0" borderId="11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1" fillId="28" borderId="24" xfId="0" applyFont="1" applyFill="1" applyBorder="1" applyProtection="1">
      <protection locked="0"/>
    </xf>
    <xf numFmtId="2" fontId="53" fillId="0" borderId="7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0" fillId="28" borderId="0" xfId="0" applyFill="1" applyAlignment="1">
      <alignment vertical="center"/>
    </xf>
    <xf numFmtId="0" fontId="0" fillId="28" borderId="11" xfId="0" applyFill="1" applyBorder="1" applyAlignment="1" applyProtection="1">
      <alignment vertical="center"/>
      <protection locked="0"/>
    </xf>
    <xf numFmtId="0" fontId="5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51" xfId="0" applyBorder="1" applyProtection="1">
      <protection locked="0"/>
    </xf>
    <xf numFmtId="0" fontId="24" fillId="0" borderId="39" xfId="0" applyFont="1" applyBorder="1" applyAlignment="1">
      <alignment horizontal="center" vertical="center" wrapText="1"/>
    </xf>
    <xf numFmtId="0" fontId="24" fillId="0" borderId="97" xfId="0" applyFont="1" applyBorder="1" applyAlignment="1">
      <alignment horizontal="center" vertical="center" wrapText="1"/>
    </xf>
    <xf numFmtId="166" fontId="37" fillId="0" borderId="37" xfId="0" applyNumberFormat="1" applyFont="1" applyBorder="1" applyAlignment="1" applyProtection="1">
      <alignment horizontal="center" vertical="center"/>
      <protection locked="0"/>
    </xf>
    <xf numFmtId="166" fontId="34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0" fillId="0" borderId="7" xfId="0" applyBorder="1" applyAlignment="1" applyProtection="1">
      <alignment horizontal="center" vertical="center"/>
      <protection locked="0"/>
    </xf>
    <xf numFmtId="0" fontId="56" fillId="0" borderId="0" xfId="0" applyFont="1" applyAlignment="1">
      <alignment horizontal="left"/>
    </xf>
    <xf numFmtId="1" fontId="24" fillId="0" borderId="0" xfId="0" applyNumberFormat="1" applyFont="1" applyAlignment="1">
      <alignment vertical="center"/>
    </xf>
    <xf numFmtId="1" fontId="24" fillId="0" borderId="11" xfId="0" applyNumberFormat="1" applyFont="1" applyBorder="1" applyAlignment="1">
      <alignment vertical="center"/>
    </xf>
    <xf numFmtId="166" fontId="37" fillId="0" borderId="3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Alignment="1" applyProtection="1">
      <alignment horizontal="center" vertical="center"/>
      <protection locked="0"/>
    </xf>
    <xf numFmtId="166" fontId="34" fillId="0" borderId="7" xfId="0" applyNumberFormat="1" applyFont="1" applyBorder="1" applyAlignment="1" applyProtection="1">
      <alignment horizontal="center" vertical="center" wrapText="1"/>
      <protection locked="0"/>
    </xf>
    <xf numFmtId="170" fontId="34" fillId="0" borderId="7" xfId="0" applyNumberFormat="1" applyFont="1" applyBorder="1" applyAlignment="1" applyProtection="1">
      <alignment horizontal="center" vertical="center" wrapText="1"/>
      <protection locked="0"/>
    </xf>
    <xf numFmtId="167" fontId="34" fillId="0" borderId="7" xfId="0" applyNumberFormat="1" applyFont="1" applyBorder="1" applyAlignment="1" applyProtection="1">
      <alignment horizontal="center" vertical="center" wrapText="1"/>
      <protection locked="0"/>
    </xf>
    <xf numFmtId="1" fontId="34" fillId="0" borderId="7" xfId="0" applyNumberFormat="1" applyFont="1" applyBorder="1" applyAlignment="1" applyProtection="1">
      <alignment horizontal="center" vertical="center" wrapText="1"/>
      <protection locked="0"/>
    </xf>
    <xf numFmtId="166" fontId="34" fillId="0" borderId="64" xfId="0" applyNumberFormat="1" applyFont="1" applyBorder="1" applyAlignment="1" applyProtection="1">
      <alignment horizontal="center" vertical="center" wrapText="1"/>
      <protection locked="0"/>
    </xf>
    <xf numFmtId="170" fontId="34" fillId="0" borderId="22" xfId="0" applyNumberFormat="1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horizontal="center" vertical="center" wrapText="1"/>
      <protection locked="0"/>
    </xf>
    <xf numFmtId="1" fontId="34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20" xfId="0" applyFont="1" applyBorder="1" applyAlignment="1">
      <alignment vertical="center"/>
    </xf>
    <xf numFmtId="0" fontId="3" fillId="0" borderId="63" xfId="0" applyFont="1" applyBorder="1"/>
    <xf numFmtId="0" fontId="28" fillId="0" borderId="4" xfId="0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57" xfId="0" applyBorder="1" applyAlignment="1">
      <alignment horizontal="center"/>
    </xf>
    <xf numFmtId="0" fontId="1" fillId="0" borderId="11" xfId="0" applyFont="1" applyBorder="1" applyProtection="1">
      <protection locked="0"/>
    </xf>
    <xf numFmtId="166" fontId="6" fillId="0" borderId="21" xfId="0" applyNumberFormat="1" applyFont="1" applyBorder="1" applyAlignment="1" applyProtection="1">
      <alignment horizontal="center" vertical="center" wrapText="1"/>
      <protection locked="0"/>
    </xf>
    <xf numFmtId="174" fontId="7" fillId="0" borderId="9" xfId="4" applyNumberFormat="1" applyFont="1" applyBorder="1" applyAlignment="1" applyProtection="1">
      <alignment vertical="center"/>
      <protection locked="0"/>
    </xf>
    <xf numFmtId="165" fontId="47" fillId="0" borderId="36" xfId="0" applyNumberFormat="1" applyFont="1" applyBorder="1" applyAlignment="1" applyProtection="1">
      <alignment horizontal="left" wrapText="1"/>
      <protection locked="0"/>
    </xf>
    <xf numFmtId="173" fontId="3" fillId="0" borderId="14" xfId="0" applyNumberFormat="1" applyFont="1" applyBorder="1" applyAlignment="1">
      <alignment horizontal="left" wrapText="1"/>
    </xf>
    <xf numFmtId="165" fontId="47" fillId="0" borderId="19" xfId="0" applyNumberFormat="1" applyFont="1" applyBorder="1" applyAlignment="1" applyProtection="1">
      <alignment horizontal="left" wrapText="1"/>
      <protection locked="0"/>
    </xf>
    <xf numFmtId="165" fontId="47" fillId="0" borderId="37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textRotation="180"/>
      <protection locked="0"/>
    </xf>
    <xf numFmtId="0" fontId="14" fillId="0" borderId="0" xfId="0" applyFont="1" applyAlignment="1" applyProtection="1">
      <alignment vertical="top"/>
      <protection locked="0"/>
    </xf>
    <xf numFmtId="3" fontId="1" fillId="28" borderId="11" xfId="4" applyNumberFormat="1" applyFont="1" applyFill="1" applyBorder="1" applyAlignment="1" applyProtection="1">
      <alignment horizontal="center" wrapText="1"/>
      <protection locked="0"/>
    </xf>
    <xf numFmtId="175" fontId="1" fillId="28" borderId="11" xfId="0" applyNumberFormat="1" applyFont="1" applyFill="1" applyBorder="1" applyAlignment="1" applyProtection="1">
      <alignment horizontal="center" wrapText="1"/>
      <protection locked="0"/>
    </xf>
    <xf numFmtId="0" fontId="48" fillId="29" borderId="0" xfId="0" applyFont="1" applyFill="1" applyAlignment="1">
      <alignment vertical="center"/>
    </xf>
    <xf numFmtId="0" fontId="37" fillId="0" borderId="0" xfId="0" applyFont="1" applyAlignment="1" applyProtection="1">
      <alignment vertical="center"/>
      <protection locked="0"/>
    </xf>
    <xf numFmtId="0" fontId="5" fillId="0" borderId="128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3" fillId="0" borderId="94" xfId="0" applyFont="1" applyBorder="1" applyAlignment="1" applyProtection="1">
      <alignment horizontal="center" vertical="center"/>
      <protection locked="0"/>
    </xf>
    <xf numFmtId="0" fontId="3" fillId="0" borderId="93" xfId="0" applyFont="1" applyBorder="1" applyAlignment="1" applyProtection="1">
      <alignment horizontal="center" vertical="center"/>
      <protection locked="0"/>
    </xf>
    <xf numFmtId="166" fontId="37" fillId="0" borderId="134" xfId="0" applyNumberFormat="1" applyFont="1" applyBorder="1" applyAlignment="1" applyProtection="1">
      <alignment horizontal="center" vertical="center"/>
      <protection locked="0"/>
    </xf>
    <xf numFmtId="166" fontId="37" fillId="0" borderId="92" xfId="0" applyNumberFormat="1" applyFont="1" applyBorder="1" applyAlignment="1" applyProtection="1">
      <alignment horizontal="center" vertical="center"/>
      <protection locked="0"/>
    </xf>
    <xf numFmtId="166" fontId="37" fillId="0" borderId="133" xfId="0" applyNumberFormat="1" applyFont="1" applyBorder="1" applyAlignment="1" applyProtection="1">
      <alignment horizontal="center" vertical="center"/>
      <protection locked="0"/>
    </xf>
    <xf numFmtId="0" fontId="45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 applyProtection="1">
      <alignment horizontal="center" wrapText="1"/>
      <protection locked="0"/>
    </xf>
    <xf numFmtId="0" fontId="27" fillId="0" borderId="5" xfId="0" applyFont="1" applyBorder="1"/>
    <xf numFmtId="0" fontId="3" fillId="0" borderId="0" xfId="0" applyFont="1" applyAlignment="1">
      <alignment vertical="center" textRotation="180"/>
    </xf>
    <xf numFmtId="165" fontId="47" fillId="0" borderId="21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>
      <alignment horizontal="center" vertical="center"/>
    </xf>
    <xf numFmtId="0" fontId="45" fillId="0" borderId="0" xfId="0" applyFont="1"/>
    <xf numFmtId="14" fontId="7" fillId="0" borderId="0" xfId="0" applyNumberFormat="1" applyFont="1" applyAlignment="1" applyProtection="1">
      <alignment vertical="center"/>
      <protection locked="0"/>
    </xf>
    <xf numFmtId="0" fontId="3" fillId="0" borderId="5" xfId="0" applyFont="1" applyBorder="1" applyAlignment="1">
      <alignment vertical="top"/>
    </xf>
    <xf numFmtId="167" fontId="39" fillId="29" borderId="0" xfId="0" applyNumberFormat="1" applyFont="1" applyFill="1" applyAlignment="1">
      <alignment vertical="center" wrapText="1"/>
    </xf>
    <xf numFmtId="167" fontId="39" fillId="29" borderId="68" xfId="0" applyNumberFormat="1" applyFont="1" applyFill="1" applyBorder="1" applyAlignment="1">
      <alignment vertical="center" wrapText="1"/>
    </xf>
    <xf numFmtId="0" fontId="3" fillId="17" borderId="25" xfId="0" applyFont="1" applyFill="1" applyBorder="1" applyAlignment="1" applyProtection="1">
      <alignment horizontal="center"/>
      <protection locked="0"/>
    </xf>
    <xf numFmtId="0" fontId="3" fillId="17" borderId="9" xfId="0" applyFont="1" applyFill="1" applyBorder="1" applyAlignment="1" applyProtection="1">
      <alignment horizontal="center"/>
      <protection locked="0"/>
    </xf>
    <xf numFmtId="0" fontId="53" fillId="0" borderId="0" xfId="0" applyFont="1"/>
    <xf numFmtId="0" fontId="3" fillId="0" borderId="5" xfId="0" applyFont="1" applyBorder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 vertical="center" textRotation="180"/>
      <protection locked="0"/>
    </xf>
    <xf numFmtId="1" fontId="63" fillId="0" borderId="4" xfId="0" applyNumberFormat="1" applyFont="1" applyBorder="1" applyAlignment="1" applyProtection="1">
      <alignment horizontal="center" vertical="center" wrapText="1"/>
      <protection locked="0"/>
    </xf>
    <xf numFmtId="175" fontId="1" fillId="0" borderId="4" xfId="0" applyNumberFormat="1" applyFont="1" applyBorder="1" applyAlignment="1" applyProtection="1">
      <alignment horizontal="center" wrapText="1"/>
      <protection locked="0"/>
    </xf>
    <xf numFmtId="0" fontId="14" fillId="0" borderId="4" xfId="0" applyFont="1" applyBorder="1" applyAlignment="1" applyProtection="1">
      <alignment vertical="top"/>
      <protection locked="0"/>
    </xf>
    <xf numFmtId="0" fontId="3" fillId="0" borderId="7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22" borderId="10" xfId="0" applyFont="1" applyFill="1" applyBorder="1"/>
    <xf numFmtId="0" fontId="3" fillId="22" borderId="6" xfId="0" applyFont="1" applyFill="1" applyBorder="1"/>
    <xf numFmtId="49" fontId="6" fillId="0" borderId="64" xfId="0" applyNumberFormat="1" applyFont="1" applyBorder="1" applyAlignment="1" applyProtection="1">
      <alignment horizontal="center" vertical="center"/>
      <protection locked="0"/>
    </xf>
    <xf numFmtId="167" fontId="37" fillId="0" borderId="21" xfId="0" applyNumberFormat="1" applyFont="1" applyBorder="1" applyAlignment="1" applyProtection="1">
      <alignment horizontal="center"/>
      <protection locked="0"/>
    </xf>
    <xf numFmtId="49" fontId="18" fillId="0" borderId="21" xfId="0" applyNumberFormat="1" applyFont="1" applyBorder="1" applyAlignment="1" applyProtection="1">
      <alignment horizontal="center" vertical="center" wrapText="1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167" fontId="37" fillId="0" borderId="37" xfId="0" applyNumberFormat="1" applyFont="1" applyBorder="1" applyAlignment="1" applyProtection="1">
      <alignment horizontal="center" vertical="center"/>
      <protection locked="0"/>
    </xf>
    <xf numFmtId="2" fontId="37" fillId="0" borderId="37" xfId="0" applyNumberFormat="1" applyFont="1" applyBorder="1" applyAlignment="1" applyProtection="1">
      <alignment horizontal="center" vertical="center"/>
      <protection locked="0"/>
    </xf>
    <xf numFmtId="166" fontId="6" fillId="0" borderId="20" xfId="0" applyNumberFormat="1" applyFont="1" applyBorder="1" applyAlignment="1" applyProtection="1">
      <alignment horizontal="center" vertical="center" wrapText="1"/>
      <protection locked="0"/>
    </xf>
    <xf numFmtId="170" fontId="6" fillId="0" borderId="20" xfId="0" applyNumberFormat="1" applyFont="1" applyBorder="1" applyAlignment="1" applyProtection="1">
      <alignment horizontal="center" vertical="center" wrapText="1"/>
      <protection locked="0"/>
    </xf>
    <xf numFmtId="167" fontId="6" fillId="0" borderId="20" xfId="0" applyNumberFormat="1" applyFont="1" applyBorder="1" applyAlignment="1" applyProtection="1">
      <alignment horizontal="center" vertical="center" wrapText="1"/>
      <protection locked="0"/>
    </xf>
    <xf numFmtId="166" fontId="6" fillId="0" borderId="107" xfId="0" applyNumberFormat="1" applyFont="1" applyBorder="1" applyAlignment="1" applyProtection="1">
      <alignment horizontal="center" vertical="center" wrapText="1"/>
      <protection locked="0"/>
    </xf>
    <xf numFmtId="170" fontId="6" fillId="0" borderId="107" xfId="0" applyNumberFormat="1" applyFont="1" applyBorder="1" applyAlignment="1" applyProtection="1">
      <alignment horizontal="center" vertical="center" wrapText="1"/>
      <protection locked="0"/>
    </xf>
    <xf numFmtId="167" fontId="6" fillId="0" borderId="107" xfId="0" applyNumberFormat="1" applyFont="1" applyBorder="1" applyAlignment="1" applyProtection="1">
      <alignment horizontal="center" vertical="center" wrapText="1"/>
      <protection locked="0"/>
    </xf>
    <xf numFmtId="166" fontId="6" fillId="0" borderId="22" xfId="0" applyNumberFormat="1" applyFont="1" applyBorder="1" applyAlignment="1" applyProtection="1">
      <alignment horizontal="center" vertical="center" wrapText="1"/>
      <protection locked="0"/>
    </xf>
    <xf numFmtId="170" fontId="6" fillId="0" borderId="22" xfId="0" applyNumberFormat="1" applyFont="1" applyBorder="1" applyAlignment="1" applyProtection="1">
      <alignment horizontal="center" vertical="center" wrapText="1"/>
      <protection locked="0"/>
    </xf>
    <xf numFmtId="167" fontId="6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1" xfId="0" applyBorder="1"/>
    <xf numFmtId="0" fontId="68" fillId="0" borderId="57" xfId="0" applyFont="1" applyBorder="1" applyAlignment="1">
      <alignment horizontal="center"/>
    </xf>
    <xf numFmtId="0" fontId="68" fillId="0" borderId="57" xfId="0" applyFont="1" applyBorder="1"/>
    <xf numFmtId="0" fontId="32" fillId="0" borderId="14" xfId="0" applyFont="1" applyBorder="1" applyAlignment="1">
      <alignment horizontal="center"/>
    </xf>
    <xf numFmtId="0" fontId="32" fillId="0" borderId="14" xfId="0" applyFont="1" applyBorder="1"/>
    <xf numFmtId="0" fontId="32" fillId="0" borderId="11" xfId="0" applyFont="1" applyBorder="1" applyAlignment="1">
      <alignment horizontal="center"/>
    </xf>
    <xf numFmtId="0" fontId="32" fillId="0" borderId="11" xfId="0" applyFont="1" applyBorder="1"/>
    <xf numFmtId="0" fontId="24" fillId="0" borderId="50" xfId="0" applyFont="1" applyBorder="1" applyAlignment="1">
      <alignment horizontal="center" vertical="center" wrapText="1"/>
    </xf>
    <xf numFmtId="0" fontId="24" fillId="0" borderId="139" xfId="0" applyFont="1" applyBorder="1" applyAlignment="1">
      <alignment horizontal="center" vertical="center" wrapText="1"/>
    </xf>
    <xf numFmtId="0" fontId="24" fillId="0" borderId="97" xfId="0" applyFont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/>
    </xf>
    <xf numFmtId="0" fontId="47" fillId="0" borderId="0" xfId="0" applyFont="1"/>
    <xf numFmtId="0" fontId="3" fillId="0" borderId="136" xfId="0" applyFont="1" applyBorder="1" applyProtection="1">
      <protection locked="0"/>
    </xf>
    <xf numFmtId="0" fontId="3" fillId="0" borderId="120" xfId="0" applyFont="1" applyBorder="1"/>
    <xf numFmtId="0" fontId="0" fillId="0" borderId="1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3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3" fillId="0" borderId="0" xfId="5" applyFont="1" applyAlignment="1">
      <alignment horizontal="center"/>
    </xf>
    <xf numFmtId="0" fontId="3" fillId="0" borderId="0" xfId="5" applyFont="1"/>
    <xf numFmtId="0" fontId="1" fillId="0" borderId="0" xfId="5"/>
    <xf numFmtId="0" fontId="2" fillId="0" borderId="0" xfId="5" applyFont="1"/>
    <xf numFmtId="0" fontId="2" fillId="0" borderId="0" xfId="5" applyFont="1" applyAlignment="1">
      <alignment horizontal="center"/>
    </xf>
    <xf numFmtId="0" fontId="4" fillId="0" borderId="0" xfId="5" applyFont="1"/>
    <xf numFmtId="0" fontId="4" fillId="0" borderId="0" xfId="5" applyFont="1" applyAlignment="1">
      <alignment horizontal="center"/>
    </xf>
    <xf numFmtId="0" fontId="5" fillId="4" borderId="58" xfId="5" applyFont="1" applyFill="1" applyBorder="1" applyAlignment="1">
      <alignment horizontal="center" vertical="center"/>
    </xf>
    <xf numFmtId="0" fontId="9" fillId="2" borderId="54" xfId="5" applyFont="1" applyFill="1" applyBorder="1" applyAlignment="1">
      <alignment horizontal="center" vertical="center"/>
    </xf>
    <xf numFmtId="0" fontId="3" fillId="4" borderId="54" xfId="5" applyFont="1" applyFill="1" applyBorder="1" applyAlignment="1">
      <alignment horizontal="center" vertical="center"/>
    </xf>
    <xf numFmtId="0" fontId="3" fillId="18" borderId="54" xfId="5" applyFont="1" applyFill="1" applyBorder="1" applyAlignment="1">
      <alignment horizontal="center" vertical="center"/>
    </xf>
    <xf numFmtId="0" fontId="3" fillId="31" borderId="54" xfId="5" applyFont="1" applyFill="1" applyBorder="1" applyAlignment="1">
      <alignment horizontal="center" vertical="center"/>
    </xf>
    <xf numFmtId="0" fontId="3" fillId="32" borderId="54" xfId="5" applyFont="1" applyFill="1" applyBorder="1" applyAlignment="1">
      <alignment horizontal="center" vertical="center"/>
    </xf>
    <xf numFmtId="0" fontId="5" fillId="33" borderId="54" xfId="5" applyFont="1" applyFill="1" applyBorder="1" applyAlignment="1">
      <alignment horizontal="center" vertical="center"/>
    </xf>
    <xf numFmtId="0" fontId="9" fillId="34" borderId="54" xfId="5" applyFont="1" applyFill="1" applyBorder="1" applyAlignment="1">
      <alignment horizontal="center" vertical="center"/>
    </xf>
    <xf numFmtId="0" fontId="9" fillId="34" borderId="40" xfId="5" applyFont="1" applyFill="1" applyBorder="1" applyAlignment="1">
      <alignment horizontal="center" vertical="center"/>
    </xf>
    <xf numFmtId="0" fontId="5" fillId="4" borderId="142" xfId="5" applyFont="1" applyFill="1" applyBorder="1" applyAlignment="1">
      <alignment horizontal="center"/>
    </xf>
    <xf numFmtId="166" fontId="7" fillId="5" borderId="37" xfId="5" applyNumberFormat="1" applyFont="1" applyFill="1" applyBorder="1" applyAlignment="1">
      <alignment horizontal="center" vertical="center"/>
    </xf>
    <xf numFmtId="170" fontId="7" fillId="5" borderId="37" xfId="5" applyNumberFormat="1" applyFont="1" applyFill="1" applyBorder="1" applyAlignment="1">
      <alignment horizontal="center" vertical="center"/>
    </xf>
    <xf numFmtId="167" fontId="7" fillId="2" borderId="37" xfId="5" applyNumberFormat="1" applyFont="1" applyFill="1" applyBorder="1" applyAlignment="1" applyProtection="1">
      <alignment horizontal="center" vertical="center"/>
      <protection locked="0"/>
    </xf>
    <xf numFmtId="0" fontId="7" fillId="5" borderId="37" xfId="5" applyFont="1" applyFill="1" applyBorder="1" applyAlignment="1">
      <alignment horizontal="center" vertical="center"/>
    </xf>
    <xf numFmtId="0" fontId="6" fillId="5" borderId="37" xfId="5" applyFont="1" applyFill="1" applyBorder="1" applyAlignment="1">
      <alignment horizontal="center" vertical="center"/>
    </xf>
    <xf numFmtId="166" fontId="6" fillId="18" borderId="37" xfId="5" applyNumberFormat="1" applyFont="1" applyFill="1" applyBorder="1" applyAlignment="1" applyProtection="1">
      <alignment horizontal="center" vertical="center"/>
      <protection locked="0"/>
    </xf>
    <xf numFmtId="166" fontId="6" fillId="31" borderId="37" xfId="5" applyNumberFormat="1" applyFont="1" applyFill="1" applyBorder="1" applyAlignment="1" applyProtection="1">
      <alignment horizontal="center" vertical="center"/>
      <protection locked="0"/>
    </xf>
    <xf numFmtId="10" fontId="6" fillId="32" borderId="37" xfId="2" applyNumberFormat="1" applyFont="1" applyFill="1" applyBorder="1" applyAlignment="1" applyProtection="1">
      <alignment horizontal="center" vertical="center"/>
      <protection locked="0"/>
    </xf>
    <xf numFmtId="4" fontId="6" fillId="32" borderId="37" xfId="5" applyNumberFormat="1" applyFont="1" applyFill="1" applyBorder="1" applyAlignment="1" applyProtection="1">
      <alignment horizontal="center" vertical="center"/>
      <protection locked="0"/>
    </xf>
    <xf numFmtId="0" fontId="18" fillId="33" borderId="37" xfId="5" applyFont="1" applyFill="1" applyBorder="1" applyAlignment="1">
      <alignment horizontal="center" vertical="center"/>
    </xf>
    <xf numFmtId="166" fontId="7" fillId="34" borderId="37" xfId="5" applyNumberFormat="1" applyFont="1" applyFill="1" applyBorder="1" applyAlignment="1" applyProtection="1">
      <alignment horizontal="center" vertical="center"/>
      <protection locked="0"/>
    </xf>
    <xf numFmtId="176" fontId="7" fillId="34" borderId="37" xfId="5" applyNumberFormat="1" applyFont="1" applyFill="1" applyBorder="1" applyAlignment="1" applyProtection="1">
      <alignment horizontal="center" vertical="center"/>
      <protection locked="0"/>
    </xf>
    <xf numFmtId="167" fontId="7" fillId="34" borderId="37" xfId="5" applyNumberFormat="1" applyFont="1" applyFill="1" applyBorder="1" applyAlignment="1" applyProtection="1">
      <alignment horizontal="center" vertical="center"/>
      <protection locked="0"/>
    </xf>
    <xf numFmtId="0" fontId="7" fillId="34" borderId="143" xfId="5" applyFont="1" applyFill="1" applyBorder="1" applyAlignment="1" applyProtection="1">
      <alignment horizontal="center" vertical="center"/>
      <protection locked="0"/>
    </xf>
    <xf numFmtId="0" fontId="5" fillId="4" borderId="144" xfId="5" applyFont="1" applyFill="1" applyBorder="1" applyAlignment="1">
      <alignment horizontal="center"/>
    </xf>
    <xf numFmtId="166" fontId="6" fillId="5" borderId="37" xfId="5" applyNumberFormat="1" applyFont="1" applyFill="1" applyBorder="1" applyAlignment="1">
      <alignment horizontal="center" vertical="center"/>
    </xf>
    <xf numFmtId="166" fontId="6" fillId="18" borderId="19" xfId="5" applyNumberFormat="1" applyFont="1" applyFill="1" applyBorder="1" applyAlignment="1" applyProtection="1">
      <alignment horizontal="center" vertical="center"/>
      <protection locked="0"/>
    </xf>
    <xf numFmtId="166" fontId="6" fillId="31" borderId="19" xfId="5" applyNumberFormat="1" applyFont="1" applyFill="1" applyBorder="1" applyAlignment="1" applyProtection="1">
      <alignment horizontal="center" vertical="center"/>
      <protection locked="0"/>
    </xf>
    <xf numFmtId="4" fontId="6" fillId="32" borderId="19" xfId="5" applyNumberFormat="1" applyFont="1" applyFill="1" applyBorder="1" applyAlignment="1" applyProtection="1">
      <alignment horizontal="center" vertical="center"/>
      <protection locked="0"/>
    </xf>
    <xf numFmtId="0" fontId="6" fillId="5" borderId="19" xfId="5" applyFont="1" applyFill="1" applyBorder="1" applyAlignment="1">
      <alignment horizontal="center" vertical="center"/>
    </xf>
    <xf numFmtId="166" fontId="6" fillId="5" borderId="19" xfId="5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49" fontId="7" fillId="0" borderId="66" xfId="0" applyNumberFormat="1" applyFont="1" applyBorder="1" applyAlignment="1" applyProtection="1">
      <alignment horizontal="left"/>
      <protection locked="0"/>
    </xf>
    <xf numFmtId="14" fontId="7" fillId="0" borderId="80" xfId="0" applyNumberFormat="1" applyFont="1" applyBorder="1" applyAlignment="1" applyProtection="1">
      <alignment horizontal="center"/>
      <protection locked="0"/>
    </xf>
    <xf numFmtId="0" fontId="7" fillId="0" borderId="80" xfId="0" applyFont="1" applyBorder="1" applyAlignment="1" applyProtection="1">
      <alignment horizontal="center"/>
      <protection locked="0"/>
    </xf>
    <xf numFmtId="0" fontId="3" fillId="0" borderId="34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66" xfId="0" applyNumberFormat="1" applyFont="1" applyBorder="1" applyProtection="1">
      <protection locked="0"/>
    </xf>
    <xf numFmtId="14" fontId="28" fillId="0" borderId="10" xfId="0" applyNumberFormat="1" applyFont="1" applyBorder="1" applyAlignment="1" applyProtection="1">
      <alignment horizontal="right"/>
      <protection locked="0"/>
    </xf>
    <xf numFmtId="0" fontId="28" fillId="0" borderId="5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28" fillId="0" borderId="3" xfId="0" applyFont="1" applyBorder="1" applyAlignment="1" applyProtection="1">
      <alignment horizontal="right"/>
      <protection locked="0"/>
    </xf>
    <xf numFmtId="0" fontId="28" fillId="0" borderId="0" xfId="0" applyFont="1" applyAlignment="1" applyProtection="1">
      <alignment horizontal="right"/>
      <protection locked="0"/>
    </xf>
    <xf numFmtId="0" fontId="28" fillId="0" borderId="4" xfId="0" applyFont="1" applyBorder="1" applyAlignment="1" applyProtection="1">
      <alignment horizontal="right"/>
      <protection locked="0"/>
    </xf>
    <xf numFmtId="0" fontId="28" fillId="0" borderId="8" xfId="0" applyFont="1" applyBorder="1" applyAlignment="1" applyProtection="1">
      <alignment horizontal="right"/>
      <protection locked="0"/>
    </xf>
    <xf numFmtId="0" fontId="28" fillId="0" borderId="7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7" xfId="0" applyFont="1" applyBorder="1" applyAlignment="1">
      <alignment horizontal="center"/>
    </xf>
    <xf numFmtId="0" fontId="3" fillId="0" borderId="78" xfId="0" applyFont="1" applyBorder="1" applyAlignment="1">
      <alignment horizontal="center"/>
    </xf>
    <xf numFmtId="0" fontId="3" fillId="0" borderId="79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" fontId="6" fillId="0" borderId="0" xfId="0" applyNumberFormat="1" applyFont="1" applyAlignment="1" applyProtection="1">
      <alignment horizontal="center" vertical="center" wrapText="1"/>
      <protection locked="0"/>
    </xf>
    <xf numFmtId="1" fontId="6" fillId="0" borderId="4" xfId="0" applyNumberFormat="1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>
      <alignment horizontal="center"/>
    </xf>
    <xf numFmtId="3" fontId="19" fillId="0" borderId="16" xfId="0" applyNumberFormat="1" applyFont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11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167" fontId="44" fillId="0" borderId="29" xfId="0" applyNumberFormat="1" applyFont="1" applyBorder="1" applyAlignment="1" applyProtection="1">
      <alignment horizontal="center" vertical="center"/>
      <protection locked="0"/>
    </xf>
    <xf numFmtId="167" fontId="44" fillId="0" borderId="106" xfId="0" applyNumberFormat="1" applyFont="1" applyBorder="1" applyAlignment="1" applyProtection="1">
      <alignment horizontal="center" vertical="center"/>
      <protection locked="0"/>
    </xf>
    <xf numFmtId="167" fontId="49" fillId="0" borderId="28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20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27" xfId="0" applyNumberFormat="1" applyFont="1" applyBorder="1" applyAlignment="1" applyProtection="1">
      <alignment horizontal="center" vertical="center" wrapText="1" shrinkToFit="1"/>
      <protection locked="0"/>
    </xf>
    <xf numFmtId="3" fontId="17" fillId="0" borderId="29" xfId="0" applyNumberFormat="1" applyFont="1" applyBorder="1" applyAlignment="1" applyProtection="1">
      <alignment horizontal="center"/>
      <protection locked="0"/>
    </xf>
    <xf numFmtId="3" fontId="17" fillId="0" borderId="108" xfId="0" applyNumberFormat="1" applyFont="1" applyBorder="1" applyAlignment="1" applyProtection="1">
      <alignment horizontal="center"/>
      <protection locked="0"/>
    </xf>
    <xf numFmtId="2" fontId="34" fillId="0" borderId="3" xfId="0" applyNumberFormat="1" applyFont="1" applyBorder="1" applyAlignment="1" applyProtection="1">
      <alignment horizontal="center" vertical="center" wrapText="1"/>
      <protection locked="0"/>
    </xf>
    <xf numFmtId="2" fontId="34" fillId="0" borderId="109" xfId="0" applyNumberFormat="1" applyFont="1" applyBorder="1" applyAlignment="1" applyProtection="1">
      <alignment horizontal="center" vertical="center" wrapText="1"/>
      <protection locked="0"/>
    </xf>
    <xf numFmtId="1" fontId="34" fillId="22" borderId="117" xfId="0" applyNumberFormat="1" applyFont="1" applyFill="1" applyBorder="1" applyAlignment="1" applyProtection="1">
      <alignment horizontal="center" vertical="center" wrapText="1"/>
      <protection locked="0"/>
    </xf>
    <xf numFmtId="1" fontId="34" fillId="22" borderId="72" xfId="0" applyNumberFormat="1" applyFont="1" applyFill="1" applyBorder="1" applyAlignment="1" applyProtection="1">
      <alignment horizontal="center" vertical="center" wrapText="1"/>
      <protection locked="0"/>
    </xf>
    <xf numFmtId="170" fontId="36" fillId="15" borderId="113" xfId="0" applyNumberFormat="1" applyFont="1" applyFill="1" applyBorder="1" applyAlignment="1" applyProtection="1">
      <alignment horizontal="center" vertical="center"/>
      <protection locked="0"/>
    </xf>
    <xf numFmtId="170" fontId="36" fillId="15" borderId="114" xfId="0" applyNumberFormat="1" applyFont="1" applyFill="1" applyBorder="1" applyAlignment="1" applyProtection="1">
      <alignment horizontal="center" vertical="center"/>
      <protection locked="0"/>
    </xf>
    <xf numFmtId="1" fontId="6" fillId="0" borderId="66" xfId="0" applyNumberFormat="1" applyFont="1" applyBorder="1" applyAlignment="1" applyProtection="1">
      <alignment horizontal="center" vertical="center" wrapText="1"/>
      <protection locked="0"/>
    </xf>
    <xf numFmtId="1" fontId="6" fillId="0" borderId="73" xfId="0" applyNumberFormat="1" applyFont="1" applyBorder="1" applyAlignment="1" applyProtection="1">
      <alignment horizontal="center" vertical="center" wrapText="1"/>
      <protection locked="0"/>
    </xf>
    <xf numFmtId="167" fontId="44" fillId="0" borderId="28" xfId="0" applyNumberFormat="1" applyFont="1" applyBorder="1" applyAlignment="1" applyProtection="1">
      <alignment horizontal="center" vertical="center"/>
      <protection locked="0"/>
    </xf>
    <xf numFmtId="167" fontId="44" fillId="0" borderId="27" xfId="0" applyNumberFormat="1" applyFont="1" applyBorder="1" applyAlignment="1" applyProtection="1">
      <alignment horizontal="center" vertical="center"/>
      <protection locked="0"/>
    </xf>
    <xf numFmtId="3" fontId="17" fillId="0" borderId="28" xfId="0" applyNumberFormat="1" applyFont="1" applyBorder="1" applyAlignment="1" applyProtection="1">
      <alignment horizontal="center" vertical="center" wrapText="1"/>
      <protection locked="0"/>
    </xf>
    <xf numFmtId="3" fontId="17" fillId="0" borderId="72" xfId="0" applyNumberFormat="1" applyFont="1" applyBorder="1" applyAlignment="1" applyProtection="1">
      <alignment horizontal="center" vertical="center" wrapText="1"/>
      <protection locked="0"/>
    </xf>
    <xf numFmtId="2" fontId="34" fillId="0" borderId="75" xfId="0" applyNumberFormat="1" applyFont="1" applyBorder="1" applyAlignment="1" applyProtection="1">
      <alignment horizontal="center" vertical="center" wrapText="1"/>
      <protection locked="0"/>
    </xf>
    <xf numFmtId="2" fontId="34" fillId="0" borderId="74" xfId="0" applyNumberFormat="1" applyFont="1" applyBorder="1" applyAlignment="1" applyProtection="1">
      <alignment horizontal="center" vertical="center" wrapText="1"/>
      <protection locked="0"/>
    </xf>
    <xf numFmtId="170" fontId="36" fillId="15" borderId="64" xfId="0" applyNumberFormat="1" applyFont="1" applyFill="1" applyBorder="1" applyAlignment="1" applyProtection="1">
      <alignment horizontal="center" vertical="center"/>
      <protection locked="0"/>
    </xf>
    <xf numFmtId="170" fontId="36" fillId="15" borderId="112" xfId="0" applyNumberFormat="1" applyFont="1" applyFill="1" applyBorder="1" applyAlignment="1" applyProtection="1">
      <alignment horizontal="center" vertical="center"/>
      <protection locked="0"/>
    </xf>
    <xf numFmtId="1" fontId="63" fillId="0" borderId="26" xfId="0" applyNumberFormat="1" applyFont="1" applyBorder="1" applyAlignment="1" applyProtection="1">
      <alignment horizontal="center" vertical="center" wrapText="1"/>
      <protection locked="0"/>
    </xf>
    <xf numFmtId="1" fontId="63" fillId="0" borderId="123" xfId="0" applyNumberFormat="1" applyFont="1" applyBorder="1" applyAlignment="1" applyProtection="1">
      <alignment horizontal="center" vertical="center" wrapText="1"/>
      <protection locked="0"/>
    </xf>
    <xf numFmtId="0" fontId="3" fillId="22" borderId="8" xfId="0" applyFont="1" applyFill="1" applyBorder="1" applyAlignment="1">
      <alignment horizontal="center"/>
    </xf>
    <xf numFmtId="0" fontId="3" fillId="22" borderId="12" xfId="0" applyFont="1" applyFill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25" borderId="60" xfId="0" applyFont="1" applyFill="1" applyBorder="1" applyAlignment="1">
      <alignment horizontal="center"/>
    </xf>
    <xf numFmtId="0" fontId="3" fillId="25" borderId="34" xfId="0" applyFont="1" applyFill="1" applyBorder="1" applyAlignment="1">
      <alignment horizontal="center"/>
    </xf>
    <xf numFmtId="0" fontId="3" fillId="25" borderId="70" xfId="0" applyFont="1" applyFill="1" applyBorder="1" applyAlignment="1">
      <alignment horizontal="center"/>
    </xf>
    <xf numFmtId="0" fontId="3" fillId="25" borderId="71" xfId="0" applyFont="1" applyFill="1" applyBorder="1" applyAlignment="1">
      <alignment horizontal="center"/>
    </xf>
    <xf numFmtId="0" fontId="3" fillId="26" borderId="0" xfId="0" applyFont="1" applyFill="1" applyAlignment="1">
      <alignment horizontal="center"/>
    </xf>
    <xf numFmtId="167" fontId="49" fillId="0" borderId="36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66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74" xfId="0" applyNumberFormat="1" applyFont="1" applyBorder="1" applyAlignment="1" applyProtection="1">
      <alignment horizontal="center" vertical="center" wrapText="1" shrinkToFit="1"/>
      <protection locked="0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73" xfId="0" applyNumberFormat="1" applyFont="1" applyBorder="1" applyAlignment="1" applyProtection="1">
      <alignment horizontal="center"/>
      <protection locked="0"/>
    </xf>
    <xf numFmtId="1" fontId="34" fillId="22" borderId="75" xfId="0" applyNumberFormat="1" applyFont="1" applyFill="1" applyBorder="1" applyAlignment="1" applyProtection="1">
      <alignment horizontal="center" vertical="center" wrapText="1"/>
      <protection locked="0"/>
    </xf>
    <xf numFmtId="1" fontId="34" fillId="22" borderId="7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6" fillId="15" borderId="10" xfId="0" applyFont="1" applyFill="1" applyBorder="1" applyAlignment="1">
      <alignment horizontal="center" vertical="center" wrapText="1"/>
    </xf>
    <xf numFmtId="0" fontId="36" fillId="15" borderId="6" xfId="0" applyFont="1" applyFill="1" applyBorder="1" applyAlignment="1">
      <alignment horizontal="center" vertical="center" wrapText="1"/>
    </xf>
    <xf numFmtId="0" fontId="36" fillId="15" borderId="8" xfId="0" applyFont="1" applyFill="1" applyBorder="1" applyAlignment="1">
      <alignment horizontal="center" vertical="center" wrapText="1"/>
    </xf>
    <xf numFmtId="0" fontId="36" fillId="15" borderId="12" xfId="0" applyFont="1" applyFill="1" applyBorder="1" applyAlignment="1">
      <alignment horizontal="center" vertical="center" wrapText="1"/>
    </xf>
    <xf numFmtId="1" fontId="15" fillId="0" borderId="26" xfId="0" applyNumberFormat="1" applyFont="1" applyBorder="1" applyAlignment="1" applyProtection="1">
      <alignment horizontal="center" vertical="center"/>
      <protection locked="0"/>
    </xf>
    <xf numFmtId="1" fontId="15" fillId="0" borderId="31" xfId="0" applyNumberFormat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6" fontId="47" fillId="0" borderId="13" xfId="0" applyNumberFormat="1" applyFont="1" applyBorder="1" applyAlignment="1" applyProtection="1">
      <alignment horizontal="center" vertical="center" textRotation="180" wrapText="1"/>
      <protection locked="0"/>
    </xf>
    <xf numFmtId="166" fontId="47" fillId="0" borderId="14" xfId="0" applyNumberFormat="1" applyFont="1" applyBorder="1" applyAlignment="1" applyProtection="1">
      <alignment horizontal="center" vertical="center" textRotation="180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5" fontId="62" fillId="0" borderId="13" xfId="0" applyNumberFormat="1" applyFont="1" applyBorder="1" applyAlignment="1" applyProtection="1">
      <alignment horizontal="center" vertical="center" wrapText="1"/>
      <protection locked="0"/>
    </xf>
    <xf numFmtId="165" fontId="6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64" fillId="0" borderId="137" xfId="0" applyNumberFormat="1" applyFont="1" applyBorder="1" applyAlignment="1">
      <alignment horizontal="center" vertical="center" wrapText="1"/>
    </xf>
    <xf numFmtId="3" fontId="64" fillId="0" borderId="5" xfId="0" applyNumberFormat="1" applyFont="1" applyBorder="1" applyAlignment="1">
      <alignment horizontal="center" vertical="center" wrapText="1"/>
    </xf>
    <xf numFmtId="3" fontId="64" fillId="0" borderId="138" xfId="0" applyNumberFormat="1" applyFont="1" applyBorder="1" applyAlignment="1">
      <alignment horizontal="center" vertical="center" wrapText="1"/>
    </xf>
    <xf numFmtId="3" fontId="64" fillId="0" borderId="67" xfId="0" applyNumberFormat="1" applyFont="1" applyBorder="1" applyAlignment="1">
      <alignment horizontal="center" vertical="center" wrapText="1"/>
    </xf>
    <xf numFmtId="3" fontId="64" fillId="0" borderId="62" xfId="0" applyNumberFormat="1" applyFont="1" applyBorder="1" applyAlignment="1">
      <alignment horizontal="center" vertical="center" wrapText="1"/>
    </xf>
    <xf numFmtId="3" fontId="64" fillId="0" borderId="69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180"/>
    </xf>
    <xf numFmtId="0" fontId="3" fillId="0" borderId="2" xfId="0" applyFont="1" applyBorder="1" applyAlignment="1">
      <alignment horizontal="center" vertical="center" textRotation="180"/>
    </xf>
    <xf numFmtId="0" fontId="3" fillId="0" borderId="14" xfId="0" applyFont="1" applyBorder="1" applyAlignment="1">
      <alignment horizontal="center" vertical="center" textRotation="180"/>
    </xf>
    <xf numFmtId="0" fontId="4" fillId="0" borderId="0" xfId="0" applyFont="1" applyAlignment="1">
      <alignment horizontal="center"/>
    </xf>
    <xf numFmtId="17" fontId="6" fillId="0" borderId="43" xfId="0" applyNumberFormat="1" applyFont="1" applyBorder="1" applyAlignment="1" applyProtection="1">
      <alignment horizontal="center" vertical="center"/>
      <protection locked="0"/>
    </xf>
    <xf numFmtId="17" fontId="6" fillId="0" borderId="70" xfId="0" applyNumberFormat="1" applyFont="1" applyBorder="1" applyAlignment="1" applyProtection="1">
      <alignment horizontal="center" vertical="center"/>
      <protection locked="0"/>
    </xf>
    <xf numFmtId="17" fontId="6" fillId="0" borderId="7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3" fillId="21" borderId="11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4" fontId="7" fillId="0" borderId="87" xfId="0" applyNumberFormat="1" applyFont="1" applyBorder="1" applyAlignment="1" applyProtection="1">
      <alignment horizontal="center"/>
      <protection locked="0"/>
    </xf>
    <xf numFmtId="0" fontId="7" fillId="0" borderId="87" xfId="0" applyFont="1" applyBorder="1" applyAlignment="1" applyProtection="1">
      <alignment horizontal="center"/>
      <protection locked="0"/>
    </xf>
    <xf numFmtId="3" fontId="19" fillId="0" borderId="8" xfId="0" applyNumberFormat="1" applyFont="1" applyBorder="1" applyAlignment="1">
      <alignment horizontal="center"/>
    </xf>
    <xf numFmtId="3" fontId="19" fillId="0" borderId="7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0" fontId="7" fillId="0" borderId="23" xfId="0" applyFont="1" applyBorder="1" applyAlignment="1" applyProtection="1">
      <alignment horizontal="left"/>
      <protection locked="0"/>
    </xf>
    <xf numFmtId="14" fontId="28" fillId="0" borderId="10" xfId="0" applyNumberFormat="1" applyFont="1" applyBorder="1" applyAlignment="1" applyProtection="1">
      <alignment horizontal="center"/>
      <protection locked="0"/>
    </xf>
    <xf numFmtId="14" fontId="28" fillId="0" borderId="5" xfId="0" applyNumberFormat="1" applyFont="1" applyBorder="1" applyAlignment="1" applyProtection="1">
      <alignment horizontal="center"/>
      <protection locked="0"/>
    </xf>
    <xf numFmtId="14" fontId="28" fillId="0" borderId="6" xfId="0" applyNumberFormat="1" applyFont="1" applyBorder="1" applyAlignment="1" applyProtection="1">
      <alignment horizontal="center"/>
      <protection locked="0"/>
    </xf>
    <xf numFmtId="14" fontId="28" fillId="0" borderId="3" xfId="0" applyNumberFormat="1" applyFont="1" applyBorder="1" applyAlignment="1" applyProtection="1">
      <alignment horizontal="center"/>
      <protection locked="0"/>
    </xf>
    <xf numFmtId="14" fontId="28" fillId="0" borderId="0" xfId="0" applyNumberFormat="1" applyFont="1" applyAlignment="1" applyProtection="1">
      <alignment horizontal="center"/>
      <protection locked="0"/>
    </xf>
    <xf numFmtId="14" fontId="28" fillId="0" borderId="4" xfId="0" applyNumberFormat="1" applyFont="1" applyBorder="1" applyAlignment="1" applyProtection="1">
      <alignment horizontal="center"/>
      <protection locked="0"/>
    </xf>
    <xf numFmtId="14" fontId="28" fillId="0" borderId="8" xfId="0" applyNumberFormat="1" applyFont="1" applyBorder="1" applyAlignment="1" applyProtection="1">
      <alignment horizontal="center"/>
      <protection locked="0"/>
    </xf>
    <xf numFmtId="14" fontId="28" fillId="0" borderId="7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7" xfId="0" applyFont="1" applyBorder="1" applyAlignment="1" applyProtection="1">
      <alignment horizontal="center"/>
      <protection locked="0"/>
    </xf>
    <xf numFmtId="0" fontId="3" fillId="0" borderId="78" xfId="0" applyFont="1" applyBorder="1" applyAlignment="1" applyProtection="1">
      <alignment horizontal="center"/>
      <protection locked="0"/>
    </xf>
    <xf numFmtId="0" fontId="3" fillId="0" borderId="79" xfId="0" applyFont="1" applyBorder="1" applyAlignment="1" applyProtection="1">
      <alignment horizontal="center"/>
      <protection locked="0"/>
    </xf>
    <xf numFmtId="167" fontId="44" fillId="0" borderId="64" xfId="0" applyNumberFormat="1" applyFont="1" applyBorder="1" applyAlignment="1" applyProtection="1">
      <alignment horizontal="center" vertical="center"/>
      <protection locked="0"/>
    </xf>
    <xf numFmtId="167" fontId="44" fillId="0" borderId="65" xfId="0" applyNumberFormat="1" applyFont="1" applyBorder="1" applyAlignment="1" applyProtection="1">
      <alignment horizontal="center" vertical="center"/>
      <protection locked="0"/>
    </xf>
    <xf numFmtId="167" fontId="49" fillId="0" borderId="64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22" xfId="0" applyNumberFormat="1" applyFont="1" applyBorder="1" applyAlignment="1" applyProtection="1">
      <alignment horizontal="center" vertical="center" wrapText="1" shrinkToFit="1"/>
      <protection locked="0"/>
    </xf>
    <xf numFmtId="167" fontId="49" fillId="0" borderId="65" xfId="0" applyNumberFormat="1" applyFont="1" applyBorder="1" applyAlignment="1" applyProtection="1">
      <alignment horizontal="center" vertical="center" wrapText="1" shrinkToFit="1"/>
      <protection locked="0"/>
    </xf>
    <xf numFmtId="3" fontId="17" fillId="0" borderId="64" xfId="0" applyNumberFormat="1" applyFont="1" applyBorder="1" applyAlignment="1" applyProtection="1">
      <alignment horizontal="center" vertical="center" wrapText="1"/>
      <protection locked="0"/>
    </xf>
    <xf numFmtId="3" fontId="17" fillId="0" borderId="76" xfId="0" applyNumberFormat="1" applyFont="1" applyBorder="1" applyAlignment="1" applyProtection="1">
      <alignment horizontal="center" vertical="center" wrapText="1"/>
      <protection locked="0"/>
    </xf>
    <xf numFmtId="2" fontId="34" fillId="0" borderId="8" xfId="0" applyNumberFormat="1" applyFont="1" applyBorder="1" applyAlignment="1" applyProtection="1">
      <alignment horizontal="center" vertical="center" wrapText="1"/>
      <protection locked="0"/>
    </xf>
    <xf numFmtId="2" fontId="34" fillId="0" borderId="119" xfId="0" applyNumberFormat="1" applyFont="1" applyBorder="1" applyAlignment="1" applyProtection="1">
      <alignment horizontal="center" vertical="center" wrapText="1"/>
      <protection locked="0"/>
    </xf>
    <xf numFmtId="1" fontId="34" fillId="22" borderId="118" xfId="0" applyNumberFormat="1" applyFont="1" applyFill="1" applyBorder="1" applyAlignment="1" applyProtection="1">
      <alignment horizontal="center" vertical="center" wrapText="1"/>
      <protection locked="0"/>
    </xf>
    <xf numFmtId="1" fontId="34" fillId="22" borderId="76" xfId="0" applyNumberFormat="1" applyFont="1" applyFill="1" applyBorder="1" applyAlignment="1" applyProtection="1">
      <alignment horizontal="center" vertical="center" wrapText="1"/>
      <protection locked="0"/>
    </xf>
    <xf numFmtId="170" fontId="36" fillId="15" borderId="118" xfId="0" applyNumberFormat="1" applyFont="1" applyFill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 wrapText="1"/>
      <protection locked="0"/>
    </xf>
    <xf numFmtId="1" fontId="6" fillId="0" borderId="12" xfId="0" applyNumberFormat="1" applyFont="1" applyBorder="1" applyAlignment="1" applyProtection="1">
      <alignment horizontal="center" vertical="center" wrapText="1"/>
      <protection locked="0"/>
    </xf>
    <xf numFmtId="3" fontId="17" fillId="0" borderId="36" xfId="0" applyNumberFormat="1" applyFont="1" applyBorder="1" applyAlignment="1" applyProtection="1">
      <alignment horizontal="center" vertical="center" wrapText="1"/>
      <protection locked="0"/>
    </xf>
    <xf numFmtId="3" fontId="17" fillId="0" borderId="73" xfId="0" applyNumberFormat="1" applyFont="1" applyBorder="1" applyAlignment="1" applyProtection="1">
      <alignment horizontal="center" vertical="center" wrapText="1"/>
      <protection locked="0"/>
    </xf>
    <xf numFmtId="167" fontId="44" fillId="0" borderId="36" xfId="0" applyNumberFormat="1" applyFont="1" applyBorder="1" applyAlignment="1" applyProtection="1">
      <alignment horizontal="center" vertical="center"/>
      <protection locked="0"/>
    </xf>
    <xf numFmtId="167" fontId="44" fillId="0" borderId="74" xfId="0" applyNumberFormat="1" applyFont="1" applyBorder="1" applyAlignment="1" applyProtection="1">
      <alignment horizontal="center" vertical="center"/>
      <protection locked="0"/>
    </xf>
    <xf numFmtId="1" fontId="34" fillId="22" borderId="115" xfId="0" applyNumberFormat="1" applyFont="1" applyFill="1" applyBorder="1" applyAlignment="1" applyProtection="1">
      <alignment horizontal="center" vertical="center" wrapText="1"/>
      <protection locked="0"/>
    </xf>
    <xf numFmtId="1" fontId="34" fillId="22" borderId="116" xfId="0" applyNumberFormat="1" applyFont="1" applyFill="1" applyBorder="1" applyAlignment="1" applyProtection="1">
      <alignment horizontal="center" vertical="center" wrapText="1"/>
      <protection locked="0"/>
    </xf>
    <xf numFmtId="1" fontId="24" fillId="19" borderId="26" xfId="0" applyNumberFormat="1" applyFont="1" applyFill="1" applyBorder="1" applyAlignment="1">
      <alignment horizontal="center" vertical="center"/>
    </xf>
    <xf numFmtId="1" fontId="24" fillId="19" borderId="32" xfId="0" applyNumberFormat="1" applyFont="1" applyFill="1" applyBorder="1" applyAlignment="1">
      <alignment horizontal="center" vertical="center"/>
    </xf>
    <xf numFmtId="1" fontId="63" fillId="0" borderId="31" xfId="0" applyNumberFormat="1" applyFont="1" applyBorder="1" applyAlignment="1" applyProtection="1">
      <alignment horizontal="center" vertical="center" wrapText="1"/>
      <protection locked="0"/>
    </xf>
    <xf numFmtId="0" fontId="9" fillId="20" borderId="17" xfId="0" applyFont="1" applyFill="1" applyBorder="1" applyAlignment="1">
      <alignment horizontal="center"/>
    </xf>
    <xf numFmtId="0" fontId="9" fillId="20" borderId="12" xfId="0" applyFont="1" applyFill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6" fillId="15" borderId="5" xfId="0" applyFont="1" applyFill="1" applyBorder="1" applyAlignment="1">
      <alignment horizontal="center" vertical="center" wrapText="1"/>
    </xf>
    <xf numFmtId="0" fontId="36" fillId="15" borderId="7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/>
    </xf>
    <xf numFmtId="0" fontId="3" fillId="20" borderId="5" xfId="0" applyFont="1" applyFill="1" applyBorder="1" applyAlignment="1">
      <alignment horizontal="center"/>
    </xf>
    <xf numFmtId="0" fontId="3" fillId="20" borderId="6" xfId="0" applyFont="1" applyFill="1" applyBorder="1" applyAlignment="1">
      <alignment horizontal="center"/>
    </xf>
    <xf numFmtId="166" fontId="47" fillId="0" borderId="13" xfId="0" applyNumberFormat="1" applyFont="1" applyBorder="1" applyAlignment="1">
      <alignment horizontal="center" vertical="center" textRotation="180" wrapText="1"/>
    </xf>
    <xf numFmtId="166" fontId="47" fillId="0" borderId="14" xfId="0" applyNumberFormat="1" applyFont="1" applyBorder="1" applyAlignment="1">
      <alignment horizontal="center" vertical="center" textRotation="180" wrapText="1"/>
    </xf>
    <xf numFmtId="0" fontId="58" fillId="0" borderId="0" xfId="0" applyFont="1" applyAlignment="1">
      <alignment horizontal="center" vertical="center" wrapText="1"/>
    </xf>
    <xf numFmtId="0" fontId="37" fillId="0" borderId="56" xfId="0" applyFont="1" applyBorder="1" applyAlignment="1" applyProtection="1">
      <alignment horizontal="center" vertical="center"/>
      <protection locked="0"/>
    </xf>
    <xf numFmtId="0" fontId="37" fillId="0" borderId="42" xfId="0" applyFont="1" applyBorder="1" applyAlignment="1" applyProtection="1">
      <alignment horizontal="center" vertical="center"/>
      <protection locked="0"/>
    </xf>
    <xf numFmtId="0" fontId="3" fillId="0" borderId="126" xfId="0" applyFont="1" applyBorder="1" applyAlignment="1" applyProtection="1">
      <alignment horizontal="center" vertical="center"/>
      <protection locked="0"/>
    </xf>
    <xf numFmtId="0" fontId="3" fillId="0" borderId="127" xfId="0" applyFont="1" applyBorder="1" applyAlignment="1" applyProtection="1">
      <alignment horizontal="center" vertical="center"/>
      <protection locked="0"/>
    </xf>
    <xf numFmtId="0" fontId="10" fillId="29" borderId="7" xfId="0" applyFont="1" applyFill="1" applyBorder="1" applyAlignment="1">
      <alignment horizontal="left"/>
    </xf>
    <xf numFmtId="0" fontId="4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22" borderId="10" xfId="0" applyFont="1" applyFill="1" applyBorder="1" applyAlignment="1">
      <alignment horizontal="center"/>
    </xf>
    <xf numFmtId="0" fontId="3" fillId="22" borderId="6" xfId="0" applyFont="1" applyFill="1" applyBorder="1" applyAlignment="1">
      <alignment horizontal="center"/>
    </xf>
    <xf numFmtId="0" fontId="3" fillId="22" borderId="3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37" fillId="0" borderId="55" xfId="0" applyFont="1" applyBorder="1" applyAlignment="1" applyProtection="1">
      <alignment horizontal="center" vertical="center"/>
      <protection locked="0"/>
    </xf>
    <xf numFmtId="0" fontId="37" fillId="0" borderId="41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3" fontId="59" fillId="0" borderId="60" xfId="0" applyNumberFormat="1" applyFont="1" applyBorder="1" applyAlignment="1">
      <alignment horizontal="center" vertical="center" wrapText="1"/>
    </xf>
    <xf numFmtId="3" fontId="59" fillId="0" borderId="34" xfId="0" applyNumberFormat="1" applyFont="1" applyBorder="1" applyAlignment="1">
      <alignment horizontal="center" vertical="center" wrapText="1"/>
    </xf>
    <xf numFmtId="3" fontId="59" fillId="0" borderId="67" xfId="0" applyNumberFormat="1" applyFont="1" applyBorder="1" applyAlignment="1">
      <alignment horizontal="center" vertical="center" wrapText="1"/>
    </xf>
    <xf numFmtId="3" fontId="59" fillId="0" borderId="62" xfId="0" applyNumberFormat="1" applyFont="1" applyBorder="1" applyAlignment="1">
      <alignment horizontal="center" vertical="center" wrapText="1"/>
    </xf>
    <xf numFmtId="3" fontId="25" fillId="0" borderId="60" xfId="0" applyNumberFormat="1" applyFont="1" applyBorder="1" applyAlignment="1" applyProtection="1">
      <alignment horizontal="center" vertical="center"/>
      <protection locked="0"/>
    </xf>
    <xf numFmtId="3" fontId="25" fillId="0" borderId="35" xfId="0" applyNumberFormat="1" applyFont="1" applyBorder="1" applyAlignment="1" applyProtection="1">
      <alignment horizontal="center" vertical="center"/>
      <protection locked="0"/>
    </xf>
    <xf numFmtId="3" fontId="25" fillId="0" borderId="67" xfId="0" applyNumberFormat="1" applyFont="1" applyBorder="1" applyAlignment="1" applyProtection="1">
      <alignment horizontal="center" vertical="center"/>
      <protection locked="0"/>
    </xf>
    <xf numFmtId="3" fontId="25" fillId="0" borderId="69" xfId="0" applyNumberFormat="1" applyFont="1" applyBorder="1" applyAlignment="1" applyProtection="1">
      <alignment horizontal="center" vertical="center"/>
      <protection locked="0"/>
    </xf>
    <xf numFmtId="3" fontId="59" fillId="0" borderId="35" xfId="0" applyNumberFormat="1" applyFont="1" applyBorder="1" applyAlignment="1">
      <alignment horizontal="center" vertical="center" wrapText="1"/>
    </xf>
    <xf numFmtId="3" fontId="59" fillId="0" borderId="69" xfId="0" applyNumberFormat="1" applyFont="1" applyBorder="1" applyAlignment="1">
      <alignment horizontal="center" vertical="center" wrapText="1"/>
    </xf>
    <xf numFmtId="3" fontId="25" fillId="0" borderId="60" xfId="0" applyNumberFormat="1" applyFont="1" applyBorder="1" applyAlignment="1">
      <alignment horizontal="center" vertical="center"/>
    </xf>
    <xf numFmtId="3" fontId="25" fillId="0" borderId="34" xfId="0" applyNumberFormat="1" applyFont="1" applyBorder="1" applyAlignment="1">
      <alignment horizontal="center" vertical="center"/>
    </xf>
    <xf numFmtId="3" fontId="25" fillId="0" borderId="35" xfId="0" applyNumberFormat="1" applyFont="1" applyBorder="1" applyAlignment="1">
      <alignment horizontal="center" vertical="center"/>
    </xf>
    <xf numFmtId="3" fontId="25" fillId="0" borderId="67" xfId="0" applyNumberFormat="1" applyFont="1" applyBorder="1" applyAlignment="1">
      <alignment horizontal="center" vertical="center"/>
    </xf>
    <xf numFmtId="3" fontId="25" fillId="0" borderId="62" xfId="0" applyNumberFormat="1" applyFont="1" applyBorder="1" applyAlignment="1">
      <alignment horizontal="center" vertical="center"/>
    </xf>
    <xf numFmtId="3" fontId="25" fillId="0" borderId="69" xfId="0" applyNumberFormat="1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 textRotation="180"/>
    </xf>
    <xf numFmtId="0" fontId="3" fillId="0" borderId="89" xfId="0" applyFont="1" applyBorder="1" applyAlignment="1">
      <alignment horizontal="center" vertical="center" textRotation="180"/>
    </xf>
    <xf numFmtId="0" fontId="45" fillId="29" borderId="111" xfId="0" applyFont="1" applyFill="1" applyBorder="1" applyAlignment="1">
      <alignment horizontal="center"/>
    </xf>
    <xf numFmtId="0" fontId="24" fillId="0" borderId="59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49" fontId="1" fillId="0" borderId="13" xfId="0" applyNumberFormat="1" applyFont="1" applyBorder="1" applyAlignment="1" applyProtection="1">
      <alignment horizontal="center"/>
      <protection locked="0"/>
    </xf>
    <xf numFmtId="49" fontId="10" fillId="0" borderId="13" xfId="0" applyNumberFormat="1" applyFont="1" applyBorder="1" applyAlignment="1" applyProtection="1">
      <alignment horizontal="center"/>
      <protection locked="0"/>
    </xf>
    <xf numFmtId="49" fontId="10" fillId="0" borderId="122" xfId="0" applyNumberFormat="1" applyFont="1" applyBorder="1" applyAlignment="1" applyProtection="1">
      <alignment horizont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24" fillId="0" borderId="100" xfId="0" applyFont="1" applyBorder="1" applyAlignment="1">
      <alignment horizontal="left" vertical="center"/>
    </xf>
    <xf numFmtId="0" fontId="24" fillId="0" borderId="101" xfId="0" applyFont="1" applyBorder="1" applyAlignment="1">
      <alignment horizontal="left" vertical="center"/>
    </xf>
    <xf numFmtId="49" fontId="1" fillId="0" borderId="57" xfId="0" applyNumberFormat="1" applyFont="1" applyBorder="1" applyAlignment="1" applyProtection="1">
      <alignment horizontal="center"/>
      <protection locked="0"/>
    </xf>
    <xf numFmtId="49" fontId="10" fillId="0" borderId="57" xfId="0" applyNumberFormat="1" applyFont="1" applyBorder="1" applyAlignment="1" applyProtection="1">
      <alignment horizontal="center"/>
      <protection locked="0"/>
    </xf>
    <xf numFmtId="49" fontId="10" fillId="0" borderId="42" xfId="0" applyNumberFormat="1" applyFont="1" applyBorder="1" applyAlignment="1" applyProtection="1">
      <alignment horizontal="center"/>
      <protection locked="0"/>
    </xf>
    <xf numFmtId="0" fontId="5" fillId="0" borderId="124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3" fillId="0" borderId="131" xfId="0" applyFont="1" applyBorder="1" applyAlignment="1" applyProtection="1">
      <alignment horizontal="center" vertical="center"/>
      <protection locked="0"/>
    </xf>
    <xf numFmtId="0" fontId="3" fillId="0" borderId="13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/>
    </xf>
    <xf numFmtId="167" fontId="5" fillId="0" borderId="0" xfId="0" applyNumberFormat="1" applyFont="1" applyAlignment="1" applyProtection="1">
      <alignment horizontal="center" vertical="center" wrapText="1"/>
      <protection locked="0"/>
    </xf>
    <xf numFmtId="167" fontId="5" fillId="0" borderId="35" xfId="0" applyNumberFormat="1" applyFont="1" applyBorder="1" applyAlignment="1" applyProtection="1">
      <alignment horizontal="center" vertical="center" wrapText="1"/>
      <protection locked="0"/>
    </xf>
    <xf numFmtId="167" fontId="5" fillId="0" borderId="62" xfId="0" applyNumberFormat="1" applyFont="1" applyBorder="1" applyAlignment="1" applyProtection="1">
      <alignment horizontal="center" vertical="center" wrapText="1"/>
      <protection locked="0"/>
    </xf>
    <xf numFmtId="167" fontId="5" fillId="0" borderId="69" xfId="0" applyNumberFormat="1" applyFont="1" applyBorder="1" applyAlignment="1" applyProtection="1">
      <alignment horizontal="center" vertical="center" wrapText="1"/>
      <protection locked="0"/>
    </xf>
    <xf numFmtId="174" fontId="1" fillId="0" borderId="13" xfId="4" applyNumberFormat="1" applyFont="1" applyBorder="1" applyAlignment="1" applyProtection="1">
      <alignment horizontal="center"/>
      <protection locked="0"/>
    </xf>
    <xf numFmtId="174" fontId="10" fillId="0" borderId="13" xfId="4" applyNumberFormat="1" applyFont="1" applyBorder="1" applyAlignment="1" applyProtection="1">
      <alignment horizontal="center"/>
      <protection locked="0"/>
    </xf>
    <xf numFmtId="174" fontId="10" fillId="0" borderId="122" xfId="4" applyNumberFormat="1" applyFont="1" applyBorder="1" applyAlignment="1" applyProtection="1">
      <alignment horizontal="center"/>
      <protection locked="0"/>
    </xf>
    <xf numFmtId="169" fontId="47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5" fillId="0" borderId="60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5" fillId="0" borderId="67" xfId="0" applyFont="1" applyBorder="1" applyAlignment="1">
      <alignment horizontal="center" wrapText="1"/>
    </xf>
    <xf numFmtId="0" fontId="15" fillId="0" borderId="69" xfId="0" applyFont="1" applyBorder="1" applyAlignment="1">
      <alignment horizontal="center" wrapText="1"/>
    </xf>
    <xf numFmtId="167" fontId="39" fillId="29" borderId="0" xfId="0" applyNumberFormat="1" applyFont="1" applyFill="1" applyAlignment="1">
      <alignment horizontal="center" wrapText="1"/>
    </xf>
    <xf numFmtId="167" fontId="6" fillId="14" borderId="35" xfId="0" applyNumberFormat="1" applyFont="1" applyFill="1" applyBorder="1" applyAlignment="1" applyProtection="1">
      <alignment horizontal="center" vertical="center"/>
      <protection locked="0"/>
    </xf>
    <xf numFmtId="167" fontId="6" fillId="14" borderId="121" xfId="0" applyNumberFormat="1" applyFont="1" applyFill="1" applyBorder="1" applyAlignment="1" applyProtection="1">
      <alignment horizontal="center" vertical="center"/>
      <protection locked="0"/>
    </xf>
    <xf numFmtId="167" fontId="6" fillId="0" borderId="5" xfId="0" applyNumberFormat="1" applyFont="1" applyBorder="1" applyAlignment="1">
      <alignment horizontal="left" vertical="center" wrapText="1"/>
    </xf>
    <xf numFmtId="167" fontId="6" fillId="0" borderId="6" xfId="0" applyNumberFormat="1" applyFont="1" applyBorder="1" applyAlignment="1">
      <alignment horizontal="left" vertical="center" wrapText="1"/>
    </xf>
    <xf numFmtId="167" fontId="6" fillId="0" borderId="7" xfId="0" applyNumberFormat="1" applyFont="1" applyBorder="1" applyAlignment="1">
      <alignment horizontal="left" vertical="center" wrapText="1"/>
    </xf>
    <xf numFmtId="167" fontId="6" fillId="0" borderId="12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4" fontId="1" fillId="0" borderId="13" xfId="4" applyNumberFormat="1" applyFont="1" applyBorder="1" applyAlignment="1" applyProtection="1">
      <alignment horizontal="center"/>
      <protection locked="0"/>
    </xf>
    <xf numFmtId="4" fontId="10" fillId="0" borderId="13" xfId="4" applyNumberFormat="1" applyFont="1" applyBorder="1" applyAlignment="1" applyProtection="1">
      <alignment horizontal="center"/>
      <protection locked="0"/>
    </xf>
    <xf numFmtId="4" fontId="10" fillId="0" borderId="122" xfId="4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1" fillId="0" borderId="6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165" fontId="3" fillId="0" borderId="10" xfId="0" applyNumberFormat="1" applyFont="1" applyBorder="1" applyAlignment="1" applyProtection="1">
      <alignment horizontal="center" vertical="center"/>
      <protection locked="0"/>
    </xf>
    <xf numFmtId="167" fontId="49" fillId="0" borderId="10" xfId="0" applyNumberFormat="1" applyFont="1" applyBorder="1" applyAlignment="1" applyProtection="1">
      <alignment horizontal="left" vertical="top" wrapText="1" shrinkToFit="1"/>
      <protection locked="0"/>
    </xf>
    <xf numFmtId="167" fontId="49" fillId="0" borderId="5" xfId="0" applyNumberFormat="1" applyFont="1" applyBorder="1" applyAlignment="1" applyProtection="1">
      <alignment horizontal="left" vertical="top" wrapText="1" shrinkToFit="1"/>
      <protection locked="0"/>
    </xf>
    <xf numFmtId="167" fontId="49" fillId="0" borderId="135" xfId="0" applyNumberFormat="1" applyFont="1" applyBorder="1" applyAlignment="1" applyProtection="1">
      <alignment horizontal="left" vertical="top" wrapText="1" shrinkToFit="1"/>
      <protection locked="0"/>
    </xf>
    <xf numFmtId="167" fontId="49" fillId="0" borderId="8" xfId="0" applyNumberFormat="1" applyFont="1" applyBorder="1" applyAlignment="1" applyProtection="1">
      <alignment horizontal="left" vertical="top" wrapText="1" shrinkToFit="1"/>
      <protection locked="0"/>
    </xf>
    <xf numFmtId="167" fontId="49" fillId="0" borderId="7" xfId="0" applyNumberFormat="1" applyFont="1" applyBorder="1" applyAlignment="1" applyProtection="1">
      <alignment horizontal="left" vertical="top" wrapText="1" shrinkToFit="1"/>
      <protection locked="0"/>
    </xf>
    <xf numFmtId="167" fontId="49" fillId="0" borderId="119" xfId="0" applyNumberFormat="1" applyFont="1" applyBorder="1" applyAlignment="1" applyProtection="1">
      <alignment horizontal="left" vertical="top" wrapText="1" shrinkToFit="1"/>
      <protection locked="0"/>
    </xf>
    <xf numFmtId="0" fontId="1" fillId="0" borderId="1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18" fillId="0" borderId="3" xfId="0" applyNumberFormat="1" applyFont="1" applyBorder="1" applyAlignment="1" applyProtection="1">
      <alignment horizontal="center" vertical="center"/>
      <protection locked="0"/>
    </xf>
    <xf numFmtId="165" fontId="18" fillId="0" borderId="8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7" fillId="0" borderId="0" xfId="0" applyFont="1" applyAlignment="1">
      <alignment horizontal="center"/>
    </xf>
    <xf numFmtId="14" fontId="52" fillId="0" borderId="7" xfId="0" applyNumberFormat="1" applyFont="1" applyBorder="1" applyAlignment="1" applyProtection="1">
      <alignment horizontal="center"/>
      <protection locked="0"/>
    </xf>
    <xf numFmtId="0" fontId="67" fillId="0" borderId="10" xfId="0" applyFont="1" applyBorder="1" applyAlignment="1">
      <alignment horizontal="center" vertical="center"/>
    </xf>
    <xf numFmtId="0" fontId="67" fillId="0" borderId="6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/>
    </xf>
    <xf numFmtId="0" fontId="67" fillId="0" borderId="12" xfId="0" applyFont="1" applyBorder="1" applyAlignment="1">
      <alignment horizontal="center" vertical="center"/>
    </xf>
    <xf numFmtId="165" fontId="18" fillId="23" borderId="10" xfId="0" applyNumberFormat="1" applyFont="1" applyFill="1" applyBorder="1" applyAlignment="1" applyProtection="1">
      <alignment horizontal="left" vertical="center" wrapText="1"/>
      <protection locked="0"/>
    </xf>
    <xf numFmtId="165" fontId="18" fillId="23" borderId="5" xfId="0" applyNumberFormat="1" applyFont="1" applyFill="1" applyBorder="1" applyAlignment="1" applyProtection="1">
      <alignment horizontal="left" vertical="center" wrapText="1"/>
      <protection locked="0"/>
    </xf>
    <xf numFmtId="165" fontId="18" fillId="23" borderId="0" xfId="0" applyNumberFormat="1" applyFont="1" applyFill="1" applyAlignment="1" applyProtection="1">
      <alignment horizontal="left" vertical="center" wrapText="1"/>
      <protection locked="0"/>
    </xf>
    <xf numFmtId="165" fontId="18" fillId="23" borderId="6" xfId="0" applyNumberFormat="1" applyFont="1" applyFill="1" applyBorder="1" applyAlignment="1" applyProtection="1">
      <alignment horizontal="left" vertical="center" wrapText="1"/>
      <protection locked="0"/>
    </xf>
    <xf numFmtId="165" fontId="18" fillId="23" borderId="8" xfId="0" applyNumberFormat="1" applyFont="1" applyFill="1" applyBorder="1" applyAlignment="1" applyProtection="1">
      <alignment horizontal="left" vertical="center" wrapText="1"/>
      <protection locked="0"/>
    </xf>
    <xf numFmtId="165" fontId="18" fillId="23" borderId="7" xfId="0" applyNumberFormat="1" applyFont="1" applyFill="1" applyBorder="1" applyAlignment="1" applyProtection="1">
      <alignment horizontal="left" vertical="center" wrapText="1"/>
      <protection locked="0"/>
    </xf>
    <xf numFmtId="165" fontId="18" fillId="23" borderId="1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43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24" fillId="0" borderId="58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4" fillId="9" borderId="43" xfId="0" applyFont="1" applyFill="1" applyBorder="1" applyAlignment="1">
      <alignment horizontal="center"/>
    </xf>
    <xf numFmtId="0" fontId="24" fillId="9" borderId="70" xfId="0" applyFont="1" applyFill="1" applyBorder="1" applyAlignment="1">
      <alignment horizontal="center"/>
    </xf>
    <xf numFmtId="0" fontId="24" fillId="9" borderId="44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3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4" fillId="0" borderId="60" xfId="0" applyFont="1" applyBorder="1" applyAlignment="1">
      <alignment horizontal="right" vertical="center" wrapText="1"/>
    </xf>
    <xf numFmtId="0" fontId="24" fillId="0" borderId="34" xfId="0" applyFont="1" applyBorder="1" applyAlignment="1">
      <alignment horizontal="right" vertical="center" wrapText="1"/>
    </xf>
    <xf numFmtId="0" fontId="24" fillId="0" borderId="35" xfId="0" applyFont="1" applyBorder="1" applyAlignment="1">
      <alignment horizontal="right" vertical="center" wrapText="1"/>
    </xf>
    <xf numFmtId="0" fontId="24" fillId="0" borderId="67" xfId="0" applyFont="1" applyBorder="1" applyAlignment="1">
      <alignment horizontal="right" vertical="center" wrapText="1"/>
    </xf>
    <xf numFmtId="0" fontId="24" fillId="0" borderId="62" xfId="0" applyFont="1" applyBorder="1" applyAlignment="1">
      <alignment horizontal="right" vertical="center" wrapText="1"/>
    </xf>
    <xf numFmtId="0" fontId="24" fillId="0" borderId="69" xfId="0" applyFont="1" applyBorder="1" applyAlignment="1">
      <alignment horizontal="right" vertical="center" wrapText="1"/>
    </xf>
    <xf numFmtId="1" fontId="24" fillId="0" borderId="0" xfId="0" applyNumberFormat="1" applyFont="1" applyAlignment="1" applyProtection="1">
      <alignment horizontal="center" vertical="center"/>
      <protection locked="0"/>
    </xf>
    <xf numFmtId="1" fontId="24" fillId="0" borderId="4" xfId="0" applyNumberFormat="1" applyFont="1" applyBorder="1" applyAlignment="1" applyProtection="1">
      <alignment horizontal="center" vertical="center"/>
      <protection locked="0"/>
    </xf>
    <xf numFmtId="1" fontId="24" fillId="0" borderId="7" xfId="0" applyNumberFormat="1" applyFont="1" applyBorder="1" applyAlignment="1" applyProtection="1">
      <alignment horizontal="center" vertical="center"/>
      <protection locked="0"/>
    </xf>
    <xf numFmtId="1" fontId="24" fillId="0" borderId="12" xfId="0" applyNumberFormat="1" applyFont="1" applyBorder="1" applyAlignment="1" applyProtection="1">
      <alignment horizontal="center" vertical="center"/>
      <protection locked="0"/>
    </xf>
    <xf numFmtId="17" fontId="66" fillId="0" borderId="60" xfId="0" applyNumberFormat="1" applyFont="1" applyBorder="1" applyAlignment="1" applyProtection="1">
      <alignment horizontal="center" vertical="center"/>
      <protection locked="0"/>
    </xf>
    <xf numFmtId="17" fontId="66" fillId="0" borderId="34" xfId="0" applyNumberFormat="1" applyFont="1" applyBorder="1" applyAlignment="1" applyProtection="1">
      <alignment horizontal="center" vertical="center"/>
      <protection locked="0"/>
    </xf>
    <xf numFmtId="17" fontId="66" fillId="0" borderId="35" xfId="0" applyNumberFormat="1" applyFont="1" applyBorder="1" applyAlignment="1" applyProtection="1">
      <alignment horizontal="center" vertical="center"/>
      <protection locked="0"/>
    </xf>
    <xf numFmtId="17" fontId="66" fillId="0" borderId="67" xfId="0" applyNumberFormat="1" applyFont="1" applyBorder="1" applyAlignment="1" applyProtection="1">
      <alignment horizontal="center" vertical="center"/>
      <protection locked="0"/>
    </xf>
    <xf numFmtId="17" fontId="66" fillId="0" borderId="62" xfId="0" applyNumberFormat="1" applyFont="1" applyBorder="1" applyAlignment="1" applyProtection="1">
      <alignment horizontal="center" vertical="center"/>
      <protection locked="0"/>
    </xf>
    <xf numFmtId="17" fontId="66" fillId="0" borderId="69" xfId="0" applyNumberFormat="1" applyFont="1" applyBorder="1" applyAlignment="1" applyProtection="1">
      <alignment horizontal="center" vertical="center"/>
      <protection locked="0"/>
    </xf>
    <xf numFmtId="165" fontId="65" fillId="23" borderId="10" xfId="0" applyNumberFormat="1" applyFont="1" applyFill="1" applyBorder="1" applyAlignment="1" applyProtection="1">
      <alignment horizontal="center" vertical="center"/>
      <protection locked="0"/>
    </xf>
    <xf numFmtId="165" fontId="65" fillId="23" borderId="6" xfId="0" applyNumberFormat="1" applyFont="1" applyFill="1" applyBorder="1" applyAlignment="1" applyProtection="1">
      <alignment horizontal="center" vertical="center"/>
      <protection locked="0"/>
    </xf>
    <xf numFmtId="165" fontId="65" fillId="23" borderId="8" xfId="0" applyNumberFormat="1" applyFont="1" applyFill="1" applyBorder="1" applyAlignment="1" applyProtection="1">
      <alignment horizontal="center" vertical="center"/>
      <protection locked="0"/>
    </xf>
    <xf numFmtId="165" fontId="65" fillId="2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2" fillId="7" borderId="26" xfId="0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center" vertical="center" wrapText="1"/>
    </xf>
    <xf numFmtId="0" fontId="32" fillId="7" borderId="67" xfId="0" applyFont="1" applyFill="1" applyBorder="1" applyAlignment="1">
      <alignment horizontal="center" vertical="center" wrapText="1"/>
    </xf>
    <xf numFmtId="0" fontId="32" fillId="7" borderId="32" xfId="0" applyFont="1" applyFill="1" applyBorder="1" applyAlignment="1">
      <alignment horizontal="center" vertical="center" wrapText="1"/>
    </xf>
    <xf numFmtId="0" fontId="32" fillId="4" borderId="26" xfId="0" applyFont="1" applyFill="1" applyBorder="1" applyAlignment="1">
      <alignment horizontal="center" vertical="center"/>
    </xf>
    <xf numFmtId="0" fontId="32" fillId="4" borderId="31" xfId="0" applyFont="1" applyFill="1" applyBorder="1" applyAlignment="1">
      <alignment horizontal="center" vertical="center"/>
    </xf>
    <xf numFmtId="0" fontId="32" fillId="4" borderId="32" xfId="0" applyFont="1" applyFill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/>
    </xf>
    <xf numFmtId="0" fontId="32" fillId="0" borderId="70" xfId="0" applyFont="1" applyBorder="1" applyAlignment="1">
      <alignment horizontal="center"/>
    </xf>
    <xf numFmtId="0" fontId="32" fillId="0" borderId="71" xfId="0" applyFont="1" applyBorder="1" applyAlignment="1">
      <alignment horizontal="center"/>
    </xf>
    <xf numFmtId="0" fontId="32" fillId="0" borderId="60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2" fillId="13" borderId="43" xfId="0" applyFont="1" applyFill="1" applyBorder="1" applyAlignment="1">
      <alignment horizontal="right" vertical="center" wrapText="1"/>
    </xf>
    <xf numFmtId="0" fontId="32" fillId="13" borderId="70" xfId="0" applyFont="1" applyFill="1" applyBorder="1" applyAlignment="1">
      <alignment horizontal="right" vertical="center" wrapText="1"/>
    </xf>
    <xf numFmtId="0" fontId="32" fillId="13" borderId="71" xfId="0" applyFont="1" applyFill="1" applyBorder="1" applyAlignment="1">
      <alignment horizontal="right" vertical="center" wrapText="1"/>
    </xf>
    <xf numFmtId="3" fontId="24" fillId="4" borderId="53" xfId="0" applyNumberFormat="1" applyFont="1" applyFill="1" applyBorder="1" applyAlignment="1">
      <alignment horizontal="center" vertical="center" wrapText="1"/>
    </xf>
    <xf numFmtId="0" fontId="20" fillId="0" borderId="0" xfId="1" applyAlignment="1" applyProtection="1">
      <alignment horizontal="center"/>
    </xf>
    <xf numFmtId="1" fontId="0" fillId="0" borderId="26" xfId="0" applyNumberForma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3" fontId="24" fillId="7" borderId="3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11" borderId="60" xfId="0" applyFont="1" applyFill="1" applyBorder="1" applyAlignment="1">
      <alignment horizontal="center" vertical="center"/>
    </xf>
    <xf numFmtId="0" fontId="24" fillId="11" borderId="34" xfId="0" applyFont="1" applyFill="1" applyBorder="1" applyAlignment="1">
      <alignment horizontal="center" vertical="center"/>
    </xf>
    <xf numFmtId="0" fontId="24" fillId="11" borderId="35" xfId="0" applyFont="1" applyFill="1" applyBorder="1" applyAlignment="1">
      <alignment horizontal="center" vertical="center"/>
    </xf>
    <xf numFmtId="0" fontId="24" fillId="11" borderId="67" xfId="0" applyFont="1" applyFill="1" applyBorder="1" applyAlignment="1">
      <alignment horizontal="center" vertical="center"/>
    </xf>
    <xf numFmtId="0" fontId="24" fillId="11" borderId="62" xfId="0" applyFont="1" applyFill="1" applyBorder="1" applyAlignment="1">
      <alignment horizontal="center" vertical="center"/>
    </xf>
    <xf numFmtId="0" fontId="24" fillId="11" borderId="69" xfId="0" applyFont="1" applyFill="1" applyBorder="1" applyAlignment="1">
      <alignment horizontal="center" vertical="center"/>
    </xf>
    <xf numFmtId="3" fontId="24" fillId="12" borderId="60" xfId="0" applyNumberFormat="1" applyFont="1" applyFill="1" applyBorder="1" applyAlignment="1" applyProtection="1">
      <alignment horizontal="center" vertical="center"/>
      <protection locked="0"/>
    </xf>
    <xf numFmtId="3" fontId="24" fillId="12" borderId="34" xfId="0" applyNumberFormat="1" applyFont="1" applyFill="1" applyBorder="1" applyAlignment="1" applyProtection="1">
      <alignment horizontal="center" vertical="center"/>
      <protection locked="0"/>
    </xf>
    <xf numFmtId="3" fontId="24" fillId="12" borderId="35" xfId="0" applyNumberFormat="1" applyFont="1" applyFill="1" applyBorder="1" applyAlignment="1" applyProtection="1">
      <alignment horizontal="center" vertical="center"/>
      <protection locked="0"/>
    </xf>
    <xf numFmtId="3" fontId="24" fillId="12" borderId="67" xfId="0" applyNumberFormat="1" applyFont="1" applyFill="1" applyBorder="1" applyAlignment="1" applyProtection="1">
      <alignment horizontal="center" vertical="center"/>
      <protection locked="0"/>
    </xf>
    <xf numFmtId="3" fontId="24" fillId="12" borderId="62" xfId="0" applyNumberFormat="1" applyFont="1" applyFill="1" applyBorder="1" applyAlignment="1" applyProtection="1">
      <alignment horizontal="center" vertical="center"/>
      <protection locked="0"/>
    </xf>
    <xf numFmtId="3" fontId="24" fillId="12" borderId="69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12" borderId="43" xfId="0" applyFont="1" applyFill="1" applyBorder="1" applyAlignment="1">
      <alignment horizontal="center"/>
    </xf>
    <xf numFmtId="0" fontId="4" fillId="12" borderId="70" xfId="0" applyFont="1" applyFill="1" applyBorder="1" applyAlignment="1">
      <alignment horizontal="center"/>
    </xf>
    <xf numFmtId="0" fontId="4" fillId="12" borderId="71" xfId="0" applyFont="1" applyFill="1" applyBorder="1" applyAlignment="1">
      <alignment horizontal="center"/>
    </xf>
    <xf numFmtId="0" fontId="52" fillId="0" borderId="0" xfId="0" applyFont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0" fillId="0" borderId="5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24" fillId="0" borderId="43" xfId="0" applyFont="1" applyBorder="1" applyAlignment="1">
      <alignment horizontal="center"/>
    </xf>
    <xf numFmtId="0" fontId="24" fillId="0" borderId="70" xfId="0" applyFont="1" applyBorder="1" applyAlignment="1">
      <alignment horizontal="center"/>
    </xf>
    <xf numFmtId="0" fontId="24" fillId="0" borderId="71" xfId="0" applyFont="1" applyBorder="1" applyAlignment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0" fillId="0" borderId="5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56" fillId="0" borderId="0" xfId="0" applyFont="1" applyAlignment="1">
      <alignment horizontal="left"/>
    </xf>
    <xf numFmtId="0" fontId="54" fillId="0" borderId="43" xfId="0" applyFont="1" applyBorder="1" applyAlignment="1">
      <alignment horizontal="center" vertical="center"/>
    </xf>
    <xf numFmtId="0" fontId="54" fillId="0" borderId="70" xfId="0" applyFont="1" applyBorder="1" applyAlignment="1">
      <alignment horizontal="center" vertical="center"/>
    </xf>
    <xf numFmtId="0" fontId="54" fillId="0" borderId="71" xfId="0" applyFont="1" applyBorder="1" applyAlignment="1">
      <alignment horizontal="center" vertical="center"/>
    </xf>
    <xf numFmtId="0" fontId="3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2" fillId="5" borderId="11" xfId="5" applyFont="1" applyFill="1" applyBorder="1" applyAlignment="1">
      <alignment horizontal="center" vertical="center"/>
    </xf>
    <xf numFmtId="176" fontId="70" fillId="0" borderId="25" xfId="5" applyNumberFormat="1" applyFont="1" applyBorder="1" applyAlignment="1">
      <alignment horizontal="left" vertical="center"/>
    </xf>
    <xf numFmtId="176" fontId="70" fillId="0" borderId="16" xfId="5" applyNumberFormat="1" applyFont="1" applyBorder="1" applyAlignment="1">
      <alignment horizontal="left" vertical="center"/>
    </xf>
    <xf numFmtId="176" fontId="70" fillId="0" borderId="9" xfId="5" applyNumberFormat="1" applyFont="1" applyBorder="1" applyAlignment="1">
      <alignment horizontal="left" vertical="center"/>
    </xf>
    <xf numFmtId="0" fontId="2" fillId="30" borderId="0" xfId="5" applyFont="1" applyFill="1" applyAlignment="1">
      <alignment horizontal="center" vertical="center"/>
    </xf>
    <xf numFmtId="176" fontId="2" fillId="0" borderId="25" xfId="5" applyNumberFormat="1" applyFont="1" applyBorder="1" applyAlignment="1">
      <alignment horizontal="left" vertical="center"/>
    </xf>
    <xf numFmtId="176" fontId="2" fillId="0" borderId="16" xfId="5" applyNumberFormat="1" applyFont="1" applyBorder="1" applyAlignment="1">
      <alignment horizontal="left" vertical="center"/>
    </xf>
    <xf numFmtId="176" fontId="2" fillId="0" borderId="9" xfId="5" applyNumberFormat="1" applyFont="1" applyBorder="1" applyAlignment="1">
      <alignment horizontal="left" vertical="center"/>
    </xf>
    <xf numFmtId="0" fontId="24" fillId="5" borderId="11" xfId="5" applyFont="1" applyFill="1" applyBorder="1" applyAlignment="1">
      <alignment horizontal="center" vertical="center" wrapText="1"/>
    </xf>
    <xf numFmtId="166" fontId="69" fillId="0" borderId="0" xfId="5" applyNumberFormat="1" applyFont="1" applyAlignment="1">
      <alignment horizontal="left" vertical="center"/>
    </xf>
    <xf numFmtId="176" fontId="69" fillId="0" borderId="0" xfId="5" applyNumberFormat="1" applyFont="1" applyAlignment="1">
      <alignment horizontal="left" vertical="center"/>
    </xf>
    <xf numFmtId="0" fontId="5" fillId="0" borderId="140" xfId="5" applyFont="1" applyBorder="1" applyAlignment="1">
      <alignment horizontal="center" vertical="center"/>
    </xf>
    <xf numFmtId="0" fontId="5" fillId="0" borderId="141" xfId="5" applyFont="1" applyBorder="1" applyAlignment="1">
      <alignment horizontal="center" vertical="center"/>
    </xf>
    <xf numFmtId="0" fontId="5" fillId="0" borderId="102" xfId="5" applyFont="1" applyBorder="1" applyAlignment="1">
      <alignment horizontal="center" vertical="center"/>
    </xf>
    <xf numFmtId="0" fontId="19" fillId="2" borderId="145" xfId="5" applyFont="1" applyFill="1" applyBorder="1" applyAlignment="1">
      <alignment horizontal="center" vertical="center"/>
    </xf>
    <xf numFmtId="0" fontId="19" fillId="2" borderId="146" xfId="5" applyFont="1" applyFill="1" applyBorder="1" applyAlignment="1">
      <alignment horizontal="center" vertical="center"/>
    </xf>
    <xf numFmtId="0" fontId="19" fillId="2" borderId="61" xfId="5" applyFont="1" applyFill="1" applyBorder="1" applyAlignment="1">
      <alignment horizontal="center" vertical="center"/>
    </xf>
    <xf numFmtId="0" fontId="3" fillId="34" borderId="145" xfId="5" applyFont="1" applyFill="1" applyBorder="1" applyAlignment="1">
      <alignment horizontal="center" vertical="center"/>
    </xf>
    <xf numFmtId="0" fontId="3" fillId="34" borderId="146" xfId="5" applyFont="1" applyFill="1" applyBorder="1" applyAlignment="1">
      <alignment horizontal="center" vertical="center"/>
    </xf>
    <xf numFmtId="0" fontId="3" fillId="34" borderId="61" xfId="5" applyFont="1" applyFill="1" applyBorder="1" applyAlignment="1">
      <alignment horizontal="center" vertical="center"/>
    </xf>
    <xf numFmtId="0" fontId="19" fillId="2" borderId="147" xfId="5" applyFont="1" applyFill="1" applyBorder="1" applyAlignment="1">
      <alignment horizontal="center" vertical="center"/>
    </xf>
    <xf numFmtId="0" fontId="19" fillId="2" borderId="16" xfId="5" applyFont="1" applyFill="1" applyBorder="1" applyAlignment="1">
      <alignment horizontal="center" vertical="center"/>
    </xf>
    <xf numFmtId="0" fontId="19" fillId="2" borderId="47" xfId="5" applyFont="1" applyFill="1" applyBorder="1" applyAlignment="1">
      <alignment horizontal="center" vertical="center"/>
    </xf>
    <xf numFmtId="170" fontId="11" fillId="34" borderId="147" xfId="5" applyNumberFormat="1" applyFont="1" applyFill="1" applyBorder="1" applyAlignment="1" applyProtection="1">
      <alignment horizontal="center" vertical="center"/>
      <protection locked="0"/>
    </xf>
    <xf numFmtId="170" fontId="11" fillId="34" borderId="9" xfId="5" applyNumberFormat="1" applyFont="1" applyFill="1" applyBorder="1" applyAlignment="1" applyProtection="1">
      <alignment horizontal="center" vertical="center"/>
      <protection locked="0"/>
    </xf>
    <xf numFmtId="49" fontId="3" fillId="34" borderId="16" xfId="5" applyNumberFormat="1" applyFont="1" applyFill="1" applyBorder="1" applyAlignment="1" applyProtection="1">
      <alignment horizontal="center" vertical="center"/>
      <protection locked="0"/>
    </xf>
    <xf numFmtId="49" fontId="3" fillId="34" borderId="47" xfId="5" applyNumberFormat="1" applyFont="1" applyFill="1" applyBorder="1" applyAlignment="1" applyProtection="1">
      <alignment horizontal="center" vertical="center"/>
      <protection locked="0"/>
    </xf>
    <xf numFmtId="0" fontId="3" fillId="2" borderId="147" xfId="5" applyFont="1" applyFill="1" applyBorder="1" applyAlignment="1">
      <alignment horizontal="center" vertical="center"/>
    </xf>
    <xf numFmtId="0" fontId="3" fillId="2" borderId="16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/>
    </xf>
    <xf numFmtId="0" fontId="14" fillId="0" borderId="137" xfId="5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49" xfId="5" applyFont="1" applyBorder="1" applyAlignment="1">
      <alignment horizontal="center"/>
    </xf>
    <xf numFmtId="0" fontId="14" fillId="0" borderId="7" xfId="5" applyFont="1" applyBorder="1" applyAlignment="1">
      <alignment horizontal="center"/>
    </xf>
    <xf numFmtId="14" fontId="17" fillId="0" borderId="10" xfId="5" applyNumberFormat="1" applyFont="1" applyBorder="1" applyAlignment="1" applyProtection="1">
      <alignment horizontal="center" vertical="center"/>
      <protection locked="0"/>
    </xf>
    <xf numFmtId="14" fontId="17" fillId="0" borderId="5" xfId="5" applyNumberFormat="1" applyFont="1" applyBorder="1" applyAlignment="1" applyProtection="1">
      <alignment horizontal="center" vertical="center"/>
      <protection locked="0"/>
    </xf>
    <xf numFmtId="14" fontId="17" fillId="0" borderId="138" xfId="5" applyNumberFormat="1" applyFont="1" applyBorder="1" applyAlignment="1" applyProtection="1">
      <alignment horizontal="center" vertical="center"/>
      <protection locked="0"/>
    </xf>
    <xf numFmtId="14" fontId="17" fillId="0" borderId="8" xfId="5" applyNumberFormat="1" applyFont="1" applyBorder="1" applyAlignment="1" applyProtection="1">
      <alignment horizontal="center" vertical="center"/>
      <protection locked="0"/>
    </xf>
    <xf numFmtId="14" fontId="17" fillId="0" borderId="7" xfId="5" applyNumberFormat="1" applyFont="1" applyBorder="1" applyAlignment="1" applyProtection="1">
      <alignment horizontal="center" vertical="center"/>
      <protection locked="0"/>
    </xf>
    <xf numFmtId="14" fontId="17" fillId="0" borderId="121" xfId="5" applyNumberFormat="1" applyFont="1" applyBorder="1" applyAlignment="1" applyProtection="1">
      <alignment horizontal="center" vertical="center"/>
      <protection locked="0"/>
    </xf>
    <xf numFmtId="0" fontId="14" fillId="2" borderId="148" xfId="5" applyFont="1" applyFill="1" applyBorder="1" applyAlignment="1">
      <alignment horizontal="center"/>
    </xf>
    <xf numFmtId="0" fontId="14" fillId="2" borderId="141" xfId="5" applyFont="1" applyFill="1" applyBorder="1" applyAlignment="1">
      <alignment horizontal="center"/>
    </xf>
    <xf numFmtId="0" fontId="14" fillId="2" borderId="102" xfId="5" applyFont="1" applyFill="1" applyBorder="1" applyAlignment="1">
      <alignment horizontal="center"/>
    </xf>
    <xf numFmtId="14" fontId="17" fillId="2" borderId="140" xfId="5" applyNumberFormat="1" applyFont="1" applyFill="1" applyBorder="1" applyAlignment="1" applyProtection="1">
      <alignment horizontal="center" vertical="center"/>
      <protection locked="0"/>
    </xf>
    <xf numFmtId="14" fontId="17" fillId="2" borderId="49" xfId="5" applyNumberFormat="1" applyFont="1" applyFill="1" applyBorder="1" applyAlignment="1" applyProtection="1">
      <alignment horizontal="center" vertical="center"/>
      <protection locked="0"/>
    </xf>
    <xf numFmtId="0" fontId="3" fillId="34" borderId="16" xfId="5" applyFont="1" applyFill="1" applyBorder="1" applyAlignment="1" applyProtection="1">
      <alignment horizontal="center" vertical="center"/>
      <protection locked="0"/>
    </xf>
    <xf numFmtId="0" fontId="3" fillId="34" borderId="47" xfId="5" applyFont="1" applyFill="1" applyBorder="1" applyAlignment="1" applyProtection="1">
      <alignment horizontal="center" vertical="center"/>
      <protection locked="0"/>
    </xf>
    <xf numFmtId="0" fontId="14" fillId="0" borderId="147" xfId="5" applyFont="1" applyBorder="1" applyAlignment="1">
      <alignment horizontal="center"/>
    </xf>
    <xf numFmtId="0" fontId="14" fillId="0" borderId="16" xfId="5" applyFont="1" applyBorder="1" applyAlignment="1">
      <alignment horizontal="center"/>
    </xf>
    <xf numFmtId="0" fontId="14" fillId="0" borderId="9" xfId="5" applyFont="1" applyBorder="1" applyAlignment="1">
      <alignment horizontal="center"/>
    </xf>
    <xf numFmtId="14" fontId="17" fillId="0" borderId="25" xfId="5" applyNumberFormat="1" applyFont="1" applyBorder="1" applyAlignment="1" applyProtection="1">
      <alignment horizontal="center" vertical="center"/>
      <protection locked="0"/>
    </xf>
    <xf numFmtId="14" fontId="17" fillId="0" borderId="47" xfId="5" applyNumberFormat="1" applyFont="1" applyBorder="1" applyAlignment="1" applyProtection="1">
      <alignment horizontal="center" vertical="center"/>
      <protection locked="0"/>
    </xf>
    <xf numFmtId="0" fontId="14" fillId="0" borderId="6" xfId="5" applyFont="1" applyBorder="1" applyAlignment="1">
      <alignment horizontal="center"/>
    </xf>
    <xf numFmtId="0" fontId="14" fillId="0" borderId="148" xfId="5" applyFont="1" applyBorder="1" applyAlignment="1">
      <alignment horizontal="center"/>
    </xf>
    <xf numFmtId="0" fontId="14" fillId="0" borderId="141" xfId="5" applyFont="1" applyBorder="1" applyAlignment="1">
      <alignment horizontal="center"/>
    </xf>
    <xf numFmtId="0" fontId="14" fillId="0" borderId="102" xfId="5" applyFont="1" applyBorder="1" applyAlignment="1">
      <alignment horizontal="center"/>
    </xf>
    <xf numFmtId="14" fontId="17" fillId="0" borderId="140" xfId="5" applyNumberFormat="1" applyFont="1" applyBorder="1" applyAlignment="1" applyProtection="1">
      <alignment horizontal="center" vertical="center"/>
      <protection locked="0"/>
    </xf>
    <xf numFmtId="14" fontId="17" fillId="0" borderId="49" xfId="5" applyNumberFormat="1" applyFont="1" applyBorder="1" applyAlignment="1" applyProtection="1">
      <alignment horizontal="center" vertical="center"/>
      <protection locked="0"/>
    </xf>
    <xf numFmtId="14" fontId="17" fillId="0" borderId="57" xfId="5" applyNumberFormat="1" applyFont="1" applyBorder="1" applyAlignment="1" applyProtection="1">
      <alignment horizontal="center" vertical="center"/>
      <protection locked="0"/>
    </xf>
    <xf numFmtId="14" fontId="17" fillId="0" borderId="42" xfId="5" applyNumberFormat="1" applyFont="1" applyBorder="1" applyAlignment="1" applyProtection="1">
      <alignment horizontal="center" vertical="center"/>
      <protection locked="0"/>
    </xf>
    <xf numFmtId="0" fontId="20" fillId="0" borderId="60" xfId="1" applyBorder="1" applyAlignment="1" applyProtection="1">
      <alignment horizontal="center" vertical="center"/>
    </xf>
    <xf numFmtId="0" fontId="20" fillId="0" borderId="35" xfId="1" applyBorder="1" applyAlignment="1" applyProtection="1">
      <alignment horizontal="center" vertical="center"/>
    </xf>
    <xf numFmtId="0" fontId="20" fillId="0" borderId="67" xfId="1" applyBorder="1" applyAlignment="1" applyProtection="1">
      <alignment horizontal="center" vertical="center"/>
    </xf>
    <xf numFmtId="0" fontId="20" fillId="0" borderId="69" xfId="1" applyBorder="1" applyAlignment="1" applyProtection="1">
      <alignment horizontal="center" vertical="center"/>
    </xf>
  </cellXfs>
  <cellStyles count="6">
    <cellStyle name="Lien hypertexte" xfId="1" builtinId="8"/>
    <cellStyle name="Milliers" xfId="4" builtinId="3"/>
    <cellStyle name="Normal" xfId="0" builtinId="0"/>
    <cellStyle name="Normal 2" xfId="5" xr:uid="{00000000-0005-0000-0000-000003000000}"/>
    <cellStyle name="Pourcentage" xfId="2" builtinId="5"/>
    <cellStyle name="Pourcentage 2" xfId="3" xr:uid="{00000000-0005-0000-0000-000005000000}"/>
  </cellStyles>
  <dxfs count="201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numFmt numFmtId="3" formatCode="#,##0"/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CADFD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F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theme="7" tint="0.39994506668294322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4" tint="0.59996337778862885"/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FFD85D"/>
        </patternFill>
      </fill>
    </dxf>
    <dxf>
      <fill>
        <patternFill>
          <bgColor rgb="FFFFBF61"/>
        </patternFill>
      </fill>
    </dxf>
    <dxf>
      <fill>
        <patternFill>
          <bgColor rgb="FFFFBF61"/>
        </patternFill>
      </fill>
    </dxf>
    <dxf>
      <fill>
        <patternFill>
          <bgColor rgb="FFC9FFC9"/>
        </patternFill>
      </fill>
    </dxf>
    <dxf>
      <fill>
        <patternFill>
          <bgColor theme="7" tint="0.39994506668294322"/>
        </patternFill>
      </fill>
    </dxf>
    <dxf>
      <fill>
        <patternFill>
          <bgColor rgb="FFFAC6BC"/>
        </patternFill>
      </fill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thin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thin">
          <color auto="1"/>
        </top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rgb="FFC9FFC9"/>
        </patternFill>
      </fill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theme="4" tint="0.59996337778862885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2"/>
      </font>
      <fill>
        <patternFill>
          <bgColor indexed="43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b val="0"/>
        <i val="0"/>
      </font>
      <fill>
        <patternFill>
          <bgColor indexed="34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numFmt numFmtId="3" formatCode="#,##0"/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ill>
        <patternFill>
          <bgColor rgb="FFE99AFE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CADFD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rgb="FFC9FFC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F3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theme="7" tint="0.39994506668294322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4" tint="0.59996337778862885"/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lor rgb="FFC00000"/>
      </font>
    </dxf>
    <dxf>
      <fill>
        <patternFill>
          <bgColor rgb="FFC9FFC9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FFD85D"/>
        </patternFill>
      </fill>
    </dxf>
    <dxf>
      <fill>
        <patternFill>
          <bgColor rgb="FFFFBF61"/>
        </patternFill>
      </fill>
    </dxf>
    <dxf>
      <fill>
        <patternFill>
          <bgColor rgb="FFFFBF61"/>
        </patternFill>
      </fill>
    </dxf>
    <dxf>
      <fill>
        <patternFill>
          <bgColor rgb="FFC9FFC9"/>
        </patternFill>
      </fill>
    </dxf>
    <dxf>
      <fill>
        <patternFill>
          <bgColor theme="7" tint="0.39994506668294322"/>
        </patternFill>
      </fill>
    </dxf>
    <dxf>
      <fill>
        <patternFill>
          <bgColor rgb="FFFAC6BC"/>
        </patternFill>
      </fill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thin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DDBCF0"/>
        </patternFill>
      </fill>
      <border>
        <left style="thin">
          <color auto="1"/>
        </left>
        <right style="hair">
          <color auto="1"/>
        </right>
        <top style="thin">
          <color auto="1"/>
        </top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rgb="FFC9FFC9"/>
        </patternFill>
      </fill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AAF8E4"/>
        </patternFill>
      </fill>
      <border>
        <left style="hair">
          <color auto="1"/>
        </left>
        <right style="hair">
          <color auto="1"/>
        </right>
      </border>
    </dxf>
    <dxf>
      <fill>
        <patternFill>
          <bgColor rgb="FFDDBCF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theme="4" tint="0.59996337778862885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2"/>
      </font>
      <fill>
        <patternFill>
          <bgColor indexed="43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b val="0"/>
        <i val="0"/>
      </font>
      <fill>
        <patternFill>
          <bgColor indexed="34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1" defaultTableStyle="TableStyleMedium2" defaultPivotStyle="PivotStyleLight16">
    <tableStyle name="Invisible" pivot="0" table="0" count="0" xr9:uid="{8ED4EEFA-DEA2-4440-A113-A45B49D99F7C}"/>
  </tableStyles>
  <colors>
    <mruColors>
      <color rgb="FF3333FF"/>
      <color rgb="FFE99AFE"/>
      <color rgb="FFCC99FF"/>
      <color rgb="FFECADFD"/>
      <color rgb="FF8AFEA6"/>
      <color rgb="FFFCC48C"/>
      <color rgb="FFFAAB5C"/>
      <color rgb="FFFFCF37"/>
      <color rgb="FFFFBF61"/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R$21" lockText="1" noThreeD="1"/>
</file>

<file path=xl/ctrlProps/ctrlProp10.xml><?xml version="1.0" encoding="utf-8"?>
<formControlPr xmlns="http://schemas.microsoft.com/office/spreadsheetml/2009/9/main" objectType="CheckBox" fmlaLink="BH53" lockText="1" noThreeD="1"/>
</file>

<file path=xl/ctrlProps/ctrlProp100.xml><?xml version="1.0" encoding="utf-8"?>
<formControlPr xmlns="http://schemas.microsoft.com/office/spreadsheetml/2009/9/main" objectType="CheckBox" fmlaLink="$BO$72" lockText="1" noThreeD="1"/>
</file>

<file path=xl/ctrlProps/ctrlProp101.xml><?xml version="1.0" encoding="utf-8"?>
<formControlPr xmlns="http://schemas.microsoft.com/office/spreadsheetml/2009/9/main" objectType="CheckBox" fmlaLink="$BO$71" lockText="1" noThreeD="1"/>
</file>

<file path=xl/ctrlProps/ctrlProp102.xml><?xml version="1.0" encoding="utf-8"?>
<formControlPr xmlns="http://schemas.microsoft.com/office/spreadsheetml/2009/9/main" objectType="CheckBox" fmlaLink="$BP$71" lockText="1" noThreeD="1"/>
</file>

<file path=xl/ctrlProps/ctrlProp103.xml><?xml version="1.0" encoding="utf-8"?>
<formControlPr xmlns="http://schemas.microsoft.com/office/spreadsheetml/2009/9/main" objectType="CheckBox" fmlaLink="$BP$72" lockText="1" noThreeD="1"/>
</file>

<file path=xl/ctrlProps/ctrlProp104.xml><?xml version="1.0" encoding="utf-8"?>
<formControlPr xmlns="http://schemas.microsoft.com/office/spreadsheetml/2009/9/main" objectType="CheckBox" fmlaLink="$BP$73" lockText="1" noThreeD="1"/>
</file>

<file path=xl/ctrlProps/ctrlProp105.xml><?xml version="1.0" encoding="utf-8"?>
<formControlPr xmlns="http://schemas.microsoft.com/office/spreadsheetml/2009/9/main" objectType="CheckBox" fmlaLink="$BP$74" lockText="1" noThreeD="1"/>
</file>

<file path=xl/ctrlProps/ctrlProp106.xml><?xml version="1.0" encoding="utf-8"?>
<formControlPr xmlns="http://schemas.microsoft.com/office/spreadsheetml/2009/9/main" objectType="CheckBox" fmlaLink="$BP$75" lockText="1" noThreeD="1"/>
</file>

<file path=xl/ctrlProps/ctrlProp107.xml><?xml version="1.0" encoding="utf-8"?>
<formControlPr xmlns="http://schemas.microsoft.com/office/spreadsheetml/2009/9/main" objectType="CheckBox" fmlaLink="$BP$76" lockText="1" noThreeD="1"/>
</file>

<file path=xl/ctrlProps/ctrlProp108.xml><?xml version="1.0" encoding="utf-8"?>
<formControlPr xmlns="http://schemas.microsoft.com/office/spreadsheetml/2009/9/main" objectType="CheckBox" fmlaLink="$BP$77" lockText="1" noThreeD="1"/>
</file>

<file path=xl/ctrlProps/ctrlProp109.xml><?xml version="1.0" encoding="utf-8"?>
<formControlPr xmlns="http://schemas.microsoft.com/office/spreadsheetml/2009/9/main" objectType="CheckBox" fmlaLink="$BP$78" lockText="1" noThreeD="1"/>
</file>

<file path=xl/ctrlProps/ctrlProp11.xml><?xml version="1.0" encoding="utf-8"?>
<formControlPr xmlns="http://schemas.microsoft.com/office/spreadsheetml/2009/9/main" objectType="CheckBox" fmlaLink="BH55" lockText="1" noThreeD="1"/>
</file>

<file path=xl/ctrlProps/ctrlProp110.xml><?xml version="1.0" encoding="utf-8"?>
<formControlPr xmlns="http://schemas.microsoft.com/office/spreadsheetml/2009/9/main" objectType="CheckBox" fmlaLink="$BP$79" lockText="1" noThreeD="1"/>
</file>

<file path=xl/ctrlProps/ctrlProp111.xml><?xml version="1.0" encoding="utf-8"?>
<formControlPr xmlns="http://schemas.microsoft.com/office/spreadsheetml/2009/9/main" objectType="CheckBox" fmlaLink="$BP$80" lockText="1" noThreeD="1"/>
</file>

<file path=xl/ctrlProps/ctrlProp112.xml><?xml version="1.0" encoding="utf-8"?>
<formControlPr xmlns="http://schemas.microsoft.com/office/spreadsheetml/2009/9/main" objectType="CheckBox" fmlaLink="$BO$70" lockText="1" noThreeD="1"/>
</file>

<file path=xl/ctrlProps/ctrlProp113.xml><?xml version="1.0" encoding="utf-8"?>
<formControlPr xmlns="http://schemas.microsoft.com/office/spreadsheetml/2009/9/main" objectType="CheckBox" fmlaLink="$BP$70" lockText="1" noThreeD="1"/>
</file>

<file path=xl/ctrlProps/ctrlProp114.xml><?xml version="1.0" encoding="utf-8"?>
<formControlPr xmlns="http://schemas.microsoft.com/office/spreadsheetml/2009/9/main" objectType="CheckBox" fmlaLink="$BP$69" lockText="1" noThreeD="1"/>
</file>

<file path=xl/ctrlProps/ctrlProp115.xml><?xml version="1.0" encoding="utf-8"?>
<formControlPr xmlns="http://schemas.microsoft.com/office/spreadsheetml/2009/9/main" objectType="CheckBox" fmlaLink="$BO$69" lockText="1" noThreeD="1"/>
</file>

<file path=xl/ctrlProps/ctrlProp116.xml><?xml version="1.0" encoding="utf-8"?>
<formControlPr xmlns="http://schemas.microsoft.com/office/spreadsheetml/2009/9/main" objectType="CheckBox" fmlaLink="$BO$68" lockText="1" noThreeD="1"/>
</file>

<file path=xl/ctrlProps/ctrlProp117.xml><?xml version="1.0" encoding="utf-8"?>
<formControlPr xmlns="http://schemas.microsoft.com/office/spreadsheetml/2009/9/main" objectType="CheckBox" fmlaLink="$BP$68" lockText="1" noThreeD="1"/>
</file>

<file path=xl/ctrlProps/ctrlProp118.xml><?xml version="1.0" encoding="utf-8"?>
<formControlPr xmlns="http://schemas.microsoft.com/office/spreadsheetml/2009/9/main" objectType="CheckBox" fmlaLink="$BO$67" lockText="1" noThreeD="1"/>
</file>

<file path=xl/ctrlProps/ctrlProp119.xml><?xml version="1.0" encoding="utf-8"?>
<formControlPr xmlns="http://schemas.microsoft.com/office/spreadsheetml/2009/9/main" objectType="CheckBox" fmlaLink="$BP$67" lockText="1" noThreeD="1"/>
</file>

<file path=xl/ctrlProps/ctrlProp12.xml><?xml version="1.0" encoding="utf-8"?>
<formControlPr xmlns="http://schemas.microsoft.com/office/spreadsheetml/2009/9/main" objectType="CheckBox" fmlaLink="BH54" lockText="1" noThreeD="1"/>
</file>

<file path=xl/ctrlProps/ctrlProp120.xml><?xml version="1.0" encoding="utf-8"?>
<formControlPr xmlns="http://schemas.microsoft.com/office/spreadsheetml/2009/9/main" objectType="CheckBox" fmlaLink="$BO$66" lockText="1" noThreeD="1"/>
</file>

<file path=xl/ctrlProps/ctrlProp121.xml><?xml version="1.0" encoding="utf-8"?>
<formControlPr xmlns="http://schemas.microsoft.com/office/spreadsheetml/2009/9/main" objectType="CheckBox" fmlaLink="$BP$66" lockText="1" noThreeD="1"/>
</file>

<file path=xl/ctrlProps/ctrlProp122.xml><?xml version="1.0" encoding="utf-8"?>
<formControlPr xmlns="http://schemas.microsoft.com/office/spreadsheetml/2009/9/main" objectType="CheckBox" fmlaLink="$BO$65" lockText="1" noThreeD="1"/>
</file>

<file path=xl/ctrlProps/ctrlProp123.xml><?xml version="1.0" encoding="utf-8"?>
<formControlPr xmlns="http://schemas.microsoft.com/office/spreadsheetml/2009/9/main" objectType="CheckBox" fmlaLink="$BP$65" lockText="1" noThreeD="1"/>
</file>

<file path=xl/ctrlProps/ctrlProp124.xml><?xml version="1.0" encoding="utf-8"?>
<formControlPr xmlns="http://schemas.microsoft.com/office/spreadsheetml/2009/9/main" objectType="CheckBox" fmlaLink="$BO$64" lockText="1" noThreeD="1"/>
</file>

<file path=xl/ctrlProps/ctrlProp125.xml><?xml version="1.0" encoding="utf-8"?>
<formControlPr xmlns="http://schemas.microsoft.com/office/spreadsheetml/2009/9/main" objectType="CheckBox" fmlaLink="$BP$64" lockText="1" noThreeD="1"/>
</file>

<file path=xl/ctrlProps/ctrlProp126.xml><?xml version="1.0" encoding="utf-8"?>
<formControlPr xmlns="http://schemas.microsoft.com/office/spreadsheetml/2009/9/main" objectType="CheckBox" fmlaLink="$BO$60" lockText="1" noThreeD="1"/>
</file>

<file path=xl/ctrlProps/ctrlProp127.xml><?xml version="1.0" encoding="utf-8"?>
<formControlPr xmlns="http://schemas.microsoft.com/office/spreadsheetml/2009/9/main" objectType="CheckBox" fmlaLink="$BP$60" lockText="1" noThreeD="1"/>
</file>

<file path=xl/ctrlProps/ctrlProp128.xml><?xml version="1.0" encoding="utf-8"?>
<formControlPr xmlns="http://schemas.microsoft.com/office/spreadsheetml/2009/9/main" objectType="CheckBox" fmlaLink="$BO$61" lockText="1" noThreeD="1"/>
</file>

<file path=xl/ctrlProps/ctrlProp129.xml><?xml version="1.0" encoding="utf-8"?>
<formControlPr xmlns="http://schemas.microsoft.com/office/spreadsheetml/2009/9/main" objectType="CheckBox" fmlaLink="$BP61" lockText="1" noThreeD="1"/>
</file>

<file path=xl/ctrlProps/ctrlProp13.xml><?xml version="1.0" encoding="utf-8"?>
<formControlPr xmlns="http://schemas.microsoft.com/office/spreadsheetml/2009/9/main" objectType="CheckBox" fmlaLink="BH50" lockText="1" noThreeD="1"/>
</file>

<file path=xl/ctrlProps/ctrlProp130.xml><?xml version="1.0" encoding="utf-8"?>
<formControlPr xmlns="http://schemas.microsoft.com/office/spreadsheetml/2009/9/main" objectType="CheckBox" fmlaLink="$BO$62" lockText="1" noThreeD="1"/>
</file>

<file path=xl/ctrlProps/ctrlProp131.xml><?xml version="1.0" encoding="utf-8"?>
<formControlPr xmlns="http://schemas.microsoft.com/office/spreadsheetml/2009/9/main" objectType="CheckBox" fmlaLink="$BO$63" lockText="1" noThreeD="1"/>
</file>

<file path=xl/ctrlProps/ctrlProp132.xml><?xml version="1.0" encoding="utf-8"?>
<formControlPr xmlns="http://schemas.microsoft.com/office/spreadsheetml/2009/9/main" objectType="CheckBox" fmlaLink="$BP$63" lockText="1" noThreeD="1"/>
</file>

<file path=xl/ctrlProps/ctrlProp133.xml><?xml version="1.0" encoding="utf-8"?>
<formControlPr xmlns="http://schemas.microsoft.com/office/spreadsheetml/2009/9/main" objectType="CheckBox" fmlaLink="$BP$62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fmlaLink="$BN$40" lockText="1" noThreeD="1"/>
</file>

<file path=xl/ctrlProps/ctrlProp137.xml><?xml version="1.0" encoding="utf-8"?>
<formControlPr xmlns="http://schemas.microsoft.com/office/spreadsheetml/2009/9/main" objectType="CheckBox" fmlaLink="$BO$40" lockText="1" noThreeD="1"/>
</file>

<file path=xl/ctrlProps/ctrlProp138.xml><?xml version="1.0" encoding="utf-8"?>
<formControlPr xmlns="http://schemas.microsoft.com/office/spreadsheetml/2009/9/main" objectType="CheckBox" fmlaLink="$BP$40" lockText="1" noThreeD="1"/>
</file>

<file path=xl/ctrlProps/ctrlProp139.xml><?xml version="1.0" encoding="utf-8"?>
<formControlPr xmlns="http://schemas.microsoft.com/office/spreadsheetml/2009/9/main" objectType="CheckBox" fmlaLink="$BN$30" lockText="1" noThreeD="1"/>
</file>

<file path=xl/ctrlProps/ctrlProp14.xml><?xml version="1.0" encoding="utf-8"?>
<formControlPr xmlns="http://schemas.microsoft.com/office/spreadsheetml/2009/9/main" objectType="CheckBox" fmlaLink="BH52" lockText="1" noThreeD="1"/>
</file>

<file path=xl/ctrlProps/ctrlProp140.xml><?xml version="1.0" encoding="utf-8"?>
<formControlPr xmlns="http://schemas.microsoft.com/office/spreadsheetml/2009/9/main" objectType="CheckBox" fmlaLink="$BN$31" lockText="1" noThreeD="1"/>
</file>

<file path=xl/ctrlProps/ctrlProp141.xml><?xml version="1.0" encoding="utf-8"?>
<formControlPr xmlns="http://schemas.microsoft.com/office/spreadsheetml/2009/9/main" objectType="CheckBox" fmlaLink="$BN$32" lockText="1" noThreeD="1"/>
</file>

<file path=xl/ctrlProps/ctrlProp142.xml><?xml version="1.0" encoding="utf-8"?>
<formControlPr xmlns="http://schemas.microsoft.com/office/spreadsheetml/2009/9/main" objectType="CheckBox" fmlaLink="$BN$34" lockText="1" noThreeD="1"/>
</file>

<file path=xl/ctrlProps/ctrlProp143.xml><?xml version="1.0" encoding="utf-8"?>
<formControlPr xmlns="http://schemas.microsoft.com/office/spreadsheetml/2009/9/main" objectType="CheckBox" fmlaLink="$BN$33" lockText="1" noThreeD="1"/>
</file>

<file path=xl/ctrlProps/ctrlProp144.xml><?xml version="1.0" encoding="utf-8"?>
<formControlPr xmlns="http://schemas.microsoft.com/office/spreadsheetml/2009/9/main" objectType="CheckBox" fmlaLink="$BN$35" lockText="1" noThreeD="1"/>
</file>

<file path=xl/ctrlProps/ctrlProp145.xml><?xml version="1.0" encoding="utf-8"?>
<formControlPr xmlns="http://schemas.microsoft.com/office/spreadsheetml/2009/9/main" objectType="CheckBox" fmlaLink="$BN$36" noThreeD="1"/>
</file>

<file path=xl/ctrlProps/ctrlProp146.xml><?xml version="1.0" encoding="utf-8"?>
<formControlPr xmlns="http://schemas.microsoft.com/office/spreadsheetml/2009/9/main" objectType="CheckBox" fmlaLink="$BN$37" noThreeD="1"/>
</file>

<file path=xl/ctrlProps/ctrlProp147.xml><?xml version="1.0" encoding="utf-8"?>
<formControlPr xmlns="http://schemas.microsoft.com/office/spreadsheetml/2009/9/main" objectType="CheckBox" fmlaLink="$BN$38" lockText="1" noThreeD="1"/>
</file>

<file path=xl/ctrlProps/ctrlProp148.xml><?xml version="1.0" encoding="utf-8"?>
<formControlPr xmlns="http://schemas.microsoft.com/office/spreadsheetml/2009/9/main" objectType="CheckBox" fmlaLink="$BP$30" lockText="1" noThreeD="1"/>
</file>

<file path=xl/ctrlProps/ctrlProp149.xml><?xml version="1.0" encoding="utf-8"?>
<formControlPr xmlns="http://schemas.microsoft.com/office/spreadsheetml/2009/9/main" objectType="CheckBox" fmlaLink="$BP$31" lockText="1" noThreeD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CheckBox" fmlaLink="$BP$32" lockText="1" noThreeD="1"/>
</file>

<file path=xl/ctrlProps/ctrlProp151.xml><?xml version="1.0" encoding="utf-8"?>
<formControlPr xmlns="http://schemas.microsoft.com/office/spreadsheetml/2009/9/main" objectType="CheckBox" fmlaLink="$BP$33" lockText="1" noThreeD="1"/>
</file>

<file path=xl/ctrlProps/ctrlProp152.xml><?xml version="1.0" encoding="utf-8"?>
<formControlPr xmlns="http://schemas.microsoft.com/office/spreadsheetml/2009/9/main" objectType="CheckBox" fmlaLink="$BP$34" lockText="1" noThreeD="1"/>
</file>

<file path=xl/ctrlProps/ctrlProp153.xml><?xml version="1.0" encoding="utf-8"?>
<formControlPr xmlns="http://schemas.microsoft.com/office/spreadsheetml/2009/9/main" objectType="CheckBox" fmlaLink="$BP$35" lockText="1" noThreeD="1"/>
</file>

<file path=xl/ctrlProps/ctrlProp154.xml><?xml version="1.0" encoding="utf-8"?>
<formControlPr xmlns="http://schemas.microsoft.com/office/spreadsheetml/2009/9/main" objectType="CheckBox" fmlaLink="$BP$36" lockText="1" noThreeD="1"/>
</file>

<file path=xl/ctrlProps/ctrlProp155.xml><?xml version="1.0" encoding="utf-8"?>
<formControlPr xmlns="http://schemas.microsoft.com/office/spreadsheetml/2009/9/main" objectType="CheckBox" fmlaLink="$BP$37" lockText="1" noThreeD="1"/>
</file>

<file path=xl/ctrlProps/ctrlProp156.xml><?xml version="1.0" encoding="utf-8"?>
<formControlPr xmlns="http://schemas.microsoft.com/office/spreadsheetml/2009/9/main" objectType="CheckBox" fmlaLink="$BP$38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fmlaLink="$BN$39" lockText="1" noThreeD="1"/>
</file>

<file path=xl/ctrlProps/ctrlProp159.xml><?xml version="1.0" encoding="utf-8"?>
<formControlPr xmlns="http://schemas.microsoft.com/office/spreadsheetml/2009/9/main" objectType="CheckBox" fmlaLink="$BP$39" lockText="1" noThreeD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BH41" lockText="1"/>
</file>

<file path=xl/ctrlProps/ctrlProp170.xml><?xml version="1.0" encoding="utf-8"?>
<formControlPr xmlns="http://schemas.microsoft.com/office/spreadsheetml/2009/9/main" objectType="CheckBox" fmlaLink="$BO$39" lockText="1" noThreeD="1"/>
</file>

<file path=xl/ctrlProps/ctrlProp171.xml><?xml version="1.0" encoding="utf-8"?>
<formControlPr xmlns="http://schemas.microsoft.com/office/spreadsheetml/2009/9/main" objectType="CheckBox" fmlaLink="$BO$38" lockText="1" noThreeD="1"/>
</file>

<file path=xl/ctrlProps/ctrlProp172.xml><?xml version="1.0" encoding="utf-8"?>
<formControlPr xmlns="http://schemas.microsoft.com/office/spreadsheetml/2009/9/main" objectType="CheckBox" fmlaLink="$BO$37" lockText="1" noThreeD="1"/>
</file>

<file path=xl/ctrlProps/ctrlProp173.xml><?xml version="1.0" encoding="utf-8"?>
<formControlPr xmlns="http://schemas.microsoft.com/office/spreadsheetml/2009/9/main" objectType="CheckBox" fmlaLink="$BO$36" lockText="1" noThreeD="1"/>
</file>

<file path=xl/ctrlProps/ctrlProp174.xml><?xml version="1.0" encoding="utf-8"?>
<formControlPr xmlns="http://schemas.microsoft.com/office/spreadsheetml/2009/9/main" objectType="CheckBox" fmlaLink="$BO$35" lockText="1" noThreeD="1"/>
</file>

<file path=xl/ctrlProps/ctrlProp175.xml><?xml version="1.0" encoding="utf-8"?>
<formControlPr xmlns="http://schemas.microsoft.com/office/spreadsheetml/2009/9/main" objectType="CheckBox" fmlaLink="$BO$34" lockText="1" noThreeD="1"/>
</file>

<file path=xl/ctrlProps/ctrlProp176.xml><?xml version="1.0" encoding="utf-8"?>
<formControlPr xmlns="http://schemas.microsoft.com/office/spreadsheetml/2009/9/main" objectType="CheckBox" fmlaLink="$BO$33" lockText="1" noThreeD="1"/>
</file>

<file path=xl/ctrlProps/ctrlProp177.xml><?xml version="1.0" encoding="utf-8"?>
<formControlPr xmlns="http://schemas.microsoft.com/office/spreadsheetml/2009/9/main" objectType="CheckBox" fmlaLink="$BO$32" lockText="1" noThreeD="1"/>
</file>

<file path=xl/ctrlProps/ctrlProp178.xml><?xml version="1.0" encoding="utf-8"?>
<formControlPr xmlns="http://schemas.microsoft.com/office/spreadsheetml/2009/9/main" objectType="CheckBox" fmlaLink="$BO$31" lockText="1" noThreeD="1"/>
</file>

<file path=xl/ctrlProps/ctrlProp179.xml><?xml version="1.0" encoding="utf-8"?>
<formControlPr xmlns="http://schemas.microsoft.com/office/spreadsheetml/2009/9/main" objectType="CheckBox" fmlaLink="$BO$30" lockText="1" noThreeD="1"/>
</file>

<file path=xl/ctrlProps/ctrlProp18.xml><?xml version="1.0" encoding="utf-8"?>
<formControlPr xmlns="http://schemas.microsoft.com/office/spreadsheetml/2009/9/main" objectType="CheckBox" fmlaLink="$BR$24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fmlaLink="$BQ$29" lockText="1" noThreeD="1"/>
</file>

<file path=xl/ctrlProps/ctrlProp19.xml><?xml version="1.0" encoding="utf-8"?>
<formControlPr xmlns="http://schemas.microsoft.com/office/spreadsheetml/2009/9/main" objectType="CheckBox" fmlaLink="$BM$58" lockText="1" noThreeD="1"/>
</file>

<file path=xl/ctrlProps/ctrlProp190.xml><?xml version="1.0" encoding="utf-8"?>
<formControlPr xmlns="http://schemas.microsoft.com/office/spreadsheetml/2009/9/main" objectType="CheckBox" fmlaLink="$BR$21" lockText="1" noThreeD="1"/>
</file>

<file path=xl/ctrlProps/ctrlProp191.xml><?xml version="1.0" encoding="utf-8"?>
<formControlPr xmlns="http://schemas.microsoft.com/office/spreadsheetml/2009/9/main" objectType="CheckBox" fmlaLink="$BR$22" lockText="1" noThreeD="1"/>
</file>

<file path=xl/ctrlProps/ctrlProp192.xml><?xml version="1.0" encoding="utf-8"?>
<formControlPr xmlns="http://schemas.microsoft.com/office/spreadsheetml/2009/9/main" objectType="CheckBox" fmlaLink="$BR$19" lockText="1" noThreeD="1"/>
</file>

<file path=xl/ctrlProps/ctrlProp193.xml><?xml version="1.0" encoding="utf-8"?>
<formControlPr xmlns="http://schemas.microsoft.com/office/spreadsheetml/2009/9/main" objectType="CheckBox" fmlaLink="$BR$20" lockText="1" noThreeD="1"/>
</file>

<file path=xl/ctrlProps/ctrlProp194.xml><?xml version="1.0" encoding="utf-8"?>
<formControlPr xmlns="http://schemas.microsoft.com/office/spreadsheetml/2009/9/main" objectType="CheckBox" fmlaLink="BH46" lockText="1"/>
</file>

<file path=xl/ctrlProps/ctrlProp195.xml><?xml version="1.0" encoding="utf-8"?>
<formControlPr xmlns="http://schemas.microsoft.com/office/spreadsheetml/2009/9/main" objectType="CheckBox" fmlaLink="BH47" lockText="1"/>
</file>

<file path=xl/ctrlProps/ctrlProp196.xml><?xml version="1.0" encoding="utf-8"?>
<formControlPr xmlns="http://schemas.microsoft.com/office/spreadsheetml/2009/9/main" objectType="CheckBox" fmlaLink="BH49" lockText="1" noThreeD="1"/>
</file>

<file path=xl/ctrlProps/ctrlProp197.xml><?xml version="1.0" encoding="utf-8"?>
<formControlPr xmlns="http://schemas.microsoft.com/office/spreadsheetml/2009/9/main" objectType="CheckBox" fmlaLink="BH48" lockText="1" noThreeD="1"/>
</file>

<file path=xl/ctrlProps/ctrlProp198.xml><?xml version="1.0" encoding="utf-8"?>
<formControlPr xmlns="http://schemas.microsoft.com/office/spreadsheetml/2009/9/main" objectType="CheckBox" fmlaLink="BH51" lockText="1" noThreeD="1"/>
</file>

<file path=xl/ctrlProps/ctrlProp199.xml><?xml version="1.0" encoding="utf-8"?>
<formControlPr xmlns="http://schemas.microsoft.com/office/spreadsheetml/2009/9/main" objectType="CheckBox" fmlaLink="BH53" lockText="1" noThreeD="1"/>
</file>

<file path=xl/ctrlProps/ctrlProp2.xml><?xml version="1.0" encoding="utf-8"?>
<formControlPr xmlns="http://schemas.microsoft.com/office/spreadsheetml/2009/9/main" objectType="CheckBox" fmlaLink="$BR$22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fmlaLink="BH55" lockText="1" noThreeD="1"/>
</file>

<file path=xl/ctrlProps/ctrlProp201.xml><?xml version="1.0" encoding="utf-8"?>
<formControlPr xmlns="http://schemas.microsoft.com/office/spreadsheetml/2009/9/main" objectType="CheckBox" fmlaLink="BH54" lockText="1" noThreeD="1"/>
</file>

<file path=xl/ctrlProps/ctrlProp202.xml><?xml version="1.0" encoding="utf-8"?>
<formControlPr xmlns="http://schemas.microsoft.com/office/spreadsheetml/2009/9/main" objectType="CheckBox" fmlaLink="BH50" lockText="1" noThreeD="1"/>
</file>

<file path=xl/ctrlProps/ctrlProp203.xml><?xml version="1.0" encoding="utf-8"?>
<formControlPr xmlns="http://schemas.microsoft.com/office/spreadsheetml/2009/9/main" objectType="CheckBox" fmlaLink="BH52" lockText="1" noThreeD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CheckBox" fmlaLink="BH41" lockText="1"/>
</file>

<file path=xl/ctrlProps/ctrlProp207.xml><?xml version="1.0" encoding="utf-8"?>
<formControlPr xmlns="http://schemas.microsoft.com/office/spreadsheetml/2009/9/main" objectType="CheckBox" fmlaLink="$BR$24" lockText="1" noThreeD="1"/>
</file>

<file path=xl/ctrlProps/ctrlProp208.xml><?xml version="1.0" encoding="utf-8"?>
<formControlPr xmlns="http://schemas.microsoft.com/office/spreadsheetml/2009/9/main" objectType="CheckBox" fmlaLink="$BM$58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BN$58" lockText="1" noThreeD="1"/>
</file>

<file path=xl/ctrlProps/ctrlProp210.xml><?xml version="1.0" encoding="utf-8"?>
<formControlPr xmlns="http://schemas.microsoft.com/office/spreadsheetml/2009/9/main" objectType="CheckBox" fmlaLink="$BN$58" lockText="1" noThreeD="1"/>
</file>

<file path=xl/ctrlProps/ctrlProp211.xml><?xml version="1.0" encoding="utf-8"?>
<formControlPr xmlns="http://schemas.microsoft.com/office/spreadsheetml/2009/9/main" objectType="CheckBox" fmlaLink="$BO$58" lockText="1" noThreeD="1"/>
</file>

<file path=xl/ctrlProps/ctrlProp212.xml><?xml version="1.0" encoding="utf-8"?>
<formControlPr xmlns="http://schemas.microsoft.com/office/spreadsheetml/2009/9/main" objectType="CheckBox" fmlaLink="$BP$58" lockText="1" noThreeD="1"/>
</file>

<file path=xl/ctrlProps/ctrlProp213.xml><?xml version="1.0" encoding="utf-8"?>
<formControlPr xmlns="http://schemas.microsoft.com/office/spreadsheetml/2009/9/main" objectType="CheckBox" fmlaLink="$BM$59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fmlaLink="$BN$59" lockText="1" noThreeD="1"/>
</file>

<file path=xl/ctrlProps/ctrlProp216.xml><?xml version="1.0" encoding="utf-8"?>
<formControlPr xmlns="http://schemas.microsoft.com/office/spreadsheetml/2009/9/main" objectType="CheckBox" fmlaLink="$BO$59" lockText="1" noThreeD="1"/>
</file>

<file path=xl/ctrlProps/ctrlProp217.xml><?xml version="1.0" encoding="utf-8"?>
<formControlPr xmlns="http://schemas.microsoft.com/office/spreadsheetml/2009/9/main" objectType="CheckBox" fmlaLink="$BP$59" lockText="1" noThreeD="1"/>
</file>

<file path=xl/ctrlProps/ctrlProp218.xml><?xml version="1.0" encoding="utf-8"?>
<formControlPr xmlns="http://schemas.microsoft.com/office/spreadsheetml/2009/9/main" objectType="CheckBox" fmlaLink="$BM$60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BO$58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BP$58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BM$59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$BN$59" lockText="1" noThreeD="1"/>
</file>

<file path=xl/ctrlProps/ctrlProp260.xml><?xml version="1.0" encoding="utf-8"?>
<formControlPr xmlns="http://schemas.microsoft.com/office/spreadsheetml/2009/9/main" objectType="CheckBox" fmlaLink="$BN$60" lockText="1" noThreeD="1"/>
</file>

<file path=xl/ctrlProps/ctrlProp261.xml><?xml version="1.0" encoding="utf-8"?>
<formControlPr xmlns="http://schemas.microsoft.com/office/spreadsheetml/2009/9/main" objectType="CheckBox" fmlaLink="$BN$61" lockText="1" noThreeD="1"/>
</file>

<file path=xl/ctrlProps/ctrlProp262.xml><?xml version="1.0" encoding="utf-8"?>
<formControlPr xmlns="http://schemas.microsoft.com/office/spreadsheetml/2009/9/main" objectType="CheckBox" fmlaLink="$BN$62" lockText="1" noThreeD="1"/>
</file>

<file path=xl/ctrlProps/ctrlProp263.xml><?xml version="1.0" encoding="utf-8"?>
<formControlPr xmlns="http://schemas.microsoft.com/office/spreadsheetml/2009/9/main" objectType="CheckBox" fmlaLink="$BN$63" lockText="1" noThreeD="1"/>
</file>

<file path=xl/ctrlProps/ctrlProp264.xml><?xml version="1.0" encoding="utf-8"?>
<formControlPr xmlns="http://schemas.microsoft.com/office/spreadsheetml/2009/9/main" objectType="CheckBox" fmlaLink="$BN$64" lockText="1" noThreeD="1"/>
</file>

<file path=xl/ctrlProps/ctrlProp265.xml><?xml version="1.0" encoding="utf-8"?>
<formControlPr xmlns="http://schemas.microsoft.com/office/spreadsheetml/2009/9/main" objectType="CheckBox" fmlaLink="$BN$65" lockText="1" noThreeD="1"/>
</file>

<file path=xl/ctrlProps/ctrlProp266.xml><?xml version="1.0" encoding="utf-8"?>
<formControlPr xmlns="http://schemas.microsoft.com/office/spreadsheetml/2009/9/main" objectType="CheckBox" fmlaLink="$BN$66" lockText="1" noThreeD="1"/>
</file>

<file path=xl/ctrlProps/ctrlProp267.xml><?xml version="1.0" encoding="utf-8"?>
<formControlPr xmlns="http://schemas.microsoft.com/office/spreadsheetml/2009/9/main" objectType="CheckBox" fmlaLink="$BN$67" lockText="1" noThreeD="1"/>
</file>

<file path=xl/ctrlProps/ctrlProp268.xml><?xml version="1.0" encoding="utf-8"?>
<formControlPr xmlns="http://schemas.microsoft.com/office/spreadsheetml/2009/9/main" objectType="CheckBox" fmlaLink="$BN$68" lockText="1" noThreeD="1"/>
</file>

<file path=xl/ctrlProps/ctrlProp269.xml><?xml version="1.0" encoding="utf-8"?>
<formControlPr xmlns="http://schemas.microsoft.com/office/spreadsheetml/2009/9/main" objectType="CheckBox" fmlaLink="$BN$69" lockText="1" noThreeD="1"/>
</file>

<file path=xl/ctrlProps/ctrlProp27.xml><?xml version="1.0" encoding="utf-8"?>
<formControlPr xmlns="http://schemas.microsoft.com/office/spreadsheetml/2009/9/main" objectType="CheckBox" fmlaLink="$BO$59" lockText="1" noThreeD="1"/>
</file>

<file path=xl/ctrlProps/ctrlProp270.xml><?xml version="1.0" encoding="utf-8"?>
<formControlPr xmlns="http://schemas.microsoft.com/office/spreadsheetml/2009/9/main" objectType="CheckBox" fmlaLink="$BN$70" lockText="1" noThreeD="1"/>
</file>

<file path=xl/ctrlProps/ctrlProp271.xml><?xml version="1.0" encoding="utf-8"?>
<formControlPr xmlns="http://schemas.microsoft.com/office/spreadsheetml/2009/9/main" objectType="CheckBox" fmlaLink="$BN$71" lockText="1" noThreeD="1"/>
</file>

<file path=xl/ctrlProps/ctrlProp272.xml><?xml version="1.0" encoding="utf-8"?>
<formControlPr xmlns="http://schemas.microsoft.com/office/spreadsheetml/2009/9/main" objectType="CheckBox" fmlaLink="$BN$72" lockText="1" noThreeD="1"/>
</file>

<file path=xl/ctrlProps/ctrlProp273.xml><?xml version="1.0" encoding="utf-8"?>
<formControlPr xmlns="http://schemas.microsoft.com/office/spreadsheetml/2009/9/main" objectType="CheckBox" fmlaLink="$BN$73" lockText="1" noThreeD="1"/>
</file>

<file path=xl/ctrlProps/ctrlProp274.xml><?xml version="1.0" encoding="utf-8"?>
<formControlPr xmlns="http://schemas.microsoft.com/office/spreadsheetml/2009/9/main" objectType="CheckBox" fmlaLink="$BN$74" lockText="1" noThreeD="1"/>
</file>

<file path=xl/ctrlProps/ctrlProp275.xml><?xml version="1.0" encoding="utf-8"?>
<formControlPr xmlns="http://schemas.microsoft.com/office/spreadsheetml/2009/9/main" objectType="CheckBox" fmlaLink="$BN$80" lockText="1" noThreeD="1"/>
</file>

<file path=xl/ctrlProps/ctrlProp276.xml><?xml version="1.0" encoding="utf-8"?>
<formControlPr xmlns="http://schemas.microsoft.com/office/spreadsheetml/2009/9/main" objectType="CheckBox" fmlaLink="$BN$79" lockText="1" noThreeD="1"/>
</file>

<file path=xl/ctrlProps/ctrlProp277.xml><?xml version="1.0" encoding="utf-8"?>
<formControlPr xmlns="http://schemas.microsoft.com/office/spreadsheetml/2009/9/main" objectType="CheckBox" fmlaLink="$BN$78" lockText="1" noThreeD="1"/>
</file>

<file path=xl/ctrlProps/ctrlProp278.xml><?xml version="1.0" encoding="utf-8"?>
<formControlPr xmlns="http://schemas.microsoft.com/office/spreadsheetml/2009/9/main" objectType="CheckBox" fmlaLink="$BN$77" lockText="1" noThreeD="1"/>
</file>

<file path=xl/ctrlProps/ctrlProp279.xml><?xml version="1.0" encoding="utf-8"?>
<formControlPr xmlns="http://schemas.microsoft.com/office/spreadsheetml/2009/9/main" objectType="CheckBox" fmlaLink="$BN$76" lockText="1" noThreeD="1"/>
</file>

<file path=xl/ctrlProps/ctrlProp28.xml><?xml version="1.0" encoding="utf-8"?>
<formControlPr xmlns="http://schemas.microsoft.com/office/spreadsheetml/2009/9/main" objectType="CheckBox" fmlaLink="$BP$59" lockText="1" noThreeD="1"/>
</file>

<file path=xl/ctrlProps/ctrlProp280.xml><?xml version="1.0" encoding="utf-8"?>
<formControlPr xmlns="http://schemas.microsoft.com/office/spreadsheetml/2009/9/main" objectType="CheckBox" fmlaLink="$BN$75" lockText="1" noThreeD="1"/>
</file>

<file path=xl/ctrlProps/ctrlProp281.xml><?xml version="1.0" encoding="utf-8"?>
<formControlPr xmlns="http://schemas.microsoft.com/office/spreadsheetml/2009/9/main" objectType="CheckBox" fmlaLink="$BO$80" lockText="1" noThreeD="1"/>
</file>

<file path=xl/ctrlProps/ctrlProp282.xml><?xml version="1.0" encoding="utf-8"?>
<formControlPr xmlns="http://schemas.microsoft.com/office/spreadsheetml/2009/9/main" objectType="CheckBox" fmlaLink="$BO$79" lockText="1" noThreeD="1"/>
</file>

<file path=xl/ctrlProps/ctrlProp283.xml><?xml version="1.0" encoding="utf-8"?>
<formControlPr xmlns="http://schemas.microsoft.com/office/spreadsheetml/2009/9/main" objectType="CheckBox" fmlaLink="$BO$78" lockText="1" noThreeD="1"/>
</file>

<file path=xl/ctrlProps/ctrlProp284.xml><?xml version="1.0" encoding="utf-8"?>
<formControlPr xmlns="http://schemas.microsoft.com/office/spreadsheetml/2009/9/main" objectType="CheckBox" fmlaLink="$BO$77" lockText="1" noThreeD="1"/>
</file>

<file path=xl/ctrlProps/ctrlProp285.xml><?xml version="1.0" encoding="utf-8"?>
<formControlPr xmlns="http://schemas.microsoft.com/office/spreadsheetml/2009/9/main" objectType="CheckBox" fmlaLink="$BO$76" lockText="1" noThreeD="1"/>
</file>

<file path=xl/ctrlProps/ctrlProp286.xml><?xml version="1.0" encoding="utf-8"?>
<formControlPr xmlns="http://schemas.microsoft.com/office/spreadsheetml/2009/9/main" objectType="CheckBox" fmlaLink="$BO$75" lockText="1" noThreeD="1"/>
</file>

<file path=xl/ctrlProps/ctrlProp287.xml><?xml version="1.0" encoding="utf-8"?>
<formControlPr xmlns="http://schemas.microsoft.com/office/spreadsheetml/2009/9/main" objectType="CheckBox" fmlaLink="$BO$74" lockText="1" noThreeD="1"/>
</file>

<file path=xl/ctrlProps/ctrlProp288.xml><?xml version="1.0" encoding="utf-8"?>
<formControlPr xmlns="http://schemas.microsoft.com/office/spreadsheetml/2009/9/main" objectType="CheckBox" fmlaLink="$BO$73" lockText="1" noThreeD="1"/>
</file>

<file path=xl/ctrlProps/ctrlProp289.xml><?xml version="1.0" encoding="utf-8"?>
<formControlPr xmlns="http://schemas.microsoft.com/office/spreadsheetml/2009/9/main" objectType="CheckBox" fmlaLink="$BO$72" lockText="1" noThreeD="1"/>
</file>

<file path=xl/ctrlProps/ctrlProp29.xml><?xml version="1.0" encoding="utf-8"?>
<formControlPr xmlns="http://schemas.microsoft.com/office/spreadsheetml/2009/9/main" objectType="CheckBox" fmlaLink="$BM$60" lockText="1" noThreeD="1"/>
</file>

<file path=xl/ctrlProps/ctrlProp290.xml><?xml version="1.0" encoding="utf-8"?>
<formControlPr xmlns="http://schemas.microsoft.com/office/spreadsheetml/2009/9/main" objectType="CheckBox" fmlaLink="$BO$71" lockText="1" noThreeD="1"/>
</file>

<file path=xl/ctrlProps/ctrlProp291.xml><?xml version="1.0" encoding="utf-8"?>
<formControlPr xmlns="http://schemas.microsoft.com/office/spreadsheetml/2009/9/main" objectType="CheckBox" fmlaLink="$BP$71" lockText="1" noThreeD="1"/>
</file>

<file path=xl/ctrlProps/ctrlProp292.xml><?xml version="1.0" encoding="utf-8"?>
<formControlPr xmlns="http://schemas.microsoft.com/office/spreadsheetml/2009/9/main" objectType="CheckBox" fmlaLink="$BP$72" lockText="1" noThreeD="1"/>
</file>

<file path=xl/ctrlProps/ctrlProp293.xml><?xml version="1.0" encoding="utf-8"?>
<formControlPr xmlns="http://schemas.microsoft.com/office/spreadsheetml/2009/9/main" objectType="CheckBox" fmlaLink="$BP$73" lockText="1" noThreeD="1"/>
</file>

<file path=xl/ctrlProps/ctrlProp294.xml><?xml version="1.0" encoding="utf-8"?>
<formControlPr xmlns="http://schemas.microsoft.com/office/spreadsheetml/2009/9/main" objectType="CheckBox" fmlaLink="$BP$74" lockText="1" noThreeD="1"/>
</file>

<file path=xl/ctrlProps/ctrlProp295.xml><?xml version="1.0" encoding="utf-8"?>
<formControlPr xmlns="http://schemas.microsoft.com/office/spreadsheetml/2009/9/main" objectType="CheckBox" fmlaLink="$BP$75" lockText="1" noThreeD="1"/>
</file>

<file path=xl/ctrlProps/ctrlProp296.xml><?xml version="1.0" encoding="utf-8"?>
<formControlPr xmlns="http://schemas.microsoft.com/office/spreadsheetml/2009/9/main" objectType="CheckBox" fmlaLink="$BP$76" lockText="1" noThreeD="1"/>
</file>

<file path=xl/ctrlProps/ctrlProp297.xml><?xml version="1.0" encoding="utf-8"?>
<formControlPr xmlns="http://schemas.microsoft.com/office/spreadsheetml/2009/9/main" objectType="CheckBox" fmlaLink="$BP$77" lockText="1" noThreeD="1"/>
</file>

<file path=xl/ctrlProps/ctrlProp298.xml><?xml version="1.0" encoding="utf-8"?>
<formControlPr xmlns="http://schemas.microsoft.com/office/spreadsheetml/2009/9/main" objectType="CheckBox" fmlaLink="$BP$78" lockText="1" noThreeD="1"/>
</file>

<file path=xl/ctrlProps/ctrlProp299.xml><?xml version="1.0" encoding="utf-8"?>
<formControlPr xmlns="http://schemas.microsoft.com/office/spreadsheetml/2009/9/main" objectType="CheckBox" fmlaLink="$BP$79" lockText="1" noThreeD="1"/>
</file>

<file path=xl/ctrlProps/ctrlProp3.xml><?xml version="1.0" encoding="utf-8"?>
<formControlPr xmlns="http://schemas.microsoft.com/office/spreadsheetml/2009/9/main" objectType="CheckBox" fmlaLink="$BR$19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fmlaLink="$BP$80" lockText="1" noThreeD="1"/>
</file>

<file path=xl/ctrlProps/ctrlProp301.xml><?xml version="1.0" encoding="utf-8"?>
<formControlPr xmlns="http://schemas.microsoft.com/office/spreadsheetml/2009/9/main" objectType="CheckBox" fmlaLink="$BO$70" lockText="1" noThreeD="1"/>
</file>

<file path=xl/ctrlProps/ctrlProp302.xml><?xml version="1.0" encoding="utf-8"?>
<formControlPr xmlns="http://schemas.microsoft.com/office/spreadsheetml/2009/9/main" objectType="CheckBox" fmlaLink="$BP$70" lockText="1" noThreeD="1"/>
</file>

<file path=xl/ctrlProps/ctrlProp303.xml><?xml version="1.0" encoding="utf-8"?>
<formControlPr xmlns="http://schemas.microsoft.com/office/spreadsheetml/2009/9/main" objectType="CheckBox" fmlaLink="$BP$69" lockText="1" noThreeD="1"/>
</file>

<file path=xl/ctrlProps/ctrlProp304.xml><?xml version="1.0" encoding="utf-8"?>
<formControlPr xmlns="http://schemas.microsoft.com/office/spreadsheetml/2009/9/main" objectType="CheckBox" fmlaLink="$BO$69" lockText="1" noThreeD="1"/>
</file>

<file path=xl/ctrlProps/ctrlProp305.xml><?xml version="1.0" encoding="utf-8"?>
<formControlPr xmlns="http://schemas.microsoft.com/office/spreadsheetml/2009/9/main" objectType="CheckBox" fmlaLink="$BO$68" lockText="1" noThreeD="1"/>
</file>

<file path=xl/ctrlProps/ctrlProp306.xml><?xml version="1.0" encoding="utf-8"?>
<formControlPr xmlns="http://schemas.microsoft.com/office/spreadsheetml/2009/9/main" objectType="CheckBox" fmlaLink="$BP$68" lockText="1" noThreeD="1"/>
</file>

<file path=xl/ctrlProps/ctrlProp307.xml><?xml version="1.0" encoding="utf-8"?>
<formControlPr xmlns="http://schemas.microsoft.com/office/spreadsheetml/2009/9/main" objectType="CheckBox" fmlaLink="$BO$67" lockText="1" noThreeD="1"/>
</file>

<file path=xl/ctrlProps/ctrlProp308.xml><?xml version="1.0" encoding="utf-8"?>
<formControlPr xmlns="http://schemas.microsoft.com/office/spreadsheetml/2009/9/main" objectType="CheckBox" fmlaLink="$BP$67" lockText="1" noThreeD="1"/>
</file>

<file path=xl/ctrlProps/ctrlProp309.xml><?xml version="1.0" encoding="utf-8"?>
<formControlPr xmlns="http://schemas.microsoft.com/office/spreadsheetml/2009/9/main" objectType="CheckBox" fmlaLink="$BO$66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fmlaLink="$BP$66" lockText="1" noThreeD="1"/>
</file>

<file path=xl/ctrlProps/ctrlProp311.xml><?xml version="1.0" encoding="utf-8"?>
<formControlPr xmlns="http://schemas.microsoft.com/office/spreadsheetml/2009/9/main" objectType="CheckBox" fmlaLink="$BO$65" lockText="1" noThreeD="1"/>
</file>

<file path=xl/ctrlProps/ctrlProp312.xml><?xml version="1.0" encoding="utf-8"?>
<formControlPr xmlns="http://schemas.microsoft.com/office/spreadsheetml/2009/9/main" objectType="CheckBox" fmlaLink="$BP$65" lockText="1" noThreeD="1"/>
</file>

<file path=xl/ctrlProps/ctrlProp313.xml><?xml version="1.0" encoding="utf-8"?>
<formControlPr xmlns="http://schemas.microsoft.com/office/spreadsheetml/2009/9/main" objectType="CheckBox" fmlaLink="$BO$64" lockText="1" noThreeD="1"/>
</file>

<file path=xl/ctrlProps/ctrlProp314.xml><?xml version="1.0" encoding="utf-8"?>
<formControlPr xmlns="http://schemas.microsoft.com/office/spreadsheetml/2009/9/main" objectType="CheckBox" fmlaLink="$BP$64" lockText="1" noThreeD="1"/>
</file>

<file path=xl/ctrlProps/ctrlProp315.xml><?xml version="1.0" encoding="utf-8"?>
<formControlPr xmlns="http://schemas.microsoft.com/office/spreadsheetml/2009/9/main" objectType="CheckBox" fmlaLink="$BO$60" lockText="1" noThreeD="1"/>
</file>

<file path=xl/ctrlProps/ctrlProp316.xml><?xml version="1.0" encoding="utf-8"?>
<formControlPr xmlns="http://schemas.microsoft.com/office/spreadsheetml/2009/9/main" objectType="CheckBox" fmlaLink="$BP$60" lockText="1" noThreeD="1"/>
</file>

<file path=xl/ctrlProps/ctrlProp317.xml><?xml version="1.0" encoding="utf-8"?>
<formControlPr xmlns="http://schemas.microsoft.com/office/spreadsheetml/2009/9/main" objectType="CheckBox" fmlaLink="$BO$61" lockText="1" noThreeD="1"/>
</file>

<file path=xl/ctrlProps/ctrlProp318.xml><?xml version="1.0" encoding="utf-8"?>
<formControlPr xmlns="http://schemas.microsoft.com/office/spreadsheetml/2009/9/main" objectType="CheckBox" fmlaLink="$BP61" lockText="1" noThreeD="1"/>
</file>

<file path=xl/ctrlProps/ctrlProp319.xml><?xml version="1.0" encoding="utf-8"?>
<formControlPr xmlns="http://schemas.microsoft.com/office/spreadsheetml/2009/9/main" objectType="CheckBox" fmlaLink="$BO$62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fmlaLink="$BO$63" lockText="1" noThreeD="1"/>
</file>

<file path=xl/ctrlProps/ctrlProp321.xml><?xml version="1.0" encoding="utf-8"?>
<formControlPr xmlns="http://schemas.microsoft.com/office/spreadsheetml/2009/9/main" objectType="CheckBox" fmlaLink="$BP$63" lockText="1" noThreeD="1"/>
</file>

<file path=xl/ctrlProps/ctrlProp322.xml><?xml version="1.0" encoding="utf-8"?>
<formControlPr xmlns="http://schemas.microsoft.com/office/spreadsheetml/2009/9/main" objectType="CheckBox" fmlaLink="$BP$62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fmlaLink="$BN$40" lockText="1" noThreeD="1"/>
</file>

<file path=xl/ctrlProps/ctrlProp326.xml><?xml version="1.0" encoding="utf-8"?>
<formControlPr xmlns="http://schemas.microsoft.com/office/spreadsheetml/2009/9/main" objectType="CheckBox" fmlaLink="$BO$40" lockText="1" noThreeD="1"/>
</file>

<file path=xl/ctrlProps/ctrlProp327.xml><?xml version="1.0" encoding="utf-8"?>
<formControlPr xmlns="http://schemas.microsoft.com/office/spreadsheetml/2009/9/main" objectType="CheckBox" fmlaLink="$BP$40" lockText="1" noThreeD="1"/>
</file>

<file path=xl/ctrlProps/ctrlProp328.xml><?xml version="1.0" encoding="utf-8"?>
<formControlPr xmlns="http://schemas.microsoft.com/office/spreadsheetml/2009/9/main" objectType="CheckBox" fmlaLink="$BN$30" lockText="1" noThreeD="1"/>
</file>

<file path=xl/ctrlProps/ctrlProp329.xml><?xml version="1.0" encoding="utf-8"?>
<formControlPr xmlns="http://schemas.microsoft.com/office/spreadsheetml/2009/9/main" objectType="CheckBox" fmlaLink="$BN$31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fmlaLink="$BN$32" lockText="1" noThreeD="1"/>
</file>

<file path=xl/ctrlProps/ctrlProp331.xml><?xml version="1.0" encoding="utf-8"?>
<formControlPr xmlns="http://schemas.microsoft.com/office/spreadsheetml/2009/9/main" objectType="CheckBox" fmlaLink="$BN$34" lockText="1" noThreeD="1"/>
</file>

<file path=xl/ctrlProps/ctrlProp332.xml><?xml version="1.0" encoding="utf-8"?>
<formControlPr xmlns="http://schemas.microsoft.com/office/spreadsheetml/2009/9/main" objectType="CheckBox" fmlaLink="$BN$33" lockText="1" noThreeD="1"/>
</file>

<file path=xl/ctrlProps/ctrlProp333.xml><?xml version="1.0" encoding="utf-8"?>
<formControlPr xmlns="http://schemas.microsoft.com/office/spreadsheetml/2009/9/main" objectType="CheckBox" fmlaLink="$BN$35" lockText="1" noThreeD="1"/>
</file>

<file path=xl/ctrlProps/ctrlProp334.xml><?xml version="1.0" encoding="utf-8"?>
<formControlPr xmlns="http://schemas.microsoft.com/office/spreadsheetml/2009/9/main" objectType="CheckBox" fmlaLink="$BN$36" noThreeD="1"/>
</file>

<file path=xl/ctrlProps/ctrlProp335.xml><?xml version="1.0" encoding="utf-8"?>
<formControlPr xmlns="http://schemas.microsoft.com/office/spreadsheetml/2009/9/main" objectType="CheckBox" fmlaLink="$BN$37" noThreeD="1"/>
</file>

<file path=xl/ctrlProps/ctrlProp336.xml><?xml version="1.0" encoding="utf-8"?>
<formControlPr xmlns="http://schemas.microsoft.com/office/spreadsheetml/2009/9/main" objectType="CheckBox" fmlaLink="$BN$38" lockText="1" noThreeD="1"/>
</file>

<file path=xl/ctrlProps/ctrlProp337.xml><?xml version="1.0" encoding="utf-8"?>
<formControlPr xmlns="http://schemas.microsoft.com/office/spreadsheetml/2009/9/main" objectType="CheckBox" fmlaLink="$BP$30" lockText="1" noThreeD="1"/>
</file>

<file path=xl/ctrlProps/ctrlProp338.xml><?xml version="1.0" encoding="utf-8"?>
<formControlPr xmlns="http://schemas.microsoft.com/office/spreadsheetml/2009/9/main" objectType="CheckBox" fmlaLink="$BP$31" lockText="1" noThreeD="1"/>
</file>

<file path=xl/ctrlProps/ctrlProp339.xml><?xml version="1.0" encoding="utf-8"?>
<formControlPr xmlns="http://schemas.microsoft.com/office/spreadsheetml/2009/9/main" objectType="CheckBox" fmlaLink="$BP$32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fmlaLink="$BP$33" lockText="1" noThreeD="1"/>
</file>

<file path=xl/ctrlProps/ctrlProp341.xml><?xml version="1.0" encoding="utf-8"?>
<formControlPr xmlns="http://schemas.microsoft.com/office/spreadsheetml/2009/9/main" objectType="CheckBox" fmlaLink="$BP$34" lockText="1" noThreeD="1"/>
</file>

<file path=xl/ctrlProps/ctrlProp342.xml><?xml version="1.0" encoding="utf-8"?>
<formControlPr xmlns="http://schemas.microsoft.com/office/spreadsheetml/2009/9/main" objectType="CheckBox" fmlaLink="$BP$35" lockText="1" noThreeD="1"/>
</file>

<file path=xl/ctrlProps/ctrlProp343.xml><?xml version="1.0" encoding="utf-8"?>
<formControlPr xmlns="http://schemas.microsoft.com/office/spreadsheetml/2009/9/main" objectType="CheckBox" fmlaLink="$BP$36" lockText="1" noThreeD="1"/>
</file>

<file path=xl/ctrlProps/ctrlProp344.xml><?xml version="1.0" encoding="utf-8"?>
<formControlPr xmlns="http://schemas.microsoft.com/office/spreadsheetml/2009/9/main" objectType="CheckBox" fmlaLink="$BP$37" lockText="1" noThreeD="1"/>
</file>

<file path=xl/ctrlProps/ctrlProp345.xml><?xml version="1.0" encoding="utf-8"?>
<formControlPr xmlns="http://schemas.microsoft.com/office/spreadsheetml/2009/9/main" objectType="CheckBox" fmlaLink="$BP$38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fmlaLink="$BN$39" lockText="1" noThreeD="1"/>
</file>

<file path=xl/ctrlProps/ctrlProp348.xml><?xml version="1.0" encoding="utf-8"?>
<formControlPr xmlns="http://schemas.microsoft.com/office/spreadsheetml/2009/9/main" objectType="CheckBox" fmlaLink="$BP$39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fmlaLink="$BO$39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fmlaLink="$BO$38" lockText="1" noThreeD="1"/>
</file>

<file path=xl/ctrlProps/ctrlProp361.xml><?xml version="1.0" encoding="utf-8"?>
<formControlPr xmlns="http://schemas.microsoft.com/office/spreadsheetml/2009/9/main" objectType="CheckBox" fmlaLink="$BO$37" lockText="1" noThreeD="1"/>
</file>

<file path=xl/ctrlProps/ctrlProp362.xml><?xml version="1.0" encoding="utf-8"?>
<formControlPr xmlns="http://schemas.microsoft.com/office/spreadsheetml/2009/9/main" objectType="CheckBox" fmlaLink="$BO$36" lockText="1" noThreeD="1"/>
</file>

<file path=xl/ctrlProps/ctrlProp363.xml><?xml version="1.0" encoding="utf-8"?>
<formControlPr xmlns="http://schemas.microsoft.com/office/spreadsheetml/2009/9/main" objectType="CheckBox" fmlaLink="$BO$35" lockText="1" noThreeD="1"/>
</file>

<file path=xl/ctrlProps/ctrlProp364.xml><?xml version="1.0" encoding="utf-8"?>
<formControlPr xmlns="http://schemas.microsoft.com/office/spreadsheetml/2009/9/main" objectType="CheckBox" fmlaLink="$BO$34" lockText="1" noThreeD="1"/>
</file>

<file path=xl/ctrlProps/ctrlProp365.xml><?xml version="1.0" encoding="utf-8"?>
<formControlPr xmlns="http://schemas.microsoft.com/office/spreadsheetml/2009/9/main" objectType="CheckBox" fmlaLink="$BO$33" lockText="1" noThreeD="1"/>
</file>

<file path=xl/ctrlProps/ctrlProp366.xml><?xml version="1.0" encoding="utf-8"?>
<formControlPr xmlns="http://schemas.microsoft.com/office/spreadsheetml/2009/9/main" objectType="CheckBox" fmlaLink="$BO$32" lockText="1" noThreeD="1"/>
</file>

<file path=xl/ctrlProps/ctrlProp367.xml><?xml version="1.0" encoding="utf-8"?>
<formControlPr xmlns="http://schemas.microsoft.com/office/spreadsheetml/2009/9/main" objectType="CheckBox" fmlaLink="$BO$31" lockText="1" noThreeD="1"/>
</file>

<file path=xl/ctrlProps/ctrlProp368.xml><?xml version="1.0" encoding="utf-8"?>
<formControlPr xmlns="http://schemas.microsoft.com/office/spreadsheetml/2009/9/main" objectType="CheckBox" fmlaLink="$BO$30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fmlaLink="$BQ$29" lockText="1" noThreeD="1"/>
</file>

<file path=xl/ctrlProps/ctrlProp379.xml><?xml version="1.0" encoding="utf-8"?>
<formControlPr xmlns="http://schemas.microsoft.com/office/spreadsheetml/2009/9/main" objectType="CheckBox" fmlaLink="$P$20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fmlaLink="$P$21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fmlaLink="$P$37" lockText="1" noThreeD="1"/>
</file>

<file path=xl/ctrlProps/ctrlProp387.xml><?xml version="1.0" encoding="utf-8"?>
<formControlPr xmlns="http://schemas.microsoft.com/office/spreadsheetml/2009/9/main" objectType="CheckBox" fmlaLink="$P$38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R$20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BH46" lockText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BH47" lockText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BH49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fmlaLink="$BN$60" lockText="1" noThreeD="1"/>
</file>

<file path=xl/ctrlProps/ctrlProp72.xml><?xml version="1.0" encoding="utf-8"?>
<formControlPr xmlns="http://schemas.microsoft.com/office/spreadsheetml/2009/9/main" objectType="CheckBox" fmlaLink="$BN$61" lockText="1" noThreeD="1"/>
</file>

<file path=xl/ctrlProps/ctrlProp73.xml><?xml version="1.0" encoding="utf-8"?>
<formControlPr xmlns="http://schemas.microsoft.com/office/spreadsheetml/2009/9/main" objectType="CheckBox" fmlaLink="$BN$62" lockText="1" noThreeD="1"/>
</file>

<file path=xl/ctrlProps/ctrlProp74.xml><?xml version="1.0" encoding="utf-8"?>
<formControlPr xmlns="http://schemas.microsoft.com/office/spreadsheetml/2009/9/main" objectType="CheckBox" fmlaLink="$BN$63" lockText="1" noThreeD="1"/>
</file>

<file path=xl/ctrlProps/ctrlProp75.xml><?xml version="1.0" encoding="utf-8"?>
<formControlPr xmlns="http://schemas.microsoft.com/office/spreadsheetml/2009/9/main" objectType="CheckBox" fmlaLink="$BN$64" lockText="1" noThreeD="1"/>
</file>

<file path=xl/ctrlProps/ctrlProp76.xml><?xml version="1.0" encoding="utf-8"?>
<formControlPr xmlns="http://schemas.microsoft.com/office/spreadsheetml/2009/9/main" objectType="CheckBox" fmlaLink="$BN$65" lockText="1" noThreeD="1"/>
</file>

<file path=xl/ctrlProps/ctrlProp77.xml><?xml version="1.0" encoding="utf-8"?>
<formControlPr xmlns="http://schemas.microsoft.com/office/spreadsheetml/2009/9/main" objectType="CheckBox" fmlaLink="$BN$66" lockText="1" noThreeD="1"/>
</file>

<file path=xl/ctrlProps/ctrlProp78.xml><?xml version="1.0" encoding="utf-8"?>
<formControlPr xmlns="http://schemas.microsoft.com/office/spreadsheetml/2009/9/main" objectType="CheckBox" fmlaLink="$BN$67" lockText="1" noThreeD="1"/>
</file>

<file path=xl/ctrlProps/ctrlProp79.xml><?xml version="1.0" encoding="utf-8"?>
<formControlPr xmlns="http://schemas.microsoft.com/office/spreadsheetml/2009/9/main" objectType="CheckBox" fmlaLink="$BN$68" lockText="1" noThreeD="1"/>
</file>

<file path=xl/ctrlProps/ctrlProp8.xml><?xml version="1.0" encoding="utf-8"?>
<formControlPr xmlns="http://schemas.microsoft.com/office/spreadsheetml/2009/9/main" objectType="CheckBox" fmlaLink="BH48" lockText="1" noThreeD="1"/>
</file>

<file path=xl/ctrlProps/ctrlProp80.xml><?xml version="1.0" encoding="utf-8"?>
<formControlPr xmlns="http://schemas.microsoft.com/office/spreadsheetml/2009/9/main" objectType="CheckBox" fmlaLink="$BN$69" lockText="1" noThreeD="1"/>
</file>

<file path=xl/ctrlProps/ctrlProp81.xml><?xml version="1.0" encoding="utf-8"?>
<formControlPr xmlns="http://schemas.microsoft.com/office/spreadsheetml/2009/9/main" objectType="CheckBox" fmlaLink="$BN$70" lockText="1" noThreeD="1"/>
</file>

<file path=xl/ctrlProps/ctrlProp82.xml><?xml version="1.0" encoding="utf-8"?>
<formControlPr xmlns="http://schemas.microsoft.com/office/spreadsheetml/2009/9/main" objectType="CheckBox" fmlaLink="$BN$71" lockText="1" noThreeD="1"/>
</file>

<file path=xl/ctrlProps/ctrlProp83.xml><?xml version="1.0" encoding="utf-8"?>
<formControlPr xmlns="http://schemas.microsoft.com/office/spreadsheetml/2009/9/main" objectType="CheckBox" fmlaLink="$BN$72" lockText="1" noThreeD="1"/>
</file>

<file path=xl/ctrlProps/ctrlProp84.xml><?xml version="1.0" encoding="utf-8"?>
<formControlPr xmlns="http://schemas.microsoft.com/office/spreadsheetml/2009/9/main" objectType="CheckBox" fmlaLink="$BN$73" lockText="1" noThreeD="1"/>
</file>

<file path=xl/ctrlProps/ctrlProp85.xml><?xml version="1.0" encoding="utf-8"?>
<formControlPr xmlns="http://schemas.microsoft.com/office/spreadsheetml/2009/9/main" objectType="CheckBox" fmlaLink="$BN$74" lockText="1" noThreeD="1"/>
</file>

<file path=xl/ctrlProps/ctrlProp86.xml><?xml version="1.0" encoding="utf-8"?>
<formControlPr xmlns="http://schemas.microsoft.com/office/spreadsheetml/2009/9/main" objectType="CheckBox" fmlaLink="$BN$80" lockText="1" noThreeD="1"/>
</file>

<file path=xl/ctrlProps/ctrlProp87.xml><?xml version="1.0" encoding="utf-8"?>
<formControlPr xmlns="http://schemas.microsoft.com/office/spreadsheetml/2009/9/main" objectType="CheckBox" fmlaLink="$BN$79" lockText="1" noThreeD="1"/>
</file>

<file path=xl/ctrlProps/ctrlProp88.xml><?xml version="1.0" encoding="utf-8"?>
<formControlPr xmlns="http://schemas.microsoft.com/office/spreadsheetml/2009/9/main" objectType="CheckBox" fmlaLink="$BN$78" lockText="1" noThreeD="1"/>
</file>

<file path=xl/ctrlProps/ctrlProp89.xml><?xml version="1.0" encoding="utf-8"?>
<formControlPr xmlns="http://schemas.microsoft.com/office/spreadsheetml/2009/9/main" objectType="CheckBox" fmlaLink="$BN$77" lockText="1" noThreeD="1"/>
</file>

<file path=xl/ctrlProps/ctrlProp9.xml><?xml version="1.0" encoding="utf-8"?>
<formControlPr xmlns="http://schemas.microsoft.com/office/spreadsheetml/2009/9/main" objectType="CheckBox" fmlaLink="BH51" lockText="1" noThreeD="1"/>
</file>

<file path=xl/ctrlProps/ctrlProp90.xml><?xml version="1.0" encoding="utf-8"?>
<formControlPr xmlns="http://schemas.microsoft.com/office/spreadsheetml/2009/9/main" objectType="CheckBox" fmlaLink="$BN$76" lockText="1" noThreeD="1"/>
</file>

<file path=xl/ctrlProps/ctrlProp91.xml><?xml version="1.0" encoding="utf-8"?>
<formControlPr xmlns="http://schemas.microsoft.com/office/spreadsheetml/2009/9/main" objectType="CheckBox" fmlaLink="$BN$75" lockText="1" noThreeD="1"/>
</file>

<file path=xl/ctrlProps/ctrlProp92.xml><?xml version="1.0" encoding="utf-8"?>
<formControlPr xmlns="http://schemas.microsoft.com/office/spreadsheetml/2009/9/main" objectType="CheckBox" fmlaLink="$BO$80" lockText="1" noThreeD="1"/>
</file>

<file path=xl/ctrlProps/ctrlProp93.xml><?xml version="1.0" encoding="utf-8"?>
<formControlPr xmlns="http://schemas.microsoft.com/office/spreadsheetml/2009/9/main" objectType="CheckBox" fmlaLink="$BO$79" lockText="1" noThreeD="1"/>
</file>

<file path=xl/ctrlProps/ctrlProp94.xml><?xml version="1.0" encoding="utf-8"?>
<formControlPr xmlns="http://schemas.microsoft.com/office/spreadsheetml/2009/9/main" objectType="CheckBox" fmlaLink="$BO$78" lockText="1" noThreeD="1"/>
</file>

<file path=xl/ctrlProps/ctrlProp95.xml><?xml version="1.0" encoding="utf-8"?>
<formControlPr xmlns="http://schemas.microsoft.com/office/spreadsheetml/2009/9/main" objectType="CheckBox" fmlaLink="$BO$77" lockText="1" noThreeD="1"/>
</file>

<file path=xl/ctrlProps/ctrlProp96.xml><?xml version="1.0" encoding="utf-8"?>
<formControlPr xmlns="http://schemas.microsoft.com/office/spreadsheetml/2009/9/main" objectType="CheckBox" fmlaLink="$BO$76" lockText="1" noThreeD="1"/>
</file>

<file path=xl/ctrlProps/ctrlProp97.xml><?xml version="1.0" encoding="utf-8"?>
<formControlPr xmlns="http://schemas.microsoft.com/office/spreadsheetml/2009/9/main" objectType="CheckBox" fmlaLink="$BO$75" lockText="1" noThreeD="1"/>
</file>

<file path=xl/ctrlProps/ctrlProp98.xml><?xml version="1.0" encoding="utf-8"?>
<formControlPr xmlns="http://schemas.microsoft.com/office/spreadsheetml/2009/9/main" objectType="CheckBox" fmlaLink="$BO$74" lockText="1" noThreeD="1"/>
</file>

<file path=xl/ctrlProps/ctrlProp99.xml><?xml version="1.0" encoding="utf-8"?>
<formControlPr xmlns="http://schemas.microsoft.com/office/spreadsheetml/2009/9/main" objectType="CheckBox" fmlaLink="$BO$7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56029</xdr:colOff>
      <xdr:row>2</xdr:row>
      <xdr:rowOff>11766</xdr:rowOff>
    </xdr:from>
    <xdr:to>
      <xdr:col>36</xdr:col>
      <xdr:colOff>212351</xdr:colOff>
      <xdr:row>21</xdr:row>
      <xdr:rowOff>159123</xdr:rowOff>
    </xdr:to>
    <xdr:pic>
      <xdr:nvPicPr>
        <xdr:cNvPr id="6213" name="Image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3" t="28304" r="19611" b="12013"/>
        <a:stretch>
          <a:fillRect/>
        </a:stretch>
      </xdr:blipFill>
      <xdr:spPr bwMode="auto">
        <a:xfrm>
          <a:off x="15598588" y="336737"/>
          <a:ext cx="5490322" cy="37556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1333500</xdr:colOff>
      <xdr:row>41</xdr:row>
      <xdr:rowOff>152400</xdr:rowOff>
    </xdr:from>
    <xdr:to>
      <xdr:col>35</xdr:col>
      <xdr:colOff>599386</xdr:colOff>
      <xdr:row>68</xdr:row>
      <xdr:rowOff>85187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8850" y="7000875"/>
          <a:ext cx="5514286" cy="4304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</xdr:colOff>
          <xdr:row>7</xdr:row>
          <xdr:rowOff>76200</xdr:rowOff>
        </xdr:from>
        <xdr:to>
          <xdr:col>41</xdr:col>
          <xdr:colOff>38100</xdr:colOff>
          <xdr:row>8</xdr:row>
          <xdr:rowOff>144780</xdr:rowOff>
        </xdr:to>
        <xdr:sp macro="" textlink="">
          <xdr:nvSpPr>
            <xdr:cNvPr id="76801" name="Check Box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02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106680</xdr:colOff>
          <xdr:row>9</xdr:row>
          <xdr:rowOff>99060</xdr:rowOff>
        </xdr:from>
        <xdr:to>
          <xdr:col>38</xdr:col>
          <xdr:colOff>304800</xdr:colOff>
          <xdr:row>11</xdr:row>
          <xdr:rowOff>0</xdr:rowOff>
        </xdr:to>
        <xdr:sp macro="" textlink="">
          <xdr:nvSpPr>
            <xdr:cNvPr id="76802" name="Check Box 2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00000000-0008-0000-0200-00000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236220</xdr:colOff>
          <xdr:row>7</xdr:row>
          <xdr:rowOff>99060</xdr:rowOff>
        </xdr:from>
        <xdr:to>
          <xdr:col>37</xdr:col>
          <xdr:colOff>38100</xdr:colOff>
          <xdr:row>9</xdr:row>
          <xdr:rowOff>0</xdr:rowOff>
        </xdr:to>
        <xdr:sp macro="" textlink="">
          <xdr:nvSpPr>
            <xdr:cNvPr id="76803" name="Check Box 3" hidden="1">
              <a:extLst>
                <a:ext uri="{63B3BB69-23CF-44E3-9099-C40C66FF867C}">
                  <a14:compatExt spid="_x0000_s76803"/>
                </a:ext>
                <a:ext uri="{FF2B5EF4-FFF2-40B4-BE49-F238E27FC236}">
                  <a16:creationId xmlns:a16="http://schemas.microsoft.com/office/drawing/2014/main" id="{00000000-0008-0000-0200-00000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7</xdr:row>
          <xdr:rowOff>68580</xdr:rowOff>
        </xdr:from>
        <xdr:to>
          <xdr:col>46</xdr:col>
          <xdr:colOff>7620</xdr:colOff>
          <xdr:row>8</xdr:row>
          <xdr:rowOff>144780</xdr:rowOff>
        </xdr:to>
        <xdr:sp macro="" textlink="">
          <xdr:nvSpPr>
            <xdr:cNvPr id="76804" name="Check Box 4" hidden="1">
              <a:extLst>
                <a:ext uri="{63B3BB69-23CF-44E3-9099-C40C66FF867C}">
                  <a14:compatExt spid="_x0000_s76804"/>
                </a:ext>
                <a:ext uri="{FF2B5EF4-FFF2-40B4-BE49-F238E27FC236}">
                  <a16:creationId xmlns:a16="http://schemas.microsoft.com/office/drawing/2014/main" id="{00000000-0008-0000-0200-00000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</xdr:row>
          <xdr:rowOff>106680</xdr:rowOff>
        </xdr:from>
        <xdr:to>
          <xdr:col>18</xdr:col>
          <xdr:colOff>45720</xdr:colOff>
          <xdr:row>4</xdr:row>
          <xdr:rowOff>144780</xdr:rowOff>
        </xdr:to>
        <xdr:sp macro="" textlink="">
          <xdr:nvSpPr>
            <xdr:cNvPr id="76805" name="Check Box 5" hidden="1">
              <a:extLst>
                <a:ext uri="{63B3BB69-23CF-44E3-9099-C40C66FF867C}">
                  <a14:compatExt spid="_x0000_s76805"/>
                </a:ext>
                <a:ext uri="{FF2B5EF4-FFF2-40B4-BE49-F238E27FC236}">
                  <a16:creationId xmlns:a16="http://schemas.microsoft.com/office/drawing/2014/main" id="{00000000-0008-0000-0200-00000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3</xdr:row>
          <xdr:rowOff>106680</xdr:rowOff>
        </xdr:from>
        <xdr:to>
          <xdr:col>19</xdr:col>
          <xdr:colOff>228600</xdr:colOff>
          <xdr:row>4</xdr:row>
          <xdr:rowOff>160020</xdr:rowOff>
        </xdr:to>
        <xdr:sp macro="" textlink="">
          <xdr:nvSpPr>
            <xdr:cNvPr id="76806" name="Check Box 6" hidden="1">
              <a:extLst>
                <a:ext uri="{63B3BB69-23CF-44E3-9099-C40C66FF867C}">
                  <a14:compatExt spid="_x0000_s76806"/>
                </a:ext>
                <a:ext uri="{FF2B5EF4-FFF2-40B4-BE49-F238E27FC236}">
                  <a16:creationId xmlns:a16="http://schemas.microsoft.com/office/drawing/2014/main" id="{00000000-0008-0000-0200-00000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</xdr:row>
          <xdr:rowOff>121920</xdr:rowOff>
        </xdr:from>
        <xdr:to>
          <xdr:col>21</xdr:col>
          <xdr:colOff>335280</xdr:colOff>
          <xdr:row>4</xdr:row>
          <xdr:rowOff>160020</xdr:rowOff>
        </xdr:to>
        <xdr:sp macro="" textlink="">
          <xdr:nvSpPr>
            <xdr:cNvPr id="76807" name="Check Box 7" hidden="1">
              <a:extLst>
                <a:ext uri="{63B3BB69-23CF-44E3-9099-C40C66FF867C}">
                  <a14:compatExt spid="_x0000_s76807"/>
                </a:ext>
                <a:ext uri="{FF2B5EF4-FFF2-40B4-BE49-F238E27FC236}">
                  <a16:creationId xmlns:a16="http://schemas.microsoft.com/office/drawing/2014/main" id="{00000000-0008-0000-0200-00000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</xdr:row>
          <xdr:rowOff>114300</xdr:rowOff>
        </xdr:from>
        <xdr:to>
          <xdr:col>20</xdr:col>
          <xdr:colOff>388620</xdr:colOff>
          <xdr:row>4</xdr:row>
          <xdr:rowOff>160020</xdr:rowOff>
        </xdr:to>
        <xdr:sp macro="" textlink="">
          <xdr:nvSpPr>
            <xdr:cNvPr id="76808" name="Check Box 8" hidden="1">
              <a:extLst>
                <a:ext uri="{63B3BB69-23CF-44E3-9099-C40C66FF867C}">
                  <a14:compatExt spid="_x0000_s76808"/>
                </a:ext>
                <a:ext uri="{FF2B5EF4-FFF2-40B4-BE49-F238E27FC236}">
                  <a16:creationId xmlns:a16="http://schemas.microsoft.com/office/drawing/2014/main" id="{00000000-0008-0000-0200-00000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845820</xdr:colOff>
          <xdr:row>3</xdr:row>
          <xdr:rowOff>121920</xdr:rowOff>
        </xdr:from>
        <xdr:to>
          <xdr:col>22</xdr:col>
          <xdr:colOff>236220</xdr:colOff>
          <xdr:row>4</xdr:row>
          <xdr:rowOff>160020</xdr:rowOff>
        </xdr:to>
        <xdr:sp macro="" textlink="">
          <xdr:nvSpPr>
            <xdr:cNvPr id="76809" name="Check Box 9" hidden="1">
              <a:extLst>
                <a:ext uri="{63B3BB69-23CF-44E3-9099-C40C66FF867C}">
                  <a14:compatExt spid="_x0000_s76809"/>
                </a:ext>
                <a:ext uri="{FF2B5EF4-FFF2-40B4-BE49-F238E27FC236}">
                  <a16:creationId xmlns:a16="http://schemas.microsoft.com/office/drawing/2014/main" id="{00000000-0008-0000-0200-00000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144780</xdr:colOff>
          <xdr:row>3</xdr:row>
          <xdr:rowOff>121920</xdr:rowOff>
        </xdr:from>
        <xdr:to>
          <xdr:col>24</xdr:col>
          <xdr:colOff>449580</xdr:colOff>
          <xdr:row>4</xdr:row>
          <xdr:rowOff>160020</xdr:rowOff>
        </xdr:to>
        <xdr:sp macro="" textlink="">
          <xdr:nvSpPr>
            <xdr:cNvPr id="76810" name="Check Box 10" hidden="1">
              <a:extLst>
                <a:ext uri="{63B3BB69-23CF-44E3-9099-C40C66FF867C}">
                  <a14:compatExt spid="_x0000_s76810"/>
                </a:ext>
                <a:ext uri="{FF2B5EF4-FFF2-40B4-BE49-F238E27FC236}">
                  <a16:creationId xmlns:a16="http://schemas.microsoft.com/office/drawing/2014/main" id="{00000000-0008-0000-0200-00000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68580</xdr:colOff>
          <xdr:row>3</xdr:row>
          <xdr:rowOff>121920</xdr:rowOff>
        </xdr:from>
        <xdr:to>
          <xdr:col>28</xdr:col>
          <xdr:colOff>45720</xdr:colOff>
          <xdr:row>4</xdr:row>
          <xdr:rowOff>152400</xdr:rowOff>
        </xdr:to>
        <xdr:sp macro="" textlink="">
          <xdr:nvSpPr>
            <xdr:cNvPr id="76811" name="Check Box 11" hidden="1">
              <a:extLst>
                <a:ext uri="{63B3BB69-23CF-44E3-9099-C40C66FF867C}">
                  <a14:compatExt spid="_x0000_s76811"/>
                </a:ext>
                <a:ext uri="{FF2B5EF4-FFF2-40B4-BE49-F238E27FC236}">
                  <a16:creationId xmlns:a16="http://schemas.microsoft.com/office/drawing/2014/main" id="{00000000-0008-0000-0200-00000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</xdr:row>
          <xdr:rowOff>121920</xdr:rowOff>
        </xdr:from>
        <xdr:to>
          <xdr:col>26</xdr:col>
          <xdr:colOff>213360</xdr:colOff>
          <xdr:row>4</xdr:row>
          <xdr:rowOff>152400</xdr:rowOff>
        </xdr:to>
        <xdr:sp macro="" textlink="">
          <xdr:nvSpPr>
            <xdr:cNvPr id="76812" name="Check Box 12" hidden="1">
              <a:extLst>
                <a:ext uri="{63B3BB69-23CF-44E3-9099-C40C66FF867C}">
                  <a14:compatExt spid="_x0000_s76812"/>
                </a:ext>
                <a:ext uri="{FF2B5EF4-FFF2-40B4-BE49-F238E27FC236}">
                  <a16:creationId xmlns:a16="http://schemas.microsoft.com/office/drawing/2014/main" id="{00000000-0008-0000-0200-00000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3</xdr:row>
          <xdr:rowOff>114300</xdr:rowOff>
        </xdr:from>
        <xdr:to>
          <xdr:col>21</xdr:col>
          <xdr:colOff>762000</xdr:colOff>
          <xdr:row>4</xdr:row>
          <xdr:rowOff>182880</xdr:rowOff>
        </xdr:to>
        <xdr:sp macro="" textlink="">
          <xdr:nvSpPr>
            <xdr:cNvPr id="76813" name="Check Box 13" hidden="1">
              <a:extLst>
                <a:ext uri="{63B3BB69-23CF-44E3-9099-C40C66FF867C}">
                  <a14:compatExt spid="_x0000_s76813"/>
                </a:ext>
                <a:ext uri="{FF2B5EF4-FFF2-40B4-BE49-F238E27FC236}">
                  <a16:creationId xmlns:a16="http://schemas.microsoft.com/office/drawing/2014/main" id="{00000000-0008-0000-0200-00000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3</xdr:row>
          <xdr:rowOff>121920</xdr:rowOff>
        </xdr:from>
        <xdr:to>
          <xdr:col>24</xdr:col>
          <xdr:colOff>30480</xdr:colOff>
          <xdr:row>4</xdr:row>
          <xdr:rowOff>175260</xdr:rowOff>
        </xdr:to>
        <xdr:sp macro="" textlink="">
          <xdr:nvSpPr>
            <xdr:cNvPr id="76814" name="Check Box 14" hidden="1">
              <a:extLst>
                <a:ext uri="{63B3BB69-23CF-44E3-9099-C40C66FF867C}">
                  <a14:compatExt spid="_x0000_s76814"/>
                </a:ext>
                <a:ext uri="{FF2B5EF4-FFF2-40B4-BE49-F238E27FC236}">
                  <a16:creationId xmlns:a16="http://schemas.microsoft.com/office/drawing/2014/main" id="{00000000-0008-0000-0200-00000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</xdr:colOff>
          <xdr:row>48</xdr:row>
          <xdr:rowOff>99060</xdr:rowOff>
        </xdr:from>
        <xdr:to>
          <xdr:col>6</xdr:col>
          <xdr:colOff>236220</xdr:colOff>
          <xdr:row>48</xdr:row>
          <xdr:rowOff>388620</xdr:rowOff>
        </xdr:to>
        <xdr:sp macro="" textlink="">
          <xdr:nvSpPr>
            <xdr:cNvPr id="76815" name="Button 15" hidden="1">
              <a:extLst>
                <a:ext uri="{63B3BB69-23CF-44E3-9099-C40C66FF867C}">
                  <a14:compatExt spid="_x0000_s76815"/>
                </a:ext>
                <a:ext uri="{FF2B5EF4-FFF2-40B4-BE49-F238E27FC236}">
                  <a16:creationId xmlns:a16="http://schemas.microsoft.com/office/drawing/2014/main" id="{00000000-0008-0000-0200-00000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A" sz="1100" b="1" i="1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Ajout N° 1 + de ligne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266700</xdr:colOff>
          <xdr:row>51</xdr:row>
          <xdr:rowOff>60960</xdr:rowOff>
        </xdr:from>
        <xdr:to>
          <xdr:col>16</xdr:col>
          <xdr:colOff>7620</xdr:colOff>
          <xdr:row>52</xdr:row>
          <xdr:rowOff>114300</xdr:rowOff>
        </xdr:to>
        <xdr:sp macro="" textlink="">
          <xdr:nvSpPr>
            <xdr:cNvPr id="76816" name="Button 16" hidden="1">
              <a:extLst>
                <a:ext uri="{63B3BB69-23CF-44E3-9099-C40C66FF867C}">
                  <a14:compatExt spid="_x0000_s76816"/>
                </a:ext>
                <a:ext uri="{FF2B5EF4-FFF2-40B4-BE49-F238E27FC236}">
                  <a16:creationId xmlns:a16="http://schemas.microsoft.com/office/drawing/2014/main" id="{00000000-0008-0000-0200-00001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CA" sz="12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Pour Masquer Ajout N°1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15</xdr:row>
          <xdr:rowOff>30480</xdr:rowOff>
        </xdr:from>
        <xdr:to>
          <xdr:col>10</xdr:col>
          <xdr:colOff>251460</xdr:colOff>
          <xdr:row>16</xdr:row>
          <xdr:rowOff>160020</xdr:rowOff>
        </xdr:to>
        <xdr:sp macro="" textlink="">
          <xdr:nvSpPr>
            <xdr:cNvPr id="76817" name="Check Box 17" hidden="1">
              <a:extLst>
                <a:ext uri="{63B3BB69-23CF-44E3-9099-C40C66FF867C}">
                  <a14:compatExt spid="_x0000_s76817"/>
                </a:ext>
                <a:ext uri="{FF2B5EF4-FFF2-40B4-BE49-F238E27FC236}">
                  <a16:creationId xmlns:a16="http://schemas.microsoft.com/office/drawing/2014/main" id="{00000000-0008-0000-0200-00001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CC99" mc:Ignorable="a14" a14:legacySpreadsheetColorIndex="47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30480</xdr:colOff>
          <xdr:row>9</xdr:row>
          <xdr:rowOff>144780</xdr:rowOff>
        </xdr:from>
        <xdr:to>
          <xdr:col>45</xdr:col>
          <xdr:colOff>144780</xdr:colOff>
          <xdr:row>10</xdr:row>
          <xdr:rowOff>144780</xdr:rowOff>
        </xdr:to>
        <xdr:sp macro="" textlink="">
          <xdr:nvSpPr>
            <xdr:cNvPr id="76818" name="Check Box 18" hidden="1">
              <a:extLst>
                <a:ext uri="{63B3BB69-23CF-44E3-9099-C40C66FF867C}">
                  <a14:compatExt spid="_x0000_s76818"/>
                </a:ext>
                <a:ext uri="{FF2B5EF4-FFF2-40B4-BE49-F238E27FC236}">
                  <a16:creationId xmlns:a16="http://schemas.microsoft.com/office/drawing/2014/main" id="{00000000-0008-0000-0200-00001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51</xdr:row>
      <xdr:rowOff>9525</xdr:rowOff>
    </xdr:from>
    <xdr:to>
      <xdr:col>4</xdr:col>
      <xdr:colOff>95250</xdr:colOff>
      <xdr:row>52</xdr:row>
      <xdr:rowOff>180975</xdr:rowOff>
    </xdr:to>
    <xdr:pic>
      <xdr:nvPicPr>
        <xdr:cNvPr id="21" name="Picture 849" descr="MFFPim_min-0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62025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57</xdr:row>
          <xdr:rowOff>7620</xdr:rowOff>
        </xdr:from>
        <xdr:to>
          <xdr:col>15</xdr:col>
          <xdr:colOff>220980</xdr:colOff>
          <xdr:row>57</xdr:row>
          <xdr:rowOff>220980</xdr:rowOff>
        </xdr:to>
        <xdr:sp macro="" textlink="">
          <xdr:nvSpPr>
            <xdr:cNvPr id="76819" name="Check Box 19" hidden="1">
              <a:extLst>
                <a:ext uri="{63B3BB69-23CF-44E3-9099-C40C66FF867C}">
                  <a14:compatExt spid="_x0000_s76819"/>
                </a:ext>
                <a:ext uri="{FF2B5EF4-FFF2-40B4-BE49-F238E27FC236}">
                  <a16:creationId xmlns:a16="http://schemas.microsoft.com/office/drawing/2014/main" id="{00000000-0008-0000-0200-00001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57</xdr:row>
          <xdr:rowOff>22860</xdr:rowOff>
        </xdr:from>
        <xdr:to>
          <xdr:col>16</xdr:col>
          <xdr:colOff>266700</xdr:colOff>
          <xdr:row>57</xdr:row>
          <xdr:rowOff>228600</xdr:rowOff>
        </xdr:to>
        <xdr:sp macro="" textlink="">
          <xdr:nvSpPr>
            <xdr:cNvPr id="76820" name="Check Box 20" hidden="1">
              <a:extLst>
                <a:ext uri="{63B3BB69-23CF-44E3-9099-C40C66FF867C}">
                  <a14:compatExt spid="_x0000_s76820"/>
                </a:ext>
                <a:ext uri="{FF2B5EF4-FFF2-40B4-BE49-F238E27FC236}">
                  <a16:creationId xmlns:a16="http://schemas.microsoft.com/office/drawing/2014/main" id="{00000000-0008-0000-0200-00001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57</xdr:row>
          <xdr:rowOff>7620</xdr:rowOff>
        </xdr:from>
        <xdr:to>
          <xdr:col>17</xdr:col>
          <xdr:colOff>220980</xdr:colOff>
          <xdr:row>57</xdr:row>
          <xdr:rowOff>220980</xdr:rowOff>
        </xdr:to>
        <xdr:sp macro="" textlink="">
          <xdr:nvSpPr>
            <xdr:cNvPr id="76821" name="Check Box 21" hidden="1">
              <a:extLst>
                <a:ext uri="{63B3BB69-23CF-44E3-9099-C40C66FF867C}">
                  <a14:compatExt spid="_x0000_s76821"/>
                </a:ext>
                <a:ext uri="{FF2B5EF4-FFF2-40B4-BE49-F238E27FC236}">
                  <a16:creationId xmlns:a16="http://schemas.microsoft.com/office/drawing/2014/main" id="{00000000-0008-0000-0200-00001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57</xdr:row>
          <xdr:rowOff>7620</xdr:rowOff>
        </xdr:from>
        <xdr:to>
          <xdr:col>18</xdr:col>
          <xdr:colOff>220980</xdr:colOff>
          <xdr:row>57</xdr:row>
          <xdr:rowOff>220980</xdr:rowOff>
        </xdr:to>
        <xdr:sp macro="" textlink="">
          <xdr:nvSpPr>
            <xdr:cNvPr id="76822" name="Check Box 22" hidden="1">
              <a:extLst>
                <a:ext uri="{63B3BB69-23CF-44E3-9099-C40C66FF867C}">
                  <a14:compatExt spid="_x0000_s76822"/>
                </a:ext>
                <a:ext uri="{FF2B5EF4-FFF2-40B4-BE49-F238E27FC236}">
                  <a16:creationId xmlns:a16="http://schemas.microsoft.com/office/drawing/2014/main" id="{00000000-0008-0000-0200-00001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57</xdr:row>
          <xdr:rowOff>7620</xdr:rowOff>
        </xdr:from>
        <xdr:to>
          <xdr:col>19</xdr:col>
          <xdr:colOff>220980</xdr:colOff>
          <xdr:row>57</xdr:row>
          <xdr:rowOff>220980</xdr:rowOff>
        </xdr:to>
        <xdr:sp macro="" textlink="">
          <xdr:nvSpPr>
            <xdr:cNvPr id="76823" name="Check Box 23" hidden="1">
              <a:extLst>
                <a:ext uri="{63B3BB69-23CF-44E3-9099-C40C66FF867C}">
                  <a14:compatExt spid="_x0000_s76823"/>
                </a:ext>
                <a:ext uri="{FF2B5EF4-FFF2-40B4-BE49-F238E27FC236}">
                  <a16:creationId xmlns:a16="http://schemas.microsoft.com/office/drawing/2014/main" id="{00000000-0008-0000-0200-00001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58</xdr:row>
          <xdr:rowOff>7620</xdr:rowOff>
        </xdr:from>
        <xdr:to>
          <xdr:col>15</xdr:col>
          <xdr:colOff>220980</xdr:colOff>
          <xdr:row>58</xdr:row>
          <xdr:rowOff>220980</xdr:rowOff>
        </xdr:to>
        <xdr:sp macro="" textlink="">
          <xdr:nvSpPr>
            <xdr:cNvPr id="76824" name="Check Box 24" hidden="1">
              <a:extLst>
                <a:ext uri="{63B3BB69-23CF-44E3-9099-C40C66FF867C}">
                  <a14:compatExt spid="_x0000_s76824"/>
                </a:ext>
                <a:ext uri="{FF2B5EF4-FFF2-40B4-BE49-F238E27FC236}">
                  <a16:creationId xmlns:a16="http://schemas.microsoft.com/office/drawing/2014/main" id="{00000000-0008-0000-0200-00001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58</xdr:row>
          <xdr:rowOff>7620</xdr:rowOff>
        </xdr:from>
        <xdr:to>
          <xdr:col>16</xdr:col>
          <xdr:colOff>274320</xdr:colOff>
          <xdr:row>58</xdr:row>
          <xdr:rowOff>220980</xdr:rowOff>
        </xdr:to>
        <xdr:sp macro="" textlink="">
          <xdr:nvSpPr>
            <xdr:cNvPr id="76825" name="Check Box 25" hidden="1">
              <a:extLst>
                <a:ext uri="{63B3BB69-23CF-44E3-9099-C40C66FF867C}">
                  <a14:compatExt spid="_x0000_s76825"/>
                </a:ext>
                <a:ext uri="{FF2B5EF4-FFF2-40B4-BE49-F238E27FC236}">
                  <a16:creationId xmlns:a16="http://schemas.microsoft.com/office/drawing/2014/main" id="{00000000-0008-0000-0200-00001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58</xdr:row>
          <xdr:rowOff>7620</xdr:rowOff>
        </xdr:from>
        <xdr:to>
          <xdr:col>17</xdr:col>
          <xdr:colOff>220980</xdr:colOff>
          <xdr:row>58</xdr:row>
          <xdr:rowOff>220980</xdr:rowOff>
        </xdr:to>
        <xdr:sp macro="" textlink="">
          <xdr:nvSpPr>
            <xdr:cNvPr id="76826" name="Check Box 26" hidden="1">
              <a:extLst>
                <a:ext uri="{63B3BB69-23CF-44E3-9099-C40C66FF867C}">
                  <a14:compatExt spid="_x0000_s76826"/>
                </a:ext>
                <a:ext uri="{FF2B5EF4-FFF2-40B4-BE49-F238E27FC236}">
                  <a16:creationId xmlns:a16="http://schemas.microsoft.com/office/drawing/2014/main" id="{00000000-0008-0000-0200-00001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58</xdr:row>
          <xdr:rowOff>7620</xdr:rowOff>
        </xdr:from>
        <xdr:to>
          <xdr:col>18</xdr:col>
          <xdr:colOff>220980</xdr:colOff>
          <xdr:row>58</xdr:row>
          <xdr:rowOff>220980</xdr:rowOff>
        </xdr:to>
        <xdr:sp macro="" textlink="">
          <xdr:nvSpPr>
            <xdr:cNvPr id="76827" name="Check Box 27" hidden="1">
              <a:extLst>
                <a:ext uri="{63B3BB69-23CF-44E3-9099-C40C66FF867C}">
                  <a14:compatExt spid="_x0000_s76827"/>
                </a:ext>
                <a:ext uri="{FF2B5EF4-FFF2-40B4-BE49-F238E27FC236}">
                  <a16:creationId xmlns:a16="http://schemas.microsoft.com/office/drawing/2014/main" id="{00000000-0008-0000-0200-00001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58</xdr:row>
          <xdr:rowOff>7620</xdr:rowOff>
        </xdr:from>
        <xdr:to>
          <xdr:col>19</xdr:col>
          <xdr:colOff>220980</xdr:colOff>
          <xdr:row>58</xdr:row>
          <xdr:rowOff>220980</xdr:rowOff>
        </xdr:to>
        <xdr:sp macro="" textlink="">
          <xdr:nvSpPr>
            <xdr:cNvPr id="76828" name="Check Box 28" hidden="1">
              <a:extLst>
                <a:ext uri="{63B3BB69-23CF-44E3-9099-C40C66FF867C}">
                  <a14:compatExt spid="_x0000_s76828"/>
                </a:ext>
                <a:ext uri="{FF2B5EF4-FFF2-40B4-BE49-F238E27FC236}">
                  <a16:creationId xmlns:a16="http://schemas.microsoft.com/office/drawing/2014/main" id="{00000000-0008-0000-0200-00001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59</xdr:row>
          <xdr:rowOff>7620</xdr:rowOff>
        </xdr:from>
        <xdr:to>
          <xdr:col>15</xdr:col>
          <xdr:colOff>220980</xdr:colOff>
          <xdr:row>59</xdr:row>
          <xdr:rowOff>220980</xdr:rowOff>
        </xdr:to>
        <xdr:sp macro="" textlink="">
          <xdr:nvSpPr>
            <xdr:cNvPr id="76829" name="Check Box 29" hidden="1">
              <a:extLst>
                <a:ext uri="{63B3BB69-23CF-44E3-9099-C40C66FF867C}">
                  <a14:compatExt spid="_x0000_s76829"/>
                </a:ext>
                <a:ext uri="{FF2B5EF4-FFF2-40B4-BE49-F238E27FC236}">
                  <a16:creationId xmlns:a16="http://schemas.microsoft.com/office/drawing/2014/main" id="{00000000-0008-0000-0200-00001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60</xdr:row>
          <xdr:rowOff>7620</xdr:rowOff>
        </xdr:from>
        <xdr:to>
          <xdr:col>15</xdr:col>
          <xdr:colOff>220980</xdr:colOff>
          <xdr:row>60</xdr:row>
          <xdr:rowOff>220980</xdr:rowOff>
        </xdr:to>
        <xdr:sp macro="" textlink="">
          <xdr:nvSpPr>
            <xdr:cNvPr id="76830" name="Check Box 30" hidden="1">
              <a:extLst>
                <a:ext uri="{63B3BB69-23CF-44E3-9099-C40C66FF867C}">
                  <a14:compatExt spid="_x0000_s76830"/>
                </a:ext>
                <a:ext uri="{FF2B5EF4-FFF2-40B4-BE49-F238E27FC236}">
                  <a16:creationId xmlns:a16="http://schemas.microsoft.com/office/drawing/2014/main" id="{00000000-0008-0000-0200-00001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61</xdr:row>
          <xdr:rowOff>7620</xdr:rowOff>
        </xdr:from>
        <xdr:to>
          <xdr:col>15</xdr:col>
          <xdr:colOff>220980</xdr:colOff>
          <xdr:row>61</xdr:row>
          <xdr:rowOff>220980</xdr:rowOff>
        </xdr:to>
        <xdr:sp macro="" textlink="">
          <xdr:nvSpPr>
            <xdr:cNvPr id="76831" name="Check Box 31" hidden="1">
              <a:extLst>
                <a:ext uri="{63B3BB69-23CF-44E3-9099-C40C66FF867C}">
                  <a14:compatExt spid="_x0000_s76831"/>
                </a:ext>
                <a:ext uri="{FF2B5EF4-FFF2-40B4-BE49-F238E27FC236}">
                  <a16:creationId xmlns:a16="http://schemas.microsoft.com/office/drawing/2014/main" id="{00000000-0008-0000-0200-00001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62</xdr:row>
          <xdr:rowOff>7620</xdr:rowOff>
        </xdr:from>
        <xdr:to>
          <xdr:col>15</xdr:col>
          <xdr:colOff>220980</xdr:colOff>
          <xdr:row>62</xdr:row>
          <xdr:rowOff>220980</xdr:rowOff>
        </xdr:to>
        <xdr:sp macro="" textlink="">
          <xdr:nvSpPr>
            <xdr:cNvPr id="76832" name="Check Box 32" hidden="1">
              <a:extLst>
                <a:ext uri="{63B3BB69-23CF-44E3-9099-C40C66FF867C}">
                  <a14:compatExt spid="_x0000_s76832"/>
                </a:ext>
                <a:ext uri="{FF2B5EF4-FFF2-40B4-BE49-F238E27FC236}">
                  <a16:creationId xmlns:a16="http://schemas.microsoft.com/office/drawing/2014/main" id="{00000000-0008-0000-0200-00002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63</xdr:row>
          <xdr:rowOff>7620</xdr:rowOff>
        </xdr:from>
        <xdr:to>
          <xdr:col>15</xdr:col>
          <xdr:colOff>220980</xdr:colOff>
          <xdr:row>63</xdr:row>
          <xdr:rowOff>220980</xdr:rowOff>
        </xdr:to>
        <xdr:sp macro="" textlink="">
          <xdr:nvSpPr>
            <xdr:cNvPr id="76833" name="Check Box 33" hidden="1">
              <a:extLst>
                <a:ext uri="{63B3BB69-23CF-44E3-9099-C40C66FF867C}">
                  <a14:compatExt spid="_x0000_s76833"/>
                </a:ext>
                <a:ext uri="{FF2B5EF4-FFF2-40B4-BE49-F238E27FC236}">
                  <a16:creationId xmlns:a16="http://schemas.microsoft.com/office/drawing/2014/main" id="{00000000-0008-0000-0200-00002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64</xdr:row>
          <xdr:rowOff>7620</xdr:rowOff>
        </xdr:from>
        <xdr:to>
          <xdr:col>15</xdr:col>
          <xdr:colOff>220980</xdr:colOff>
          <xdr:row>64</xdr:row>
          <xdr:rowOff>220980</xdr:rowOff>
        </xdr:to>
        <xdr:sp macro="" textlink="">
          <xdr:nvSpPr>
            <xdr:cNvPr id="76834" name="Check Box 34" hidden="1">
              <a:extLst>
                <a:ext uri="{63B3BB69-23CF-44E3-9099-C40C66FF867C}">
                  <a14:compatExt spid="_x0000_s76834"/>
                </a:ext>
                <a:ext uri="{FF2B5EF4-FFF2-40B4-BE49-F238E27FC236}">
                  <a16:creationId xmlns:a16="http://schemas.microsoft.com/office/drawing/2014/main" id="{00000000-0008-0000-0200-00002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65</xdr:row>
          <xdr:rowOff>7620</xdr:rowOff>
        </xdr:from>
        <xdr:to>
          <xdr:col>15</xdr:col>
          <xdr:colOff>220980</xdr:colOff>
          <xdr:row>65</xdr:row>
          <xdr:rowOff>220980</xdr:rowOff>
        </xdr:to>
        <xdr:sp macro="" textlink="">
          <xdr:nvSpPr>
            <xdr:cNvPr id="76835" name="Check Box 35" hidden="1">
              <a:extLst>
                <a:ext uri="{63B3BB69-23CF-44E3-9099-C40C66FF867C}">
                  <a14:compatExt spid="_x0000_s76835"/>
                </a:ext>
                <a:ext uri="{FF2B5EF4-FFF2-40B4-BE49-F238E27FC236}">
                  <a16:creationId xmlns:a16="http://schemas.microsoft.com/office/drawing/2014/main" id="{00000000-0008-0000-0200-00002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66</xdr:row>
          <xdr:rowOff>7620</xdr:rowOff>
        </xdr:from>
        <xdr:to>
          <xdr:col>15</xdr:col>
          <xdr:colOff>220980</xdr:colOff>
          <xdr:row>66</xdr:row>
          <xdr:rowOff>220980</xdr:rowOff>
        </xdr:to>
        <xdr:sp macro="" textlink="">
          <xdr:nvSpPr>
            <xdr:cNvPr id="76836" name="Check Box 36" hidden="1">
              <a:extLst>
                <a:ext uri="{63B3BB69-23CF-44E3-9099-C40C66FF867C}">
                  <a14:compatExt spid="_x0000_s76836"/>
                </a:ext>
                <a:ext uri="{FF2B5EF4-FFF2-40B4-BE49-F238E27FC236}">
                  <a16:creationId xmlns:a16="http://schemas.microsoft.com/office/drawing/2014/main" id="{00000000-0008-0000-0200-00002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67</xdr:row>
          <xdr:rowOff>7620</xdr:rowOff>
        </xdr:from>
        <xdr:to>
          <xdr:col>15</xdr:col>
          <xdr:colOff>220980</xdr:colOff>
          <xdr:row>67</xdr:row>
          <xdr:rowOff>220980</xdr:rowOff>
        </xdr:to>
        <xdr:sp macro="" textlink="">
          <xdr:nvSpPr>
            <xdr:cNvPr id="76837" name="Check Box 37" hidden="1">
              <a:extLst>
                <a:ext uri="{63B3BB69-23CF-44E3-9099-C40C66FF867C}">
                  <a14:compatExt spid="_x0000_s76837"/>
                </a:ext>
                <a:ext uri="{FF2B5EF4-FFF2-40B4-BE49-F238E27FC236}">
                  <a16:creationId xmlns:a16="http://schemas.microsoft.com/office/drawing/2014/main" id="{00000000-0008-0000-0200-00002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68</xdr:row>
          <xdr:rowOff>7620</xdr:rowOff>
        </xdr:from>
        <xdr:to>
          <xdr:col>15</xdr:col>
          <xdr:colOff>220980</xdr:colOff>
          <xdr:row>68</xdr:row>
          <xdr:rowOff>220980</xdr:rowOff>
        </xdr:to>
        <xdr:sp macro="" textlink="">
          <xdr:nvSpPr>
            <xdr:cNvPr id="76838" name="Check Box 38" hidden="1">
              <a:extLst>
                <a:ext uri="{63B3BB69-23CF-44E3-9099-C40C66FF867C}">
                  <a14:compatExt spid="_x0000_s76838"/>
                </a:ext>
                <a:ext uri="{FF2B5EF4-FFF2-40B4-BE49-F238E27FC236}">
                  <a16:creationId xmlns:a16="http://schemas.microsoft.com/office/drawing/2014/main" id="{00000000-0008-0000-0200-00002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69</xdr:row>
          <xdr:rowOff>7620</xdr:rowOff>
        </xdr:from>
        <xdr:to>
          <xdr:col>15</xdr:col>
          <xdr:colOff>220980</xdr:colOff>
          <xdr:row>69</xdr:row>
          <xdr:rowOff>220980</xdr:rowOff>
        </xdr:to>
        <xdr:sp macro="" textlink="">
          <xdr:nvSpPr>
            <xdr:cNvPr id="76839" name="Check Box 39" hidden="1">
              <a:extLst>
                <a:ext uri="{63B3BB69-23CF-44E3-9099-C40C66FF867C}">
                  <a14:compatExt spid="_x0000_s76839"/>
                </a:ext>
                <a:ext uri="{FF2B5EF4-FFF2-40B4-BE49-F238E27FC236}">
                  <a16:creationId xmlns:a16="http://schemas.microsoft.com/office/drawing/2014/main" id="{00000000-0008-0000-0200-00002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70</xdr:row>
          <xdr:rowOff>7620</xdr:rowOff>
        </xdr:from>
        <xdr:to>
          <xdr:col>15</xdr:col>
          <xdr:colOff>220980</xdr:colOff>
          <xdr:row>70</xdr:row>
          <xdr:rowOff>220980</xdr:rowOff>
        </xdr:to>
        <xdr:sp macro="" textlink="">
          <xdr:nvSpPr>
            <xdr:cNvPr id="76840" name="Check Box 40" hidden="1">
              <a:extLst>
                <a:ext uri="{63B3BB69-23CF-44E3-9099-C40C66FF867C}">
                  <a14:compatExt spid="_x0000_s76840"/>
                </a:ext>
                <a:ext uri="{FF2B5EF4-FFF2-40B4-BE49-F238E27FC236}">
                  <a16:creationId xmlns:a16="http://schemas.microsoft.com/office/drawing/2014/main" id="{00000000-0008-0000-0200-00002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71</xdr:row>
          <xdr:rowOff>7620</xdr:rowOff>
        </xdr:from>
        <xdr:to>
          <xdr:col>15</xdr:col>
          <xdr:colOff>220980</xdr:colOff>
          <xdr:row>71</xdr:row>
          <xdr:rowOff>220980</xdr:rowOff>
        </xdr:to>
        <xdr:sp macro="" textlink="">
          <xdr:nvSpPr>
            <xdr:cNvPr id="76841" name="Check Box 41" hidden="1">
              <a:extLst>
                <a:ext uri="{63B3BB69-23CF-44E3-9099-C40C66FF867C}">
                  <a14:compatExt spid="_x0000_s76841"/>
                </a:ext>
                <a:ext uri="{FF2B5EF4-FFF2-40B4-BE49-F238E27FC236}">
                  <a16:creationId xmlns:a16="http://schemas.microsoft.com/office/drawing/2014/main" id="{00000000-0008-0000-0200-00002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72</xdr:row>
          <xdr:rowOff>7620</xdr:rowOff>
        </xdr:from>
        <xdr:to>
          <xdr:col>15</xdr:col>
          <xdr:colOff>220980</xdr:colOff>
          <xdr:row>72</xdr:row>
          <xdr:rowOff>220980</xdr:rowOff>
        </xdr:to>
        <xdr:sp macro="" textlink="">
          <xdr:nvSpPr>
            <xdr:cNvPr id="76842" name="Check Box 42" hidden="1">
              <a:extLst>
                <a:ext uri="{63B3BB69-23CF-44E3-9099-C40C66FF867C}">
                  <a14:compatExt spid="_x0000_s76842"/>
                </a:ext>
                <a:ext uri="{FF2B5EF4-FFF2-40B4-BE49-F238E27FC236}">
                  <a16:creationId xmlns:a16="http://schemas.microsoft.com/office/drawing/2014/main" id="{00000000-0008-0000-0200-00002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73</xdr:row>
          <xdr:rowOff>7620</xdr:rowOff>
        </xdr:from>
        <xdr:to>
          <xdr:col>15</xdr:col>
          <xdr:colOff>220980</xdr:colOff>
          <xdr:row>73</xdr:row>
          <xdr:rowOff>220980</xdr:rowOff>
        </xdr:to>
        <xdr:sp macro="" textlink="">
          <xdr:nvSpPr>
            <xdr:cNvPr id="76843" name="Check Box 43" hidden="1">
              <a:extLst>
                <a:ext uri="{63B3BB69-23CF-44E3-9099-C40C66FF867C}">
                  <a14:compatExt spid="_x0000_s76843"/>
                </a:ext>
                <a:ext uri="{FF2B5EF4-FFF2-40B4-BE49-F238E27FC236}">
                  <a16:creationId xmlns:a16="http://schemas.microsoft.com/office/drawing/2014/main" id="{00000000-0008-0000-0200-00002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74</xdr:row>
          <xdr:rowOff>7620</xdr:rowOff>
        </xdr:from>
        <xdr:to>
          <xdr:col>15</xdr:col>
          <xdr:colOff>220980</xdr:colOff>
          <xdr:row>74</xdr:row>
          <xdr:rowOff>220980</xdr:rowOff>
        </xdr:to>
        <xdr:sp macro="" textlink="">
          <xdr:nvSpPr>
            <xdr:cNvPr id="76844" name="Check Box 44" hidden="1">
              <a:extLst>
                <a:ext uri="{63B3BB69-23CF-44E3-9099-C40C66FF867C}">
                  <a14:compatExt spid="_x0000_s76844"/>
                </a:ext>
                <a:ext uri="{FF2B5EF4-FFF2-40B4-BE49-F238E27FC236}">
                  <a16:creationId xmlns:a16="http://schemas.microsoft.com/office/drawing/2014/main" id="{00000000-0008-0000-0200-00002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75</xdr:row>
          <xdr:rowOff>7620</xdr:rowOff>
        </xdr:from>
        <xdr:to>
          <xdr:col>15</xdr:col>
          <xdr:colOff>220980</xdr:colOff>
          <xdr:row>75</xdr:row>
          <xdr:rowOff>220980</xdr:rowOff>
        </xdr:to>
        <xdr:sp macro="" textlink="">
          <xdr:nvSpPr>
            <xdr:cNvPr id="76845" name="Check Box 45" hidden="1">
              <a:extLst>
                <a:ext uri="{63B3BB69-23CF-44E3-9099-C40C66FF867C}">
                  <a14:compatExt spid="_x0000_s76845"/>
                </a:ext>
                <a:ext uri="{FF2B5EF4-FFF2-40B4-BE49-F238E27FC236}">
                  <a16:creationId xmlns:a16="http://schemas.microsoft.com/office/drawing/2014/main" id="{00000000-0008-0000-0200-00002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76</xdr:row>
          <xdr:rowOff>7620</xdr:rowOff>
        </xdr:from>
        <xdr:to>
          <xdr:col>15</xdr:col>
          <xdr:colOff>220980</xdr:colOff>
          <xdr:row>76</xdr:row>
          <xdr:rowOff>220980</xdr:rowOff>
        </xdr:to>
        <xdr:sp macro="" textlink="">
          <xdr:nvSpPr>
            <xdr:cNvPr id="76846" name="Check Box 46" hidden="1">
              <a:extLst>
                <a:ext uri="{63B3BB69-23CF-44E3-9099-C40C66FF867C}">
                  <a14:compatExt spid="_x0000_s76846"/>
                </a:ext>
                <a:ext uri="{FF2B5EF4-FFF2-40B4-BE49-F238E27FC236}">
                  <a16:creationId xmlns:a16="http://schemas.microsoft.com/office/drawing/2014/main" id="{00000000-0008-0000-0200-00002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77</xdr:row>
          <xdr:rowOff>7620</xdr:rowOff>
        </xdr:from>
        <xdr:to>
          <xdr:col>15</xdr:col>
          <xdr:colOff>220980</xdr:colOff>
          <xdr:row>77</xdr:row>
          <xdr:rowOff>220980</xdr:rowOff>
        </xdr:to>
        <xdr:sp macro="" textlink="">
          <xdr:nvSpPr>
            <xdr:cNvPr id="76847" name="Check Box 47" hidden="1">
              <a:extLst>
                <a:ext uri="{63B3BB69-23CF-44E3-9099-C40C66FF867C}">
                  <a14:compatExt spid="_x0000_s76847"/>
                </a:ext>
                <a:ext uri="{FF2B5EF4-FFF2-40B4-BE49-F238E27FC236}">
                  <a16:creationId xmlns:a16="http://schemas.microsoft.com/office/drawing/2014/main" id="{00000000-0008-0000-0200-00002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78</xdr:row>
          <xdr:rowOff>7620</xdr:rowOff>
        </xdr:from>
        <xdr:to>
          <xdr:col>15</xdr:col>
          <xdr:colOff>220980</xdr:colOff>
          <xdr:row>78</xdr:row>
          <xdr:rowOff>220980</xdr:rowOff>
        </xdr:to>
        <xdr:sp macro="" textlink="">
          <xdr:nvSpPr>
            <xdr:cNvPr id="76848" name="Check Box 48" hidden="1">
              <a:extLst>
                <a:ext uri="{63B3BB69-23CF-44E3-9099-C40C66FF867C}">
                  <a14:compatExt spid="_x0000_s76848"/>
                </a:ext>
                <a:ext uri="{FF2B5EF4-FFF2-40B4-BE49-F238E27FC236}">
                  <a16:creationId xmlns:a16="http://schemas.microsoft.com/office/drawing/2014/main" id="{00000000-0008-0000-0200-00003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79</xdr:row>
          <xdr:rowOff>7620</xdr:rowOff>
        </xdr:from>
        <xdr:to>
          <xdr:col>15</xdr:col>
          <xdr:colOff>220980</xdr:colOff>
          <xdr:row>79</xdr:row>
          <xdr:rowOff>220980</xdr:rowOff>
        </xdr:to>
        <xdr:sp macro="" textlink="">
          <xdr:nvSpPr>
            <xdr:cNvPr id="76849" name="Check Box 49" hidden="1">
              <a:extLst>
                <a:ext uri="{63B3BB69-23CF-44E3-9099-C40C66FF867C}">
                  <a14:compatExt spid="_x0000_s76849"/>
                </a:ext>
                <a:ext uri="{FF2B5EF4-FFF2-40B4-BE49-F238E27FC236}">
                  <a16:creationId xmlns:a16="http://schemas.microsoft.com/office/drawing/2014/main" id="{00000000-0008-0000-0200-00003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79</xdr:row>
          <xdr:rowOff>22860</xdr:rowOff>
        </xdr:from>
        <xdr:to>
          <xdr:col>16</xdr:col>
          <xdr:colOff>274320</xdr:colOff>
          <xdr:row>79</xdr:row>
          <xdr:rowOff>228600</xdr:rowOff>
        </xdr:to>
        <xdr:sp macro="" textlink="">
          <xdr:nvSpPr>
            <xdr:cNvPr id="76850" name="Check Box 50" hidden="1">
              <a:extLst>
                <a:ext uri="{63B3BB69-23CF-44E3-9099-C40C66FF867C}">
                  <a14:compatExt spid="_x0000_s76850"/>
                </a:ext>
                <a:ext uri="{FF2B5EF4-FFF2-40B4-BE49-F238E27FC236}">
                  <a16:creationId xmlns:a16="http://schemas.microsoft.com/office/drawing/2014/main" id="{00000000-0008-0000-0200-00003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78</xdr:row>
          <xdr:rowOff>22860</xdr:rowOff>
        </xdr:from>
        <xdr:to>
          <xdr:col>16</xdr:col>
          <xdr:colOff>274320</xdr:colOff>
          <xdr:row>78</xdr:row>
          <xdr:rowOff>228600</xdr:rowOff>
        </xdr:to>
        <xdr:sp macro="" textlink="">
          <xdr:nvSpPr>
            <xdr:cNvPr id="76851" name="Check Box 51" hidden="1">
              <a:extLst>
                <a:ext uri="{63B3BB69-23CF-44E3-9099-C40C66FF867C}">
                  <a14:compatExt spid="_x0000_s76851"/>
                </a:ext>
                <a:ext uri="{FF2B5EF4-FFF2-40B4-BE49-F238E27FC236}">
                  <a16:creationId xmlns:a16="http://schemas.microsoft.com/office/drawing/2014/main" id="{00000000-0008-0000-0200-00003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77</xdr:row>
          <xdr:rowOff>22860</xdr:rowOff>
        </xdr:from>
        <xdr:to>
          <xdr:col>16</xdr:col>
          <xdr:colOff>274320</xdr:colOff>
          <xdr:row>77</xdr:row>
          <xdr:rowOff>228600</xdr:rowOff>
        </xdr:to>
        <xdr:sp macro="" textlink="">
          <xdr:nvSpPr>
            <xdr:cNvPr id="76852" name="Check Box 52" hidden="1">
              <a:extLst>
                <a:ext uri="{63B3BB69-23CF-44E3-9099-C40C66FF867C}">
                  <a14:compatExt spid="_x0000_s76852"/>
                </a:ext>
                <a:ext uri="{FF2B5EF4-FFF2-40B4-BE49-F238E27FC236}">
                  <a16:creationId xmlns:a16="http://schemas.microsoft.com/office/drawing/2014/main" id="{00000000-0008-0000-0200-00003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76</xdr:row>
          <xdr:rowOff>22860</xdr:rowOff>
        </xdr:from>
        <xdr:to>
          <xdr:col>16</xdr:col>
          <xdr:colOff>274320</xdr:colOff>
          <xdr:row>76</xdr:row>
          <xdr:rowOff>228600</xdr:rowOff>
        </xdr:to>
        <xdr:sp macro="" textlink="">
          <xdr:nvSpPr>
            <xdr:cNvPr id="76853" name="Check Box 53" hidden="1">
              <a:extLst>
                <a:ext uri="{63B3BB69-23CF-44E3-9099-C40C66FF867C}">
                  <a14:compatExt spid="_x0000_s76853"/>
                </a:ext>
                <a:ext uri="{FF2B5EF4-FFF2-40B4-BE49-F238E27FC236}">
                  <a16:creationId xmlns:a16="http://schemas.microsoft.com/office/drawing/2014/main" id="{00000000-0008-0000-0200-00003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75</xdr:row>
          <xdr:rowOff>22860</xdr:rowOff>
        </xdr:from>
        <xdr:to>
          <xdr:col>16</xdr:col>
          <xdr:colOff>274320</xdr:colOff>
          <xdr:row>75</xdr:row>
          <xdr:rowOff>228600</xdr:rowOff>
        </xdr:to>
        <xdr:sp macro="" textlink="">
          <xdr:nvSpPr>
            <xdr:cNvPr id="76854" name="Check Box 54" hidden="1">
              <a:extLst>
                <a:ext uri="{63B3BB69-23CF-44E3-9099-C40C66FF867C}">
                  <a14:compatExt spid="_x0000_s76854"/>
                </a:ext>
                <a:ext uri="{FF2B5EF4-FFF2-40B4-BE49-F238E27FC236}">
                  <a16:creationId xmlns:a16="http://schemas.microsoft.com/office/drawing/2014/main" id="{00000000-0008-0000-0200-00003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74</xdr:row>
          <xdr:rowOff>22860</xdr:rowOff>
        </xdr:from>
        <xdr:to>
          <xdr:col>16</xdr:col>
          <xdr:colOff>274320</xdr:colOff>
          <xdr:row>74</xdr:row>
          <xdr:rowOff>228600</xdr:rowOff>
        </xdr:to>
        <xdr:sp macro="" textlink="">
          <xdr:nvSpPr>
            <xdr:cNvPr id="76855" name="Check Box 55" hidden="1">
              <a:extLst>
                <a:ext uri="{63B3BB69-23CF-44E3-9099-C40C66FF867C}">
                  <a14:compatExt spid="_x0000_s76855"/>
                </a:ext>
                <a:ext uri="{FF2B5EF4-FFF2-40B4-BE49-F238E27FC236}">
                  <a16:creationId xmlns:a16="http://schemas.microsoft.com/office/drawing/2014/main" id="{00000000-0008-0000-0200-00003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73</xdr:row>
          <xdr:rowOff>22860</xdr:rowOff>
        </xdr:from>
        <xdr:to>
          <xdr:col>16</xdr:col>
          <xdr:colOff>274320</xdr:colOff>
          <xdr:row>73</xdr:row>
          <xdr:rowOff>228600</xdr:rowOff>
        </xdr:to>
        <xdr:sp macro="" textlink="">
          <xdr:nvSpPr>
            <xdr:cNvPr id="76856" name="Check Box 56" hidden="1">
              <a:extLst>
                <a:ext uri="{63B3BB69-23CF-44E3-9099-C40C66FF867C}">
                  <a14:compatExt spid="_x0000_s76856"/>
                </a:ext>
                <a:ext uri="{FF2B5EF4-FFF2-40B4-BE49-F238E27FC236}">
                  <a16:creationId xmlns:a16="http://schemas.microsoft.com/office/drawing/2014/main" id="{00000000-0008-0000-0200-00003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72</xdr:row>
          <xdr:rowOff>22860</xdr:rowOff>
        </xdr:from>
        <xdr:to>
          <xdr:col>16</xdr:col>
          <xdr:colOff>274320</xdr:colOff>
          <xdr:row>72</xdr:row>
          <xdr:rowOff>228600</xdr:rowOff>
        </xdr:to>
        <xdr:sp macro="" textlink="">
          <xdr:nvSpPr>
            <xdr:cNvPr id="76857" name="Check Box 57" hidden="1">
              <a:extLst>
                <a:ext uri="{63B3BB69-23CF-44E3-9099-C40C66FF867C}">
                  <a14:compatExt spid="_x0000_s76857"/>
                </a:ext>
                <a:ext uri="{FF2B5EF4-FFF2-40B4-BE49-F238E27FC236}">
                  <a16:creationId xmlns:a16="http://schemas.microsoft.com/office/drawing/2014/main" id="{00000000-0008-0000-0200-00003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71</xdr:row>
          <xdr:rowOff>22860</xdr:rowOff>
        </xdr:from>
        <xdr:to>
          <xdr:col>16</xdr:col>
          <xdr:colOff>274320</xdr:colOff>
          <xdr:row>71</xdr:row>
          <xdr:rowOff>228600</xdr:rowOff>
        </xdr:to>
        <xdr:sp macro="" textlink="">
          <xdr:nvSpPr>
            <xdr:cNvPr id="76858" name="Check Box 58" hidden="1">
              <a:extLst>
                <a:ext uri="{63B3BB69-23CF-44E3-9099-C40C66FF867C}">
                  <a14:compatExt spid="_x0000_s76858"/>
                </a:ext>
                <a:ext uri="{FF2B5EF4-FFF2-40B4-BE49-F238E27FC236}">
                  <a16:creationId xmlns:a16="http://schemas.microsoft.com/office/drawing/2014/main" id="{00000000-0008-0000-0200-00003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70</xdr:row>
          <xdr:rowOff>22860</xdr:rowOff>
        </xdr:from>
        <xdr:to>
          <xdr:col>16</xdr:col>
          <xdr:colOff>274320</xdr:colOff>
          <xdr:row>70</xdr:row>
          <xdr:rowOff>228600</xdr:rowOff>
        </xdr:to>
        <xdr:sp macro="" textlink="">
          <xdr:nvSpPr>
            <xdr:cNvPr id="76859" name="Check Box 59" hidden="1">
              <a:extLst>
                <a:ext uri="{63B3BB69-23CF-44E3-9099-C40C66FF867C}">
                  <a14:compatExt spid="_x0000_s76859"/>
                </a:ext>
                <a:ext uri="{FF2B5EF4-FFF2-40B4-BE49-F238E27FC236}">
                  <a16:creationId xmlns:a16="http://schemas.microsoft.com/office/drawing/2014/main" id="{00000000-0008-0000-0200-00003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69</xdr:row>
          <xdr:rowOff>22860</xdr:rowOff>
        </xdr:from>
        <xdr:to>
          <xdr:col>16</xdr:col>
          <xdr:colOff>274320</xdr:colOff>
          <xdr:row>69</xdr:row>
          <xdr:rowOff>228600</xdr:rowOff>
        </xdr:to>
        <xdr:sp macro="" textlink="">
          <xdr:nvSpPr>
            <xdr:cNvPr id="76860" name="Check Box 60" hidden="1">
              <a:extLst>
                <a:ext uri="{63B3BB69-23CF-44E3-9099-C40C66FF867C}">
                  <a14:compatExt spid="_x0000_s76860"/>
                </a:ext>
                <a:ext uri="{FF2B5EF4-FFF2-40B4-BE49-F238E27FC236}">
                  <a16:creationId xmlns:a16="http://schemas.microsoft.com/office/drawing/2014/main" id="{00000000-0008-0000-0200-00003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68</xdr:row>
          <xdr:rowOff>22860</xdr:rowOff>
        </xdr:from>
        <xdr:to>
          <xdr:col>16</xdr:col>
          <xdr:colOff>274320</xdr:colOff>
          <xdr:row>68</xdr:row>
          <xdr:rowOff>228600</xdr:rowOff>
        </xdr:to>
        <xdr:sp macro="" textlink="">
          <xdr:nvSpPr>
            <xdr:cNvPr id="76861" name="Check Box 61" hidden="1">
              <a:extLst>
                <a:ext uri="{63B3BB69-23CF-44E3-9099-C40C66FF867C}">
                  <a14:compatExt spid="_x0000_s76861"/>
                </a:ext>
                <a:ext uri="{FF2B5EF4-FFF2-40B4-BE49-F238E27FC236}">
                  <a16:creationId xmlns:a16="http://schemas.microsoft.com/office/drawing/2014/main" id="{00000000-0008-0000-0200-00003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67</xdr:row>
          <xdr:rowOff>22860</xdr:rowOff>
        </xdr:from>
        <xdr:to>
          <xdr:col>16</xdr:col>
          <xdr:colOff>274320</xdr:colOff>
          <xdr:row>67</xdr:row>
          <xdr:rowOff>228600</xdr:rowOff>
        </xdr:to>
        <xdr:sp macro="" textlink="">
          <xdr:nvSpPr>
            <xdr:cNvPr id="76862" name="Check Box 62" hidden="1">
              <a:extLst>
                <a:ext uri="{63B3BB69-23CF-44E3-9099-C40C66FF867C}">
                  <a14:compatExt spid="_x0000_s76862"/>
                </a:ext>
                <a:ext uri="{FF2B5EF4-FFF2-40B4-BE49-F238E27FC236}">
                  <a16:creationId xmlns:a16="http://schemas.microsoft.com/office/drawing/2014/main" id="{00000000-0008-0000-0200-00003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66</xdr:row>
          <xdr:rowOff>22860</xdr:rowOff>
        </xdr:from>
        <xdr:to>
          <xdr:col>16</xdr:col>
          <xdr:colOff>274320</xdr:colOff>
          <xdr:row>66</xdr:row>
          <xdr:rowOff>228600</xdr:rowOff>
        </xdr:to>
        <xdr:sp macro="" textlink="">
          <xdr:nvSpPr>
            <xdr:cNvPr id="76863" name="Check Box 63" hidden="1">
              <a:extLst>
                <a:ext uri="{63B3BB69-23CF-44E3-9099-C40C66FF867C}">
                  <a14:compatExt spid="_x0000_s76863"/>
                </a:ext>
                <a:ext uri="{FF2B5EF4-FFF2-40B4-BE49-F238E27FC236}">
                  <a16:creationId xmlns:a16="http://schemas.microsoft.com/office/drawing/2014/main" id="{00000000-0008-0000-0200-00003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65</xdr:row>
          <xdr:rowOff>22860</xdr:rowOff>
        </xdr:from>
        <xdr:to>
          <xdr:col>16</xdr:col>
          <xdr:colOff>274320</xdr:colOff>
          <xdr:row>65</xdr:row>
          <xdr:rowOff>228600</xdr:rowOff>
        </xdr:to>
        <xdr:sp macro="" textlink="">
          <xdr:nvSpPr>
            <xdr:cNvPr id="76864" name="Check Box 64" hidden="1">
              <a:extLst>
                <a:ext uri="{63B3BB69-23CF-44E3-9099-C40C66FF867C}">
                  <a14:compatExt spid="_x0000_s76864"/>
                </a:ext>
                <a:ext uri="{FF2B5EF4-FFF2-40B4-BE49-F238E27FC236}">
                  <a16:creationId xmlns:a16="http://schemas.microsoft.com/office/drawing/2014/main" id="{00000000-0008-0000-0200-00004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64</xdr:row>
          <xdr:rowOff>22860</xdr:rowOff>
        </xdr:from>
        <xdr:to>
          <xdr:col>16</xdr:col>
          <xdr:colOff>274320</xdr:colOff>
          <xdr:row>64</xdr:row>
          <xdr:rowOff>228600</xdr:rowOff>
        </xdr:to>
        <xdr:sp macro="" textlink="">
          <xdr:nvSpPr>
            <xdr:cNvPr id="76865" name="Check Box 65" hidden="1">
              <a:extLst>
                <a:ext uri="{63B3BB69-23CF-44E3-9099-C40C66FF867C}">
                  <a14:compatExt spid="_x0000_s76865"/>
                </a:ext>
                <a:ext uri="{FF2B5EF4-FFF2-40B4-BE49-F238E27FC236}">
                  <a16:creationId xmlns:a16="http://schemas.microsoft.com/office/drawing/2014/main" id="{00000000-0008-0000-0200-00004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63</xdr:row>
          <xdr:rowOff>22860</xdr:rowOff>
        </xdr:from>
        <xdr:to>
          <xdr:col>16</xdr:col>
          <xdr:colOff>274320</xdr:colOff>
          <xdr:row>63</xdr:row>
          <xdr:rowOff>228600</xdr:rowOff>
        </xdr:to>
        <xdr:sp macro="" textlink="">
          <xdr:nvSpPr>
            <xdr:cNvPr id="76866" name="Check Box 66" hidden="1">
              <a:extLst>
                <a:ext uri="{63B3BB69-23CF-44E3-9099-C40C66FF867C}">
                  <a14:compatExt spid="_x0000_s76866"/>
                </a:ext>
                <a:ext uri="{FF2B5EF4-FFF2-40B4-BE49-F238E27FC236}">
                  <a16:creationId xmlns:a16="http://schemas.microsoft.com/office/drawing/2014/main" id="{00000000-0008-0000-0200-00004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62</xdr:row>
          <xdr:rowOff>22860</xdr:rowOff>
        </xdr:from>
        <xdr:to>
          <xdr:col>16</xdr:col>
          <xdr:colOff>274320</xdr:colOff>
          <xdr:row>62</xdr:row>
          <xdr:rowOff>228600</xdr:rowOff>
        </xdr:to>
        <xdr:sp macro="" textlink="">
          <xdr:nvSpPr>
            <xdr:cNvPr id="76867" name="Check Box 67" hidden="1">
              <a:extLst>
                <a:ext uri="{63B3BB69-23CF-44E3-9099-C40C66FF867C}">
                  <a14:compatExt spid="_x0000_s76867"/>
                </a:ext>
                <a:ext uri="{FF2B5EF4-FFF2-40B4-BE49-F238E27FC236}">
                  <a16:creationId xmlns:a16="http://schemas.microsoft.com/office/drawing/2014/main" id="{00000000-0008-0000-0200-00004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61</xdr:row>
          <xdr:rowOff>22860</xdr:rowOff>
        </xdr:from>
        <xdr:to>
          <xdr:col>16</xdr:col>
          <xdr:colOff>274320</xdr:colOff>
          <xdr:row>61</xdr:row>
          <xdr:rowOff>228600</xdr:rowOff>
        </xdr:to>
        <xdr:sp macro="" textlink="">
          <xdr:nvSpPr>
            <xdr:cNvPr id="76868" name="Check Box 68" hidden="1">
              <a:extLst>
                <a:ext uri="{63B3BB69-23CF-44E3-9099-C40C66FF867C}">
                  <a14:compatExt spid="_x0000_s76868"/>
                </a:ext>
                <a:ext uri="{FF2B5EF4-FFF2-40B4-BE49-F238E27FC236}">
                  <a16:creationId xmlns:a16="http://schemas.microsoft.com/office/drawing/2014/main" id="{00000000-0008-0000-0200-00004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60</xdr:row>
          <xdr:rowOff>22860</xdr:rowOff>
        </xdr:from>
        <xdr:to>
          <xdr:col>16</xdr:col>
          <xdr:colOff>274320</xdr:colOff>
          <xdr:row>60</xdr:row>
          <xdr:rowOff>228600</xdr:rowOff>
        </xdr:to>
        <xdr:sp macro="" textlink="">
          <xdr:nvSpPr>
            <xdr:cNvPr id="76869" name="Check Box 69" hidden="1">
              <a:extLst>
                <a:ext uri="{63B3BB69-23CF-44E3-9099-C40C66FF867C}">
                  <a14:compatExt spid="_x0000_s76869"/>
                </a:ext>
                <a:ext uri="{FF2B5EF4-FFF2-40B4-BE49-F238E27FC236}">
                  <a16:creationId xmlns:a16="http://schemas.microsoft.com/office/drawing/2014/main" id="{00000000-0008-0000-0200-00004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59</xdr:row>
          <xdr:rowOff>22860</xdr:rowOff>
        </xdr:from>
        <xdr:to>
          <xdr:col>16</xdr:col>
          <xdr:colOff>274320</xdr:colOff>
          <xdr:row>59</xdr:row>
          <xdr:rowOff>228600</xdr:rowOff>
        </xdr:to>
        <xdr:sp macro="" textlink="">
          <xdr:nvSpPr>
            <xdr:cNvPr id="76870" name="Check Box 70" hidden="1">
              <a:extLst>
                <a:ext uri="{63B3BB69-23CF-44E3-9099-C40C66FF867C}">
                  <a14:compatExt spid="_x0000_s76870"/>
                </a:ext>
                <a:ext uri="{FF2B5EF4-FFF2-40B4-BE49-F238E27FC236}">
                  <a16:creationId xmlns:a16="http://schemas.microsoft.com/office/drawing/2014/main" id="{00000000-0008-0000-0200-00004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59</xdr:row>
          <xdr:rowOff>22860</xdr:rowOff>
        </xdr:from>
        <xdr:to>
          <xdr:col>17</xdr:col>
          <xdr:colOff>220980</xdr:colOff>
          <xdr:row>59</xdr:row>
          <xdr:rowOff>228600</xdr:rowOff>
        </xdr:to>
        <xdr:sp macro="" textlink="">
          <xdr:nvSpPr>
            <xdr:cNvPr id="76871" name="Check Box 71" hidden="1">
              <a:extLst>
                <a:ext uri="{63B3BB69-23CF-44E3-9099-C40C66FF867C}">
                  <a14:compatExt spid="_x0000_s76871"/>
                </a:ext>
                <a:ext uri="{FF2B5EF4-FFF2-40B4-BE49-F238E27FC236}">
                  <a16:creationId xmlns:a16="http://schemas.microsoft.com/office/drawing/2014/main" id="{00000000-0008-0000-0200-00004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60</xdr:row>
          <xdr:rowOff>22860</xdr:rowOff>
        </xdr:from>
        <xdr:to>
          <xdr:col>17</xdr:col>
          <xdr:colOff>220980</xdr:colOff>
          <xdr:row>60</xdr:row>
          <xdr:rowOff>236220</xdr:rowOff>
        </xdr:to>
        <xdr:sp macro="" textlink="">
          <xdr:nvSpPr>
            <xdr:cNvPr id="76872" name="Check Box 72" hidden="1">
              <a:extLst>
                <a:ext uri="{63B3BB69-23CF-44E3-9099-C40C66FF867C}">
                  <a14:compatExt spid="_x0000_s76872"/>
                </a:ext>
                <a:ext uri="{FF2B5EF4-FFF2-40B4-BE49-F238E27FC236}">
                  <a16:creationId xmlns:a16="http://schemas.microsoft.com/office/drawing/2014/main" id="{00000000-0008-0000-0200-00004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61</xdr:row>
          <xdr:rowOff>7620</xdr:rowOff>
        </xdr:from>
        <xdr:to>
          <xdr:col>17</xdr:col>
          <xdr:colOff>220980</xdr:colOff>
          <xdr:row>61</xdr:row>
          <xdr:rowOff>220980</xdr:rowOff>
        </xdr:to>
        <xdr:sp macro="" textlink="">
          <xdr:nvSpPr>
            <xdr:cNvPr id="76873" name="Check Box 73" hidden="1">
              <a:extLst>
                <a:ext uri="{63B3BB69-23CF-44E3-9099-C40C66FF867C}">
                  <a14:compatExt spid="_x0000_s76873"/>
                </a:ext>
                <a:ext uri="{FF2B5EF4-FFF2-40B4-BE49-F238E27FC236}">
                  <a16:creationId xmlns:a16="http://schemas.microsoft.com/office/drawing/2014/main" id="{00000000-0008-0000-0200-00004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62</xdr:row>
          <xdr:rowOff>7620</xdr:rowOff>
        </xdr:from>
        <xdr:to>
          <xdr:col>17</xdr:col>
          <xdr:colOff>220980</xdr:colOff>
          <xdr:row>62</xdr:row>
          <xdr:rowOff>220980</xdr:rowOff>
        </xdr:to>
        <xdr:sp macro="" textlink="">
          <xdr:nvSpPr>
            <xdr:cNvPr id="76874" name="Check Box 74" hidden="1">
              <a:extLst>
                <a:ext uri="{63B3BB69-23CF-44E3-9099-C40C66FF867C}">
                  <a14:compatExt spid="_x0000_s76874"/>
                </a:ext>
                <a:ext uri="{FF2B5EF4-FFF2-40B4-BE49-F238E27FC236}">
                  <a16:creationId xmlns:a16="http://schemas.microsoft.com/office/drawing/2014/main" id="{00000000-0008-0000-0200-00004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63</xdr:row>
          <xdr:rowOff>7620</xdr:rowOff>
        </xdr:from>
        <xdr:to>
          <xdr:col>17</xdr:col>
          <xdr:colOff>220980</xdr:colOff>
          <xdr:row>63</xdr:row>
          <xdr:rowOff>220980</xdr:rowOff>
        </xdr:to>
        <xdr:sp macro="" textlink="">
          <xdr:nvSpPr>
            <xdr:cNvPr id="76875" name="Check Box 75" hidden="1">
              <a:extLst>
                <a:ext uri="{63B3BB69-23CF-44E3-9099-C40C66FF867C}">
                  <a14:compatExt spid="_x0000_s76875"/>
                </a:ext>
                <a:ext uri="{FF2B5EF4-FFF2-40B4-BE49-F238E27FC236}">
                  <a16:creationId xmlns:a16="http://schemas.microsoft.com/office/drawing/2014/main" id="{00000000-0008-0000-0200-00004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64</xdr:row>
          <xdr:rowOff>7620</xdr:rowOff>
        </xdr:from>
        <xdr:to>
          <xdr:col>17</xdr:col>
          <xdr:colOff>220980</xdr:colOff>
          <xdr:row>64</xdr:row>
          <xdr:rowOff>220980</xdr:rowOff>
        </xdr:to>
        <xdr:sp macro="" textlink="">
          <xdr:nvSpPr>
            <xdr:cNvPr id="76876" name="Check Box 76" hidden="1">
              <a:extLst>
                <a:ext uri="{63B3BB69-23CF-44E3-9099-C40C66FF867C}">
                  <a14:compatExt spid="_x0000_s76876"/>
                </a:ext>
                <a:ext uri="{FF2B5EF4-FFF2-40B4-BE49-F238E27FC236}">
                  <a16:creationId xmlns:a16="http://schemas.microsoft.com/office/drawing/2014/main" id="{00000000-0008-0000-0200-00004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65</xdr:row>
          <xdr:rowOff>7620</xdr:rowOff>
        </xdr:from>
        <xdr:to>
          <xdr:col>17</xdr:col>
          <xdr:colOff>220980</xdr:colOff>
          <xdr:row>65</xdr:row>
          <xdr:rowOff>220980</xdr:rowOff>
        </xdr:to>
        <xdr:sp macro="" textlink="">
          <xdr:nvSpPr>
            <xdr:cNvPr id="76877" name="Check Box 77" hidden="1">
              <a:extLst>
                <a:ext uri="{63B3BB69-23CF-44E3-9099-C40C66FF867C}">
                  <a14:compatExt spid="_x0000_s76877"/>
                </a:ext>
                <a:ext uri="{FF2B5EF4-FFF2-40B4-BE49-F238E27FC236}">
                  <a16:creationId xmlns:a16="http://schemas.microsoft.com/office/drawing/2014/main" id="{00000000-0008-0000-0200-00004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66</xdr:row>
          <xdr:rowOff>7620</xdr:rowOff>
        </xdr:from>
        <xdr:to>
          <xdr:col>17</xdr:col>
          <xdr:colOff>220980</xdr:colOff>
          <xdr:row>66</xdr:row>
          <xdr:rowOff>220980</xdr:rowOff>
        </xdr:to>
        <xdr:sp macro="" textlink="">
          <xdr:nvSpPr>
            <xdr:cNvPr id="76878" name="Check Box 78" hidden="1">
              <a:extLst>
                <a:ext uri="{63B3BB69-23CF-44E3-9099-C40C66FF867C}">
                  <a14:compatExt spid="_x0000_s76878"/>
                </a:ext>
                <a:ext uri="{FF2B5EF4-FFF2-40B4-BE49-F238E27FC236}">
                  <a16:creationId xmlns:a16="http://schemas.microsoft.com/office/drawing/2014/main" id="{00000000-0008-0000-0200-00004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67</xdr:row>
          <xdr:rowOff>7620</xdr:rowOff>
        </xdr:from>
        <xdr:to>
          <xdr:col>17</xdr:col>
          <xdr:colOff>220980</xdr:colOff>
          <xdr:row>67</xdr:row>
          <xdr:rowOff>220980</xdr:rowOff>
        </xdr:to>
        <xdr:sp macro="" textlink="">
          <xdr:nvSpPr>
            <xdr:cNvPr id="76879" name="Check Box 79" hidden="1">
              <a:extLst>
                <a:ext uri="{63B3BB69-23CF-44E3-9099-C40C66FF867C}">
                  <a14:compatExt spid="_x0000_s76879"/>
                </a:ext>
                <a:ext uri="{FF2B5EF4-FFF2-40B4-BE49-F238E27FC236}">
                  <a16:creationId xmlns:a16="http://schemas.microsoft.com/office/drawing/2014/main" id="{00000000-0008-0000-0200-00004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68</xdr:row>
          <xdr:rowOff>7620</xdr:rowOff>
        </xdr:from>
        <xdr:to>
          <xdr:col>17</xdr:col>
          <xdr:colOff>220980</xdr:colOff>
          <xdr:row>68</xdr:row>
          <xdr:rowOff>220980</xdr:rowOff>
        </xdr:to>
        <xdr:sp macro="" textlink="">
          <xdr:nvSpPr>
            <xdr:cNvPr id="76880" name="Check Box 80" hidden="1">
              <a:extLst>
                <a:ext uri="{63B3BB69-23CF-44E3-9099-C40C66FF867C}">
                  <a14:compatExt spid="_x0000_s76880"/>
                </a:ext>
                <a:ext uri="{FF2B5EF4-FFF2-40B4-BE49-F238E27FC236}">
                  <a16:creationId xmlns:a16="http://schemas.microsoft.com/office/drawing/2014/main" id="{00000000-0008-0000-0200-00005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69</xdr:row>
          <xdr:rowOff>7620</xdr:rowOff>
        </xdr:from>
        <xdr:to>
          <xdr:col>17</xdr:col>
          <xdr:colOff>220980</xdr:colOff>
          <xdr:row>69</xdr:row>
          <xdr:rowOff>220980</xdr:rowOff>
        </xdr:to>
        <xdr:sp macro="" textlink="">
          <xdr:nvSpPr>
            <xdr:cNvPr id="76881" name="Check Box 81" hidden="1">
              <a:extLst>
                <a:ext uri="{63B3BB69-23CF-44E3-9099-C40C66FF867C}">
                  <a14:compatExt spid="_x0000_s76881"/>
                </a:ext>
                <a:ext uri="{FF2B5EF4-FFF2-40B4-BE49-F238E27FC236}">
                  <a16:creationId xmlns:a16="http://schemas.microsoft.com/office/drawing/2014/main" id="{00000000-0008-0000-0200-00005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70</xdr:row>
          <xdr:rowOff>7620</xdr:rowOff>
        </xdr:from>
        <xdr:to>
          <xdr:col>17</xdr:col>
          <xdr:colOff>220980</xdr:colOff>
          <xdr:row>70</xdr:row>
          <xdr:rowOff>220980</xdr:rowOff>
        </xdr:to>
        <xdr:sp macro="" textlink="">
          <xdr:nvSpPr>
            <xdr:cNvPr id="76882" name="Check Box 82" hidden="1">
              <a:extLst>
                <a:ext uri="{63B3BB69-23CF-44E3-9099-C40C66FF867C}">
                  <a14:compatExt spid="_x0000_s76882"/>
                </a:ext>
                <a:ext uri="{FF2B5EF4-FFF2-40B4-BE49-F238E27FC236}">
                  <a16:creationId xmlns:a16="http://schemas.microsoft.com/office/drawing/2014/main" id="{00000000-0008-0000-0200-00005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71</xdr:row>
          <xdr:rowOff>7620</xdr:rowOff>
        </xdr:from>
        <xdr:to>
          <xdr:col>17</xdr:col>
          <xdr:colOff>220980</xdr:colOff>
          <xdr:row>71</xdr:row>
          <xdr:rowOff>220980</xdr:rowOff>
        </xdr:to>
        <xdr:sp macro="" textlink="">
          <xdr:nvSpPr>
            <xdr:cNvPr id="76883" name="Check Box 83" hidden="1">
              <a:extLst>
                <a:ext uri="{63B3BB69-23CF-44E3-9099-C40C66FF867C}">
                  <a14:compatExt spid="_x0000_s76883"/>
                </a:ext>
                <a:ext uri="{FF2B5EF4-FFF2-40B4-BE49-F238E27FC236}">
                  <a16:creationId xmlns:a16="http://schemas.microsoft.com/office/drawing/2014/main" id="{00000000-0008-0000-0200-00005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72</xdr:row>
          <xdr:rowOff>7620</xdr:rowOff>
        </xdr:from>
        <xdr:to>
          <xdr:col>17</xdr:col>
          <xdr:colOff>220980</xdr:colOff>
          <xdr:row>72</xdr:row>
          <xdr:rowOff>220980</xdr:rowOff>
        </xdr:to>
        <xdr:sp macro="" textlink="">
          <xdr:nvSpPr>
            <xdr:cNvPr id="76884" name="Check Box 84" hidden="1">
              <a:extLst>
                <a:ext uri="{63B3BB69-23CF-44E3-9099-C40C66FF867C}">
                  <a14:compatExt spid="_x0000_s76884"/>
                </a:ext>
                <a:ext uri="{FF2B5EF4-FFF2-40B4-BE49-F238E27FC236}">
                  <a16:creationId xmlns:a16="http://schemas.microsoft.com/office/drawing/2014/main" id="{00000000-0008-0000-0200-00005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73</xdr:row>
          <xdr:rowOff>7620</xdr:rowOff>
        </xdr:from>
        <xdr:to>
          <xdr:col>17</xdr:col>
          <xdr:colOff>220980</xdr:colOff>
          <xdr:row>73</xdr:row>
          <xdr:rowOff>220980</xdr:rowOff>
        </xdr:to>
        <xdr:sp macro="" textlink="">
          <xdr:nvSpPr>
            <xdr:cNvPr id="76885" name="Check Box 85" hidden="1">
              <a:extLst>
                <a:ext uri="{63B3BB69-23CF-44E3-9099-C40C66FF867C}">
                  <a14:compatExt spid="_x0000_s76885"/>
                </a:ext>
                <a:ext uri="{FF2B5EF4-FFF2-40B4-BE49-F238E27FC236}">
                  <a16:creationId xmlns:a16="http://schemas.microsoft.com/office/drawing/2014/main" id="{00000000-0008-0000-0200-00005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79</xdr:row>
          <xdr:rowOff>7620</xdr:rowOff>
        </xdr:from>
        <xdr:to>
          <xdr:col>17</xdr:col>
          <xdr:colOff>220980</xdr:colOff>
          <xdr:row>79</xdr:row>
          <xdr:rowOff>220980</xdr:rowOff>
        </xdr:to>
        <xdr:sp macro="" textlink="">
          <xdr:nvSpPr>
            <xdr:cNvPr id="76886" name="Check Box 86" hidden="1">
              <a:extLst>
                <a:ext uri="{63B3BB69-23CF-44E3-9099-C40C66FF867C}">
                  <a14:compatExt spid="_x0000_s76886"/>
                </a:ext>
                <a:ext uri="{FF2B5EF4-FFF2-40B4-BE49-F238E27FC236}">
                  <a16:creationId xmlns:a16="http://schemas.microsoft.com/office/drawing/2014/main" id="{00000000-0008-0000-0200-00005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78</xdr:row>
          <xdr:rowOff>7620</xdr:rowOff>
        </xdr:from>
        <xdr:to>
          <xdr:col>17</xdr:col>
          <xdr:colOff>220980</xdr:colOff>
          <xdr:row>78</xdr:row>
          <xdr:rowOff>220980</xdr:rowOff>
        </xdr:to>
        <xdr:sp macro="" textlink="">
          <xdr:nvSpPr>
            <xdr:cNvPr id="76887" name="Check Box 87" hidden="1">
              <a:extLst>
                <a:ext uri="{63B3BB69-23CF-44E3-9099-C40C66FF867C}">
                  <a14:compatExt spid="_x0000_s76887"/>
                </a:ext>
                <a:ext uri="{FF2B5EF4-FFF2-40B4-BE49-F238E27FC236}">
                  <a16:creationId xmlns:a16="http://schemas.microsoft.com/office/drawing/2014/main" id="{00000000-0008-0000-0200-00005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77</xdr:row>
          <xdr:rowOff>7620</xdr:rowOff>
        </xdr:from>
        <xdr:to>
          <xdr:col>17</xdr:col>
          <xdr:colOff>220980</xdr:colOff>
          <xdr:row>77</xdr:row>
          <xdr:rowOff>220980</xdr:rowOff>
        </xdr:to>
        <xdr:sp macro="" textlink="">
          <xdr:nvSpPr>
            <xdr:cNvPr id="76888" name="Check Box 88" hidden="1">
              <a:extLst>
                <a:ext uri="{63B3BB69-23CF-44E3-9099-C40C66FF867C}">
                  <a14:compatExt spid="_x0000_s76888"/>
                </a:ext>
                <a:ext uri="{FF2B5EF4-FFF2-40B4-BE49-F238E27FC236}">
                  <a16:creationId xmlns:a16="http://schemas.microsoft.com/office/drawing/2014/main" id="{00000000-0008-0000-0200-00005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76</xdr:row>
          <xdr:rowOff>7620</xdr:rowOff>
        </xdr:from>
        <xdr:to>
          <xdr:col>17</xdr:col>
          <xdr:colOff>220980</xdr:colOff>
          <xdr:row>76</xdr:row>
          <xdr:rowOff>220980</xdr:rowOff>
        </xdr:to>
        <xdr:sp macro="" textlink="">
          <xdr:nvSpPr>
            <xdr:cNvPr id="76889" name="Check Box 89" hidden="1">
              <a:extLst>
                <a:ext uri="{63B3BB69-23CF-44E3-9099-C40C66FF867C}">
                  <a14:compatExt spid="_x0000_s76889"/>
                </a:ext>
                <a:ext uri="{FF2B5EF4-FFF2-40B4-BE49-F238E27FC236}">
                  <a16:creationId xmlns:a16="http://schemas.microsoft.com/office/drawing/2014/main" id="{00000000-0008-0000-0200-00005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75</xdr:row>
          <xdr:rowOff>7620</xdr:rowOff>
        </xdr:from>
        <xdr:to>
          <xdr:col>17</xdr:col>
          <xdr:colOff>220980</xdr:colOff>
          <xdr:row>75</xdr:row>
          <xdr:rowOff>220980</xdr:rowOff>
        </xdr:to>
        <xdr:sp macro="" textlink="">
          <xdr:nvSpPr>
            <xdr:cNvPr id="76890" name="Check Box 90" hidden="1">
              <a:extLst>
                <a:ext uri="{63B3BB69-23CF-44E3-9099-C40C66FF867C}">
                  <a14:compatExt spid="_x0000_s76890"/>
                </a:ext>
                <a:ext uri="{FF2B5EF4-FFF2-40B4-BE49-F238E27FC236}">
                  <a16:creationId xmlns:a16="http://schemas.microsoft.com/office/drawing/2014/main" id="{00000000-0008-0000-0200-00005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74</xdr:row>
          <xdr:rowOff>7620</xdr:rowOff>
        </xdr:from>
        <xdr:to>
          <xdr:col>17</xdr:col>
          <xdr:colOff>220980</xdr:colOff>
          <xdr:row>74</xdr:row>
          <xdr:rowOff>220980</xdr:rowOff>
        </xdr:to>
        <xdr:sp macro="" textlink="">
          <xdr:nvSpPr>
            <xdr:cNvPr id="76891" name="Check Box 91" hidden="1">
              <a:extLst>
                <a:ext uri="{63B3BB69-23CF-44E3-9099-C40C66FF867C}">
                  <a14:compatExt spid="_x0000_s76891"/>
                </a:ext>
                <a:ext uri="{FF2B5EF4-FFF2-40B4-BE49-F238E27FC236}">
                  <a16:creationId xmlns:a16="http://schemas.microsoft.com/office/drawing/2014/main" id="{00000000-0008-0000-0200-00005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79</xdr:row>
          <xdr:rowOff>7620</xdr:rowOff>
        </xdr:from>
        <xdr:to>
          <xdr:col>18</xdr:col>
          <xdr:colOff>220980</xdr:colOff>
          <xdr:row>79</xdr:row>
          <xdr:rowOff>220980</xdr:rowOff>
        </xdr:to>
        <xdr:sp macro="" textlink="">
          <xdr:nvSpPr>
            <xdr:cNvPr id="76892" name="Check Box 92" hidden="1">
              <a:extLst>
                <a:ext uri="{63B3BB69-23CF-44E3-9099-C40C66FF867C}">
                  <a14:compatExt spid="_x0000_s76892"/>
                </a:ext>
                <a:ext uri="{FF2B5EF4-FFF2-40B4-BE49-F238E27FC236}">
                  <a16:creationId xmlns:a16="http://schemas.microsoft.com/office/drawing/2014/main" id="{00000000-0008-0000-0200-00005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78</xdr:row>
          <xdr:rowOff>7620</xdr:rowOff>
        </xdr:from>
        <xdr:to>
          <xdr:col>18</xdr:col>
          <xdr:colOff>220980</xdr:colOff>
          <xdr:row>78</xdr:row>
          <xdr:rowOff>220980</xdr:rowOff>
        </xdr:to>
        <xdr:sp macro="" textlink="">
          <xdr:nvSpPr>
            <xdr:cNvPr id="76893" name="Check Box 93" hidden="1">
              <a:extLst>
                <a:ext uri="{63B3BB69-23CF-44E3-9099-C40C66FF867C}">
                  <a14:compatExt spid="_x0000_s76893"/>
                </a:ext>
                <a:ext uri="{FF2B5EF4-FFF2-40B4-BE49-F238E27FC236}">
                  <a16:creationId xmlns:a16="http://schemas.microsoft.com/office/drawing/2014/main" id="{00000000-0008-0000-0200-00005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77</xdr:row>
          <xdr:rowOff>7620</xdr:rowOff>
        </xdr:from>
        <xdr:to>
          <xdr:col>18</xdr:col>
          <xdr:colOff>220980</xdr:colOff>
          <xdr:row>77</xdr:row>
          <xdr:rowOff>220980</xdr:rowOff>
        </xdr:to>
        <xdr:sp macro="" textlink="">
          <xdr:nvSpPr>
            <xdr:cNvPr id="76894" name="Check Box 94" hidden="1">
              <a:extLst>
                <a:ext uri="{63B3BB69-23CF-44E3-9099-C40C66FF867C}">
                  <a14:compatExt spid="_x0000_s76894"/>
                </a:ext>
                <a:ext uri="{FF2B5EF4-FFF2-40B4-BE49-F238E27FC236}">
                  <a16:creationId xmlns:a16="http://schemas.microsoft.com/office/drawing/2014/main" id="{00000000-0008-0000-0200-00005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76</xdr:row>
          <xdr:rowOff>7620</xdr:rowOff>
        </xdr:from>
        <xdr:to>
          <xdr:col>18</xdr:col>
          <xdr:colOff>220980</xdr:colOff>
          <xdr:row>76</xdr:row>
          <xdr:rowOff>220980</xdr:rowOff>
        </xdr:to>
        <xdr:sp macro="" textlink="">
          <xdr:nvSpPr>
            <xdr:cNvPr id="76895" name="Check Box 95" hidden="1">
              <a:extLst>
                <a:ext uri="{63B3BB69-23CF-44E3-9099-C40C66FF867C}">
                  <a14:compatExt spid="_x0000_s76895"/>
                </a:ext>
                <a:ext uri="{FF2B5EF4-FFF2-40B4-BE49-F238E27FC236}">
                  <a16:creationId xmlns:a16="http://schemas.microsoft.com/office/drawing/2014/main" id="{00000000-0008-0000-0200-00005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75</xdr:row>
          <xdr:rowOff>7620</xdr:rowOff>
        </xdr:from>
        <xdr:to>
          <xdr:col>18</xdr:col>
          <xdr:colOff>220980</xdr:colOff>
          <xdr:row>75</xdr:row>
          <xdr:rowOff>220980</xdr:rowOff>
        </xdr:to>
        <xdr:sp macro="" textlink="">
          <xdr:nvSpPr>
            <xdr:cNvPr id="76896" name="Check Box 96" hidden="1">
              <a:extLst>
                <a:ext uri="{63B3BB69-23CF-44E3-9099-C40C66FF867C}">
                  <a14:compatExt spid="_x0000_s76896"/>
                </a:ext>
                <a:ext uri="{FF2B5EF4-FFF2-40B4-BE49-F238E27FC236}">
                  <a16:creationId xmlns:a16="http://schemas.microsoft.com/office/drawing/2014/main" id="{00000000-0008-0000-0200-00006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74</xdr:row>
          <xdr:rowOff>7620</xdr:rowOff>
        </xdr:from>
        <xdr:to>
          <xdr:col>18</xdr:col>
          <xdr:colOff>220980</xdr:colOff>
          <xdr:row>74</xdr:row>
          <xdr:rowOff>220980</xdr:rowOff>
        </xdr:to>
        <xdr:sp macro="" textlink="">
          <xdr:nvSpPr>
            <xdr:cNvPr id="76897" name="Check Box 97" hidden="1">
              <a:extLst>
                <a:ext uri="{63B3BB69-23CF-44E3-9099-C40C66FF867C}">
                  <a14:compatExt spid="_x0000_s76897"/>
                </a:ext>
                <a:ext uri="{FF2B5EF4-FFF2-40B4-BE49-F238E27FC236}">
                  <a16:creationId xmlns:a16="http://schemas.microsoft.com/office/drawing/2014/main" id="{00000000-0008-0000-0200-00006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73</xdr:row>
          <xdr:rowOff>7620</xdr:rowOff>
        </xdr:from>
        <xdr:to>
          <xdr:col>18</xdr:col>
          <xdr:colOff>220980</xdr:colOff>
          <xdr:row>73</xdr:row>
          <xdr:rowOff>220980</xdr:rowOff>
        </xdr:to>
        <xdr:sp macro="" textlink="">
          <xdr:nvSpPr>
            <xdr:cNvPr id="76898" name="Check Box 98" hidden="1">
              <a:extLst>
                <a:ext uri="{63B3BB69-23CF-44E3-9099-C40C66FF867C}">
                  <a14:compatExt spid="_x0000_s76898"/>
                </a:ext>
                <a:ext uri="{FF2B5EF4-FFF2-40B4-BE49-F238E27FC236}">
                  <a16:creationId xmlns:a16="http://schemas.microsoft.com/office/drawing/2014/main" id="{00000000-0008-0000-0200-00006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72</xdr:row>
          <xdr:rowOff>7620</xdr:rowOff>
        </xdr:from>
        <xdr:to>
          <xdr:col>18</xdr:col>
          <xdr:colOff>220980</xdr:colOff>
          <xdr:row>72</xdr:row>
          <xdr:rowOff>220980</xdr:rowOff>
        </xdr:to>
        <xdr:sp macro="" textlink="">
          <xdr:nvSpPr>
            <xdr:cNvPr id="76899" name="Check Box 99" hidden="1">
              <a:extLst>
                <a:ext uri="{63B3BB69-23CF-44E3-9099-C40C66FF867C}">
                  <a14:compatExt spid="_x0000_s76899"/>
                </a:ext>
                <a:ext uri="{FF2B5EF4-FFF2-40B4-BE49-F238E27FC236}">
                  <a16:creationId xmlns:a16="http://schemas.microsoft.com/office/drawing/2014/main" id="{00000000-0008-0000-0200-00006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71</xdr:row>
          <xdr:rowOff>7620</xdr:rowOff>
        </xdr:from>
        <xdr:to>
          <xdr:col>18</xdr:col>
          <xdr:colOff>220980</xdr:colOff>
          <xdr:row>71</xdr:row>
          <xdr:rowOff>220980</xdr:rowOff>
        </xdr:to>
        <xdr:sp macro="" textlink="">
          <xdr:nvSpPr>
            <xdr:cNvPr id="76900" name="Check Box 100" hidden="1">
              <a:extLst>
                <a:ext uri="{63B3BB69-23CF-44E3-9099-C40C66FF867C}">
                  <a14:compatExt spid="_x0000_s76900"/>
                </a:ext>
                <a:ext uri="{FF2B5EF4-FFF2-40B4-BE49-F238E27FC236}">
                  <a16:creationId xmlns:a16="http://schemas.microsoft.com/office/drawing/2014/main" id="{00000000-0008-0000-0200-00006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70</xdr:row>
          <xdr:rowOff>7620</xdr:rowOff>
        </xdr:from>
        <xdr:to>
          <xdr:col>18</xdr:col>
          <xdr:colOff>220980</xdr:colOff>
          <xdr:row>70</xdr:row>
          <xdr:rowOff>220980</xdr:rowOff>
        </xdr:to>
        <xdr:sp macro="" textlink="">
          <xdr:nvSpPr>
            <xdr:cNvPr id="76901" name="Check Box 101" hidden="1">
              <a:extLst>
                <a:ext uri="{63B3BB69-23CF-44E3-9099-C40C66FF867C}">
                  <a14:compatExt spid="_x0000_s76901"/>
                </a:ext>
                <a:ext uri="{FF2B5EF4-FFF2-40B4-BE49-F238E27FC236}">
                  <a16:creationId xmlns:a16="http://schemas.microsoft.com/office/drawing/2014/main" id="{00000000-0008-0000-0200-00006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70</xdr:row>
          <xdr:rowOff>7620</xdr:rowOff>
        </xdr:from>
        <xdr:to>
          <xdr:col>19</xdr:col>
          <xdr:colOff>220980</xdr:colOff>
          <xdr:row>70</xdr:row>
          <xdr:rowOff>220980</xdr:rowOff>
        </xdr:to>
        <xdr:sp macro="" textlink="">
          <xdr:nvSpPr>
            <xdr:cNvPr id="76902" name="Check Box 102" hidden="1">
              <a:extLst>
                <a:ext uri="{63B3BB69-23CF-44E3-9099-C40C66FF867C}">
                  <a14:compatExt spid="_x0000_s76902"/>
                </a:ext>
                <a:ext uri="{FF2B5EF4-FFF2-40B4-BE49-F238E27FC236}">
                  <a16:creationId xmlns:a16="http://schemas.microsoft.com/office/drawing/2014/main" id="{00000000-0008-0000-0200-00006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71</xdr:row>
          <xdr:rowOff>7620</xdr:rowOff>
        </xdr:from>
        <xdr:to>
          <xdr:col>19</xdr:col>
          <xdr:colOff>220980</xdr:colOff>
          <xdr:row>71</xdr:row>
          <xdr:rowOff>220980</xdr:rowOff>
        </xdr:to>
        <xdr:sp macro="" textlink="">
          <xdr:nvSpPr>
            <xdr:cNvPr id="76903" name="Check Box 103" hidden="1">
              <a:extLst>
                <a:ext uri="{63B3BB69-23CF-44E3-9099-C40C66FF867C}">
                  <a14:compatExt spid="_x0000_s76903"/>
                </a:ext>
                <a:ext uri="{FF2B5EF4-FFF2-40B4-BE49-F238E27FC236}">
                  <a16:creationId xmlns:a16="http://schemas.microsoft.com/office/drawing/2014/main" id="{00000000-0008-0000-0200-00006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72</xdr:row>
          <xdr:rowOff>7620</xdr:rowOff>
        </xdr:from>
        <xdr:to>
          <xdr:col>19</xdr:col>
          <xdr:colOff>220980</xdr:colOff>
          <xdr:row>72</xdr:row>
          <xdr:rowOff>220980</xdr:rowOff>
        </xdr:to>
        <xdr:sp macro="" textlink="">
          <xdr:nvSpPr>
            <xdr:cNvPr id="76904" name="Check Box 104" hidden="1">
              <a:extLst>
                <a:ext uri="{63B3BB69-23CF-44E3-9099-C40C66FF867C}">
                  <a14:compatExt spid="_x0000_s76904"/>
                </a:ext>
                <a:ext uri="{FF2B5EF4-FFF2-40B4-BE49-F238E27FC236}">
                  <a16:creationId xmlns:a16="http://schemas.microsoft.com/office/drawing/2014/main" id="{00000000-0008-0000-0200-00006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73</xdr:row>
          <xdr:rowOff>7620</xdr:rowOff>
        </xdr:from>
        <xdr:to>
          <xdr:col>19</xdr:col>
          <xdr:colOff>220980</xdr:colOff>
          <xdr:row>73</xdr:row>
          <xdr:rowOff>220980</xdr:rowOff>
        </xdr:to>
        <xdr:sp macro="" textlink="">
          <xdr:nvSpPr>
            <xdr:cNvPr id="76905" name="Check Box 105" hidden="1">
              <a:extLst>
                <a:ext uri="{63B3BB69-23CF-44E3-9099-C40C66FF867C}">
                  <a14:compatExt spid="_x0000_s76905"/>
                </a:ext>
                <a:ext uri="{FF2B5EF4-FFF2-40B4-BE49-F238E27FC236}">
                  <a16:creationId xmlns:a16="http://schemas.microsoft.com/office/drawing/2014/main" id="{00000000-0008-0000-0200-00006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74</xdr:row>
          <xdr:rowOff>7620</xdr:rowOff>
        </xdr:from>
        <xdr:to>
          <xdr:col>19</xdr:col>
          <xdr:colOff>220980</xdr:colOff>
          <xdr:row>74</xdr:row>
          <xdr:rowOff>220980</xdr:rowOff>
        </xdr:to>
        <xdr:sp macro="" textlink="">
          <xdr:nvSpPr>
            <xdr:cNvPr id="76906" name="Check Box 106" hidden="1">
              <a:extLst>
                <a:ext uri="{63B3BB69-23CF-44E3-9099-C40C66FF867C}">
                  <a14:compatExt spid="_x0000_s76906"/>
                </a:ext>
                <a:ext uri="{FF2B5EF4-FFF2-40B4-BE49-F238E27FC236}">
                  <a16:creationId xmlns:a16="http://schemas.microsoft.com/office/drawing/2014/main" id="{00000000-0008-0000-0200-00006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75</xdr:row>
          <xdr:rowOff>7620</xdr:rowOff>
        </xdr:from>
        <xdr:to>
          <xdr:col>19</xdr:col>
          <xdr:colOff>220980</xdr:colOff>
          <xdr:row>75</xdr:row>
          <xdr:rowOff>220980</xdr:rowOff>
        </xdr:to>
        <xdr:sp macro="" textlink="">
          <xdr:nvSpPr>
            <xdr:cNvPr id="76907" name="Check Box 107" hidden="1">
              <a:extLst>
                <a:ext uri="{63B3BB69-23CF-44E3-9099-C40C66FF867C}">
                  <a14:compatExt spid="_x0000_s76907"/>
                </a:ext>
                <a:ext uri="{FF2B5EF4-FFF2-40B4-BE49-F238E27FC236}">
                  <a16:creationId xmlns:a16="http://schemas.microsoft.com/office/drawing/2014/main" id="{00000000-0008-0000-0200-00006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76</xdr:row>
          <xdr:rowOff>7620</xdr:rowOff>
        </xdr:from>
        <xdr:to>
          <xdr:col>19</xdr:col>
          <xdr:colOff>220980</xdr:colOff>
          <xdr:row>76</xdr:row>
          <xdr:rowOff>220980</xdr:rowOff>
        </xdr:to>
        <xdr:sp macro="" textlink="">
          <xdr:nvSpPr>
            <xdr:cNvPr id="76908" name="Check Box 108" hidden="1">
              <a:extLst>
                <a:ext uri="{63B3BB69-23CF-44E3-9099-C40C66FF867C}">
                  <a14:compatExt spid="_x0000_s76908"/>
                </a:ext>
                <a:ext uri="{FF2B5EF4-FFF2-40B4-BE49-F238E27FC236}">
                  <a16:creationId xmlns:a16="http://schemas.microsoft.com/office/drawing/2014/main" id="{00000000-0008-0000-0200-00006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77</xdr:row>
          <xdr:rowOff>7620</xdr:rowOff>
        </xdr:from>
        <xdr:to>
          <xdr:col>19</xdr:col>
          <xdr:colOff>220980</xdr:colOff>
          <xdr:row>77</xdr:row>
          <xdr:rowOff>220980</xdr:rowOff>
        </xdr:to>
        <xdr:sp macro="" textlink="">
          <xdr:nvSpPr>
            <xdr:cNvPr id="76909" name="Check Box 109" hidden="1">
              <a:extLst>
                <a:ext uri="{63B3BB69-23CF-44E3-9099-C40C66FF867C}">
                  <a14:compatExt spid="_x0000_s76909"/>
                </a:ext>
                <a:ext uri="{FF2B5EF4-FFF2-40B4-BE49-F238E27FC236}">
                  <a16:creationId xmlns:a16="http://schemas.microsoft.com/office/drawing/2014/main" id="{00000000-0008-0000-0200-00006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78</xdr:row>
          <xdr:rowOff>7620</xdr:rowOff>
        </xdr:from>
        <xdr:to>
          <xdr:col>19</xdr:col>
          <xdr:colOff>220980</xdr:colOff>
          <xdr:row>78</xdr:row>
          <xdr:rowOff>220980</xdr:rowOff>
        </xdr:to>
        <xdr:sp macro="" textlink="">
          <xdr:nvSpPr>
            <xdr:cNvPr id="76910" name="Check Box 110" hidden="1">
              <a:extLst>
                <a:ext uri="{63B3BB69-23CF-44E3-9099-C40C66FF867C}">
                  <a14:compatExt spid="_x0000_s76910"/>
                </a:ext>
                <a:ext uri="{FF2B5EF4-FFF2-40B4-BE49-F238E27FC236}">
                  <a16:creationId xmlns:a16="http://schemas.microsoft.com/office/drawing/2014/main" id="{00000000-0008-0000-0200-00006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79</xdr:row>
          <xdr:rowOff>7620</xdr:rowOff>
        </xdr:from>
        <xdr:to>
          <xdr:col>19</xdr:col>
          <xdr:colOff>220980</xdr:colOff>
          <xdr:row>79</xdr:row>
          <xdr:rowOff>220980</xdr:rowOff>
        </xdr:to>
        <xdr:sp macro="" textlink="">
          <xdr:nvSpPr>
            <xdr:cNvPr id="76911" name="Check Box 111" hidden="1">
              <a:extLst>
                <a:ext uri="{63B3BB69-23CF-44E3-9099-C40C66FF867C}">
                  <a14:compatExt spid="_x0000_s76911"/>
                </a:ext>
                <a:ext uri="{FF2B5EF4-FFF2-40B4-BE49-F238E27FC236}">
                  <a16:creationId xmlns:a16="http://schemas.microsoft.com/office/drawing/2014/main" id="{00000000-0008-0000-0200-00006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69</xdr:row>
          <xdr:rowOff>7620</xdr:rowOff>
        </xdr:from>
        <xdr:to>
          <xdr:col>18</xdr:col>
          <xdr:colOff>220980</xdr:colOff>
          <xdr:row>69</xdr:row>
          <xdr:rowOff>220980</xdr:rowOff>
        </xdr:to>
        <xdr:sp macro="" textlink="">
          <xdr:nvSpPr>
            <xdr:cNvPr id="76912" name="Check Box 112" hidden="1">
              <a:extLst>
                <a:ext uri="{63B3BB69-23CF-44E3-9099-C40C66FF867C}">
                  <a14:compatExt spid="_x0000_s76912"/>
                </a:ext>
                <a:ext uri="{FF2B5EF4-FFF2-40B4-BE49-F238E27FC236}">
                  <a16:creationId xmlns:a16="http://schemas.microsoft.com/office/drawing/2014/main" id="{00000000-0008-0000-0200-00007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69</xdr:row>
          <xdr:rowOff>7620</xdr:rowOff>
        </xdr:from>
        <xdr:to>
          <xdr:col>19</xdr:col>
          <xdr:colOff>220980</xdr:colOff>
          <xdr:row>69</xdr:row>
          <xdr:rowOff>220980</xdr:rowOff>
        </xdr:to>
        <xdr:sp macro="" textlink="">
          <xdr:nvSpPr>
            <xdr:cNvPr id="76913" name="Check Box 113" hidden="1">
              <a:extLst>
                <a:ext uri="{63B3BB69-23CF-44E3-9099-C40C66FF867C}">
                  <a14:compatExt spid="_x0000_s76913"/>
                </a:ext>
                <a:ext uri="{FF2B5EF4-FFF2-40B4-BE49-F238E27FC236}">
                  <a16:creationId xmlns:a16="http://schemas.microsoft.com/office/drawing/2014/main" id="{00000000-0008-0000-0200-00007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68</xdr:row>
          <xdr:rowOff>7620</xdr:rowOff>
        </xdr:from>
        <xdr:to>
          <xdr:col>19</xdr:col>
          <xdr:colOff>220980</xdr:colOff>
          <xdr:row>68</xdr:row>
          <xdr:rowOff>220980</xdr:rowOff>
        </xdr:to>
        <xdr:sp macro="" textlink="">
          <xdr:nvSpPr>
            <xdr:cNvPr id="76914" name="Check Box 114" hidden="1">
              <a:extLst>
                <a:ext uri="{63B3BB69-23CF-44E3-9099-C40C66FF867C}">
                  <a14:compatExt spid="_x0000_s76914"/>
                </a:ext>
                <a:ext uri="{FF2B5EF4-FFF2-40B4-BE49-F238E27FC236}">
                  <a16:creationId xmlns:a16="http://schemas.microsoft.com/office/drawing/2014/main" id="{00000000-0008-0000-0200-00007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68</xdr:row>
          <xdr:rowOff>7620</xdr:rowOff>
        </xdr:from>
        <xdr:to>
          <xdr:col>18</xdr:col>
          <xdr:colOff>220980</xdr:colOff>
          <xdr:row>68</xdr:row>
          <xdr:rowOff>220980</xdr:rowOff>
        </xdr:to>
        <xdr:sp macro="" textlink="">
          <xdr:nvSpPr>
            <xdr:cNvPr id="76915" name="Check Box 115" hidden="1">
              <a:extLst>
                <a:ext uri="{63B3BB69-23CF-44E3-9099-C40C66FF867C}">
                  <a14:compatExt spid="_x0000_s76915"/>
                </a:ext>
                <a:ext uri="{FF2B5EF4-FFF2-40B4-BE49-F238E27FC236}">
                  <a16:creationId xmlns:a16="http://schemas.microsoft.com/office/drawing/2014/main" id="{00000000-0008-0000-0200-00007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67</xdr:row>
          <xdr:rowOff>7620</xdr:rowOff>
        </xdr:from>
        <xdr:to>
          <xdr:col>18</xdr:col>
          <xdr:colOff>220980</xdr:colOff>
          <xdr:row>67</xdr:row>
          <xdr:rowOff>220980</xdr:rowOff>
        </xdr:to>
        <xdr:sp macro="" textlink="">
          <xdr:nvSpPr>
            <xdr:cNvPr id="76916" name="Check Box 116" hidden="1">
              <a:extLst>
                <a:ext uri="{63B3BB69-23CF-44E3-9099-C40C66FF867C}">
                  <a14:compatExt spid="_x0000_s76916"/>
                </a:ext>
                <a:ext uri="{FF2B5EF4-FFF2-40B4-BE49-F238E27FC236}">
                  <a16:creationId xmlns:a16="http://schemas.microsoft.com/office/drawing/2014/main" id="{00000000-0008-0000-0200-00007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67</xdr:row>
          <xdr:rowOff>7620</xdr:rowOff>
        </xdr:from>
        <xdr:to>
          <xdr:col>19</xdr:col>
          <xdr:colOff>220980</xdr:colOff>
          <xdr:row>67</xdr:row>
          <xdr:rowOff>220980</xdr:rowOff>
        </xdr:to>
        <xdr:sp macro="" textlink="">
          <xdr:nvSpPr>
            <xdr:cNvPr id="76917" name="Check Box 117" hidden="1">
              <a:extLst>
                <a:ext uri="{63B3BB69-23CF-44E3-9099-C40C66FF867C}">
                  <a14:compatExt spid="_x0000_s76917"/>
                </a:ext>
                <a:ext uri="{FF2B5EF4-FFF2-40B4-BE49-F238E27FC236}">
                  <a16:creationId xmlns:a16="http://schemas.microsoft.com/office/drawing/2014/main" id="{00000000-0008-0000-0200-00007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66</xdr:row>
          <xdr:rowOff>7620</xdr:rowOff>
        </xdr:from>
        <xdr:to>
          <xdr:col>18</xdr:col>
          <xdr:colOff>220980</xdr:colOff>
          <xdr:row>66</xdr:row>
          <xdr:rowOff>220980</xdr:rowOff>
        </xdr:to>
        <xdr:sp macro="" textlink="">
          <xdr:nvSpPr>
            <xdr:cNvPr id="76918" name="Check Box 118" hidden="1">
              <a:extLst>
                <a:ext uri="{63B3BB69-23CF-44E3-9099-C40C66FF867C}">
                  <a14:compatExt spid="_x0000_s76918"/>
                </a:ext>
                <a:ext uri="{FF2B5EF4-FFF2-40B4-BE49-F238E27FC236}">
                  <a16:creationId xmlns:a16="http://schemas.microsoft.com/office/drawing/2014/main" id="{00000000-0008-0000-0200-00007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66</xdr:row>
          <xdr:rowOff>7620</xdr:rowOff>
        </xdr:from>
        <xdr:to>
          <xdr:col>19</xdr:col>
          <xdr:colOff>220980</xdr:colOff>
          <xdr:row>66</xdr:row>
          <xdr:rowOff>220980</xdr:rowOff>
        </xdr:to>
        <xdr:sp macro="" textlink="">
          <xdr:nvSpPr>
            <xdr:cNvPr id="76919" name="Check Box 119" hidden="1">
              <a:extLst>
                <a:ext uri="{63B3BB69-23CF-44E3-9099-C40C66FF867C}">
                  <a14:compatExt spid="_x0000_s76919"/>
                </a:ext>
                <a:ext uri="{FF2B5EF4-FFF2-40B4-BE49-F238E27FC236}">
                  <a16:creationId xmlns:a16="http://schemas.microsoft.com/office/drawing/2014/main" id="{00000000-0008-0000-0200-00007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65</xdr:row>
          <xdr:rowOff>7620</xdr:rowOff>
        </xdr:from>
        <xdr:to>
          <xdr:col>18</xdr:col>
          <xdr:colOff>220980</xdr:colOff>
          <xdr:row>65</xdr:row>
          <xdr:rowOff>220980</xdr:rowOff>
        </xdr:to>
        <xdr:sp macro="" textlink="">
          <xdr:nvSpPr>
            <xdr:cNvPr id="76920" name="Check Box 120" hidden="1">
              <a:extLst>
                <a:ext uri="{63B3BB69-23CF-44E3-9099-C40C66FF867C}">
                  <a14:compatExt spid="_x0000_s76920"/>
                </a:ext>
                <a:ext uri="{FF2B5EF4-FFF2-40B4-BE49-F238E27FC236}">
                  <a16:creationId xmlns:a16="http://schemas.microsoft.com/office/drawing/2014/main" id="{00000000-0008-0000-0200-00007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65</xdr:row>
          <xdr:rowOff>7620</xdr:rowOff>
        </xdr:from>
        <xdr:to>
          <xdr:col>19</xdr:col>
          <xdr:colOff>220980</xdr:colOff>
          <xdr:row>65</xdr:row>
          <xdr:rowOff>220980</xdr:rowOff>
        </xdr:to>
        <xdr:sp macro="" textlink="">
          <xdr:nvSpPr>
            <xdr:cNvPr id="76921" name="Check Box 121" hidden="1">
              <a:extLst>
                <a:ext uri="{63B3BB69-23CF-44E3-9099-C40C66FF867C}">
                  <a14:compatExt spid="_x0000_s76921"/>
                </a:ext>
                <a:ext uri="{FF2B5EF4-FFF2-40B4-BE49-F238E27FC236}">
                  <a16:creationId xmlns:a16="http://schemas.microsoft.com/office/drawing/2014/main" id="{00000000-0008-0000-0200-00007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64</xdr:row>
          <xdr:rowOff>7620</xdr:rowOff>
        </xdr:from>
        <xdr:to>
          <xdr:col>18</xdr:col>
          <xdr:colOff>220980</xdr:colOff>
          <xdr:row>64</xdr:row>
          <xdr:rowOff>220980</xdr:rowOff>
        </xdr:to>
        <xdr:sp macro="" textlink="">
          <xdr:nvSpPr>
            <xdr:cNvPr id="76922" name="Check Box 122" hidden="1">
              <a:extLst>
                <a:ext uri="{63B3BB69-23CF-44E3-9099-C40C66FF867C}">
                  <a14:compatExt spid="_x0000_s76922"/>
                </a:ext>
                <a:ext uri="{FF2B5EF4-FFF2-40B4-BE49-F238E27FC236}">
                  <a16:creationId xmlns:a16="http://schemas.microsoft.com/office/drawing/2014/main" id="{00000000-0008-0000-0200-00007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64</xdr:row>
          <xdr:rowOff>7620</xdr:rowOff>
        </xdr:from>
        <xdr:to>
          <xdr:col>19</xdr:col>
          <xdr:colOff>220980</xdr:colOff>
          <xdr:row>64</xdr:row>
          <xdr:rowOff>220980</xdr:rowOff>
        </xdr:to>
        <xdr:sp macro="" textlink="">
          <xdr:nvSpPr>
            <xdr:cNvPr id="76923" name="Check Box 123" hidden="1">
              <a:extLst>
                <a:ext uri="{63B3BB69-23CF-44E3-9099-C40C66FF867C}">
                  <a14:compatExt spid="_x0000_s76923"/>
                </a:ext>
                <a:ext uri="{FF2B5EF4-FFF2-40B4-BE49-F238E27FC236}">
                  <a16:creationId xmlns:a16="http://schemas.microsoft.com/office/drawing/2014/main" id="{00000000-0008-0000-0200-00007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63</xdr:row>
          <xdr:rowOff>7620</xdr:rowOff>
        </xdr:from>
        <xdr:to>
          <xdr:col>18</xdr:col>
          <xdr:colOff>220980</xdr:colOff>
          <xdr:row>63</xdr:row>
          <xdr:rowOff>220980</xdr:rowOff>
        </xdr:to>
        <xdr:sp macro="" textlink="">
          <xdr:nvSpPr>
            <xdr:cNvPr id="76924" name="Check Box 124" hidden="1">
              <a:extLst>
                <a:ext uri="{63B3BB69-23CF-44E3-9099-C40C66FF867C}">
                  <a14:compatExt spid="_x0000_s76924"/>
                </a:ext>
                <a:ext uri="{FF2B5EF4-FFF2-40B4-BE49-F238E27FC236}">
                  <a16:creationId xmlns:a16="http://schemas.microsoft.com/office/drawing/2014/main" id="{00000000-0008-0000-0200-00007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63</xdr:row>
          <xdr:rowOff>7620</xdr:rowOff>
        </xdr:from>
        <xdr:to>
          <xdr:col>19</xdr:col>
          <xdr:colOff>220980</xdr:colOff>
          <xdr:row>63</xdr:row>
          <xdr:rowOff>220980</xdr:rowOff>
        </xdr:to>
        <xdr:sp macro="" textlink="">
          <xdr:nvSpPr>
            <xdr:cNvPr id="76925" name="Check Box 125" hidden="1">
              <a:extLst>
                <a:ext uri="{63B3BB69-23CF-44E3-9099-C40C66FF867C}">
                  <a14:compatExt spid="_x0000_s76925"/>
                </a:ext>
                <a:ext uri="{FF2B5EF4-FFF2-40B4-BE49-F238E27FC236}">
                  <a16:creationId xmlns:a16="http://schemas.microsoft.com/office/drawing/2014/main" id="{00000000-0008-0000-0200-00007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59</xdr:row>
          <xdr:rowOff>7620</xdr:rowOff>
        </xdr:from>
        <xdr:to>
          <xdr:col>18</xdr:col>
          <xdr:colOff>220980</xdr:colOff>
          <xdr:row>59</xdr:row>
          <xdr:rowOff>220980</xdr:rowOff>
        </xdr:to>
        <xdr:sp macro="" textlink="">
          <xdr:nvSpPr>
            <xdr:cNvPr id="76926" name="Check Box 126" hidden="1">
              <a:extLst>
                <a:ext uri="{63B3BB69-23CF-44E3-9099-C40C66FF867C}">
                  <a14:compatExt spid="_x0000_s76926"/>
                </a:ext>
                <a:ext uri="{FF2B5EF4-FFF2-40B4-BE49-F238E27FC236}">
                  <a16:creationId xmlns:a16="http://schemas.microsoft.com/office/drawing/2014/main" id="{00000000-0008-0000-0200-00007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59</xdr:row>
          <xdr:rowOff>7620</xdr:rowOff>
        </xdr:from>
        <xdr:to>
          <xdr:col>19</xdr:col>
          <xdr:colOff>220980</xdr:colOff>
          <xdr:row>59</xdr:row>
          <xdr:rowOff>220980</xdr:rowOff>
        </xdr:to>
        <xdr:sp macro="" textlink="">
          <xdr:nvSpPr>
            <xdr:cNvPr id="76927" name="Check Box 127" hidden="1">
              <a:extLst>
                <a:ext uri="{63B3BB69-23CF-44E3-9099-C40C66FF867C}">
                  <a14:compatExt spid="_x0000_s76927"/>
                </a:ext>
                <a:ext uri="{FF2B5EF4-FFF2-40B4-BE49-F238E27FC236}">
                  <a16:creationId xmlns:a16="http://schemas.microsoft.com/office/drawing/2014/main" id="{00000000-0008-0000-0200-00007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60</xdr:row>
          <xdr:rowOff>7620</xdr:rowOff>
        </xdr:from>
        <xdr:to>
          <xdr:col>18</xdr:col>
          <xdr:colOff>220980</xdr:colOff>
          <xdr:row>60</xdr:row>
          <xdr:rowOff>220980</xdr:rowOff>
        </xdr:to>
        <xdr:sp macro="" textlink="">
          <xdr:nvSpPr>
            <xdr:cNvPr id="76928" name="Check Box 128" hidden="1">
              <a:extLst>
                <a:ext uri="{63B3BB69-23CF-44E3-9099-C40C66FF867C}">
                  <a14:compatExt spid="_x0000_s76928"/>
                </a:ext>
                <a:ext uri="{FF2B5EF4-FFF2-40B4-BE49-F238E27FC236}">
                  <a16:creationId xmlns:a16="http://schemas.microsoft.com/office/drawing/2014/main" id="{00000000-0008-0000-0200-00008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60</xdr:row>
          <xdr:rowOff>7620</xdr:rowOff>
        </xdr:from>
        <xdr:to>
          <xdr:col>19</xdr:col>
          <xdr:colOff>220980</xdr:colOff>
          <xdr:row>60</xdr:row>
          <xdr:rowOff>220980</xdr:rowOff>
        </xdr:to>
        <xdr:sp macro="" textlink="">
          <xdr:nvSpPr>
            <xdr:cNvPr id="76929" name="Check Box 129" hidden="1">
              <a:extLst>
                <a:ext uri="{63B3BB69-23CF-44E3-9099-C40C66FF867C}">
                  <a14:compatExt spid="_x0000_s76929"/>
                </a:ext>
                <a:ext uri="{FF2B5EF4-FFF2-40B4-BE49-F238E27FC236}">
                  <a16:creationId xmlns:a16="http://schemas.microsoft.com/office/drawing/2014/main" id="{00000000-0008-0000-0200-00008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61</xdr:row>
          <xdr:rowOff>7620</xdr:rowOff>
        </xdr:from>
        <xdr:to>
          <xdr:col>18</xdr:col>
          <xdr:colOff>220980</xdr:colOff>
          <xdr:row>61</xdr:row>
          <xdr:rowOff>220980</xdr:rowOff>
        </xdr:to>
        <xdr:sp macro="" textlink="">
          <xdr:nvSpPr>
            <xdr:cNvPr id="76930" name="Check Box 130" hidden="1">
              <a:extLst>
                <a:ext uri="{63B3BB69-23CF-44E3-9099-C40C66FF867C}">
                  <a14:compatExt spid="_x0000_s76930"/>
                </a:ext>
                <a:ext uri="{FF2B5EF4-FFF2-40B4-BE49-F238E27FC236}">
                  <a16:creationId xmlns:a16="http://schemas.microsoft.com/office/drawing/2014/main" id="{00000000-0008-0000-0200-00008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62</xdr:row>
          <xdr:rowOff>7620</xdr:rowOff>
        </xdr:from>
        <xdr:to>
          <xdr:col>18</xdr:col>
          <xdr:colOff>220980</xdr:colOff>
          <xdr:row>62</xdr:row>
          <xdr:rowOff>220980</xdr:rowOff>
        </xdr:to>
        <xdr:sp macro="" textlink="">
          <xdr:nvSpPr>
            <xdr:cNvPr id="76931" name="Check Box 131" hidden="1">
              <a:extLst>
                <a:ext uri="{63B3BB69-23CF-44E3-9099-C40C66FF867C}">
                  <a14:compatExt spid="_x0000_s76931"/>
                </a:ext>
                <a:ext uri="{FF2B5EF4-FFF2-40B4-BE49-F238E27FC236}">
                  <a16:creationId xmlns:a16="http://schemas.microsoft.com/office/drawing/2014/main" id="{00000000-0008-0000-0200-00008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62</xdr:row>
          <xdr:rowOff>7620</xdr:rowOff>
        </xdr:from>
        <xdr:to>
          <xdr:col>19</xdr:col>
          <xdr:colOff>220980</xdr:colOff>
          <xdr:row>62</xdr:row>
          <xdr:rowOff>220980</xdr:rowOff>
        </xdr:to>
        <xdr:sp macro="" textlink="">
          <xdr:nvSpPr>
            <xdr:cNvPr id="76932" name="Check Box 132" hidden="1">
              <a:extLst>
                <a:ext uri="{63B3BB69-23CF-44E3-9099-C40C66FF867C}">
                  <a14:compatExt spid="_x0000_s76932"/>
                </a:ext>
                <a:ext uri="{FF2B5EF4-FFF2-40B4-BE49-F238E27FC236}">
                  <a16:creationId xmlns:a16="http://schemas.microsoft.com/office/drawing/2014/main" id="{00000000-0008-0000-0200-00008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61</xdr:row>
          <xdr:rowOff>7620</xdr:rowOff>
        </xdr:from>
        <xdr:to>
          <xdr:col>19</xdr:col>
          <xdr:colOff>220980</xdr:colOff>
          <xdr:row>61</xdr:row>
          <xdr:rowOff>220980</xdr:rowOff>
        </xdr:to>
        <xdr:sp macro="" textlink="">
          <xdr:nvSpPr>
            <xdr:cNvPr id="76933" name="Check Box 133" hidden="1">
              <a:extLst>
                <a:ext uri="{63B3BB69-23CF-44E3-9099-C40C66FF867C}">
                  <a14:compatExt spid="_x0000_s76933"/>
                </a:ext>
                <a:ext uri="{FF2B5EF4-FFF2-40B4-BE49-F238E27FC236}">
                  <a16:creationId xmlns:a16="http://schemas.microsoft.com/office/drawing/2014/main" id="{00000000-0008-0000-0200-00008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39</xdr:row>
          <xdr:rowOff>7620</xdr:rowOff>
        </xdr:from>
        <xdr:to>
          <xdr:col>15</xdr:col>
          <xdr:colOff>190500</xdr:colOff>
          <xdr:row>39</xdr:row>
          <xdr:rowOff>220980</xdr:rowOff>
        </xdr:to>
        <xdr:sp macro="" textlink="">
          <xdr:nvSpPr>
            <xdr:cNvPr id="76934" name="Check Box 134" hidden="1">
              <a:extLst>
                <a:ext uri="{63B3BB69-23CF-44E3-9099-C40C66FF867C}">
                  <a14:compatExt spid="_x0000_s76934"/>
                </a:ext>
                <a:ext uri="{FF2B5EF4-FFF2-40B4-BE49-F238E27FC236}">
                  <a16:creationId xmlns:a16="http://schemas.microsoft.com/office/drawing/2014/main" id="{00000000-0008-0000-0200-00008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39</xdr:row>
          <xdr:rowOff>22860</xdr:rowOff>
        </xdr:from>
        <xdr:to>
          <xdr:col>16</xdr:col>
          <xdr:colOff>266700</xdr:colOff>
          <xdr:row>39</xdr:row>
          <xdr:rowOff>228600</xdr:rowOff>
        </xdr:to>
        <xdr:sp macro="" textlink="">
          <xdr:nvSpPr>
            <xdr:cNvPr id="76935" name="Check Box 135" hidden="1">
              <a:extLst>
                <a:ext uri="{63B3BB69-23CF-44E3-9099-C40C66FF867C}">
                  <a14:compatExt spid="_x0000_s76935"/>
                </a:ext>
                <a:ext uri="{FF2B5EF4-FFF2-40B4-BE49-F238E27FC236}">
                  <a16:creationId xmlns:a16="http://schemas.microsoft.com/office/drawing/2014/main" id="{00000000-0008-0000-0200-00008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39</xdr:row>
          <xdr:rowOff>7620</xdr:rowOff>
        </xdr:from>
        <xdr:to>
          <xdr:col>17</xdr:col>
          <xdr:colOff>220980</xdr:colOff>
          <xdr:row>39</xdr:row>
          <xdr:rowOff>220980</xdr:rowOff>
        </xdr:to>
        <xdr:sp macro="" textlink="">
          <xdr:nvSpPr>
            <xdr:cNvPr id="76936" name="Check Box 136" hidden="1">
              <a:extLst>
                <a:ext uri="{63B3BB69-23CF-44E3-9099-C40C66FF867C}">
                  <a14:compatExt spid="_x0000_s76936"/>
                </a:ext>
                <a:ext uri="{FF2B5EF4-FFF2-40B4-BE49-F238E27FC236}">
                  <a16:creationId xmlns:a16="http://schemas.microsoft.com/office/drawing/2014/main" id="{00000000-0008-0000-0200-00008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39</xdr:row>
          <xdr:rowOff>7620</xdr:rowOff>
        </xdr:from>
        <xdr:to>
          <xdr:col>18</xdr:col>
          <xdr:colOff>220980</xdr:colOff>
          <xdr:row>39</xdr:row>
          <xdr:rowOff>220980</xdr:rowOff>
        </xdr:to>
        <xdr:sp macro="" textlink="">
          <xdr:nvSpPr>
            <xdr:cNvPr id="76937" name="Check Box 137" hidden="1">
              <a:extLst>
                <a:ext uri="{63B3BB69-23CF-44E3-9099-C40C66FF867C}">
                  <a14:compatExt spid="_x0000_s76937"/>
                </a:ext>
                <a:ext uri="{FF2B5EF4-FFF2-40B4-BE49-F238E27FC236}">
                  <a16:creationId xmlns:a16="http://schemas.microsoft.com/office/drawing/2014/main" id="{00000000-0008-0000-0200-00008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38</xdr:row>
          <xdr:rowOff>228600</xdr:rowOff>
        </xdr:from>
        <xdr:to>
          <xdr:col>19</xdr:col>
          <xdr:colOff>228600</xdr:colOff>
          <xdr:row>39</xdr:row>
          <xdr:rowOff>213360</xdr:rowOff>
        </xdr:to>
        <xdr:sp macro="" textlink="">
          <xdr:nvSpPr>
            <xdr:cNvPr id="76938" name="Check Box 138" hidden="1">
              <a:extLst>
                <a:ext uri="{63B3BB69-23CF-44E3-9099-C40C66FF867C}">
                  <a14:compatExt spid="_x0000_s76938"/>
                </a:ext>
                <a:ext uri="{FF2B5EF4-FFF2-40B4-BE49-F238E27FC236}">
                  <a16:creationId xmlns:a16="http://schemas.microsoft.com/office/drawing/2014/main" id="{00000000-0008-0000-0200-00008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29</xdr:row>
          <xdr:rowOff>22860</xdr:rowOff>
        </xdr:from>
        <xdr:to>
          <xdr:col>17</xdr:col>
          <xdr:colOff>220980</xdr:colOff>
          <xdr:row>29</xdr:row>
          <xdr:rowOff>228600</xdr:rowOff>
        </xdr:to>
        <xdr:sp macro="" textlink="">
          <xdr:nvSpPr>
            <xdr:cNvPr id="76939" name="Check Box 139" hidden="1">
              <a:extLst>
                <a:ext uri="{63B3BB69-23CF-44E3-9099-C40C66FF867C}">
                  <a14:compatExt spid="_x0000_s76939"/>
                </a:ext>
                <a:ext uri="{FF2B5EF4-FFF2-40B4-BE49-F238E27FC236}">
                  <a16:creationId xmlns:a16="http://schemas.microsoft.com/office/drawing/2014/main" id="{00000000-0008-0000-0200-00008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30</xdr:row>
          <xdr:rowOff>7620</xdr:rowOff>
        </xdr:from>
        <xdr:to>
          <xdr:col>17</xdr:col>
          <xdr:colOff>220980</xdr:colOff>
          <xdr:row>30</xdr:row>
          <xdr:rowOff>220980</xdr:rowOff>
        </xdr:to>
        <xdr:sp macro="" textlink="">
          <xdr:nvSpPr>
            <xdr:cNvPr id="76940" name="Check Box 140" hidden="1">
              <a:extLst>
                <a:ext uri="{63B3BB69-23CF-44E3-9099-C40C66FF867C}">
                  <a14:compatExt spid="_x0000_s76940"/>
                </a:ext>
                <a:ext uri="{FF2B5EF4-FFF2-40B4-BE49-F238E27FC236}">
                  <a16:creationId xmlns:a16="http://schemas.microsoft.com/office/drawing/2014/main" id="{00000000-0008-0000-0200-00008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31</xdr:row>
          <xdr:rowOff>7620</xdr:rowOff>
        </xdr:from>
        <xdr:to>
          <xdr:col>17</xdr:col>
          <xdr:colOff>220980</xdr:colOff>
          <xdr:row>31</xdr:row>
          <xdr:rowOff>220980</xdr:rowOff>
        </xdr:to>
        <xdr:sp macro="" textlink="">
          <xdr:nvSpPr>
            <xdr:cNvPr id="76941" name="Check Box 141" hidden="1">
              <a:extLst>
                <a:ext uri="{63B3BB69-23CF-44E3-9099-C40C66FF867C}">
                  <a14:compatExt spid="_x0000_s76941"/>
                </a:ext>
                <a:ext uri="{FF2B5EF4-FFF2-40B4-BE49-F238E27FC236}">
                  <a16:creationId xmlns:a16="http://schemas.microsoft.com/office/drawing/2014/main" id="{00000000-0008-0000-0200-00008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33</xdr:row>
          <xdr:rowOff>7620</xdr:rowOff>
        </xdr:from>
        <xdr:to>
          <xdr:col>17</xdr:col>
          <xdr:colOff>220980</xdr:colOff>
          <xdr:row>33</xdr:row>
          <xdr:rowOff>220980</xdr:rowOff>
        </xdr:to>
        <xdr:sp macro="" textlink="">
          <xdr:nvSpPr>
            <xdr:cNvPr id="76942" name="Check Box 142" hidden="1">
              <a:extLst>
                <a:ext uri="{63B3BB69-23CF-44E3-9099-C40C66FF867C}">
                  <a14:compatExt spid="_x0000_s76942"/>
                </a:ext>
                <a:ext uri="{FF2B5EF4-FFF2-40B4-BE49-F238E27FC236}">
                  <a16:creationId xmlns:a16="http://schemas.microsoft.com/office/drawing/2014/main" id="{00000000-0008-0000-0200-00008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32</xdr:row>
          <xdr:rowOff>7620</xdr:rowOff>
        </xdr:from>
        <xdr:to>
          <xdr:col>17</xdr:col>
          <xdr:colOff>220980</xdr:colOff>
          <xdr:row>32</xdr:row>
          <xdr:rowOff>220980</xdr:rowOff>
        </xdr:to>
        <xdr:sp macro="" textlink="">
          <xdr:nvSpPr>
            <xdr:cNvPr id="76943" name="Check Box 143" hidden="1">
              <a:extLst>
                <a:ext uri="{63B3BB69-23CF-44E3-9099-C40C66FF867C}">
                  <a14:compatExt spid="_x0000_s76943"/>
                </a:ext>
                <a:ext uri="{FF2B5EF4-FFF2-40B4-BE49-F238E27FC236}">
                  <a16:creationId xmlns:a16="http://schemas.microsoft.com/office/drawing/2014/main" id="{00000000-0008-0000-0200-00008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34</xdr:row>
          <xdr:rowOff>7620</xdr:rowOff>
        </xdr:from>
        <xdr:to>
          <xdr:col>17</xdr:col>
          <xdr:colOff>220980</xdr:colOff>
          <xdr:row>34</xdr:row>
          <xdr:rowOff>220980</xdr:rowOff>
        </xdr:to>
        <xdr:sp macro="" textlink="">
          <xdr:nvSpPr>
            <xdr:cNvPr id="76944" name="Check Box 144" hidden="1">
              <a:extLst>
                <a:ext uri="{63B3BB69-23CF-44E3-9099-C40C66FF867C}">
                  <a14:compatExt spid="_x0000_s76944"/>
                </a:ext>
                <a:ext uri="{FF2B5EF4-FFF2-40B4-BE49-F238E27FC236}">
                  <a16:creationId xmlns:a16="http://schemas.microsoft.com/office/drawing/2014/main" id="{00000000-0008-0000-0200-00009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35</xdr:row>
          <xdr:rowOff>7620</xdr:rowOff>
        </xdr:from>
        <xdr:to>
          <xdr:col>17</xdr:col>
          <xdr:colOff>220980</xdr:colOff>
          <xdr:row>35</xdr:row>
          <xdr:rowOff>220980</xdr:rowOff>
        </xdr:to>
        <xdr:sp macro="" textlink="">
          <xdr:nvSpPr>
            <xdr:cNvPr id="76945" name="Check Box 145" hidden="1">
              <a:extLst>
                <a:ext uri="{63B3BB69-23CF-44E3-9099-C40C66FF867C}">
                  <a14:compatExt spid="_x0000_s76945"/>
                </a:ext>
                <a:ext uri="{FF2B5EF4-FFF2-40B4-BE49-F238E27FC236}">
                  <a16:creationId xmlns:a16="http://schemas.microsoft.com/office/drawing/2014/main" id="{00000000-0008-0000-0200-00009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36</xdr:row>
          <xdr:rowOff>7620</xdr:rowOff>
        </xdr:from>
        <xdr:to>
          <xdr:col>17</xdr:col>
          <xdr:colOff>220980</xdr:colOff>
          <xdr:row>36</xdr:row>
          <xdr:rowOff>220980</xdr:rowOff>
        </xdr:to>
        <xdr:sp macro="" textlink="">
          <xdr:nvSpPr>
            <xdr:cNvPr id="76946" name="Check Box 146" hidden="1">
              <a:extLst>
                <a:ext uri="{63B3BB69-23CF-44E3-9099-C40C66FF867C}">
                  <a14:compatExt spid="_x0000_s76946"/>
                </a:ext>
                <a:ext uri="{FF2B5EF4-FFF2-40B4-BE49-F238E27FC236}">
                  <a16:creationId xmlns:a16="http://schemas.microsoft.com/office/drawing/2014/main" id="{00000000-0008-0000-0200-00009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37</xdr:row>
          <xdr:rowOff>7620</xdr:rowOff>
        </xdr:from>
        <xdr:to>
          <xdr:col>17</xdr:col>
          <xdr:colOff>220980</xdr:colOff>
          <xdr:row>37</xdr:row>
          <xdr:rowOff>220980</xdr:rowOff>
        </xdr:to>
        <xdr:sp macro="" textlink="">
          <xdr:nvSpPr>
            <xdr:cNvPr id="76947" name="Check Box 147" hidden="1">
              <a:extLst>
                <a:ext uri="{63B3BB69-23CF-44E3-9099-C40C66FF867C}">
                  <a14:compatExt spid="_x0000_s76947"/>
                </a:ext>
                <a:ext uri="{FF2B5EF4-FFF2-40B4-BE49-F238E27FC236}">
                  <a16:creationId xmlns:a16="http://schemas.microsoft.com/office/drawing/2014/main" id="{00000000-0008-0000-0200-00009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28</xdr:row>
          <xdr:rowOff>160020</xdr:rowOff>
        </xdr:from>
        <xdr:to>
          <xdr:col>19</xdr:col>
          <xdr:colOff>228600</xdr:colOff>
          <xdr:row>29</xdr:row>
          <xdr:rowOff>213360</xdr:rowOff>
        </xdr:to>
        <xdr:sp macro="" textlink="">
          <xdr:nvSpPr>
            <xdr:cNvPr id="76948" name="Check Box 148" hidden="1">
              <a:extLst>
                <a:ext uri="{63B3BB69-23CF-44E3-9099-C40C66FF867C}">
                  <a14:compatExt spid="_x0000_s76948"/>
                </a:ext>
                <a:ext uri="{FF2B5EF4-FFF2-40B4-BE49-F238E27FC236}">
                  <a16:creationId xmlns:a16="http://schemas.microsoft.com/office/drawing/2014/main" id="{00000000-0008-0000-0200-00009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29</xdr:row>
          <xdr:rowOff>236220</xdr:rowOff>
        </xdr:from>
        <xdr:to>
          <xdr:col>19</xdr:col>
          <xdr:colOff>228600</xdr:colOff>
          <xdr:row>30</xdr:row>
          <xdr:rowOff>213360</xdr:rowOff>
        </xdr:to>
        <xdr:sp macro="" textlink="">
          <xdr:nvSpPr>
            <xdr:cNvPr id="76949" name="Check Box 149" hidden="1">
              <a:extLst>
                <a:ext uri="{63B3BB69-23CF-44E3-9099-C40C66FF867C}">
                  <a14:compatExt spid="_x0000_s76949"/>
                </a:ext>
                <a:ext uri="{FF2B5EF4-FFF2-40B4-BE49-F238E27FC236}">
                  <a16:creationId xmlns:a16="http://schemas.microsoft.com/office/drawing/2014/main" id="{00000000-0008-0000-0200-00009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30</xdr:row>
          <xdr:rowOff>236220</xdr:rowOff>
        </xdr:from>
        <xdr:to>
          <xdr:col>19</xdr:col>
          <xdr:colOff>228600</xdr:colOff>
          <xdr:row>31</xdr:row>
          <xdr:rowOff>213360</xdr:rowOff>
        </xdr:to>
        <xdr:sp macro="" textlink="">
          <xdr:nvSpPr>
            <xdr:cNvPr id="76950" name="Check Box 150" hidden="1">
              <a:extLst>
                <a:ext uri="{63B3BB69-23CF-44E3-9099-C40C66FF867C}">
                  <a14:compatExt spid="_x0000_s76950"/>
                </a:ext>
                <a:ext uri="{FF2B5EF4-FFF2-40B4-BE49-F238E27FC236}">
                  <a16:creationId xmlns:a16="http://schemas.microsoft.com/office/drawing/2014/main" id="{00000000-0008-0000-0200-00009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31</xdr:row>
          <xdr:rowOff>236220</xdr:rowOff>
        </xdr:from>
        <xdr:to>
          <xdr:col>19</xdr:col>
          <xdr:colOff>228600</xdr:colOff>
          <xdr:row>32</xdr:row>
          <xdr:rowOff>213360</xdr:rowOff>
        </xdr:to>
        <xdr:sp macro="" textlink="">
          <xdr:nvSpPr>
            <xdr:cNvPr id="76951" name="Check Box 151" hidden="1">
              <a:extLst>
                <a:ext uri="{63B3BB69-23CF-44E3-9099-C40C66FF867C}">
                  <a14:compatExt spid="_x0000_s76951"/>
                </a:ext>
                <a:ext uri="{FF2B5EF4-FFF2-40B4-BE49-F238E27FC236}">
                  <a16:creationId xmlns:a16="http://schemas.microsoft.com/office/drawing/2014/main" id="{00000000-0008-0000-0200-00009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32</xdr:row>
          <xdr:rowOff>236220</xdr:rowOff>
        </xdr:from>
        <xdr:to>
          <xdr:col>19</xdr:col>
          <xdr:colOff>228600</xdr:colOff>
          <xdr:row>33</xdr:row>
          <xdr:rowOff>213360</xdr:rowOff>
        </xdr:to>
        <xdr:sp macro="" textlink="">
          <xdr:nvSpPr>
            <xdr:cNvPr id="76952" name="Check Box 152" hidden="1">
              <a:extLst>
                <a:ext uri="{63B3BB69-23CF-44E3-9099-C40C66FF867C}">
                  <a14:compatExt spid="_x0000_s76952"/>
                </a:ext>
                <a:ext uri="{FF2B5EF4-FFF2-40B4-BE49-F238E27FC236}">
                  <a16:creationId xmlns:a16="http://schemas.microsoft.com/office/drawing/2014/main" id="{00000000-0008-0000-0200-00009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33</xdr:row>
          <xdr:rowOff>236220</xdr:rowOff>
        </xdr:from>
        <xdr:to>
          <xdr:col>19</xdr:col>
          <xdr:colOff>228600</xdr:colOff>
          <xdr:row>34</xdr:row>
          <xdr:rowOff>213360</xdr:rowOff>
        </xdr:to>
        <xdr:sp macro="" textlink="">
          <xdr:nvSpPr>
            <xdr:cNvPr id="76953" name="Check Box 153" hidden="1">
              <a:extLst>
                <a:ext uri="{63B3BB69-23CF-44E3-9099-C40C66FF867C}">
                  <a14:compatExt spid="_x0000_s76953"/>
                </a:ext>
                <a:ext uri="{FF2B5EF4-FFF2-40B4-BE49-F238E27FC236}">
                  <a16:creationId xmlns:a16="http://schemas.microsoft.com/office/drawing/2014/main" id="{00000000-0008-0000-0200-00009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34</xdr:row>
          <xdr:rowOff>236220</xdr:rowOff>
        </xdr:from>
        <xdr:to>
          <xdr:col>19</xdr:col>
          <xdr:colOff>228600</xdr:colOff>
          <xdr:row>35</xdr:row>
          <xdr:rowOff>213360</xdr:rowOff>
        </xdr:to>
        <xdr:sp macro="" textlink="">
          <xdr:nvSpPr>
            <xdr:cNvPr id="76954" name="Check Box 154" hidden="1">
              <a:extLst>
                <a:ext uri="{63B3BB69-23CF-44E3-9099-C40C66FF867C}">
                  <a14:compatExt spid="_x0000_s76954"/>
                </a:ext>
                <a:ext uri="{FF2B5EF4-FFF2-40B4-BE49-F238E27FC236}">
                  <a16:creationId xmlns:a16="http://schemas.microsoft.com/office/drawing/2014/main" id="{00000000-0008-0000-0200-00009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35</xdr:row>
          <xdr:rowOff>228600</xdr:rowOff>
        </xdr:from>
        <xdr:to>
          <xdr:col>19</xdr:col>
          <xdr:colOff>228600</xdr:colOff>
          <xdr:row>36</xdr:row>
          <xdr:rowOff>213360</xdr:rowOff>
        </xdr:to>
        <xdr:sp macro="" textlink="">
          <xdr:nvSpPr>
            <xdr:cNvPr id="76955" name="Check Box 155" hidden="1">
              <a:extLst>
                <a:ext uri="{63B3BB69-23CF-44E3-9099-C40C66FF867C}">
                  <a14:compatExt spid="_x0000_s76955"/>
                </a:ext>
                <a:ext uri="{FF2B5EF4-FFF2-40B4-BE49-F238E27FC236}">
                  <a16:creationId xmlns:a16="http://schemas.microsoft.com/office/drawing/2014/main" id="{00000000-0008-0000-0200-00009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36</xdr:row>
          <xdr:rowOff>228600</xdr:rowOff>
        </xdr:from>
        <xdr:to>
          <xdr:col>19</xdr:col>
          <xdr:colOff>228600</xdr:colOff>
          <xdr:row>37</xdr:row>
          <xdr:rowOff>213360</xdr:rowOff>
        </xdr:to>
        <xdr:sp macro="" textlink="">
          <xdr:nvSpPr>
            <xdr:cNvPr id="76956" name="Check Box 156" hidden="1">
              <a:extLst>
                <a:ext uri="{63B3BB69-23CF-44E3-9099-C40C66FF867C}">
                  <a14:compatExt spid="_x0000_s76956"/>
                </a:ext>
                <a:ext uri="{FF2B5EF4-FFF2-40B4-BE49-F238E27FC236}">
                  <a16:creationId xmlns:a16="http://schemas.microsoft.com/office/drawing/2014/main" id="{00000000-0008-0000-0200-00009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38</xdr:row>
          <xdr:rowOff>7620</xdr:rowOff>
        </xdr:from>
        <xdr:to>
          <xdr:col>15</xdr:col>
          <xdr:colOff>190500</xdr:colOff>
          <xdr:row>38</xdr:row>
          <xdr:rowOff>220980</xdr:rowOff>
        </xdr:to>
        <xdr:sp macro="" textlink="">
          <xdr:nvSpPr>
            <xdr:cNvPr id="76957" name="Check Box 157" hidden="1">
              <a:extLst>
                <a:ext uri="{63B3BB69-23CF-44E3-9099-C40C66FF867C}">
                  <a14:compatExt spid="_x0000_s76957"/>
                </a:ext>
                <a:ext uri="{FF2B5EF4-FFF2-40B4-BE49-F238E27FC236}">
                  <a16:creationId xmlns:a16="http://schemas.microsoft.com/office/drawing/2014/main" id="{00000000-0008-0000-0200-00009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38</xdr:row>
          <xdr:rowOff>7620</xdr:rowOff>
        </xdr:from>
        <xdr:to>
          <xdr:col>17</xdr:col>
          <xdr:colOff>220980</xdr:colOff>
          <xdr:row>38</xdr:row>
          <xdr:rowOff>220980</xdr:rowOff>
        </xdr:to>
        <xdr:sp macro="" textlink="">
          <xdr:nvSpPr>
            <xdr:cNvPr id="76958" name="Check Box 158" hidden="1">
              <a:extLst>
                <a:ext uri="{63B3BB69-23CF-44E3-9099-C40C66FF867C}">
                  <a14:compatExt spid="_x0000_s76958"/>
                </a:ext>
                <a:ext uri="{FF2B5EF4-FFF2-40B4-BE49-F238E27FC236}">
                  <a16:creationId xmlns:a16="http://schemas.microsoft.com/office/drawing/2014/main" id="{00000000-0008-0000-0200-00009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37</xdr:row>
          <xdr:rowOff>228600</xdr:rowOff>
        </xdr:from>
        <xdr:to>
          <xdr:col>19</xdr:col>
          <xdr:colOff>228600</xdr:colOff>
          <xdr:row>38</xdr:row>
          <xdr:rowOff>213360</xdr:rowOff>
        </xdr:to>
        <xdr:sp macro="" textlink="">
          <xdr:nvSpPr>
            <xdr:cNvPr id="76959" name="Check Box 159" hidden="1">
              <a:extLst>
                <a:ext uri="{63B3BB69-23CF-44E3-9099-C40C66FF867C}">
                  <a14:compatExt spid="_x0000_s76959"/>
                </a:ext>
                <a:ext uri="{FF2B5EF4-FFF2-40B4-BE49-F238E27FC236}">
                  <a16:creationId xmlns:a16="http://schemas.microsoft.com/office/drawing/2014/main" id="{00000000-0008-0000-0200-00009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38</xdr:row>
          <xdr:rowOff>22860</xdr:rowOff>
        </xdr:from>
        <xdr:to>
          <xdr:col>16</xdr:col>
          <xdr:colOff>266700</xdr:colOff>
          <xdr:row>39</xdr:row>
          <xdr:rowOff>0</xdr:rowOff>
        </xdr:to>
        <xdr:sp macro="" textlink="">
          <xdr:nvSpPr>
            <xdr:cNvPr id="76960" name="Check Box 160" hidden="1">
              <a:extLst>
                <a:ext uri="{63B3BB69-23CF-44E3-9099-C40C66FF867C}">
                  <a14:compatExt spid="_x0000_s76960"/>
                </a:ext>
                <a:ext uri="{FF2B5EF4-FFF2-40B4-BE49-F238E27FC236}">
                  <a16:creationId xmlns:a16="http://schemas.microsoft.com/office/drawing/2014/main" id="{00000000-0008-0000-0200-0000A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37</xdr:row>
          <xdr:rowOff>22860</xdr:rowOff>
        </xdr:from>
        <xdr:to>
          <xdr:col>16</xdr:col>
          <xdr:colOff>266700</xdr:colOff>
          <xdr:row>38</xdr:row>
          <xdr:rowOff>0</xdr:rowOff>
        </xdr:to>
        <xdr:sp macro="" textlink="">
          <xdr:nvSpPr>
            <xdr:cNvPr id="76961" name="Check Box 161" hidden="1">
              <a:extLst>
                <a:ext uri="{63B3BB69-23CF-44E3-9099-C40C66FF867C}">
                  <a14:compatExt spid="_x0000_s76961"/>
                </a:ext>
                <a:ext uri="{FF2B5EF4-FFF2-40B4-BE49-F238E27FC236}">
                  <a16:creationId xmlns:a16="http://schemas.microsoft.com/office/drawing/2014/main" id="{00000000-0008-0000-0200-0000A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36</xdr:row>
          <xdr:rowOff>22860</xdr:rowOff>
        </xdr:from>
        <xdr:to>
          <xdr:col>16</xdr:col>
          <xdr:colOff>266700</xdr:colOff>
          <xdr:row>37</xdr:row>
          <xdr:rowOff>0</xdr:rowOff>
        </xdr:to>
        <xdr:sp macro="" textlink="">
          <xdr:nvSpPr>
            <xdr:cNvPr id="76962" name="Check Box 162" hidden="1">
              <a:extLst>
                <a:ext uri="{63B3BB69-23CF-44E3-9099-C40C66FF867C}">
                  <a14:compatExt spid="_x0000_s76962"/>
                </a:ext>
                <a:ext uri="{FF2B5EF4-FFF2-40B4-BE49-F238E27FC236}">
                  <a16:creationId xmlns:a16="http://schemas.microsoft.com/office/drawing/2014/main" id="{00000000-0008-0000-0200-0000A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35</xdr:row>
          <xdr:rowOff>22860</xdr:rowOff>
        </xdr:from>
        <xdr:to>
          <xdr:col>16</xdr:col>
          <xdr:colOff>266700</xdr:colOff>
          <xdr:row>36</xdr:row>
          <xdr:rowOff>0</xdr:rowOff>
        </xdr:to>
        <xdr:sp macro="" textlink="">
          <xdr:nvSpPr>
            <xdr:cNvPr id="76963" name="Check Box 163" hidden="1">
              <a:extLst>
                <a:ext uri="{63B3BB69-23CF-44E3-9099-C40C66FF867C}">
                  <a14:compatExt spid="_x0000_s76963"/>
                </a:ext>
                <a:ext uri="{FF2B5EF4-FFF2-40B4-BE49-F238E27FC236}">
                  <a16:creationId xmlns:a16="http://schemas.microsoft.com/office/drawing/2014/main" id="{00000000-0008-0000-0200-0000A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34</xdr:row>
          <xdr:rowOff>22860</xdr:rowOff>
        </xdr:from>
        <xdr:to>
          <xdr:col>16</xdr:col>
          <xdr:colOff>266700</xdr:colOff>
          <xdr:row>35</xdr:row>
          <xdr:rowOff>0</xdr:rowOff>
        </xdr:to>
        <xdr:sp macro="" textlink="">
          <xdr:nvSpPr>
            <xdr:cNvPr id="76964" name="Check Box 164" hidden="1">
              <a:extLst>
                <a:ext uri="{63B3BB69-23CF-44E3-9099-C40C66FF867C}">
                  <a14:compatExt spid="_x0000_s76964"/>
                </a:ext>
                <a:ext uri="{FF2B5EF4-FFF2-40B4-BE49-F238E27FC236}">
                  <a16:creationId xmlns:a16="http://schemas.microsoft.com/office/drawing/2014/main" id="{00000000-0008-0000-0200-0000A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33</xdr:row>
          <xdr:rowOff>22860</xdr:rowOff>
        </xdr:from>
        <xdr:to>
          <xdr:col>16</xdr:col>
          <xdr:colOff>266700</xdr:colOff>
          <xdr:row>34</xdr:row>
          <xdr:rowOff>0</xdr:rowOff>
        </xdr:to>
        <xdr:sp macro="" textlink="">
          <xdr:nvSpPr>
            <xdr:cNvPr id="76965" name="Check Box 165" hidden="1">
              <a:extLst>
                <a:ext uri="{63B3BB69-23CF-44E3-9099-C40C66FF867C}">
                  <a14:compatExt spid="_x0000_s76965"/>
                </a:ext>
                <a:ext uri="{FF2B5EF4-FFF2-40B4-BE49-F238E27FC236}">
                  <a16:creationId xmlns:a16="http://schemas.microsoft.com/office/drawing/2014/main" id="{00000000-0008-0000-0200-0000A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32</xdr:row>
          <xdr:rowOff>22860</xdr:rowOff>
        </xdr:from>
        <xdr:to>
          <xdr:col>16</xdr:col>
          <xdr:colOff>266700</xdr:colOff>
          <xdr:row>33</xdr:row>
          <xdr:rowOff>0</xdr:rowOff>
        </xdr:to>
        <xdr:sp macro="" textlink="">
          <xdr:nvSpPr>
            <xdr:cNvPr id="76966" name="Check Box 166" hidden="1">
              <a:extLst>
                <a:ext uri="{63B3BB69-23CF-44E3-9099-C40C66FF867C}">
                  <a14:compatExt spid="_x0000_s76966"/>
                </a:ext>
                <a:ext uri="{FF2B5EF4-FFF2-40B4-BE49-F238E27FC236}">
                  <a16:creationId xmlns:a16="http://schemas.microsoft.com/office/drawing/2014/main" id="{00000000-0008-0000-0200-0000A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31</xdr:row>
          <xdr:rowOff>22860</xdr:rowOff>
        </xdr:from>
        <xdr:to>
          <xdr:col>16</xdr:col>
          <xdr:colOff>266700</xdr:colOff>
          <xdr:row>32</xdr:row>
          <xdr:rowOff>0</xdr:rowOff>
        </xdr:to>
        <xdr:sp macro="" textlink="">
          <xdr:nvSpPr>
            <xdr:cNvPr id="76967" name="Check Box 167" hidden="1">
              <a:extLst>
                <a:ext uri="{63B3BB69-23CF-44E3-9099-C40C66FF867C}">
                  <a14:compatExt spid="_x0000_s76967"/>
                </a:ext>
                <a:ext uri="{FF2B5EF4-FFF2-40B4-BE49-F238E27FC236}">
                  <a16:creationId xmlns:a16="http://schemas.microsoft.com/office/drawing/2014/main" id="{00000000-0008-0000-0200-0000A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30</xdr:row>
          <xdr:rowOff>22860</xdr:rowOff>
        </xdr:from>
        <xdr:to>
          <xdr:col>16</xdr:col>
          <xdr:colOff>266700</xdr:colOff>
          <xdr:row>30</xdr:row>
          <xdr:rowOff>228600</xdr:rowOff>
        </xdr:to>
        <xdr:sp macro="" textlink="">
          <xdr:nvSpPr>
            <xdr:cNvPr id="76968" name="Check Box 168" hidden="1">
              <a:extLst>
                <a:ext uri="{63B3BB69-23CF-44E3-9099-C40C66FF867C}">
                  <a14:compatExt spid="_x0000_s76968"/>
                </a:ext>
                <a:ext uri="{FF2B5EF4-FFF2-40B4-BE49-F238E27FC236}">
                  <a16:creationId xmlns:a16="http://schemas.microsoft.com/office/drawing/2014/main" id="{00000000-0008-0000-0200-0000A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29</xdr:row>
          <xdr:rowOff>22860</xdr:rowOff>
        </xdr:from>
        <xdr:to>
          <xdr:col>16</xdr:col>
          <xdr:colOff>266700</xdr:colOff>
          <xdr:row>29</xdr:row>
          <xdr:rowOff>228600</xdr:rowOff>
        </xdr:to>
        <xdr:sp macro="" textlink="">
          <xdr:nvSpPr>
            <xdr:cNvPr id="76969" name="Check Box 169" hidden="1">
              <a:extLst>
                <a:ext uri="{63B3BB69-23CF-44E3-9099-C40C66FF867C}">
                  <a14:compatExt spid="_x0000_s76969"/>
                </a:ext>
                <a:ext uri="{FF2B5EF4-FFF2-40B4-BE49-F238E27FC236}">
                  <a16:creationId xmlns:a16="http://schemas.microsoft.com/office/drawing/2014/main" id="{00000000-0008-0000-0200-0000A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38</xdr:row>
          <xdr:rowOff>7620</xdr:rowOff>
        </xdr:from>
        <xdr:to>
          <xdr:col>18</xdr:col>
          <xdr:colOff>220980</xdr:colOff>
          <xdr:row>38</xdr:row>
          <xdr:rowOff>220980</xdr:rowOff>
        </xdr:to>
        <xdr:sp macro="" textlink="">
          <xdr:nvSpPr>
            <xdr:cNvPr id="76970" name="Check Box 170" hidden="1">
              <a:extLst>
                <a:ext uri="{63B3BB69-23CF-44E3-9099-C40C66FF867C}">
                  <a14:compatExt spid="_x0000_s76970"/>
                </a:ext>
                <a:ext uri="{FF2B5EF4-FFF2-40B4-BE49-F238E27FC236}">
                  <a16:creationId xmlns:a16="http://schemas.microsoft.com/office/drawing/2014/main" id="{00000000-0008-0000-0200-0000A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37</xdr:row>
          <xdr:rowOff>7620</xdr:rowOff>
        </xdr:from>
        <xdr:to>
          <xdr:col>18</xdr:col>
          <xdr:colOff>220980</xdr:colOff>
          <xdr:row>37</xdr:row>
          <xdr:rowOff>220980</xdr:rowOff>
        </xdr:to>
        <xdr:sp macro="" textlink="">
          <xdr:nvSpPr>
            <xdr:cNvPr id="76971" name="Check Box 171" hidden="1">
              <a:extLst>
                <a:ext uri="{63B3BB69-23CF-44E3-9099-C40C66FF867C}">
                  <a14:compatExt spid="_x0000_s76971"/>
                </a:ext>
                <a:ext uri="{FF2B5EF4-FFF2-40B4-BE49-F238E27FC236}">
                  <a16:creationId xmlns:a16="http://schemas.microsoft.com/office/drawing/2014/main" id="{00000000-0008-0000-0200-0000A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36</xdr:row>
          <xdr:rowOff>7620</xdr:rowOff>
        </xdr:from>
        <xdr:to>
          <xdr:col>18</xdr:col>
          <xdr:colOff>220980</xdr:colOff>
          <xdr:row>36</xdr:row>
          <xdr:rowOff>220980</xdr:rowOff>
        </xdr:to>
        <xdr:sp macro="" textlink="">
          <xdr:nvSpPr>
            <xdr:cNvPr id="76972" name="Check Box 172" hidden="1">
              <a:extLst>
                <a:ext uri="{63B3BB69-23CF-44E3-9099-C40C66FF867C}">
                  <a14:compatExt spid="_x0000_s76972"/>
                </a:ext>
                <a:ext uri="{FF2B5EF4-FFF2-40B4-BE49-F238E27FC236}">
                  <a16:creationId xmlns:a16="http://schemas.microsoft.com/office/drawing/2014/main" id="{00000000-0008-0000-0200-0000A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35</xdr:row>
          <xdr:rowOff>7620</xdr:rowOff>
        </xdr:from>
        <xdr:to>
          <xdr:col>18</xdr:col>
          <xdr:colOff>220980</xdr:colOff>
          <xdr:row>35</xdr:row>
          <xdr:rowOff>220980</xdr:rowOff>
        </xdr:to>
        <xdr:sp macro="" textlink="">
          <xdr:nvSpPr>
            <xdr:cNvPr id="76973" name="Check Box 173" hidden="1">
              <a:extLst>
                <a:ext uri="{63B3BB69-23CF-44E3-9099-C40C66FF867C}">
                  <a14:compatExt spid="_x0000_s76973"/>
                </a:ext>
                <a:ext uri="{FF2B5EF4-FFF2-40B4-BE49-F238E27FC236}">
                  <a16:creationId xmlns:a16="http://schemas.microsoft.com/office/drawing/2014/main" id="{00000000-0008-0000-0200-0000A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34</xdr:row>
          <xdr:rowOff>7620</xdr:rowOff>
        </xdr:from>
        <xdr:to>
          <xdr:col>18</xdr:col>
          <xdr:colOff>220980</xdr:colOff>
          <xdr:row>34</xdr:row>
          <xdr:rowOff>220980</xdr:rowOff>
        </xdr:to>
        <xdr:sp macro="" textlink="">
          <xdr:nvSpPr>
            <xdr:cNvPr id="76974" name="Check Box 174" hidden="1">
              <a:extLst>
                <a:ext uri="{63B3BB69-23CF-44E3-9099-C40C66FF867C}">
                  <a14:compatExt spid="_x0000_s76974"/>
                </a:ext>
                <a:ext uri="{FF2B5EF4-FFF2-40B4-BE49-F238E27FC236}">
                  <a16:creationId xmlns:a16="http://schemas.microsoft.com/office/drawing/2014/main" id="{00000000-0008-0000-0200-0000AE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33</xdr:row>
          <xdr:rowOff>7620</xdr:rowOff>
        </xdr:from>
        <xdr:to>
          <xdr:col>18</xdr:col>
          <xdr:colOff>220980</xdr:colOff>
          <xdr:row>33</xdr:row>
          <xdr:rowOff>220980</xdr:rowOff>
        </xdr:to>
        <xdr:sp macro="" textlink="">
          <xdr:nvSpPr>
            <xdr:cNvPr id="76975" name="Check Box 175" hidden="1">
              <a:extLst>
                <a:ext uri="{63B3BB69-23CF-44E3-9099-C40C66FF867C}">
                  <a14:compatExt spid="_x0000_s76975"/>
                </a:ext>
                <a:ext uri="{FF2B5EF4-FFF2-40B4-BE49-F238E27FC236}">
                  <a16:creationId xmlns:a16="http://schemas.microsoft.com/office/drawing/2014/main" id="{00000000-0008-0000-0200-0000AF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32</xdr:row>
          <xdr:rowOff>7620</xdr:rowOff>
        </xdr:from>
        <xdr:to>
          <xdr:col>18</xdr:col>
          <xdr:colOff>220980</xdr:colOff>
          <xdr:row>32</xdr:row>
          <xdr:rowOff>220980</xdr:rowOff>
        </xdr:to>
        <xdr:sp macro="" textlink="">
          <xdr:nvSpPr>
            <xdr:cNvPr id="76976" name="Check Box 176" hidden="1">
              <a:extLst>
                <a:ext uri="{63B3BB69-23CF-44E3-9099-C40C66FF867C}">
                  <a14:compatExt spid="_x0000_s76976"/>
                </a:ext>
                <a:ext uri="{FF2B5EF4-FFF2-40B4-BE49-F238E27FC236}">
                  <a16:creationId xmlns:a16="http://schemas.microsoft.com/office/drawing/2014/main" id="{00000000-0008-0000-0200-0000B0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31</xdr:row>
          <xdr:rowOff>7620</xdr:rowOff>
        </xdr:from>
        <xdr:to>
          <xdr:col>18</xdr:col>
          <xdr:colOff>220980</xdr:colOff>
          <xdr:row>31</xdr:row>
          <xdr:rowOff>220980</xdr:rowOff>
        </xdr:to>
        <xdr:sp macro="" textlink="">
          <xdr:nvSpPr>
            <xdr:cNvPr id="76977" name="Check Box 177" hidden="1">
              <a:extLst>
                <a:ext uri="{63B3BB69-23CF-44E3-9099-C40C66FF867C}">
                  <a14:compatExt spid="_x0000_s76977"/>
                </a:ext>
                <a:ext uri="{FF2B5EF4-FFF2-40B4-BE49-F238E27FC236}">
                  <a16:creationId xmlns:a16="http://schemas.microsoft.com/office/drawing/2014/main" id="{00000000-0008-0000-0200-0000B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30</xdr:row>
          <xdr:rowOff>7620</xdr:rowOff>
        </xdr:from>
        <xdr:to>
          <xdr:col>18</xdr:col>
          <xdr:colOff>220980</xdr:colOff>
          <xdr:row>30</xdr:row>
          <xdr:rowOff>220980</xdr:rowOff>
        </xdr:to>
        <xdr:sp macro="" textlink="">
          <xdr:nvSpPr>
            <xdr:cNvPr id="76978" name="Check Box 178" hidden="1">
              <a:extLst>
                <a:ext uri="{63B3BB69-23CF-44E3-9099-C40C66FF867C}">
                  <a14:compatExt spid="_x0000_s76978"/>
                </a:ext>
                <a:ext uri="{FF2B5EF4-FFF2-40B4-BE49-F238E27FC236}">
                  <a16:creationId xmlns:a16="http://schemas.microsoft.com/office/drawing/2014/main" id="{00000000-0008-0000-0200-0000B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29</xdr:row>
          <xdr:rowOff>7620</xdr:rowOff>
        </xdr:from>
        <xdr:to>
          <xdr:col>18</xdr:col>
          <xdr:colOff>220980</xdr:colOff>
          <xdr:row>29</xdr:row>
          <xdr:rowOff>220980</xdr:rowOff>
        </xdr:to>
        <xdr:sp macro="" textlink="">
          <xdr:nvSpPr>
            <xdr:cNvPr id="76979" name="Check Box 179" hidden="1">
              <a:extLst>
                <a:ext uri="{63B3BB69-23CF-44E3-9099-C40C66FF867C}">
                  <a14:compatExt spid="_x0000_s76979"/>
                </a:ext>
                <a:ext uri="{FF2B5EF4-FFF2-40B4-BE49-F238E27FC236}">
                  <a16:creationId xmlns:a16="http://schemas.microsoft.com/office/drawing/2014/main" id="{00000000-0008-0000-0200-0000B3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37</xdr:row>
          <xdr:rowOff>7620</xdr:rowOff>
        </xdr:from>
        <xdr:to>
          <xdr:col>15</xdr:col>
          <xdr:colOff>190500</xdr:colOff>
          <xdr:row>37</xdr:row>
          <xdr:rowOff>220980</xdr:rowOff>
        </xdr:to>
        <xdr:sp macro="" textlink="">
          <xdr:nvSpPr>
            <xdr:cNvPr id="76980" name="Check Box 180" hidden="1">
              <a:extLst>
                <a:ext uri="{63B3BB69-23CF-44E3-9099-C40C66FF867C}">
                  <a14:compatExt spid="_x0000_s76980"/>
                </a:ext>
                <a:ext uri="{FF2B5EF4-FFF2-40B4-BE49-F238E27FC236}">
                  <a16:creationId xmlns:a16="http://schemas.microsoft.com/office/drawing/2014/main" id="{00000000-0008-0000-0200-0000B4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36</xdr:row>
          <xdr:rowOff>7620</xdr:rowOff>
        </xdr:from>
        <xdr:to>
          <xdr:col>15</xdr:col>
          <xdr:colOff>190500</xdr:colOff>
          <xdr:row>36</xdr:row>
          <xdr:rowOff>220980</xdr:rowOff>
        </xdr:to>
        <xdr:sp macro="" textlink="">
          <xdr:nvSpPr>
            <xdr:cNvPr id="76981" name="Check Box 181" hidden="1">
              <a:extLst>
                <a:ext uri="{63B3BB69-23CF-44E3-9099-C40C66FF867C}">
                  <a14:compatExt spid="_x0000_s76981"/>
                </a:ext>
                <a:ext uri="{FF2B5EF4-FFF2-40B4-BE49-F238E27FC236}">
                  <a16:creationId xmlns:a16="http://schemas.microsoft.com/office/drawing/2014/main" id="{00000000-0008-0000-0200-0000B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35</xdr:row>
          <xdr:rowOff>7620</xdr:rowOff>
        </xdr:from>
        <xdr:to>
          <xdr:col>15</xdr:col>
          <xdr:colOff>190500</xdr:colOff>
          <xdr:row>35</xdr:row>
          <xdr:rowOff>220980</xdr:rowOff>
        </xdr:to>
        <xdr:sp macro="" textlink="">
          <xdr:nvSpPr>
            <xdr:cNvPr id="76982" name="Check Box 182" hidden="1">
              <a:extLst>
                <a:ext uri="{63B3BB69-23CF-44E3-9099-C40C66FF867C}">
                  <a14:compatExt spid="_x0000_s76982"/>
                </a:ext>
                <a:ext uri="{FF2B5EF4-FFF2-40B4-BE49-F238E27FC236}">
                  <a16:creationId xmlns:a16="http://schemas.microsoft.com/office/drawing/2014/main" id="{00000000-0008-0000-0200-0000B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34</xdr:row>
          <xdr:rowOff>7620</xdr:rowOff>
        </xdr:from>
        <xdr:to>
          <xdr:col>15</xdr:col>
          <xdr:colOff>190500</xdr:colOff>
          <xdr:row>34</xdr:row>
          <xdr:rowOff>220980</xdr:rowOff>
        </xdr:to>
        <xdr:sp macro="" textlink="">
          <xdr:nvSpPr>
            <xdr:cNvPr id="76983" name="Check Box 183" hidden="1">
              <a:extLst>
                <a:ext uri="{63B3BB69-23CF-44E3-9099-C40C66FF867C}">
                  <a14:compatExt spid="_x0000_s76983"/>
                </a:ext>
                <a:ext uri="{FF2B5EF4-FFF2-40B4-BE49-F238E27FC236}">
                  <a16:creationId xmlns:a16="http://schemas.microsoft.com/office/drawing/2014/main" id="{00000000-0008-0000-0200-0000B7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33</xdr:row>
          <xdr:rowOff>7620</xdr:rowOff>
        </xdr:from>
        <xdr:to>
          <xdr:col>15</xdr:col>
          <xdr:colOff>190500</xdr:colOff>
          <xdr:row>33</xdr:row>
          <xdr:rowOff>220980</xdr:rowOff>
        </xdr:to>
        <xdr:sp macro="" textlink="">
          <xdr:nvSpPr>
            <xdr:cNvPr id="76984" name="Check Box 184" hidden="1">
              <a:extLst>
                <a:ext uri="{63B3BB69-23CF-44E3-9099-C40C66FF867C}">
                  <a14:compatExt spid="_x0000_s76984"/>
                </a:ext>
                <a:ext uri="{FF2B5EF4-FFF2-40B4-BE49-F238E27FC236}">
                  <a16:creationId xmlns:a16="http://schemas.microsoft.com/office/drawing/2014/main" id="{00000000-0008-0000-0200-0000B8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32</xdr:row>
          <xdr:rowOff>7620</xdr:rowOff>
        </xdr:from>
        <xdr:to>
          <xdr:col>15</xdr:col>
          <xdr:colOff>190500</xdr:colOff>
          <xdr:row>32</xdr:row>
          <xdr:rowOff>220980</xdr:rowOff>
        </xdr:to>
        <xdr:sp macro="" textlink="">
          <xdr:nvSpPr>
            <xdr:cNvPr id="76985" name="Check Box 185" hidden="1">
              <a:extLst>
                <a:ext uri="{63B3BB69-23CF-44E3-9099-C40C66FF867C}">
                  <a14:compatExt spid="_x0000_s76985"/>
                </a:ext>
                <a:ext uri="{FF2B5EF4-FFF2-40B4-BE49-F238E27FC236}">
                  <a16:creationId xmlns:a16="http://schemas.microsoft.com/office/drawing/2014/main" id="{00000000-0008-0000-0200-0000B9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31</xdr:row>
          <xdr:rowOff>7620</xdr:rowOff>
        </xdr:from>
        <xdr:to>
          <xdr:col>15</xdr:col>
          <xdr:colOff>190500</xdr:colOff>
          <xdr:row>31</xdr:row>
          <xdr:rowOff>220980</xdr:rowOff>
        </xdr:to>
        <xdr:sp macro="" textlink="">
          <xdr:nvSpPr>
            <xdr:cNvPr id="76986" name="Check Box 186" hidden="1">
              <a:extLst>
                <a:ext uri="{63B3BB69-23CF-44E3-9099-C40C66FF867C}">
                  <a14:compatExt spid="_x0000_s76986"/>
                </a:ext>
                <a:ext uri="{FF2B5EF4-FFF2-40B4-BE49-F238E27FC236}">
                  <a16:creationId xmlns:a16="http://schemas.microsoft.com/office/drawing/2014/main" id="{00000000-0008-0000-0200-0000BA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30</xdr:row>
          <xdr:rowOff>7620</xdr:rowOff>
        </xdr:from>
        <xdr:to>
          <xdr:col>15</xdr:col>
          <xdr:colOff>190500</xdr:colOff>
          <xdr:row>30</xdr:row>
          <xdr:rowOff>220980</xdr:rowOff>
        </xdr:to>
        <xdr:sp macro="" textlink="">
          <xdr:nvSpPr>
            <xdr:cNvPr id="76987" name="Check Box 187" hidden="1">
              <a:extLst>
                <a:ext uri="{63B3BB69-23CF-44E3-9099-C40C66FF867C}">
                  <a14:compatExt spid="_x0000_s76987"/>
                </a:ext>
                <a:ext uri="{FF2B5EF4-FFF2-40B4-BE49-F238E27FC236}">
                  <a16:creationId xmlns:a16="http://schemas.microsoft.com/office/drawing/2014/main" id="{00000000-0008-0000-0200-0000BB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29</xdr:row>
          <xdr:rowOff>7620</xdr:rowOff>
        </xdr:from>
        <xdr:to>
          <xdr:col>15</xdr:col>
          <xdr:colOff>190500</xdr:colOff>
          <xdr:row>29</xdr:row>
          <xdr:rowOff>220980</xdr:rowOff>
        </xdr:to>
        <xdr:sp macro="" textlink="">
          <xdr:nvSpPr>
            <xdr:cNvPr id="76988" name="Check Box 188" hidden="1">
              <a:extLst>
                <a:ext uri="{63B3BB69-23CF-44E3-9099-C40C66FF867C}">
                  <a14:compatExt spid="_x0000_s76988"/>
                </a:ext>
                <a:ext uri="{FF2B5EF4-FFF2-40B4-BE49-F238E27FC236}">
                  <a16:creationId xmlns:a16="http://schemas.microsoft.com/office/drawing/2014/main" id="{00000000-0008-0000-0200-0000BC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15</xdr:row>
          <xdr:rowOff>7620</xdr:rowOff>
        </xdr:from>
        <xdr:to>
          <xdr:col>7</xdr:col>
          <xdr:colOff>83820</xdr:colOff>
          <xdr:row>16</xdr:row>
          <xdr:rowOff>99060</xdr:rowOff>
        </xdr:to>
        <xdr:sp macro="" textlink="">
          <xdr:nvSpPr>
            <xdr:cNvPr id="76989" name="Check Box 189" hidden="1">
              <a:extLst>
                <a:ext uri="{63B3BB69-23CF-44E3-9099-C40C66FF867C}">
                  <a14:compatExt spid="_x0000_s76989"/>
                </a:ext>
                <a:ext uri="{FF2B5EF4-FFF2-40B4-BE49-F238E27FC236}">
                  <a16:creationId xmlns:a16="http://schemas.microsoft.com/office/drawing/2014/main" id="{00000000-0008-0000-0200-0000BD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48228</xdr:colOff>
      <xdr:row>0</xdr:row>
      <xdr:rowOff>0</xdr:rowOff>
    </xdr:from>
    <xdr:to>
      <xdr:col>4</xdr:col>
      <xdr:colOff>288276</xdr:colOff>
      <xdr:row>3</xdr:row>
      <xdr:rowOff>189720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47" y="0"/>
          <a:ext cx="1517073" cy="6816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</xdr:colOff>
          <xdr:row>7</xdr:row>
          <xdr:rowOff>76200</xdr:rowOff>
        </xdr:from>
        <xdr:to>
          <xdr:col>41</xdr:col>
          <xdr:colOff>38100</xdr:colOff>
          <xdr:row>8</xdr:row>
          <xdr:rowOff>144780</xdr:rowOff>
        </xdr:to>
        <xdr:sp macro="" textlink="">
          <xdr:nvSpPr>
            <xdr:cNvPr id="82945" name="Check Box 1" hidden="1">
              <a:extLst>
                <a:ext uri="{63B3BB69-23CF-44E3-9099-C40C66FF867C}">
                  <a14:compatExt spid="_x0000_s82945"/>
                </a:ext>
                <a:ext uri="{FF2B5EF4-FFF2-40B4-BE49-F238E27FC236}">
                  <a16:creationId xmlns:a16="http://schemas.microsoft.com/office/drawing/2014/main" id="{00000000-0008-0000-0300-00000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106680</xdr:colOff>
          <xdr:row>9</xdr:row>
          <xdr:rowOff>99060</xdr:rowOff>
        </xdr:from>
        <xdr:to>
          <xdr:col>38</xdr:col>
          <xdr:colOff>304800</xdr:colOff>
          <xdr:row>11</xdr:row>
          <xdr:rowOff>0</xdr:rowOff>
        </xdr:to>
        <xdr:sp macro="" textlink="">
          <xdr:nvSpPr>
            <xdr:cNvPr id="82946" name="Check Box 2" hidden="1">
              <a:extLst>
                <a:ext uri="{63B3BB69-23CF-44E3-9099-C40C66FF867C}">
                  <a14:compatExt spid="_x0000_s82946"/>
                </a:ext>
                <a:ext uri="{FF2B5EF4-FFF2-40B4-BE49-F238E27FC236}">
                  <a16:creationId xmlns:a16="http://schemas.microsoft.com/office/drawing/2014/main" id="{00000000-0008-0000-0300-00000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236220</xdr:colOff>
          <xdr:row>7</xdr:row>
          <xdr:rowOff>99060</xdr:rowOff>
        </xdr:from>
        <xdr:to>
          <xdr:col>37</xdr:col>
          <xdr:colOff>38100</xdr:colOff>
          <xdr:row>9</xdr:row>
          <xdr:rowOff>0</xdr:rowOff>
        </xdr:to>
        <xdr:sp macro="" textlink="">
          <xdr:nvSpPr>
            <xdr:cNvPr id="82947" name="Check Box 3" hidden="1">
              <a:extLst>
                <a:ext uri="{63B3BB69-23CF-44E3-9099-C40C66FF867C}">
                  <a14:compatExt spid="_x0000_s82947"/>
                </a:ext>
                <a:ext uri="{FF2B5EF4-FFF2-40B4-BE49-F238E27FC236}">
                  <a16:creationId xmlns:a16="http://schemas.microsoft.com/office/drawing/2014/main" id="{00000000-0008-0000-0300-00000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7</xdr:row>
          <xdr:rowOff>68580</xdr:rowOff>
        </xdr:from>
        <xdr:to>
          <xdr:col>46</xdr:col>
          <xdr:colOff>7620</xdr:colOff>
          <xdr:row>8</xdr:row>
          <xdr:rowOff>144780</xdr:rowOff>
        </xdr:to>
        <xdr:sp macro="" textlink="">
          <xdr:nvSpPr>
            <xdr:cNvPr id="82948" name="Check Box 4" hidden="1">
              <a:extLst>
                <a:ext uri="{63B3BB69-23CF-44E3-9099-C40C66FF867C}">
                  <a14:compatExt spid="_x0000_s82948"/>
                </a:ext>
                <a:ext uri="{FF2B5EF4-FFF2-40B4-BE49-F238E27FC236}">
                  <a16:creationId xmlns:a16="http://schemas.microsoft.com/office/drawing/2014/main" id="{00000000-0008-0000-0300-00000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3</xdr:row>
          <xdr:rowOff>106680</xdr:rowOff>
        </xdr:from>
        <xdr:to>
          <xdr:col>18</xdr:col>
          <xdr:colOff>45720</xdr:colOff>
          <xdr:row>4</xdr:row>
          <xdr:rowOff>144780</xdr:rowOff>
        </xdr:to>
        <xdr:sp macro="" textlink="">
          <xdr:nvSpPr>
            <xdr:cNvPr id="82949" name="Check Box 5" hidden="1">
              <a:extLst>
                <a:ext uri="{63B3BB69-23CF-44E3-9099-C40C66FF867C}">
                  <a14:compatExt spid="_x0000_s82949"/>
                </a:ext>
                <a:ext uri="{FF2B5EF4-FFF2-40B4-BE49-F238E27FC236}">
                  <a16:creationId xmlns:a16="http://schemas.microsoft.com/office/drawing/2014/main" id="{00000000-0008-0000-0300-00000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3</xdr:row>
          <xdr:rowOff>106680</xdr:rowOff>
        </xdr:from>
        <xdr:to>
          <xdr:col>19</xdr:col>
          <xdr:colOff>228600</xdr:colOff>
          <xdr:row>4</xdr:row>
          <xdr:rowOff>152400</xdr:rowOff>
        </xdr:to>
        <xdr:sp macro="" textlink="">
          <xdr:nvSpPr>
            <xdr:cNvPr id="82950" name="Check Box 6" hidden="1">
              <a:extLst>
                <a:ext uri="{63B3BB69-23CF-44E3-9099-C40C66FF867C}">
                  <a14:compatExt spid="_x0000_s82950"/>
                </a:ext>
                <a:ext uri="{FF2B5EF4-FFF2-40B4-BE49-F238E27FC236}">
                  <a16:creationId xmlns:a16="http://schemas.microsoft.com/office/drawing/2014/main" id="{00000000-0008-0000-0300-00000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</xdr:row>
          <xdr:rowOff>121920</xdr:rowOff>
        </xdr:from>
        <xdr:to>
          <xdr:col>21</xdr:col>
          <xdr:colOff>335280</xdr:colOff>
          <xdr:row>4</xdr:row>
          <xdr:rowOff>152400</xdr:rowOff>
        </xdr:to>
        <xdr:sp macro="" textlink="">
          <xdr:nvSpPr>
            <xdr:cNvPr id="82951" name="Check Box 7" hidden="1">
              <a:extLst>
                <a:ext uri="{63B3BB69-23CF-44E3-9099-C40C66FF867C}">
                  <a14:compatExt spid="_x0000_s82951"/>
                </a:ext>
                <a:ext uri="{FF2B5EF4-FFF2-40B4-BE49-F238E27FC236}">
                  <a16:creationId xmlns:a16="http://schemas.microsoft.com/office/drawing/2014/main" id="{00000000-0008-0000-0300-00000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</xdr:row>
          <xdr:rowOff>114300</xdr:rowOff>
        </xdr:from>
        <xdr:to>
          <xdr:col>20</xdr:col>
          <xdr:colOff>388620</xdr:colOff>
          <xdr:row>4</xdr:row>
          <xdr:rowOff>152400</xdr:rowOff>
        </xdr:to>
        <xdr:sp macro="" textlink="">
          <xdr:nvSpPr>
            <xdr:cNvPr id="82952" name="Check Box 8" hidden="1">
              <a:extLst>
                <a:ext uri="{63B3BB69-23CF-44E3-9099-C40C66FF867C}">
                  <a14:compatExt spid="_x0000_s82952"/>
                </a:ext>
                <a:ext uri="{FF2B5EF4-FFF2-40B4-BE49-F238E27FC236}">
                  <a16:creationId xmlns:a16="http://schemas.microsoft.com/office/drawing/2014/main" id="{00000000-0008-0000-0300-00000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845820</xdr:colOff>
          <xdr:row>3</xdr:row>
          <xdr:rowOff>121920</xdr:rowOff>
        </xdr:from>
        <xdr:to>
          <xdr:col>22</xdr:col>
          <xdr:colOff>236220</xdr:colOff>
          <xdr:row>4</xdr:row>
          <xdr:rowOff>152400</xdr:rowOff>
        </xdr:to>
        <xdr:sp macro="" textlink="">
          <xdr:nvSpPr>
            <xdr:cNvPr id="82953" name="Check Box 9" hidden="1">
              <a:extLst>
                <a:ext uri="{63B3BB69-23CF-44E3-9099-C40C66FF867C}">
                  <a14:compatExt spid="_x0000_s82953"/>
                </a:ext>
                <a:ext uri="{FF2B5EF4-FFF2-40B4-BE49-F238E27FC236}">
                  <a16:creationId xmlns:a16="http://schemas.microsoft.com/office/drawing/2014/main" id="{00000000-0008-0000-0300-00000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144780</xdr:colOff>
          <xdr:row>3</xdr:row>
          <xdr:rowOff>121920</xdr:rowOff>
        </xdr:from>
        <xdr:to>
          <xdr:col>24</xdr:col>
          <xdr:colOff>449580</xdr:colOff>
          <xdr:row>4</xdr:row>
          <xdr:rowOff>152400</xdr:rowOff>
        </xdr:to>
        <xdr:sp macro="" textlink="">
          <xdr:nvSpPr>
            <xdr:cNvPr id="82954" name="Check Box 10" hidden="1">
              <a:extLst>
                <a:ext uri="{63B3BB69-23CF-44E3-9099-C40C66FF867C}">
                  <a14:compatExt spid="_x0000_s82954"/>
                </a:ext>
                <a:ext uri="{FF2B5EF4-FFF2-40B4-BE49-F238E27FC236}">
                  <a16:creationId xmlns:a16="http://schemas.microsoft.com/office/drawing/2014/main" id="{00000000-0008-0000-0300-00000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68580</xdr:colOff>
          <xdr:row>3</xdr:row>
          <xdr:rowOff>121920</xdr:rowOff>
        </xdr:from>
        <xdr:to>
          <xdr:col>28</xdr:col>
          <xdr:colOff>45720</xdr:colOff>
          <xdr:row>4</xdr:row>
          <xdr:rowOff>152400</xdr:rowOff>
        </xdr:to>
        <xdr:sp macro="" textlink="">
          <xdr:nvSpPr>
            <xdr:cNvPr id="82955" name="Check Box 11" hidden="1">
              <a:extLst>
                <a:ext uri="{63B3BB69-23CF-44E3-9099-C40C66FF867C}">
                  <a14:compatExt spid="_x0000_s82955"/>
                </a:ext>
                <a:ext uri="{FF2B5EF4-FFF2-40B4-BE49-F238E27FC236}">
                  <a16:creationId xmlns:a16="http://schemas.microsoft.com/office/drawing/2014/main" id="{00000000-0008-0000-0300-00000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</xdr:row>
          <xdr:rowOff>121920</xdr:rowOff>
        </xdr:from>
        <xdr:to>
          <xdr:col>26</xdr:col>
          <xdr:colOff>213360</xdr:colOff>
          <xdr:row>4</xdr:row>
          <xdr:rowOff>152400</xdr:rowOff>
        </xdr:to>
        <xdr:sp macro="" textlink="">
          <xdr:nvSpPr>
            <xdr:cNvPr id="82956" name="Check Box 12" hidden="1">
              <a:extLst>
                <a:ext uri="{63B3BB69-23CF-44E3-9099-C40C66FF867C}">
                  <a14:compatExt spid="_x0000_s82956"/>
                </a:ext>
                <a:ext uri="{FF2B5EF4-FFF2-40B4-BE49-F238E27FC236}">
                  <a16:creationId xmlns:a16="http://schemas.microsoft.com/office/drawing/2014/main" id="{00000000-0008-0000-0300-00000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3</xdr:row>
          <xdr:rowOff>114300</xdr:rowOff>
        </xdr:from>
        <xdr:to>
          <xdr:col>21</xdr:col>
          <xdr:colOff>762000</xdr:colOff>
          <xdr:row>4</xdr:row>
          <xdr:rowOff>182880</xdr:rowOff>
        </xdr:to>
        <xdr:sp macro="" textlink="">
          <xdr:nvSpPr>
            <xdr:cNvPr id="82957" name="Check Box 13" hidden="1">
              <a:extLst>
                <a:ext uri="{63B3BB69-23CF-44E3-9099-C40C66FF867C}">
                  <a14:compatExt spid="_x0000_s82957"/>
                </a:ext>
                <a:ext uri="{FF2B5EF4-FFF2-40B4-BE49-F238E27FC236}">
                  <a16:creationId xmlns:a16="http://schemas.microsoft.com/office/drawing/2014/main" id="{00000000-0008-0000-0300-00000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3</xdr:row>
          <xdr:rowOff>121920</xdr:rowOff>
        </xdr:from>
        <xdr:to>
          <xdr:col>24</xdr:col>
          <xdr:colOff>30480</xdr:colOff>
          <xdr:row>4</xdr:row>
          <xdr:rowOff>175260</xdr:rowOff>
        </xdr:to>
        <xdr:sp macro="" textlink="">
          <xdr:nvSpPr>
            <xdr:cNvPr id="82958" name="Check Box 14" hidden="1">
              <a:extLst>
                <a:ext uri="{63B3BB69-23CF-44E3-9099-C40C66FF867C}">
                  <a14:compatExt spid="_x0000_s82958"/>
                </a:ext>
                <a:ext uri="{FF2B5EF4-FFF2-40B4-BE49-F238E27FC236}">
                  <a16:creationId xmlns:a16="http://schemas.microsoft.com/office/drawing/2014/main" id="{00000000-0008-0000-0300-00000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</xdr:colOff>
          <xdr:row>48</xdr:row>
          <xdr:rowOff>99060</xdr:rowOff>
        </xdr:from>
        <xdr:to>
          <xdr:col>6</xdr:col>
          <xdr:colOff>236220</xdr:colOff>
          <xdr:row>48</xdr:row>
          <xdr:rowOff>388620</xdr:rowOff>
        </xdr:to>
        <xdr:sp macro="" textlink="">
          <xdr:nvSpPr>
            <xdr:cNvPr id="82959" name="Button 15" hidden="1">
              <a:extLst>
                <a:ext uri="{63B3BB69-23CF-44E3-9099-C40C66FF867C}">
                  <a14:compatExt spid="_x0000_s82959"/>
                </a:ext>
                <a:ext uri="{FF2B5EF4-FFF2-40B4-BE49-F238E27FC236}">
                  <a16:creationId xmlns:a16="http://schemas.microsoft.com/office/drawing/2014/main" id="{00000000-0008-0000-0300-00000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A" sz="1100" b="1" i="1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Ajout N° 1 + de ligne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266700</xdr:colOff>
          <xdr:row>51</xdr:row>
          <xdr:rowOff>60960</xdr:rowOff>
        </xdr:from>
        <xdr:to>
          <xdr:col>16</xdr:col>
          <xdr:colOff>7620</xdr:colOff>
          <xdr:row>52</xdr:row>
          <xdr:rowOff>114300</xdr:rowOff>
        </xdr:to>
        <xdr:sp macro="" textlink="">
          <xdr:nvSpPr>
            <xdr:cNvPr id="82960" name="Button 16" hidden="1">
              <a:extLst>
                <a:ext uri="{63B3BB69-23CF-44E3-9099-C40C66FF867C}">
                  <a14:compatExt spid="_x0000_s82960"/>
                </a:ext>
                <a:ext uri="{FF2B5EF4-FFF2-40B4-BE49-F238E27FC236}">
                  <a16:creationId xmlns:a16="http://schemas.microsoft.com/office/drawing/2014/main" id="{00000000-0008-0000-0300-00001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CA" sz="12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Pour Masquer Ajout N°1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15</xdr:row>
          <xdr:rowOff>30480</xdr:rowOff>
        </xdr:from>
        <xdr:to>
          <xdr:col>10</xdr:col>
          <xdr:colOff>259080</xdr:colOff>
          <xdr:row>16</xdr:row>
          <xdr:rowOff>152400</xdr:rowOff>
        </xdr:to>
        <xdr:sp macro="" textlink="">
          <xdr:nvSpPr>
            <xdr:cNvPr id="82961" name="Check Box 17" hidden="1">
              <a:extLst>
                <a:ext uri="{63B3BB69-23CF-44E3-9099-C40C66FF867C}">
                  <a14:compatExt spid="_x0000_s82961"/>
                </a:ext>
                <a:ext uri="{FF2B5EF4-FFF2-40B4-BE49-F238E27FC236}">
                  <a16:creationId xmlns:a16="http://schemas.microsoft.com/office/drawing/2014/main" id="{00000000-0008-0000-0300-00001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CC99" mc:Ignorable="a14" a14:legacySpreadsheetColorIndex="47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30480</xdr:colOff>
          <xdr:row>9</xdr:row>
          <xdr:rowOff>144780</xdr:rowOff>
        </xdr:from>
        <xdr:to>
          <xdr:col>45</xdr:col>
          <xdr:colOff>144780</xdr:colOff>
          <xdr:row>10</xdr:row>
          <xdr:rowOff>144780</xdr:rowOff>
        </xdr:to>
        <xdr:sp macro="" textlink="">
          <xdr:nvSpPr>
            <xdr:cNvPr id="82962" name="Check Box 18" hidden="1">
              <a:extLst>
                <a:ext uri="{63B3BB69-23CF-44E3-9099-C40C66FF867C}">
                  <a14:compatExt spid="_x0000_s82962"/>
                </a:ext>
                <a:ext uri="{FF2B5EF4-FFF2-40B4-BE49-F238E27FC236}">
                  <a16:creationId xmlns:a16="http://schemas.microsoft.com/office/drawing/2014/main" id="{00000000-0008-0000-0300-00001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51</xdr:row>
      <xdr:rowOff>9525</xdr:rowOff>
    </xdr:from>
    <xdr:to>
      <xdr:col>4</xdr:col>
      <xdr:colOff>95250</xdr:colOff>
      <xdr:row>52</xdr:row>
      <xdr:rowOff>180975</xdr:rowOff>
    </xdr:to>
    <xdr:pic>
      <xdr:nvPicPr>
        <xdr:cNvPr id="21" name="Picture 849" descr="MFFPim_min-0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67740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57</xdr:row>
          <xdr:rowOff>7620</xdr:rowOff>
        </xdr:from>
        <xdr:to>
          <xdr:col>15</xdr:col>
          <xdr:colOff>220980</xdr:colOff>
          <xdr:row>57</xdr:row>
          <xdr:rowOff>220980</xdr:rowOff>
        </xdr:to>
        <xdr:sp macro="" textlink="">
          <xdr:nvSpPr>
            <xdr:cNvPr id="82963" name="Check Box 19" hidden="1">
              <a:extLst>
                <a:ext uri="{63B3BB69-23CF-44E3-9099-C40C66FF867C}">
                  <a14:compatExt spid="_x0000_s82963"/>
                </a:ext>
                <a:ext uri="{FF2B5EF4-FFF2-40B4-BE49-F238E27FC236}">
                  <a16:creationId xmlns:a16="http://schemas.microsoft.com/office/drawing/2014/main" id="{00000000-0008-0000-0300-00001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57</xdr:row>
          <xdr:rowOff>22860</xdr:rowOff>
        </xdr:from>
        <xdr:to>
          <xdr:col>16</xdr:col>
          <xdr:colOff>266700</xdr:colOff>
          <xdr:row>57</xdr:row>
          <xdr:rowOff>228600</xdr:rowOff>
        </xdr:to>
        <xdr:sp macro="" textlink="">
          <xdr:nvSpPr>
            <xdr:cNvPr id="82964" name="Check Box 20" hidden="1">
              <a:extLst>
                <a:ext uri="{63B3BB69-23CF-44E3-9099-C40C66FF867C}">
                  <a14:compatExt spid="_x0000_s82964"/>
                </a:ext>
                <a:ext uri="{FF2B5EF4-FFF2-40B4-BE49-F238E27FC236}">
                  <a16:creationId xmlns:a16="http://schemas.microsoft.com/office/drawing/2014/main" id="{00000000-0008-0000-0300-00001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57</xdr:row>
          <xdr:rowOff>7620</xdr:rowOff>
        </xdr:from>
        <xdr:to>
          <xdr:col>17</xdr:col>
          <xdr:colOff>220980</xdr:colOff>
          <xdr:row>57</xdr:row>
          <xdr:rowOff>220980</xdr:rowOff>
        </xdr:to>
        <xdr:sp macro="" textlink="">
          <xdr:nvSpPr>
            <xdr:cNvPr id="82965" name="Check Box 21" hidden="1">
              <a:extLst>
                <a:ext uri="{63B3BB69-23CF-44E3-9099-C40C66FF867C}">
                  <a14:compatExt spid="_x0000_s82965"/>
                </a:ext>
                <a:ext uri="{FF2B5EF4-FFF2-40B4-BE49-F238E27FC236}">
                  <a16:creationId xmlns:a16="http://schemas.microsoft.com/office/drawing/2014/main" id="{00000000-0008-0000-0300-00001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57</xdr:row>
          <xdr:rowOff>7620</xdr:rowOff>
        </xdr:from>
        <xdr:to>
          <xdr:col>18</xdr:col>
          <xdr:colOff>220980</xdr:colOff>
          <xdr:row>57</xdr:row>
          <xdr:rowOff>220980</xdr:rowOff>
        </xdr:to>
        <xdr:sp macro="" textlink="">
          <xdr:nvSpPr>
            <xdr:cNvPr id="82966" name="Check Box 22" hidden="1">
              <a:extLst>
                <a:ext uri="{63B3BB69-23CF-44E3-9099-C40C66FF867C}">
                  <a14:compatExt spid="_x0000_s82966"/>
                </a:ext>
                <a:ext uri="{FF2B5EF4-FFF2-40B4-BE49-F238E27FC236}">
                  <a16:creationId xmlns:a16="http://schemas.microsoft.com/office/drawing/2014/main" id="{00000000-0008-0000-0300-00001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57</xdr:row>
          <xdr:rowOff>7620</xdr:rowOff>
        </xdr:from>
        <xdr:to>
          <xdr:col>19</xdr:col>
          <xdr:colOff>220980</xdr:colOff>
          <xdr:row>57</xdr:row>
          <xdr:rowOff>220980</xdr:rowOff>
        </xdr:to>
        <xdr:sp macro="" textlink="">
          <xdr:nvSpPr>
            <xdr:cNvPr id="82967" name="Check Box 23" hidden="1">
              <a:extLst>
                <a:ext uri="{63B3BB69-23CF-44E3-9099-C40C66FF867C}">
                  <a14:compatExt spid="_x0000_s82967"/>
                </a:ext>
                <a:ext uri="{FF2B5EF4-FFF2-40B4-BE49-F238E27FC236}">
                  <a16:creationId xmlns:a16="http://schemas.microsoft.com/office/drawing/2014/main" id="{00000000-0008-0000-0300-00001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58</xdr:row>
          <xdr:rowOff>7620</xdr:rowOff>
        </xdr:from>
        <xdr:to>
          <xdr:col>15</xdr:col>
          <xdr:colOff>220980</xdr:colOff>
          <xdr:row>58</xdr:row>
          <xdr:rowOff>220980</xdr:rowOff>
        </xdr:to>
        <xdr:sp macro="" textlink="">
          <xdr:nvSpPr>
            <xdr:cNvPr id="82968" name="Check Box 24" hidden="1">
              <a:extLst>
                <a:ext uri="{63B3BB69-23CF-44E3-9099-C40C66FF867C}">
                  <a14:compatExt spid="_x0000_s82968"/>
                </a:ext>
                <a:ext uri="{FF2B5EF4-FFF2-40B4-BE49-F238E27FC236}">
                  <a16:creationId xmlns:a16="http://schemas.microsoft.com/office/drawing/2014/main" id="{00000000-0008-0000-0300-00001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58</xdr:row>
          <xdr:rowOff>7620</xdr:rowOff>
        </xdr:from>
        <xdr:to>
          <xdr:col>16</xdr:col>
          <xdr:colOff>274320</xdr:colOff>
          <xdr:row>58</xdr:row>
          <xdr:rowOff>220980</xdr:rowOff>
        </xdr:to>
        <xdr:sp macro="" textlink="">
          <xdr:nvSpPr>
            <xdr:cNvPr id="82969" name="Check Box 25" hidden="1">
              <a:extLst>
                <a:ext uri="{63B3BB69-23CF-44E3-9099-C40C66FF867C}">
                  <a14:compatExt spid="_x0000_s82969"/>
                </a:ext>
                <a:ext uri="{FF2B5EF4-FFF2-40B4-BE49-F238E27FC236}">
                  <a16:creationId xmlns:a16="http://schemas.microsoft.com/office/drawing/2014/main" id="{00000000-0008-0000-0300-00001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58</xdr:row>
          <xdr:rowOff>7620</xdr:rowOff>
        </xdr:from>
        <xdr:to>
          <xdr:col>17</xdr:col>
          <xdr:colOff>220980</xdr:colOff>
          <xdr:row>58</xdr:row>
          <xdr:rowOff>220980</xdr:rowOff>
        </xdr:to>
        <xdr:sp macro="" textlink="">
          <xdr:nvSpPr>
            <xdr:cNvPr id="82970" name="Check Box 26" hidden="1">
              <a:extLst>
                <a:ext uri="{63B3BB69-23CF-44E3-9099-C40C66FF867C}">
                  <a14:compatExt spid="_x0000_s82970"/>
                </a:ext>
                <a:ext uri="{FF2B5EF4-FFF2-40B4-BE49-F238E27FC236}">
                  <a16:creationId xmlns:a16="http://schemas.microsoft.com/office/drawing/2014/main" id="{00000000-0008-0000-0300-00001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58</xdr:row>
          <xdr:rowOff>7620</xdr:rowOff>
        </xdr:from>
        <xdr:to>
          <xdr:col>18</xdr:col>
          <xdr:colOff>220980</xdr:colOff>
          <xdr:row>58</xdr:row>
          <xdr:rowOff>220980</xdr:rowOff>
        </xdr:to>
        <xdr:sp macro="" textlink="">
          <xdr:nvSpPr>
            <xdr:cNvPr id="82971" name="Check Box 27" hidden="1">
              <a:extLst>
                <a:ext uri="{63B3BB69-23CF-44E3-9099-C40C66FF867C}">
                  <a14:compatExt spid="_x0000_s82971"/>
                </a:ext>
                <a:ext uri="{FF2B5EF4-FFF2-40B4-BE49-F238E27FC236}">
                  <a16:creationId xmlns:a16="http://schemas.microsoft.com/office/drawing/2014/main" id="{00000000-0008-0000-0300-00001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58</xdr:row>
          <xdr:rowOff>7620</xdr:rowOff>
        </xdr:from>
        <xdr:to>
          <xdr:col>19</xdr:col>
          <xdr:colOff>220980</xdr:colOff>
          <xdr:row>58</xdr:row>
          <xdr:rowOff>220980</xdr:rowOff>
        </xdr:to>
        <xdr:sp macro="" textlink="">
          <xdr:nvSpPr>
            <xdr:cNvPr id="82972" name="Check Box 28" hidden="1">
              <a:extLst>
                <a:ext uri="{63B3BB69-23CF-44E3-9099-C40C66FF867C}">
                  <a14:compatExt spid="_x0000_s82972"/>
                </a:ext>
                <a:ext uri="{FF2B5EF4-FFF2-40B4-BE49-F238E27FC236}">
                  <a16:creationId xmlns:a16="http://schemas.microsoft.com/office/drawing/2014/main" id="{00000000-0008-0000-0300-00001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59</xdr:row>
          <xdr:rowOff>7620</xdr:rowOff>
        </xdr:from>
        <xdr:to>
          <xdr:col>15</xdr:col>
          <xdr:colOff>220980</xdr:colOff>
          <xdr:row>59</xdr:row>
          <xdr:rowOff>220980</xdr:rowOff>
        </xdr:to>
        <xdr:sp macro="" textlink="">
          <xdr:nvSpPr>
            <xdr:cNvPr id="82973" name="Check Box 29" hidden="1">
              <a:extLst>
                <a:ext uri="{63B3BB69-23CF-44E3-9099-C40C66FF867C}">
                  <a14:compatExt spid="_x0000_s82973"/>
                </a:ext>
                <a:ext uri="{FF2B5EF4-FFF2-40B4-BE49-F238E27FC236}">
                  <a16:creationId xmlns:a16="http://schemas.microsoft.com/office/drawing/2014/main" id="{00000000-0008-0000-0300-00001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60</xdr:row>
          <xdr:rowOff>7620</xdr:rowOff>
        </xdr:from>
        <xdr:to>
          <xdr:col>15</xdr:col>
          <xdr:colOff>220980</xdr:colOff>
          <xdr:row>60</xdr:row>
          <xdr:rowOff>220980</xdr:rowOff>
        </xdr:to>
        <xdr:sp macro="" textlink="">
          <xdr:nvSpPr>
            <xdr:cNvPr id="82974" name="Check Box 30" hidden="1">
              <a:extLst>
                <a:ext uri="{63B3BB69-23CF-44E3-9099-C40C66FF867C}">
                  <a14:compatExt spid="_x0000_s82974"/>
                </a:ext>
                <a:ext uri="{FF2B5EF4-FFF2-40B4-BE49-F238E27FC236}">
                  <a16:creationId xmlns:a16="http://schemas.microsoft.com/office/drawing/2014/main" id="{00000000-0008-0000-0300-00001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61</xdr:row>
          <xdr:rowOff>7620</xdr:rowOff>
        </xdr:from>
        <xdr:to>
          <xdr:col>15</xdr:col>
          <xdr:colOff>220980</xdr:colOff>
          <xdr:row>61</xdr:row>
          <xdr:rowOff>220980</xdr:rowOff>
        </xdr:to>
        <xdr:sp macro="" textlink="">
          <xdr:nvSpPr>
            <xdr:cNvPr id="82975" name="Check Box 31" hidden="1">
              <a:extLst>
                <a:ext uri="{63B3BB69-23CF-44E3-9099-C40C66FF867C}">
                  <a14:compatExt spid="_x0000_s82975"/>
                </a:ext>
                <a:ext uri="{FF2B5EF4-FFF2-40B4-BE49-F238E27FC236}">
                  <a16:creationId xmlns:a16="http://schemas.microsoft.com/office/drawing/2014/main" id="{00000000-0008-0000-0300-00001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62</xdr:row>
          <xdr:rowOff>7620</xdr:rowOff>
        </xdr:from>
        <xdr:to>
          <xdr:col>15</xdr:col>
          <xdr:colOff>220980</xdr:colOff>
          <xdr:row>62</xdr:row>
          <xdr:rowOff>220980</xdr:rowOff>
        </xdr:to>
        <xdr:sp macro="" textlink="">
          <xdr:nvSpPr>
            <xdr:cNvPr id="82976" name="Check Box 32" hidden="1">
              <a:extLst>
                <a:ext uri="{63B3BB69-23CF-44E3-9099-C40C66FF867C}">
                  <a14:compatExt spid="_x0000_s82976"/>
                </a:ext>
                <a:ext uri="{FF2B5EF4-FFF2-40B4-BE49-F238E27FC236}">
                  <a16:creationId xmlns:a16="http://schemas.microsoft.com/office/drawing/2014/main" id="{00000000-0008-0000-0300-00002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63</xdr:row>
          <xdr:rowOff>7620</xdr:rowOff>
        </xdr:from>
        <xdr:to>
          <xdr:col>15</xdr:col>
          <xdr:colOff>220980</xdr:colOff>
          <xdr:row>63</xdr:row>
          <xdr:rowOff>220980</xdr:rowOff>
        </xdr:to>
        <xdr:sp macro="" textlink="">
          <xdr:nvSpPr>
            <xdr:cNvPr id="82977" name="Check Box 33" hidden="1">
              <a:extLst>
                <a:ext uri="{63B3BB69-23CF-44E3-9099-C40C66FF867C}">
                  <a14:compatExt spid="_x0000_s82977"/>
                </a:ext>
                <a:ext uri="{FF2B5EF4-FFF2-40B4-BE49-F238E27FC236}">
                  <a16:creationId xmlns:a16="http://schemas.microsoft.com/office/drawing/2014/main" id="{00000000-0008-0000-0300-00002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64</xdr:row>
          <xdr:rowOff>7620</xdr:rowOff>
        </xdr:from>
        <xdr:to>
          <xdr:col>15</xdr:col>
          <xdr:colOff>220980</xdr:colOff>
          <xdr:row>64</xdr:row>
          <xdr:rowOff>220980</xdr:rowOff>
        </xdr:to>
        <xdr:sp macro="" textlink="">
          <xdr:nvSpPr>
            <xdr:cNvPr id="82978" name="Check Box 34" hidden="1">
              <a:extLst>
                <a:ext uri="{63B3BB69-23CF-44E3-9099-C40C66FF867C}">
                  <a14:compatExt spid="_x0000_s82978"/>
                </a:ext>
                <a:ext uri="{FF2B5EF4-FFF2-40B4-BE49-F238E27FC236}">
                  <a16:creationId xmlns:a16="http://schemas.microsoft.com/office/drawing/2014/main" id="{00000000-0008-0000-0300-00002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65</xdr:row>
          <xdr:rowOff>7620</xdr:rowOff>
        </xdr:from>
        <xdr:to>
          <xdr:col>15</xdr:col>
          <xdr:colOff>220980</xdr:colOff>
          <xdr:row>65</xdr:row>
          <xdr:rowOff>220980</xdr:rowOff>
        </xdr:to>
        <xdr:sp macro="" textlink="">
          <xdr:nvSpPr>
            <xdr:cNvPr id="82979" name="Check Box 35" hidden="1">
              <a:extLst>
                <a:ext uri="{63B3BB69-23CF-44E3-9099-C40C66FF867C}">
                  <a14:compatExt spid="_x0000_s82979"/>
                </a:ext>
                <a:ext uri="{FF2B5EF4-FFF2-40B4-BE49-F238E27FC236}">
                  <a16:creationId xmlns:a16="http://schemas.microsoft.com/office/drawing/2014/main" id="{00000000-0008-0000-0300-00002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66</xdr:row>
          <xdr:rowOff>7620</xdr:rowOff>
        </xdr:from>
        <xdr:to>
          <xdr:col>15</xdr:col>
          <xdr:colOff>220980</xdr:colOff>
          <xdr:row>66</xdr:row>
          <xdr:rowOff>220980</xdr:rowOff>
        </xdr:to>
        <xdr:sp macro="" textlink="">
          <xdr:nvSpPr>
            <xdr:cNvPr id="82980" name="Check Box 36" hidden="1">
              <a:extLst>
                <a:ext uri="{63B3BB69-23CF-44E3-9099-C40C66FF867C}">
                  <a14:compatExt spid="_x0000_s82980"/>
                </a:ext>
                <a:ext uri="{FF2B5EF4-FFF2-40B4-BE49-F238E27FC236}">
                  <a16:creationId xmlns:a16="http://schemas.microsoft.com/office/drawing/2014/main" id="{00000000-0008-0000-0300-00002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67</xdr:row>
          <xdr:rowOff>7620</xdr:rowOff>
        </xdr:from>
        <xdr:to>
          <xdr:col>15</xdr:col>
          <xdr:colOff>220980</xdr:colOff>
          <xdr:row>67</xdr:row>
          <xdr:rowOff>220980</xdr:rowOff>
        </xdr:to>
        <xdr:sp macro="" textlink="">
          <xdr:nvSpPr>
            <xdr:cNvPr id="82981" name="Check Box 37" hidden="1">
              <a:extLst>
                <a:ext uri="{63B3BB69-23CF-44E3-9099-C40C66FF867C}">
                  <a14:compatExt spid="_x0000_s82981"/>
                </a:ext>
                <a:ext uri="{FF2B5EF4-FFF2-40B4-BE49-F238E27FC236}">
                  <a16:creationId xmlns:a16="http://schemas.microsoft.com/office/drawing/2014/main" id="{00000000-0008-0000-0300-00002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68</xdr:row>
          <xdr:rowOff>7620</xdr:rowOff>
        </xdr:from>
        <xdr:to>
          <xdr:col>15</xdr:col>
          <xdr:colOff>220980</xdr:colOff>
          <xdr:row>68</xdr:row>
          <xdr:rowOff>220980</xdr:rowOff>
        </xdr:to>
        <xdr:sp macro="" textlink="">
          <xdr:nvSpPr>
            <xdr:cNvPr id="82982" name="Check Box 38" hidden="1">
              <a:extLst>
                <a:ext uri="{63B3BB69-23CF-44E3-9099-C40C66FF867C}">
                  <a14:compatExt spid="_x0000_s82982"/>
                </a:ext>
                <a:ext uri="{FF2B5EF4-FFF2-40B4-BE49-F238E27FC236}">
                  <a16:creationId xmlns:a16="http://schemas.microsoft.com/office/drawing/2014/main" id="{00000000-0008-0000-0300-00002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69</xdr:row>
          <xdr:rowOff>7620</xdr:rowOff>
        </xdr:from>
        <xdr:to>
          <xdr:col>15</xdr:col>
          <xdr:colOff>220980</xdr:colOff>
          <xdr:row>69</xdr:row>
          <xdr:rowOff>220980</xdr:rowOff>
        </xdr:to>
        <xdr:sp macro="" textlink="">
          <xdr:nvSpPr>
            <xdr:cNvPr id="82983" name="Check Box 39" hidden="1">
              <a:extLst>
                <a:ext uri="{63B3BB69-23CF-44E3-9099-C40C66FF867C}">
                  <a14:compatExt spid="_x0000_s82983"/>
                </a:ext>
                <a:ext uri="{FF2B5EF4-FFF2-40B4-BE49-F238E27FC236}">
                  <a16:creationId xmlns:a16="http://schemas.microsoft.com/office/drawing/2014/main" id="{00000000-0008-0000-0300-00002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70</xdr:row>
          <xdr:rowOff>7620</xdr:rowOff>
        </xdr:from>
        <xdr:to>
          <xdr:col>15</xdr:col>
          <xdr:colOff>220980</xdr:colOff>
          <xdr:row>70</xdr:row>
          <xdr:rowOff>220980</xdr:rowOff>
        </xdr:to>
        <xdr:sp macro="" textlink="">
          <xdr:nvSpPr>
            <xdr:cNvPr id="82984" name="Check Box 40" hidden="1">
              <a:extLst>
                <a:ext uri="{63B3BB69-23CF-44E3-9099-C40C66FF867C}">
                  <a14:compatExt spid="_x0000_s82984"/>
                </a:ext>
                <a:ext uri="{FF2B5EF4-FFF2-40B4-BE49-F238E27FC236}">
                  <a16:creationId xmlns:a16="http://schemas.microsoft.com/office/drawing/2014/main" id="{00000000-0008-0000-0300-00002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71</xdr:row>
          <xdr:rowOff>7620</xdr:rowOff>
        </xdr:from>
        <xdr:to>
          <xdr:col>15</xdr:col>
          <xdr:colOff>220980</xdr:colOff>
          <xdr:row>71</xdr:row>
          <xdr:rowOff>220980</xdr:rowOff>
        </xdr:to>
        <xdr:sp macro="" textlink="">
          <xdr:nvSpPr>
            <xdr:cNvPr id="82985" name="Check Box 41" hidden="1">
              <a:extLst>
                <a:ext uri="{63B3BB69-23CF-44E3-9099-C40C66FF867C}">
                  <a14:compatExt spid="_x0000_s82985"/>
                </a:ext>
                <a:ext uri="{FF2B5EF4-FFF2-40B4-BE49-F238E27FC236}">
                  <a16:creationId xmlns:a16="http://schemas.microsoft.com/office/drawing/2014/main" id="{00000000-0008-0000-0300-00002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72</xdr:row>
          <xdr:rowOff>7620</xdr:rowOff>
        </xdr:from>
        <xdr:to>
          <xdr:col>15</xdr:col>
          <xdr:colOff>220980</xdr:colOff>
          <xdr:row>72</xdr:row>
          <xdr:rowOff>220980</xdr:rowOff>
        </xdr:to>
        <xdr:sp macro="" textlink="">
          <xdr:nvSpPr>
            <xdr:cNvPr id="82986" name="Check Box 42" hidden="1">
              <a:extLst>
                <a:ext uri="{63B3BB69-23CF-44E3-9099-C40C66FF867C}">
                  <a14:compatExt spid="_x0000_s82986"/>
                </a:ext>
                <a:ext uri="{FF2B5EF4-FFF2-40B4-BE49-F238E27FC236}">
                  <a16:creationId xmlns:a16="http://schemas.microsoft.com/office/drawing/2014/main" id="{00000000-0008-0000-0300-00002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73</xdr:row>
          <xdr:rowOff>7620</xdr:rowOff>
        </xdr:from>
        <xdr:to>
          <xdr:col>15</xdr:col>
          <xdr:colOff>220980</xdr:colOff>
          <xdr:row>73</xdr:row>
          <xdr:rowOff>220980</xdr:rowOff>
        </xdr:to>
        <xdr:sp macro="" textlink="">
          <xdr:nvSpPr>
            <xdr:cNvPr id="82987" name="Check Box 43" hidden="1">
              <a:extLst>
                <a:ext uri="{63B3BB69-23CF-44E3-9099-C40C66FF867C}">
                  <a14:compatExt spid="_x0000_s82987"/>
                </a:ext>
                <a:ext uri="{FF2B5EF4-FFF2-40B4-BE49-F238E27FC236}">
                  <a16:creationId xmlns:a16="http://schemas.microsoft.com/office/drawing/2014/main" id="{00000000-0008-0000-0300-00002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74</xdr:row>
          <xdr:rowOff>7620</xdr:rowOff>
        </xdr:from>
        <xdr:to>
          <xdr:col>15</xdr:col>
          <xdr:colOff>220980</xdr:colOff>
          <xdr:row>74</xdr:row>
          <xdr:rowOff>220980</xdr:rowOff>
        </xdr:to>
        <xdr:sp macro="" textlink="">
          <xdr:nvSpPr>
            <xdr:cNvPr id="82988" name="Check Box 44" hidden="1">
              <a:extLst>
                <a:ext uri="{63B3BB69-23CF-44E3-9099-C40C66FF867C}">
                  <a14:compatExt spid="_x0000_s82988"/>
                </a:ext>
                <a:ext uri="{FF2B5EF4-FFF2-40B4-BE49-F238E27FC236}">
                  <a16:creationId xmlns:a16="http://schemas.microsoft.com/office/drawing/2014/main" id="{00000000-0008-0000-0300-00002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75</xdr:row>
          <xdr:rowOff>7620</xdr:rowOff>
        </xdr:from>
        <xdr:to>
          <xdr:col>15</xdr:col>
          <xdr:colOff>220980</xdr:colOff>
          <xdr:row>75</xdr:row>
          <xdr:rowOff>220980</xdr:rowOff>
        </xdr:to>
        <xdr:sp macro="" textlink="">
          <xdr:nvSpPr>
            <xdr:cNvPr id="82989" name="Check Box 45" hidden="1">
              <a:extLst>
                <a:ext uri="{63B3BB69-23CF-44E3-9099-C40C66FF867C}">
                  <a14:compatExt spid="_x0000_s82989"/>
                </a:ext>
                <a:ext uri="{FF2B5EF4-FFF2-40B4-BE49-F238E27FC236}">
                  <a16:creationId xmlns:a16="http://schemas.microsoft.com/office/drawing/2014/main" id="{00000000-0008-0000-0300-00002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76</xdr:row>
          <xdr:rowOff>7620</xdr:rowOff>
        </xdr:from>
        <xdr:to>
          <xdr:col>15</xdr:col>
          <xdr:colOff>220980</xdr:colOff>
          <xdr:row>76</xdr:row>
          <xdr:rowOff>220980</xdr:rowOff>
        </xdr:to>
        <xdr:sp macro="" textlink="">
          <xdr:nvSpPr>
            <xdr:cNvPr id="82990" name="Check Box 46" hidden="1">
              <a:extLst>
                <a:ext uri="{63B3BB69-23CF-44E3-9099-C40C66FF867C}">
                  <a14:compatExt spid="_x0000_s82990"/>
                </a:ext>
                <a:ext uri="{FF2B5EF4-FFF2-40B4-BE49-F238E27FC236}">
                  <a16:creationId xmlns:a16="http://schemas.microsoft.com/office/drawing/2014/main" id="{00000000-0008-0000-0300-00002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77</xdr:row>
          <xdr:rowOff>7620</xdr:rowOff>
        </xdr:from>
        <xdr:to>
          <xdr:col>15</xdr:col>
          <xdr:colOff>220980</xdr:colOff>
          <xdr:row>77</xdr:row>
          <xdr:rowOff>220980</xdr:rowOff>
        </xdr:to>
        <xdr:sp macro="" textlink="">
          <xdr:nvSpPr>
            <xdr:cNvPr id="82991" name="Check Box 47" hidden="1">
              <a:extLst>
                <a:ext uri="{63B3BB69-23CF-44E3-9099-C40C66FF867C}">
                  <a14:compatExt spid="_x0000_s82991"/>
                </a:ext>
                <a:ext uri="{FF2B5EF4-FFF2-40B4-BE49-F238E27FC236}">
                  <a16:creationId xmlns:a16="http://schemas.microsoft.com/office/drawing/2014/main" id="{00000000-0008-0000-0300-00002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78</xdr:row>
          <xdr:rowOff>7620</xdr:rowOff>
        </xdr:from>
        <xdr:to>
          <xdr:col>15</xdr:col>
          <xdr:colOff>220980</xdr:colOff>
          <xdr:row>78</xdr:row>
          <xdr:rowOff>220980</xdr:rowOff>
        </xdr:to>
        <xdr:sp macro="" textlink="">
          <xdr:nvSpPr>
            <xdr:cNvPr id="82992" name="Check Box 48" hidden="1">
              <a:extLst>
                <a:ext uri="{63B3BB69-23CF-44E3-9099-C40C66FF867C}">
                  <a14:compatExt spid="_x0000_s82992"/>
                </a:ext>
                <a:ext uri="{FF2B5EF4-FFF2-40B4-BE49-F238E27FC236}">
                  <a16:creationId xmlns:a16="http://schemas.microsoft.com/office/drawing/2014/main" id="{00000000-0008-0000-0300-00003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79</xdr:row>
          <xdr:rowOff>7620</xdr:rowOff>
        </xdr:from>
        <xdr:to>
          <xdr:col>15</xdr:col>
          <xdr:colOff>220980</xdr:colOff>
          <xdr:row>79</xdr:row>
          <xdr:rowOff>220980</xdr:rowOff>
        </xdr:to>
        <xdr:sp macro="" textlink="">
          <xdr:nvSpPr>
            <xdr:cNvPr id="82993" name="Check Box 49" hidden="1">
              <a:extLst>
                <a:ext uri="{63B3BB69-23CF-44E3-9099-C40C66FF867C}">
                  <a14:compatExt spid="_x0000_s82993"/>
                </a:ext>
                <a:ext uri="{FF2B5EF4-FFF2-40B4-BE49-F238E27FC236}">
                  <a16:creationId xmlns:a16="http://schemas.microsoft.com/office/drawing/2014/main" id="{00000000-0008-0000-0300-00003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79</xdr:row>
          <xdr:rowOff>22860</xdr:rowOff>
        </xdr:from>
        <xdr:to>
          <xdr:col>16</xdr:col>
          <xdr:colOff>274320</xdr:colOff>
          <xdr:row>79</xdr:row>
          <xdr:rowOff>228600</xdr:rowOff>
        </xdr:to>
        <xdr:sp macro="" textlink="">
          <xdr:nvSpPr>
            <xdr:cNvPr id="82994" name="Check Box 50" hidden="1">
              <a:extLst>
                <a:ext uri="{63B3BB69-23CF-44E3-9099-C40C66FF867C}">
                  <a14:compatExt spid="_x0000_s82994"/>
                </a:ext>
                <a:ext uri="{FF2B5EF4-FFF2-40B4-BE49-F238E27FC236}">
                  <a16:creationId xmlns:a16="http://schemas.microsoft.com/office/drawing/2014/main" id="{00000000-0008-0000-0300-00003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78</xdr:row>
          <xdr:rowOff>22860</xdr:rowOff>
        </xdr:from>
        <xdr:to>
          <xdr:col>16</xdr:col>
          <xdr:colOff>274320</xdr:colOff>
          <xdr:row>78</xdr:row>
          <xdr:rowOff>228600</xdr:rowOff>
        </xdr:to>
        <xdr:sp macro="" textlink="">
          <xdr:nvSpPr>
            <xdr:cNvPr id="82995" name="Check Box 51" hidden="1">
              <a:extLst>
                <a:ext uri="{63B3BB69-23CF-44E3-9099-C40C66FF867C}">
                  <a14:compatExt spid="_x0000_s82995"/>
                </a:ext>
                <a:ext uri="{FF2B5EF4-FFF2-40B4-BE49-F238E27FC236}">
                  <a16:creationId xmlns:a16="http://schemas.microsoft.com/office/drawing/2014/main" id="{00000000-0008-0000-0300-00003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77</xdr:row>
          <xdr:rowOff>22860</xdr:rowOff>
        </xdr:from>
        <xdr:to>
          <xdr:col>16</xdr:col>
          <xdr:colOff>274320</xdr:colOff>
          <xdr:row>77</xdr:row>
          <xdr:rowOff>228600</xdr:rowOff>
        </xdr:to>
        <xdr:sp macro="" textlink="">
          <xdr:nvSpPr>
            <xdr:cNvPr id="82996" name="Check Box 52" hidden="1">
              <a:extLst>
                <a:ext uri="{63B3BB69-23CF-44E3-9099-C40C66FF867C}">
                  <a14:compatExt spid="_x0000_s82996"/>
                </a:ext>
                <a:ext uri="{FF2B5EF4-FFF2-40B4-BE49-F238E27FC236}">
                  <a16:creationId xmlns:a16="http://schemas.microsoft.com/office/drawing/2014/main" id="{00000000-0008-0000-0300-00003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76</xdr:row>
          <xdr:rowOff>22860</xdr:rowOff>
        </xdr:from>
        <xdr:to>
          <xdr:col>16</xdr:col>
          <xdr:colOff>274320</xdr:colOff>
          <xdr:row>76</xdr:row>
          <xdr:rowOff>228600</xdr:rowOff>
        </xdr:to>
        <xdr:sp macro="" textlink="">
          <xdr:nvSpPr>
            <xdr:cNvPr id="82997" name="Check Box 53" hidden="1">
              <a:extLst>
                <a:ext uri="{63B3BB69-23CF-44E3-9099-C40C66FF867C}">
                  <a14:compatExt spid="_x0000_s82997"/>
                </a:ext>
                <a:ext uri="{FF2B5EF4-FFF2-40B4-BE49-F238E27FC236}">
                  <a16:creationId xmlns:a16="http://schemas.microsoft.com/office/drawing/2014/main" id="{00000000-0008-0000-0300-00003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75</xdr:row>
          <xdr:rowOff>22860</xdr:rowOff>
        </xdr:from>
        <xdr:to>
          <xdr:col>16</xdr:col>
          <xdr:colOff>274320</xdr:colOff>
          <xdr:row>75</xdr:row>
          <xdr:rowOff>228600</xdr:rowOff>
        </xdr:to>
        <xdr:sp macro="" textlink="">
          <xdr:nvSpPr>
            <xdr:cNvPr id="82998" name="Check Box 54" hidden="1">
              <a:extLst>
                <a:ext uri="{63B3BB69-23CF-44E3-9099-C40C66FF867C}">
                  <a14:compatExt spid="_x0000_s82998"/>
                </a:ext>
                <a:ext uri="{FF2B5EF4-FFF2-40B4-BE49-F238E27FC236}">
                  <a16:creationId xmlns:a16="http://schemas.microsoft.com/office/drawing/2014/main" id="{00000000-0008-0000-0300-00003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74</xdr:row>
          <xdr:rowOff>22860</xdr:rowOff>
        </xdr:from>
        <xdr:to>
          <xdr:col>16</xdr:col>
          <xdr:colOff>274320</xdr:colOff>
          <xdr:row>74</xdr:row>
          <xdr:rowOff>228600</xdr:rowOff>
        </xdr:to>
        <xdr:sp macro="" textlink="">
          <xdr:nvSpPr>
            <xdr:cNvPr id="82999" name="Check Box 55" hidden="1">
              <a:extLst>
                <a:ext uri="{63B3BB69-23CF-44E3-9099-C40C66FF867C}">
                  <a14:compatExt spid="_x0000_s82999"/>
                </a:ext>
                <a:ext uri="{FF2B5EF4-FFF2-40B4-BE49-F238E27FC236}">
                  <a16:creationId xmlns:a16="http://schemas.microsoft.com/office/drawing/2014/main" id="{00000000-0008-0000-0300-00003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73</xdr:row>
          <xdr:rowOff>22860</xdr:rowOff>
        </xdr:from>
        <xdr:to>
          <xdr:col>16</xdr:col>
          <xdr:colOff>274320</xdr:colOff>
          <xdr:row>73</xdr:row>
          <xdr:rowOff>228600</xdr:rowOff>
        </xdr:to>
        <xdr:sp macro="" textlink="">
          <xdr:nvSpPr>
            <xdr:cNvPr id="83000" name="Check Box 56" hidden="1">
              <a:extLst>
                <a:ext uri="{63B3BB69-23CF-44E3-9099-C40C66FF867C}">
                  <a14:compatExt spid="_x0000_s83000"/>
                </a:ext>
                <a:ext uri="{FF2B5EF4-FFF2-40B4-BE49-F238E27FC236}">
                  <a16:creationId xmlns:a16="http://schemas.microsoft.com/office/drawing/2014/main" id="{00000000-0008-0000-0300-00003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72</xdr:row>
          <xdr:rowOff>22860</xdr:rowOff>
        </xdr:from>
        <xdr:to>
          <xdr:col>16</xdr:col>
          <xdr:colOff>274320</xdr:colOff>
          <xdr:row>72</xdr:row>
          <xdr:rowOff>228600</xdr:rowOff>
        </xdr:to>
        <xdr:sp macro="" textlink="">
          <xdr:nvSpPr>
            <xdr:cNvPr id="83001" name="Check Box 57" hidden="1">
              <a:extLst>
                <a:ext uri="{63B3BB69-23CF-44E3-9099-C40C66FF867C}">
                  <a14:compatExt spid="_x0000_s83001"/>
                </a:ext>
                <a:ext uri="{FF2B5EF4-FFF2-40B4-BE49-F238E27FC236}">
                  <a16:creationId xmlns:a16="http://schemas.microsoft.com/office/drawing/2014/main" id="{00000000-0008-0000-0300-00003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71</xdr:row>
          <xdr:rowOff>22860</xdr:rowOff>
        </xdr:from>
        <xdr:to>
          <xdr:col>16</xdr:col>
          <xdr:colOff>274320</xdr:colOff>
          <xdr:row>71</xdr:row>
          <xdr:rowOff>228600</xdr:rowOff>
        </xdr:to>
        <xdr:sp macro="" textlink="">
          <xdr:nvSpPr>
            <xdr:cNvPr id="83002" name="Check Box 58" hidden="1">
              <a:extLst>
                <a:ext uri="{63B3BB69-23CF-44E3-9099-C40C66FF867C}">
                  <a14:compatExt spid="_x0000_s83002"/>
                </a:ext>
                <a:ext uri="{FF2B5EF4-FFF2-40B4-BE49-F238E27FC236}">
                  <a16:creationId xmlns:a16="http://schemas.microsoft.com/office/drawing/2014/main" id="{00000000-0008-0000-0300-00003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70</xdr:row>
          <xdr:rowOff>22860</xdr:rowOff>
        </xdr:from>
        <xdr:to>
          <xdr:col>16</xdr:col>
          <xdr:colOff>274320</xdr:colOff>
          <xdr:row>70</xdr:row>
          <xdr:rowOff>228600</xdr:rowOff>
        </xdr:to>
        <xdr:sp macro="" textlink="">
          <xdr:nvSpPr>
            <xdr:cNvPr id="83003" name="Check Box 59" hidden="1">
              <a:extLst>
                <a:ext uri="{63B3BB69-23CF-44E3-9099-C40C66FF867C}">
                  <a14:compatExt spid="_x0000_s83003"/>
                </a:ext>
                <a:ext uri="{FF2B5EF4-FFF2-40B4-BE49-F238E27FC236}">
                  <a16:creationId xmlns:a16="http://schemas.microsoft.com/office/drawing/2014/main" id="{00000000-0008-0000-0300-00003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69</xdr:row>
          <xdr:rowOff>22860</xdr:rowOff>
        </xdr:from>
        <xdr:to>
          <xdr:col>16</xdr:col>
          <xdr:colOff>274320</xdr:colOff>
          <xdr:row>69</xdr:row>
          <xdr:rowOff>228600</xdr:rowOff>
        </xdr:to>
        <xdr:sp macro="" textlink="">
          <xdr:nvSpPr>
            <xdr:cNvPr id="83004" name="Check Box 60" hidden="1">
              <a:extLst>
                <a:ext uri="{63B3BB69-23CF-44E3-9099-C40C66FF867C}">
                  <a14:compatExt spid="_x0000_s83004"/>
                </a:ext>
                <a:ext uri="{FF2B5EF4-FFF2-40B4-BE49-F238E27FC236}">
                  <a16:creationId xmlns:a16="http://schemas.microsoft.com/office/drawing/2014/main" id="{00000000-0008-0000-0300-00003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68</xdr:row>
          <xdr:rowOff>22860</xdr:rowOff>
        </xdr:from>
        <xdr:to>
          <xdr:col>16</xdr:col>
          <xdr:colOff>274320</xdr:colOff>
          <xdr:row>68</xdr:row>
          <xdr:rowOff>228600</xdr:rowOff>
        </xdr:to>
        <xdr:sp macro="" textlink="">
          <xdr:nvSpPr>
            <xdr:cNvPr id="83005" name="Check Box 61" hidden="1">
              <a:extLst>
                <a:ext uri="{63B3BB69-23CF-44E3-9099-C40C66FF867C}">
                  <a14:compatExt spid="_x0000_s83005"/>
                </a:ext>
                <a:ext uri="{FF2B5EF4-FFF2-40B4-BE49-F238E27FC236}">
                  <a16:creationId xmlns:a16="http://schemas.microsoft.com/office/drawing/2014/main" id="{00000000-0008-0000-0300-00003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67</xdr:row>
          <xdr:rowOff>22860</xdr:rowOff>
        </xdr:from>
        <xdr:to>
          <xdr:col>16</xdr:col>
          <xdr:colOff>274320</xdr:colOff>
          <xdr:row>67</xdr:row>
          <xdr:rowOff>228600</xdr:rowOff>
        </xdr:to>
        <xdr:sp macro="" textlink="">
          <xdr:nvSpPr>
            <xdr:cNvPr id="83006" name="Check Box 62" hidden="1">
              <a:extLst>
                <a:ext uri="{63B3BB69-23CF-44E3-9099-C40C66FF867C}">
                  <a14:compatExt spid="_x0000_s83006"/>
                </a:ext>
                <a:ext uri="{FF2B5EF4-FFF2-40B4-BE49-F238E27FC236}">
                  <a16:creationId xmlns:a16="http://schemas.microsoft.com/office/drawing/2014/main" id="{00000000-0008-0000-0300-00003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66</xdr:row>
          <xdr:rowOff>22860</xdr:rowOff>
        </xdr:from>
        <xdr:to>
          <xdr:col>16</xdr:col>
          <xdr:colOff>274320</xdr:colOff>
          <xdr:row>66</xdr:row>
          <xdr:rowOff>228600</xdr:rowOff>
        </xdr:to>
        <xdr:sp macro="" textlink="">
          <xdr:nvSpPr>
            <xdr:cNvPr id="83007" name="Check Box 63" hidden="1">
              <a:extLst>
                <a:ext uri="{63B3BB69-23CF-44E3-9099-C40C66FF867C}">
                  <a14:compatExt spid="_x0000_s83007"/>
                </a:ext>
                <a:ext uri="{FF2B5EF4-FFF2-40B4-BE49-F238E27FC236}">
                  <a16:creationId xmlns:a16="http://schemas.microsoft.com/office/drawing/2014/main" id="{00000000-0008-0000-0300-00003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65</xdr:row>
          <xdr:rowOff>22860</xdr:rowOff>
        </xdr:from>
        <xdr:to>
          <xdr:col>16</xdr:col>
          <xdr:colOff>274320</xdr:colOff>
          <xdr:row>65</xdr:row>
          <xdr:rowOff>228600</xdr:rowOff>
        </xdr:to>
        <xdr:sp macro="" textlink="">
          <xdr:nvSpPr>
            <xdr:cNvPr id="83008" name="Check Box 64" hidden="1">
              <a:extLst>
                <a:ext uri="{63B3BB69-23CF-44E3-9099-C40C66FF867C}">
                  <a14:compatExt spid="_x0000_s83008"/>
                </a:ext>
                <a:ext uri="{FF2B5EF4-FFF2-40B4-BE49-F238E27FC236}">
                  <a16:creationId xmlns:a16="http://schemas.microsoft.com/office/drawing/2014/main" id="{00000000-0008-0000-0300-00004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64</xdr:row>
          <xdr:rowOff>22860</xdr:rowOff>
        </xdr:from>
        <xdr:to>
          <xdr:col>16</xdr:col>
          <xdr:colOff>274320</xdr:colOff>
          <xdr:row>64</xdr:row>
          <xdr:rowOff>228600</xdr:rowOff>
        </xdr:to>
        <xdr:sp macro="" textlink="">
          <xdr:nvSpPr>
            <xdr:cNvPr id="83009" name="Check Box 65" hidden="1">
              <a:extLst>
                <a:ext uri="{63B3BB69-23CF-44E3-9099-C40C66FF867C}">
                  <a14:compatExt spid="_x0000_s83009"/>
                </a:ext>
                <a:ext uri="{FF2B5EF4-FFF2-40B4-BE49-F238E27FC236}">
                  <a16:creationId xmlns:a16="http://schemas.microsoft.com/office/drawing/2014/main" id="{00000000-0008-0000-0300-00004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63</xdr:row>
          <xdr:rowOff>22860</xdr:rowOff>
        </xdr:from>
        <xdr:to>
          <xdr:col>16</xdr:col>
          <xdr:colOff>274320</xdr:colOff>
          <xdr:row>63</xdr:row>
          <xdr:rowOff>228600</xdr:rowOff>
        </xdr:to>
        <xdr:sp macro="" textlink="">
          <xdr:nvSpPr>
            <xdr:cNvPr id="83010" name="Check Box 66" hidden="1">
              <a:extLst>
                <a:ext uri="{63B3BB69-23CF-44E3-9099-C40C66FF867C}">
                  <a14:compatExt spid="_x0000_s83010"/>
                </a:ext>
                <a:ext uri="{FF2B5EF4-FFF2-40B4-BE49-F238E27FC236}">
                  <a16:creationId xmlns:a16="http://schemas.microsoft.com/office/drawing/2014/main" id="{00000000-0008-0000-0300-00004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62</xdr:row>
          <xdr:rowOff>22860</xdr:rowOff>
        </xdr:from>
        <xdr:to>
          <xdr:col>16</xdr:col>
          <xdr:colOff>274320</xdr:colOff>
          <xdr:row>62</xdr:row>
          <xdr:rowOff>228600</xdr:rowOff>
        </xdr:to>
        <xdr:sp macro="" textlink="">
          <xdr:nvSpPr>
            <xdr:cNvPr id="83011" name="Check Box 67" hidden="1">
              <a:extLst>
                <a:ext uri="{63B3BB69-23CF-44E3-9099-C40C66FF867C}">
                  <a14:compatExt spid="_x0000_s83011"/>
                </a:ext>
                <a:ext uri="{FF2B5EF4-FFF2-40B4-BE49-F238E27FC236}">
                  <a16:creationId xmlns:a16="http://schemas.microsoft.com/office/drawing/2014/main" id="{00000000-0008-0000-0300-00004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61</xdr:row>
          <xdr:rowOff>22860</xdr:rowOff>
        </xdr:from>
        <xdr:to>
          <xdr:col>16</xdr:col>
          <xdr:colOff>274320</xdr:colOff>
          <xdr:row>61</xdr:row>
          <xdr:rowOff>228600</xdr:rowOff>
        </xdr:to>
        <xdr:sp macro="" textlink="">
          <xdr:nvSpPr>
            <xdr:cNvPr id="83012" name="Check Box 68" hidden="1">
              <a:extLst>
                <a:ext uri="{63B3BB69-23CF-44E3-9099-C40C66FF867C}">
                  <a14:compatExt spid="_x0000_s83012"/>
                </a:ext>
                <a:ext uri="{FF2B5EF4-FFF2-40B4-BE49-F238E27FC236}">
                  <a16:creationId xmlns:a16="http://schemas.microsoft.com/office/drawing/2014/main" id="{00000000-0008-0000-0300-00004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60</xdr:row>
          <xdr:rowOff>22860</xdr:rowOff>
        </xdr:from>
        <xdr:to>
          <xdr:col>16</xdr:col>
          <xdr:colOff>274320</xdr:colOff>
          <xdr:row>60</xdr:row>
          <xdr:rowOff>228600</xdr:rowOff>
        </xdr:to>
        <xdr:sp macro="" textlink="">
          <xdr:nvSpPr>
            <xdr:cNvPr id="83013" name="Check Box 69" hidden="1">
              <a:extLst>
                <a:ext uri="{63B3BB69-23CF-44E3-9099-C40C66FF867C}">
                  <a14:compatExt spid="_x0000_s83013"/>
                </a:ext>
                <a:ext uri="{FF2B5EF4-FFF2-40B4-BE49-F238E27FC236}">
                  <a16:creationId xmlns:a16="http://schemas.microsoft.com/office/drawing/2014/main" id="{00000000-0008-0000-0300-00004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59</xdr:row>
          <xdr:rowOff>22860</xdr:rowOff>
        </xdr:from>
        <xdr:to>
          <xdr:col>16</xdr:col>
          <xdr:colOff>274320</xdr:colOff>
          <xdr:row>59</xdr:row>
          <xdr:rowOff>228600</xdr:rowOff>
        </xdr:to>
        <xdr:sp macro="" textlink="">
          <xdr:nvSpPr>
            <xdr:cNvPr id="83014" name="Check Box 70" hidden="1">
              <a:extLst>
                <a:ext uri="{63B3BB69-23CF-44E3-9099-C40C66FF867C}">
                  <a14:compatExt spid="_x0000_s83014"/>
                </a:ext>
                <a:ext uri="{FF2B5EF4-FFF2-40B4-BE49-F238E27FC236}">
                  <a16:creationId xmlns:a16="http://schemas.microsoft.com/office/drawing/2014/main" id="{00000000-0008-0000-0300-00004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59</xdr:row>
          <xdr:rowOff>22860</xdr:rowOff>
        </xdr:from>
        <xdr:to>
          <xdr:col>17</xdr:col>
          <xdr:colOff>220980</xdr:colOff>
          <xdr:row>59</xdr:row>
          <xdr:rowOff>228600</xdr:rowOff>
        </xdr:to>
        <xdr:sp macro="" textlink="">
          <xdr:nvSpPr>
            <xdr:cNvPr id="83015" name="Check Box 71" hidden="1">
              <a:extLst>
                <a:ext uri="{63B3BB69-23CF-44E3-9099-C40C66FF867C}">
                  <a14:compatExt spid="_x0000_s83015"/>
                </a:ext>
                <a:ext uri="{FF2B5EF4-FFF2-40B4-BE49-F238E27FC236}">
                  <a16:creationId xmlns:a16="http://schemas.microsoft.com/office/drawing/2014/main" id="{00000000-0008-0000-0300-00004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60</xdr:row>
          <xdr:rowOff>22860</xdr:rowOff>
        </xdr:from>
        <xdr:to>
          <xdr:col>17</xdr:col>
          <xdr:colOff>220980</xdr:colOff>
          <xdr:row>60</xdr:row>
          <xdr:rowOff>236220</xdr:rowOff>
        </xdr:to>
        <xdr:sp macro="" textlink="">
          <xdr:nvSpPr>
            <xdr:cNvPr id="83016" name="Check Box 72" hidden="1">
              <a:extLst>
                <a:ext uri="{63B3BB69-23CF-44E3-9099-C40C66FF867C}">
                  <a14:compatExt spid="_x0000_s83016"/>
                </a:ext>
                <a:ext uri="{FF2B5EF4-FFF2-40B4-BE49-F238E27FC236}">
                  <a16:creationId xmlns:a16="http://schemas.microsoft.com/office/drawing/2014/main" id="{00000000-0008-0000-0300-00004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61</xdr:row>
          <xdr:rowOff>7620</xdr:rowOff>
        </xdr:from>
        <xdr:to>
          <xdr:col>17</xdr:col>
          <xdr:colOff>220980</xdr:colOff>
          <xdr:row>61</xdr:row>
          <xdr:rowOff>220980</xdr:rowOff>
        </xdr:to>
        <xdr:sp macro="" textlink="">
          <xdr:nvSpPr>
            <xdr:cNvPr id="83017" name="Check Box 73" hidden="1">
              <a:extLst>
                <a:ext uri="{63B3BB69-23CF-44E3-9099-C40C66FF867C}">
                  <a14:compatExt spid="_x0000_s83017"/>
                </a:ext>
                <a:ext uri="{FF2B5EF4-FFF2-40B4-BE49-F238E27FC236}">
                  <a16:creationId xmlns:a16="http://schemas.microsoft.com/office/drawing/2014/main" id="{00000000-0008-0000-0300-00004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62</xdr:row>
          <xdr:rowOff>7620</xdr:rowOff>
        </xdr:from>
        <xdr:to>
          <xdr:col>17</xdr:col>
          <xdr:colOff>220980</xdr:colOff>
          <xdr:row>62</xdr:row>
          <xdr:rowOff>220980</xdr:rowOff>
        </xdr:to>
        <xdr:sp macro="" textlink="">
          <xdr:nvSpPr>
            <xdr:cNvPr id="83018" name="Check Box 74" hidden="1">
              <a:extLst>
                <a:ext uri="{63B3BB69-23CF-44E3-9099-C40C66FF867C}">
                  <a14:compatExt spid="_x0000_s83018"/>
                </a:ext>
                <a:ext uri="{FF2B5EF4-FFF2-40B4-BE49-F238E27FC236}">
                  <a16:creationId xmlns:a16="http://schemas.microsoft.com/office/drawing/2014/main" id="{00000000-0008-0000-0300-00004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63</xdr:row>
          <xdr:rowOff>7620</xdr:rowOff>
        </xdr:from>
        <xdr:to>
          <xdr:col>17</xdr:col>
          <xdr:colOff>220980</xdr:colOff>
          <xdr:row>63</xdr:row>
          <xdr:rowOff>220980</xdr:rowOff>
        </xdr:to>
        <xdr:sp macro="" textlink="">
          <xdr:nvSpPr>
            <xdr:cNvPr id="83019" name="Check Box 75" hidden="1">
              <a:extLst>
                <a:ext uri="{63B3BB69-23CF-44E3-9099-C40C66FF867C}">
                  <a14:compatExt spid="_x0000_s83019"/>
                </a:ext>
                <a:ext uri="{FF2B5EF4-FFF2-40B4-BE49-F238E27FC236}">
                  <a16:creationId xmlns:a16="http://schemas.microsoft.com/office/drawing/2014/main" id="{00000000-0008-0000-0300-00004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64</xdr:row>
          <xdr:rowOff>7620</xdr:rowOff>
        </xdr:from>
        <xdr:to>
          <xdr:col>17</xdr:col>
          <xdr:colOff>220980</xdr:colOff>
          <xdr:row>64</xdr:row>
          <xdr:rowOff>220980</xdr:rowOff>
        </xdr:to>
        <xdr:sp macro="" textlink="">
          <xdr:nvSpPr>
            <xdr:cNvPr id="83020" name="Check Box 76" hidden="1">
              <a:extLst>
                <a:ext uri="{63B3BB69-23CF-44E3-9099-C40C66FF867C}">
                  <a14:compatExt spid="_x0000_s83020"/>
                </a:ext>
                <a:ext uri="{FF2B5EF4-FFF2-40B4-BE49-F238E27FC236}">
                  <a16:creationId xmlns:a16="http://schemas.microsoft.com/office/drawing/2014/main" id="{00000000-0008-0000-0300-00004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65</xdr:row>
          <xdr:rowOff>7620</xdr:rowOff>
        </xdr:from>
        <xdr:to>
          <xdr:col>17</xdr:col>
          <xdr:colOff>220980</xdr:colOff>
          <xdr:row>65</xdr:row>
          <xdr:rowOff>220980</xdr:rowOff>
        </xdr:to>
        <xdr:sp macro="" textlink="">
          <xdr:nvSpPr>
            <xdr:cNvPr id="83021" name="Check Box 77" hidden="1">
              <a:extLst>
                <a:ext uri="{63B3BB69-23CF-44E3-9099-C40C66FF867C}">
                  <a14:compatExt spid="_x0000_s83021"/>
                </a:ext>
                <a:ext uri="{FF2B5EF4-FFF2-40B4-BE49-F238E27FC236}">
                  <a16:creationId xmlns:a16="http://schemas.microsoft.com/office/drawing/2014/main" id="{00000000-0008-0000-0300-00004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66</xdr:row>
          <xdr:rowOff>7620</xdr:rowOff>
        </xdr:from>
        <xdr:to>
          <xdr:col>17</xdr:col>
          <xdr:colOff>220980</xdr:colOff>
          <xdr:row>66</xdr:row>
          <xdr:rowOff>220980</xdr:rowOff>
        </xdr:to>
        <xdr:sp macro="" textlink="">
          <xdr:nvSpPr>
            <xdr:cNvPr id="83022" name="Check Box 78" hidden="1">
              <a:extLst>
                <a:ext uri="{63B3BB69-23CF-44E3-9099-C40C66FF867C}">
                  <a14:compatExt spid="_x0000_s83022"/>
                </a:ext>
                <a:ext uri="{FF2B5EF4-FFF2-40B4-BE49-F238E27FC236}">
                  <a16:creationId xmlns:a16="http://schemas.microsoft.com/office/drawing/2014/main" id="{00000000-0008-0000-0300-00004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67</xdr:row>
          <xdr:rowOff>7620</xdr:rowOff>
        </xdr:from>
        <xdr:to>
          <xdr:col>17</xdr:col>
          <xdr:colOff>220980</xdr:colOff>
          <xdr:row>67</xdr:row>
          <xdr:rowOff>220980</xdr:rowOff>
        </xdr:to>
        <xdr:sp macro="" textlink="">
          <xdr:nvSpPr>
            <xdr:cNvPr id="83023" name="Check Box 79" hidden="1">
              <a:extLst>
                <a:ext uri="{63B3BB69-23CF-44E3-9099-C40C66FF867C}">
                  <a14:compatExt spid="_x0000_s83023"/>
                </a:ext>
                <a:ext uri="{FF2B5EF4-FFF2-40B4-BE49-F238E27FC236}">
                  <a16:creationId xmlns:a16="http://schemas.microsoft.com/office/drawing/2014/main" id="{00000000-0008-0000-0300-00004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68</xdr:row>
          <xdr:rowOff>7620</xdr:rowOff>
        </xdr:from>
        <xdr:to>
          <xdr:col>17</xdr:col>
          <xdr:colOff>220980</xdr:colOff>
          <xdr:row>68</xdr:row>
          <xdr:rowOff>220980</xdr:rowOff>
        </xdr:to>
        <xdr:sp macro="" textlink="">
          <xdr:nvSpPr>
            <xdr:cNvPr id="83024" name="Check Box 80" hidden="1">
              <a:extLst>
                <a:ext uri="{63B3BB69-23CF-44E3-9099-C40C66FF867C}">
                  <a14:compatExt spid="_x0000_s83024"/>
                </a:ext>
                <a:ext uri="{FF2B5EF4-FFF2-40B4-BE49-F238E27FC236}">
                  <a16:creationId xmlns:a16="http://schemas.microsoft.com/office/drawing/2014/main" id="{00000000-0008-0000-0300-00005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69</xdr:row>
          <xdr:rowOff>7620</xdr:rowOff>
        </xdr:from>
        <xdr:to>
          <xdr:col>17</xdr:col>
          <xdr:colOff>220980</xdr:colOff>
          <xdr:row>69</xdr:row>
          <xdr:rowOff>220980</xdr:rowOff>
        </xdr:to>
        <xdr:sp macro="" textlink="">
          <xdr:nvSpPr>
            <xdr:cNvPr id="83025" name="Check Box 81" hidden="1">
              <a:extLst>
                <a:ext uri="{63B3BB69-23CF-44E3-9099-C40C66FF867C}">
                  <a14:compatExt spid="_x0000_s83025"/>
                </a:ext>
                <a:ext uri="{FF2B5EF4-FFF2-40B4-BE49-F238E27FC236}">
                  <a16:creationId xmlns:a16="http://schemas.microsoft.com/office/drawing/2014/main" id="{00000000-0008-0000-0300-00005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70</xdr:row>
          <xdr:rowOff>7620</xdr:rowOff>
        </xdr:from>
        <xdr:to>
          <xdr:col>17</xdr:col>
          <xdr:colOff>220980</xdr:colOff>
          <xdr:row>70</xdr:row>
          <xdr:rowOff>220980</xdr:rowOff>
        </xdr:to>
        <xdr:sp macro="" textlink="">
          <xdr:nvSpPr>
            <xdr:cNvPr id="83026" name="Check Box 82" hidden="1">
              <a:extLst>
                <a:ext uri="{63B3BB69-23CF-44E3-9099-C40C66FF867C}">
                  <a14:compatExt spid="_x0000_s83026"/>
                </a:ext>
                <a:ext uri="{FF2B5EF4-FFF2-40B4-BE49-F238E27FC236}">
                  <a16:creationId xmlns:a16="http://schemas.microsoft.com/office/drawing/2014/main" id="{00000000-0008-0000-0300-00005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71</xdr:row>
          <xdr:rowOff>7620</xdr:rowOff>
        </xdr:from>
        <xdr:to>
          <xdr:col>17</xdr:col>
          <xdr:colOff>220980</xdr:colOff>
          <xdr:row>71</xdr:row>
          <xdr:rowOff>220980</xdr:rowOff>
        </xdr:to>
        <xdr:sp macro="" textlink="">
          <xdr:nvSpPr>
            <xdr:cNvPr id="83027" name="Check Box 83" hidden="1">
              <a:extLst>
                <a:ext uri="{63B3BB69-23CF-44E3-9099-C40C66FF867C}">
                  <a14:compatExt spid="_x0000_s83027"/>
                </a:ext>
                <a:ext uri="{FF2B5EF4-FFF2-40B4-BE49-F238E27FC236}">
                  <a16:creationId xmlns:a16="http://schemas.microsoft.com/office/drawing/2014/main" id="{00000000-0008-0000-0300-00005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72</xdr:row>
          <xdr:rowOff>7620</xdr:rowOff>
        </xdr:from>
        <xdr:to>
          <xdr:col>17</xdr:col>
          <xdr:colOff>220980</xdr:colOff>
          <xdr:row>72</xdr:row>
          <xdr:rowOff>220980</xdr:rowOff>
        </xdr:to>
        <xdr:sp macro="" textlink="">
          <xdr:nvSpPr>
            <xdr:cNvPr id="83028" name="Check Box 84" hidden="1">
              <a:extLst>
                <a:ext uri="{63B3BB69-23CF-44E3-9099-C40C66FF867C}">
                  <a14:compatExt spid="_x0000_s83028"/>
                </a:ext>
                <a:ext uri="{FF2B5EF4-FFF2-40B4-BE49-F238E27FC236}">
                  <a16:creationId xmlns:a16="http://schemas.microsoft.com/office/drawing/2014/main" id="{00000000-0008-0000-0300-00005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73</xdr:row>
          <xdr:rowOff>7620</xdr:rowOff>
        </xdr:from>
        <xdr:to>
          <xdr:col>17</xdr:col>
          <xdr:colOff>220980</xdr:colOff>
          <xdr:row>73</xdr:row>
          <xdr:rowOff>220980</xdr:rowOff>
        </xdr:to>
        <xdr:sp macro="" textlink="">
          <xdr:nvSpPr>
            <xdr:cNvPr id="83029" name="Check Box 85" hidden="1">
              <a:extLst>
                <a:ext uri="{63B3BB69-23CF-44E3-9099-C40C66FF867C}">
                  <a14:compatExt spid="_x0000_s83029"/>
                </a:ext>
                <a:ext uri="{FF2B5EF4-FFF2-40B4-BE49-F238E27FC236}">
                  <a16:creationId xmlns:a16="http://schemas.microsoft.com/office/drawing/2014/main" id="{00000000-0008-0000-0300-00005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79</xdr:row>
          <xdr:rowOff>7620</xdr:rowOff>
        </xdr:from>
        <xdr:to>
          <xdr:col>17</xdr:col>
          <xdr:colOff>220980</xdr:colOff>
          <xdr:row>79</xdr:row>
          <xdr:rowOff>220980</xdr:rowOff>
        </xdr:to>
        <xdr:sp macro="" textlink="">
          <xdr:nvSpPr>
            <xdr:cNvPr id="83030" name="Check Box 86" hidden="1">
              <a:extLst>
                <a:ext uri="{63B3BB69-23CF-44E3-9099-C40C66FF867C}">
                  <a14:compatExt spid="_x0000_s83030"/>
                </a:ext>
                <a:ext uri="{FF2B5EF4-FFF2-40B4-BE49-F238E27FC236}">
                  <a16:creationId xmlns:a16="http://schemas.microsoft.com/office/drawing/2014/main" id="{00000000-0008-0000-0300-00005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78</xdr:row>
          <xdr:rowOff>7620</xdr:rowOff>
        </xdr:from>
        <xdr:to>
          <xdr:col>17</xdr:col>
          <xdr:colOff>220980</xdr:colOff>
          <xdr:row>78</xdr:row>
          <xdr:rowOff>220980</xdr:rowOff>
        </xdr:to>
        <xdr:sp macro="" textlink="">
          <xdr:nvSpPr>
            <xdr:cNvPr id="83031" name="Check Box 87" hidden="1">
              <a:extLst>
                <a:ext uri="{63B3BB69-23CF-44E3-9099-C40C66FF867C}">
                  <a14:compatExt spid="_x0000_s83031"/>
                </a:ext>
                <a:ext uri="{FF2B5EF4-FFF2-40B4-BE49-F238E27FC236}">
                  <a16:creationId xmlns:a16="http://schemas.microsoft.com/office/drawing/2014/main" id="{00000000-0008-0000-0300-00005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77</xdr:row>
          <xdr:rowOff>7620</xdr:rowOff>
        </xdr:from>
        <xdr:to>
          <xdr:col>17</xdr:col>
          <xdr:colOff>220980</xdr:colOff>
          <xdr:row>77</xdr:row>
          <xdr:rowOff>220980</xdr:rowOff>
        </xdr:to>
        <xdr:sp macro="" textlink="">
          <xdr:nvSpPr>
            <xdr:cNvPr id="83032" name="Check Box 88" hidden="1">
              <a:extLst>
                <a:ext uri="{63B3BB69-23CF-44E3-9099-C40C66FF867C}">
                  <a14:compatExt spid="_x0000_s83032"/>
                </a:ext>
                <a:ext uri="{FF2B5EF4-FFF2-40B4-BE49-F238E27FC236}">
                  <a16:creationId xmlns:a16="http://schemas.microsoft.com/office/drawing/2014/main" id="{00000000-0008-0000-0300-00005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76</xdr:row>
          <xdr:rowOff>7620</xdr:rowOff>
        </xdr:from>
        <xdr:to>
          <xdr:col>17</xdr:col>
          <xdr:colOff>220980</xdr:colOff>
          <xdr:row>76</xdr:row>
          <xdr:rowOff>220980</xdr:rowOff>
        </xdr:to>
        <xdr:sp macro="" textlink="">
          <xdr:nvSpPr>
            <xdr:cNvPr id="83033" name="Check Box 89" hidden="1">
              <a:extLst>
                <a:ext uri="{63B3BB69-23CF-44E3-9099-C40C66FF867C}">
                  <a14:compatExt spid="_x0000_s83033"/>
                </a:ext>
                <a:ext uri="{FF2B5EF4-FFF2-40B4-BE49-F238E27FC236}">
                  <a16:creationId xmlns:a16="http://schemas.microsoft.com/office/drawing/2014/main" id="{00000000-0008-0000-0300-00005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75</xdr:row>
          <xdr:rowOff>7620</xdr:rowOff>
        </xdr:from>
        <xdr:to>
          <xdr:col>17</xdr:col>
          <xdr:colOff>220980</xdr:colOff>
          <xdr:row>75</xdr:row>
          <xdr:rowOff>220980</xdr:rowOff>
        </xdr:to>
        <xdr:sp macro="" textlink="">
          <xdr:nvSpPr>
            <xdr:cNvPr id="83034" name="Check Box 90" hidden="1">
              <a:extLst>
                <a:ext uri="{63B3BB69-23CF-44E3-9099-C40C66FF867C}">
                  <a14:compatExt spid="_x0000_s83034"/>
                </a:ext>
                <a:ext uri="{FF2B5EF4-FFF2-40B4-BE49-F238E27FC236}">
                  <a16:creationId xmlns:a16="http://schemas.microsoft.com/office/drawing/2014/main" id="{00000000-0008-0000-0300-00005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74</xdr:row>
          <xdr:rowOff>7620</xdr:rowOff>
        </xdr:from>
        <xdr:to>
          <xdr:col>17</xdr:col>
          <xdr:colOff>220980</xdr:colOff>
          <xdr:row>74</xdr:row>
          <xdr:rowOff>220980</xdr:rowOff>
        </xdr:to>
        <xdr:sp macro="" textlink="">
          <xdr:nvSpPr>
            <xdr:cNvPr id="83035" name="Check Box 91" hidden="1">
              <a:extLst>
                <a:ext uri="{63B3BB69-23CF-44E3-9099-C40C66FF867C}">
                  <a14:compatExt spid="_x0000_s83035"/>
                </a:ext>
                <a:ext uri="{FF2B5EF4-FFF2-40B4-BE49-F238E27FC236}">
                  <a16:creationId xmlns:a16="http://schemas.microsoft.com/office/drawing/2014/main" id="{00000000-0008-0000-0300-00005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79</xdr:row>
          <xdr:rowOff>7620</xdr:rowOff>
        </xdr:from>
        <xdr:to>
          <xdr:col>18</xdr:col>
          <xdr:colOff>220980</xdr:colOff>
          <xdr:row>79</xdr:row>
          <xdr:rowOff>220980</xdr:rowOff>
        </xdr:to>
        <xdr:sp macro="" textlink="">
          <xdr:nvSpPr>
            <xdr:cNvPr id="83036" name="Check Box 92" hidden="1">
              <a:extLst>
                <a:ext uri="{63B3BB69-23CF-44E3-9099-C40C66FF867C}">
                  <a14:compatExt spid="_x0000_s83036"/>
                </a:ext>
                <a:ext uri="{FF2B5EF4-FFF2-40B4-BE49-F238E27FC236}">
                  <a16:creationId xmlns:a16="http://schemas.microsoft.com/office/drawing/2014/main" id="{00000000-0008-0000-0300-00005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78</xdr:row>
          <xdr:rowOff>7620</xdr:rowOff>
        </xdr:from>
        <xdr:to>
          <xdr:col>18</xdr:col>
          <xdr:colOff>220980</xdr:colOff>
          <xdr:row>78</xdr:row>
          <xdr:rowOff>220980</xdr:rowOff>
        </xdr:to>
        <xdr:sp macro="" textlink="">
          <xdr:nvSpPr>
            <xdr:cNvPr id="83037" name="Check Box 93" hidden="1">
              <a:extLst>
                <a:ext uri="{63B3BB69-23CF-44E3-9099-C40C66FF867C}">
                  <a14:compatExt spid="_x0000_s83037"/>
                </a:ext>
                <a:ext uri="{FF2B5EF4-FFF2-40B4-BE49-F238E27FC236}">
                  <a16:creationId xmlns:a16="http://schemas.microsoft.com/office/drawing/2014/main" id="{00000000-0008-0000-0300-00005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77</xdr:row>
          <xdr:rowOff>7620</xdr:rowOff>
        </xdr:from>
        <xdr:to>
          <xdr:col>18</xdr:col>
          <xdr:colOff>220980</xdr:colOff>
          <xdr:row>77</xdr:row>
          <xdr:rowOff>220980</xdr:rowOff>
        </xdr:to>
        <xdr:sp macro="" textlink="">
          <xdr:nvSpPr>
            <xdr:cNvPr id="83038" name="Check Box 94" hidden="1">
              <a:extLst>
                <a:ext uri="{63B3BB69-23CF-44E3-9099-C40C66FF867C}">
                  <a14:compatExt spid="_x0000_s83038"/>
                </a:ext>
                <a:ext uri="{FF2B5EF4-FFF2-40B4-BE49-F238E27FC236}">
                  <a16:creationId xmlns:a16="http://schemas.microsoft.com/office/drawing/2014/main" id="{00000000-0008-0000-0300-00005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76</xdr:row>
          <xdr:rowOff>7620</xdr:rowOff>
        </xdr:from>
        <xdr:to>
          <xdr:col>18</xdr:col>
          <xdr:colOff>220980</xdr:colOff>
          <xdr:row>76</xdr:row>
          <xdr:rowOff>220980</xdr:rowOff>
        </xdr:to>
        <xdr:sp macro="" textlink="">
          <xdr:nvSpPr>
            <xdr:cNvPr id="83039" name="Check Box 95" hidden="1">
              <a:extLst>
                <a:ext uri="{63B3BB69-23CF-44E3-9099-C40C66FF867C}">
                  <a14:compatExt spid="_x0000_s83039"/>
                </a:ext>
                <a:ext uri="{FF2B5EF4-FFF2-40B4-BE49-F238E27FC236}">
                  <a16:creationId xmlns:a16="http://schemas.microsoft.com/office/drawing/2014/main" id="{00000000-0008-0000-0300-00005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75</xdr:row>
          <xdr:rowOff>7620</xdr:rowOff>
        </xdr:from>
        <xdr:to>
          <xdr:col>18</xdr:col>
          <xdr:colOff>220980</xdr:colOff>
          <xdr:row>75</xdr:row>
          <xdr:rowOff>220980</xdr:rowOff>
        </xdr:to>
        <xdr:sp macro="" textlink="">
          <xdr:nvSpPr>
            <xdr:cNvPr id="83040" name="Check Box 96" hidden="1">
              <a:extLst>
                <a:ext uri="{63B3BB69-23CF-44E3-9099-C40C66FF867C}">
                  <a14:compatExt spid="_x0000_s83040"/>
                </a:ext>
                <a:ext uri="{FF2B5EF4-FFF2-40B4-BE49-F238E27FC236}">
                  <a16:creationId xmlns:a16="http://schemas.microsoft.com/office/drawing/2014/main" id="{00000000-0008-0000-0300-00006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74</xdr:row>
          <xdr:rowOff>7620</xdr:rowOff>
        </xdr:from>
        <xdr:to>
          <xdr:col>18</xdr:col>
          <xdr:colOff>220980</xdr:colOff>
          <xdr:row>74</xdr:row>
          <xdr:rowOff>220980</xdr:rowOff>
        </xdr:to>
        <xdr:sp macro="" textlink="">
          <xdr:nvSpPr>
            <xdr:cNvPr id="83041" name="Check Box 97" hidden="1">
              <a:extLst>
                <a:ext uri="{63B3BB69-23CF-44E3-9099-C40C66FF867C}">
                  <a14:compatExt spid="_x0000_s83041"/>
                </a:ext>
                <a:ext uri="{FF2B5EF4-FFF2-40B4-BE49-F238E27FC236}">
                  <a16:creationId xmlns:a16="http://schemas.microsoft.com/office/drawing/2014/main" id="{00000000-0008-0000-0300-00006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73</xdr:row>
          <xdr:rowOff>7620</xdr:rowOff>
        </xdr:from>
        <xdr:to>
          <xdr:col>18</xdr:col>
          <xdr:colOff>220980</xdr:colOff>
          <xdr:row>73</xdr:row>
          <xdr:rowOff>220980</xdr:rowOff>
        </xdr:to>
        <xdr:sp macro="" textlink="">
          <xdr:nvSpPr>
            <xdr:cNvPr id="83042" name="Check Box 98" hidden="1">
              <a:extLst>
                <a:ext uri="{63B3BB69-23CF-44E3-9099-C40C66FF867C}">
                  <a14:compatExt spid="_x0000_s83042"/>
                </a:ext>
                <a:ext uri="{FF2B5EF4-FFF2-40B4-BE49-F238E27FC236}">
                  <a16:creationId xmlns:a16="http://schemas.microsoft.com/office/drawing/2014/main" id="{00000000-0008-0000-0300-00006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72</xdr:row>
          <xdr:rowOff>7620</xdr:rowOff>
        </xdr:from>
        <xdr:to>
          <xdr:col>18</xdr:col>
          <xdr:colOff>220980</xdr:colOff>
          <xdr:row>72</xdr:row>
          <xdr:rowOff>220980</xdr:rowOff>
        </xdr:to>
        <xdr:sp macro="" textlink="">
          <xdr:nvSpPr>
            <xdr:cNvPr id="83043" name="Check Box 99" hidden="1">
              <a:extLst>
                <a:ext uri="{63B3BB69-23CF-44E3-9099-C40C66FF867C}">
                  <a14:compatExt spid="_x0000_s83043"/>
                </a:ext>
                <a:ext uri="{FF2B5EF4-FFF2-40B4-BE49-F238E27FC236}">
                  <a16:creationId xmlns:a16="http://schemas.microsoft.com/office/drawing/2014/main" id="{00000000-0008-0000-0300-00006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71</xdr:row>
          <xdr:rowOff>7620</xdr:rowOff>
        </xdr:from>
        <xdr:to>
          <xdr:col>18</xdr:col>
          <xdr:colOff>220980</xdr:colOff>
          <xdr:row>71</xdr:row>
          <xdr:rowOff>220980</xdr:rowOff>
        </xdr:to>
        <xdr:sp macro="" textlink="">
          <xdr:nvSpPr>
            <xdr:cNvPr id="83044" name="Check Box 100" hidden="1">
              <a:extLst>
                <a:ext uri="{63B3BB69-23CF-44E3-9099-C40C66FF867C}">
                  <a14:compatExt spid="_x0000_s83044"/>
                </a:ext>
                <a:ext uri="{FF2B5EF4-FFF2-40B4-BE49-F238E27FC236}">
                  <a16:creationId xmlns:a16="http://schemas.microsoft.com/office/drawing/2014/main" id="{00000000-0008-0000-0300-00006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70</xdr:row>
          <xdr:rowOff>7620</xdr:rowOff>
        </xdr:from>
        <xdr:to>
          <xdr:col>18</xdr:col>
          <xdr:colOff>220980</xdr:colOff>
          <xdr:row>70</xdr:row>
          <xdr:rowOff>220980</xdr:rowOff>
        </xdr:to>
        <xdr:sp macro="" textlink="">
          <xdr:nvSpPr>
            <xdr:cNvPr id="83045" name="Check Box 101" hidden="1">
              <a:extLst>
                <a:ext uri="{63B3BB69-23CF-44E3-9099-C40C66FF867C}">
                  <a14:compatExt spid="_x0000_s83045"/>
                </a:ext>
                <a:ext uri="{FF2B5EF4-FFF2-40B4-BE49-F238E27FC236}">
                  <a16:creationId xmlns:a16="http://schemas.microsoft.com/office/drawing/2014/main" id="{00000000-0008-0000-0300-00006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70</xdr:row>
          <xdr:rowOff>7620</xdr:rowOff>
        </xdr:from>
        <xdr:to>
          <xdr:col>19</xdr:col>
          <xdr:colOff>220980</xdr:colOff>
          <xdr:row>70</xdr:row>
          <xdr:rowOff>220980</xdr:rowOff>
        </xdr:to>
        <xdr:sp macro="" textlink="">
          <xdr:nvSpPr>
            <xdr:cNvPr id="83046" name="Check Box 102" hidden="1">
              <a:extLst>
                <a:ext uri="{63B3BB69-23CF-44E3-9099-C40C66FF867C}">
                  <a14:compatExt spid="_x0000_s83046"/>
                </a:ext>
                <a:ext uri="{FF2B5EF4-FFF2-40B4-BE49-F238E27FC236}">
                  <a16:creationId xmlns:a16="http://schemas.microsoft.com/office/drawing/2014/main" id="{00000000-0008-0000-0300-00006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71</xdr:row>
          <xdr:rowOff>7620</xdr:rowOff>
        </xdr:from>
        <xdr:to>
          <xdr:col>19</xdr:col>
          <xdr:colOff>220980</xdr:colOff>
          <xdr:row>71</xdr:row>
          <xdr:rowOff>220980</xdr:rowOff>
        </xdr:to>
        <xdr:sp macro="" textlink="">
          <xdr:nvSpPr>
            <xdr:cNvPr id="83047" name="Check Box 103" hidden="1">
              <a:extLst>
                <a:ext uri="{63B3BB69-23CF-44E3-9099-C40C66FF867C}">
                  <a14:compatExt spid="_x0000_s83047"/>
                </a:ext>
                <a:ext uri="{FF2B5EF4-FFF2-40B4-BE49-F238E27FC236}">
                  <a16:creationId xmlns:a16="http://schemas.microsoft.com/office/drawing/2014/main" id="{00000000-0008-0000-0300-00006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72</xdr:row>
          <xdr:rowOff>7620</xdr:rowOff>
        </xdr:from>
        <xdr:to>
          <xdr:col>19</xdr:col>
          <xdr:colOff>220980</xdr:colOff>
          <xdr:row>72</xdr:row>
          <xdr:rowOff>220980</xdr:rowOff>
        </xdr:to>
        <xdr:sp macro="" textlink="">
          <xdr:nvSpPr>
            <xdr:cNvPr id="83048" name="Check Box 104" hidden="1">
              <a:extLst>
                <a:ext uri="{63B3BB69-23CF-44E3-9099-C40C66FF867C}">
                  <a14:compatExt spid="_x0000_s83048"/>
                </a:ext>
                <a:ext uri="{FF2B5EF4-FFF2-40B4-BE49-F238E27FC236}">
                  <a16:creationId xmlns:a16="http://schemas.microsoft.com/office/drawing/2014/main" id="{00000000-0008-0000-0300-00006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73</xdr:row>
          <xdr:rowOff>7620</xdr:rowOff>
        </xdr:from>
        <xdr:to>
          <xdr:col>19</xdr:col>
          <xdr:colOff>220980</xdr:colOff>
          <xdr:row>73</xdr:row>
          <xdr:rowOff>220980</xdr:rowOff>
        </xdr:to>
        <xdr:sp macro="" textlink="">
          <xdr:nvSpPr>
            <xdr:cNvPr id="83049" name="Check Box 105" hidden="1">
              <a:extLst>
                <a:ext uri="{63B3BB69-23CF-44E3-9099-C40C66FF867C}">
                  <a14:compatExt spid="_x0000_s83049"/>
                </a:ext>
                <a:ext uri="{FF2B5EF4-FFF2-40B4-BE49-F238E27FC236}">
                  <a16:creationId xmlns:a16="http://schemas.microsoft.com/office/drawing/2014/main" id="{00000000-0008-0000-0300-00006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74</xdr:row>
          <xdr:rowOff>7620</xdr:rowOff>
        </xdr:from>
        <xdr:to>
          <xdr:col>19</xdr:col>
          <xdr:colOff>220980</xdr:colOff>
          <xdr:row>74</xdr:row>
          <xdr:rowOff>220980</xdr:rowOff>
        </xdr:to>
        <xdr:sp macro="" textlink="">
          <xdr:nvSpPr>
            <xdr:cNvPr id="83050" name="Check Box 106" hidden="1">
              <a:extLst>
                <a:ext uri="{63B3BB69-23CF-44E3-9099-C40C66FF867C}">
                  <a14:compatExt spid="_x0000_s83050"/>
                </a:ext>
                <a:ext uri="{FF2B5EF4-FFF2-40B4-BE49-F238E27FC236}">
                  <a16:creationId xmlns:a16="http://schemas.microsoft.com/office/drawing/2014/main" id="{00000000-0008-0000-0300-00006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75</xdr:row>
          <xdr:rowOff>7620</xdr:rowOff>
        </xdr:from>
        <xdr:to>
          <xdr:col>19</xdr:col>
          <xdr:colOff>220980</xdr:colOff>
          <xdr:row>75</xdr:row>
          <xdr:rowOff>220980</xdr:rowOff>
        </xdr:to>
        <xdr:sp macro="" textlink="">
          <xdr:nvSpPr>
            <xdr:cNvPr id="83051" name="Check Box 107" hidden="1">
              <a:extLst>
                <a:ext uri="{63B3BB69-23CF-44E3-9099-C40C66FF867C}">
                  <a14:compatExt spid="_x0000_s83051"/>
                </a:ext>
                <a:ext uri="{FF2B5EF4-FFF2-40B4-BE49-F238E27FC236}">
                  <a16:creationId xmlns:a16="http://schemas.microsoft.com/office/drawing/2014/main" id="{00000000-0008-0000-0300-00006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76</xdr:row>
          <xdr:rowOff>7620</xdr:rowOff>
        </xdr:from>
        <xdr:to>
          <xdr:col>19</xdr:col>
          <xdr:colOff>220980</xdr:colOff>
          <xdr:row>76</xdr:row>
          <xdr:rowOff>220980</xdr:rowOff>
        </xdr:to>
        <xdr:sp macro="" textlink="">
          <xdr:nvSpPr>
            <xdr:cNvPr id="83052" name="Check Box 108" hidden="1">
              <a:extLst>
                <a:ext uri="{63B3BB69-23CF-44E3-9099-C40C66FF867C}">
                  <a14:compatExt spid="_x0000_s83052"/>
                </a:ext>
                <a:ext uri="{FF2B5EF4-FFF2-40B4-BE49-F238E27FC236}">
                  <a16:creationId xmlns:a16="http://schemas.microsoft.com/office/drawing/2014/main" id="{00000000-0008-0000-0300-00006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77</xdr:row>
          <xdr:rowOff>7620</xdr:rowOff>
        </xdr:from>
        <xdr:to>
          <xdr:col>19</xdr:col>
          <xdr:colOff>220980</xdr:colOff>
          <xdr:row>77</xdr:row>
          <xdr:rowOff>220980</xdr:rowOff>
        </xdr:to>
        <xdr:sp macro="" textlink="">
          <xdr:nvSpPr>
            <xdr:cNvPr id="83053" name="Check Box 109" hidden="1">
              <a:extLst>
                <a:ext uri="{63B3BB69-23CF-44E3-9099-C40C66FF867C}">
                  <a14:compatExt spid="_x0000_s83053"/>
                </a:ext>
                <a:ext uri="{FF2B5EF4-FFF2-40B4-BE49-F238E27FC236}">
                  <a16:creationId xmlns:a16="http://schemas.microsoft.com/office/drawing/2014/main" id="{00000000-0008-0000-0300-00006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78</xdr:row>
          <xdr:rowOff>7620</xdr:rowOff>
        </xdr:from>
        <xdr:to>
          <xdr:col>19</xdr:col>
          <xdr:colOff>220980</xdr:colOff>
          <xdr:row>78</xdr:row>
          <xdr:rowOff>220980</xdr:rowOff>
        </xdr:to>
        <xdr:sp macro="" textlink="">
          <xdr:nvSpPr>
            <xdr:cNvPr id="83054" name="Check Box 110" hidden="1">
              <a:extLst>
                <a:ext uri="{63B3BB69-23CF-44E3-9099-C40C66FF867C}">
                  <a14:compatExt spid="_x0000_s83054"/>
                </a:ext>
                <a:ext uri="{FF2B5EF4-FFF2-40B4-BE49-F238E27FC236}">
                  <a16:creationId xmlns:a16="http://schemas.microsoft.com/office/drawing/2014/main" id="{00000000-0008-0000-0300-00006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79</xdr:row>
          <xdr:rowOff>7620</xdr:rowOff>
        </xdr:from>
        <xdr:to>
          <xdr:col>19</xdr:col>
          <xdr:colOff>220980</xdr:colOff>
          <xdr:row>79</xdr:row>
          <xdr:rowOff>220980</xdr:rowOff>
        </xdr:to>
        <xdr:sp macro="" textlink="">
          <xdr:nvSpPr>
            <xdr:cNvPr id="83055" name="Check Box 111" hidden="1">
              <a:extLst>
                <a:ext uri="{63B3BB69-23CF-44E3-9099-C40C66FF867C}">
                  <a14:compatExt spid="_x0000_s83055"/>
                </a:ext>
                <a:ext uri="{FF2B5EF4-FFF2-40B4-BE49-F238E27FC236}">
                  <a16:creationId xmlns:a16="http://schemas.microsoft.com/office/drawing/2014/main" id="{00000000-0008-0000-0300-00006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69</xdr:row>
          <xdr:rowOff>7620</xdr:rowOff>
        </xdr:from>
        <xdr:to>
          <xdr:col>18</xdr:col>
          <xdr:colOff>220980</xdr:colOff>
          <xdr:row>69</xdr:row>
          <xdr:rowOff>220980</xdr:rowOff>
        </xdr:to>
        <xdr:sp macro="" textlink="">
          <xdr:nvSpPr>
            <xdr:cNvPr id="83056" name="Check Box 112" hidden="1">
              <a:extLst>
                <a:ext uri="{63B3BB69-23CF-44E3-9099-C40C66FF867C}">
                  <a14:compatExt spid="_x0000_s83056"/>
                </a:ext>
                <a:ext uri="{FF2B5EF4-FFF2-40B4-BE49-F238E27FC236}">
                  <a16:creationId xmlns:a16="http://schemas.microsoft.com/office/drawing/2014/main" id="{00000000-0008-0000-0300-00007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69</xdr:row>
          <xdr:rowOff>7620</xdr:rowOff>
        </xdr:from>
        <xdr:to>
          <xdr:col>19</xdr:col>
          <xdr:colOff>220980</xdr:colOff>
          <xdr:row>69</xdr:row>
          <xdr:rowOff>220980</xdr:rowOff>
        </xdr:to>
        <xdr:sp macro="" textlink="">
          <xdr:nvSpPr>
            <xdr:cNvPr id="83057" name="Check Box 113" hidden="1">
              <a:extLst>
                <a:ext uri="{63B3BB69-23CF-44E3-9099-C40C66FF867C}">
                  <a14:compatExt spid="_x0000_s83057"/>
                </a:ext>
                <a:ext uri="{FF2B5EF4-FFF2-40B4-BE49-F238E27FC236}">
                  <a16:creationId xmlns:a16="http://schemas.microsoft.com/office/drawing/2014/main" id="{00000000-0008-0000-0300-00007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68</xdr:row>
          <xdr:rowOff>7620</xdr:rowOff>
        </xdr:from>
        <xdr:to>
          <xdr:col>19</xdr:col>
          <xdr:colOff>220980</xdr:colOff>
          <xdr:row>68</xdr:row>
          <xdr:rowOff>220980</xdr:rowOff>
        </xdr:to>
        <xdr:sp macro="" textlink="">
          <xdr:nvSpPr>
            <xdr:cNvPr id="83058" name="Check Box 114" hidden="1">
              <a:extLst>
                <a:ext uri="{63B3BB69-23CF-44E3-9099-C40C66FF867C}">
                  <a14:compatExt spid="_x0000_s83058"/>
                </a:ext>
                <a:ext uri="{FF2B5EF4-FFF2-40B4-BE49-F238E27FC236}">
                  <a16:creationId xmlns:a16="http://schemas.microsoft.com/office/drawing/2014/main" id="{00000000-0008-0000-0300-00007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68</xdr:row>
          <xdr:rowOff>7620</xdr:rowOff>
        </xdr:from>
        <xdr:to>
          <xdr:col>18</xdr:col>
          <xdr:colOff>220980</xdr:colOff>
          <xdr:row>68</xdr:row>
          <xdr:rowOff>220980</xdr:rowOff>
        </xdr:to>
        <xdr:sp macro="" textlink="">
          <xdr:nvSpPr>
            <xdr:cNvPr id="83059" name="Check Box 115" hidden="1">
              <a:extLst>
                <a:ext uri="{63B3BB69-23CF-44E3-9099-C40C66FF867C}">
                  <a14:compatExt spid="_x0000_s83059"/>
                </a:ext>
                <a:ext uri="{FF2B5EF4-FFF2-40B4-BE49-F238E27FC236}">
                  <a16:creationId xmlns:a16="http://schemas.microsoft.com/office/drawing/2014/main" id="{00000000-0008-0000-0300-00007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67</xdr:row>
          <xdr:rowOff>7620</xdr:rowOff>
        </xdr:from>
        <xdr:to>
          <xdr:col>18</xdr:col>
          <xdr:colOff>220980</xdr:colOff>
          <xdr:row>67</xdr:row>
          <xdr:rowOff>220980</xdr:rowOff>
        </xdr:to>
        <xdr:sp macro="" textlink="">
          <xdr:nvSpPr>
            <xdr:cNvPr id="83060" name="Check Box 116" hidden="1">
              <a:extLst>
                <a:ext uri="{63B3BB69-23CF-44E3-9099-C40C66FF867C}">
                  <a14:compatExt spid="_x0000_s83060"/>
                </a:ext>
                <a:ext uri="{FF2B5EF4-FFF2-40B4-BE49-F238E27FC236}">
                  <a16:creationId xmlns:a16="http://schemas.microsoft.com/office/drawing/2014/main" id="{00000000-0008-0000-0300-00007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67</xdr:row>
          <xdr:rowOff>7620</xdr:rowOff>
        </xdr:from>
        <xdr:to>
          <xdr:col>19</xdr:col>
          <xdr:colOff>220980</xdr:colOff>
          <xdr:row>67</xdr:row>
          <xdr:rowOff>220980</xdr:rowOff>
        </xdr:to>
        <xdr:sp macro="" textlink="">
          <xdr:nvSpPr>
            <xdr:cNvPr id="83061" name="Check Box 117" hidden="1">
              <a:extLst>
                <a:ext uri="{63B3BB69-23CF-44E3-9099-C40C66FF867C}">
                  <a14:compatExt spid="_x0000_s83061"/>
                </a:ext>
                <a:ext uri="{FF2B5EF4-FFF2-40B4-BE49-F238E27FC236}">
                  <a16:creationId xmlns:a16="http://schemas.microsoft.com/office/drawing/2014/main" id="{00000000-0008-0000-0300-00007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66</xdr:row>
          <xdr:rowOff>7620</xdr:rowOff>
        </xdr:from>
        <xdr:to>
          <xdr:col>18</xdr:col>
          <xdr:colOff>220980</xdr:colOff>
          <xdr:row>66</xdr:row>
          <xdr:rowOff>220980</xdr:rowOff>
        </xdr:to>
        <xdr:sp macro="" textlink="">
          <xdr:nvSpPr>
            <xdr:cNvPr id="83062" name="Check Box 118" hidden="1">
              <a:extLst>
                <a:ext uri="{63B3BB69-23CF-44E3-9099-C40C66FF867C}">
                  <a14:compatExt spid="_x0000_s83062"/>
                </a:ext>
                <a:ext uri="{FF2B5EF4-FFF2-40B4-BE49-F238E27FC236}">
                  <a16:creationId xmlns:a16="http://schemas.microsoft.com/office/drawing/2014/main" id="{00000000-0008-0000-0300-00007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66</xdr:row>
          <xdr:rowOff>7620</xdr:rowOff>
        </xdr:from>
        <xdr:to>
          <xdr:col>19</xdr:col>
          <xdr:colOff>220980</xdr:colOff>
          <xdr:row>66</xdr:row>
          <xdr:rowOff>220980</xdr:rowOff>
        </xdr:to>
        <xdr:sp macro="" textlink="">
          <xdr:nvSpPr>
            <xdr:cNvPr id="83063" name="Check Box 119" hidden="1">
              <a:extLst>
                <a:ext uri="{63B3BB69-23CF-44E3-9099-C40C66FF867C}">
                  <a14:compatExt spid="_x0000_s83063"/>
                </a:ext>
                <a:ext uri="{FF2B5EF4-FFF2-40B4-BE49-F238E27FC236}">
                  <a16:creationId xmlns:a16="http://schemas.microsoft.com/office/drawing/2014/main" id="{00000000-0008-0000-0300-00007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65</xdr:row>
          <xdr:rowOff>7620</xdr:rowOff>
        </xdr:from>
        <xdr:to>
          <xdr:col>18</xdr:col>
          <xdr:colOff>220980</xdr:colOff>
          <xdr:row>65</xdr:row>
          <xdr:rowOff>220980</xdr:rowOff>
        </xdr:to>
        <xdr:sp macro="" textlink="">
          <xdr:nvSpPr>
            <xdr:cNvPr id="83064" name="Check Box 120" hidden="1">
              <a:extLst>
                <a:ext uri="{63B3BB69-23CF-44E3-9099-C40C66FF867C}">
                  <a14:compatExt spid="_x0000_s83064"/>
                </a:ext>
                <a:ext uri="{FF2B5EF4-FFF2-40B4-BE49-F238E27FC236}">
                  <a16:creationId xmlns:a16="http://schemas.microsoft.com/office/drawing/2014/main" id="{00000000-0008-0000-0300-00007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65</xdr:row>
          <xdr:rowOff>7620</xdr:rowOff>
        </xdr:from>
        <xdr:to>
          <xdr:col>19</xdr:col>
          <xdr:colOff>220980</xdr:colOff>
          <xdr:row>65</xdr:row>
          <xdr:rowOff>220980</xdr:rowOff>
        </xdr:to>
        <xdr:sp macro="" textlink="">
          <xdr:nvSpPr>
            <xdr:cNvPr id="83065" name="Check Box 121" hidden="1">
              <a:extLst>
                <a:ext uri="{63B3BB69-23CF-44E3-9099-C40C66FF867C}">
                  <a14:compatExt spid="_x0000_s83065"/>
                </a:ext>
                <a:ext uri="{FF2B5EF4-FFF2-40B4-BE49-F238E27FC236}">
                  <a16:creationId xmlns:a16="http://schemas.microsoft.com/office/drawing/2014/main" id="{00000000-0008-0000-0300-00007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64</xdr:row>
          <xdr:rowOff>7620</xdr:rowOff>
        </xdr:from>
        <xdr:to>
          <xdr:col>18</xdr:col>
          <xdr:colOff>220980</xdr:colOff>
          <xdr:row>64</xdr:row>
          <xdr:rowOff>220980</xdr:rowOff>
        </xdr:to>
        <xdr:sp macro="" textlink="">
          <xdr:nvSpPr>
            <xdr:cNvPr id="83066" name="Check Box 122" hidden="1">
              <a:extLst>
                <a:ext uri="{63B3BB69-23CF-44E3-9099-C40C66FF867C}">
                  <a14:compatExt spid="_x0000_s83066"/>
                </a:ext>
                <a:ext uri="{FF2B5EF4-FFF2-40B4-BE49-F238E27FC236}">
                  <a16:creationId xmlns:a16="http://schemas.microsoft.com/office/drawing/2014/main" id="{00000000-0008-0000-0300-00007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64</xdr:row>
          <xdr:rowOff>7620</xdr:rowOff>
        </xdr:from>
        <xdr:to>
          <xdr:col>19</xdr:col>
          <xdr:colOff>220980</xdr:colOff>
          <xdr:row>64</xdr:row>
          <xdr:rowOff>220980</xdr:rowOff>
        </xdr:to>
        <xdr:sp macro="" textlink="">
          <xdr:nvSpPr>
            <xdr:cNvPr id="83067" name="Check Box 123" hidden="1">
              <a:extLst>
                <a:ext uri="{63B3BB69-23CF-44E3-9099-C40C66FF867C}">
                  <a14:compatExt spid="_x0000_s83067"/>
                </a:ext>
                <a:ext uri="{FF2B5EF4-FFF2-40B4-BE49-F238E27FC236}">
                  <a16:creationId xmlns:a16="http://schemas.microsoft.com/office/drawing/2014/main" id="{00000000-0008-0000-0300-00007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63</xdr:row>
          <xdr:rowOff>7620</xdr:rowOff>
        </xdr:from>
        <xdr:to>
          <xdr:col>18</xdr:col>
          <xdr:colOff>220980</xdr:colOff>
          <xdr:row>63</xdr:row>
          <xdr:rowOff>220980</xdr:rowOff>
        </xdr:to>
        <xdr:sp macro="" textlink="">
          <xdr:nvSpPr>
            <xdr:cNvPr id="83068" name="Check Box 124" hidden="1">
              <a:extLst>
                <a:ext uri="{63B3BB69-23CF-44E3-9099-C40C66FF867C}">
                  <a14:compatExt spid="_x0000_s83068"/>
                </a:ext>
                <a:ext uri="{FF2B5EF4-FFF2-40B4-BE49-F238E27FC236}">
                  <a16:creationId xmlns:a16="http://schemas.microsoft.com/office/drawing/2014/main" id="{00000000-0008-0000-0300-00007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63</xdr:row>
          <xdr:rowOff>7620</xdr:rowOff>
        </xdr:from>
        <xdr:to>
          <xdr:col>19</xdr:col>
          <xdr:colOff>220980</xdr:colOff>
          <xdr:row>63</xdr:row>
          <xdr:rowOff>220980</xdr:rowOff>
        </xdr:to>
        <xdr:sp macro="" textlink="">
          <xdr:nvSpPr>
            <xdr:cNvPr id="83069" name="Check Box 125" hidden="1">
              <a:extLst>
                <a:ext uri="{63B3BB69-23CF-44E3-9099-C40C66FF867C}">
                  <a14:compatExt spid="_x0000_s83069"/>
                </a:ext>
                <a:ext uri="{FF2B5EF4-FFF2-40B4-BE49-F238E27FC236}">
                  <a16:creationId xmlns:a16="http://schemas.microsoft.com/office/drawing/2014/main" id="{00000000-0008-0000-0300-00007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59</xdr:row>
          <xdr:rowOff>7620</xdr:rowOff>
        </xdr:from>
        <xdr:to>
          <xdr:col>18</xdr:col>
          <xdr:colOff>220980</xdr:colOff>
          <xdr:row>59</xdr:row>
          <xdr:rowOff>220980</xdr:rowOff>
        </xdr:to>
        <xdr:sp macro="" textlink="">
          <xdr:nvSpPr>
            <xdr:cNvPr id="83070" name="Check Box 126" hidden="1">
              <a:extLst>
                <a:ext uri="{63B3BB69-23CF-44E3-9099-C40C66FF867C}">
                  <a14:compatExt spid="_x0000_s83070"/>
                </a:ext>
                <a:ext uri="{FF2B5EF4-FFF2-40B4-BE49-F238E27FC236}">
                  <a16:creationId xmlns:a16="http://schemas.microsoft.com/office/drawing/2014/main" id="{00000000-0008-0000-0300-00007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59</xdr:row>
          <xdr:rowOff>7620</xdr:rowOff>
        </xdr:from>
        <xdr:to>
          <xdr:col>19</xdr:col>
          <xdr:colOff>220980</xdr:colOff>
          <xdr:row>59</xdr:row>
          <xdr:rowOff>220980</xdr:rowOff>
        </xdr:to>
        <xdr:sp macro="" textlink="">
          <xdr:nvSpPr>
            <xdr:cNvPr id="83071" name="Check Box 127" hidden="1">
              <a:extLst>
                <a:ext uri="{63B3BB69-23CF-44E3-9099-C40C66FF867C}">
                  <a14:compatExt spid="_x0000_s83071"/>
                </a:ext>
                <a:ext uri="{FF2B5EF4-FFF2-40B4-BE49-F238E27FC236}">
                  <a16:creationId xmlns:a16="http://schemas.microsoft.com/office/drawing/2014/main" id="{00000000-0008-0000-0300-00007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60</xdr:row>
          <xdr:rowOff>7620</xdr:rowOff>
        </xdr:from>
        <xdr:to>
          <xdr:col>18</xdr:col>
          <xdr:colOff>220980</xdr:colOff>
          <xdr:row>60</xdr:row>
          <xdr:rowOff>220980</xdr:rowOff>
        </xdr:to>
        <xdr:sp macro="" textlink="">
          <xdr:nvSpPr>
            <xdr:cNvPr id="83072" name="Check Box 128" hidden="1">
              <a:extLst>
                <a:ext uri="{63B3BB69-23CF-44E3-9099-C40C66FF867C}">
                  <a14:compatExt spid="_x0000_s83072"/>
                </a:ext>
                <a:ext uri="{FF2B5EF4-FFF2-40B4-BE49-F238E27FC236}">
                  <a16:creationId xmlns:a16="http://schemas.microsoft.com/office/drawing/2014/main" id="{00000000-0008-0000-0300-00008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60</xdr:row>
          <xdr:rowOff>7620</xdr:rowOff>
        </xdr:from>
        <xdr:to>
          <xdr:col>19</xdr:col>
          <xdr:colOff>220980</xdr:colOff>
          <xdr:row>60</xdr:row>
          <xdr:rowOff>220980</xdr:rowOff>
        </xdr:to>
        <xdr:sp macro="" textlink="">
          <xdr:nvSpPr>
            <xdr:cNvPr id="83073" name="Check Box 129" hidden="1">
              <a:extLst>
                <a:ext uri="{63B3BB69-23CF-44E3-9099-C40C66FF867C}">
                  <a14:compatExt spid="_x0000_s83073"/>
                </a:ext>
                <a:ext uri="{FF2B5EF4-FFF2-40B4-BE49-F238E27FC236}">
                  <a16:creationId xmlns:a16="http://schemas.microsoft.com/office/drawing/2014/main" id="{00000000-0008-0000-0300-00008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61</xdr:row>
          <xdr:rowOff>7620</xdr:rowOff>
        </xdr:from>
        <xdr:to>
          <xdr:col>18</xdr:col>
          <xdr:colOff>220980</xdr:colOff>
          <xdr:row>61</xdr:row>
          <xdr:rowOff>220980</xdr:rowOff>
        </xdr:to>
        <xdr:sp macro="" textlink="">
          <xdr:nvSpPr>
            <xdr:cNvPr id="83074" name="Check Box 130" hidden="1">
              <a:extLst>
                <a:ext uri="{63B3BB69-23CF-44E3-9099-C40C66FF867C}">
                  <a14:compatExt spid="_x0000_s83074"/>
                </a:ext>
                <a:ext uri="{FF2B5EF4-FFF2-40B4-BE49-F238E27FC236}">
                  <a16:creationId xmlns:a16="http://schemas.microsoft.com/office/drawing/2014/main" id="{00000000-0008-0000-0300-00008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62</xdr:row>
          <xdr:rowOff>7620</xdr:rowOff>
        </xdr:from>
        <xdr:to>
          <xdr:col>18</xdr:col>
          <xdr:colOff>220980</xdr:colOff>
          <xdr:row>62</xdr:row>
          <xdr:rowOff>220980</xdr:rowOff>
        </xdr:to>
        <xdr:sp macro="" textlink="">
          <xdr:nvSpPr>
            <xdr:cNvPr id="83075" name="Check Box 131" hidden="1">
              <a:extLst>
                <a:ext uri="{63B3BB69-23CF-44E3-9099-C40C66FF867C}">
                  <a14:compatExt spid="_x0000_s83075"/>
                </a:ext>
                <a:ext uri="{FF2B5EF4-FFF2-40B4-BE49-F238E27FC236}">
                  <a16:creationId xmlns:a16="http://schemas.microsoft.com/office/drawing/2014/main" id="{00000000-0008-0000-0300-00008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62</xdr:row>
          <xdr:rowOff>7620</xdr:rowOff>
        </xdr:from>
        <xdr:to>
          <xdr:col>19</xdr:col>
          <xdr:colOff>220980</xdr:colOff>
          <xdr:row>62</xdr:row>
          <xdr:rowOff>220980</xdr:rowOff>
        </xdr:to>
        <xdr:sp macro="" textlink="">
          <xdr:nvSpPr>
            <xdr:cNvPr id="83076" name="Check Box 132" hidden="1">
              <a:extLst>
                <a:ext uri="{63B3BB69-23CF-44E3-9099-C40C66FF867C}">
                  <a14:compatExt spid="_x0000_s83076"/>
                </a:ext>
                <a:ext uri="{FF2B5EF4-FFF2-40B4-BE49-F238E27FC236}">
                  <a16:creationId xmlns:a16="http://schemas.microsoft.com/office/drawing/2014/main" id="{00000000-0008-0000-0300-00008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61</xdr:row>
          <xdr:rowOff>7620</xdr:rowOff>
        </xdr:from>
        <xdr:to>
          <xdr:col>19</xdr:col>
          <xdr:colOff>220980</xdr:colOff>
          <xdr:row>61</xdr:row>
          <xdr:rowOff>220980</xdr:rowOff>
        </xdr:to>
        <xdr:sp macro="" textlink="">
          <xdr:nvSpPr>
            <xdr:cNvPr id="83077" name="Check Box 133" hidden="1">
              <a:extLst>
                <a:ext uri="{63B3BB69-23CF-44E3-9099-C40C66FF867C}">
                  <a14:compatExt spid="_x0000_s83077"/>
                </a:ext>
                <a:ext uri="{FF2B5EF4-FFF2-40B4-BE49-F238E27FC236}">
                  <a16:creationId xmlns:a16="http://schemas.microsoft.com/office/drawing/2014/main" id="{00000000-0008-0000-0300-00008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39</xdr:row>
          <xdr:rowOff>7620</xdr:rowOff>
        </xdr:from>
        <xdr:to>
          <xdr:col>15</xdr:col>
          <xdr:colOff>190500</xdr:colOff>
          <xdr:row>39</xdr:row>
          <xdr:rowOff>220980</xdr:rowOff>
        </xdr:to>
        <xdr:sp macro="" textlink="">
          <xdr:nvSpPr>
            <xdr:cNvPr id="83078" name="Check Box 134" hidden="1">
              <a:extLst>
                <a:ext uri="{63B3BB69-23CF-44E3-9099-C40C66FF867C}">
                  <a14:compatExt spid="_x0000_s83078"/>
                </a:ext>
                <a:ext uri="{FF2B5EF4-FFF2-40B4-BE49-F238E27FC236}">
                  <a16:creationId xmlns:a16="http://schemas.microsoft.com/office/drawing/2014/main" id="{00000000-0008-0000-0300-00008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39</xdr:row>
          <xdr:rowOff>22860</xdr:rowOff>
        </xdr:from>
        <xdr:to>
          <xdr:col>16</xdr:col>
          <xdr:colOff>266700</xdr:colOff>
          <xdr:row>39</xdr:row>
          <xdr:rowOff>228600</xdr:rowOff>
        </xdr:to>
        <xdr:sp macro="" textlink="">
          <xdr:nvSpPr>
            <xdr:cNvPr id="83079" name="Check Box 135" hidden="1">
              <a:extLst>
                <a:ext uri="{63B3BB69-23CF-44E3-9099-C40C66FF867C}">
                  <a14:compatExt spid="_x0000_s83079"/>
                </a:ext>
                <a:ext uri="{FF2B5EF4-FFF2-40B4-BE49-F238E27FC236}">
                  <a16:creationId xmlns:a16="http://schemas.microsoft.com/office/drawing/2014/main" id="{00000000-0008-0000-0300-00008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39</xdr:row>
          <xdr:rowOff>7620</xdr:rowOff>
        </xdr:from>
        <xdr:to>
          <xdr:col>17</xdr:col>
          <xdr:colOff>220980</xdr:colOff>
          <xdr:row>39</xdr:row>
          <xdr:rowOff>220980</xdr:rowOff>
        </xdr:to>
        <xdr:sp macro="" textlink="">
          <xdr:nvSpPr>
            <xdr:cNvPr id="83080" name="Check Box 136" hidden="1">
              <a:extLst>
                <a:ext uri="{63B3BB69-23CF-44E3-9099-C40C66FF867C}">
                  <a14:compatExt spid="_x0000_s83080"/>
                </a:ext>
                <a:ext uri="{FF2B5EF4-FFF2-40B4-BE49-F238E27FC236}">
                  <a16:creationId xmlns:a16="http://schemas.microsoft.com/office/drawing/2014/main" id="{00000000-0008-0000-0300-00008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39</xdr:row>
          <xdr:rowOff>7620</xdr:rowOff>
        </xdr:from>
        <xdr:to>
          <xdr:col>18</xdr:col>
          <xdr:colOff>220980</xdr:colOff>
          <xdr:row>39</xdr:row>
          <xdr:rowOff>220980</xdr:rowOff>
        </xdr:to>
        <xdr:sp macro="" textlink="">
          <xdr:nvSpPr>
            <xdr:cNvPr id="83081" name="Check Box 137" hidden="1">
              <a:extLst>
                <a:ext uri="{63B3BB69-23CF-44E3-9099-C40C66FF867C}">
                  <a14:compatExt spid="_x0000_s83081"/>
                </a:ext>
                <a:ext uri="{FF2B5EF4-FFF2-40B4-BE49-F238E27FC236}">
                  <a16:creationId xmlns:a16="http://schemas.microsoft.com/office/drawing/2014/main" id="{00000000-0008-0000-0300-00008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38</xdr:row>
          <xdr:rowOff>228600</xdr:rowOff>
        </xdr:from>
        <xdr:to>
          <xdr:col>19</xdr:col>
          <xdr:colOff>228600</xdr:colOff>
          <xdr:row>39</xdr:row>
          <xdr:rowOff>213360</xdr:rowOff>
        </xdr:to>
        <xdr:sp macro="" textlink="">
          <xdr:nvSpPr>
            <xdr:cNvPr id="83082" name="Check Box 138" hidden="1">
              <a:extLst>
                <a:ext uri="{63B3BB69-23CF-44E3-9099-C40C66FF867C}">
                  <a14:compatExt spid="_x0000_s83082"/>
                </a:ext>
                <a:ext uri="{FF2B5EF4-FFF2-40B4-BE49-F238E27FC236}">
                  <a16:creationId xmlns:a16="http://schemas.microsoft.com/office/drawing/2014/main" id="{00000000-0008-0000-0300-00008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29</xdr:row>
          <xdr:rowOff>22860</xdr:rowOff>
        </xdr:from>
        <xdr:to>
          <xdr:col>17</xdr:col>
          <xdr:colOff>220980</xdr:colOff>
          <xdr:row>29</xdr:row>
          <xdr:rowOff>228600</xdr:rowOff>
        </xdr:to>
        <xdr:sp macro="" textlink="">
          <xdr:nvSpPr>
            <xdr:cNvPr id="83083" name="Check Box 139" hidden="1">
              <a:extLst>
                <a:ext uri="{63B3BB69-23CF-44E3-9099-C40C66FF867C}">
                  <a14:compatExt spid="_x0000_s83083"/>
                </a:ext>
                <a:ext uri="{FF2B5EF4-FFF2-40B4-BE49-F238E27FC236}">
                  <a16:creationId xmlns:a16="http://schemas.microsoft.com/office/drawing/2014/main" id="{00000000-0008-0000-0300-00008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30</xdr:row>
          <xdr:rowOff>7620</xdr:rowOff>
        </xdr:from>
        <xdr:to>
          <xdr:col>17</xdr:col>
          <xdr:colOff>220980</xdr:colOff>
          <xdr:row>30</xdr:row>
          <xdr:rowOff>220980</xdr:rowOff>
        </xdr:to>
        <xdr:sp macro="" textlink="">
          <xdr:nvSpPr>
            <xdr:cNvPr id="83084" name="Check Box 140" hidden="1">
              <a:extLst>
                <a:ext uri="{63B3BB69-23CF-44E3-9099-C40C66FF867C}">
                  <a14:compatExt spid="_x0000_s83084"/>
                </a:ext>
                <a:ext uri="{FF2B5EF4-FFF2-40B4-BE49-F238E27FC236}">
                  <a16:creationId xmlns:a16="http://schemas.microsoft.com/office/drawing/2014/main" id="{00000000-0008-0000-0300-00008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31</xdr:row>
          <xdr:rowOff>7620</xdr:rowOff>
        </xdr:from>
        <xdr:to>
          <xdr:col>17</xdr:col>
          <xdr:colOff>220980</xdr:colOff>
          <xdr:row>31</xdr:row>
          <xdr:rowOff>220980</xdr:rowOff>
        </xdr:to>
        <xdr:sp macro="" textlink="">
          <xdr:nvSpPr>
            <xdr:cNvPr id="83085" name="Check Box 141" hidden="1">
              <a:extLst>
                <a:ext uri="{63B3BB69-23CF-44E3-9099-C40C66FF867C}">
                  <a14:compatExt spid="_x0000_s83085"/>
                </a:ext>
                <a:ext uri="{FF2B5EF4-FFF2-40B4-BE49-F238E27FC236}">
                  <a16:creationId xmlns:a16="http://schemas.microsoft.com/office/drawing/2014/main" id="{00000000-0008-0000-0300-00008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33</xdr:row>
          <xdr:rowOff>7620</xdr:rowOff>
        </xdr:from>
        <xdr:to>
          <xdr:col>17</xdr:col>
          <xdr:colOff>220980</xdr:colOff>
          <xdr:row>33</xdr:row>
          <xdr:rowOff>220980</xdr:rowOff>
        </xdr:to>
        <xdr:sp macro="" textlink="">
          <xdr:nvSpPr>
            <xdr:cNvPr id="83086" name="Check Box 142" hidden="1">
              <a:extLst>
                <a:ext uri="{63B3BB69-23CF-44E3-9099-C40C66FF867C}">
                  <a14:compatExt spid="_x0000_s83086"/>
                </a:ext>
                <a:ext uri="{FF2B5EF4-FFF2-40B4-BE49-F238E27FC236}">
                  <a16:creationId xmlns:a16="http://schemas.microsoft.com/office/drawing/2014/main" id="{00000000-0008-0000-0300-00008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32</xdr:row>
          <xdr:rowOff>7620</xdr:rowOff>
        </xdr:from>
        <xdr:to>
          <xdr:col>17</xdr:col>
          <xdr:colOff>220980</xdr:colOff>
          <xdr:row>32</xdr:row>
          <xdr:rowOff>220980</xdr:rowOff>
        </xdr:to>
        <xdr:sp macro="" textlink="">
          <xdr:nvSpPr>
            <xdr:cNvPr id="83087" name="Check Box 143" hidden="1">
              <a:extLst>
                <a:ext uri="{63B3BB69-23CF-44E3-9099-C40C66FF867C}">
                  <a14:compatExt spid="_x0000_s83087"/>
                </a:ext>
                <a:ext uri="{FF2B5EF4-FFF2-40B4-BE49-F238E27FC236}">
                  <a16:creationId xmlns:a16="http://schemas.microsoft.com/office/drawing/2014/main" id="{00000000-0008-0000-0300-00008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34</xdr:row>
          <xdr:rowOff>7620</xdr:rowOff>
        </xdr:from>
        <xdr:to>
          <xdr:col>17</xdr:col>
          <xdr:colOff>220980</xdr:colOff>
          <xdr:row>34</xdr:row>
          <xdr:rowOff>220980</xdr:rowOff>
        </xdr:to>
        <xdr:sp macro="" textlink="">
          <xdr:nvSpPr>
            <xdr:cNvPr id="83088" name="Check Box 144" hidden="1">
              <a:extLst>
                <a:ext uri="{63B3BB69-23CF-44E3-9099-C40C66FF867C}">
                  <a14:compatExt spid="_x0000_s83088"/>
                </a:ext>
                <a:ext uri="{FF2B5EF4-FFF2-40B4-BE49-F238E27FC236}">
                  <a16:creationId xmlns:a16="http://schemas.microsoft.com/office/drawing/2014/main" id="{00000000-0008-0000-0300-00009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35</xdr:row>
          <xdr:rowOff>7620</xdr:rowOff>
        </xdr:from>
        <xdr:to>
          <xdr:col>17</xdr:col>
          <xdr:colOff>220980</xdr:colOff>
          <xdr:row>35</xdr:row>
          <xdr:rowOff>220980</xdr:rowOff>
        </xdr:to>
        <xdr:sp macro="" textlink="">
          <xdr:nvSpPr>
            <xdr:cNvPr id="83089" name="Check Box 145" hidden="1">
              <a:extLst>
                <a:ext uri="{63B3BB69-23CF-44E3-9099-C40C66FF867C}">
                  <a14:compatExt spid="_x0000_s83089"/>
                </a:ext>
                <a:ext uri="{FF2B5EF4-FFF2-40B4-BE49-F238E27FC236}">
                  <a16:creationId xmlns:a16="http://schemas.microsoft.com/office/drawing/2014/main" id="{00000000-0008-0000-0300-00009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36</xdr:row>
          <xdr:rowOff>7620</xdr:rowOff>
        </xdr:from>
        <xdr:to>
          <xdr:col>17</xdr:col>
          <xdr:colOff>220980</xdr:colOff>
          <xdr:row>36</xdr:row>
          <xdr:rowOff>220980</xdr:rowOff>
        </xdr:to>
        <xdr:sp macro="" textlink="">
          <xdr:nvSpPr>
            <xdr:cNvPr id="83090" name="Check Box 146" hidden="1">
              <a:extLst>
                <a:ext uri="{63B3BB69-23CF-44E3-9099-C40C66FF867C}">
                  <a14:compatExt spid="_x0000_s83090"/>
                </a:ext>
                <a:ext uri="{FF2B5EF4-FFF2-40B4-BE49-F238E27FC236}">
                  <a16:creationId xmlns:a16="http://schemas.microsoft.com/office/drawing/2014/main" id="{00000000-0008-0000-0300-00009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37</xdr:row>
          <xdr:rowOff>7620</xdr:rowOff>
        </xdr:from>
        <xdr:to>
          <xdr:col>17</xdr:col>
          <xdr:colOff>220980</xdr:colOff>
          <xdr:row>37</xdr:row>
          <xdr:rowOff>220980</xdr:rowOff>
        </xdr:to>
        <xdr:sp macro="" textlink="">
          <xdr:nvSpPr>
            <xdr:cNvPr id="83091" name="Check Box 147" hidden="1">
              <a:extLst>
                <a:ext uri="{63B3BB69-23CF-44E3-9099-C40C66FF867C}">
                  <a14:compatExt spid="_x0000_s83091"/>
                </a:ext>
                <a:ext uri="{FF2B5EF4-FFF2-40B4-BE49-F238E27FC236}">
                  <a16:creationId xmlns:a16="http://schemas.microsoft.com/office/drawing/2014/main" id="{00000000-0008-0000-0300-00009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28</xdr:row>
          <xdr:rowOff>160020</xdr:rowOff>
        </xdr:from>
        <xdr:to>
          <xdr:col>19</xdr:col>
          <xdr:colOff>228600</xdr:colOff>
          <xdr:row>29</xdr:row>
          <xdr:rowOff>213360</xdr:rowOff>
        </xdr:to>
        <xdr:sp macro="" textlink="">
          <xdr:nvSpPr>
            <xdr:cNvPr id="83092" name="Check Box 148" hidden="1">
              <a:extLst>
                <a:ext uri="{63B3BB69-23CF-44E3-9099-C40C66FF867C}">
                  <a14:compatExt spid="_x0000_s83092"/>
                </a:ext>
                <a:ext uri="{FF2B5EF4-FFF2-40B4-BE49-F238E27FC236}">
                  <a16:creationId xmlns:a16="http://schemas.microsoft.com/office/drawing/2014/main" id="{00000000-0008-0000-0300-00009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29</xdr:row>
          <xdr:rowOff>236220</xdr:rowOff>
        </xdr:from>
        <xdr:to>
          <xdr:col>19</xdr:col>
          <xdr:colOff>228600</xdr:colOff>
          <xdr:row>30</xdr:row>
          <xdr:rowOff>213360</xdr:rowOff>
        </xdr:to>
        <xdr:sp macro="" textlink="">
          <xdr:nvSpPr>
            <xdr:cNvPr id="83093" name="Check Box 149" hidden="1">
              <a:extLst>
                <a:ext uri="{63B3BB69-23CF-44E3-9099-C40C66FF867C}">
                  <a14:compatExt spid="_x0000_s83093"/>
                </a:ext>
                <a:ext uri="{FF2B5EF4-FFF2-40B4-BE49-F238E27FC236}">
                  <a16:creationId xmlns:a16="http://schemas.microsoft.com/office/drawing/2014/main" id="{00000000-0008-0000-0300-00009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30</xdr:row>
          <xdr:rowOff>236220</xdr:rowOff>
        </xdr:from>
        <xdr:to>
          <xdr:col>19</xdr:col>
          <xdr:colOff>228600</xdr:colOff>
          <xdr:row>31</xdr:row>
          <xdr:rowOff>213360</xdr:rowOff>
        </xdr:to>
        <xdr:sp macro="" textlink="">
          <xdr:nvSpPr>
            <xdr:cNvPr id="83094" name="Check Box 150" hidden="1">
              <a:extLst>
                <a:ext uri="{63B3BB69-23CF-44E3-9099-C40C66FF867C}">
                  <a14:compatExt spid="_x0000_s83094"/>
                </a:ext>
                <a:ext uri="{FF2B5EF4-FFF2-40B4-BE49-F238E27FC236}">
                  <a16:creationId xmlns:a16="http://schemas.microsoft.com/office/drawing/2014/main" id="{00000000-0008-0000-0300-00009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31</xdr:row>
          <xdr:rowOff>236220</xdr:rowOff>
        </xdr:from>
        <xdr:to>
          <xdr:col>19</xdr:col>
          <xdr:colOff>228600</xdr:colOff>
          <xdr:row>32</xdr:row>
          <xdr:rowOff>213360</xdr:rowOff>
        </xdr:to>
        <xdr:sp macro="" textlink="">
          <xdr:nvSpPr>
            <xdr:cNvPr id="83095" name="Check Box 151" hidden="1">
              <a:extLst>
                <a:ext uri="{63B3BB69-23CF-44E3-9099-C40C66FF867C}">
                  <a14:compatExt spid="_x0000_s83095"/>
                </a:ext>
                <a:ext uri="{FF2B5EF4-FFF2-40B4-BE49-F238E27FC236}">
                  <a16:creationId xmlns:a16="http://schemas.microsoft.com/office/drawing/2014/main" id="{00000000-0008-0000-0300-00009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32</xdr:row>
          <xdr:rowOff>236220</xdr:rowOff>
        </xdr:from>
        <xdr:to>
          <xdr:col>19</xdr:col>
          <xdr:colOff>228600</xdr:colOff>
          <xdr:row>33</xdr:row>
          <xdr:rowOff>213360</xdr:rowOff>
        </xdr:to>
        <xdr:sp macro="" textlink="">
          <xdr:nvSpPr>
            <xdr:cNvPr id="83096" name="Check Box 152" hidden="1">
              <a:extLst>
                <a:ext uri="{63B3BB69-23CF-44E3-9099-C40C66FF867C}">
                  <a14:compatExt spid="_x0000_s83096"/>
                </a:ext>
                <a:ext uri="{FF2B5EF4-FFF2-40B4-BE49-F238E27FC236}">
                  <a16:creationId xmlns:a16="http://schemas.microsoft.com/office/drawing/2014/main" id="{00000000-0008-0000-0300-00009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33</xdr:row>
          <xdr:rowOff>236220</xdr:rowOff>
        </xdr:from>
        <xdr:to>
          <xdr:col>19</xdr:col>
          <xdr:colOff>228600</xdr:colOff>
          <xdr:row>34</xdr:row>
          <xdr:rowOff>213360</xdr:rowOff>
        </xdr:to>
        <xdr:sp macro="" textlink="">
          <xdr:nvSpPr>
            <xdr:cNvPr id="83097" name="Check Box 153" hidden="1">
              <a:extLst>
                <a:ext uri="{63B3BB69-23CF-44E3-9099-C40C66FF867C}">
                  <a14:compatExt spid="_x0000_s83097"/>
                </a:ext>
                <a:ext uri="{FF2B5EF4-FFF2-40B4-BE49-F238E27FC236}">
                  <a16:creationId xmlns:a16="http://schemas.microsoft.com/office/drawing/2014/main" id="{00000000-0008-0000-0300-00009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34</xdr:row>
          <xdr:rowOff>236220</xdr:rowOff>
        </xdr:from>
        <xdr:to>
          <xdr:col>19</xdr:col>
          <xdr:colOff>228600</xdr:colOff>
          <xdr:row>35</xdr:row>
          <xdr:rowOff>213360</xdr:rowOff>
        </xdr:to>
        <xdr:sp macro="" textlink="">
          <xdr:nvSpPr>
            <xdr:cNvPr id="83098" name="Check Box 154" hidden="1">
              <a:extLst>
                <a:ext uri="{63B3BB69-23CF-44E3-9099-C40C66FF867C}">
                  <a14:compatExt spid="_x0000_s83098"/>
                </a:ext>
                <a:ext uri="{FF2B5EF4-FFF2-40B4-BE49-F238E27FC236}">
                  <a16:creationId xmlns:a16="http://schemas.microsoft.com/office/drawing/2014/main" id="{00000000-0008-0000-0300-00009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35</xdr:row>
          <xdr:rowOff>228600</xdr:rowOff>
        </xdr:from>
        <xdr:to>
          <xdr:col>19</xdr:col>
          <xdr:colOff>228600</xdr:colOff>
          <xdr:row>36</xdr:row>
          <xdr:rowOff>213360</xdr:rowOff>
        </xdr:to>
        <xdr:sp macro="" textlink="">
          <xdr:nvSpPr>
            <xdr:cNvPr id="83099" name="Check Box 155" hidden="1">
              <a:extLst>
                <a:ext uri="{63B3BB69-23CF-44E3-9099-C40C66FF867C}">
                  <a14:compatExt spid="_x0000_s83099"/>
                </a:ext>
                <a:ext uri="{FF2B5EF4-FFF2-40B4-BE49-F238E27FC236}">
                  <a16:creationId xmlns:a16="http://schemas.microsoft.com/office/drawing/2014/main" id="{00000000-0008-0000-0300-00009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36</xdr:row>
          <xdr:rowOff>228600</xdr:rowOff>
        </xdr:from>
        <xdr:to>
          <xdr:col>19</xdr:col>
          <xdr:colOff>228600</xdr:colOff>
          <xdr:row>37</xdr:row>
          <xdr:rowOff>213360</xdr:rowOff>
        </xdr:to>
        <xdr:sp macro="" textlink="">
          <xdr:nvSpPr>
            <xdr:cNvPr id="83100" name="Check Box 156" hidden="1">
              <a:extLst>
                <a:ext uri="{63B3BB69-23CF-44E3-9099-C40C66FF867C}">
                  <a14:compatExt spid="_x0000_s83100"/>
                </a:ext>
                <a:ext uri="{FF2B5EF4-FFF2-40B4-BE49-F238E27FC236}">
                  <a16:creationId xmlns:a16="http://schemas.microsoft.com/office/drawing/2014/main" id="{00000000-0008-0000-0300-00009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38</xdr:row>
          <xdr:rowOff>7620</xdr:rowOff>
        </xdr:from>
        <xdr:to>
          <xdr:col>15</xdr:col>
          <xdr:colOff>190500</xdr:colOff>
          <xdr:row>38</xdr:row>
          <xdr:rowOff>220980</xdr:rowOff>
        </xdr:to>
        <xdr:sp macro="" textlink="">
          <xdr:nvSpPr>
            <xdr:cNvPr id="83101" name="Check Box 157" hidden="1">
              <a:extLst>
                <a:ext uri="{63B3BB69-23CF-44E3-9099-C40C66FF867C}">
                  <a14:compatExt spid="_x0000_s83101"/>
                </a:ext>
                <a:ext uri="{FF2B5EF4-FFF2-40B4-BE49-F238E27FC236}">
                  <a16:creationId xmlns:a16="http://schemas.microsoft.com/office/drawing/2014/main" id="{00000000-0008-0000-0300-00009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38</xdr:row>
          <xdr:rowOff>7620</xdr:rowOff>
        </xdr:from>
        <xdr:to>
          <xdr:col>17</xdr:col>
          <xdr:colOff>220980</xdr:colOff>
          <xdr:row>38</xdr:row>
          <xdr:rowOff>220980</xdr:rowOff>
        </xdr:to>
        <xdr:sp macro="" textlink="">
          <xdr:nvSpPr>
            <xdr:cNvPr id="83102" name="Check Box 158" hidden="1">
              <a:extLst>
                <a:ext uri="{63B3BB69-23CF-44E3-9099-C40C66FF867C}">
                  <a14:compatExt spid="_x0000_s83102"/>
                </a:ext>
                <a:ext uri="{FF2B5EF4-FFF2-40B4-BE49-F238E27FC236}">
                  <a16:creationId xmlns:a16="http://schemas.microsoft.com/office/drawing/2014/main" id="{00000000-0008-0000-0300-00009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22860</xdr:colOff>
          <xdr:row>37</xdr:row>
          <xdr:rowOff>228600</xdr:rowOff>
        </xdr:from>
        <xdr:to>
          <xdr:col>19</xdr:col>
          <xdr:colOff>228600</xdr:colOff>
          <xdr:row>38</xdr:row>
          <xdr:rowOff>213360</xdr:rowOff>
        </xdr:to>
        <xdr:sp macro="" textlink="">
          <xdr:nvSpPr>
            <xdr:cNvPr id="83103" name="Check Box 159" hidden="1">
              <a:extLst>
                <a:ext uri="{63B3BB69-23CF-44E3-9099-C40C66FF867C}">
                  <a14:compatExt spid="_x0000_s83103"/>
                </a:ext>
                <a:ext uri="{FF2B5EF4-FFF2-40B4-BE49-F238E27FC236}">
                  <a16:creationId xmlns:a16="http://schemas.microsoft.com/office/drawing/2014/main" id="{00000000-0008-0000-0300-00009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38</xdr:row>
          <xdr:rowOff>22860</xdr:rowOff>
        </xdr:from>
        <xdr:to>
          <xdr:col>16</xdr:col>
          <xdr:colOff>266700</xdr:colOff>
          <xdr:row>39</xdr:row>
          <xdr:rowOff>0</xdr:rowOff>
        </xdr:to>
        <xdr:sp macro="" textlink="">
          <xdr:nvSpPr>
            <xdr:cNvPr id="83104" name="Check Box 160" hidden="1">
              <a:extLst>
                <a:ext uri="{63B3BB69-23CF-44E3-9099-C40C66FF867C}">
                  <a14:compatExt spid="_x0000_s83104"/>
                </a:ext>
                <a:ext uri="{FF2B5EF4-FFF2-40B4-BE49-F238E27FC236}">
                  <a16:creationId xmlns:a16="http://schemas.microsoft.com/office/drawing/2014/main" id="{00000000-0008-0000-0300-0000A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37</xdr:row>
          <xdr:rowOff>22860</xdr:rowOff>
        </xdr:from>
        <xdr:to>
          <xdr:col>16</xdr:col>
          <xdr:colOff>266700</xdr:colOff>
          <xdr:row>38</xdr:row>
          <xdr:rowOff>0</xdr:rowOff>
        </xdr:to>
        <xdr:sp macro="" textlink="">
          <xdr:nvSpPr>
            <xdr:cNvPr id="83105" name="Check Box 161" hidden="1">
              <a:extLst>
                <a:ext uri="{63B3BB69-23CF-44E3-9099-C40C66FF867C}">
                  <a14:compatExt spid="_x0000_s83105"/>
                </a:ext>
                <a:ext uri="{FF2B5EF4-FFF2-40B4-BE49-F238E27FC236}">
                  <a16:creationId xmlns:a16="http://schemas.microsoft.com/office/drawing/2014/main" id="{00000000-0008-0000-0300-0000A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36</xdr:row>
          <xdr:rowOff>22860</xdr:rowOff>
        </xdr:from>
        <xdr:to>
          <xdr:col>16</xdr:col>
          <xdr:colOff>266700</xdr:colOff>
          <xdr:row>37</xdr:row>
          <xdr:rowOff>0</xdr:rowOff>
        </xdr:to>
        <xdr:sp macro="" textlink="">
          <xdr:nvSpPr>
            <xdr:cNvPr id="83106" name="Check Box 162" hidden="1">
              <a:extLst>
                <a:ext uri="{63B3BB69-23CF-44E3-9099-C40C66FF867C}">
                  <a14:compatExt spid="_x0000_s83106"/>
                </a:ext>
                <a:ext uri="{FF2B5EF4-FFF2-40B4-BE49-F238E27FC236}">
                  <a16:creationId xmlns:a16="http://schemas.microsoft.com/office/drawing/2014/main" id="{00000000-0008-0000-0300-0000A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35</xdr:row>
          <xdr:rowOff>22860</xdr:rowOff>
        </xdr:from>
        <xdr:to>
          <xdr:col>16</xdr:col>
          <xdr:colOff>266700</xdr:colOff>
          <xdr:row>36</xdr:row>
          <xdr:rowOff>0</xdr:rowOff>
        </xdr:to>
        <xdr:sp macro="" textlink="">
          <xdr:nvSpPr>
            <xdr:cNvPr id="83107" name="Check Box 163" hidden="1">
              <a:extLst>
                <a:ext uri="{63B3BB69-23CF-44E3-9099-C40C66FF867C}">
                  <a14:compatExt spid="_x0000_s83107"/>
                </a:ext>
                <a:ext uri="{FF2B5EF4-FFF2-40B4-BE49-F238E27FC236}">
                  <a16:creationId xmlns:a16="http://schemas.microsoft.com/office/drawing/2014/main" id="{00000000-0008-0000-0300-0000A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34</xdr:row>
          <xdr:rowOff>22860</xdr:rowOff>
        </xdr:from>
        <xdr:to>
          <xdr:col>16</xdr:col>
          <xdr:colOff>266700</xdr:colOff>
          <xdr:row>35</xdr:row>
          <xdr:rowOff>0</xdr:rowOff>
        </xdr:to>
        <xdr:sp macro="" textlink="">
          <xdr:nvSpPr>
            <xdr:cNvPr id="83108" name="Check Box 164" hidden="1">
              <a:extLst>
                <a:ext uri="{63B3BB69-23CF-44E3-9099-C40C66FF867C}">
                  <a14:compatExt spid="_x0000_s83108"/>
                </a:ext>
                <a:ext uri="{FF2B5EF4-FFF2-40B4-BE49-F238E27FC236}">
                  <a16:creationId xmlns:a16="http://schemas.microsoft.com/office/drawing/2014/main" id="{00000000-0008-0000-0300-0000A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33</xdr:row>
          <xdr:rowOff>22860</xdr:rowOff>
        </xdr:from>
        <xdr:to>
          <xdr:col>16</xdr:col>
          <xdr:colOff>266700</xdr:colOff>
          <xdr:row>34</xdr:row>
          <xdr:rowOff>0</xdr:rowOff>
        </xdr:to>
        <xdr:sp macro="" textlink="">
          <xdr:nvSpPr>
            <xdr:cNvPr id="83109" name="Check Box 165" hidden="1">
              <a:extLst>
                <a:ext uri="{63B3BB69-23CF-44E3-9099-C40C66FF867C}">
                  <a14:compatExt spid="_x0000_s83109"/>
                </a:ext>
                <a:ext uri="{FF2B5EF4-FFF2-40B4-BE49-F238E27FC236}">
                  <a16:creationId xmlns:a16="http://schemas.microsoft.com/office/drawing/2014/main" id="{00000000-0008-0000-0300-0000A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32</xdr:row>
          <xdr:rowOff>22860</xdr:rowOff>
        </xdr:from>
        <xdr:to>
          <xdr:col>16</xdr:col>
          <xdr:colOff>266700</xdr:colOff>
          <xdr:row>33</xdr:row>
          <xdr:rowOff>0</xdr:rowOff>
        </xdr:to>
        <xdr:sp macro="" textlink="">
          <xdr:nvSpPr>
            <xdr:cNvPr id="83110" name="Check Box 166" hidden="1">
              <a:extLst>
                <a:ext uri="{63B3BB69-23CF-44E3-9099-C40C66FF867C}">
                  <a14:compatExt spid="_x0000_s83110"/>
                </a:ext>
                <a:ext uri="{FF2B5EF4-FFF2-40B4-BE49-F238E27FC236}">
                  <a16:creationId xmlns:a16="http://schemas.microsoft.com/office/drawing/2014/main" id="{00000000-0008-0000-0300-0000A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31</xdr:row>
          <xdr:rowOff>22860</xdr:rowOff>
        </xdr:from>
        <xdr:to>
          <xdr:col>16</xdr:col>
          <xdr:colOff>266700</xdr:colOff>
          <xdr:row>32</xdr:row>
          <xdr:rowOff>0</xdr:rowOff>
        </xdr:to>
        <xdr:sp macro="" textlink="">
          <xdr:nvSpPr>
            <xdr:cNvPr id="83111" name="Check Box 167" hidden="1">
              <a:extLst>
                <a:ext uri="{63B3BB69-23CF-44E3-9099-C40C66FF867C}">
                  <a14:compatExt spid="_x0000_s83111"/>
                </a:ext>
                <a:ext uri="{FF2B5EF4-FFF2-40B4-BE49-F238E27FC236}">
                  <a16:creationId xmlns:a16="http://schemas.microsoft.com/office/drawing/2014/main" id="{00000000-0008-0000-0300-0000A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30</xdr:row>
          <xdr:rowOff>22860</xdr:rowOff>
        </xdr:from>
        <xdr:to>
          <xdr:col>16</xdr:col>
          <xdr:colOff>266700</xdr:colOff>
          <xdr:row>30</xdr:row>
          <xdr:rowOff>228600</xdr:rowOff>
        </xdr:to>
        <xdr:sp macro="" textlink="">
          <xdr:nvSpPr>
            <xdr:cNvPr id="83112" name="Check Box 168" hidden="1">
              <a:extLst>
                <a:ext uri="{63B3BB69-23CF-44E3-9099-C40C66FF867C}">
                  <a14:compatExt spid="_x0000_s83112"/>
                </a:ext>
                <a:ext uri="{FF2B5EF4-FFF2-40B4-BE49-F238E27FC236}">
                  <a16:creationId xmlns:a16="http://schemas.microsoft.com/office/drawing/2014/main" id="{00000000-0008-0000-0300-0000A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29</xdr:row>
          <xdr:rowOff>22860</xdr:rowOff>
        </xdr:from>
        <xdr:to>
          <xdr:col>16</xdr:col>
          <xdr:colOff>266700</xdr:colOff>
          <xdr:row>29</xdr:row>
          <xdr:rowOff>228600</xdr:rowOff>
        </xdr:to>
        <xdr:sp macro="" textlink="">
          <xdr:nvSpPr>
            <xdr:cNvPr id="83113" name="Check Box 169" hidden="1">
              <a:extLst>
                <a:ext uri="{63B3BB69-23CF-44E3-9099-C40C66FF867C}">
                  <a14:compatExt spid="_x0000_s83113"/>
                </a:ext>
                <a:ext uri="{FF2B5EF4-FFF2-40B4-BE49-F238E27FC236}">
                  <a16:creationId xmlns:a16="http://schemas.microsoft.com/office/drawing/2014/main" id="{00000000-0008-0000-0300-0000A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38</xdr:row>
          <xdr:rowOff>7620</xdr:rowOff>
        </xdr:from>
        <xdr:to>
          <xdr:col>18</xdr:col>
          <xdr:colOff>220980</xdr:colOff>
          <xdr:row>38</xdr:row>
          <xdr:rowOff>220980</xdr:rowOff>
        </xdr:to>
        <xdr:sp macro="" textlink="">
          <xdr:nvSpPr>
            <xdr:cNvPr id="83114" name="Check Box 170" hidden="1">
              <a:extLst>
                <a:ext uri="{63B3BB69-23CF-44E3-9099-C40C66FF867C}">
                  <a14:compatExt spid="_x0000_s83114"/>
                </a:ext>
                <a:ext uri="{FF2B5EF4-FFF2-40B4-BE49-F238E27FC236}">
                  <a16:creationId xmlns:a16="http://schemas.microsoft.com/office/drawing/2014/main" id="{00000000-0008-0000-0300-0000A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37</xdr:row>
          <xdr:rowOff>7620</xdr:rowOff>
        </xdr:from>
        <xdr:to>
          <xdr:col>18</xdr:col>
          <xdr:colOff>220980</xdr:colOff>
          <xdr:row>37</xdr:row>
          <xdr:rowOff>220980</xdr:rowOff>
        </xdr:to>
        <xdr:sp macro="" textlink="">
          <xdr:nvSpPr>
            <xdr:cNvPr id="83115" name="Check Box 171" hidden="1">
              <a:extLst>
                <a:ext uri="{63B3BB69-23CF-44E3-9099-C40C66FF867C}">
                  <a14:compatExt spid="_x0000_s83115"/>
                </a:ext>
                <a:ext uri="{FF2B5EF4-FFF2-40B4-BE49-F238E27FC236}">
                  <a16:creationId xmlns:a16="http://schemas.microsoft.com/office/drawing/2014/main" id="{00000000-0008-0000-0300-0000A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36</xdr:row>
          <xdr:rowOff>7620</xdr:rowOff>
        </xdr:from>
        <xdr:to>
          <xdr:col>18</xdr:col>
          <xdr:colOff>220980</xdr:colOff>
          <xdr:row>36</xdr:row>
          <xdr:rowOff>220980</xdr:rowOff>
        </xdr:to>
        <xdr:sp macro="" textlink="">
          <xdr:nvSpPr>
            <xdr:cNvPr id="83116" name="Check Box 172" hidden="1">
              <a:extLst>
                <a:ext uri="{63B3BB69-23CF-44E3-9099-C40C66FF867C}">
                  <a14:compatExt spid="_x0000_s83116"/>
                </a:ext>
                <a:ext uri="{FF2B5EF4-FFF2-40B4-BE49-F238E27FC236}">
                  <a16:creationId xmlns:a16="http://schemas.microsoft.com/office/drawing/2014/main" id="{00000000-0008-0000-0300-0000A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35</xdr:row>
          <xdr:rowOff>7620</xdr:rowOff>
        </xdr:from>
        <xdr:to>
          <xdr:col>18</xdr:col>
          <xdr:colOff>220980</xdr:colOff>
          <xdr:row>35</xdr:row>
          <xdr:rowOff>220980</xdr:rowOff>
        </xdr:to>
        <xdr:sp macro="" textlink="">
          <xdr:nvSpPr>
            <xdr:cNvPr id="83117" name="Check Box 173" hidden="1">
              <a:extLst>
                <a:ext uri="{63B3BB69-23CF-44E3-9099-C40C66FF867C}">
                  <a14:compatExt spid="_x0000_s83117"/>
                </a:ext>
                <a:ext uri="{FF2B5EF4-FFF2-40B4-BE49-F238E27FC236}">
                  <a16:creationId xmlns:a16="http://schemas.microsoft.com/office/drawing/2014/main" id="{00000000-0008-0000-0300-0000A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34</xdr:row>
          <xdr:rowOff>7620</xdr:rowOff>
        </xdr:from>
        <xdr:to>
          <xdr:col>18</xdr:col>
          <xdr:colOff>220980</xdr:colOff>
          <xdr:row>34</xdr:row>
          <xdr:rowOff>220980</xdr:rowOff>
        </xdr:to>
        <xdr:sp macro="" textlink="">
          <xdr:nvSpPr>
            <xdr:cNvPr id="83118" name="Check Box 174" hidden="1">
              <a:extLst>
                <a:ext uri="{63B3BB69-23CF-44E3-9099-C40C66FF867C}">
                  <a14:compatExt spid="_x0000_s83118"/>
                </a:ext>
                <a:ext uri="{FF2B5EF4-FFF2-40B4-BE49-F238E27FC236}">
                  <a16:creationId xmlns:a16="http://schemas.microsoft.com/office/drawing/2014/main" id="{00000000-0008-0000-0300-0000A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33</xdr:row>
          <xdr:rowOff>7620</xdr:rowOff>
        </xdr:from>
        <xdr:to>
          <xdr:col>18</xdr:col>
          <xdr:colOff>220980</xdr:colOff>
          <xdr:row>33</xdr:row>
          <xdr:rowOff>220980</xdr:rowOff>
        </xdr:to>
        <xdr:sp macro="" textlink="">
          <xdr:nvSpPr>
            <xdr:cNvPr id="83119" name="Check Box 175" hidden="1">
              <a:extLst>
                <a:ext uri="{63B3BB69-23CF-44E3-9099-C40C66FF867C}">
                  <a14:compatExt spid="_x0000_s83119"/>
                </a:ext>
                <a:ext uri="{FF2B5EF4-FFF2-40B4-BE49-F238E27FC236}">
                  <a16:creationId xmlns:a16="http://schemas.microsoft.com/office/drawing/2014/main" id="{00000000-0008-0000-0300-0000A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32</xdr:row>
          <xdr:rowOff>7620</xdr:rowOff>
        </xdr:from>
        <xdr:to>
          <xdr:col>18</xdr:col>
          <xdr:colOff>220980</xdr:colOff>
          <xdr:row>32</xdr:row>
          <xdr:rowOff>220980</xdr:rowOff>
        </xdr:to>
        <xdr:sp macro="" textlink="">
          <xdr:nvSpPr>
            <xdr:cNvPr id="83120" name="Check Box 176" hidden="1">
              <a:extLst>
                <a:ext uri="{63B3BB69-23CF-44E3-9099-C40C66FF867C}">
                  <a14:compatExt spid="_x0000_s83120"/>
                </a:ext>
                <a:ext uri="{FF2B5EF4-FFF2-40B4-BE49-F238E27FC236}">
                  <a16:creationId xmlns:a16="http://schemas.microsoft.com/office/drawing/2014/main" id="{00000000-0008-0000-0300-0000B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31</xdr:row>
          <xdr:rowOff>7620</xdr:rowOff>
        </xdr:from>
        <xdr:to>
          <xdr:col>18</xdr:col>
          <xdr:colOff>220980</xdr:colOff>
          <xdr:row>31</xdr:row>
          <xdr:rowOff>220980</xdr:rowOff>
        </xdr:to>
        <xdr:sp macro="" textlink="">
          <xdr:nvSpPr>
            <xdr:cNvPr id="83121" name="Check Box 177" hidden="1">
              <a:extLst>
                <a:ext uri="{63B3BB69-23CF-44E3-9099-C40C66FF867C}">
                  <a14:compatExt spid="_x0000_s83121"/>
                </a:ext>
                <a:ext uri="{FF2B5EF4-FFF2-40B4-BE49-F238E27FC236}">
                  <a16:creationId xmlns:a16="http://schemas.microsoft.com/office/drawing/2014/main" id="{00000000-0008-0000-0300-0000B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30</xdr:row>
          <xdr:rowOff>7620</xdr:rowOff>
        </xdr:from>
        <xdr:to>
          <xdr:col>18</xdr:col>
          <xdr:colOff>220980</xdr:colOff>
          <xdr:row>30</xdr:row>
          <xdr:rowOff>220980</xdr:rowOff>
        </xdr:to>
        <xdr:sp macro="" textlink="">
          <xdr:nvSpPr>
            <xdr:cNvPr id="83122" name="Check Box 178" hidden="1">
              <a:extLst>
                <a:ext uri="{63B3BB69-23CF-44E3-9099-C40C66FF867C}">
                  <a14:compatExt spid="_x0000_s83122"/>
                </a:ext>
                <a:ext uri="{FF2B5EF4-FFF2-40B4-BE49-F238E27FC236}">
                  <a16:creationId xmlns:a16="http://schemas.microsoft.com/office/drawing/2014/main" id="{00000000-0008-0000-0300-0000B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</xdr:colOff>
          <xdr:row>29</xdr:row>
          <xdr:rowOff>7620</xdr:rowOff>
        </xdr:from>
        <xdr:to>
          <xdr:col>18</xdr:col>
          <xdr:colOff>220980</xdr:colOff>
          <xdr:row>29</xdr:row>
          <xdr:rowOff>220980</xdr:rowOff>
        </xdr:to>
        <xdr:sp macro="" textlink="">
          <xdr:nvSpPr>
            <xdr:cNvPr id="83123" name="Check Box 179" hidden="1">
              <a:extLst>
                <a:ext uri="{63B3BB69-23CF-44E3-9099-C40C66FF867C}">
                  <a14:compatExt spid="_x0000_s83123"/>
                </a:ext>
                <a:ext uri="{FF2B5EF4-FFF2-40B4-BE49-F238E27FC236}">
                  <a16:creationId xmlns:a16="http://schemas.microsoft.com/office/drawing/2014/main" id="{00000000-0008-0000-0300-0000B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37</xdr:row>
          <xdr:rowOff>7620</xdr:rowOff>
        </xdr:from>
        <xdr:to>
          <xdr:col>15</xdr:col>
          <xdr:colOff>190500</xdr:colOff>
          <xdr:row>37</xdr:row>
          <xdr:rowOff>220980</xdr:rowOff>
        </xdr:to>
        <xdr:sp macro="" textlink="">
          <xdr:nvSpPr>
            <xdr:cNvPr id="83124" name="Check Box 180" hidden="1">
              <a:extLst>
                <a:ext uri="{63B3BB69-23CF-44E3-9099-C40C66FF867C}">
                  <a14:compatExt spid="_x0000_s83124"/>
                </a:ext>
                <a:ext uri="{FF2B5EF4-FFF2-40B4-BE49-F238E27FC236}">
                  <a16:creationId xmlns:a16="http://schemas.microsoft.com/office/drawing/2014/main" id="{00000000-0008-0000-0300-0000B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36</xdr:row>
          <xdr:rowOff>7620</xdr:rowOff>
        </xdr:from>
        <xdr:to>
          <xdr:col>15</xdr:col>
          <xdr:colOff>190500</xdr:colOff>
          <xdr:row>36</xdr:row>
          <xdr:rowOff>220980</xdr:rowOff>
        </xdr:to>
        <xdr:sp macro="" textlink="">
          <xdr:nvSpPr>
            <xdr:cNvPr id="83125" name="Check Box 181" hidden="1">
              <a:extLst>
                <a:ext uri="{63B3BB69-23CF-44E3-9099-C40C66FF867C}">
                  <a14:compatExt spid="_x0000_s83125"/>
                </a:ext>
                <a:ext uri="{FF2B5EF4-FFF2-40B4-BE49-F238E27FC236}">
                  <a16:creationId xmlns:a16="http://schemas.microsoft.com/office/drawing/2014/main" id="{00000000-0008-0000-0300-0000B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35</xdr:row>
          <xdr:rowOff>7620</xdr:rowOff>
        </xdr:from>
        <xdr:to>
          <xdr:col>15</xdr:col>
          <xdr:colOff>190500</xdr:colOff>
          <xdr:row>35</xdr:row>
          <xdr:rowOff>220980</xdr:rowOff>
        </xdr:to>
        <xdr:sp macro="" textlink="">
          <xdr:nvSpPr>
            <xdr:cNvPr id="83126" name="Check Box 182" hidden="1">
              <a:extLst>
                <a:ext uri="{63B3BB69-23CF-44E3-9099-C40C66FF867C}">
                  <a14:compatExt spid="_x0000_s83126"/>
                </a:ext>
                <a:ext uri="{FF2B5EF4-FFF2-40B4-BE49-F238E27FC236}">
                  <a16:creationId xmlns:a16="http://schemas.microsoft.com/office/drawing/2014/main" id="{00000000-0008-0000-0300-0000B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34</xdr:row>
          <xdr:rowOff>7620</xdr:rowOff>
        </xdr:from>
        <xdr:to>
          <xdr:col>15</xdr:col>
          <xdr:colOff>190500</xdr:colOff>
          <xdr:row>34</xdr:row>
          <xdr:rowOff>220980</xdr:rowOff>
        </xdr:to>
        <xdr:sp macro="" textlink="">
          <xdr:nvSpPr>
            <xdr:cNvPr id="83127" name="Check Box 183" hidden="1">
              <a:extLst>
                <a:ext uri="{63B3BB69-23CF-44E3-9099-C40C66FF867C}">
                  <a14:compatExt spid="_x0000_s83127"/>
                </a:ext>
                <a:ext uri="{FF2B5EF4-FFF2-40B4-BE49-F238E27FC236}">
                  <a16:creationId xmlns:a16="http://schemas.microsoft.com/office/drawing/2014/main" id="{00000000-0008-0000-0300-0000B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33</xdr:row>
          <xdr:rowOff>7620</xdr:rowOff>
        </xdr:from>
        <xdr:to>
          <xdr:col>15</xdr:col>
          <xdr:colOff>190500</xdr:colOff>
          <xdr:row>33</xdr:row>
          <xdr:rowOff>220980</xdr:rowOff>
        </xdr:to>
        <xdr:sp macro="" textlink="">
          <xdr:nvSpPr>
            <xdr:cNvPr id="83128" name="Check Box 184" hidden="1">
              <a:extLst>
                <a:ext uri="{63B3BB69-23CF-44E3-9099-C40C66FF867C}">
                  <a14:compatExt spid="_x0000_s83128"/>
                </a:ext>
                <a:ext uri="{FF2B5EF4-FFF2-40B4-BE49-F238E27FC236}">
                  <a16:creationId xmlns:a16="http://schemas.microsoft.com/office/drawing/2014/main" id="{00000000-0008-0000-0300-0000B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32</xdr:row>
          <xdr:rowOff>7620</xdr:rowOff>
        </xdr:from>
        <xdr:to>
          <xdr:col>15</xdr:col>
          <xdr:colOff>190500</xdr:colOff>
          <xdr:row>32</xdr:row>
          <xdr:rowOff>220980</xdr:rowOff>
        </xdr:to>
        <xdr:sp macro="" textlink="">
          <xdr:nvSpPr>
            <xdr:cNvPr id="83129" name="Check Box 185" hidden="1">
              <a:extLst>
                <a:ext uri="{63B3BB69-23CF-44E3-9099-C40C66FF867C}">
                  <a14:compatExt spid="_x0000_s83129"/>
                </a:ext>
                <a:ext uri="{FF2B5EF4-FFF2-40B4-BE49-F238E27FC236}">
                  <a16:creationId xmlns:a16="http://schemas.microsoft.com/office/drawing/2014/main" id="{00000000-0008-0000-0300-0000B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31</xdr:row>
          <xdr:rowOff>7620</xdr:rowOff>
        </xdr:from>
        <xdr:to>
          <xdr:col>15</xdr:col>
          <xdr:colOff>190500</xdr:colOff>
          <xdr:row>31</xdr:row>
          <xdr:rowOff>220980</xdr:rowOff>
        </xdr:to>
        <xdr:sp macro="" textlink="">
          <xdr:nvSpPr>
            <xdr:cNvPr id="83130" name="Check Box 186" hidden="1">
              <a:extLst>
                <a:ext uri="{63B3BB69-23CF-44E3-9099-C40C66FF867C}">
                  <a14:compatExt spid="_x0000_s83130"/>
                </a:ext>
                <a:ext uri="{FF2B5EF4-FFF2-40B4-BE49-F238E27FC236}">
                  <a16:creationId xmlns:a16="http://schemas.microsoft.com/office/drawing/2014/main" id="{00000000-0008-0000-0300-0000B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30</xdr:row>
          <xdr:rowOff>7620</xdr:rowOff>
        </xdr:from>
        <xdr:to>
          <xdr:col>15</xdr:col>
          <xdr:colOff>190500</xdr:colOff>
          <xdr:row>30</xdr:row>
          <xdr:rowOff>220980</xdr:rowOff>
        </xdr:to>
        <xdr:sp macro="" textlink="">
          <xdr:nvSpPr>
            <xdr:cNvPr id="83131" name="Check Box 187" hidden="1">
              <a:extLst>
                <a:ext uri="{63B3BB69-23CF-44E3-9099-C40C66FF867C}">
                  <a14:compatExt spid="_x0000_s83131"/>
                </a:ext>
                <a:ext uri="{FF2B5EF4-FFF2-40B4-BE49-F238E27FC236}">
                  <a16:creationId xmlns:a16="http://schemas.microsoft.com/office/drawing/2014/main" id="{00000000-0008-0000-0300-0000B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29</xdr:row>
          <xdr:rowOff>7620</xdr:rowOff>
        </xdr:from>
        <xdr:to>
          <xdr:col>15</xdr:col>
          <xdr:colOff>190500</xdr:colOff>
          <xdr:row>29</xdr:row>
          <xdr:rowOff>220980</xdr:rowOff>
        </xdr:to>
        <xdr:sp macro="" textlink="">
          <xdr:nvSpPr>
            <xdr:cNvPr id="83132" name="Check Box 188" hidden="1">
              <a:extLst>
                <a:ext uri="{63B3BB69-23CF-44E3-9099-C40C66FF867C}">
                  <a14:compatExt spid="_x0000_s83132"/>
                </a:ext>
                <a:ext uri="{FF2B5EF4-FFF2-40B4-BE49-F238E27FC236}">
                  <a16:creationId xmlns:a16="http://schemas.microsoft.com/office/drawing/2014/main" id="{00000000-0008-0000-0300-0000B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15</xdr:row>
          <xdr:rowOff>7620</xdr:rowOff>
        </xdr:from>
        <xdr:to>
          <xdr:col>7</xdr:col>
          <xdr:colOff>83820</xdr:colOff>
          <xdr:row>16</xdr:row>
          <xdr:rowOff>99060</xdr:rowOff>
        </xdr:to>
        <xdr:sp macro="" textlink="">
          <xdr:nvSpPr>
            <xdr:cNvPr id="83133" name="Check Box 189" hidden="1">
              <a:extLst>
                <a:ext uri="{63B3BB69-23CF-44E3-9099-C40C66FF867C}">
                  <a14:compatExt spid="_x0000_s83133"/>
                </a:ext>
                <a:ext uri="{FF2B5EF4-FFF2-40B4-BE49-F238E27FC236}">
                  <a16:creationId xmlns:a16="http://schemas.microsoft.com/office/drawing/2014/main" id="{00000000-0008-0000-0300-0000B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48228</xdr:colOff>
      <xdr:row>0</xdr:row>
      <xdr:rowOff>0</xdr:rowOff>
    </xdr:from>
    <xdr:to>
      <xdr:col>4</xdr:col>
      <xdr:colOff>292086</xdr:colOff>
      <xdr:row>3</xdr:row>
      <xdr:rowOff>189720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47" y="0"/>
          <a:ext cx="1517073" cy="6816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142874</xdr:rowOff>
    </xdr:from>
    <xdr:to>
      <xdr:col>17</xdr:col>
      <xdr:colOff>352425</xdr:colOff>
      <xdr:row>81</xdr:row>
      <xdr:rowOff>47626</xdr:rowOff>
    </xdr:to>
    <xdr:grpSp>
      <xdr:nvGrpSpPr>
        <xdr:cNvPr id="18" name="Group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pSpPr/>
      </xdr:nvGrpSpPr>
      <xdr:grpSpPr>
        <a:xfrm>
          <a:off x="0" y="7888478"/>
          <a:ext cx="14344755" cy="6101236"/>
          <a:chOff x="0" y="666749"/>
          <a:chExt cx="13306425" cy="5778502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28" t="23106" r="1446" b="5735"/>
          <a:stretch/>
        </xdr:blipFill>
        <xdr:spPr>
          <a:xfrm>
            <a:off x="0" y="666750"/>
            <a:ext cx="13306425" cy="5778501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pic>
        <xdr:nvPicPr>
          <xdr:cNvPr id="16" name="Image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4823" t="56042" r="10289" b="35719"/>
          <a:stretch/>
        </xdr:blipFill>
        <xdr:spPr>
          <a:xfrm>
            <a:off x="8612188" y="3452813"/>
            <a:ext cx="3413126" cy="682625"/>
          </a:xfrm>
          <a:prstGeom prst="rect">
            <a:avLst/>
          </a:prstGeom>
        </xdr:spPr>
      </xdr:pic>
      <xdr:pic>
        <xdr:nvPicPr>
          <xdr:cNvPr id="17" name="Image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4822" t="23183" r="10696" b="69249"/>
          <a:stretch/>
        </xdr:blipFill>
        <xdr:spPr>
          <a:xfrm>
            <a:off x="8564562" y="666749"/>
            <a:ext cx="3357563" cy="627063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438151</xdr:colOff>
      <xdr:row>90</xdr:row>
      <xdr:rowOff>47625</xdr:rowOff>
    </xdr:from>
    <xdr:to>
      <xdr:col>16</xdr:col>
      <xdr:colOff>746914</xdr:colOff>
      <xdr:row>111</xdr:row>
      <xdr:rowOff>61520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/>
      </xdr:nvGrpSpPr>
      <xdr:grpSpPr>
        <a:xfrm>
          <a:off x="9883602" y="15547207"/>
          <a:ext cx="4068521" cy="3530818"/>
          <a:chOff x="9582151" y="8989565"/>
          <a:chExt cx="3356763" cy="3416355"/>
        </a:xfrm>
      </xdr:grpSpPr>
      <xdr:sp macro="" textlink="">
        <xdr:nvSpPr>
          <xdr:cNvPr id="5" name="Flèche droit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 rot="16200000">
            <a:off x="10939803" y="9442627"/>
            <a:ext cx="1151889" cy="245766"/>
          </a:xfrm>
          <a:prstGeom prst="rightArrow">
            <a:avLst>
              <a:gd name="adj1" fmla="val 50000"/>
              <a:gd name="adj2" fmla="val 81567"/>
            </a:avLst>
          </a:prstGeom>
          <a:solidFill>
            <a:srgbClr val="C00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CA" sz="1100"/>
          </a:p>
        </xdr:txBody>
      </xdr:sp>
      <xdr:sp macro="" textlink="">
        <xdr:nvSpPr>
          <xdr:cNvPr id="15" name="Flèche droite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/>
        </xdr:nvSpPr>
        <xdr:spPr>
          <a:xfrm rot="5400000">
            <a:off x="11990799" y="11457805"/>
            <a:ext cx="1650464" cy="245766"/>
          </a:xfrm>
          <a:prstGeom prst="rightArrow">
            <a:avLst>
              <a:gd name="adj1" fmla="val 50000"/>
              <a:gd name="adj2" fmla="val 81567"/>
            </a:avLst>
          </a:prstGeom>
          <a:solidFill>
            <a:srgbClr val="C00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CA" sz="1100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9582151" y="10167366"/>
            <a:ext cx="3305174" cy="676275"/>
          </a:xfrm>
          <a:prstGeom prst="roundRect">
            <a:avLst/>
          </a:prstGeom>
          <a:solidFill>
            <a:schemeClr val="bg1"/>
          </a:solidFill>
          <a:ln w="1905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fr-CA" sz="1100">
                <a:solidFill>
                  <a:srgbClr val="FF0000"/>
                </a:solidFill>
              </a:rPr>
              <a:t>En choisissant "Multiple" 2 colonnes s'ajoutent.</a:t>
            </a:r>
          </a:p>
          <a:p>
            <a:pPr algn="l"/>
            <a:r>
              <a:rPr lang="fr-CA" sz="1100">
                <a:solidFill>
                  <a:srgbClr val="FF0000"/>
                </a:solidFill>
              </a:rPr>
              <a:t>L'Option</a:t>
            </a:r>
            <a:r>
              <a:rPr lang="fr-CA" sz="1100" baseline="0">
                <a:solidFill>
                  <a:srgbClr val="FF0000"/>
                </a:solidFill>
              </a:rPr>
              <a:t> et les paramètres doivent être les mêmes.</a:t>
            </a:r>
            <a:r>
              <a:rPr lang="fr-CA" sz="1100">
                <a:solidFill>
                  <a:srgbClr val="FF0000"/>
                </a:solidFill>
              </a:rPr>
              <a:t> </a:t>
            </a:r>
          </a:p>
        </xdr:txBody>
      </xdr:sp>
    </xdr:grpSp>
    <xdr:clientData/>
  </xdr:twoCellAnchor>
  <xdr:twoCellAnchor>
    <xdr:from>
      <xdr:col>0</xdr:col>
      <xdr:colOff>0</xdr:colOff>
      <xdr:row>87</xdr:row>
      <xdr:rowOff>28575</xdr:rowOff>
    </xdr:from>
    <xdr:to>
      <xdr:col>17</xdr:col>
      <xdr:colOff>304801</xdr:colOff>
      <xdr:row>120</xdr:row>
      <xdr:rowOff>76200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pSpPr/>
      </xdr:nvGrpSpPr>
      <xdr:grpSpPr>
        <a:xfrm>
          <a:off x="0" y="15025740"/>
          <a:ext cx="14297131" cy="5574218"/>
          <a:chOff x="0" y="7355498"/>
          <a:chExt cx="13294389" cy="5228806"/>
        </a:xfrm>
      </xdr:grpSpPr>
      <xdr:grpSp>
        <xdr:nvGrpSpPr>
          <xdr:cNvPr id="22" name="Groupe 2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GrpSpPr/>
        </xdr:nvGrpSpPr>
        <xdr:grpSpPr>
          <a:xfrm>
            <a:off x="0" y="7355498"/>
            <a:ext cx="13294389" cy="5228806"/>
            <a:chOff x="0" y="7442200"/>
            <a:chExt cx="13258801" cy="5286375"/>
          </a:xfrm>
        </xdr:grpSpPr>
        <xdr:pic>
          <xdr:nvPicPr>
            <xdr:cNvPr id="3" name="Image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1737" t="23451" r="1585" b="11483"/>
            <a:stretch/>
          </xdr:blipFill>
          <xdr:spPr>
            <a:xfrm>
              <a:off x="0" y="7442200"/>
              <a:ext cx="13258801" cy="5286375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20" name="Image 19">
              <a:extLst>
                <a:ext uri="{FF2B5EF4-FFF2-40B4-BE49-F238E27FC236}">
                  <a16:creationId xmlns:a16="http://schemas.microsoft.com/office/drawing/2014/main" id="{00000000-0008-0000-0400-000014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l="64534" t="23374" r="10810" b="69058"/>
            <a:stretch/>
          </xdr:blipFill>
          <xdr:spPr>
            <a:xfrm>
              <a:off x="8651877" y="7445374"/>
              <a:ext cx="3381374" cy="627063"/>
            </a:xfrm>
            <a:prstGeom prst="rect">
              <a:avLst/>
            </a:prstGeom>
          </xdr:spPr>
        </xdr:pic>
        <xdr:pic>
          <xdr:nvPicPr>
            <xdr:cNvPr id="21" name="Image 20">
              <a:extLst>
                <a:ext uri="{FF2B5EF4-FFF2-40B4-BE49-F238E27FC236}">
                  <a16:creationId xmlns:a16="http://schemas.microsoft.com/office/drawing/2014/main" id="{00000000-0008-0000-0400-000015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64823" t="56042" r="10289" b="35719"/>
            <a:stretch/>
          </xdr:blipFill>
          <xdr:spPr>
            <a:xfrm>
              <a:off x="8596313" y="10096500"/>
              <a:ext cx="3413126" cy="682625"/>
            </a:xfrm>
            <a:prstGeom prst="rect">
              <a:avLst/>
            </a:prstGeom>
          </xdr:spPr>
        </xdr:pic>
      </xdr:grp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>
          <a:xfrm>
            <a:off x="4731099" y="11220659"/>
            <a:ext cx="188406" cy="17794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CA" sz="1100"/>
          </a:p>
        </xdr:txBody>
      </xdr:sp>
    </xdr:grpSp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747898</xdr:colOff>
      <xdr:row>44</xdr:row>
      <xdr:rowOff>15083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1542C3FA-1F37-56DF-AD0F-AB6F53CC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23352"/>
          <a:ext cx="13130398" cy="68814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22860</xdr:rowOff>
        </xdr:from>
        <xdr:to>
          <xdr:col>2</xdr:col>
          <xdr:colOff>251460</xdr:colOff>
          <xdr:row>19</xdr:row>
          <xdr:rowOff>228600</xdr:rowOff>
        </xdr:to>
        <xdr:sp macro="" textlink="">
          <xdr:nvSpPr>
            <xdr:cNvPr id="51209" name="Check Box 9" hidden="1">
              <a:extLst>
                <a:ext uri="{63B3BB69-23CF-44E3-9099-C40C66FF867C}">
                  <a14:compatExt spid="_x0000_s51209"/>
                </a:ext>
                <a:ext uri="{FF2B5EF4-FFF2-40B4-BE49-F238E27FC236}">
                  <a16:creationId xmlns:a16="http://schemas.microsoft.com/office/drawing/2014/main" id="{00000000-0008-0000-0500-00000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22860</xdr:rowOff>
        </xdr:from>
        <xdr:to>
          <xdr:col>4</xdr:col>
          <xdr:colOff>495300</xdr:colOff>
          <xdr:row>19</xdr:row>
          <xdr:rowOff>228600</xdr:rowOff>
        </xdr:to>
        <xdr:sp macro="" textlink="">
          <xdr:nvSpPr>
            <xdr:cNvPr id="51211" name="Check Box 11" hidden="1">
              <a:extLst>
                <a:ext uri="{63B3BB69-23CF-44E3-9099-C40C66FF867C}">
                  <a14:compatExt spid="_x0000_s51211"/>
                </a:ext>
                <a:ext uri="{FF2B5EF4-FFF2-40B4-BE49-F238E27FC236}">
                  <a16:creationId xmlns:a16="http://schemas.microsoft.com/office/drawing/2014/main" id="{00000000-0008-0000-0500-00000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449580</xdr:colOff>
          <xdr:row>21</xdr:row>
          <xdr:rowOff>30480</xdr:rowOff>
        </xdr:from>
        <xdr:to>
          <xdr:col>2</xdr:col>
          <xdr:colOff>678180</xdr:colOff>
          <xdr:row>21</xdr:row>
          <xdr:rowOff>236220</xdr:rowOff>
        </xdr:to>
        <xdr:sp macro="" textlink="">
          <xdr:nvSpPr>
            <xdr:cNvPr id="51212" name="Check Box 12" hidden="1">
              <a:extLst>
                <a:ext uri="{63B3BB69-23CF-44E3-9099-C40C66FF867C}">
                  <a14:compatExt spid="_x0000_s51212"/>
                </a:ext>
                <a:ext uri="{FF2B5EF4-FFF2-40B4-BE49-F238E27FC236}">
                  <a16:creationId xmlns:a16="http://schemas.microsoft.com/office/drawing/2014/main" id="{00000000-0008-0000-0500-00000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274320</xdr:colOff>
          <xdr:row>59</xdr:row>
          <xdr:rowOff>45720</xdr:rowOff>
        </xdr:from>
        <xdr:to>
          <xdr:col>2</xdr:col>
          <xdr:colOff>502920</xdr:colOff>
          <xdr:row>59</xdr:row>
          <xdr:rowOff>259080</xdr:rowOff>
        </xdr:to>
        <xdr:sp macro="" textlink="">
          <xdr:nvSpPr>
            <xdr:cNvPr id="51217" name="Check Box 17" hidden="1">
              <a:extLst>
                <a:ext uri="{63B3BB69-23CF-44E3-9099-C40C66FF867C}">
                  <a14:compatExt spid="_x0000_s51217"/>
                </a:ext>
                <a:ext uri="{FF2B5EF4-FFF2-40B4-BE49-F238E27FC236}">
                  <a16:creationId xmlns:a16="http://schemas.microsoft.com/office/drawing/2014/main" id="{00000000-0008-0000-0500-00001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59</xdr:row>
          <xdr:rowOff>68580</xdr:rowOff>
        </xdr:from>
        <xdr:to>
          <xdr:col>4</xdr:col>
          <xdr:colOff>403860</xdr:colOff>
          <xdr:row>59</xdr:row>
          <xdr:rowOff>274320</xdr:rowOff>
        </xdr:to>
        <xdr:sp macro="" textlink="">
          <xdr:nvSpPr>
            <xdr:cNvPr id="51218" name="Check Box 18" hidden="1">
              <a:extLst>
                <a:ext uri="{63B3BB69-23CF-44E3-9099-C40C66FF867C}">
                  <a14:compatExt spid="_x0000_s51218"/>
                </a:ext>
                <a:ext uri="{FF2B5EF4-FFF2-40B4-BE49-F238E27FC236}">
                  <a16:creationId xmlns:a16="http://schemas.microsoft.com/office/drawing/2014/main" id="{00000000-0008-0000-0500-00001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274320</xdr:colOff>
          <xdr:row>25</xdr:row>
          <xdr:rowOff>45720</xdr:rowOff>
        </xdr:from>
        <xdr:to>
          <xdr:col>2</xdr:col>
          <xdr:colOff>502920</xdr:colOff>
          <xdr:row>25</xdr:row>
          <xdr:rowOff>259080</xdr:rowOff>
        </xdr:to>
        <xdr:sp macro="" textlink="">
          <xdr:nvSpPr>
            <xdr:cNvPr id="51221" name="Check Box 21" hidden="1">
              <a:extLst>
                <a:ext uri="{63B3BB69-23CF-44E3-9099-C40C66FF867C}">
                  <a14:compatExt spid="_x0000_s51221"/>
                </a:ext>
                <a:ext uri="{FF2B5EF4-FFF2-40B4-BE49-F238E27FC236}">
                  <a16:creationId xmlns:a16="http://schemas.microsoft.com/office/drawing/2014/main" id="{00000000-0008-0000-0500-00001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38100</xdr:rowOff>
        </xdr:from>
        <xdr:to>
          <xdr:col>4</xdr:col>
          <xdr:colOff>381000</xdr:colOff>
          <xdr:row>25</xdr:row>
          <xdr:rowOff>251460</xdr:rowOff>
        </xdr:to>
        <xdr:sp macro="" textlink="">
          <xdr:nvSpPr>
            <xdr:cNvPr id="51222" name="Check Box 22" hidden="1">
              <a:extLst>
                <a:ext uri="{63B3BB69-23CF-44E3-9099-C40C66FF867C}">
                  <a14:compatExt spid="_x0000_s51222"/>
                </a:ext>
                <a:ext uri="{FF2B5EF4-FFF2-40B4-BE49-F238E27FC236}">
                  <a16:creationId xmlns:a16="http://schemas.microsoft.com/office/drawing/2014/main" id="{00000000-0008-0000-0500-00001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36</xdr:row>
          <xdr:rowOff>0</xdr:rowOff>
        </xdr:from>
        <xdr:to>
          <xdr:col>1</xdr:col>
          <xdr:colOff>289560</xdr:colOff>
          <xdr:row>36</xdr:row>
          <xdr:rowOff>213360</xdr:rowOff>
        </xdr:to>
        <xdr:sp macro="" textlink="">
          <xdr:nvSpPr>
            <xdr:cNvPr id="51223" name="Check Box 23" hidden="1">
              <a:extLst>
                <a:ext uri="{63B3BB69-23CF-44E3-9099-C40C66FF867C}">
                  <a14:compatExt spid="_x0000_s51223"/>
                </a:ext>
                <a:ext uri="{FF2B5EF4-FFF2-40B4-BE49-F238E27FC236}">
                  <a16:creationId xmlns:a16="http://schemas.microsoft.com/office/drawing/2014/main" id="{00000000-0008-0000-0500-00001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37</xdr:row>
          <xdr:rowOff>45720</xdr:rowOff>
        </xdr:from>
        <xdr:to>
          <xdr:col>1</xdr:col>
          <xdr:colOff>274320</xdr:colOff>
          <xdr:row>37</xdr:row>
          <xdr:rowOff>259080</xdr:rowOff>
        </xdr:to>
        <xdr:sp macro="" textlink="">
          <xdr:nvSpPr>
            <xdr:cNvPr id="51224" name="Check Box 24" hidden="1">
              <a:extLst>
                <a:ext uri="{63B3BB69-23CF-44E3-9099-C40C66FF867C}">
                  <a14:compatExt spid="_x0000_s51224"/>
                </a:ext>
                <a:ext uri="{FF2B5EF4-FFF2-40B4-BE49-F238E27FC236}">
                  <a16:creationId xmlns:a16="http://schemas.microsoft.com/office/drawing/2014/main" id="{00000000-0008-0000-0500-00001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8</xdr:row>
          <xdr:rowOff>22860</xdr:rowOff>
        </xdr:from>
        <xdr:to>
          <xdr:col>3</xdr:col>
          <xdr:colOff>480060</xdr:colOff>
          <xdr:row>9</xdr:row>
          <xdr:rowOff>0</xdr:rowOff>
        </xdr:to>
        <xdr:sp macro="" textlink="">
          <xdr:nvSpPr>
            <xdr:cNvPr id="51226" name="Check Box 26" hidden="1">
              <a:extLst>
                <a:ext uri="{63B3BB69-23CF-44E3-9099-C40C66FF867C}">
                  <a14:compatExt spid="_x0000_s51226"/>
                </a:ext>
                <a:ext uri="{FF2B5EF4-FFF2-40B4-BE49-F238E27FC236}">
                  <a16:creationId xmlns:a16="http://schemas.microsoft.com/office/drawing/2014/main" id="{00000000-0008-0000-0500-00001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9</xdr:row>
          <xdr:rowOff>22860</xdr:rowOff>
        </xdr:from>
        <xdr:to>
          <xdr:col>3</xdr:col>
          <xdr:colOff>480060</xdr:colOff>
          <xdr:row>10</xdr:row>
          <xdr:rowOff>0</xdr:rowOff>
        </xdr:to>
        <xdr:sp macro="" textlink="">
          <xdr:nvSpPr>
            <xdr:cNvPr id="51227" name="Check Box 27" hidden="1">
              <a:extLst>
                <a:ext uri="{63B3BB69-23CF-44E3-9099-C40C66FF867C}">
                  <a14:compatExt spid="_x0000_s51227"/>
                </a:ext>
                <a:ext uri="{FF2B5EF4-FFF2-40B4-BE49-F238E27FC236}">
                  <a16:creationId xmlns:a16="http://schemas.microsoft.com/office/drawing/2014/main" id="{00000000-0008-0000-0500-00001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10</xdr:row>
          <xdr:rowOff>22860</xdr:rowOff>
        </xdr:from>
        <xdr:to>
          <xdr:col>3</xdr:col>
          <xdr:colOff>480060</xdr:colOff>
          <xdr:row>11</xdr:row>
          <xdr:rowOff>0</xdr:rowOff>
        </xdr:to>
        <xdr:sp macro="" textlink="">
          <xdr:nvSpPr>
            <xdr:cNvPr id="51228" name="Check Box 28" hidden="1">
              <a:extLst>
                <a:ext uri="{63B3BB69-23CF-44E3-9099-C40C66FF867C}">
                  <a14:compatExt spid="_x0000_s51228"/>
                </a:ext>
                <a:ext uri="{FF2B5EF4-FFF2-40B4-BE49-F238E27FC236}">
                  <a16:creationId xmlns:a16="http://schemas.microsoft.com/office/drawing/2014/main" id="{00000000-0008-0000-0500-00001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11</xdr:row>
          <xdr:rowOff>22860</xdr:rowOff>
        </xdr:from>
        <xdr:to>
          <xdr:col>3</xdr:col>
          <xdr:colOff>480060</xdr:colOff>
          <xdr:row>12</xdr:row>
          <xdr:rowOff>0</xdr:rowOff>
        </xdr:to>
        <xdr:sp macro="" textlink="">
          <xdr:nvSpPr>
            <xdr:cNvPr id="51229" name="Check Box 29" hidden="1">
              <a:extLst>
                <a:ext uri="{63B3BB69-23CF-44E3-9099-C40C66FF867C}">
                  <a14:compatExt spid="_x0000_s51229"/>
                </a:ext>
                <a:ext uri="{FF2B5EF4-FFF2-40B4-BE49-F238E27FC236}">
                  <a16:creationId xmlns:a16="http://schemas.microsoft.com/office/drawing/2014/main" id="{00000000-0008-0000-0500-00001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12</xdr:row>
          <xdr:rowOff>22860</xdr:rowOff>
        </xdr:from>
        <xdr:to>
          <xdr:col>3</xdr:col>
          <xdr:colOff>480060</xdr:colOff>
          <xdr:row>13</xdr:row>
          <xdr:rowOff>0</xdr:rowOff>
        </xdr:to>
        <xdr:sp macro="" textlink="">
          <xdr:nvSpPr>
            <xdr:cNvPr id="51230" name="Check Box 30" hidden="1">
              <a:extLst>
                <a:ext uri="{63B3BB69-23CF-44E3-9099-C40C66FF867C}">
                  <a14:compatExt spid="_x0000_s51230"/>
                </a:ext>
                <a:ext uri="{FF2B5EF4-FFF2-40B4-BE49-F238E27FC236}">
                  <a16:creationId xmlns:a16="http://schemas.microsoft.com/office/drawing/2014/main" id="{00000000-0008-0000-0500-00001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12</xdr:row>
          <xdr:rowOff>22860</xdr:rowOff>
        </xdr:from>
        <xdr:to>
          <xdr:col>3</xdr:col>
          <xdr:colOff>480060</xdr:colOff>
          <xdr:row>13</xdr:row>
          <xdr:rowOff>0</xdr:rowOff>
        </xdr:to>
        <xdr:sp macro="" textlink="">
          <xdr:nvSpPr>
            <xdr:cNvPr id="51231" name="Check Box 31" hidden="1">
              <a:extLst>
                <a:ext uri="{63B3BB69-23CF-44E3-9099-C40C66FF867C}">
                  <a14:compatExt spid="_x0000_s51231"/>
                </a:ext>
                <a:ext uri="{FF2B5EF4-FFF2-40B4-BE49-F238E27FC236}">
                  <a16:creationId xmlns:a16="http://schemas.microsoft.com/office/drawing/2014/main" id="{00000000-0008-0000-0500-00001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13</xdr:row>
          <xdr:rowOff>22860</xdr:rowOff>
        </xdr:from>
        <xdr:to>
          <xdr:col>3</xdr:col>
          <xdr:colOff>480060</xdr:colOff>
          <xdr:row>14</xdr:row>
          <xdr:rowOff>0</xdr:rowOff>
        </xdr:to>
        <xdr:sp macro="" textlink="">
          <xdr:nvSpPr>
            <xdr:cNvPr id="51232" name="Check Box 32" hidden="1">
              <a:extLst>
                <a:ext uri="{63B3BB69-23CF-44E3-9099-C40C66FF867C}">
                  <a14:compatExt spid="_x0000_s51232"/>
                </a:ext>
                <a:ext uri="{FF2B5EF4-FFF2-40B4-BE49-F238E27FC236}">
                  <a16:creationId xmlns:a16="http://schemas.microsoft.com/office/drawing/2014/main" id="{00000000-0008-0000-0500-00002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7</xdr:row>
          <xdr:rowOff>22860</xdr:rowOff>
        </xdr:from>
        <xdr:to>
          <xdr:col>3</xdr:col>
          <xdr:colOff>480060</xdr:colOff>
          <xdr:row>8</xdr:row>
          <xdr:rowOff>0</xdr:rowOff>
        </xdr:to>
        <xdr:sp macro="" textlink="">
          <xdr:nvSpPr>
            <xdr:cNvPr id="51233" name="Check Box 33" hidden="1">
              <a:extLst>
                <a:ext uri="{63B3BB69-23CF-44E3-9099-C40C66FF867C}">
                  <a14:compatExt spid="_x0000_s51233"/>
                </a:ext>
                <a:ext uri="{FF2B5EF4-FFF2-40B4-BE49-F238E27FC236}">
                  <a16:creationId xmlns:a16="http://schemas.microsoft.com/office/drawing/2014/main" id="{00000000-0008-0000-0500-00002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69</xdr:row>
      <xdr:rowOff>323850</xdr:rowOff>
    </xdr:from>
    <xdr:to>
      <xdr:col>7</xdr:col>
      <xdr:colOff>28575</xdr:colOff>
      <xdr:row>70</xdr:row>
      <xdr:rowOff>19050</xdr:rowOff>
    </xdr:to>
    <xdr:sp macro="" textlink="">
      <xdr:nvSpPr>
        <xdr:cNvPr id="2" name="Text Box 55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295400" y="14011275"/>
          <a:ext cx="676275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9</xdr:col>
      <xdr:colOff>247650</xdr:colOff>
      <xdr:row>69</xdr:row>
      <xdr:rowOff>314325</xdr:rowOff>
    </xdr:from>
    <xdr:to>
      <xdr:col>11</xdr:col>
      <xdr:colOff>28575</xdr:colOff>
      <xdr:row>69</xdr:row>
      <xdr:rowOff>428625</xdr:rowOff>
    </xdr:to>
    <xdr:sp macro="" textlink="">
      <xdr:nvSpPr>
        <xdr:cNvPr id="3" name="Text Box 55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048000" y="14001750"/>
          <a:ext cx="103822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</xdr:col>
      <xdr:colOff>38100</xdr:colOff>
      <xdr:row>72</xdr:row>
      <xdr:rowOff>0</xdr:rowOff>
    </xdr:from>
    <xdr:to>
      <xdr:col>2</xdr:col>
      <xdr:colOff>314325</xdr:colOff>
      <xdr:row>72</xdr:row>
      <xdr:rowOff>180975</xdr:rowOff>
    </xdr:to>
    <xdr:sp macro="" textlink="">
      <xdr:nvSpPr>
        <xdr:cNvPr id="4" name="Text Box 55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52400" y="145065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5</xdr:col>
      <xdr:colOff>38100</xdr:colOff>
      <xdr:row>71</xdr:row>
      <xdr:rowOff>180975</xdr:rowOff>
    </xdr:from>
    <xdr:to>
      <xdr:col>9</xdr:col>
      <xdr:colOff>104775</xdr:colOff>
      <xdr:row>72</xdr:row>
      <xdr:rowOff>152400</xdr:rowOff>
    </xdr:to>
    <xdr:sp macro="" textlink="">
      <xdr:nvSpPr>
        <xdr:cNvPr id="5" name="Text Box 553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543050" y="14497050"/>
          <a:ext cx="136207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1</xdr:col>
      <xdr:colOff>38100</xdr:colOff>
      <xdr:row>74</xdr:row>
      <xdr:rowOff>0</xdr:rowOff>
    </xdr:from>
    <xdr:to>
      <xdr:col>2</xdr:col>
      <xdr:colOff>314325</xdr:colOff>
      <xdr:row>74</xdr:row>
      <xdr:rowOff>180975</xdr:rowOff>
    </xdr:to>
    <xdr:sp macro="" textlink="">
      <xdr:nvSpPr>
        <xdr:cNvPr id="6" name="Text Box 55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52400" y="151161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969696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</xdr:col>
      <xdr:colOff>38100</xdr:colOff>
      <xdr:row>74</xdr:row>
      <xdr:rowOff>0</xdr:rowOff>
    </xdr:from>
    <xdr:to>
      <xdr:col>2</xdr:col>
      <xdr:colOff>314325</xdr:colOff>
      <xdr:row>74</xdr:row>
      <xdr:rowOff>180975</xdr:rowOff>
    </xdr:to>
    <xdr:sp macro="" textlink="">
      <xdr:nvSpPr>
        <xdr:cNvPr id="7" name="Text Box 555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52400" y="151161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</xdr:col>
      <xdr:colOff>38100</xdr:colOff>
      <xdr:row>76</xdr:row>
      <xdr:rowOff>0</xdr:rowOff>
    </xdr:from>
    <xdr:to>
      <xdr:col>2</xdr:col>
      <xdr:colOff>314325</xdr:colOff>
      <xdr:row>76</xdr:row>
      <xdr:rowOff>180975</xdr:rowOff>
    </xdr:to>
    <xdr:sp macro="" textlink="">
      <xdr:nvSpPr>
        <xdr:cNvPr id="8" name="Text Box 55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52400" y="157257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4</xdr:col>
      <xdr:colOff>209550</xdr:colOff>
      <xdr:row>72</xdr:row>
      <xdr:rowOff>314325</xdr:rowOff>
    </xdr:from>
    <xdr:to>
      <xdr:col>7</xdr:col>
      <xdr:colOff>19050</xdr:colOff>
      <xdr:row>73</xdr:row>
      <xdr:rowOff>9525</xdr:rowOff>
    </xdr:to>
    <xdr:sp macro="" textlink="">
      <xdr:nvSpPr>
        <xdr:cNvPr id="9" name="Text Box 557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285875" y="14820900"/>
          <a:ext cx="6762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</xdr:col>
      <xdr:colOff>38100</xdr:colOff>
      <xdr:row>74</xdr:row>
      <xdr:rowOff>0</xdr:rowOff>
    </xdr:from>
    <xdr:to>
      <xdr:col>2</xdr:col>
      <xdr:colOff>314325</xdr:colOff>
      <xdr:row>74</xdr:row>
      <xdr:rowOff>180975</xdr:rowOff>
    </xdr:to>
    <xdr:sp macro="" textlink="">
      <xdr:nvSpPr>
        <xdr:cNvPr id="10" name="Text Box 558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52400" y="151161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5</xdr:col>
      <xdr:colOff>47625</xdr:colOff>
      <xdr:row>74</xdr:row>
      <xdr:rowOff>9525</xdr:rowOff>
    </xdr:from>
    <xdr:to>
      <xdr:col>9</xdr:col>
      <xdr:colOff>114300</xdr:colOff>
      <xdr:row>74</xdr:row>
      <xdr:rowOff>152400</xdr:rowOff>
    </xdr:to>
    <xdr:sp macro="" textlink="">
      <xdr:nvSpPr>
        <xdr:cNvPr id="11" name="Text Box 559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552575" y="15125700"/>
          <a:ext cx="13620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4</xdr:col>
      <xdr:colOff>209550</xdr:colOff>
      <xdr:row>74</xdr:row>
      <xdr:rowOff>314325</xdr:rowOff>
    </xdr:from>
    <xdr:to>
      <xdr:col>7</xdr:col>
      <xdr:colOff>19050</xdr:colOff>
      <xdr:row>75</xdr:row>
      <xdr:rowOff>9525</xdr:rowOff>
    </xdr:to>
    <xdr:sp macro="" textlink="">
      <xdr:nvSpPr>
        <xdr:cNvPr id="12" name="Text Box 560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285875" y="15430500"/>
          <a:ext cx="6762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</xdr:col>
      <xdr:colOff>38100</xdr:colOff>
      <xdr:row>76</xdr:row>
      <xdr:rowOff>0</xdr:rowOff>
    </xdr:from>
    <xdr:to>
      <xdr:col>2</xdr:col>
      <xdr:colOff>314325</xdr:colOff>
      <xdr:row>76</xdr:row>
      <xdr:rowOff>180975</xdr:rowOff>
    </xdr:to>
    <xdr:sp macro="" textlink="">
      <xdr:nvSpPr>
        <xdr:cNvPr id="13" name="Text Box 56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52400" y="157257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5</xdr:col>
      <xdr:colOff>47625</xdr:colOff>
      <xdr:row>76</xdr:row>
      <xdr:rowOff>0</xdr:rowOff>
    </xdr:from>
    <xdr:to>
      <xdr:col>9</xdr:col>
      <xdr:colOff>114300</xdr:colOff>
      <xdr:row>76</xdr:row>
      <xdr:rowOff>142875</xdr:rowOff>
    </xdr:to>
    <xdr:sp macro="" textlink="">
      <xdr:nvSpPr>
        <xdr:cNvPr id="14" name="Text Box 56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552575" y="15725775"/>
          <a:ext cx="13620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4</xdr:col>
      <xdr:colOff>209550</xdr:colOff>
      <xdr:row>76</xdr:row>
      <xdr:rowOff>314325</xdr:rowOff>
    </xdr:from>
    <xdr:to>
      <xdr:col>7</xdr:col>
      <xdr:colOff>19050</xdr:colOff>
      <xdr:row>77</xdr:row>
      <xdr:rowOff>9525</xdr:rowOff>
    </xdr:to>
    <xdr:sp macro="" textlink="">
      <xdr:nvSpPr>
        <xdr:cNvPr id="15" name="Text Box 563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285875" y="16040100"/>
          <a:ext cx="6762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9</xdr:col>
      <xdr:colOff>257175</xdr:colOff>
      <xdr:row>72</xdr:row>
      <xdr:rowOff>314325</xdr:rowOff>
    </xdr:from>
    <xdr:to>
      <xdr:col>11</xdr:col>
      <xdr:colOff>38100</xdr:colOff>
      <xdr:row>72</xdr:row>
      <xdr:rowOff>428625</xdr:rowOff>
    </xdr:to>
    <xdr:sp macro="" textlink="">
      <xdr:nvSpPr>
        <xdr:cNvPr id="16" name="Text Box 564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057525" y="14820900"/>
          <a:ext cx="10382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4</xdr:col>
      <xdr:colOff>219075</xdr:colOff>
      <xdr:row>69</xdr:row>
      <xdr:rowOff>323850</xdr:rowOff>
    </xdr:from>
    <xdr:to>
      <xdr:col>7</xdr:col>
      <xdr:colOff>28575</xdr:colOff>
      <xdr:row>70</xdr:row>
      <xdr:rowOff>19050</xdr:rowOff>
    </xdr:to>
    <xdr:sp macro="" textlink="">
      <xdr:nvSpPr>
        <xdr:cNvPr id="17" name="Text Box 56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295400" y="14011275"/>
          <a:ext cx="676275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9</xdr:col>
      <xdr:colOff>257175</xdr:colOff>
      <xdr:row>74</xdr:row>
      <xdr:rowOff>314325</xdr:rowOff>
    </xdr:from>
    <xdr:to>
      <xdr:col>11</xdr:col>
      <xdr:colOff>38100</xdr:colOff>
      <xdr:row>74</xdr:row>
      <xdr:rowOff>428625</xdr:rowOff>
    </xdr:to>
    <xdr:sp macro="" textlink="">
      <xdr:nvSpPr>
        <xdr:cNvPr id="18" name="Text Box 56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057525" y="15430500"/>
          <a:ext cx="10382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9</xdr:col>
      <xdr:colOff>285750</xdr:colOff>
      <xdr:row>76</xdr:row>
      <xdr:rowOff>314325</xdr:rowOff>
    </xdr:from>
    <xdr:to>
      <xdr:col>11</xdr:col>
      <xdr:colOff>66675</xdr:colOff>
      <xdr:row>76</xdr:row>
      <xdr:rowOff>428625</xdr:rowOff>
    </xdr:to>
    <xdr:sp macro="" textlink="">
      <xdr:nvSpPr>
        <xdr:cNvPr id="19" name="Text Box 56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086100" y="16040100"/>
          <a:ext cx="10382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</xdr:col>
      <xdr:colOff>38100</xdr:colOff>
      <xdr:row>74</xdr:row>
      <xdr:rowOff>0</xdr:rowOff>
    </xdr:from>
    <xdr:to>
      <xdr:col>2</xdr:col>
      <xdr:colOff>314325</xdr:colOff>
      <xdr:row>74</xdr:row>
      <xdr:rowOff>180975</xdr:rowOff>
    </xdr:to>
    <xdr:sp macro="" textlink="">
      <xdr:nvSpPr>
        <xdr:cNvPr id="20" name="Text Box 568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52400" y="151161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969696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</xdr:col>
      <xdr:colOff>38100</xdr:colOff>
      <xdr:row>74</xdr:row>
      <xdr:rowOff>0</xdr:rowOff>
    </xdr:from>
    <xdr:to>
      <xdr:col>2</xdr:col>
      <xdr:colOff>314325</xdr:colOff>
      <xdr:row>74</xdr:row>
      <xdr:rowOff>180975</xdr:rowOff>
    </xdr:to>
    <xdr:sp macro="" textlink="">
      <xdr:nvSpPr>
        <xdr:cNvPr id="21" name="Text Box 569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52400" y="151161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</xdr:col>
      <xdr:colOff>38100</xdr:colOff>
      <xdr:row>76</xdr:row>
      <xdr:rowOff>0</xdr:rowOff>
    </xdr:from>
    <xdr:to>
      <xdr:col>2</xdr:col>
      <xdr:colOff>314325</xdr:colOff>
      <xdr:row>76</xdr:row>
      <xdr:rowOff>180975</xdr:rowOff>
    </xdr:to>
    <xdr:sp macro="" textlink="">
      <xdr:nvSpPr>
        <xdr:cNvPr id="22" name="Text Box 570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52400" y="157257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6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9</xdr:col>
      <xdr:colOff>142875</xdr:colOff>
      <xdr:row>76</xdr:row>
      <xdr:rowOff>409575</xdr:rowOff>
    </xdr:from>
    <xdr:to>
      <xdr:col>10</xdr:col>
      <xdr:colOff>200025</xdr:colOff>
      <xdr:row>76</xdr:row>
      <xdr:rowOff>523875</xdr:rowOff>
    </xdr:to>
    <xdr:sp macro="" textlink="">
      <xdr:nvSpPr>
        <xdr:cNvPr id="23" name="Text Box 57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2943225" y="16135350"/>
          <a:ext cx="10382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11</xdr:col>
      <xdr:colOff>238125</xdr:colOff>
      <xdr:row>68</xdr:row>
      <xdr:rowOff>19050</xdr:rowOff>
    </xdr:from>
    <xdr:to>
      <xdr:col>12</xdr:col>
      <xdr:colOff>447675</xdr:colOff>
      <xdr:row>69</xdr:row>
      <xdr:rowOff>9525</xdr:rowOff>
    </xdr:to>
    <xdr:sp macro="" textlink="">
      <xdr:nvSpPr>
        <xdr:cNvPr id="24" name="Text Box 572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1351597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11</xdr:col>
      <xdr:colOff>238125</xdr:colOff>
      <xdr:row>71</xdr:row>
      <xdr:rowOff>9525</xdr:rowOff>
    </xdr:from>
    <xdr:to>
      <xdr:col>12</xdr:col>
      <xdr:colOff>447675</xdr:colOff>
      <xdr:row>72</xdr:row>
      <xdr:rowOff>0</xdr:rowOff>
    </xdr:to>
    <xdr:sp macro="" textlink="">
      <xdr:nvSpPr>
        <xdr:cNvPr id="25" name="Text Box 573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4295775" y="14325600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13</xdr:col>
      <xdr:colOff>133350</xdr:colOff>
      <xdr:row>68</xdr:row>
      <xdr:rowOff>9525</xdr:rowOff>
    </xdr:from>
    <xdr:to>
      <xdr:col>16</xdr:col>
      <xdr:colOff>200025</xdr:colOff>
      <xdr:row>68</xdr:row>
      <xdr:rowOff>152400</xdr:rowOff>
    </xdr:to>
    <xdr:sp macro="" textlink="">
      <xdr:nvSpPr>
        <xdr:cNvPr id="26" name="Text Box 574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638800" y="13506450"/>
          <a:ext cx="14859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13</xdr:col>
      <xdr:colOff>0</xdr:colOff>
      <xdr:row>69</xdr:row>
      <xdr:rowOff>323850</xdr:rowOff>
    </xdr:from>
    <xdr:to>
      <xdr:col>13</xdr:col>
      <xdr:colOff>504825</xdr:colOff>
      <xdr:row>70</xdr:row>
      <xdr:rowOff>19050</xdr:rowOff>
    </xdr:to>
    <xdr:sp macro="" textlink="">
      <xdr:nvSpPr>
        <xdr:cNvPr id="27" name="Text Box 575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257800" y="14011275"/>
          <a:ext cx="752475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13</xdr:col>
      <xdr:colOff>123825</xdr:colOff>
      <xdr:row>70</xdr:row>
      <xdr:rowOff>180975</xdr:rowOff>
    </xdr:from>
    <xdr:to>
      <xdr:col>16</xdr:col>
      <xdr:colOff>190500</xdr:colOff>
      <xdr:row>71</xdr:row>
      <xdr:rowOff>133350</xdr:rowOff>
    </xdr:to>
    <xdr:sp macro="" textlink="">
      <xdr:nvSpPr>
        <xdr:cNvPr id="28" name="Text Box 576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629275" y="14306550"/>
          <a:ext cx="14859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13</xdr:col>
      <xdr:colOff>133350</xdr:colOff>
      <xdr:row>74</xdr:row>
      <xdr:rowOff>9525</xdr:rowOff>
    </xdr:from>
    <xdr:to>
      <xdr:col>16</xdr:col>
      <xdr:colOff>200025</xdr:colOff>
      <xdr:row>74</xdr:row>
      <xdr:rowOff>152400</xdr:rowOff>
    </xdr:to>
    <xdr:sp macro="" textlink="">
      <xdr:nvSpPr>
        <xdr:cNvPr id="29" name="Text Box 577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638800" y="15125700"/>
          <a:ext cx="14859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13</xdr:col>
      <xdr:colOff>0</xdr:colOff>
      <xdr:row>72</xdr:row>
      <xdr:rowOff>314325</xdr:rowOff>
    </xdr:from>
    <xdr:to>
      <xdr:col>13</xdr:col>
      <xdr:colOff>504825</xdr:colOff>
      <xdr:row>73</xdr:row>
      <xdr:rowOff>9525</xdr:rowOff>
    </xdr:to>
    <xdr:sp macro="" textlink="">
      <xdr:nvSpPr>
        <xdr:cNvPr id="30" name="Text Box 578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257800" y="14820900"/>
          <a:ext cx="7524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13</xdr:col>
      <xdr:colOff>0</xdr:colOff>
      <xdr:row>74</xdr:row>
      <xdr:rowOff>314325</xdr:rowOff>
    </xdr:from>
    <xdr:to>
      <xdr:col>13</xdr:col>
      <xdr:colOff>504825</xdr:colOff>
      <xdr:row>75</xdr:row>
      <xdr:rowOff>9525</xdr:rowOff>
    </xdr:to>
    <xdr:sp macro="" textlink="">
      <xdr:nvSpPr>
        <xdr:cNvPr id="31" name="Text Box 579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257800" y="15430500"/>
          <a:ext cx="7524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11</xdr:col>
      <xdr:colOff>238125</xdr:colOff>
      <xdr:row>74</xdr:row>
      <xdr:rowOff>19050</xdr:rowOff>
    </xdr:from>
    <xdr:to>
      <xdr:col>12</xdr:col>
      <xdr:colOff>447675</xdr:colOff>
      <xdr:row>74</xdr:row>
      <xdr:rowOff>200025</xdr:rowOff>
    </xdr:to>
    <xdr:sp macro="" textlink="">
      <xdr:nvSpPr>
        <xdr:cNvPr id="32" name="Text Box 580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4295775" y="1513522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11</xdr:col>
      <xdr:colOff>238125</xdr:colOff>
      <xdr:row>76</xdr:row>
      <xdr:rowOff>19050</xdr:rowOff>
    </xdr:from>
    <xdr:to>
      <xdr:col>12</xdr:col>
      <xdr:colOff>447675</xdr:colOff>
      <xdr:row>76</xdr:row>
      <xdr:rowOff>200025</xdr:rowOff>
    </xdr:to>
    <xdr:sp macro="" textlink="">
      <xdr:nvSpPr>
        <xdr:cNvPr id="33" name="Text Box 58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4295775" y="15744825"/>
          <a:ext cx="485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333333"/>
              </a:solidFill>
              <a:latin typeface="Arial"/>
              <a:cs typeface="Arial"/>
            </a:rPr>
            <a:t>Client</a:t>
          </a:r>
        </a:p>
      </xdr:txBody>
    </xdr:sp>
    <xdr:clientData/>
  </xdr:twoCellAnchor>
  <xdr:twoCellAnchor>
    <xdr:from>
      <xdr:col>13</xdr:col>
      <xdr:colOff>133350</xdr:colOff>
      <xdr:row>76</xdr:row>
      <xdr:rowOff>9525</xdr:rowOff>
    </xdr:from>
    <xdr:to>
      <xdr:col>16</xdr:col>
      <xdr:colOff>200025</xdr:colOff>
      <xdr:row>76</xdr:row>
      <xdr:rowOff>152400</xdr:rowOff>
    </xdr:to>
    <xdr:sp macro="" textlink="">
      <xdr:nvSpPr>
        <xdr:cNvPr id="34" name="Text Box 582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638800" y="15735300"/>
          <a:ext cx="14859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Représentant  du  Client</a:t>
          </a:r>
        </a:p>
      </xdr:txBody>
    </xdr:sp>
    <xdr:clientData/>
  </xdr:twoCellAnchor>
  <xdr:twoCellAnchor>
    <xdr:from>
      <xdr:col>13</xdr:col>
      <xdr:colOff>0</xdr:colOff>
      <xdr:row>76</xdr:row>
      <xdr:rowOff>285750</xdr:rowOff>
    </xdr:from>
    <xdr:to>
      <xdr:col>13</xdr:col>
      <xdr:colOff>504825</xdr:colOff>
      <xdr:row>76</xdr:row>
      <xdr:rowOff>400050</xdr:rowOff>
    </xdr:to>
    <xdr:sp macro="" textlink="">
      <xdr:nvSpPr>
        <xdr:cNvPr id="35" name="Text Box 583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257800" y="16011525"/>
          <a:ext cx="7524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Signature</a:t>
          </a:r>
        </a:p>
      </xdr:txBody>
    </xdr:sp>
    <xdr:clientData/>
  </xdr:twoCellAnchor>
  <xdr:twoCellAnchor>
    <xdr:from>
      <xdr:col>17</xdr:col>
      <xdr:colOff>19050</xdr:colOff>
      <xdr:row>69</xdr:row>
      <xdr:rowOff>314325</xdr:rowOff>
    </xdr:from>
    <xdr:to>
      <xdr:col>20</xdr:col>
      <xdr:colOff>0</xdr:colOff>
      <xdr:row>69</xdr:row>
      <xdr:rowOff>409575</xdr:rowOff>
    </xdr:to>
    <xdr:sp macro="" textlink="">
      <xdr:nvSpPr>
        <xdr:cNvPr id="36" name="Text Box 584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7429500" y="14001750"/>
          <a:ext cx="10477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17</xdr:col>
      <xdr:colOff>9525</xdr:colOff>
      <xdr:row>72</xdr:row>
      <xdr:rowOff>304800</xdr:rowOff>
    </xdr:from>
    <xdr:to>
      <xdr:col>20</xdr:col>
      <xdr:colOff>0</xdr:colOff>
      <xdr:row>72</xdr:row>
      <xdr:rowOff>400050</xdr:rowOff>
    </xdr:to>
    <xdr:sp macro="" textlink="">
      <xdr:nvSpPr>
        <xdr:cNvPr id="37" name="Text Box 585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7419975" y="14811375"/>
          <a:ext cx="105727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17</xdr:col>
      <xdr:colOff>19050</xdr:colOff>
      <xdr:row>74</xdr:row>
      <xdr:rowOff>304800</xdr:rowOff>
    </xdr:from>
    <xdr:to>
      <xdr:col>20</xdr:col>
      <xdr:colOff>0</xdr:colOff>
      <xdr:row>74</xdr:row>
      <xdr:rowOff>400050</xdr:rowOff>
    </xdr:to>
    <xdr:sp macro="" textlink="">
      <xdr:nvSpPr>
        <xdr:cNvPr id="38" name="Text Box 586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7429500" y="15420975"/>
          <a:ext cx="10477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  <xdr:twoCellAnchor>
    <xdr:from>
      <xdr:col>17</xdr:col>
      <xdr:colOff>19050</xdr:colOff>
      <xdr:row>76</xdr:row>
      <xdr:rowOff>304800</xdr:rowOff>
    </xdr:from>
    <xdr:to>
      <xdr:col>20</xdr:col>
      <xdr:colOff>0</xdr:colOff>
      <xdr:row>76</xdr:row>
      <xdr:rowOff>400050</xdr:rowOff>
    </xdr:to>
    <xdr:sp macro="" textlink="">
      <xdr:nvSpPr>
        <xdr:cNvPr id="39" name="Text Box 587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7429500" y="16030575"/>
          <a:ext cx="10477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27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A" sz="500" b="1" i="1" u="none" strike="noStrike" baseline="0">
              <a:solidFill>
                <a:srgbClr val="000000"/>
              </a:solidFill>
              <a:latin typeface="Arial"/>
              <a:cs typeface="Arial"/>
            </a:rPr>
            <a:t>AAAA  /  MM  /   JJ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261938</xdr:colOff>
      <xdr:row>1</xdr:row>
      <xdr:rowOff>35718</xdr:rowOff>
    </xdr:from>
    <xdr:to>
      <xdr:col>14</xdr:col>
      <xdr:colOff>419955</xdr:colOff>
      <xdr:row>15</xdr:row>
      <xdr:rowOff>95250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8626" y="202406"/>
          <a:ext cx="5492017" cy="2988469"/>
        </a:xfrm>
        <a:prstGeom prst="rect">
          <a:avLst/>
        </a:prstGeom>
      </xdr:spPr>
    </xdr:pic>
    <xdr:clientData/>
  </xdr:twoCellAnchor>
  <xdr:twoCellAnchor editAs="oneCell">
    <xdr:from>
      <xdr:col>7</xdr:col>
      <xdr:colOff>273843</xdr:colOff>
      <xdr:row>15</xdr:row>
      <xdr:rowOff>119063</xdr:rowOff>
    </xdr:from>
    <xdr:to>
      <xdr:col>14</xdr:col>
      <xdr:colOff>579430</xdr:colOff>
      <xdr:row>31</xdr:row>
      <xdr:rowOff>148041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C69129E-96CE-882C-6BD3-62F2736F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70531" y="3214688"/>
          <a:ext cx="5639587" cy="288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mmb.gouv.qc.ca/media/49164/calcul_echantillonnage_2019_04_04_v5.xlsm" TargetMode="External"/><Relationship Id="rId1" Type="http://schemas.openxmlformats.org/officeDocument/2006/relationships/hyperlink" Target="https://bmmb.gouv.qc.ca/media/40660/chiffrier_calcul__chantillonnage_2018_17_avril_2018.xls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03.xml"/><Relationship Id="rId21" Type="http://schemas.openxmlformats.org/officeDocument/2006/relationships/ctrlProp" Target="../ctrlProps/ctrlProp207.xml"/><Relationship Id="rId42" Type="http://schemas.openxmlformats.org/officeDocument/2006/relationships/ctrlProp" Target="../ctrlProps/ctrlProp228.xml"/><Relationship Id="rId63" Type="http://schemas.openxmlformats.org/officeDocument/2006/relationships/ctrlProp" Target="../ctrlProps/ctrlProp249.xml"/><Relationship Id="rId84" Type="http://schemas.openxmlformats.org/officeDocument/2006/relationships/ctrlProp" Target="../ctrlProps/ctrlProp270.xml"/><Relationship Id="rId138" Type="http://schemas.openxmlformats.org/officeDocument/2006/relationships/ctrlProp" Target="../ctrlProps/ctrlProp324.xml"/><Relationship Id="rId159" Type="http://schemas.openxmlformats.org/officeDocument/2006/relationships/ctrlProp" Target="../ctrlProps/ctrlProp345.xml"/><Relationship Id="rId170" Type="http://schemas.openxmlformats.org/officeDocument/2006/relationships/ctrlProp" Target="../ctrlProps/ctrlProp356.xml"/><Relationship Id="rId191" Type="http://schemas.openxmlformats.org/officeDocument/2006/relationships/ctrlProp" Target="../ctrlProps/ctrlProp377.xml"/><Relationship Id="rId107" Type="http://schemas.openxmlformats.org/officeDocument/2006/relationships/ctrlProp" Target="../ctrlProps/ctrlProp293.xml"/><Relationship Id="rId11" Type="http://schemas.openxmlformats.org/officeDocument/2006/relationships/ctrlProp" Target="../ctrlProps/ctrlProp197.xml"/><Relationship Id="rId32" Type="http://schemas.openxmlformats.org/officeDocument/2006/relationships/ctrlProp" Target="../ctrlProps/ctrlProp218.xml"/><Relationship Id="rId53" Type="http://schemas.openxmlformats.org/officeDocument/2006/relationships/ctrlProp" Target="../ctrlProps/ctrlProp239.xml"/><Relationship Id="rId74" Type="http://schemas.openxmlformats.org/officeDocument/2006/relationships/ctrlProp" Target="../ctrlProps/ctrlProp260.xml"/><Relationship Id="rId128" Type="http://schemas.openxmlformats.org/officeDocument/2006/relationships/ctrlProp" Target="../ctrlProps/ctrlProp314.xml"/><Relationship Id="rId149" Type="http://schemas.openxmlformats.org/officeDocument/2006/relationships/ctrlProp" Target="../ctrlProps/ctrlProp335.xml"/><Relationship Id="rId5" Type="http://schemas.openxmlformats.org/officeDocument/2006/relationships/ctrlProp" Target="../ctrlProps/ctrlProp191.xml"/><Relationship Id="rId95" Type="http://schemas.openxmlformats.org/officeDocument/2006/relationships/ctrlProp" Target="../ctrlProps/ctrlProp281.xml"/><Relationship Id="rId160" Type="http://schemas.openxmlformats.org/officeDocument/2006/relationships/ctrlProp" Target="../ctrlProps/ctrlProp346.xml"/><Relationship Id="rId181" Type="http://schemas.openxmlformats.org/officeDocument/2006/relationships/ctrlProp" Target="../ctrlProps/ctrlProp367.xml"/><Relationship Id="rId22" Type="http://schemas.openxmlformats.org/officeDocument/2006/relationships/ctrlProp" Target="../ctrlProps/ctrlProp208.xml"/><Relationship Id="rId43" Type="http://schemas.openxmlformats.org/officeDocument/2006/relationships/ctrlProp" Target="../ctrlProps/ctrlProp229.xml"/><Relationship Id="rId64" Type="http://schemas.openxmlformats.org/officeDocument/2006/relationships/ctrlProp" Target="../ctrlProps/ctrlProp250.xml"/><Relationship Id="rId118" Type="http://schemas.openxmlformats.org/officeDocument/2006/relationships/ctrlProp" Target="../ctrlProps/ctrlProp304.xml"/><Relationship Id="rId139" Type="http://schemas.openxmlformats.org/officeDocument/2006/relationships/ctrlProp" Target="../ctrlProps/ctrlProp325.xml"/><Relationship Id="rId85" Type="http://schemas.openxmlformats.org/officeDocument/2006/relationships/ctrlProp" Target="../ctrlProps/ctrlProp271.xml"/><Relationship Id="rId150" Type="http://schemas.openxmlformats.org/officeDocument/2006/relationships/ctrlProp" Target="../ctrlProps/ctrlProp336.xml"/><Relationship Id="rId171" Type="http://schemas.openxmlformats.org/officeDocument/2006/relationships/ctrlProp" Target="../ctrlProps/ctrlProp357.xml"/><Relationship Id="rId192" Type="http://schemas.openxmlformats.org/officeDocument/2006/relationships/ctrlProp" Target="../ctrlProps/ctrlProp378.xml"/><Relationship Id="rId12" Type="http://schemas.openxmlformats.org/officeDocument/2006/relationships/ctrlProp" Target="../ctrlProps/ctrlProp198.xml"/><Relationship Id="rId33" Type="http://schemas.openxmlformats.org/officeDocument/2006/relationships/ctrlProp" Target="../ctrlProps/ctrlProp219.xml"/><Relationship Id="rId108" Type="http://schemas.openxmlformats.org/officeDocument/2006/relationships/ctrlProp" Target="../ctrlProps/ctrlProp294.xml"/><Relationship Id="rId129" Type="http://schemas.openxmlformats.org/officeDocument/2006/relationships/ctrlProp" Target="../ctrlProps/ctrlProp315.xml"/><Relationship Id="rId54" Type="http://schemas.openxmlformats.org/officeDocument/2006/relationships/ctrlProp" Target="../ctrlProps/ctrlProp240.xml"/><Relationship Id="rId75" Type="http://schemas.openxmlformats.org/officeDocument/2006/relationships/ctrlProp" Target="../ctrlProps/ctrlProp261.xml"/><Relationship Id="rId96" Type="http://schemas.openxmlformats.org/officeDocument/2006/relationships/ctrlProp" Target="../ctrlProps/ctrlProp282.xml"/><Relationship Id="rId140" Type="http://schemas.openxmlformats.org/officeDocument/2006/relationships/ctrlProp" Target="../ctrlProps/ctrlProp326.xml"/><Relationship Id="rId161" Type="http://schemas.openxmlformats.org/officeDocument/2006/relationships/ctrlProp" Target="../ctrlProps/ctrlProp347.xml"/><Relationship Id="rId182" Type="http://schemas.openxmlformats.org/officeDocument/2006/relationships/ctrlProp" Target="../ctrlProps/ctrlProp368.xml"/><Relationship Id="rId6" Type="http://schemas.openxmlformats.org/officeDocument/2006/relationships/ctrlProp" Target="../ctrlProps/ctrlProp192.xml"/><Relationship Id="rId23" Type="http://schemas.openxmlformats.org/officeDocument/2006/relationships/ctrlProp" Target="../ctrlProps/ctrlProp209.xml"/><Relationship Id="rId119" Type="http://schemas.openxmlformats.org/officeDocument/2006/relationships/ctrlProp" Target="../ctrlProps/ctrlProp305.xml"/><Relationship Id="rId44" Type="http://schemas.openxmlformats.org/officeDocument/2006/relationships/ctrlProp" Target="../ctrlProps/ctrlProp230.xml"/><Relationship Id="rId65" Type="http://schemas.openxmlformats.org/officeDocument/2006/relationships/ctrlProp" Target="../ctrlProps/ctrlProp251.xml"/><Relationship Id="rId86" Type="http://schemas.openxmlformats.org/officeDocument/2006/relationships/ctrlProp" Target="../ctrlProps/ctrlProp272.xml"/><Relationship Id="rId130" Type="http://schemas.openxmlformats.org/officeDocument/2006/relationships/ctrlProp" Target="../ctrlProps/ctrlProp316.xml"/><Relationship Id="rId151" Type="http://schemas.openxmlformats.org/officeDocument/2006/relationships/ctrlProp" Target="../ctrlProps/ctrlProp337.xml"/><Relationship Id="rId172" Type="http://schemas.openxmlformats.org/officeDocument/2006/relationships/ctrlProp" Target="../ctrlProps/ctrlProp358.xml"/><Relationship Id="rId13" Type="http://schemas.openxmlformats.org/officeDocument/2006/relationships/ctrlProp" Target="../ctrlProps/ctrlProp199.xml"/><Relationship Id="rId18" Type="http://schemas.openxmlformats.org/officeDocument/2006/relationships/ctrlProp" Target="../ctrlProps/ctrlProp204.xml"/><Relationship Id="rId39" Type="http://schemas.openxmlformats.org/officeDocument/2006/relationships/ctrlProp" Target="../ctrlProps/ctrlProp225.xml"/><Relationship Id="rId109" Type="http://schemas.openxmlformats.org/officeDocument/2006/relationships/ctrlProp" Target="../ctrlProps/ctrlProp295.xml"/><Relationship Id="rId34" Type="http://schemas.openxmlformats.org/officeDocument/2006/relationships/ctrlProp" Target="../ctrlProps/ctrlProp220.xml"/><Relationship Id="rId50" Type="http://schemas.openxmlformats.org/officeDocument/2006/relationships/ctrlProp" Target="../ctrlProps/ctrlProp236.xml"/><Relationship Id="rId55" Type="http://schemas.openxmlformats.org/officeDocument/2006/relationships/ctrlProp" Target="../ctrlProps/ctrlProp241.xml"/><Relationship Id="rId76" Type="http://schemas.openxmlformats.org/officeDocument/2006/relationships/ctrlProp" Target="../ctrlProps/ctrlProp262.xml"/><Relationship Id="rId97" Type="http://schemas.openxmlformats.org/officeDocument/2006/relationships/ctrlProp" Target="../ctrlProps/ctrlProp283.xml"/><Relationship Id="rId104" Type="http://schemas.openxmlformats.org/officeDocument/2006/relationships/ctrlProp" Target="../ctrlProps/ctrlProp290.xml"/><Relationship Id="rId120" Type="http://schemas.openxmlformats.org/officeDocument/2006/relationships/ctrlProp" Target="../ctrlProps/ctrlProp306.xml"/><Relationship Id="rId125" Type="http://schemas.openxmlformats.org/officeDocument/2006/relationships/ctrlProp" Target="../ctrlProps/ctrlProp311.xml"/><Relationship Id="rId141" Type="http://schemas.openxmlformats.org/officeDocument/2006/relationships/ctrlProp" Target="../ctrlProps/ctrlProp327.xml"/><Relationship Id="rId146" Type="http://schemas.openxmlformats.org/officeDocument/2006/relationships/ctrlProp" Target="../ctrlProps/ctrlProp332.xml"/><Relationship Id="rId167" Type="http://schemas.openxmlformats.org/officeDocument/2006/relationships/ctrlProp" Target="../ctrlProps/ctrlProp353.xml"/><Relationship Id="rId188" Type="http://schemas.openxmlformats.org/officeDocument/2006/relationships/ctrlProp" Target="../ctrlProps/ctrlProp374.xml"/><Relationship Id="rId7" Type="http://schemas.openxmlformats.org/officeDocument/2006/relationships/ctrlProp" Target="../ctrlProps/ctrlProp193.xml"/><Relationship Id="rId71" Type="http://schemas.openxmlformats.org/officeDocument/2006/relationships/ctrlProp" Target="../ctrlProps/ctrlProp257.xml"/><Relationship Id="rId92" Type="http://schemas.openxmlformats.org/officeDocument/2006/relationships/ctrlProp" Target="../ctrlProps/ctrlProp278.xml"/><Relationship Id="rId162" Type="http://schemas.openxmlformats.org/officeDocument/2006/relationships/ctrlProp" Target="../ctrlProps/ctrlProp348.xml"/><Relationship Id="rId183" Type="http://schemas.openxmlformats.org/officeDocument/2006/relationships/ctrlProp" Target="../ctrlProps/ctrlProp369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215.xml"/><Relationship Id="rId24" Type="http://schemas.openxmlformats.org/officeDocument/2006/relationships/ctrlProp" Target="../ctrlProps/ctrlProp210.xml"/><Relationship Id="rId40" Type="http://schemas.openxmlformats.org/officeDocument/2006/relationships/ctrlProp" Target="../ctrlProps/ctrlProp226.xml"/><Relationship Id="rId45" Type="http://schemas.openxmlformats.org/officeDocument/2006/relationships/ctrlProp" Target="../ctrlProps/ctrlProp231.xml"/><Relationship Id="rId66" Type="http://schemas.openxmlformats.org/officeDocument/2006/relationships/ctrlProp" Target="../ctrlProps/ctrlProp252.xml"/><Relationship Id="rId87" Type="http://schemas.openxmlformats.org/officeDocument/2006/relationships/ctrlProp" Target="../ctrlProps/ctrlProp273.xml"/><Relationship Id="rId110" Type="http://schemas.openxmlformats.org/officeDocument/2006/relationships/ctrlProp" Target="../ctrlProps/ctrlProp296.xml"/><Relationship Id="rId115" Type="http://schemas.openxmlformats.org/officeDocument/2006/relationships/ctrlProp" Target="../ctrlProps/ctrlProp301.xml"/><Relationship Id="rId131" Type="http://schemas.openxmlformats.org/officeDocument/2006/relationships/ctrlProp" Target="../ctrlProps/ctrlProp317.xml"/><Relationship Id="rId136" Type="http://schemas.openxmlformats.org/officeDocument/2006/relationships/ctrlProp" Target="../ctrlProps/ctrlProp322.xml"/><Relationship Id="rId157" Type="http://schemas.openxmlformats.org/officeDocument/2006/relationships/ctrlProp" Target="../ctrlProps/ctrlProp343.xml"/><Relationship Id="rId178" Type="http://schemas.openxmlformats.org/officeDocument/2006/relationships/ctrlProp" Target="../ctrlProps/ctrlProp364.xml"/><Relationship Id="rId61" Type="http://schemas.openxmlformats.org/officeDocument/2006/relationships/ctrlProp" Target="../ctrlProps/ctrlProp247.xml"/><Relationship Id="rId82" Type="http://schemas.openxmlformats.org/officeDocument/2006/relationships/ctrlProp" Target="../ctrlProps/ctrlProp268.xml"/><Relationship Id="rId152" Type="http://schemas.openxmlformats.org/officeDocument/2006/relationships/ctrlProp" Target="../ctrlProps/ctrlProp338.xml"/><Relationship Id="rId173" Type="http://schemas.openxmlformats.org/officeDocument/2006/relationships/ctrlProp" Target="../ctrlProps/ctrlProp359.xml"/><Relationship Id="rId19" Type="http://schemas.openxmlformats.org/officeDocument/2006/relationships/ctrlProp" Target="../ctrlProps/ctrlProp205.xml"/><Relationship Id="rId14" Type="http://schemas.openxmlformats.org/officeDocument/2006/relationships/ctrlProp" Target="../ctrlProps/ctrlProp200.xml"/><Relationship Id="rId30" Type="http://schemas.openxmlformats.org/officeDocument/2006/relationships/ctrlProp" Target="../ctrlProps/ctrlProp216.xml"/><Relationship Id="rId35" Type="http://schemas.openxmlformats.org/officeDocument/2006/relationships/ctrlProp" Target="../ctrlProps/ctrlProp221.xml"/><Relationship Id="rId56" Type="http://schemas.openxmlformats.org/officeDocument/2006/relationships/ctrlProp" Target="../ctrlProps/ctrlProp242.xml"/><Relationship Id="rId77" Type="http://schemas.openxmlformats.org/officeDocument/2006/relationships/ctrlProp" Target="../ctrlProps/ctrlProp263.xml"/><Relationship Id="rId100" Type="http://schemas.openxmlformats.org/officeDocument/2006/relationships/ctrlProp" Target="../ctrlProps/ctrlProp286.xml"/><Relationship Id="rId105" Type="http://schemas.openxmlformats.org/officeDocument/2006/relationships/ctrlProp" Target="../ctrlProps/ctrlProp291.xml"/><Relationship Id="rId126" Type="http://schemas.openxmlformats.org/officeDocument/2006/relationships/ctrlProp" Target="../ctrlProps/ctrlProp312.xml"/><Relationship Id="rId147" Type="http://schemas.openxmlformats.org/officeDocument/2006/relationships/ctrlProp" Target="../ctrlProps/ctrlProp333.xml"/><Relationship Id="rId168" Type="http://schemas.openxmlformats.org/officeDocument/2006/relationships/ctrlProp" Target="../ctrlProps/ctrlProp354.xml"/><Relationship Id="rId8" Type="http://schemas.openxmlformats.org/officeDocument/2006/relationships/ctrlProp" Target="../ctrlProps/ctrlProp194.xml"/><Relationship Id="rId51" Type="http://schemas.openxmlformats.org/officeDocument/2006/relationships/ctrlProp" Target="../ctrlProps/ctrlProp237.xml"/><Relationship Id="rId72" Type="http://schemas.openxmlformats.org/officeDocument/2006/relationships/ctrlProp" Target="../ctrlProps/ctrlProp258.xml"/><Relationship Id="rId93" Type="http://schemas.openxmlformats.org/officeDocument/2006/relationships/ctrlProp" Target="../ctrlProps/ctrlProp279.xml"/><Relationship Id="rId98" Type="http://schemas.openxmlformats.org/officeDocument/2006/relationships/ctrlProp" Target="../ctrlProps/ctrlProp284.xml"/><Relationship Id="rId121" Type="http://schemas.openxmlformats.org/officeDocument/2006/relationships/ctrlProp" Target="../ctrlProps/ctrlProp307.xml"/><Relationship Id="rId142" Type="http://schemas.openxmlformats.org/officeDocument/2006/relationships/ctrlProp" Target="../ctrlProps/ctrlProp328.xml"/><Relationship Id="rId163" Type="http://schemas.openxmlformats.org/officeDocument/2006/relationships/ctrlProp" Target="../ctrlProps/ctrlProp349.xml"/><Relationship Id="rId184" Type="http://schemas.openxmlformats.org/officeDocument/2006/relationships/ctrlProp" Target="../ctrlProps/ctrlProp370.xml"/><Relationship Id="rId189" Type="http://schemas.openxmlformats.org/officeDocument/2006/relationships/ctrlProp" Target="../ctrlProps/ctrlProp375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211.xml"/><Relationship Id="rId46" Type="http://schemas.openxmlformats.org/officeDocument/2006/relationships/ctrlProp" Target="../ctrlProps/ctrlProp232.xml"/><Relationship Id="rId67" Type="http://schemas.openxmlformats.org/officeDocument/2006/relationships/ctrlProp" Target="../ctrlProps/ctrlProp253.xml"/><Relationship Id="rId116" Type="http://schemas.openxmlformats.org/officeDocument/2006/relationships/ctrlProp" Target="../ctrlProps/ctrlProp302.xml"/><Relationship Id="rId137" Type="http://schemas.openxmlformats.org/officeDocument/2006/relationships/ctrlProp" Target="../ctrlProps/ctrlProp323.xml"/><Relationship Id="rId158" Type="http://schemas.openxmlformats.org/officeDocument/2006/relationships/ctrlProp" Target="../ctrlProps/ctrlProp344.xml"/><Relationship Id="rId20" Type="http://schemas.openxmlformats.org/officeDocument/2006/relationships/ctrlProp" Target="../ctrlProps/ctrlProp206.xml"/><Relationship Id="rId41" Type="http://schemas.openxmlformats.org/officeDocument/2006/relationships/ctrlProp" Target="../ctrlProps/ctrlProp227.xml"/><Relationship Id="rId62" Type="http://schemas.openxmlformats.org/officeDocument/2006/relationships/ctrlProp" Target="../ctrlProps/ctrlProp248.xml"/><Relationship Id="rId83" Type="http://schemas.openxmlformats.org/officeDocument/2006/relationships/ctrlProp" Target="../ctrlProps/ctrlProp269.xml"/><Relationship Id="rId88" Type="http://schemas.openxmlformats.org/officeDocument/2006/relationships/ctrlProp" Target="../ctrlProps/ctrlProp274.xml"/><Relationship Id="rId111" Type="http://schemas.openxmlformats.org/officeDocument/2006/relationships/ctrlProp" Target="../ctrlProps/ctrlProp297.xml"/><Relationship Id="rId132" Type="http://schemas.openxmlformats.org/officeDocument/2006/relationships/ctrlProp" Target="../ctrlProps/ctrlProp318.xml"/><Relationship Id="rId153" Type="http://schemas.openxmlformats.org/officeDocument/2006/relationships/ctrlProp" Target="../ctrlProps/ctrlProp339.xml"/><Relationship Id="rId174" Type="http://schemas.openxmlformats.org/officeDocument/2006/relationships/ctrlProp" Target="../ctrlProps/ctrlProp360.xml"/><Relationship Id="rId179" Type="http://schemas.openxmlformats.org/officeDocument/2006/relationships/ctrlProp" Target="../ctrlProps/ctrlProp365.xml"/><Relationship Id="rId190" Type="http://schemas.openxmlformats.org/officeDocument/2006/relationships/ctrlProp" Target="../ctrlProps/ctrlProp376.xml"/><Relationship Id="rId15" Type="http://schemas.openxmlformats.org/officeDocument/2006/relationships/ctrlProp" Target="../ctrlProps/ctrlProp201.xml"/><Relationship Id="rId36" Type="http://schemas.openxmlformats.org/officeDocument/2006/relationships/ctrlProp" Target="../ctrlProps/ctrlProp222.xml"/><Relationship Id="rId57" Type="http://schemas.openxmlformats.org/officeDocument/2006/relationships/ctrlProp" Target="../ctrlProps/ctrlProp243.xml"/><Relationship Id="rId106" Type="http://schemas.openxmlformats.org/officeDocument/2006/relationships/ctrlProp" Target="../ctrlProps/ctrlProp292.xml"/><Relationship Id="rId127" Type="http://schemas.openxmlformats.org/officeDocument/2006/relationships/ctrlProp" Target="../ctrlProps/ctrlProp313.xml"/><Relationship Id="rId10" Type="http://schemas.openxmlformats.org/officeDocument/2006/relationships/ctrlProp" Target="../ctrlProps/ctrlProp196.xml"/><Relationship Id="rId31" Type="http://schemas.openxmlformats.org/officeDocument/2006/relationships/ctrlProp" Target="../ctrlProps/ctrlProp217.xml"/><Relationship Id="rId52" Type="http://schemas.openxmlformats.org/officeDocument/2006/relationships/ctrlProp" Target="../ctrlProps/ctrlProp238.xml"/><Relationship Id="rId73" Type="http://schemas.openxmlformats.org/officeDocument/2006/relationships/ctrlProp" Target="../ctrlProps/ctrlProp259.xml"/><Relationship Id="rId78" Type="http://schemas.openxmlformats.org/officeDocument/2006/relationships/ctrlProp" Target="../ctrlProps/ctrlProp264.xml"/><Relationship Id="rId94" Type="http://schemas.openxmlformats.org/officeDocument/2006/relationships/ctrlProp" Target="../ctrlProps/ctrlProp280.xml"/><Relationship Id="rId99" Type="http://schemas.openxmlformats.org/officeDocument/2006/relationships/ctrlProp" Target="../ctrlProps/ctrlProp285.xml"/><Relationship Id="rId101" Type="http://schemas.openxmlformats.org/officeDocument/2006/relationships/ctrlProp" Target="../ctrlProps/ctrlProp287.xml"/><Relationship Id="rId122" Type="http://schemas.openxmlformats.org/officeDocument/2006/relationships/ctrlProp" Target="../ctrlProps/ctrlProp308.xml"/><Relationship Id="rId143" Type="http://schemas.openxmlformats.org/officeDocument/2006/relationships/ctrlProp" Target="../ctrlProps/ctrlProp329.xml"/><Relationship Id="rId148" Type="http://schemas.openxmlformats.org/officeDocument/2006/relationships/ctrlProp" Target="../ctrlProps/ctrlProp334.xml"/><Relationship Id="rId164" Type="http://schemas.openxmlformats.org/officeDocument/2006/relationships/ctrlProp" Target="../ctrlProps/ctrlProp350.xml"/><Relationship Id="rId169" Type="http://schemas.openxmlformats.org/officeDocument/2006/relationships/ctrlProp" Target="../ctrlProps/ctrlProp355.xml"/><Relationship Id="rId185" Type="http://schemas.openxmlformats.org/officeDocument/2006/relationships/ctrlProp" Target="../ctrlProps/ctrlProp371.xml"/><Relationship Id="rId4" Type="http://schemas.openxmlformats.org/officeDocument/2006/relationships/ctrlProp" Target="../ctrlProps/ctrlProp190.xml"/><Relationship Id="rId9" Type="http://schemas.openxmlformats.org/officeDocument/2006/relationships/ctrlProp" Target="../ctrlProps/ctrlProp195.xml"/><Relationship Id="rId180" Type="http://schemas.openxmlformats.org/officeDocument/2006/relationships/ctrlProp" Target="../ctrlProps/ctrlProp366.xml"/><Relationship Id="rId26" Type="http://schemas.openxmlformats.org/officeDocument/2006/relationships/ctrlProp" Target="../ctrlProps/ctrlProp212.xml"/><Relationship Id="rId47" Type="http://schemas.openxmlformats.org/officeDocument/2006/relationships/ctrlProp" Target="../ctrlProps/ctrlProp233.xml"/><Relationship Id="rId68" Type="http://schemas.openxmlformats.org/officeDocument/2006/relationships/ctrlProp" Target="../ctrlProps/ctrlProp254.xml"/><Relationship Id="rId89" Type="http://schemas.openxmlformats.org/officeDocument/2006/relationships/ctrlProp" Target="../ctrlProps/ctrlProp275.xml"/><Relationship Id="rId112" Type="http://schemas.openxmlformats.org/officeDocument/2006/relationships/ctrlProp" Target="../ctrlProps/ctrlProp298.xml"/><Relationship Id="rId133" Type="http://schemas.openxmlformats.org/officeDocument/2006/relationships/ctrlProp" Target="../ctrlProps/ctrlProp319.xml"/><Relationship Id="rId154" Type="http://schemas.openxmlformats.org/officeDocument/2006/relationships/ctrlProp" Target="../ctrlProps/ctrlProp340.xml"/><Relationship Id="rId175" Type="http://schemas.openxmlformats.org/officeDocument/2006/relationships/ctrlProp" Target="../ctrlProps/ctrlProp361.xml"/><Relationship Id="rId16" Type="http://schemas.openxmlformats.org/officeDocument/2006/relationships/ctrlProp" Target="../ctrlProps/ctrlProp202.xml"/><Relationship Id="rId37" Type="http://schemas.openxmlformats.org/officeDocument/2006/relationships/ctrlProp" Target="../ctrlProps/ctrlProp223.xml"/><Relationship Id="rId58" Type="http://schemas.openxmlformats.org/officeDocument/2006/relationships/ctrlProp" Target="../ctrlProps/ctrlProp244.xml"/><Relationship Id="rId79" Type="http://schemas.openxmlformats.org/officeDocument/2006/relationships/ctrlProp" Target="../ctrlProps/ctrlProp265.xml"/><Relationship Id="rId102" Type="http://schemas.openxmlformats.org/officeDocument/2006/relationships/ctrlProp" Target="../ctrlProps/ctrlProp288.xml"/><Relationship Id="rId123" Type="http://schemas.openxmlformats.org/officeDocument/2006/relationships/ctrlProp" Target="../ctrlProps/ctrlProp309.xml"/><Relationship Id="rId144" Type="http://schemas.openxmlformats.org/officeDocument/2006/relationships/ctrlProp" Target="../ctrlProps/ctrlProp330.xml"/><Relationship Id="rId90" Type="http://schemas.openxmlformats.org/officeDocument/2006/relationships/ctrlProp" Target="../ctrlProps/ctrlProp276.xml"/><Relationship Id="rId165" Type="http://schemas.openxmlformats.org/officeDocument/2006/relationships/ctrlProp" Target="../ctrlProps/ctrlProp351.xml"/><Relationship Id="rId186" Type="http://schemas.openxmlformats.org/officeDocument/2006/relationships/ctrlProp" Target="../ctrlProps/ctrlProp372.xml"/><Relationship Id="rId27" Type="http://schemas.openxmlformats.org/officeDocument/2006/relationships/ctrlProp" Target="../ctrlProps/ctrlProp213.xml"/><Relationship Id="rId48" Type="http://schemas.openxmlformats.org/officeDocument/2006/relationships/ctrlProp" Target="../ctrlProps/ctrlProp234.xml"/><Relationship Id="rId69" Type="http://schemas.openxmlformats.org/officeDocument/2006/relationships/ctrlProp" Target="../ctrlProps/ctrlProp255.xml"/><Relationship Id="rId113" Type="http://schemas.openxmlformats.org/officeDocument/2006/relationships/ctrlProp" Target="../ctrlProps/ctrlProp299.xml"/><Relationship Id="rId134" Type="http://schemas.openxmlformats.org/officeDocument/2006/relationships/ctrlProp" Target="../ctrlProps/ctrlProp320.xml"/><Relationship Id="rId80" Type="http://schemas.openxmlformats.org/officeDocument/2006/relationships/ctrlProp" Target="../ctrlProps/ctrlProp266.xml"/><Relationship Id="rId155" Type="http://schemas.openxmlformats.org/officeDocument/2006/relationships/ctrlProp" Target="../ctrlProps/ctrlProp341.xml"/><Relationship Id="rId176" Type="http://schemas.openxmlformats.org/officeDocument/2006/relationships/ctrlProp" Target="../ctrlProps/ctrlProp362.xml"/><Relationship Id="rId17" Type="http://schemas.openxmlformats.org/officeDocument/2006/relationships/ctrlProp" Target="../ctrlProps/ctrlProp203.xml"/><Relationship Id="rId38" Type="http://schemas.openxmlformats.org/officeDocument/2006/relationships/ctrlProp" Target="../ctrlProps/ctrlProp224.xml"/><Relationship Id="rId59" Type="http://schemas.openxmlformats.org/officeDocument/2006/relationships/ctrlProp" Target="../ctrlProps/ctrlProp245.xml"/><Relationship Id="rId103" Type="http://schemas.openxmlformats.org/officeDocument/2006/relationships/ctrlProp" Target="../ctrlProps/ctrlProp289.xml"/><Relationship Id="rId124" Type="http://schemas.openxmlformats.org/officeDocument/2006/relationships/ctrlProp" Target="../ctrlProps/ctrlProp310.xml"/><Relationship Id="rId70" Type="http://schemas.openxmlformats.org/officeDocument/2006/relationships/ctrlProp" Target="../ctrlProps/ctrlProp256.xml"/><Relationship Id="rId91" Type="http://schemas.openxmlformats.org/officeDocument/2006/relationships/ctrlProp" Target="../ctrlProps/ctrlProp277.xml"/><Relationship Id="rId145" Type="http://schemas.openxmlformats.org/officeDocument/2006/relationships/ctrlProp" Target="../ctrlProps/ctrlProp331.xml"/><Relationship Id="rId166" Type="http://schemas.openxmlformats.org/officeDocument/2006/relationships/ctrlProp" Target="../ctrlProps/ctrlProp352.xml"/><Relationship Id="rId187" Type="http://schemas.openxmlformats.org/officeDocument/2006/relationships/ctrlProp" Target="../ctrlProps/ctrlProp373.xml"/><Relationship Id="rId1" Type="http://schemas.openxmlformats.org/officeDocument/2006/relationships/printerSettings" Target="../printerSettings/printerSettings4.bin"/><Relationship Id="rId28" Type="http://schemas.openxmlformats.org/officeDocument/2006/relationships/ctrlProp" Target="../ctrlProps/ctrlProp214.xml"/><Relationship Id="rId49" Type="http://schemas.openxmlformats.org/officeDocument/2006/relationships/ctrlProp" Target="../ctrlProps/ctrlProp235.xml"/><Relationship Id="rId114" Type="http://schemas.openxmlformats.org/officeDocument/2006/relationships/ctrlProp" Target="../ctrlProps/ctrlProp300.xml"/><Relationship Id="rId60" Type="http://schemas.openxmlformats.org/officeDocument/2006/relationships/ctrlProp" Target="../ctrlProps/ctrlProp246.xml"/><Relationship Id="rId81" Type="http://schemas.openxmlformats.org/officeDocument/2006/relationships/ctrlProp" Target="../ctrlProps/ctrlProp267.xml"/><Relationship Id="rId135" Type="http://schemas.openxmlformats.org/officeDocument/2006/relationships/ctrlProp" Target="../ctrlProps/ctrlProp321.xml"/><Relationship Id="rId156" Type="http://schemas.openxmlformats.org/officeDocument/2006/relationships/ctrlProp" Target="../ctrlProps/ctrlProp342.xml"/><Relationship Id="rId177" Type="http://schemas.openxmlformats.org/officeDocument/2006/relationships/ctrlProp" Target="../ctrlProps/ctrlProp36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3.xml"/><Relationship Id="rId13" Type="http://schemas.openxmlformats.org/officeDocument/2006/relationships/ctrlProp" Target="../ctrlProps/ctrlProp388.xml"/><Relationship Id="rId18" Type="http://schemas.openxmlformats.org/officeDocument/2006/relationships/ctrlProp" Target="../ctrlProps/ctrlProp393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82.xml"/><Relationship Id="rId12" Type="http://schemas.openxmlformats.org/officeDocument/2006/relationships/ctrlProp" Target="../ctrlProps/ctrlProp387.xml"/><Relationship Id="rId17" Type="http://schemas.openxmlformats.org/officeDocument/2006/relationships/ctrlProp" Target="../ctrlProps/ctrlProp392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391.xml"/><Relationship Id="rId20" Type="http://schemas.openxmlformats.org/officeDocument/2006/relationships/ctrlProp" Target="../ctrlProps/ctrlProp39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81.xml"/><Relationship Id="rId11" Type="http://schemas.openxmlformats.org/officeDocument/2006/relationships/ctrlProp" Target="../ctrlProps/ctrlProp386.xml"/><Relationship Id="rId5" Type="http://schemas.openxmlformats.org/officeDocument/2006/relationships/ctrlProp" Target="../ctrlProps/ctrlProp380.xml"/><Relationship Id="rId15" Type="http://schemas.openxmlformats.org/officeDocument/2006/relationships/ctrlProp" Target="../ctrlProps/ctrlProp390.xml"/><Relationship Id="rId10" Type="http://schemas.openxmlformats.org/officeDocument/2006/relationships/ctrlProp" Target="../ctrlProps/ctrlProp385.xml"/><Relationship Id="rId19" Type="http://schemas.openxmlformats.org/officeDocument/2006/relationships/ctrlProp" Target="../ctrlProps/ctrlProp394.xml"/><Relationship Id="rId4" Type="http://schemas.openxmlformats.org/officeDocument/2006/relationships/ctrlProp" Target="../ctrlProps/ctrlProp379.xml"/><Relationship Id="rId9" Type="http://schemas.openxmlformats.org/officeDocument/2006/relationships/ctrlProp" Target="../ctrlProps/ctrlProp384.xml"/><Relationship Id="rId14" Type="http://schemas.openxmlformats.org/officeDocument/2006/relationships/ctrlProp" Target="../ctrlProps/ctrlProp38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s://bmmb.gouv.qc.ca/media/49101/zones_tarification_forestiere.pdf" TargetMode="External"/><Relationship Id="rId1" Type="http://schemas.openxmlformats.org/officeDocument/2006/relationships/hyperlink" Target="https://bmmb.gouv.qc.ca/media/22036/zones_tarification_forestie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O50"/>
  <sheetViews>
    <sheetView zoomScale="85" zoomScaleNormal="85" workbookViewId="0">
      <selection activeCell="T45" sqref="T45"/>
    </sheetView>
  </sheetViews>
  <sheetFormatPr baseColWidth="10" defaultRowHeight="13.2" x14ac:dyDescent="0.25"/>
  <cols>
    <col min="1" max="1" width="6.109375" customWidth="1"/>
    <col min="2" max="2" width="7.109375" bestFit="1" customWidth="1"/>
    <col min="3" max="3" width="4" bestFit="1" customWidth="1"/>
    <col min="4" max="4" width="24.88671875" customWidth="1"/>
    <col min="5" max="5" width="0.5546875" customWidth="1"/>
    <col min="6" max="6" width="10.109375" customWidth="1"/>
    <col min="7" max="7" width="1.109375" customWidth="1"/>
    <col min="8" max="8" width="8.44140625" customWidth="1"/>
    <col min="9" max="9" width="7.33203125" customWidth="1"/>
    <col min="10" max="10" width="1.33203125" customWidth="1"/>
    <col min="11" max="11" width="8.5546875" customWidth="1"/>
    <col min="12" max="12" width="7.33203125" customWidth="1"/>
    <col min="13" max="13" width="1.33203125" customWidth="1"/>
    <col min="14" max="14" width="8.5546875" customWidth="1"/>
    <col min="15" max="15" width="7.33203125" customWidth="1"/>
    <col min="16" max="16" width="1.33203125" customWidth="1"/>
    <col min="17" max="17" width="8.5546875" customWidth="1"/>
    <col min="18" max="18" width="7.33203125" customWidth="1"/>
    <col min="19" max="19" width="1.33203125" customWidth="1"/>
    <col min="21" max="21" width="9.33203125" customWidth="1"/>
    <col min="22" max="22" width="26.44140625" customWidth="1"/>
    <col min="23" max="25" width="9.6640625" customWidth="1"/>
    <col min="30" max="30" width="11.44140625" style="119" hidden="1" customWidth="1"/>
  </cols>
  <sheetData>
    <row r="1" spans="1:41" ht="13.8" thickBot="1" x14ac:dyDescent="0.3">
      <c r="AD1" s="108" t="s">
        <v>282</v>
      </c>
    </row>
    <row r="2" spans="1:41" ht="12.75" customHeight="1" x14ac:dyDescent="0.25">
      <c r="B2" s="915" t="s">
        <v>9175</v>
      </c>
      <c r="C2" s="916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16"/>
      <c r="S2" s="916"/>
      <c r="T2" s="916"/>
      <c r="U2" s="917"/>
      <c r="V2" s="916" t="s">
        <v>2270</v>
      </c>
      <c r="W2" s="916"/>
      <c r="X2" s="916"/>
      <c r="Y2" s="916"/>
      <c r="Z2" s="916"/>
      <c r="AA2" s="917"/>
      <c r="AB2" s="140"/>
      <c r="AC2" s="140"/>
      <c r="AD2" s="108" t="s">
        <v>273</v>
      </c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</row>
    <row r="3" spans="1:41" ht="12.75" customHeight="1" x14ac:dyDescent="0.25">
      <c r="B3" s="918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  <c r="T3" s="919"/>
      <c r="U3" s="920"/>
      <c r="V3" s="919"/>
      <c r="W3" s="919"/>
      <c r="X3" s="919"/>
      <c r="Y3" s="919"/>
      <c r="Z3" s="919"/>
      <c r="AA3" s="920"/>
      <c r="AB3" s="140"/>
      <c r="AC3" s="140"/>
      <c r="AD3" s="108" t="s">
        <v>33</v>
      </c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</row>
    <row r="4" spans="1:41" ht="13.5" customHeight="1" thickBot="1" x14ac:dyDescent="0.3">
      <c r="B4" s="921"/>
      <c r="C4" s="922"/>
      <c r="D4" s="922"/>
      <c r="E4" s="922"/>
      <c r="F4" s="922"/>
      <c r="G4" s="922"/>
      <c r="H4" s="922"/>
      <c r="I4" s="922"/>
      <c r="J4" s="922"/>
      <c r="K4" s="922"/>
      <c r="L4" s="922"/>
      <c r="M4" s="922"/>
      <c r="N4" s="922"/>
      <c r="O4" s="922"/>
      <c r="P4" s="922"/>
      <c r="Q4" s="922"/>
      <c r="R4" s="922"/>
      <c r="S4" s="922"/>
      <c r="T4" s="922"/>
      <c r="U4" s="923"/>
      <c r="V4" s="922"/>
      <c r="W4" s="922"/>
      <c r="X4" s="922"/>
      <c r="Y4" s="922"/>
      <c r="Z4" s="922"/>
      <c r="AA4" s="923"/>
      <c r="AB4" s="140"/>
      <c r="AC4" s="140"/>
      <c r="AD4" s="108" t="s">
        <v>274</v>
      </c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1:41" ht="13.8" thickBot="1" x14ac:dyDescent="0.3">
      <c r="I5" s="74"/>
      <c r="J5" s="74"/>
      <c r="K5" s="74"/>
      <c r="L5" s="74"/>
      <c r="M5" s="74"/>
      <c r="N5" s="74"/>
      <c r="O5" s="74"/>
      <c r="P5" s="74"/>
      <c r="R5" s="74"/>
      <c r="S5" s="74"/>
      <c r="U5" s="74"/>
      <c r="AD5" s="108" t="s">
        <v>275</v>
      </c>
    </row>
    <row r="6" spans="1:41" ht="13.5" customHeight="1" thickBot="1" x14ac:dyDescent="0.3">
      <c r="H6" s="924" t="s">
        <v>292</v>
      </c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5"/>
      <c r="T6" s="925"/>
      <c r="U6" s="926"/>
      <c r="W6" s="927" t="s">
        <v>293</v>
      </c>
      <c r="X6" s="925"/>
      <c r="Y6" s="928"/>
      <c r="Z6" s="925"/>
      <c r="AA6" s="926"/>
      <c r="AD6" s="108" t="s">
        <v>271</v>
      </c>
    </row>
    <row r="7" spans="1:41" ht="33" customHeight="1" thickBot="1" x14ac:dyDescent="0.3">
      <c r="A7" s="929" t="str">
        <f>IF(COUNTIF(A10:A33,"VE"),IF(AD38&lt;&gt;1,"Le type VE  ne peut être regroupé avec d'autre Type",""),"")</f>
        <v/>
      </c>
      <c r="B7" s="929"/>
      <c r="C7" s="929"/>
      <c r="D7" s="929"/>
      <c r="E7" s="141"/>
      <c r="F7" s="142" t="s">
        <v>289</v>
      </c>
      <c r="G7" s="143"/>
      <c r="H7" s="144"/>
      <c r="I7" s="909" t="s">
        <v>283</v>
      </c>
      <c r="J7" s="85"/>
      <c r="K7" s="145"/>
      <c r="L7" s="909" t="s">
        <v>283</v>
      </c>
      <c r="M7" s="85"/>
      <c r="N7" s="145"/>
      <c r="O7" s="909" t="s">
        <v>283</v>
      </c>
      <c r="P7" s="85"/>
      <c r="Q7" s="144"/>
      <c r="R7" s="909" t="s">
        <v>283</v>
      </c>
      <c r="S7" s="87"/>
      <c r="T7" s="933" t="s">
        <v>291</v>
      </c>
      <c r="U7" s="937" t="s">
        <v>284</v>
      </c>
      <c r="W7" s="146"/>
      <c r="X7" s="908" t="s">
        <v>280</v>
      </c>
      <c r="Y7" s="147"/>
      <c r="Z7" s="908" t="s">
        <v>280</v>
      </c>
      <c r="AA7" s="912" t="s">
        <v>279</v>
      </c>
      <c r="AD7" s="108" t="s">
        <v>272</v>
      </c>
    </row>
    <row r="8" spans="1:41" ht="13.8" thickBot="1" x14ac:dyDescent="0.3">
      <c r="A8" s="930" t="s">
        <v>285</v>
      </c>
      <c r="B8" s="931"/>
      <c r="C8" s="931"/>
      <c r="D8" s="931"/>
      <c r="E8" s="931"/>
      <c r="F8" s="931"/>
      <c r="G8" s="932"/>
      <c r="H8" s="148"/>
      <c r="I8" s="909"/>
      <c r="J8" s="85"/>
      <c r="K8" s="148"/>
      <c r="L8" s="909"/>
      <c r="M8" s="85"/>
      <c r="N8" s="148"/>
      <c r="O8" s="909"/>
      <c r="P8" s="85"/>
      <c r="Q8" s="149"/>
      <c r="R8" s="909"/>
      <c r="S8" s="87"/>
      <c r="T8" s="933"/>
      <c r="U8" s="937"/>
      <c r="V8" s="150" t="s">
        <v>290</v>
      </c>
      <c r="W8" s="151"/>
      <c r="X8" s="909"/>
      <c r="Y8" s="151"/>
      <c r="Z8" s="909"/>
      <c r="AA8" s="913"/>
      <c r="AD8" s="119" t="s">
        <v>33</v>
      </c>
    </row>
    <row r="9" spans="1:41" ht="27" customHeight="1" thickBot="1" x14ac:dyDescent="0.3">
      <c r="A9" s="112" t="s">
        <v>281</v>
      </c>
      <c r="B9" s="112" t="s">
        <v>286</v>
      </c>
      <c r="C9" s="112" t="s">
        <v>287</v>
      </c>
      <c r="D9" s="112" t="s">
        <v>305</v>
      </c>
      <c r="E9" s="152"/>
      <c r="F9" s="113" t="s">
        <v>288</v>
      </c>
      <c r="G9" s="84"/>
      <c r="H9" s="81" t="s">
        <v>37</v>
      </c>
      <c r="I9" s="909"/>
      <c r="J9" s="85"/>
      <c r="K9" s="81" t="s">
        <v>37</v>
      </c>
      <c r="L9" s="911"/>
      <c r="M9" s="85"/>
      <c r="N9" s="80" t="s">
        <v>37</v>
      </c>
      <c r="O9" s="911"/>
      <c r="P9" s="85"/>
      <c r="Q9" s="81" t="s">
        <v>37</v>
      </c>
      <c r="R9" s="911"/>
      <c r="S9" s="87"/>
      <c r="T9" s="933"/>
      <c r="U9" s="937"/>
      <c r="W9" s="80" t="s">
        <v>37</v>
      </c>
      <c r="X9" s="910"/>
      <c r="Y9" s="80" t="s">
        <v>37</v>
      </c>
      <c r="Z9" s="911"/>
      <c r="AA9" s="914"/>
    </row>
    <row r="10" spans="1:41" ht="13.8" thickBot="1" x14ac:dyDescent="0.3">
      <c r="A10" s="124"/>
      <c r="B10" s="414"/>
      <c r="C10" s="126"/>
      <c r="D10" s="154"/>
      <c r="E10" s="153"/>
      <c r="F10" s="105">
        <f>+T10+AA10</f>
        <v>0</v>
      </c>
      <c r="G10" s="86"/>
      <c r="H10" s="130"/>
      <c r="I10" s="89" t="e">
        <f t="shared" ref="I10:I33" si="0">+H10*$H$8/$N$40</f>
        <v>#DIV/0!</v>
      </c>
      <c r="J10" s="86"/>
      <c r="K10" s="130"/>
      <c r="L10" s="104" t="e">
        <f t="shared" ref="L10:L33" si="1">+K10*$K$8/$N$40</f>
        <v>#DIV/0!</v>
      </c>
      <c r="M10" s="86"/>
      <c r="N10" s="131"/>
      <c r="O10" s="104" t="e">
        <f t="shared" ref="O10:O33" si="2">+N10*$N$8/$N$40</f>
        <v>#DIV/0!</v>
      </c>
      <c r="P10" s="86"/>
      <c r="Q10" s="130"/>
      <c r="R10" s="104" t="e">
        <f t="shared" ref="R10:R33" si="3">+Q10*$Q$8/$N$40</f>
        <v>#DIV/0!</v>
      </c>
      <c r="S10" s="88"/>
      <c r="T10" s="94">
        <f>SUM(H10,K10,N10,Q10)</f>
        <v>0</v>
      </c>
      <c r="U10" s="95" t="e">
        <f>SUM(I10,L10,O10,R10)</f>
        <v>#DIV/0!</v>
      </c>
      <c r="W10" s="130"/>
      <c r="X10" s="114" t="e">
        <f t="shared" ref="X10:X33" si="4">ROUNDDOWN((+W10/$W$8)/$W$44,0)*$W$42</f>
        <v>#DIV/0!</v>
      </c>
      <c r="Y10" s="136"/>
      <c r="Z10" s="89" t="e">
        <f t="shared" ref="Z10:Z33" si="5">ROUNDDOWN((+Y10/$Y$8)/$Y$44,0)*$Y$42</f>
        <v>#DIV/0!</v>
      </c>
      <c r="AA10" s="94">
        <f t="shared" ref="AA10:AA33" si="6">+Y10+W10</f>
        <v>0</v>
      </c>
      <c r="AB10" s="78"/>
      <c r="AC10" s="78"/>
      <c r="AD10" s="121" t="str">
        <f>IF(A10&lt;&gt;"",IF(A10="VE",1,2),"")</f>
        <v/>
      </c>
      <c r="AE10" s="78"/>
    </row>
    <row r="11" spans="1:41" ht="13.8" thickBot="1" x14ac:dyDescent="0.3">
      <c r="A11" s="124"/>
      <c r="B11" s="125"/>
      <c r="C11" s="126"/>
      <c r="D11" s="154"/>
      <c r="E11" s="155"/>
      <c r="F11" s="106">
        <f t="shared" ref="F11:F30" si="7">+T11+AA11</f>
        <v>0</v>
      </c>
      <c r="G11" s="86"/>
      <c r="H11" s="124"/>
      <c r="I11" s="90" t="e">
        <f t="shared" si="0"/>
        <v>#DIV/0!</v>
      </c>
      <c r="J11" s="86"/>
      <c r="K11" s="124"/>
      <c r="L11" s="90" t="e">
        <f t="shared" si="1"/>
        <v>#DIV/0!</v>
      </c>
      <c r="M11" s="86"/>
      <c r="N11" s="132"/>
      <c r="O11" s="90" t="e">
        <f t="shared" si="2"/>
        <v>#DIV/0!</v>
      </c>
      <c r="P11" s="86"/>
      <c r="Q11" s="124"/>
      <c r="R11" s="90" t="e">
        <f t="shared" si="3"/>
        <v>#DIV/0!</v>
      </c>
      <c r="S11" s="88"/>
      <c r="T11" s="96">
        <f>SUM(H11,K11,N11,Q11)</f>
        <v>0</v>
      </c>
      <c r="U11" s="97" t="e">
        <f t="shared" ref="U11:U33" si="8">SUM(I11,L11,O11,R11)</f>
        <v>#DIV/0!</v>
      </c>
      <c r="W11" s="124"/>
      <c r="X11" s="83" t="e">
        <f t="shared" si="4"/>
        <v>#DIV/0!</v>
      </c>
      <c r="Y11" s="137"/>
      <c r="Z11" s="89" t="e">
        <f t="shared" si="5"/>
        <v>#DIV/0!</v>
      </c>
      <c r="AA11" s="96">
        <f t="shared" si="6"/>
        <v>0</v>
      </c>
      <c r="AB11" s="78"/>
      <c r="AC11" s="78"/>
      <c r="AD11" s="121" t="str">
        <f t="shared" ref="AD11:AD33" si="9">IF(A11&lt;&gt;"",IF(A11="VE",1,2),"")</f>
        <v/>
      </c>
      <c r="AE11" s="78"/>
    </row>
    <row r="12" spans="1:41" ht="13.8" thickBot="1" x14ac:dyDescent="0.3">
      <c r="A12" s="124"/>
      <c r="B12" s="125"/>
      <c r="C12" s="126"/>
      <c r="D12" s="154"/>
      <c r="E12" s="155"/>
      <c r="F12" s="106">
        <f t="shared" si="7"/>
        <v>0</v>
      </c>
      <c r="G12" s="86"/>
      <c r="H12" s="124"/>
      <c r="I12" s="90" t="e">
        <f t="shared" si="0"/>
        <v>#DIV/0!</v>
      </c>
      <c r="J12" s="86"/>
      <c r="K12" s="124"/>
      <c r="L12" s="90" t="e">
        <f t="shared" si="1"/>
        <v>#DIV/0!</v>
      </c>
      <c r="M12" s="86"/>
      <c r="N12" s="132"/>
      <c r="O12" s="90" t="e">
        <f t="shared" si="2"/>
        <v>#DIV/0!</v>
      </c>
      <c r="P12" s="86"/>
      <c r="Q12" s="124"/>
      <c r="R12" s="90" t="e">
        <f t="shared" si="3"/>
        <v>#DIV/0!</v>
      </c>
      <c r="S12" s="88"/>
      <c r="T12" s="96">
        <f t="shared" ref="T12:U27" si="10">SUM(H12,K12,N12,Q12)</f>
        <v>0</v>
      </c>
      <c r="U12" s="97" t="e">
        <f t="shared" si="8"/>
        <v>#DIV/0!</v>
      </c>
      <c r="W12" s="124"/>
      <c r="X12" s="83" t="e">
        <f t="shared" si="4"/>
        <v>#DIV/0!</v>
      </c>
      <c r="Y12" s="137"/>
      <c r="Z12" s="89" t="e">
        <f t="shared" si="5"/>
        <v>#DIV/0!</v>
      </c>
      <c r="AA12" s="96">
        <f t="shared" si="6"/>
        <v>0</v>
      </c>
      <c r="AB12" s="78"/>
      <c r="AC12" s="78"/>
      <c r="AD12" s="121" t="str">
        <f t="shared" si="9"/>
        <v/>
      </c>
      <c r="AE12" s="78"/>
    </row>
    <row r="13" spans="1:41" ht="13.8" thickBot="1" x14ac:dyDescent="0.3">
      <c r="A13" s="124"/>
      <c r="B13" s="125"/>
      <c r="C13" s="126"/>
      <c r="D13" s="154"/>
      <c r="E13" s="155"/>
      <c r="F13" s="106">
        <f t="shared" si="7"/>
        <v>0</v>
      </c>
      <c r="G13" s="86"/>
      <c r="H13" s="124"/>
      <c r="I13" s="90" t="e">
        <f t="shared" si="0"/>
        <v>#DIV/0!</v>
      </c>
      <c r="J13" s="86"/>
      <c r="K13" s="124"/>
      <c r="L13" s="90" t="e">
        <f t="shared" si="1"/>
        <v>#DIV/0!</v>
      </c>
      <c r="M13" s="86"/>
      <c r="N13" s="132"/>
      <c r="O13" s="90" t="e">
        <f t="shared" si="2"/>
        <v>#DIV/0!</v>
      </c>
      <c r="P13" s="86"/>
      <c r="Q13" s="124"/>
      <c r="R13" s="90" t="e">
        <f t="shared" si="3"/>
        <v>#DIV/0!</v>
      </c>
      <c r="S13" s="88"/>
      <c r="T13" s="96">
        <f t="shared" si="10"/>
        <v>0</v>
      </c>
      <c r="U13" s="97" t="e">
        <f t="shared" si="8"/>
        <v>#DIV/0!</v>
      </c>
      <c r="W13" s="124"/>
      <c r="X13" s="83" t="e">
        <f t="shared" si="4"/>
        <v>#DIV/0!</v>
      </c>
      <c r="Y13" s="137"/>
      <c r="Z13" s="89" t="e">
        <f t="shared" si="5"/>
        <v>#DIV/0!</v>
      </c>
      <c r="AA13" s="96">
        <f t="shared" si="6"/>
        <v>0</v>
      </c>
      <c r="AB13" s="78"/>
      <c r="AC13" s="78"/>
      <c r="AD13" s="121" t="str">
        <f t="shared" si="9"/>
        <v/>
      </c>
      <c r="AE13" s="78"/>
    </row>
    <row r="14" spans="1:41" ht="13.8" thickBot="1" x14ac:dyDescent="0.3">
      <c r="A14" s="124"/>
      <c r="B14" s="125"/>
      <c r="C14" s="126"/>
      <c r="D14" s="154"/>
      <c r="E14" s="155"/>
      <c r="F14" s="106">
        <f t="shared" si="7"/>
        <v>0</v>
      </c>
      <c r="G14" s="86"/>
      <c r="H14" s="124"/>
      <c r="I14" s="90" t="e">
        <f t="shared" si="0"/>
        <v>#DIV/0!</v>
      </c>
      <c r="J14" s="86"/>
      <c r="K14" s="124"/>
      <c r="L14" s="90" t="e">
        <f t="shared" si="1"/>
        <v>#DIV/0!</v>
      </c>
      <c r="M14" s="86"/>
      <c r="N14" s="132"/>
      <c r="O14" s="90" t="e">
        <f t="shared" si="2"/>
        <v>#DIV/0!</v>
      </c>
      <c r="P14" s="86"/>
      <c r="Q14" s="124"/>
      <c r="R14" s="90" t="e">
        <f t="shared" si="3"/>
        <v>#DIV/0!</v>
      </c>
      <c r="S14" s="88"/>
      <c r="T14" s="96">
        <f t="shared" si="10"/>
        <v>0</v>
      </c>
      <c r="U14" s="97" t="e">
        <f t="shared" si="8"/>
        <v>#DIV/0!</v>
      </c>
      <c r="W14" s="124"/>
      <c r="X14" s="83" t="e">
        <f t="shared" si="4"/>
        <v>#DIV/0!</v>
      </c>
      <c r="Y14" s="137"/>
      <c r="Z14" s="89" t="e">
        <f t="shared" si="5"/>
        <v>#DIV/0!</v>
      </c>
      <c r="AA14" s="96">
        <f t="shared" si="6"/>
        <v>0</v>
      </c>
      <c r="AB14" s="78"/>
      <c r="AC14" s="78"/>
      <c r="AD14" s="121" t="str">
        <f t="shared" si="9"/>
        <v/>
      </c>
      <c r="AE14" s="78"/>
    </row>
    <row r="15" spans="1:41" ht="13.8" thickBot="1" x14ac:dyDescent="0.3">
      <c r="A15" s="124"/>
      <c r="B15" s="125"/>
      <c r="C15" s="126"/>
      <c r="D15" s="154"/>
      <c r="E15" s="155"/>
      <c r="F15" s="106">
        <f t="shared" si="7"/>
        <v>0</v>
      </c>
      <c r="G15" s="86"/>
      <c r="H15" s="124"/>
      <c r="I15" s="90" t="e">
        <f t="shared" si="0"/>
        <v>#DIV/0!</v>
      </c>
      <c r="J15" s="86"/>
      <c r="K15" s="124"/>
      <c r="L15" s="90" t="e">
        <f t="shared" si="1"/>
        <v>#DIV/0!</v>
      </c>
      <c r="M15" s="86"/>
      <c r="N15" s="132"/>
      <c r="O15" s="90" t="e">
        <f t="shared" si="2"/>
        <v>#DIV/0!</v>
      </c>
      <c r="P15" s="86"/>
      <c r="Q15" s="124"/>
      <c r="R15" s="90" t="e">
        <f t="shared" si="3"/>
        <v>#DIV/0!</v>
      </c>
      <c r="S15" s="88"/>
      <c r="T15" s="96">
        <f t="shared" si="10"/>
        <v>0</v>
      </c>
      <c r="U15" s="97" t="e">
        <f t="shared" si="8"/>
        <v>#DIV/0!</v>
      </c>
      <c r="W15" s="124"/>
      <c r="X15" s="83" t="e">
        <f t="shared" si="4"/>
        <v>#DIV/0!</v>
      </c>
      <c r="Y15" s="137"/>
      <c r="Z15" s="89" t="e">
        <f t="shared" si="5"/>
        <v>#DIV/0!</v>
      </c>
      <c r="AA15" s="96">
        <f t="shared" si="6"/>
        <v>0</v>
      </c>
      <c r="AB15" s="78"/>
      <c r="AC15" s="78"/>
      <c r="AD15" s="121" t="str">
        <f t="shared" si="9"/>
        <v/>
      </c>
      <c r="AE15" s="78"/>
    </row>
    <row r="16" spans="1:41" ht="13.8" thickBot="1" x14ac:dyDescent="0.3">
      <c r="A16" s="124"/>
      <c r="B16" s="125"/>
      <c r="C16" s="126"/>
      <c r="D16" s="154"/>
      <c r="E16" s="155"/>
      <c r="F16" s="106">
        <f t="shared" si="7"/>
        <v>0</v>
      </c>
      <c r="G16" s="86"/>
      <c r="H16" s="124"/>
      <c r="I16" s="90" t="e">
        <f t="shared" si="0"/>
        <v>#DIV/0!</v>
      </c>
      <c r="J16" s="86"/>
      <c r="K16" s="124"/>
      <c r="L16" s="90" t="e">
        <f t="shared" si="1"/>
        <v>#DIV/0!</v>
      </c>
      <c r="M16" s="86"/>
      <c r="N16" s="132"/>
      <c r="O16" s="90" t="e">
        <f t="shared" si="2"/>
        <v>#DIV/0!</v>
      </c>
      <c r="P16" s="86"/>
      <c r="Q16" s="124"/>
      <c r="R16" s="90" t="e">
        <f t="shared" si="3"/>
        <v>#DIV/0!</v>
      </c>
      <c r="S16" s="88"/>
      <c r="T16" s="96">
        <f t="shared" si="10"/>
        <v>0</v>
      </c>
      <c r="U16" s="97" t="e">
        <f t="shared" si="8"/>
        <v>#DIV/0!</v>
      </c>
      <c r="W16" s="124"/>
      <c r="X16" s="83" t="e">
        <f t="shared" si="4"/>
        <v>#DIV/0!</v>
      </c>
      <c r="Y16" s="137"/>
      <c r="Z16" s="89" t="e">
        <f t="shared" si="5"/>
        <v>#DIV/0!</v>
      </c>
      <c r="AA16" s="96">
        <f t="shared" si="6"/>
        <v>0</v>
      </c>
      <c r="AB16" s="78"/>
      <c r="AC16" s="78"/>
      <c r="AD16" s="121" t="str">
        <f t="shared" si="9"/>
        <v/>
      </c>
      <c r="AE16" s="78"/>
    </row>
    <row r="17" spans="1:31" ht="13.8" thickBot="1" x14ac:dyDescent="0.3">
      <c r="A17" s="124"/>
      <c r="B17" s="125"/>
      <c r="C17" s="126"/>
      <c r="D17" s="154"/>
      <c r="E17" s="155"/>
      <c r="F17" s="106">
        <f t="shared" si="7"/>
        <v>0</v>
      </c>
      <c r="G17" s="86"/>
      <c r="H17" s="124"/>
      <c r="I17" s="90" t="e">
        <f t="shared" si="0"/>
        <v>#DIV/0!</v>
      </c>
      <c r="J17" s="86"/>
      <c r="K17" s="124"/>
      <c r="L17" s="90" t="e">
        <f t="shared" si="1"/>
        <v>#DIV/0!</v>
      </c>
      <c r="M17" s="86"/>
      <c r="N17" s="132"/>
      <c r="O17" s="90" t="e">
        <f t="shared" si="2"/>
        <v>#DIV/0!</v>
      </c>
      <c r="P17" s="86"/>
      <c r="Q17" s="124"/>
      <c r="R17" s="90" t="e">
        <f t="shared" si="3"/>
        <v>#DIV/0!</v>
      </c>
      <c r="S17" s="88"/>
      <c r="T17" s="96">
        <f t="shared" si="10"/>
        <v>0</v>
      </c>
      <c r="U17" s="97" t="e">
        <f t="shared" si="8"/>
        <v>#DIV/0!</v>
      </c>
      <c r="W17" s="124"/>
      <c r="X17" s="83" t="e">
        <f t="shared" si="4"/>
        <v>#DIV/0!</v>
      </c>
      <c r="Y17" s="137"/>
      <c r="Z17" s="89" t="e">
        <f t="shared" si="5"/>
        <v>#DIV/0!</v>
      </c>
      <c r="AA17" s="96">
        <f t="shared" si="6"/>
        <v>0</v>
      </c>
      <c r="AB17" s="78"/>
      <c r="AC17" s="78"/>
      <c r="AD17" s="121" t="str">
        <f t="shared" si="9"/>
        <v/>
      </c>
      <c r="AE17" s="78"/>
    </row>
    <row r="18" spans="1:31" ht="13.8" thickBot="1" x14ac:dyDescent="0.3">
      <c r="A18" s="124"/>
      <c r="B18" s="125"/>
      <c r="C18" s="126"/>
      <c r="D18" s="154"/>
      <c r="E18" s="155"/>
      <c r="F18" s="106">
        <f t="shared" si="7"/>
        <v>0</v>
      </c>
      <c r="G18" s="86"/>
      <c r="H18" s="124"/>
      <c r="I18" s="90" t="e">
        <f t="shared" si="0"/>
        <v>#DIV/0!</v>
      </c>
      <c r="J18" s="86"/>
      <c r="K18" s="124"/>
      <c r="L18" s="90" t="e">
        <f t="shared" si="1"/>
        <v>#DIV/0!</v>
      </c>
      <c r="M18" s="86"/>
      <c r="N18" s="132"/>
      <c r="O18" s="90" t="e">
        <f t="shared" si="2"/>
        <v>#DIV/0!</v>
      </c>
      <c r="P18" s="86"/>
      <c r="Q18" s="124"/>
      <c r="R18" s="90" t="e">
        <f t="shared" si="3"/>
        <v>#DIV/0!</v>
      </c>
      <c r="S18" s="88"/>
      <c r="T18" s="96">
        <f t="shared" si="10"/>
        <v>0</v>
      </c>
      <c r="U18" s="97" t="e">
        <f t="shared" si="8"/>
        <v>#DIV/0!</v>
      </c>
      <c r="W18" s="124"/>
      <c r="X18" s="83" t="e">
        <f t="shared" si="4"/>
        <v>#DIV/0!</v>
      </c>
      <c r="Y18" s="137"/>
      <c r="Z18" s="89"/>
      <c r="AA18" s="96">
        <f t="shared" si="6"/>
        <v>0</v>
      </c>
      <c r="AB18" s="78"/>
      <c r="AC18" s="78"/>
      <c r="AD18" s="121" t="str">
        <f t="shared" si="9"/>
        <v/>
      </c>
      <c r="AE18" s="78"/>
    </row>
    <row r="19" spans="1:31" ht="13.8" thickBot="1" x14ac:dyDescent="0.3">
      <c r="A19" s="124"/>
      <c r="B19" s="125"/>
      <c r="C19" s="126"/>
      <c r="D19" s="154"/>
      <c r="E19" s="155"/>
      <c r="F19" s="106">
        <f t="shared" si="7"/>
        <v>0</v>
      </c>
      <c r="G19" s="86"/>
      <c r="H19" s="124"/>
      <c r="I19" s="90" t="e">
        <f t="shared" si="0"/>
        <v>#DIV/0!</v>
      </c>
      <c r="J19" s="86"/>
      <c r="K19" s="124"/>
      <c r="L19" s="90" t="e">
        <f t="shared" si="1"/>
        <v>#DIV/0!</v>
      </c>
      <c r="M19" s="86"/>
      <c r="N19" s="132"/>
      <c r="O19" s="90" t="e">
        <f t="shared" si="2"/>
        <v>#DIV/0!</v>
      </c>
      <c r="P19" s="86"/>
      <c r="Q19" s="124"/>
      <c r="R19" s="90" t="e">
        <f t="shared" si="3"/>
        <v>#DIV/0!</v>
      </c>
      <c r="S19" s="88"/>
      <c r="T19" s="96">
        <f t="shared" si="10"/>
        <v>0</v>
      </c>
      <c r="U19" s="97" t="e">
        <f t="shared" si="8"/>
        <v>#DIV/0!</v>
      </c>
      <c r="W19" s="124"/>
      <c r="X19" s="83" t="e">
        <f t="shared" si="4"/>
        <v>#DIV/0!</v>
      </c>
      <c r="Y19" s="137"/>
      <c r="Z19" s="89" t="e">
        <f t="shared" si="5"/>
        <v>#DIV/0!</v>
      </c>
      <c r="AA19" s="96">
        <f t="shared" si="6"/>
        <v>0</v>
      </c>
      <c r="AB19" s="78"/>
      <c r="AC19" s="78"/>
      <c r="AD19" s="121" t="str">
        <f t="shared" si="9"/>
        <v/>
      </c>
      <c r="AE19" s="78"/>
    </row>
    <row r="20" spans="1:31" ht="13.8" thickBot="1" x14ac:dyDescent="0.3">
      <c r="A20" s="124"/>
      <c r="B20" s="125"/>
      <c r="C20" s="126"/>
      <c r="D20" s="154"/>
      <c r="E20" s="155"/>
      <c r="F20" s="106">
        <f t="shared" si="7"/>
        <v>0</v>
      </c>
      <c r="G20" s="86"/>
      <c r="H20" s="124"/>
      <c r="I20" s="90" t="e">
        <f t="shared" si="0"/>
        <v>#DIV/0!</v>
      </c>
      <c r="J20" s="86"/>
      <c r="K20" s="124"/>
      <c r="L20" s="90" t="e">
        <f t="shared" si="1"/>
        <v>#DIV/0!</v>
      </c>
      <c r="M20" s="86"/>
      <c r="N20" s="132"/>
      <c r="O20" s="90" t="e">
        <f t="shared" si="2"/>
        <v>#DIV/0!</v>
      </c>
      <c r="P20" s="86"/>
      <c r="Q20" s="124"/>
      <c r="R20" s="90" t="e">
        <f t="shared" si="3"/>
        <v>#DIV/0!</v>
      </c>
      <c r="S20" s="88"/>
      <c r="T20" s="96">
        <f t="shared" si="10"/>
        <v>0</v>
      </c>
      <c r="U20" s="97" t="e">
        <f t="shared" si="8"/>
        <v>#DIV/0!</v>
      </c>
      <c r="W20" s="124"/>
      <c r="X20" s="83" t="e">
        <f t="shared" si="4"/>
        <v>#DIV/0!</v>
      </c>
      <c r="Y20" s="137"/>
      <c r="Z20" s="89" t="e">
        <f t="shared" si="5"/>
        <v>#DIV/0!</v>
      </c>
      <c r="AA20" s="96">
        <f t="shared" si="6"/>
        <v>0</v>
      </c>
      <c r="AB20" s="78"/>
      <c r="AC20" s="78"/>
      <c r="AD20" s="121" t="str">
        <f t="shared" si="9"/>
        <v/>
      </c>
      <c r="AE20" s="78"/>
    </row>
    <row r="21" spans="1:31" ht="13.8" thickBot="1" x14ac:dyDescent="0.3">
      <c r="A21" s="124"/>
      <c r="B21" s="125"/>
      <c r="C21" s="126"/>
      <c r="D21" s="154"/>
      <c r="E21" s="155"/>
      <c r="F21" s="106">
        <f t="shared" si="7"/>
        <v>0</v>
      </c>
      <c r="G21" s="86"/>
      <c r="H21" s="124"/>
      <c r="I21" s="90" t="e">
        <f t="shared" si="0"/>
        <v>#DIV/0!</v>
      </c>
      <c r="J21" s="86"/>
      <c r="K21" s="124"/>
      <c r="L21" s="90" t="e">
        <f t="shared" si="1"/>
        <v>#DIV/0!</v>
      </c>
      <c r="M21" s="86"/>
      <c r="N21" s="132"/>
      <c r="O21" s="90" t="e">
        <f t="shared" si="2"/>
        <v>#DIV/0!</v>
      </c>
      <c r="P21" s="86"/>
      <c r="Q21" s="124"/>
      <c r="R21" s="90" t="e">
        <f t="shared" si="3"/>
        <v>#DIV/0!</v>
      </c>
      <c r="S21" s="88"/>
      <c r="T21" s="96">
        <f t="shared" si="10"/>
        <v>0</v>
      </c>
      <c r="U21" s="97" t="e">
        <f t="shared" si="8"/>
        <v>#DIV/0!</v>
      </c>
      <c r="W21" s="124"/>
      <c r="X21" s="83" t="e">
        <f t="shared" si="4"/>
        <v>#DIV/0!</v>
      </c>
      <c r="Y21" s="137"/>
      <c r="Z21" s="89" t="e">
        <f t="shared" si="5"/>
        <v>#DIV/0!</v>
      </c>
      <c r="AA21" s="96">
        <f t="shared" si="6"/>
        <v>0</v>
      </c>
      <c r="AB21" s="78"/>
      <c r="AC21" s="78"/>
      <c r="AD21" s="121" t="str">
        <f t="shared" si="9"/>
        <v/>
      </c>
      <c r="AE21" s="78"/>
    </row>
    <row r="22" spans="1:31" ht="13.8" thickBot="1" x14ac:dyDescent="0.3">
      <c r="A22" s="124"/>
      <c r="B22" s="125"/>
      <c r="C22" s="126"/>
      <c r="D22" s="154"/>
      <c r="E22" s="155"/>
      <c r="F22" s="106">
        <f t="shared" si="7"/>
        <v>0</v>
      </c>
      <c r="G22" s="86"/>
      <c r="H22" s="166"/>
      <c r="I22" s="90" t="e">
        <f t="shared" si="0"/>
        <v>#DIV/0!</v>
      </c>
      <c r="J22" s="86"/>
      <c r="K22" s="124"/>
      <c r="L22" s="90" t="e">
        <f t="shared" si="1"/>
        <v>#DIV/0!</v>
      </c>
      <c r="M22" s="86"/>
      <c r="N22" s="132"/>
      <c r="O22" s="90" t="e">
        <f t="shared" si="2"/>
        <v>#DIV/0!</v>
      </c>
      <c r="P22" s="86"/>
      <c r="Q22" s="124"/>
      <c r="R22" s="90" t="e">
        <f t="shared" si="3"/>
        <v>#DIV/0!</v>
      </c>
      <c r="S22" s="88"/>
      <c r="T22" s="96">
        <f t="shared" si="10"/>
        <v>0</v>
      </c>
      <c r="U22" s="97" t="e">
        <f t="shared" si="8"/>
        <v>#DIV/0!</v>
      </c>
      <c r="W22" s="124"/>
      <c r="X22" s="83" t="e">
        <f t="shared" si="4"/>
        <v>#DIV/0!</v>
      </c>
      <c r="Y22" s="137"/>
      <c r="Z22" s="89" t="e">
        <f t="shared" si="5"/>
        <v>#DIV/0!</v>
      </c>
      <c r="AA22" s="96">
        <f t="shared" si="6"/>
        <v>0</v>
      </c>
      <c r="AB22" s="78"/>
      <c r="AC22" s="78"/>
      <c r="AD22" s="121" t="str">
        <f t="shared" si="9"/>
        <v/>
      </c>
      <c r="AE22" s="78"/>
    </row>
    <row r="23" spans="1:31" ht="13.8" thickBot="1" x14ac:dyDescent="0.3">
      <c r="A23" s="124"/>
      <c r="B23" s="125"/>
      <c r="C23" s="126"/>
      <c r="D23" s="154"/>
      <c r="E23" s="155"/>
      <c r="F23" s="106">
        <f t="shared" si="7"/>
        <v>0</v>
      </c>
      <c r="G23" s="86"/>
      <c r="H23" s="166"/>
      <c r="I23" s="90" t="e">
        <f t="shared" si="0"/>
        <v>#DIV/0!</v>
      </c>
      <c r="J23" s="86"/>
      <c r="K23" s="124"/>
      <c r="L23" s="90" t="e">
        <f t="shared" si="1"/>
        <v>#DIV/0!</v>
      </c>
      <c r="M23" s="86"/>
      <c r="N23" s="132"/>
      <c r="O23" s="90" t="e">
        <f t="shared" si="2"/>
        <v>#DIV/0!</v>
      </c>
      <c r="P23" s="86"/>
      <c r="Q23" s="124"/>
      <c r="R23" s="90" t="e">
        <f t="shared" si="3"/>
        <v>#DIV/0!</v>
      </c>
      <c r="S23" s="88"/>
      <c r="T23" s="96">
        <f t="shared" si="10"/>
        <v>0</v>
      </c>
      <c r="U23" s="97" t="e">
        <f t="shared" si="8"/>
        <v>#DIV/0!</v>
      </c>
      <c r="W23" s="124"/>
      <c r="X23" s="83" t="e">
        <f t="shared" si="4"/>
        <v>#DIV/0!</v>
      </c>
      <c r="Y23" s="137"/>
      <c r="Z23" s="89" t="e">
        <f t="shared" si="5"/>
        <v>#DIV/0!</v>
      </c>
      <c r="AA23" s="96">
        <f t="shared" si="6"/>
        <v>0</v>
      </c>
      <c r="AB23" s="78"/>
      <c r="AC23" s="78"/>
      <c r="AD23" s="121" t="str">
        <f t="shared" si="9"/>
        <v/>
      </c>
      <c r="AE23" s="78"/>
    </row>
    <row r="24" spans="1:31" ht="13.8" thickBot="1" x14ac:dyDescent="0.3">
      <c r="A24" s="124"/>
      <c r="B24" s="125"/>
      <c r="C24" s="126"/>
      <c r="D24" s="154"/>
      <c r="E24" s="155"/>
      <c r="F24" s="106">
        <f t="shared" si="7"/>
        <v>0</v>
      </c>
      <c r="G24" s="86"/>
      <c r="H24" s="166"/>
      <c r="I24" s="90" t="e">
        <f t="shared" si="0"/>
        <v>#DIV/0!</v>
      </c>
      <c r="J24" s="86"/>
      <c r="K24" s="124"/>
      <c r="L24" s="90" t="e">
        <f t="shared" si="1"/>
        <v>#DIV/0!</v>
      </c>
      <c r="M24" s="86"/>
      <c r="N24" s="132"/>
      <c r="O24" s="90" t="e">
        <f t="shared" si="2"/>
        <v>#DIV/0!</v>
      </c>
      <c r="P24" s="86"/>
      <c r="Q24" s="124"/>
      <c r="R24" s="90" t="e">
        <f t="shared" si="3"/>
        <v>#DIV/0!</v>
      </c>
      <c r="S24" s="88"/>
      <c r="T24" s="96">
        <f t="shared" si="10"/>
        <v>0</v>
      </c>
      <c r="U24" s="97" t="e">
        <f t="shared" si="8"/>
        <v>#DIV/0!</v>
      </c>
      <c r="W24" s="124"/>
      <c r="X24" s="83" t="e">
        <f t="shared" si="4"/>
        <v>#DIV/0!</v>
      </c>
      <c r="Y24" s="137"/>
      <c r="Z24" s="89" t="e">
        <f t="shared" si="5"/>
        <v>#DIV/0!</v>
      </c>
      <c r="AA24" s="96">
        <f t="shared" si="6"/>
        <v>0</v>
      </c>
      <c r="AB24" s="78"/>
      <c r="AC24" s="78"/>
      <c r="AD24" s="121" t="str">
        <f t="shared" si="9"/>
        <v/>
      </c>
      <c r="AE24" s="78"/>
    </row>
    <row r="25" spans="1:31" ht="13.8" thickBot="1" x14ac:dyDescent="0.3">
      <c r="A25" s="124"/>
      <c r="B25" s="125"/>
      <c r="C25" s="126"/>
      <c r="D25" s="154"/>
      <c r="E25" s="155"/>
      <c r="F25" s="106">
        <f t="shared" si="7"/>
        <v>0</v>
      </c>
      <c r="G25" s="86"/>
      <c r="H25" s="124"/>
      <c r="I25" s="90" t="e">
        <f t="shared" si="0"/>
        <v>#DIV/0!</v>
      </c>
      <c r="J25" s="86"/>
      <c r="K25" s="124"/>
      <c r="L25" s="90" t="e">
        <f t="shared" si="1"/>
        <v>#DIV/0!</v>
      </c>
      <c r="M25" s="86"/>
      <c r="N25" s="132"/>
      <c r="O25" s="90" t="e">
        <f t="shared" si="2"/>
        <v>#DIV/0!</v>
      </c>
      <c r="P25" s="86"/>
      <c r="Q25" s="124"/>
      <c r="R25" s="90" t="e">
        <f t="shared" si="3"/>
        <v>#DIV/0!</v>
      </c>
      <c r="S25" s="88"/>
      <c r="T25" s="96">
        <f t="shared" si="10"/>
        <v>0</v>
      </c>
      <c r="U25" s="97" t="e">
        <f t="shared" si="8"/>
        <v>#DIV/0!</v>
      </c>
      <c r="W25" s="124"/>
      <c r="X25" s="83" t="e">
        <f t="shared" si="4"/>
        <v>#DIV/0!</v>
      </c>
      <c r="Y25" s="137"/>
      <c r="Z25" s="89" t="e">
        <f t="shared" si="5"/>
        <v>#DIV/0!</v>
      </c>
      <c r="AA25" s="96">
        <f t="shared" si="6"/>
        <v>0</v>
      </c>
      <c r="AB25" s="78"/>
      <c r="AC25" s="78"/>
      <c r="AD25" s="121" t="str">
        <f t="shared" si="9"/>
        <v/>
      </c>
      <c r="AE25" s="78"/>
    </row>
    <row r="26" spans="1:31" ht="13.8" thickBot="1" x14ac:dyDescent="0.3">
      <c r="A26" s="124"/>
      <c r="B26" s="125"/>
      <c r="C26" s="126"/>
      <c r="D26" s="154"/>
      <c r="E26" s="155"/>
      <c r="F26" s="106">
        <f t="shared" si="7"/>
        <v>0</v>
      </c>
      <c r="G26" s="86"/>
      <c r="H26" s="124"/>
      <c r="I26" s="90" t="e">
        <f t="shared" si="0"/>
        <v>#DIV/0!</v>
      </c>
      <c r="J26" s="86"/>
      <c r="K26" s="124"/>
      <c r="L26" s="90" t="e">
        <f t="shared" si="1"/>
        <v>#DIV/0!</v>
      </c>
      <c r="M26" s="86"/>
      <c r="N26" s="132"/>
      <c r="O26" s="90" t="e">
        <f t="shared" si="2"/>
        <v>#DIV/0!</v>
      </c>
      <c r="P26" s="86"/>
      <c r="Q26" s="124"/>
      <c r="R26" s="90" t="e">
        <f t="shared" si="3"/>
        <v>#DIV/0!</v>
      </c>
      <c r="S26" s="88"/>
      <c r="T26" s="96">
        <f t="shared" si="10"/>
        <v>0</v>
      </c>
      <c r="U26" s="97" t="e">
        <f t="shared" si="8"/>
        <v>#DIV/0!</v>
      </c>
      <c r="W26" s="124"/>
      <c r="X26" s="83" t="e">
        <f t="shared" si="4"/>
        <v>#DIV/0!</v>
      </c>
      <c r="Y26" s="137"/>
      <c r="Z26" s="89" t="e">
        <f t="shared" si="5"/>
        <v>#DIV/0!</v>
      </c>
      <c r="AA26" s="96">
        <f t="shared" si="6"/>
        <v>0</v>
      </c>
      <c r="AB26" s="78"/>
      <c r="AC26" s="78"/>
      <c r="AD26" s="121" t="str">
        <f t="shared" si="9"/>
        <v/>
      </c>
      <c r="AE26" s="78"/>
    </row>
    <row r="27" spans="1:31" ht="13.8" thickBot="1" x14ac:dyDescent="0.3">
      <c r="A27" s="124"/>
      <c r="B27" s="125"/>
      <c r="C27" s="126"/>
      <c r="D27" s="154"/>
      <c r="E27" s="155"/>
      <c r="F27" s="106">
        <f t="shared" si="7"/>
        <v>0</v>
      </c>
      <c r="G27" s="86"/>
      <c r="H27" s="124"/>
      <c r="I27" s="90" t="e">
        <f t="shared" si="0"/>
        <v>#DIV/0!</v>
      </c>
      <c r="J27" s="86"/>
      <c r="K27" s="124"/>
      <c r="L27" s="90" t="e">
        <f t="shared" si="1"/>
        <v>#DIV/0!</v>
      </c>
      <c r="M27" s="86"/>
      <c r="N27" s="132"/>
      <c r="O27" s="90" t="e">
        <f t="shared" si="2"/>
        <v>#DIV/0!</v>
      </c>
      <c r="P27" s="86"/>
      <c r="Q27" s="124"/>
      <c r="R27" s="90" t="e">
        <f t="shared" si="3"/>
        <v>#DIV/0!</v>
      </c>
      <c r="S27" s="88"/>
      <c r="T27" s="96">
        <f t="shared" si="10"/>
        <v>0</v>
      </c>
      <c r="U27" s="97" t="e">
        <f t="shared" si="10"/>
        <v>#DIV/0!</v>
      </c>
      <c r="W27" s="124"/>
      <c r="X27" s="83" t="e">
        <f t="shared" si="4"/>
        <v>#DIV/0!</v>
      </c>
      <c r="Y27" s="137"/>
      <c r="Z27" s="89" t="e">
        <f t="shared" si="5"/>
        <v>#DIV/0!</v>
      </c>
      <c r="AA27" s="96">
        <f t="shared" si="6"/>
        <v>0</v>
      </c>
      <c r="AB27" s="78"/>
      <c r="AC27" s="78"/>
      <c r="AD27" s="121" t="str">
        <f t="shared" si="9"/>
        <v/>
      </c>
      <c r="AE27" s="78"/>
    </row>
    <row r="28" spans="1:31" ht="13.8" thickBot="1" x14ac:dyDescent="0.3">
      <c r="A28" s="124"/>
      <c r="B28" s="125"/>
      <c r="C28" s="126"/>
      <c r="D28" s="154"/>
      <c r="E28" s="155"/>
      <c r="F28" s="106">
        <f t="shared" si="7"/>
        <v>0</v>
      </c>
      <c r="G28" s="86"/>
      <c r="H28" s="124"/>
      <c r="I28" s="90" t="e">
        <f t="shared" si="0"/>
        <v>#DIV/0!</v>
      </c>
      <c r="J28" s="86"/>
      <c r="K28" s="124"/>
      <c r="L28" s="90" t="e">
        <f t="shared" si="1"/>
        <v>#DIV/0!</v>
      </c>
      <c r="M28" s="86"/>
      <c r="N28" s="132"/>
      <c r="O28" s="90" t="e">
        <f t="shared" si="2"/>
        <v>#DIV/0!</v>
      </c>
      <c r="P28" s="86"/>
      <c r="Q28" s="124"/>
      <c r="R28" s="90" t="e">
        <f t="shared" si="3"/>
        <v>#DIV/0!</v>
      </c>
      <c r="S28" s="88"/>
      <c r="T28" s="96">
        <f t="shared" ref="T28:U30" si="11">SUM(H28,K28,N28,Q28)</f>
        <v>0</v>
      </c>
      <c r="U28" s="97" t="e">
        <f t="shared" si="11"/>
        <v>#DIV/0!</v>
      </c>
      <c r="W28" s="124"/>
      <c r="X28" s="83" t="e">
        <f t="shared" si="4"/>
        <v>#DIV/0!</v>
      </c>
      <c r="Y28" s="137"/>
      <c r="Z28" s="89" t="e">
        <f t="shared" si="5"/>
        <v>#DIV/0!</v>
      </c>
      <c r="AA28" s="96">
        <f t="shared" si="6"/>
        <v>0</v>
      </c>
      <c r="AB28" s="78"/>
      <c r="AC28" s="78"/>
      <c r="AD28" s="121" t="str">
        <f t="shared" si="9"/>
        <v/>
      </c>
      <c r="AE28" s="78"/>
    </row>
    <row r="29" spans="1:31" ht="13.8" thickBot="1" x14ac:dyDescent="0.3">
      <c r="A29" s="124"/>
      <c r="B29" s="125"/>
      <c r="C29" s="126"/>
      <c r="D29" s="154"/>
      <c r="E29" s="155"/>
      <c r="F29" s="106">
        <f t="shared" si="7"/>
        <v>0</v>
      </c>
      <c r="G29" s="86"/>
      <c r="H29" s="124"/>
      <c r="I29" s="90" t="e">
        <f t="shared" si="0"/>
        <v>#DIV/0!</v>
      </c>
      <c r="J29" s="86"/>
      <c r="K29" s="124"/>
      <c r="L29" s="90" t="e">
        <f t="shared" si="1"/>
        <v>#DIV/0!</v>
      </c>
      <c r="M29" s="86"/>
      <c r="N29" s="132"/>
      <c r="O29" s="90" t="e">
        <f t="shared" si="2"/>
        <v>#DIV/0!</v>
      </c>
      <c r="P29" s="86"/>
      <c r="Q29" s="124"/>
      <c r="R29" s="90" t="e">
        <f t="shared" si="3"/>
        <v>#DIV/0!</v>
      </c>
      <c r="S29" s="88"/>
      <c r="T29" s="96">
        <f t="shared" si="11"/>
        <v>0</v>
      </c>
      <c r="U29" s="97" t="e">
        <f t="shared" si="11"/>
        <v>#DIV/0!</v>
      </c>
      <c r="W29" s="124"/>
      <c r="X29" s="83" t="e">
        <f t="shared" si="4"/>
        <v>#DIV/0!</v>
      </c>
      <c r="Y29" s="137"/>
      <c r="Z29" s="89" t="e">
        <f t="shared" si="5"/>
        <v>#DIV/0!</v>
      </c>
      <c r="AA29" s="96">
        <f t="shared" si="6"/>
        <v>0</v>
      </c>
      <c r="AB29" s="78"/>
      <c r="AC29" s="78"/>
      <c r="AD29" s="121" t="str">
        <f t="shared" si="9"/>
        <v/>
      </c>
      <c r="AE29" s="78"/>
    </row>
    <row r="30" spans="1:31" ht="13.8" thickBot="1" x14ac:dyDescent="0.3">
      <c r="A30" s="124"/>
      <c r="B30" s="125"/>
      <c r="C30" s="126"/>
      <c r="D30" s="154"/>
      <c r="E30" s="155"/>
      <c r="F30" s="106">
        <f t="shared" si="7"/>
        <v>0</v>
      </c>
      <c r="G30" s="86"/>
      <c r="H30" s="124"/>
      <c r="I30" s="90" t="e">
        <f t="shared" si="0"/>
        <v>#DIV/0!</v>
      </c>
      <c r="J30" s="86"/>
      <c r="K30" s="124"/>
      <c r="L30" s="90" t="e">
        <f t="shared" si="1"/>
        <v>#DIV/0!</v>
      </c>
      <c r="M30" s="86"/>
      <c r="N30" s="132"/>
      <c r="O30" s="90" t="e">
        <f t="shared" si="2"/>
        <v>#DIV/0!</v>
      </c>
      <c r="P30" s="86"/>
      <c r="Q30" s="124"/>
      <c r="R30" s="90" t="e">
        <f t="shared" si="3"/>
        <v>#DIV/0!</v>
      </c>
      <c r="S30" s="88"/>
      <c r="T30" s="96">
        <f t="shared" si="11"/>
        <v>0</v>
      </c>
      <c r="U30" s="97" t="e">
        <f t="shared" si="11"/>
        <v>#DIV/0!</v>
      </c>
      <c r="W30" s="124"/>
      <c r="X30" s="83" t="e">
        <f t="shared" si="4"/>
        <v>#DIV/0!</v>
      </c>
      <c r="Y30" s="137"/>
      <c r="Z30" s="89" t="e">
        <f t="shared" si="5"/>
        <v>#DIV/0!</v>
      </c>
      <c r="AA30" s="96">
        <f t="shared" si="6"/>
        <v>0</v>
      </c>
      <c r="AB30" s="78"/>
      <c r="AC30" s="78"/>
      <c r="AD30" s="121" t="str">
        <f t="shared" si="9"/>
        <v/>
      </c>
      <c r="AE30" s="78"/>
    </row>
    <row r="31" spans="1:31" ht="13.8" thickBot="1" x14ac:dyDescent="0.3">
      <c r="A31" s="124"/>
      <c r="B31" s="125"/>
      <c r="C31" s="126"/>
      <c r="D31" s="154"/>
      <c r="E31" s="155"/>
      <c r="F31" s="106">
        <f>+T31+AA31</f>
        <v>0</v>
      </c>
      <c r="G31" s="86"/>
      <c r="H31" s="124"/>
      <c r="I31" s="90" t="e">
        <f t="shared" si="0"/>
        <v>#DIV/0!</v>
      </c>
      <c r="J31" s="86"/>
      <c r="K31" s="124"/>
      <c r="L31" s="90" t="e">
        <f t="shared" si="1"/>
        <v>#DIV/0!</v>
      </c>
      <c r="M31" s="86"/>
      <c r="N31" s="132"/>
      <c r="O31" s="90" t="e">
        <f t="shared" si="2"/>
        <v>#DIV/0!</v>
      </c>
      <c r="P31" s="86"/>
      <c r="Q31" s="124"/>
      <c r="R31" s="90" t="e">
        <f t="shared" si="3"/>
        <v>#DIV/0!</v>
      </c>
      <c r="S31" s="88"/>
      <c r="T31" s="96">
        <f>SUM(H31,K31,N31,Q31)</f>
        <v>0</v>
      </c>
      <c r="U31" s="97" t="e">
        <f t="shared" si="8"/>
        <v>#DIV/0!</v>
      </c>
      <c r="W31" s="124"/>
      <c r="X31" s="83" t="e">
        <f t="shared" si="4"/>
        <v>#DIV/0!</v>
      </c>
      <c r="Y31" s="137"/>
      <c r="Z31" s="89" t="e">
        <f t="shared" si="5"/>
        <v>#DIV/0!</v>
      </c>
      <c r="AA31" s="96">
        <f t="shared" si="6"/>
        <v>0</v>
      </c>
      <c r="AB31" s="78"/>
      <c r="AC31" s="78"/>
      <c r="AD31" s="121" t="str">
        <f t="shared" si="9"/>
        <v/>
      </c>
      <c r="AE31" s="78"/>
    </row>
    <row r="32" spans="1:31" ht="13.8" thickBot="1" x14ac:dyDescent="0.3">
      <c r="A32" s="124"/>
      <c r="B32" s="125"/>
      <c r="C32" s="126"/>
      <c r="D32" s="154"/>
      <c r="E32" s="155"/>
      <c r="F32" s="106">
        <f>+T32+AA32</f>
        <v>0</v>
      </c>
      <c r="G32" s="86"/>
      <c r="H32" s="124"/>
      <c r="I32" s="90" t="e">
        <f t="shared" si="0"/>
        <v>#DIV/0!</v>
      </c>
      <c r="J32" s="86"/>
      <c r="K32" s="124"/>
      <c r="L32" s="90" t="e">
        <f t="shared" si="1"/>
        <v>#DIV/0!</v>
      </c>
      <c r="M32" s="86"/>
      <c r="N32" s="132"/>
      <c r="O32" s="90" t="e">
        <f t="shared" si="2"/>
        <v>#DIV/0!</v>
      </c>
      <c r="P32" s="86"/>
      <c r="Q32" s="124"/>
      <c r="R32" s="90" t="e">
        <f t="shared" si="3"/>
        <v>#DIV/0!</v>
      </c>
      <c r="S32" s="88"/>
      <c r="T32" s="96">
        <f>SUM(H32,K32,N32,Q32)</f>
        <v>0</v>
      </c>
      <c r="U32" s="97" t="e">
        <f t="shared" si="8"/>
        <v>#DIV/0!</v>
      </c>
      <c r="W32" s="124"/>
      <c r="X32" s="83" t="e">
        <f t="shared" si="4"/>
        <v>#DIV/0!</v>
      </c>
      <c r="Y32" s="137"/>
      <c r="Z32" s="89" t="e">
        <f t="shared" si="5"/>
        <v>#DIV/0!</v>
      </c>
      <c r="AA32" s="96">
        <f t="shared" si="6"/>
        <v>0</v>
      </c>
      <c r="AB32" s="78"/>
      <c r="AC32" s="78"/>
      <c r="AD32" s="121" t="str">
        <f t="shared" si="9"/>
        <v/>
      </c>
      <c r="AE32" s="78"/>
    </row>
    <row r="33" spans="1:31" ht="13.8" thickBot="1" x14ac:dyDescent="0.3">
      <c r="A33" s="127"/>
      <c r="B33" s="128"/>
      <c r="C33" s="129"/>
      <c r="D33" s="156"/>
      <c r="E33" s="157"/>
      <c r="F33" s="107">
        <f>+T33+AA33</f>
        <v>0</v>
      </c>
      <c r="G33" s="158"/>
      <c r="H33" s="127"/>
      <c r="I33" s="91" t="e">
        <f t="shared" si="0"/>
        <v>#DIV/0!</v>
      </c>
      <c r="J33" s="158"/>
      <c r="K33" s="127"/>
      <c r="L33" s="91" t="e">
        <f t="shared" si="1"/>
        <v>#DIV/0!</v>
      </c>
      <c r="M33" s="158"/>
      <c r="N33" s="133"/>
      <c r="O33" s="91" t="e">
        <f t="shared" si="2"/>
        <v>#DIV/0!</v>
      </c>
      <c r="P33" s="158"/>
      <c r="Q33" s="127"/>
      <c r="R33" s="91" t="e">
        <f t="shared" si="3"/>
        <v>#DIV/0!</v>
      </c>
      <c r="S33" s="159"/>
      <c r="T33" s="98">
        <f>SUM(H33,K33,N33,Q33)</f>
        <v>0</v>
      </c>
      <c r="U33" s="99" t="e">
        <f t="shared" si="8"/>
        <v>#DIV/0!</v>
      </c>
      <c r="W33" s="127"/>
      <c r="X33" s="83" t="e">
        <f t="shared" si="4"/>
        <v>#DIV/0!</v>
      </c>
      <c r="Y33" s="138"/>
      <c r="Z33" s="89" t="e">
        <f t="shared" si="5"/>
        <v>#DIV/0!</v>
      </c>
      <c r="AA33" s="96">
        <f t="shared" si="6"/>
        <v>0</v>
      </c>
      <c r="AB33" s="78"/>
      <c r="AC33" s="78"/>
      <c r="AD33" s="121" t="str">
        <f t="shared" si="9"/>
        <v/>
      </c>
      <c r="AE33" s="78"/>
    </row>
    <row r="34" spans="1:31" x14ac:dyDescent="0.25">
      <c r="T34" s="100"/>
      <c r="U34" s="101"/>
      <c r="AC34" s="78"/>
      <c r="AD34" s="120"/>
    </row>
    <row r="35" spans="1:31" ht="13.8" thickBot="1" x14ac:dyDescent="0.3">
      <c r="I35" s="74"/>
      <c r="J35" s="74"/>
      <c r="K35" s="74"/>
      <c r="L35" s="74"/>
      <c r="M35" s="74"/>
      <c r="N35" s="74"/>
      <c r="O35" s="74"/>
      <c r="P35" s="74"/>
      <c r="R35" s="74"/>
      <c r="S35" s="74"/>
      <c r="T35" s="100"/>
      <c r="U35" s="102"/>
    </row>
    <row r="36" spans="1:31" ht="13.8" thickBot="1" x14ac:dyDescent="0.3">
      <c r="F36" s="160">
        <f>SUM(F10:F35)</f>
        <v>0</v>
      </c>
      <c r="G36" s="92"/>
      <c r="H36" s="161">
        <f t="shared" ref="H36:O36" si="12">SUM(H10:H31)</f>
        <v>0</v>
      </c>
      <c r="I36" s="75" t="e">
        <f t="shared" si="12"/>
        <v>#DIV/0!</v>
      </c>
      <c r="J36" s="93"/>
      <c r="K36" s="161">
        <f t="shared" si="12"/>
        <v>0</v>
      </c>
      <c r="L36" s="75" t="e">
        <f t="shared" si="12"/>
        <v>#DIV/0!</v>
      </c>
      <c r="M36" s="93"/>
      <c r="N36" s="161">
        <f t="shared" si="12"/>
        <v>0</v>
      </c>
      <c r="O36" s="75" t="e">
        <f t="shared" si="12"/>
        <v>#DIV/0!</v>
      </c>
      <c r="P36" s="93"/>
      <c r="Q36" s="161">
        <f>SUM(Q10:Q33)</f>
        <v>0</v>
      </c>
      <c r="R36" s="75" t="e">
        <f>SUM(R10:R33)</f>
        <v>#DIV/0!</v>
      </c>
      <c r="S36" s="93"/>
      <c r="T36" s="162">
        <f>SUM(T10:T33)</f>
        <v>0</v>
      </c>
      <c r="U36" s="115" t="e">
        <f>SUM(U10:U33)</f>
        <v>#DIV/0!</v>
      </c>
      <c r="W36" s="76">
        <f>SUM(W10:W31)</f>
        <v>0</v>
      </c>
      <c r="X36" s="75" t="e">
        <f>SUM(X10:X31)</f>
        <v>#DIV/0!</v>
      </c>
      <c r="Y36" s="77">
        <f>SUM(Y10:Y31)</f>
        <v>0</v>
      </c>
      <c r="Z36" s="75" t="e">
        <f>SUM(Z10:Z31)</f>
        <v>#DIV/0!</v>
      </c>
      <c r="AA36" s="103">
        <f>+Y36+W36</f>
        <v>0</v>
      </c>
      <c r="AD36" s="122">
        <f>COUNT(AD10:AD33)</f>
        <v>0</v>
      </c>
      <c r="AE36" s="78"/>
    </row>
    <row r="37" spans="1:31" ht="13.8" thickBot="1" x14ac:dyDescent="0.3">
      <c r="AD37" s="123">
        <f>SUM(AD10:AD33)</f>
        <v>0</v>
      </c>
    </row>
    <row r="38" spans="1:31" ht="13.8" thickBot="1" x14ac:dyDescent="0.3">
      <c r="F38" s="79"/>
      <c r="U38" s="109"/>
      <c r="V38" s="116" t="s">
        <v>295</v>
      </c>
      <c r="W38" s="111">
        <f>IF(W8=0,0,+W36/W8)</f>
        <v>0</v>
      </c>
      <c r="X38" s="101"/>
      <c r="Y38" s="111" t="e">
        <f>+Y36/Y8</f>
        <v>#DIV/0!</v>
      </c>
      <c r="AA38" s="110" t="e">
        <f>+Y38+W38</f>
        <v>#DIV/0!</v>
      </c>
      <c r="AD38" s="122" t="e">
        <f>+AD37/AD36</f>
        <v>#DIV/0!</v>
      </c>
    </row>
    <row r="39" spans="1:31" ht="13.8" thickBot="1" x14ac:dyDescent="0.3">
      <c r="T39" s="82"/>
      <c r="U39" s="82"/>
      <c r="V39" s="82"/>
    </row>
    <row r="40" spans="1:31" ht="13.8" thickBot="1" x14ac:dyDescent="0.3">
      <c r="D40" s="938">
        <f>IF(F36=0,0,"Facteur Moyen :"&amp;" "&amp;ROUND(((+H36*H8)+(K36*K8)+(N36*N8)+(Q36*Q8))/T36,2))</f>
        <v>0</v>
      </c>
      <c r="F40" s="939" t="s">
        <v>296</v>
      </c>
      <c r="G40" s="940"/>
      <c r="H40" s="940"/>
      <c r="I40" s="940"/>
      <c r="J40" s="940"/>
      <c r="K40" s="940"/>
      <c r="L40" s="940"/>
      <c r="M40" s="941"/>
      <c r="N40" s="945"/>
      <c r="O40" s="946"/>
      <c r="P40" s="947"/>
      <c r="Q40" s="935" t="e">
        <f>((+H36*H8)+(K36*K8)+(N36*N8)+(Q36*Q8))/N40</f>
        <v>#DIV/0!</v>
      </c>
      <c r="U40" s="109"/>
      <c r="V40" s="116" t="s">
        <v>294</v>
      </c>
      <c r="W40" s="134"/>
      <c r="Y40" s="134"/>
      <c r="Z40" s="101"/>
    </row>
    <row r="41" spans="1:31" ht="13.8" thickBot="1" x14ac:dyDescent="0.3">
      <c r="D41" s="938"/>
      <c r="F41" s="942"/>
      <c r="G41" s="943"/>
      <c r="H41" s="943"/>
      <c r="I41" s="943"/>
      <c r="J41" s="943"/>
      <c r="K41" s="943"/>
      <c r="L41" s="943"/>
      <c r="M41" s="944"/>
      <c r="N41" s="948"/>
      <c r="O41" s="949"/>
      <c r="P41" s="950"/>
      <c r="Q41" s="936"/>
      <c r="U41" s="82"/>
      <c r="V41" s="82"/>
    </row>
    <row r="42" spans="1:31" ht="21" customHeight="1" thickBot="1" x14ac:dyDescent="0.3">
      <c r="D42" s="165" t="s">
        <v>304</v>
      </c>
      <c r="F42" s="934" t="s">
        <v>9868</v>
      </c>
      <c r="G42" s="934"/>
      <c r="H42" s="934"/>
      <c r="I42" s="934"/>
      <c r="J42" s="934"/>
      <c r="K42" s="934"/>
      <c r="L42" s="934"/>
      <c r="M42" s="934"/>
      <c r="N42" s="934"/>
      <c r="O42" s="934"/>
      <c r="P42" s="934"/>
      <c r="Q42" s="934"/>
      <c r="R42" s="934"/>
      <c r="U42" s="109"/>
      <c r="V42" s="117" t="s">
        <v>299</v>
      </c>
      <c r="W42" s="135"/>
      <c r="X42" s="118"/>
      <c r="Y42" s="135"/>
      <c r="Z42" s="118"/>
      <c r="AA42" s="118"/>
      <c r="AB42" s="118"/>
    </row>
    <row r="43" spans="1:31" ht="13.8" thickBot="1" x14ac:dyDescent="0.3"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79"/>
      <c r="Q43" s="79"/>
      <c r="U43" s="82"/>
      <c r="V43" s="82"/>
    </row>
    <row r="44" spans="1:31" ht="13.8" thickBot="1" x14ac:dyDescent="0.3">
      <c r="U44" s="109"/>
      <c r="V44" s="116" t="s">
        <v>298</v>
      </c>
      <c r="W44" s="139"/>
      <c r="X44" s="78"/>
      <c r="Y44" s="139"/>
      <c r="Z44" s="78"/>
    </row>
    <row r="45" spans="1:31" x14ac:dyDescent="0.25">
      <c r="U45" s="109"/>
    </row>
    <row r="47" spans="1:31" x14ac:dyDescent="0.25">
      <c r="X47" s="78"/>
      <c r="Y47" s="79"/>
      <c r="Z47" s="79"/>
    </row>
    <row r="48" spans="1:31" x14ac:dyDescent="0.25">
      <c r="V48" s="79"/>
    </row>
    <row r="50" spans="24:24" x14ac:dyDescent="0.25">
      <c r="X50" s="79"/>
    </row>
  </sheetData>
  <sheetProtection algorithmName="SHA-512" hashValue="Zw4CgGhNg5CY1B7CKTpxZ0z6texC7kn4d00u8hS2gsUfu+HIJKZZ4CE4LBJ9Ii4dQBRt9DnaGtTcaz1POpMJ2w==" saltValue="90Z6KRc5N6rkY70uMtYSuA==" spinCount="100000" sheet="1" objects="1" scenarios="1"/>
  <mergeCells count="20">
    <mergeCell ref="F42:R42"/>
    <mergeCell ref="Q40:Q41"/>
    <mergeCell ref="U7:U9"/>
    <mergeCell ref="D40:D41"/>
    <mergeCell ref="F40:M41"/>
    <mergeCell ref="N40:P41"/>
    <mergeCell ref="X7:X9"/>
    <mergeCell ref="Z7:Z9"/>
    <mergeCell ref="AA7:AA9"/>
    <mergeCell ref="B2:U4"/>
    <mergeCell ref="V2:AA4"/>
    <mergeCell ref="H6:U6"/>
    <mergeCell ref="W6:AA6"/>
    <mergeCell ref="A7:D7"/>
    <mergeCell ref="I7:I9"/>
    <mergeCell ref="A8:G8"/>
    <mergeCell ref="T7:T9"/>
    <mergeCell ref="L7:L9"/>
    <mergeCell ref="O7:O9"/>
    <mergeCell ref="R7:R9"/>
  </mergeCells>
  <conditionalFormatting sqref="A7:E7">
    <cfRule type="cellIs" dxfId="102" priority="1" stopIfTrue="1" operator="notEqual">
      <formula>""</formula>
    </cfRule>
  </conditionalFormatting>
  <dataValidations disablePrompts="1" count="1">
    <dataValidation type="list" allowBlank="1" showInputMessage="1" showErrorMessage="1" sqref="A10:A33" xr:uid="{00000000-0002-0000-0000-000000000000}">
      <formula1>$AD$1:$AD$8</formula1>
    </dataValidation>
  </dataValidations>
  <hyperlinks>
    <hyperlink ref="F42" r:id="rId1" display="https://bmmb.gouv.qc.ca/media/40660/chiffrier_calcul__chantillonnage_2018_17_avril_2018.xlsx" xr:uid="{00000000-0004-0000-0000-000000000000}"/>
    <hyperlink ref="F42:R42" r:id="rId2" display="https://bmmb.gouv.qc.ca/media/49164/calcul_echantillonnage_2019_04_04_v5.xlsm" xr:uid="{00000000-0004-0000-0000-000001000000}"/>
  </hyperlinks>
  <pageMargins left="0.25" right="0.25" top="0.75" bottom="0.75" header="0.3" footer="0.3"/>
  <pageSetup paperSize="5" orientation="landscape" r:id="rId3"/>
  <colBreaks count="1" manualBreakCount="1">
    <brk id="21" max="36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BU16325"/>
  <sheetViews>
    <sheetView topLeftCell="BG2" zoomScaleNormal="100" workbookViewId="0">
      <selection activeCell="BK2" sqref="BK2"/>
    </sheetView>
  </sheetViews>
  <sheetFormatPr baseColWidth="10" defaultRowHeight="13.2" x14ac:dyDescent="0.25"/>
  <cols>
    <col min="1" max="3" width="4" hidden="1" customWidth="1"/>
    <col min="4" max="4" width="6" style="52" hidden="1" customWidth="1"/>
    <col min="5" max="21" width="2" style="52" hidden="1" customWidth="1"/>
    <col min="22" max="22" width="10.44140625" style="52" customWidth="1"/>
    <col min="23" max="23" width="3.109375" customWidth="1"/>
    <col min="24" max="24" width="10.88671875" customWidth="1"/>
    <col min="25" max="25" width="11.88671875" customWidth="1"/>
    <col min="34" max="59" width="46.88671875" style="175" customWidth="1"/>
    <col min="62" max="62" width="30.6640625" customWidth="1"/>
    <col min="63" max="63" width="11.44140625" style="82"/>
    <col min="64" max="64" width="52.109375" bestFit="1" customWidth="1"/>
    <col min="69" max="69" width="37.88671875" bestFit="1" customWidth="1"/>
    <col min="70" max="70" width="4.44140625" customWidth="1"/>
  </cols>
  <sheetData>
    <row r="1" spans="1:73" ht="17.399999999999999" x14ac:dyDescent="0.3">
      <c r="W1" s="951"/>
      <c r="X1" s="951"/>
      <c r="AH1" s="79" t="s">
        <v>184</v>
      </c>
      <c r="AI1" s="79" t="s">
        <v>185</v>
      </c>
      <c r="AJ1" s="79" t="s">
        <v>186</v>
      </c>
      <c r="AK1" s="79" t="s">
        <v>187</v>
      </c>
      <c r="AL1" s="79" t="s">
        <v>188</v>
      </c>
      <c r="AM1" t="s">
        <v>189</v>
      </c>
      <c r="AN1" t="s">
        <v>190</v>
      </c>
      <c r="AO1" t="s">
        <v>191</v>
      </c>
      <c r="AP1" t="s">
        <v>192</v>
      </c>
      <c r="AQ1" t="s">
        <v>193</v>
      </c>
      <c r="AR1" t="s">
        <v>194</v>
      </c>
      <c r="AS1" t="s">
        <v>195</v>
      </c>
      <c r="AT1" t="s">
        <v>196</v>
      </c>
      <c r="AU1" t="s">
        <v>197</v>
      </c>
      <c r="AV1" t="s">
        <v>198</v>
      </c>
      <c r="AW1" t="s">
        <v>199</v>
      </c>
      <c r="AX1"/>
      <c r="AY1" t="s">
        <v>201</v>
      </c>
      <c r="AZ1" t="s">
        <v>202</v>
      </c>
      <c r="BA1" t="s">
        <v>203</v>
      </c>
      <c r="BB1" t="s">
        <v>330</v>
      </c>
      <c r="BC1" t="s">
        <v>331</v>
      </c>
      <c r="BD1" t="s">
        <v>204</v>
      </c>
      <c r="BE1" t="s">
        <v>205</v>
      </c>
      <c r="BF1" t="s">
        <v>206</v>
      </c>
      <c r="BG1" t="s">
        <v>207</v>
      </c>
      <c r="BH1">
        <v>1</v>
      </c>
    </row>
    <row r="2" spans="1:73" x14ac:dyDescent="0.25">
      <c r="BH2">
        <v>2</v>
      </c>
      <c r="BK2" s="336" t="s">
        <v>12376</v>
      </c>
      <c r="BL2" s="292" t="s">
        <v>12377</v>
      </c>
      <c r="BM2" s="292"/>
    </row>
    <row r="3" spans="1:73" ht="13.8" thickBot="1" x14ac:dyDescent="0.3">
      <c r="Y3" s="74"/>
      <c r="Z3" s="74"/>
      <c r="AA3" s="74"/>
      <c r="AB3" s="74"/>
      <c r="AC3" s="74"/>
      <c r="AD3" s="74"/>
      <c r="AE3" s="74"/>
      <c r="AF3" s="74"/>
      <c r="AG3" s="74"/>
      <c r="AH3" s="413">
        <v>1</v>
      </c>
      <c r="AI3" s="413">
        <v>2</v>
      </c>
      <c r="AJ3" s="413">
        <v>3</v>
      </c>
      <c r="AK3" s="413">
        <v>4</v>
      </c>
      <c r="AL3" s="413">
        <v>5</v>
      </c>
      <c r="AM3" s="413">
        <v>10</v>
      </c>
      <c r="AN3" s="413">
        <v>11</v>
      </c>
      <c r="AO3" s="413">
        <v>16</v>
      </c>
      <c r="AP3" s="413">
        <v>17</v>
      </c>
      <c r="AQ3" s="413">
        <v>18</v>
      </c>
      <c r="AR3" s="413">
        <v>19</v>
      </c>
      <c r="AS3" s="413">
        <v>24</v>
      </c>
      <c r="AT3" s="413">
        <v>25</v>
      </c>
      <c r="AU3" s="413">
        <v>26</v>
      </c>
      <c r="AV3" s="413">
        <v>27</v>
      </c>
      <c r="AW3" s="413">
        <v>28</v>
      </c>
      <c r="AX3" s="413">
        <v>29</v>
      </c>
      <c r="AY3" s="413">
        <v>30</v>
      </c>
      <c r="AZ3" s="413">
        <v>31</v>
      </c>
      <c r="BA3" s="413">
        <v>32</v>
      </c>
      <c r="BB3" s="413">
        <v>33</v>
      </c>
      <c r="BC3" s="413">
        <v>34</v>
      </c>
      <c r="BD3" s="413">
        <v>35</v>
      </c>
      <c r="BE3" s="413">
        <v>36</v>
      </c>
      <c r="BF3" s="413">
        <v>40</v>
      </c>
      <c r="BG3" s="413">
        <v>41</v>
      </c>
      <c r="BH3" s="74">
        <v>3</v>
      </c>
      <c r="BI3">
        <v>5412</v>
      </c>
      <c r="BJ3" t="s">
        <v>332</v>
      </c>
      <c r="BK3" s="74">
        <v>5</v>
      </c>
      <c r="BL3" s="74" t="s">
        <v>9229</v>
      </c>
      <c r="BM3" s="74"/>
      <c r="BN3" s="74"/>
      <c r="BO3" s="74"/>
      <c r="BP3" s="74"/>
      <c r="BQ3" s="176" t="s">
        <v>334</v>
      </c>
      <c r="BS3" s="74">
        <v>21</v>
      </c>
      <c r="BT3" s="176" t="s">
        <v>335</v>
      </c>
      <c r="BU3" s="175"/>
    </row>
    <row r="4" spans="1:73" ht="13.8" thickBot="1" x14ac:dyDescent="0.3">
      <c r="Z4">
        <v>1</v>
      </c>
      <c r="AA4" t="s">
        <v>325</v>
      </c>
      <c r="AB4">
        <v>1</v>
      </c>
      <c r="AC4" t="s">
        <v>336</v>
      </c>
      <c r="AG4" s="68" t="e">
        <f>IF(#REF!=0,0,1)</f>
        <v>#REF!</v>
      </c>
      <c r="AH4" s="368" t="s">
        <v>9160</v>
      </c>
      <c r="AI4" s="368" t="s">
        <v>9160</v>
      </c>
      <c r="AJ4" s="192" t="s">
        <v>306</v>
      </c>
      <c r="AK4" s="192" t="s">
        <v>306</v>
      </c>
      <c r="AL4" s="368" t="s">
        <v>9160</v>
      </c>
      <c r="AM4" s="173" t="s">
        <v>311</v>
      </c>
      <c r="AN4" s="368" t="s">
        <v>9160</v>
      </c>
      <c r="AO4" s="368" t="s">
        <v>9160</v>
      </c>
      <c r="AP4" s="368" t="s">
        <v>9160</v>
      </c>
      <c r="AQ4" s="192" t="s">
        <v>308</v>
      </c>
      <c r="AR4" s="368" t="s">
        <v>9160</v>
      </c>
      <c r="AS4" s="368" t="s">
        <v>9160</v>
      </c>
      <c r="AT4" s="368" t="s">
        <v>9160</v>
      </c>
      <c r="AU4" s="368" t="s">
        <v>9160</v>
      </c>
      <c r="AV4" s="368" t="s">
        <v>9160</v>
      </c>
      <c r="AW4" s="368" t="s">
        <v>9160</v>
      </c>
      <c r="AX4" s="368" t="s">
        <v>9160</v>
      </c>
      <c r="AY4" s="368" t="s">
        <v>9160</v>
      </c>
      <c r="AZ4" s="368" t="s">
        <v>9160</v>
      </c>
      <c r="BA4" s="368" t="s">
        <v>9160</v>
      </c>
      <c r="BB4" s="368" t="s">
        <v>9160</v>
      </c>
      <c r="BC4" s="368" t="s">
        <v>9160</v>
      </c>
      <c r="BD4" s="192" t="s">
        <v>306</v>
      </c>
      <c r="BE4" s="369" t="s">
        <v>9160</v>
      </c>
      <c r="BF4" s="173" t="s">
        <v>9205</v>
      </c>
      <c r="BG4" s="368" t="s">
        <v>9160</v>
      </c>
      <c r="BH4">
        <v>4</v>
      </c>
      <c r="BI4">
        <v>5907</v>
      </c>
      <c r="BJ4" t="s">
        <v>337</v>
      </c>
      <c r="BK4" s="74">
        <v>6</v>
      </c>
      <c r="BL4" s="74" t="s">
        <v>342</v>
      </c>
      <c r="BM4" s="74"/>
      <c r="BP4" s="74"/>
      <c r="BQ4" s="176" t="s">
        <v>338</v>
      </c>
      <c r="BS4" s="74">
        <v>22</v>
      </c>
      <c r="BT4" s="176" t="s">
        <v>339</v>
      </c>
      <c r="BU4" s="175"/>
    </row>
    <row r="5" spans="1:73" x14ac:dyDescent="0.25">
      <c r="Z5">
        <v>2</v>
      </c>
      <c r="AA5" t="s">
        <v>326</v>
      </c>
      <c r="AB5">
        <v>2</v>
      </c>
      <c r="AC5" t="s">
        <v>340</v>
      </c>
      <c r="AG5" s="68" t="e">
        <f>IF(#REF!=0,0,1)</f>
        <v>#REF!</v>
      </c>
      <c r="AH5" s="368" t="s">
        <v>9160</v>
      </c>
      <c r="AI5" s="368" t="s">
        <v>9160</v>
      </c>
      <c r="AJ5" s="368" t="s">
        <v>9160</v>
      </c>
      <c r="AK5" s="368" t="s">
        <v>9160</v>
      </c>
      <c r="AL5" s="368" t="s">
        <v>9160</v>
      </c>
      <c r="AM5" s="368" t="s">
        <v>9160</v>
      </c>
      <c r="AN5" s="368" t="s">
        <v>9160</v>
      </c>
      <c r="AO5" s="179" t="s">
        <v>306</v>
      </c>
      <c r="AP5" s="173" t="s">
        <v>313</v>
      </c>
      <c r="AQ5" s="173" t="s">
        <v>306</v>
      </c>
      <c r="AR5" s="173" t="s">
        <v>308</v>
      </c>
      <c r="AS5" s="173" t="s">
        <v>314</v>
      </c>
      <c r="AT5" s="368" t="s">
        <v>9160</v>
      </c>
      <c r="AU5" s="368" t="s">
        <v>9160</v>
      </c>
      <c r="AV5" s="368" t="s">
        <v>9160</v>
      </c>
      <c r="AW5" s="368" t="s">
        <v>9160</v>
      </c>
      <c r="AX5" s="368" t="s">
        <v>9160</v>
      </c>
      <c r="AY5" s="368" t="s">
        <v>9160</v>
      </c>
      <c r="AZ5" s="368" t="s">
        <v>9160</v>
      </c>
      <c r="BA5" s="173" t="s">
        <v>316</v>
      </c>
      <c r="BB5" s="368" t="s">
        <v>9160</v>
      </c>
      <c r="BC5" s="173" t="s">
        <v>316</v>
      </c>
      <c r="BD5" s="212" t="s">
        <v>9160</v>
      </c>
      <c r="BE5" s="369" t="s">
        <v>9160</v>
      </c>
      <c r="BF5" s="212" t="s">
        <v>9160</v>
      </c>
      <c r="BG5" s="368" t="s">
        <v>9160</v>
      </c>
      <c r="BH5">
        <v>5</v>
      </c>
      <c r="BI5">
        <v>6803</v>
      </c>
      <c r="BJ5" t="s">
        <v>341</v>
      </c>
      <c r="BK5" s="74">
        <v>7</v>
      </c>
      <c r="BL5" s="74" t="s">
        <v>60</v>
      </c>
      <c r="BM5" s="74"/>
      <c r="BP5" s="74"/>
      <c r="BQ5" s="176" t="s">
        <v>343</v>
      </c>
      <c r="BS5" s="74">
        <v>23</v>
      </c>
      <c r="BT5" s="176" t="s">
        <v>344</v>
      </c>
      <c r="BU5" s="175"/>
    </row>
    <row r="6" spans="1:73" x14ac:dyDescent="0.25">
      <c r="Z6">
        <v>3</v>
      </c>
      <c r="AA6" t="s">
        <v>327</v>
      </c>
      <c r="AB6">
        <v>3</v>
      </c>
      <c r="AC6" t="s">
        <v>345</v>
      </c>
      <c r="AG6" s="68" t="e">
        <f>IF(#REF!=0,0,1)</f>
        <v>#REF!</v>
      </c>
      <c r="AH6" s="173" t="s">
        <v>306</v>
      </c>
      <c r="AI6" s="368" t="s">
        <v>9160</v>
      </c>
      <c r="AJ6" s="368" t="s">
        <v>9160</v>
      </c>
      <c r="AK6" s="368" t="s">
        <v>9160</v>
      </c>
      <c r="AL6" s="368" t="s">
        <v>9160</v>
      </c>
      <c r="AM6" s="368" t="s">
        <v>9160</v>
      </c>
      <c r="AN6" s="368" t="s">
        <v>9160</v>
      </c>
      <c r="AO6" s="173" t="s">
        <v>312</v>
      </c>
      <c r="AP6" s="173" t="s">
        <v>312</v>
      </c>
      <c r="AQ6" s="173" t="s">
        <v>312</v>
      </c>
      <c r="AR6" s="173" t="s">
        <v>313</v>
      </c>
      <c r="AS6" s="173" t="s">
        <v>308</v>
      </c>
      <c r="AT6" s="368" t="s">
        <v>9160</v>
      </c>
      <c r="AU6" s="368" t="s">
        <v>9160</v>
      </c>
      <c r="AV6" s="368" t="s">
        <v>9160</v>
      </c>
      <c r="AW6" s="368" t="s">
        <v>9160</v>
      </c>
      <c r="AX6" s="368" t="s">
        <v>9160</v>
      </c>
      <c r="AY6" s="368" t="s">
        <v>9160</v>
      </c>
      <c r="AZ6" s="368" t="s">
        <v>9160</v>
      </c>
      <c r="BA6" s="173" t="s">
        <v>319</v>
      </c>
      <c r="BB6" s="368" t="s">
        <v>9160</v>
      </c>
      <c r="BC6" s="173" t="s">
        <v>319</v>
      </c>
      <c r="BD6" s="212" t="s">
        <v>9160</v>
      </c>
      <c r="BE6" s="369" t="s">
        <v>9160</v>
      </c>
      <c r="BF6" s="212" t="s">
        <v>9160</v>
      </c>
      <c r="BG6" s="368" t="s">
        <v>9160</v>
      </c>
      <c r="BH6">
        <v>6</v>
      </c>
      <c r="BI6">
        <v>6811</v>
      </c>
      <c r="BJ6" t="s">
        <v>346</v>
      </c>
      <c r="BK6" s="74">
        <v>10</v>
      </c>
      <c r="BL6" s="74" t="s">
        <v>61</v>
      </c>
      <c r="BM6" s="74"/>
      <c r="BP6" s="74"/>
      <c r="BQ6" s="176" t="s">
        <v>347</v>
      </c>
      <c r="BS6" s="74">
        <v>24</v>
      </c>
      <c r="BT6" s="176" t="s">
        <v>348</v>
      </c>
      <c r="BU6" s="175"/>
    </row>
    <row r="7" spans="1:73" s="51" customFormat="1" ht="13.8" thickBot="1" x14ac:dyDescent="0.3">
      <c r="A7"/>
      <c r="B7"/>
      <c r="C7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/>
      <c r="Y7"/>
      <c r="Z7">
        <v>4</v>
      </c>
      <c r="AA7" t="s">
        <v>328</v>
      </c>
      <c r="AB7">
        <v>4</v>
      </c>
      <c r="AC7" t="s">
        <v>349</v>
      </c>
      <c r="AD7"/>
      <c r="AE7"/>
      <c r="AF7"/>
      <c r="AG7" s="68" t="e">
        <f>IF(#REF!=0,0,1)</f>
        <v>#REF!</v>
      </c>
      <c r="AH7" s="173" t="s">
        <v>312</v>
      </c>
      <c r="AI7" s="173" t="s">
        <v>312</v>
      </c>
      <c r="AJ7" s="368" t="s">
        <v>9160</v>
      </c>
      <c r="AK7" s="368" t="s">
        <v>9160</v>
      </c>
      <c r="AL7" s="368" t="s">
        <v>9160</v>
      </c>
      <c r="AM7" s="368" t="s">
        <v>9160</v>
      </c>
      <c r="AN7" s="368" t="s">
        <v>9160</v>
      </c>
      <c r="AO7" s="212" t="s">
        <v>315</v>
      </c>
      <c r="AP7" s="212" t="s">
        <v>315</v>
      </c>
      <c r="AQ7" s="212" t="s">
        <v>315</v>
      </c>
      <c r="AR7" s="173" t="s">
        <v>312</v>
      </c>
      <c r="AS7" s="212" t="s">
        <v>2274</v>
      </c>
      <c r="AT7" s="368" t="s">
        <v>9160</v>
      </c>
      <c r="AU7" s="368" t="s">
        <v>9160</v>
      </c>
      <c r="AV7" s="368" t="s">
        <v>9160</v>
      </c>
      <c r="AW7" s="368" t="s">
        <v>9160</v>
      </c>
      <c r="AX7" s="368" t="s">
        <v>9160</v>
      </c>
      <c r="AY7" s="173" t="s">
        <v>316</v>
      </c>
      <c r="AZ7" s="173" t="s">
        <v>316</v>
      </c>
      <c r="BA7" s="173" t="s">
        <v>322</v>
      </c>
      <c r="BB7" s="173" t="s">
        <v>316</v>
      </c>
      <c r="BC7" s="173" t="s">
        <v>322</v>
      </c>
      <c r="BD7" s="212" t="s">
        <v>9160</v>
      </c>
      <c r="BE7" s="348" t="s">
        <v>9160</v>
      </c>
      <c r="BF7" s="212" t="s">
        <v>9160</v>
      </c>
      <c r="BG7" s="173" t="s">
        <v>306</v>
      </c>
      <c r="BH7">
        <v>7</v>
      </c>
      <c r="BI7">
        <v>6828</v>
      </c>
      <c r="BJ7" t="s">
        <v>350</v>
      </c>
      <c r="BK7" s="74">
        <v>11</v>
      </c>
      <c r="BL7" s="74" t="s">
        <v>62</v>
      </c>
      <c r="BM7" s="74"/>
      <c r="BN7"/>
      <c r="BO7"/>
      <c r="BP7" s="74"/>
      <c r="BQ7" s="176" t="s">
        <v>351</v>
      </c>
      <c r="BR7"/>
      <c r="BS7" s="74">
        <v>25</v>
      </c>
      <c r="BT7" s="176" t="s">
        <v>352</v>
      </c>
      <c r="BU7" s="175"/>
    </row>
    <row r="8" spans="1:73" ht="13.8" thickBot="1" x14ac:dyDescent="0.3">
      <c r="Z8">
        <v>5</v>
      </c>
      <c r="AA8" t="s">
        <v>329</v>
      </c>
      <c r="AB8">
        <v>5</v>
      </c>
      <c r="AC8" t="s">
        <v>353</v>
      </c>
      <c r="AG8" s="68" t="e">
        <f>IF(#REF!=0,0,1)</f>
        <v>#REF!</v>
      </c>
      <c r="AH8" s="173" t="s">
        <v>321</v>
      </c>
      <c r="AI8" s="173" t="s">
        <v>321</v>
      </c>
      <c r="AJ8" s="368" t="s">
        <v>9160</v>
      </c>
      <c r="AK8" s="368" t="s">
        <v>9160</v>
      </c>
      <c r="AL8" s="179"/>
      <c r="AM8" s="368" t="s">
        <v>9160</v>
      </c>
      <c r="AN8" s="368" t="s">
        <v>9160</v>
      </c>
      <c r="AO8" s="173" t="s">
        <v>321</v>
      </c>
      <c r="AP8" s="173" t="s">
        <v>321</v>
      </c>
      <c r="AQ8" s="173" t="s">
        <v>321</v>
      </c>
      <c r="AR8" s="212" t="s">
        <v>315</v>
      </c>
      <c r="AS8" s="173" t="s">
        <v>9205</v>
      </c>
      <c r="AT8" s="368" t="s">
        <v>9160</v>
      </c>
      <c r="AU8" s="368" t="s">
        <v>9160</v>
      </c>
      <c r="AV8" s="368" t="s">
        <v>9160</v>
      </c>
      <c r="AW8" s="368" t="s">
        <v>9160</v>
      </c>
      <c r="AX8" s="368" t="s">
        <v>9160</v>
      </c>
      <c r="AY8" s="173" t="s">
        <v>319</v>
      </c>
      <c r="AZ8" s="173" t="s">
        <v>319</v>
      </c>
      <c r="BA8" s="173" t="s">
        <v>323</v>
      </c>
      <c r="BB8" s="173" t="s">
        <v>319</v>
      </c>
      <c r="BC8" s="173" t="s">
        <v>323</v>
      </c>
      <c r="BD8" s="212" t="s">
        <v>9160</v>
      </c>
      <c r="BE8" s="179" t="s">
        <v>307</v>
      </c>
      <c r="BF8" s="212" t="s">
        <v>9160</v>
      </c>
      <c r="BG8" s="173" t="s">
        <v>312</v>
      </c>
      <c r="BH8">
        <v>8</v>
      </c>
      <c r="BI8">
        <v>6924</v>
      </c>
      <c r="BJ8" t="s">
        <v>354</v>
      </c>
      <c r="BK8" s="74">
        <v>14</v>
      </c>
      <c r="BL8" s="74" t="s">
        <v>63</v>
      </c>
      <c r="BM8" s="74"/>
      <c r="BP8" s="74"/>
      <c r="BQ8" s="176" t="s">
        <v>355</v>
      </c>
      <c r="BS8" s="74">
        <v>26</v>
      </c>
      <c r="BT8" s="176" t="s">
        <v>356</v>
      </c>
      <c r="BU8" s="175"/>
    </row>
    <row r="9" spans="1:73" x14ac:dyDescent="0.25">
      <c r="Z9">
        <v>10</v>
      </c>
      <c r="AA9" t="s">
        <v>189</v>
      </c>
      <c r="AB9">
        <v>10</v>
      </c>
      <c r="AC9" t="s">
        <v>369</v>
      </c>
      <c r="AG9" s="68" t="e">
        <f>IF(#REF!=0,0,1)</f>
        <v>#REF!</v>
      </c>
      <c r="AH9" s="173" t="s">
        <v>9122</v>
      </c>
      <c r="AI9" s="173" t="s">
        <v>9122</v>
      </c>
      <c r="AJ9" s="368" t="s">
        <v>9160</v>
      </c>
      <c r="AK9" s="368" t="s">
        <v>9160</v>
      </c>
      <c r="AL9" s="173" t="s">
        <v>310</v>
      </c>
      <c r="AM9" s="368" t="s">
        <v>9160</v>
      </c>
      <c r="AN9" s="368" t="s">
        <v>9160</v>
      </c>
      <c r="AO9" s="173" t="s">
        <v>9205</v>
      </c>
      <c r="AP9" s="173" t="s">
        <v>9205</v>
      </c>
      <c r="AQ9" s="212" t="s">
        <v>9205</v>
      </c>
      <c r="AR9" s="173" t="s">
        <v>321</v>
      </c>
      <c r="AS9" s="192" t="s">
        <v>2268</v>
      </c>
      <c r="AT9" s="368" t="s">
        <v>9160</v>
      </c>
      <c r="AU9" s="368" t="s">
        <v>9160</v>
      </c>
      <c r="AV9" s="179" t="s">
        <v>309</v>
      </c>
      <c r="AW9" s="368" t="s">
        <v>9160</v>
      </c>
      <c r="AX9" s="368" t="s">
        <v>9160</v>
      </c>
      <c r="AY9" s="173" t="s">
        <v>322</v>
      </c>
      <c r="AZ9" s="173" t="s">
        <v>322</v>
      </c>
      <c r="BA9" s="212" t="s">
        <v>315</v>
      </c>
      <c r="BB9" s="173" t="s">
        <v>322</v>
      </c>
      <c r="BC9" s="212" t="s">
        <v>315</v>
      </c>
      <c r="BD9" s="212" t="s">
        <v>9160</v>
      </c>
      <c r="BE9" s="173" t="s">
        <v>310</v>
      </c>
      <c r="BF9" s="212" t="s">
        <v>9160</v>
      </c>
      <c r="BG9" s="212" t="s">
        <v>315</v>
      </c>
      <c r="BH9">
        <v>9</v>
      </c>
      <c r="BI9">
        <v>6970</v>
      </c>
      <c r="BJ9" t="s">
        <v>357</v>
      </c>
      <c r="BK9" s="74">
        <v>18</v>
      </c>
      <c r="BL9" s="74" t="s">
        <v>12378</v>
      </c>
      <c r="BM9" s="74"/>
      <c r="BP9" s="74"/>
      <c r="BQ9" s="176" t="s">
        <v>358</v>
      </c>
      <c r="BS9" s="74">
        <v>27</v>
      </c>
      <c r="BT9" s="176" t="s">
        <v>359</v>
      </c>
      <c r="BU9" s="175"/>
    </row>
    <row r="10" spans="1:73" ht="13.8" thickBot="1" x14ac:dyDescent="0.3">
      <c r="Z10">
        <v>11</v>
      </c>
      <c r="AA10" t="s">
        <v>190</v>
      </c>
      <c r="AB10">
        <v>11</v>
      </c>
      <c r="AC10" t="s">
        <v>373</v>
      </c>
      <c r="AG10" s="68" t="e">
        <f>IF(#REF!=0,0,1)</f>
        <v>#REF!</v>
      </c>
      <c r="AH10" s="212" t="s">
        <v>9160</v>
      </c>
      <c r="AI10" s="212" t="s">
        <v>9160</v>
      </c>
      <c r="AJ10" s="212" t="s">
        <v>9160</v>
      </c>
      <c r="AK10" s="212" t="s">
        <v>9160</v>
      </c>
      <c r="AL10" s="173" t="s">
        <v>317</v>
      </c>
      <c r="AM10" s="212" t="s">
        <v>9160</v>
      </c>
      <c r="AN10" s="212" t="s">
        <v>9160</v>
      </c>
      <c r="AO10" s="173" t="s">
        <v>9123</v>
      </c>
      <c r="AP10" s="173" t="s">
        <v>9122</v>
      </c>
      <c r="AQ10" s="192" t="s">
        <v>2268</v>
      </c>
      <c r="AR10" s="173" t="s">
        <v>9205</v>
      </c>
      <c r="AS10" s="367" t="s">
        <v>9160</v>
      </c>
      <c r="AT10" s="212" t="s">
        <v>9205</v>
      </c>
      <c r="AU10" s="173" t="s">
        <v>9205</v>
      </c>
      <c r="AV10" s="173" t="s">
        <v>315</v>
      </c>
      <c r="AW10" s="368" t="s">
        <v>9160</v>
      </c>
      <c r="AX10" s="368" t="s">
        <v>9160</v>
      </c>
      <c r="AY10" s="173" t="s">
        <v>323</v>
      </c>
      <c r="AZ10" s="173" t="s">
        <v>323</v>
      </c>
      <c r="BA10" s="173" t="s">
        <v>9205</v>
      </c>
      <c r="BB10" s="173" t="s">
        <v>323</v>
      </c>
      <c r="BC10" s="173" t="s">
        <v>9205</v>
      </c>
      <c r="BD10" s="212" t="s">
        <v>9160</v>
      </c>
      <c r="BE10" s="173" t="s">
        <v>317</v>
      </c>
      <c r="BF10" s="212" t="s">
        <v>9160</v>
      </c>
      <c r="BG10" s="173" t="s">
        <v>321</v>
      </c>
      <c r="BH10">
        <v>10</v>
      </c>
      <c r="BI10">
        <v>7193</v>
      </c>
      <c r="BJ10" t="s">
        <v>360</v>
      </c>
      <c r="BK10" s="74">
        <v>22</v>
      </c>
      <c r="BL10" s="74" t="s">
        <v>67</v>
      </c>
      <c r="BM10" s="74"/>
      <c r="BP10" s="74"/>
      <c r="BQ10" s="176" t="s">
        <v>361</v>
      </c>
      <c r="BS10" s="74">
        <v>31</v>
      </c>
      <c r="BT10" s="176" t="s">
        <v>362</v>
      </c>
      <c r="BU10" s="175"/>
    </row>
    <row r="11" spans="1:73" ht="13.8" thickBot="1" x14ac:dyDescent="0.3">
      <c r="Z11">
        <v>16</v>
      </c>
      <c r="AA11" t="s">
        <v>191</v>
      </c>
      <c r="AB11">
        <v>16</v>
      </c>
      <c r="AC11" t="s">
        <v>389</v>
      </c>
      <c r="AG11" s="68" t="e">
        <f>IF(#REF!=0,0,1)</f>
        <v>#REF!</v>
      </c>
      <c r="AH11" s="366" t="s">
        <v>9160</v>
      </c>
      <c r="AI11" s="366" t="s">
        <v>9160</v>
      </c>
      <c r="AJ11" s="366" t="s">
        <v>9160</v>
      </c>
      <c r="AK11" s="366" t="s">
        <v>9160</v>
      </c>
      <c r="AL11" s="237" t="s">
        <v>320</v>
      </c>
      <c r="AM11" s="366" t="s">
        <v>9160</v>
      </c>
      <c r="AN11" s="366" t="s">
        <v>9160</v>
      </c>
      <c r="AO11" s="237" t="s">
        <v>318</v>
      </c>
      <c r="AP11" s="237" t="s">
        <v>318</v>
      </c>
      <c r="AQ11" s="237" t="s">
        <v>318</v>
      </c>
      <c r="AR11" s="237" t="s">
        <v>318</v>
      </c>
      <c r="AS11" s="237" t="s">
        <v>318</v>
      </c>
      <c r="AT11" s="237" t="s">
        <v>9113</v>
      </c>
      <c r="AU11" s="237" t="s">
        <v>9114</v>
      </c>
      <c r="AV11" s="237" t="s">
        <v>318</v>
      </c>
      <c r="AW11" s="368" t="s">
        <v>9160</v>
      </c>
      <c r="AX11" s="368" t="s">
        <v>9160</v>
      </c>
      <c r="AY11" s="237" t="s">
        <v>2280</v>
      </c>
      <c r="AZ11" s="237" t="s">
        <v>324</v>
      </c>
      <c r="BA11" s="237" t="s">
        <v>318</v>
      </c>
      <c r="BB11" s="237" t="s">
        <v>324</v>
      </c>
      <c r="BC11" s="237" t="s">
        <v>318</v>
      </c>
      <c r="BD11" s="366" t="s">
        <v>9160</v>
      </c>
      <c r="BE11" s="237" t="s">
        <v>320</v>
      </c>
      <c r="BF11" s="366" t="s">
        <v>9160</v>
      </c>
      <c r="BG11" s="173" t="s">
        <v>9122</v>
      </c>
      <c r="BH11">
        <v>11</v>
      </c>
      <c r="BI11">
        <v>7224</v>
      </c>
      <c r="BJ11" t="s">
        <v>363</v>
      </c>
      <c r="BK11" s="74">
        <v>23</v>
      </c>
      <c r="BL11" s="74" t="s">
        <v>12889</v>
      </c>
      <c r="BM11" s="74"/>
      <c r="BP11" s="74"/>
      <c r="BQ11" s="176" t="s">
        <v>364</v>
      </c>
      <c r="BS11" s="74">
        <v>32</v>
      </c>
      <c r="BT11" s="176" t="s">
        <v>365</v>
      </c>
      <c r="BU11" s="175"/>
    </row>
    <row r="12" spans="1:73" ht="13.8" thickBot="1" x14ac:dyDescent="0.3">
      <c r="Z12">
        <v>17</v>
      </c>
      <c r="AA12" t="s">
        <v>192</v>
      </c>
      <c r="AB12">
        <v>17</v>
      </c>
      <c r="AC12" t="s">
        <v>393</v>
      </c>
      <c r="AG12" s="68" t="e">
        <f>IF(#REF!=0,0,1)</f>
        <v>#REF!</v>
      </c>
      <c r="AH12" s="212" t="s">
        <v>9160</v>
      </c>
      <c r="AI12" s="212" t="s">
        <v>9160</v>
      </c>
      <c r="AJ12" s="212" t="s">
        <v>9160</v>
      </c>
      <c r="AK12" s="212" t="s">
        <v>9160</v>
      </c>
      <c r="AL12" s="192" t="s">
        <v>2267</v>
      </c>
      <c r="AM12" s="212" t="s">
        <v>9160</v>
      </c>
      <c r="AN12" s="212" t="s">
        <v>9160</v>
      </c>
      <c r="AO12" s="212" t="s">
        <v>9115</v>
      </c>
      <c r="AP12" s="212" t="s">
        <v>9115</v>
      </c>
      <c r="AQ12" s="212" t="s">
        <v>9115</v>
      </c>
      <c r="AR12" s="212" t="s">
        <v>9115</v>
      </c>
      <c r="AS12" s="212" t="s">
        <v>9115</v>
      </c>
      <c r="AT12" s="212" t="s">
        <v>9160</v>
      </c>
      <c r="AU12" s="212" t="s">
        <v>9160</v>
      </c>
      <c r="AV12" s="212" t="s">
        <v>9115</v>
      </c>
      <c r="AW12" s="368" t="s">
        <v>9160</v>
      </c>
      <c r="AX12" s="368" t="s">
        <v>9160</v>
      </c>
      <c r="AY12" s="212" t="s">
        <v>9382</v>
      </c>
      <c r="AZ12" s="212" t="s">
        <v>9382</v>
      </c>
      <c r="BA12" s="212" t="s">
        <v>9115</v>
      </c>
      <c r="BB12" s="212" t="s">
        <v>9382</v>
      </c>
      <c r="BC12" s="212" t="s">
        <v>9115</v>
      </c>
      <c r="BD12" s="212" t="s">
        <v>9160</v>
      </c>
      <c r="BE12" s="212" t="s">
        <v>9115</v>
      </c>
      <c r="BF12" s="212" t="s">
        <v>9160</v>
      </c>
      <c r="BG12" s="237" t="s">
        <v>9121</v>
      </c>
      <c r="BH12">
        <v>12</v>
      </c>
      <c r="BI12">
        <v>7238</v>
      </c>
      <c r="BJ12" t="s">
        <v>366</v>
      </c>
      <c r="BK12" s="74">
        <v>25</v>
      </c>
      <c r="BL12" s="74" t="s">
        <v>68</v>
      </c>
      <c r="BM12" s="74"/>
      <c r="BP12" s="74"/>
      <c r="BQ12" s="176" t="s">
        <v>367</v>
      </c>
      <c r="BS12" s="74">
        <v>33</v>
      </c>
      <c r="BT12" s="176" t="s">
        <v>368</v>
      </c>
      <c r="BU12" s="175"/>
    </row>
    <row r="13" spans="1:73" ht="13.8" thickBot="1" x14ac:dyDescent="0.3">
      <c r="Z13">
        <v>18</v>
      </c>
      <c r="AA13" t="s">
        <v>193</v>
      </c>
      <c r="AB13">
        <v>18</v>
      </c>
      <c r="AC13" t="s">
        <v>397</v>
      </c>
      <c r="AG13" s="68" t="e">
        <f>IF(#REF!=0,0,1)</f>
        <v>#REF!</v>
      </c>
      <c r="AH13" s="367" t="s">
        <v>9160</v>
      </c>
      <c r="AI13" s="367" t="s">
        <v>9160</v>
      </c>
      <c r="AJ13" s="367" t="s">
        <v>9160</v>
      </c>
      <c r="AK13" s="367" t="s">
        <v>9160</v>
      </c>
      <c r="AL13" s="367" t="s">
        <v>9160</v>
      </c>
      <c r="AM13" s="367" t="s">
        <v>9160</v>
      </c>
      <c r="AN13" s="367" t="s">
        <v>9160</v>
      </c>
      <c r="AO13" s="367" t="s">
        <v>9160</v>
      </c>
      <c r="AP13" s="367" t="s">
        <v>9160</v>
      </c>
      <c r="AQ13" s="367" t="s">
        <v>9160</v>
      </c>
      <c r="AR13" s="276" t="s">
        <v>2268</v>
      </c>
      <c r="AS13" s="367" t="s">
        <v>9160</v>
      </c>
      <c r="AT13" s="367" t="s">
        <v>9160</v>
      </c>
      <c r="AU13" s="367" t="s">
        <v>9160</v>
      </c>
      <c r="AV13" s="368" t="s">
        <v>9160</v>
      </c>
      <c r="AW13" s="368" t="s">
        <v>9160</v>
      </c>
      <c r="AX13" s="368" t="s">
        <v>9160</v>
      </c>
      <c r="AY13" s="367" t="s">
        <v>9160</v>
      </c>
      <c r="AZ13" s="367" t="s">
        <v>9160</v>
      </c>
      <c r="BA13" s="173" t="s">
        <v>2266</v>
      </c>
      <c r="BB13" s="368" t="s">
        <v>9160</v>
      </c>
      <c r="BC13" s="173" t="s">
        <v>2266</v>
      </c>
      <c r="BD13" s="367" t="s">
        <v>9160</v>
      </c>
      <c r="BE13" s="367" t="s">
        <v>9160</v>
      </c>
      <c r="BF13" s="367" t="s">
        <v>9160</v>
      </c>
      <c r="BG13" s="367" t="s">
        <v>9160</v>
      </c>
      <c r="BH13">
        <v>13</v>
      </c>
      <c r="BI13">
        <v>7247</v>
      </c>
      <c r="BJ13" t="s">
        <v>370</v>
      </c>
      <c r="BK13" s="74">
        <v>26</v>
      </c>
      <c r="BL13" s="74" t="s">
        <v>69</v>
      </c>
      <c r="BM13" s="74"/>
      <c r="BP13" s="74"/>
      <c r="BQ13" s="176" t="s">
        <v>371</v>
      </c>
      <c r="BS13" s="74">
        <v>34</v>
      </c>
      <c r="BT13" s="176" t="s">
        <v>372</v>
      </c>
      <c r="BU13" s="175"/>
    </row>
    <row r="14" spans="1:73" x14ac:dyDescent="0.25">
      <c r="Z14">
        <v>19</v>
      </c>
      <c r="AA14" t="s">
        <v>194</v>
      </c>
      <c r="AB14">
        <v>19</v>
      </c>
      <c r="AC14" t="s">
        <v>401</v>
      </c>
      <c r="AG14" s="68" t="e">
        <f>IF(#REF!=0,0,1)</f>
        <v>#REF!</v>
      </c>
      <c r="AH14" s="368" t="s">
        <v>9160</v>
      </c>
      <c r="AI14" s="368" t="s">
        <v>9160</v>
      </c>
      <c r="AJ14" s="368" t="s">
        <v>9160</v>
      </c>
      <c r="AK14" s="368" t="s">
        <v>9160</v>
      </c>
      <c r="AL14" s="368" t="s">
        <v>9160</v>
      </c>
      <c r="AM14" s="368" t="s">
        <v>9160</v>
      </c>
      <c r="AN14" s="368" t="s">
        <v>9160</v>
      </c>
      <c r="AO14" s="368" t="s">
        <v>9160</v>
      </c>
      <c r="AP14" s="368" t="s">
        <v>9160</v>
      </c>
      <c r="AQ14" s="368" t="s">
        <v>9160</v>
      </c>
      <c r="AR14" s="190" t="s">
        <v>9160</v>
      </c>
      <c r="AS14" s="368" t="s">
        <v>9160</v>
      </c>
      <c r="AT14" s="190" t="s">
        <v>9160</v>
      </c>
      <c r="AU14" s="190" t="s">
        <v>9160</v>
      </c>
      <c r="AV14" s="190" t="s">
        <v>9160</v>
      </c>
      <c r="AW14" s="190" t="s">
        <v>9160</v>
      </c>
      <c r="AX14" s="190" t="s">
        <v>9160</v>
      </c>
      <c r="AY14" s="190" t="s">
        <v>9160</v>
      </c>
      <c r="AZ14" s="190" t="s">
        <v>9160</v>
      </c>
      <c r="BA14" s="190" t="s">
        <v>9160</v>
      </c>
      <c r="BB14" s="190" t="s">
        <v>9160</v>
      </c>
      <c r="BC14" s="190" t="s">
        <v>9160</v>
      </c>
      <c r="BD14" s="190" t="s">
        <v>9160</v>
      </c>
      <c r="BE14" s="190" t="s">
        <v>9160</v>
      </c>
      <c r="BF14" s="190" t="s">
        <v>9160</v>
      </c>
      <c r="BG14" s="190" t="s">
        <v>9160</v>
      </c>
      <c r="BH14">
        <v>14</v>
      </c>
      <c r="BI14">
        <v>7263</v>
      </c>
      <c r="BJ14" t="s">
        <v>374</v>
      </c>
      <c r="BK14" s="74">
        <v>32</v>
      </c>
      <c r="BL14" s="74" t="s">
        <v>12890</v>
      </c>
      <c r="BM14" s="74"/>
      <c r="BP14" s="74"/>
      <c r="BQ14" s="176" t="s">
        <v>375</v>
      </c>
      <c r="BS14" s="74">
        <v>35</v>
      </c>
      <c r="BT14" s="176" t="s">
        <v>376</v>
      </c>
      <c r="BU14" s="175"/>
    </row>
    <row r="15" spans="1:73" x14ac:dyDescent="0.25">
      <c r="Z15">
        <v>24</v>
      </c>
      <c r="AA15" t="s">
        <v>195</v>
      </c>
      <c r="AB15">
        <v>24</v>
      </c>
      <c r="AC15" t="s">
        <v>417</v>
      </c>
      <c r="AG15" s="68" t="e">
        <f>IF(#REF!=0,0,1)</f>
        <v>#REF!</v>
      </c>
      <c r="AH15" s="368" t="s">
        <v>9160</v>
      </c>
      <c r="AI15" s="368" t="s">
        <v>9160</v>
      </c>
      <c r="AJ15" s="368" t="s">
        <v>9160</v>
      </c>
      <c r="AK15" s="368" t="s">
        <v>9160</v>
      </c>
      <c r="AL15" s="368" t="s">
        <v>9160</v>
      </c>
      <c r="AM15" s="368" t="s">
        <v>9160</v>
      </c>
      <c r="AN15" s="368" t="s">
        <v>9160</v>
      </c>
      <c r="AO15" s="368" t="s">
        <v>9160</v>
      </c>
      <c r="AP15" s="368" t="s">
        <v>9160</v>
      </c>
      <c r="AQ15" s="368" t="s">
        <v>9160</v>
      </c>
      <c r="AR15" s="190" t="s">
        <v>9160</v>
      </c>
      <c r="AS15" s="368" t="s">
        <v>9160</v>
      </c>
      <c r="AT15" s="190" t="s">
        <v>9160</v>
      </c>
      <c r="AU15" s="190" t="s">
        <v>9160</v>
      </c>
      <c r="AV15" s="190" t="s">
        <v>9160</v>
      </c>
      <c r="AW15" s="190" t="s">
        <v>9160</v>
      </c>
      <c r="AX15" s="190" t="s">
        <v>9160</v>
      </c>
      <c r="AY15" s="190" t="s">
        <v>9160</v>
      </c>
      <c r="AZ15" s="190" t="s">
        <v>9160</v>
      </c>
      <c r="BA15" s="190" t="s">
        <v>9160</v>
      </c>
      <c r="BB15" s="190" t="s">
        <v>9160</v>
      </c>
      <c r="BC15" s="190" t="s">
        <v>9160</v>
      </c>
      <c r="BD15" s="190" t="s">
        <v>9160</v>
      </c>
      <c r="BE15" s="190" t="s">
        <v>9160</v>
      </c>
      <c r="BF15" s="190" t="s">
        <v>9160</v>
      </c>
      <c r="BG15" s="190" t="s">
        <v>9160</v>
      </c>
      <c r="BH15">
        <v>15</v>
      </c>
      <c r="BI15">
        <v>7280</v>
      </c>
      <c r="BJ15" t="s">
        <v>377</v>
      </c>
      <c r="BK15" s="74">
        <v>33</v>
      </c>
      <c r="BL15" s="74" t="s">
        <v>70</v>
      </c>
      <c r="BM15" s="74"/>
      <c r="BP15" s="74"/>
      <c r="BQ15" s="176" t="s">
        <v>378</v>
      </c>
      <c r="BS15" s="74">
        <v>41</v>
      </c>
      <c r="BT15" s="176" t="s">
        <v>379</v>
      </c>
      <c r="BU15" s="175"/>
    </row>
    <row r="16" spans="1:73" x14ac:dyDescent="0.25">
      <c r="Z16">
        <v>25</v>
      </c>
      <c r="AA16" t="s">
        <v>196</v>
      </c>
      <c r="AB16">
        <v>25</v>
      </c>
      <c r="AC16" t="s">
        <v>421</v>
      </c>
      <c r="AG16" s="68" t="e">
        <f>IF(#REF!=0,0,1)</f>
        <v>#REF!</v>
      </c>
      <c r="AH16" s="368" t="s">
        <v>9160</v>
      </c>
      <c r="AI16" s="368" t="s">
        <v>9160</v>
      </c>
      <c r="AJ16" s="368" t="s">
        <v>9160</v>
      </c>
      <c r="AK16" s="368" t="s">
        <v>9160</v>
      </c>
      <c r="AL16" s="368" t="s">
        <v>9160</v>
      </c>
      <c r="AM16" s="368" t="s">
        <v>9160</v>
      </c>
      <c r="AN16" s="368" t="s">
        <v>9160</v>
      </c>
      <c r="AO16" s="368" t="s">
        <v>9160</v>
      </c>
      <c r="AP16" s="368" t="s">
        <v>9160</v>
      </c>
      <c r="AQ16" s="368" t="s">
        <v>9160</v>
      </c>
      <c r="AR16" s="190" t="s">
        <v>9160</v>
      </c>
      <c r="AS16" s="368" t="s">
        <v>9160</v>
      </c>
      <c r="AT16" s="190" t="s">
        <v>9160</v>
      </c>
      <c r="AU16" s="190" t="s">
        <v>9160</v>
      </c>
      <c r="AV16" s="190" t="s">
        <v>9160</v>
      </c>
      <c r="AW16" s="190" t="s">
        <v>9160</v>
      </c>
      <c r="AX16" s="190" t="s">
        <v>9160</v>
      </c>
      <c r="AY16" s="190" t="s">
        <v>9160</v>
      </c>
      <c r="AZ16" s="190" t="s">
        <v>9160</v>
      </c>
      <c r="BA16" s="190" t="s">
        <v>9160</v>
      </c>
      <c r="BB16" s="190" t="s">
        <v>9160</v>
      </c>
      <c r="BC16" s="190" t="s">
        <v>9160</v>
      </c>
      <c r="BD16" s="190" t="s">
        <v>9160</v>
      </c>
      <c r="BE16" s="190" t="s">
        <v>9160</v>
      </c>
      <c r="BF16" s="190" t="s">
        <v>9160</v>
      </c>
      <c r="BG16" s="190" t="s">
        <v>9160</v>
      </c>
      <c r="BH16">
        <v>16</v>
      </c>
      <c r="BI16">
        <v>7384</v>
      </c>
      <c r="BJ16" t="s">
        <v>380</v>
      </c>
      <c r="BK16" s="74">
        <v>34</v>
      </c>
      <c r="BL16" s="74" t="s">
        <v>71</v>
      </c>
      <c r="BM16" s="74"/>
      <c r="BP16" s="74"/>
      <c r="BQ16" s="176" t="s">
        <v>381</v>
      </c>
      <c r="BS16" s="74">
        <v>42</v>
      </c>
      <c r="BT16" s="176" t="s">
        <v>382</v>
      </c>
      <c r="BU16" s="175"/>
    </row>
    <row r="17" spans="22:73" x14ac:dyDescent="0.25">
      <c r="Z17">
        <v>26</v>
      </c>
      <c r="AA17" t="s">
        <v>197</v>
      </c>
      <c r="AB17">
        <v>26</v>
      </c>
      <c r="AC17" t="s">
        <v>425</v>
      </c>
      <c r="AG17" s="68" t="e">
        <f>IF(#REF!=0,0,1)</f>
        <v>#REF!</v>
      </c>
      <c r="AH17" s="368" t="s">
        <v>9160</v>
      </c>
      <c r="AI17" s="368" t="s">
        <v>9160</v>
      </c>
      <c r="AJ17" s="368" t="s">
        <v>9160</v>
      </c>
      <c r="AK17" s="368" t="s">
        <v>9160</v>
      </c>
      <c r="AL17" s="368" t="s">
        <v>9160</v>
      </c>
      <c r="AM17" s="368" t="s">
        <v>9160</v>
      </c>
      <c r="AN17" s="368" t="s">
        <v>9160</v>
      </c>
      <c r="AO17" s="368" t="s">
        <v>9160</v>
      </c>
      <c r="AP17" s="368" t="s">
        <v>9160</v>
      </c>
      <c r="AQ17" s="368" t="s">
        <v>9160</v>
      </c>
      <c r="AR17" s="190" t="s">
        <v>9160</v>
      </c>
      <c r="AS17" s="368" t="s">
        <v>9160</v>
      </c>
      <c r="AT17" s="190" t="s">
        <v>9160</v>
      </c>
      <c r="AU17" s="190" t="s">
        <v>9160</v>
      </c>
      <c r="AV17" s="190" t="s">
        <v>9160</v>
      </c>
      <c r="AW17" s="190" t="s">
        <v>9160</v>
      </c>
      <c r="AX17" s="190" t="s">
        <v>9160</v>
      </c>
      <c r="AY17" s="190" t="s">
        <v>9160</v>
      </c>
      <c r="AZ17" s="190" t="s">
        <v>9160</v>
      </c>
      <c r="BA17" s="190" t="s">
        <v>9160</v>
      </c>
      <c r="BB17" s="190" t="s">
        <v>9160</v>
      </c>
      <c r="BC17" s="190" t="s">
        <v>9160</v>
      </c>
      <c r="BD17" s="190" t="s">
        <v>9160</v>
      </c>
      <c r="BE17" s="190" t="s">
        <v>9160</v>
      </c>
      <c r="BF17" s="190" t="s">
        <v>9160</v>
      </c>
      <c r="BG17" s="190" t="s">
        <v>9160</v>
      </c>
      <c r="BH17">
        <v>17</v>
      </c>
      <c r="BI17">
        <v>7412</v>
      </c>
      <c r="BJ17" t="s">
        <v>383</v>
      </c>
      <c r="BK17" s="74">
        <v>36</v>
      </c>
      <c r="BL17" s="74" t="s">
        <v>12891</v>
      </c>
      <c r="BM17" s="74"/>
      <c r="BP17" s="74"/>
      <c r="BQ17" s="176" t="s">
        <v>384</v>
      </c>
      <c r="BS17" s="74">
        <v>43</v>
      </c>
      <c r="BT17" s="176" t="s">
        <v>385</v>
      </c>
      <c r="BU17" s="175"/>
    </row>
    <row r="18" spans="22:73" x14ac:dyDescent="0.25">
      <c r="Z18">
        <v>27</v>
      </c>
      <c r="AA18" t="s">
        <v>198</v>
      </c>
      <c r="AB18">
        <v>27</v>
      </c>
      <c r="AC18" t="s">
        <v>429</v>
      </c>
      <c r="AG18" s="68" t="e">
        <f>IF(#REF!=0,0,1)</f>
        <v>#REF!</v>
      </c>
      <c r="AH18" s="368" t="s">
        <v>9160</v>
      </c>
      <c r="AI18" s="368" t="s">
        <v>9160</v>
      </c>
      <c r="AJ18" s="368" t="s">
        <v>9160</v>
      </c>
      <c r="AK18" s="368" t="s">
        <v>9160</v>
      </c>
      <c r="AL18" s="368" t="s">
        <v>9160</v>
      </c>
      <c r="AM18" s="368" t="s">
        <v>9160</v>
      </c>
      <c r="AN18" s="368" t="s">
        <v>9160</v>
      </c>
      <c r="AO18" s="368" t="s">
        <v>9160</v>
      </c>
      <c r="AP18" s="368" t="s">
        <v>9160</v>
      </c>
      <c r="AQ18" s="368" t="s">
        <v>9160</v>
      </c>
      <c r="AR18" s="190" t="s">
        <v>9160</v>
      </c>
      <c r="AS18" s="368" t="s">
        <v>9160</v>
      </c>
      <c r="AT18" s="190" t="s">
        <v>9160</v>
      </c>
      <c r="AU18" s="190" t="s">
        <v>9160</v>
      </c>
      <c r="AV18" s="190" t="s">
        <v>9160</v>
      </c>
      <c r="AW18" s="190" t="s">
        <v>9160</v>
      </c>
      <c r="AX18" s="190" t="s">
        <v>9160</v>
      </c>
      <c r="AY18" s="190" t="s">
        <v>9160</v>
      </c>
      <c r="AZ18" s="190" t="s">
        <v>9160</v>
      </c>
      <c r="BA18" s="190" t="s">
        <v>9160</v>
      </c>
      <c r="BB18" s="190" t="s">
        <v>9160</v>
      </c>
      <c r="BC18" s="190" t="s">
        <v>9160</v>
      </c>
      <c r="BD18" s="190" t="s">
        <v>9160</v>
      </c>
      <c r="BE18" s="190" t="s">
        <v>9160</v>
      </c>
      <c r="BF18" s="190" t="s">
        <v>9160</v>
      </c>
      <c r="BG18" s="190" t="s">
        <v>9160</v>
      </c>
      <c r="BH18">
        <v>18</v>
      </c>
      <c r="BI18">
        <v>7433</v>
      </c>
      <c r="BJ18" t="s">
        <v>386</v>
      </c>
      <c r="BK18" s="74">
        <v>41</v>
      </c>
      <c r="BL18" s="74" t="s">
        <v>12892</v>
      </c>
      <c r="BM18" s="74"/>
      <c r="BP18" s="74"/>
      <c r="BQ18" s="176" t="s">
        <v>387</v>
      </c>
      <c r="BS18" s="74">
        <v>51</v>
      </c>
      <c r="BT18" s="176" t="s">
        <v>388</v>
      </c>
      <c r="BU18" s="175"/>
    </row>
    <row r="19" spans="22:73" x14ac:dyDescent="0.25">
      <c r="Z19">
        <v>28</v>
      </c>
      <c r="AA19" t="s">
        <v>199</v>
      </c>
      <c r="AB19">
        <v>28</v>
      </c>
      <c r="AC19" t="s">
        <v>433</v>
      </c>
      <c r="AG19" s="68" t="e">
        <f>IF(#REF!=0,0,1)</f>
        <v>#REF!</v>
      </c>
      <c r="AH19" s="368" t="s">
        <v>9160</v>
      </c>
      <c r="AI19" s="368" t="s">
        <v>9160</v>
      </c>
      <c r="AJ19" s="368" t="s">
        <v>9160</v>
      </c>
      <c r="AK19" s="368" t="s">
        <v>9160</v>
      </c>
      <c r="AL19" s="368" t="s">
        <v>9160</v>
      </c>
      <c r="AM19" s="368" t="s">
        <v>9160</v>
      </c>
      <c r="AN19" s="368" t="s">
        <v>9160</v>
      </c>
      <c r="AO19" s="368" t="s">
        <v>9160</v>
      </c>
      <c r="AP19" s="368" t="s">
        <v>9160</v>
      </c>
      <c r="AQ19" s="368" t="s">
        <v>9160</v>
      </c>
      <c r="AR19" s="190" t="s">
        <v>9160</v>
      </c>
      <c r="AS19" s="368" t="s">
        <v>9160</v>
      </c>
      <c r="AT19" s="190" t="s">
        <v>9160</v>
      </c>
      <c r="AU19" s="190" t="s">
        <v>9160</v>
      </c>
      <c r="AV19" s="190" t="s">
        <v>9160</v>
      </c>
      <c r="AW19" s="190" t="s">
        <v>9160</v>
      </c>
      <c r="AX19" s="190" t="s">
        <v>9160</v>
      </c>
      <c r="AY19" s="190" t="s">
        <v>9160</v>
      </c>
      <c r="AZ19" s="190" t="s">
        <v>9160</v>
      </c>
      <c r="BA19" s="190" t="s">
        <v>9160</v>
      </c>
      <c r="BB19" s="190" t="s">
        <v>9160</v>
      </c>
      <c r="BC19" s="190" t="s">
        <v>9160</v>
      </c>
      <c r="BD19" s="190" t="s">
        <v>9160</v>
      </c>
      <c r="BE19" s="190" t="s">
        <v>9160</v>
      </c>
      <c r="BF19" s="190" t="s">
        <v>9160</v>
      </c>
      <c r="BG19" s="190" t="s">
        <v>9160</v>
      </c>
      <c r="BH19">
        <v>19</v>
      </c>
      <c r="BI19">
        <v>7526</v>
      </c>
      <c r="BJ19" t="s">
        <v>390</v>
      </c>
      <c r="BK19" s="74">
        <v>42</v>
      </c>
      <c r="BL19" s="74" t="s">
        <v>9888</v>
      </c>
      <c r="BM19" s="74"/>
      <c r="BP19" s="74"/>
      <c r="BQ19" s="176" t="s">
        <v>391</v>
      </c>
      <c r="BS19" s="74">
        <v>52</v>
      </c>
      <c r="BT19" s="176" t="s">
        <v>392</v>
      </c>
      <c r="BU19" s="175"/>
    </row>
    <row r="20" spans="22:73" ht="13.8" thickBot="1" x14ac:dyDescent="0.3">
      <c r="Z20">
        <v>29</v>
      </c>
      <c r="AA20" t="s">
        <v>200</v>
      </c>
      <c r="AB20">
        <v>29</v>
      </c>
      <c r="AC20" t="s">
        <v>438</v>
      </c>
      <c r="AH20" s="367" t="s">
        <v>9160</v>
      </c>
      <c r="AI20" s="367" t="s">
        <v>9160</v>
      </c>
      <c r="AJ20" s="367" t="s">
        <v>9160</v>
      </c>
      <c r="AK20" s="367" t="s">
        <v>9160</v>
      </c>
      <c r="AL20" s="367" t="s">
        <v>9160</v>
      </c>
      <c r="AM20" s="367" t="s">
        <v>9160</v>
      </c>
      <c r="AN20" s="367" t="s">
        <v>9160</v>
      </c>
      <c r="AO20" s="367" t="s">
        <v>9160</v>
      </c>
      <c r="AP20" s="367" t="s">
        <v>9160</v>
      </c>
      <c r="AQ20" s="367" t="s">
        <v>9160</v>
      </c>
      <c r="AR20" s="191" t="s">
        <v>9160</v>
      </c>
      <c r="AS20" s="367" t="s">
        <v>9160</v>
      </c>
      <c r="AT20" s="191" t="s">
        <v>9160</v>
      </c>
      <c r="AU20" s="191" t="s">
        <v>9160</v>
      </c>
      <c r="AV20" s="191" t="s">
        <v>9160</v>
      </c>
      <c r="AW20" s="191" t="s">
        <v>9160</v>
      </c>
      <c r="AX20" s="191" t="s">
        <v>9160</v>
      </c>
      <c r="AY20" s="191" t="s">
        <v>9160</v>
      </c>
      <c r="AZ20" s="191" t="s">
        <v>9160</v>
      </c>
      <c r="BA20" s="191" t="s">
        <v>9160</v>
      </c>
      <c r="BB20" s="191" t="s">
        <v>9160</v>
      </c>
      <c r="BC20" s="191" t="s">
        <v>9160</v>
      </c>
      <c r="BD20" s="191" t="s">
        <v>9160</v>
      </c>
      <c r="BE20" s="191" t="s">
        <v>9160</v>
      </c>
      <c r="BF20" s="191" t="s">
        <v>9160</v>
      </c>
      <c r="BG20" s="191" t="s">
        <v>9160</v>
      </c>
      <c r="BH20">
        <v>20</v>
      </c>
      <c r="BI20">
        <v>7556</v>
      </c>
      <c r="BJ20" t="s">
        <v>394</v>
      </c>
      <c r="BK20" s="74">
        <v>46</v>
      </c>
      <c r="BL20" s="74" t="s">
        <v>72</v>
      </c>
      <c r="BM20" s="74"/>
      <c r="BP20" s="74"/>
      <c r="BQ20" s="176" t="s">
        <v>395</v>
      </c>
      <c r="BS20" s="74">
        <v>61</v>
      </c>
      <c r="BT20" s="176" t="s">
        <v>396</v>
      </c>
      <c r="BU20" s="175"/>
    </row>
    <row r="21" spans="22:73" x14ac:dyDescent="0.25">
      <c r="Z21">
        <v>30</v>
      </c>
      <c r="AA21" t="s">
        <v>201</v>
      </c>
      <c r="AB21">
        <v>30</v>
      </c>
      <c r="AC21" t="s">
        <v>443</v>
      </c>
      <c r="BI21">
        <v>7566</v>
      </c>
      <c r="BJ21" t="s">
        <v>398</v>
      </c>
      <c r="BK21" s="74">
        <v>48</v>
      </c>
      <c r="BL21" s="74" t="s">
        <v>73</v>
      </c>
      <c r="BM21" s="74"/>
      <c r="BP21" s="74"/>
      <c r="BQ21" s="176" t="s">
        <v>399</v>
      </c>
      <c r="BS21" s="74">
        <v>62</v>
      </c>
      <c r="BT21" s="176" t="s">
        <v>400</v>
      </c>
      <c r="BU21" s="175"/>
    </row>
    <row r="22" spans="22:73" x14ac:dyDescent="0.25">
      <c r="Z22">
        <v>31</v>
      </c>
      <c r="AA22" t="s">
        <v>202</v>
      </c>
      <c r="AB22">
        <v>31</v>
      </c>
      <c r="AC22" t="s">
        <v>447</v>
      </c>
      <c r="BI22">
        <v>7574</v>
      </c>
      <c r="BJ22" t="s">
        <v>402</v>
      </c>
      <c r="BK22" s="74">
        <v>53</v>
      </c>
      <c r="BL22" s="74" t="s">
        <v>12872</v>
      </c>
      <c r="BM22" s="74"/>
      <c r="BP22" s="74"/>
      <c r="BQ22" s="176" t="s">
        <v>403</v>
      </c>
      <c r="BS22" s="74">
        <v>63</v>
      </c>
      <c r="BT22" s="176" t="s">
        <v>404</v>
      </c>
      <c r="BU22" s="175"/>
    </row>
    <row r="23" spans="22:73" x14ac:dyDescent="0.25">
      <c r="Z23">
        <v>32</v>
      </c>
      <c r="AA23" t="s">
        <v>203</v>
      </c>
      <c r="AB23">
        <v>32</v>
      </c>
      <c r="AC23" t="s">
        <v>452</v>
      </c>
      <c r="BI23">
        <v>7617</v>
      </c>
      <c r="BJ23" t="s">
        <v>405</v>
      </c>
      <c r="BK23" s="74">
        <v>55</v>
      </c>
      <c r="BL23" s="74" t="s">
        <v>74</v>
      </c>
      <c r="BM23" s="74"/>
      <c r="BP23" s="74"/>
      <c r="BQ23" s="176" t="s">
        <v>406</v>
      </c>
      <c r="BS23" s="74">
        <v>64</v>
      </c>
      <c r="BT23" s="176" t="s">
        <v>365</v>
      </c>
      <c r="BU23" s="175"/>
    </row>
    <row r="24" spans="22:73" ht="13.8" thickBot="1" x14ac:dyDescent="0.3">
      <c r="Z24">
        <v>33</v>
      </c>
      <c r="AA24" t="s">
        <v>330</v>
      </c>
      <c r="AB24">
        <v>33</v>
      </c>
      <c r="AC24" t="s">
        <v>457</v>
      </c>
      <c r="BC24" s="212"/>
      <c r="BI24">
        <v>7631</v>
      </c>
      <c r="BJ24" t="s">
        <v>407</v>
      </c>
      <c r="BK24" s="74">
        <v>59</v>
      </c>
      <c r="BL24" s="74" t="s">
        <v>9230</v>
      </c>
      <c r="BM24" s="74"/>
      <c r="BP24" s="74"/>
      <c r="BQ24" s="176" t="s">
        <v>408</v>
      </c>
      <c r="BS24" s="74">
        <v>71</v>
      </c>
      <c r="BT24" s="176" t="s">
        <v>409</v>
      </c>
      <c r="BU24" s="175"/>
    </row>
    <row r="25" spans="22:73" x14ac:dyDescent="0.25">
      <c r="Z25">
        <v>34</v>
      </c>
      <c r="AA25" t="s">
        <v>331</v>
      </c>
      <c r="AB25">
        <v>34</v>
      </c>
      <c r="AC25" t="s">
        <v>461</v>
      </c>
      <c r="AH25" s="172"/>
      <c r="BI25">
        <v>7747</v>
      </c>
      <c r="BJ25" t="s">
        <v>410</v>
      </c>
      <c r="BK25" s="74">
        <v>60</v>
      </c>
      <c r="BL25" s="74" t="s">
        <v>75</v>
      </c>
      <c r="BM25" s="74"/>
      <c r="BP25" s="74"/>
      <c r="BQ25" s="176" t="s">
        <v>412</v>
      </c>
      <c r="BS25" s="74">
        <v>72</v>
      </c>
      <c r="BT25" s="176" t="s">
        <v>413</v>
      </c>
      <c r="BU25" s="175"/>
    </row>
    <row r="26" spans="22:73" x14ac:dyDescent="0.25">
      <c r="Z26">
        <v>35</v>
      </c>
      <c r="AA26" t="s">
        <v>204</v>
      </c>
      <c r="AB26">
        <v>35</v>
      </c>
      <c r="AC26" t="s">
        <v>465</v>
      </c>
      <c r="AH26" s="173"/>
      <c r="BI26">
        <v>7778</v>
      </c>
      <c r="BJ26" t="s">
        <v>414</v>
      </c>
      <c r="BK26" s="74">
        <v>61</v>
      </c>
      <c r="BL26" s="74" t="s">
        <v>9231</v>
      </c>
      <c r="BM26" s="74"/>
      <c r="BP26" s="74"/>
      <c r="BQ26" s="176" t="s">
        <v>415</v>
      </c>
      <c r="BS26" s="74">
        <v>73</v>
      </c>
      <c r="BT26" s="176" t="s">
        <v>416</v>
      </c>
      <c r="BU26" s="175"/>
    </row>
    <row r="27" spans="22:73" x14ac:dyDescent="0.25">
      <c r="Z27">
        <v>36</v>
      </c>
      <c r="AA27" t="s">
        <v>205</v>
      </c>
      <c r="AB27">
        <v>36</v>
      </c>
      <c r="AC27" t="s">
        <v>469</v>
      </c>
      <c r="AH27" s="173"/>
      <c r="BI27">
        <v>7792</v>
      </c>
      <c r="BJ27" t="s">
        <v>418</v>
      </c>
      <c r="BK27" s="74">
        <v>63</v>
      </c>
      <c r="BL27" s="74" t="s">
        <v>76</v>
      </c>
      <c r="BM27" s="74"/>
      <c r="BP27" s="74"/>
      <c r="BQ27" s="176" t="s">
        <v>419</v>
      </c>
      <c r="BS27" s="74">
        <v>74</v>
      </c>
      <c r="BT27" s="176" t="s">
        <v>420</v>
      </c>
      <c r="BU27" s="175"/>
    </row>
    <row r="28" spans="22:73" x14ac:dyDescent="0.25">
      <c r="Z28">
        <v>40</v>
      </c>
      <c r="AA28" t="s">
        <v>206</v>
      </c>
      <c r="AB28">
        <v>40</v>
      </c>
      <c r="AC28" t="s">
        <v>473</v>
      </c>
      <c r="AH28" s="173"/>
      <c r="BI28">
        <v>7904</v>
      </c>
      <c r="BJ28" t="s">
        <v>422</v>
      </c>
      <c r="BK28" s="74">
        <v>64</v>
      </c>
      <c r="BL28" s="74" t="s">
        <v>77</v>
      </c>
      <c r="BM28" s="74"/>
      <c r="BP28" s="74"/>
      <c r="BQ28" s="176" t="s">
        <v>423</v>
      </c>
      <c r="BS28" s="74">
        <v>81</v>
      </c>
      <c r="BT28" s="176" t="s">
        <v>424</v>
      </c>
      <c r="BU28" s="175"/>
    </row>
    <row r="29" spans="22:73" x14ac:dyDescent="0.25">
      <c r="Z29">
        <v>41</v>
      </c>
      <c r="AA29" t="s">
        <v>207</v>
      </c>
      <c r="AB29">
        <v>41</v>
      </c>
      <c r="AC29" t="s">
        <v>477</v>
      </c>
      <c r="AH29" s="173"/>
      <c r="BI29">
        <v>7954</v>
      </c>
      <c r="BJ29" t="s">
        <v>426</v>
      </c>
      <c r="BK29" s="74">
        <v>66</v>
      </c>
      <c r="BL29" s="74" t="s">
        <v>78</v>
      </c>
      <c r="BM29" s="74"/>
      <c r="BP29" s="74"/>
      <c r="BQ29" s="176" t="s">
        <v>427</v>
      </c>
      <c r="BS29" s="74">
        <v>82</v>
      </c>
      <c r="BT29" s="176" t="s">
        <v>428</v>
      </c>
      <c r="BU29" s="175"/>
    </row>
    <row r="30" spans="22:73" x14ac:dyDescent="0.25">
      <c r="AH30" s="173"/>
      <c r="BI30">
        <v>8008</v>
      </c>
      <c r="BJ30" t="s">
        <v>430</v>
      </c>
      <c r="BK30" s="74">
        <v>68</v>
      </c>
      <c r="BL30" s="74" t="s">
        <v>9889</v>
      </c>
      <c r="BM30" s="74"/>
      <c r="BP30" s="74"/>
      <c r="BQ30" s="176" t="s">
        <v>431</v>
      </c>
      <c r="BS30" s="74">
        <v>83</v>
      </c>
      <c r="BT30" s="176" t="s">
        <v>432</v>
      </c>
      <c r="BU30" s="175"/>
    </row>
    <row r="31" spans="22:73" x14ac:dyDescent="0.25">
      <c r="AH31" s="173"/>
      <c r="BI31">
        <v>8017</v>
      </c>
      <c r="BJ31" t="s">
        <v>434</v>
      </c>
      <c r="BK31" s="74">
        <v>69</v>
      </c>
      <c r="BL31" s="74" t="s">
        <v>9385</v>
      </c>
      <c r="BM31" s="74"/>
      <c r="BP31" s="74"/>
      <c r="BQ31" s="176" t="s">
        <v>435</v>
      </c>
      <c r="BS31" s="74">
        <v>84</v>
      </c>
      <c r="BT31" s="176" t="s">
        <v>436</v>
      </c>
      <c r="BU31" s="175"/>
    </row>
    <row r="32" spans="22:73" ht="15" thickBot="1" x14ac:dyDescent="0.35">
      <c r="V32" t="s">
        <v>437</v>
      </c>
      <c r="X32" s="186" t="s">
        <v>2261</v>
      </c>
      <c r="Y32" s="186" t="s">
        <v>29</v>
      </c>
      <c r="Z32" s="189" t="s">
        <v>2265</v>
      </c>
      <c r="AA32" s="186" t="s">
        <v>2262</v>
      </c>
      <c r="AB32" s="342" t="s">
        <v>9117</v>
      </c>
      <c r="AC32" s="345" t="s">
        <v>9118</v>
      </c>
      <c r="AD32" s="342" t="s">
        <v>2263</v>
      </c>
      <c r="AE32" s="343" t="s">
        <v>9119</v>
      </c>
      <c r="AF32" s="344" t="s">
        <v>2264</v>
      </c>
      <c r="AH32" s="173"/>
      <c r="BI32">
        <v>8027</v>
      </c>
      <c r="BJ32" t="s">
        <v>439</v>
      </c>
      <c r="BK32" s="74">
        <v>70</v>
      </c>
      <c r="BL32" s="74" t="s">
        <v>9232</v>
      </c>
      <c r="BM32" s="74"/>
      <c r="BP32" s="74"/>
      <c r="BQ32" s="176" t="s">
        <v>440</v>
      </c>
      <c r="BS32" s="74">
        <v>85</v>
      </c>
      <c r="BT32" s="176" t="s">
        <v>441</v>
      </c>
      <c r="BU32" s="175"/>
    </row>
    <row r="33" spans="22:73" ht="13.8" thickBot="1" x14ac:dyDescent="0.3">
      <c r="V33" t="s">
        <v>442</v>
      </c>
      <c r="X33" s="40" t="s">
        <v>2261</v>
      </c>
      <c r="Y33" t="s">
        <v>29</v>
      </c>
      <c r="Z33" s="187" t="s">
        <v>9120</v>
      </c>
      <c r="AA33" s="187" t="s">
        <v>9185</v>
      </c>
      <c r="AB33" s="187" t="s">
        <v>2261</v>
      </c>
      <c r="AC33" s="187" t="s">
        <v>9120</v>
      </c>
      <c r="AD33" s="40" t="s">
        <v>9189</v>
      </c>
      <c r="AE33" s="187" t="s">
        <v>2261</v>
      </c>
      <c r="AF33" s="187" t="s">
        <v>2261</v>
      </c>
      <c r="AH33" s="174"/>
      <c r="BI33">
        <v>8039</v>
      </c>
      <c r="BJ33" t="s">
        <v>444</v>
      </c>
      <c r="BK33" s="74">
        <v>72</v>
      </c>
      <c r="BL33" s="74" t="s">
        <v>79</v>
      </c>
      <c r="BM33" s="74"/>
      <c r="BP33" s="74"/>
      <c r="BQ33" s="176" t="s">
        <v>445</v>
      </c>
      <c r="BS33" s="74">
        <v>86</v>
      </c>
      <c r="BT33" s="176" t="s">
        <v>446</v>
      </c>
      <c r="BU33" s="175"/>
    </row>
    <row r="34" spans="22:73" x14ac:dyDescent="0.25">
      <c r="V34"/>
      <c r="X34" s="187" t="s">
        <v>9185</v>
      </c>
      <c r="Y34" s="188" t="s">
        <v>9187</v>
      </c>
      <c r="Z34" s="187" t="s">
        <v>9185</v>
      </c>
      <c r="AA34" s="188" t="s">
        <v>9186</v>
      </c>
      <c r="AB34" s="187" t="s">
        <v>9185</v>
      </c>
      <c r="AC34" s="187" t="s">
        <v>9185</v>
      </c>
      <c r="AE34" s="187" t="s">
        <v>9185</v>
      </c>
      <c r="AF34" s="187" t="s">
        <v>9185</v>
      </c>
      <c r="BI34">
        <v>8041</v>
      </c>
      <c r="BJ34" t="s">
        <v>448</v>
      </c>
      <c r="BK34" s="74">
        <v>73</v>
      </c>
      <c r="BL34" s="74" t="s">
        <v>9233</v>
      </c>
      <c r="BM34" s="74"/>
      <c r="BP34" s="74"/>
      <c r="BQ34" s="176" t="s">
        <v>449</v>
      </c>
      <c r="BS34" s="74">
        <v>87</v>
      </c>
      <c r="BT34" s="176" t="s">
        <v>450</v>
      </c>
      <c r="BU34" s="175"/>
    </row>
    <row r="35" spans="22:73" x14ac:dyDescent="0.25">
      <c r="V35" t="s">
        <v>451</v>
      </c>
      <c r="X35" s="188" t="s">
        <v>9186</v>
      </c>
      <c r="Y35" s="187" t="s">
        <v>9188</v>
      </c>
      <c r="Z35" s="188" t="s">
        <v>9186</v>
      </c>
      <c r="AA35" s="347" t="s">
        <v>29</v>
      </c>
      <c r="AB35" s="188" t="s">
        <v>9186</v>
      </c>
      <c r="AC35" s="188" t="s">
        <v>9186</v>
      </c>
      <c r="AE35" s="188" t="s">
        <v>9186</v>
      </c>
      <c r="AF35" s="188" t="s">
        <v>9186</v>
      </c>
      <c r="BI35">
        <v>8045</v>
      </c>
      <c r="BJ35" t="s">
        <v>453</v>
      </c>
      <c r="BK35" s="74">
        <v>74</v>
      </c>
      <c r="BL35" s="74" t="s">
        <v>80</v>
      </c>
      <c r="BM35" s="74"/>
      <c r="BP35" s="74"/>
      <c r="BQ35" s="176" t="s">
        <v>454</v>
      </c>
      <c r="BS35" s="74">
        <v>91</v>
      </c>
      <c r="BT35" s="176" t="s">
        <v>455</v>
      </c>
      <c r="BU35" s="175"/>
    </row>
    <row r="36" spans="22:73" x14ac:dyDescent="0.25">
      <c r="V36" t="s">
        <v>456</v>
      </c>
      <c r="Z36" s="188" t="s">
        <v>29</v>
      </c>
      <c r="AA36" s="243" t="s">
        <v>9189</v>
      </c>
      <c r="AB36" s="188" t="s">
        <v>29</v>
      </c>
      <c r="AC36" s="188" t="s">
        <v>29</v>
      </c>
      <c r="AE36" s="188" t="s">
        <v>29</v>
      </c>
      <c r="AF36" s="188" t="s">
        <v>29</v>
      </c>
      <c r="BI36">
        <v>8065</v>
      </c>
      <c r="BJ36" t="s">
        <v>458</v>
      </c>
      <c r="BK36" s="74">
        <v>75</v>
      </c>
      <c r="BL36" s="74" t="s">
        <v>81</v>
      </c>
      <c r="BM36" s="74"/>
      <c r="BP36" s="74"/>
      <c r="BQ36" s="176" t="s">
        <v>459</v>
      </c>
      <c r="BS36" s="74">
        <v>92</v>
      </c>
      <c r="BT36" s="176" t="s">
        <v>460</v>
      </c>
      <c r="BU36" s="175"/>
    </row>
    <row r="37" spans="22:73" x14ac:dyDescent="0.25">
      <c r="Z37" s="188" t="s">
        <v>9187</v>
      </c>
      <c r="AA37" s="187"/>
      <c r="AB37" s="188" t="s">
        <v>9187</v>
      </c>
      <c r="AC37" s="188" t="s">
        <v>9187</v>
      </c>
      <c r="AE37" s="188" t="s">
        <v>9187</v>
      </c>
      <c r="AF37" s="188" t="s">
        <v>9187</v>
      </c>
      <c r="BI37">
        <v>8071</v>
      </c>
      <c r="BJ37" t="s">
        <v>462</v>
      </c>
      <c r="BK37" s="74">
        <v>76</v>
      </c>
      <c r="BL37" s="74" t="s">
        <v>12893</v>
      </c>
      <c r="BM37" s="74"/>
      <c r="BP37" s="74"/>
      <c r="BQ37" s="176" t="s">
        <v>463</v>
      </c>
      <c r="BS37" s="74">
        <v>93</v>
      </c>
      <c r="BT37" s="176" t="s">
        <v>464</v>
      </c>
      <c r="BU37" s="175"/>
    </row>
    <row r="38" spans="22:73" x14ac:dyDescent="0.25">
      <c r="X38" s="1"/>
      <c r="Z38" s="187" t="s">
        <v>9188</v>
      </c>
      <c r="AA38" s="187"/>
      <c r="AB38" s="187" t="s">
        <v>9188</v>
      </c>
      <c r="AC38" s="187" t="s">
        <v>9188</v>
      </c>
      <c r="AE38" s="187" t="s">
        <v>9188</v>
      </c>
      <c r="AF38" s="187" t="s">
        <v>9188</v>
      </c>
      <c r="BI38">
        <v>8074</v>
      </c>
      <c r="BJ38" t="s">
        <v>466</v>
      </c>
      <c r="BK38" s="74">
        <v>77</v>
      </c>
      <c r="BL38" s="74" t="s">
        <v>83</v>
      </c>
      <c r="BM38" s="74"/>
      <c r="BP38" s="74"/>
      <c r="BQ38" s="176" t="s">
        <v>467</v>
      </c>
      <c r="BS38" s="74">
        <v>94</v>
      </c>
      <c r="BT38" s="176" t="s">
        <v>468</v>
      </c>
      <c r="BU38" s="175"/>
    </row>
    <row r="39" spans="22:73" x14ac:dyDescent="0.25">
      <c r="AB39" s="187" t="s">
        <v>9189</v>
      </c>
      <c r="AE39" s="187" t="s">
        <v>9189</v>
      </c>
      <c r="AF39" s="187" t="s">
        <v>9189</v>
      </c>
      <c r="BI39">
        <v>8075</v>
      </c>
      <c r="BJ39" t="s">
        <v>470</v>
      </c>
      <c r="BK39" s="74">
        <v>78</v>
      </c>
      <c r="BL39" s="74" t="s">
        <v>12894</v>
      </c>
      <c r="BM39" s="74"/>
      <c r="BP39" s="74"/>
      <c r="BQ39" s="176" t="s">
        <v>471</v>
      </c>
      <c r="BS39" s="74">
        <v>95</v>
      </c>
      <c r="BT39" s="176" t="s">
        <v>472</v>
      </c>
      <c r="BU39" s="175"/>
    </row>
    <row r="40" spans="22:73" x14ac:dyDescent="0.25">
      <c r="AB40" s="346" t="s">
        <v>9190</v>
      </c>
      <c r="AE40" s="346" t="s">
        <v>9190</v>
      </c>
      <c r="BI40">
        <v>8079</v>
      </c>
      <c r="BJ40" t="s">
        <v>474</v>
      </c>
      <c r="BK40" s="74">
        <v>80</v>
      </c>
      <c r="BL40" s="74" t="s">
        <v>12895</v>
      </c>
      <c r="BM40" s="74"/>
      <c r="BP40" s="74"/>
      <c r="BQ40" s="176" t="s">
        <v>475</v>
      </c>
      <c r="BS40" s="74">
        <v>96</v>
      </c>
      <c r="BT40" s="176" t="s">
        <v>476</v>
      </c>
      <c r="BU40" s="175"/>
    </row>
    <row r="41" spans="22:73" x14ac:dyDescent="0.25">
      <c r="AB41" s="346" t="s">
        <v>9217</v>
      </c>
      <c r="AE41" s="346" t="s">
        <v>9217</v>
      </c>
      <c r="BI41">
        <v>8100</v>
      </c>
      <c r="BJ41" t="s">
        <v>478</v>
      </c>
      <c r="BK41" s="74">
        <v>81</v>
      </c>
      <c r="BL41" s="74" t="s">
        <v>86</v>
      </c>
      <c r="BM41" s="74"/>
      <c r="BP41" s="74"/>
      <c r="BQ41" s="176" t="s">
        <v>479</v>
      </c>
      <c r="BS41" s="74">
        <v>97</v>
      </c>
      <c r="BT41" s="176" t="s">
        <v>480</v>
      </c>
      <c r="BU41" s="175"/>
    </row>
    <row r="42" spans="22:73" x14ac:dyDescent="0.25">
      <c r="BI42">
        <v>8138</v>
      </c>
      <c r="BJ42" t="s">
        <v>481</v>
      </c>
      <c r="BK42" s="74">
        <v>85</v>
      </c>
      <c r="BL42" s="74" t="s">
        <v>87</v>
      </c>
      <c r="BM42" s="74"/>
      <c r="BP42" s="74"/>
      <c r="BQ42" s="176" t="s">
        <v>482</v>
      </c>
      <c r="BS42" s="74">
        <v>102</v>
      </c>
      <c r="BT42" s="176" t="s">
        <v>483</v>
      </c>
      <c r="BU42" s="175"/>
    </row>
    <row r="43" spans="22:73" x14ac:dyDescent="0.25">
      <c r="BI43">
        <v>8142</v>
      </c>
      <c r="BJ43" t="s">
        <v>484</v>
      </c>
      <c r="BK43" s="74">
        <v>87</v>
      </c>
      <c r="BL43" s="74" t="s">
        <v>88</v>
      </c>
      <c r="BM43" s="74"/>
      <c r="BP43" s="74"/>
      <c r="BQ43" s="176" t="s">
        <v>485</v>
      </c>
      <c r="BS43" s="74">
        <v>105</v>
      </c>
      <c r="BT43" s="176" t="s">
        <v>486</v>
      </c>
      <c r="BU43" s="175"/>
    </row>
    <row r="44" spans="22:73" x14ac:dyDescent="0.25">
      <c r="AA44" s="177" t="s">
        <v>19</v>
      </c>
      <c r="BI44">
        <v>8185</v>
      </c>
      <c r="BJ44" t="s">
        <v>487</v>
      </c>
      <c r="BK44" s="74">
        <v>88</v>
      </c>
      <c r="BL44" s="74" t="s">
        <v>12896</v>
      </c>
      <c r="BM44" s="74"/>
      <c r="BP44" s="74"/>
      <c r="BQ44" s="176" t="s">
        <v>488</v>
      </c>
      <c r="BS44" s="74">
        <v>106</v>
      </c>
      <c r="BT44" s="176" t="s">
        <v>489</v>
      </c>
      <c r="BU44" s="175"/>
    </row>
    <row r="45" spans="22:73" x14ac:dyDescent="0.25">
      <c r="AA45" t="s">
        <v>490</v>
      </c>
      <c r="AD45" s="26" t="s">
        <v>2258</v>
      </c>
      <c r="AE45" s="8"/>
      <c r="AF45" s="8"/>
      <c r="AG45" s="292" t="s">
        <v>270</v>
      </c>
      <c r="BI45">
        <v>8211</v>
      </c>
      <c r="BJ45" t="s">
        <v>491</v>
      </c>
      <c r="BK45" s="74">
        <v>89</v>
      </c>
      <c r="BL45" s="74" t="s">
        <v>90</v>
      </c>
      <c r="BM45" s="74"/>
      <c r="BP45" s="74"/>
      <c r="BQ45" s="176" t="s">
        <v>492</v>
      </c>
      <c r="BS45" s="74">
        <v>107</v>
      </c>
      <c r="BT45" s="176" t="s">
        <v>493</v>
      </c>
      <c r="BU45" s="175"/>
    </row>
    <row r="46" spans="22:73" x14ac:dyDescent="0.25">
      <c r="AA46" t="s">
        <v>494</v>
      </c>
      <c r="AD46" s="4" t="s">
        <v>2259</v>
      </c>
      <c r="AE46" s="1"/>
      <c r="AF46" s="1"/>
      <c r="AG46" s="292" t="s">
        <v>271</v>
      </c>
      <c r="BI46">
        <v>8222</v>
      </c>
      <c r="BJ46" t="s">
        <v>495</v>
      </c>
      <c r="BK46" s="74">
        <v>90</v>
      </c>
      <c r="BL46" s="74" t="s">
        <v>210</v>
      </c>
      <c r="BM46" s="74"/>
      <c r="BP46" s="74"/>
      <c r="BQ46" s="176" t="s">
        <v>496</v>
      </c>
      <c r="BS46" s="74">
        <v>111</v>
      </c>
      <c r="BT46" s="176" t="s">
        <v>497</v>
      </c>
      <c r="BU46" s="175"/>
    </row>
    <row r="47" spans="22:73" x14ac:dyDescent="0.25">
      <c r="AA47" t="s">
        <v>498</v>
      </c>
      <c r="AD47" s="184" t="s">
        <v>2255</v>
      </c>
      <c r="AE47" s="3"/>
      <c r="AF47" s="3"/>
      <c r="AG47" s="292" t="s">
        <v>273</v>
      </c>
      <c r="BI47">
        <v>8228</v>
      </c>
      <c r="BJ47" t="s">
        <v>499</v>
      </c>
      <c r="BK47" s="74">
        <v>91</v>
      </c>
      <c r="BL47" s="74" t="s">
        <v>9234</v>
      </c>
      <c r="BM47" s="74"/>
      <c r="BP47" s="74"/>
      <c r="BQ47" s="176" t="s">
        <v>500</v>
      </c>
      <c r="BS47" s="74">
        <v>112</v>
      </c>
      <c r="BT47" s="176" t="s">
        <v>501</v>
      </c>
      <c r="BU47" s="175"/>
    </row>
    <row r="48" spans="22:73" x14ac:dyDescent="0.25">
      <c r="AA48" t="s">
        <v>502</v>
      </c>
      <c r="AD48" s="184" t="s">
        <v>2260</v>
      </c>
      <c r="AE48" s="3"/>
      <c r="AF48" s="3"/>
      <c r="AG48" s="292" t="s">
        <v>272</v>
      </c>
      <c r="BI48">
        <v>8229</v>
      </c>
      <c r="BJ48" t="s">
        <v>503</v>
      </c>
      <c r="BK48" s="74">
        <v>92</v>
      </c>
      <c r="BL48" s="74" t="s">
        <v>90</v>
      </c>
      <c r="BM48" s="74"/>
      <c r="BP48" s="74"/>
      <c r="BQ48" s="176" t="s">
        <v>504</v>
      </c>
      <c r="BS48" s="74">
        <v>141</v>
      </c>
      <c r="BT48" s="176" t="s">
        <v>505</v>
      </c>
      <c r="BU48" s="175"/>
    </row>
    <row r="49" spans="27:73" x14ac:dyDescent="0.25">
      <c r="AA49" t="s">
        <v>506</v>
      </c>
      <c r="AD49" s="4" t="s">
        <v>2256</v>
      </c>
      <c r="AE49" s="1"/>
      <c r="AF49" s="1"/>
      <c r="AG49" s="292" t="s">
        <v>9200</v>
      </c>
      <c r="BI49">
        <v>8240</v>
      </c>
      <c r="BJ49" t="s">
        <v>507</v>
      </c>
      <c r="BK49" s="74">
        <v>94</v>
      </c>
      <c r="BL49" s="74" t="s">
        <v>91</v>
      </c>
      <c r="BM49" s="74"/>
      <c r="BP49" s="74"/>
      <c r="BQ49" s="176" t="s">
        <v>508</v>
      </c>
      <c r="BS49" s="74">
        <v>151</v>
      </c>
      <c r="BT49" s="176" t="s">
        <v>365</v>
      </c>
      <c r="BU49" s="175"/>
    </row>
    <row r="50" spans="27:73" x14ac:dyDescent="0.25">
      <c r="AA50" t="s">
        <v>509</v>
      </c>
      <c r="AD50" s="4" t="s">
        <v>515</v>
      </c>
      <c r="AE50" s="1"/>
      <c r="AF50" s="1"/>
      <c r="AG50" s="292" t="s">
        <v>33</v>
      </c>
      <c r="BI50">
        <v>8252</v>
      </c>
      <c r="BJ50" t="s">
        <v>510</v>
      </c>
      <c r="BK50" s="74">
        <v>97</v>
      </c>
      <c r="BL50" s="74" t="s">
        <v>12897</v>
      </c>
      <c r="BM50" s="74"/>
      <c r="BP50" s="74"/>
      <c r="BQ50" s="176" t="s">
        <v>511</v>
      </c>
      <c r="BS50" s="74">
        <v>171</v>
      </c>
      <c r="BT50" s="176" t="s">
        <v>512</v>
      </c>
      <c r="BU50" s="175"/>
    </row>
    <row r="51" spans="27:73" x14ac:dyDescent="0.25">
      <c r="AA51" t="s">
        <v>513</v>
      </c>
      <c r="AD51" s="27" t="s">
        <v>2257</v>
      </c>
      <c r="AE51" s="29"/>
      <c r="AF51" s="29"/>
      <c r="AG51" s="292" t="s">
        <v>9202</v>
      </c>
      <c r="BI51">
        <v>8257</v>
      </c>
      <c r="BJ51" t="s">
        <v>514</v>
      </c>
      <c r="BK51" s="74">
        <v>99</v>
      </c>
      <c r="BL51" s="74" t="s">
        <v>12876</v>
      </c>
      <c r="BM51" s="74"/>
      <c r="BU51" s="175"/>
    </row>
    <row r="52" spans="27:73" x14ac:dyDescent="0.25">
      <c r="AA52" t="s">
        <v>515</v>
      </c>
      <c r="AB52" t="s">
        <v>516</v>
      </c>
      <c r="AC52" t="s">
        <v>517</v>
      </c>
      <c r="AG52" s="292" t="s">
        <v>275</v>
      </c>
      <c r="BI52">
        <v>8260</v>
      </c>
      <c r="BJ52" t="s">
        <v>518</v>
      </c>
      <c r="BK52" s="74">
        <v>100</v>
      </c>
      <c r="BL52" s="543" t="s">
        <v>92</v>
      </c>
      <c r="BM52" s="74"/>
      <c r="BU52" s="175"/>
    </row>
    <row r="53" spans="27:73" x14ac:dyDescent="0.25">
      <c r="AA53" t="s">
        <v>519</v>
      </c>
      <c r="AG53" s="292" t="s">
        <v>274</v>
      </c>
      <c r="BI53">
        <v>8265</v>
      </c>
      <c r="BJ53" t="s">
        <v>520</v>
      </c>
      <c r="BK53" s="74">
        <v>101</v>
      </c>
      <c r="BL53" s="74" t="s">
        <v>93</v>
      </c>
      <c r="BM53" s="74"/>
      <c r="BQ53" s="176"/>
      <c r="BU53" s="175"/>
    </row>
    <row r="54" spans="27:73" x14ac:dyDescent="0.25">
      <c r="AG54" s="292" t="s">
        <v>9197</v>
      </c>
      <c r="BI54">
        <v>8280</v>
      </c>
      <c r="BJ54" t="s">
        <v>521</v>
      </c>
      <c r="BK54" s="74">
        <v>102</v>
      </c>
      <c r="BL54" s="74" t="s">
        <v>94</v>
      </c>
      <c r="BM54" s="74"/>
    </row>
    <row r="55" spans="27:73" x14ac:dyDescent="0.25">
      <c r="AG55" s="292" t="s">
        <v>9192</v>
      </c>
      <c r="BI55">
        <v>8293</v>
      </c>
      <c r="BJ55" t="s">
        <v>522</v>
      </c>
      <c r="BK55" s="74">
        <v>104</v>
      </c>
      <c r="BL55" s="74" t="s">
        <v>95</v>
      </c>
      <c r="BM55" s="74"/>
    </row>
    <row r="56" spans="27:73" x14ac:dyDescent="0.25">
      <c r="AA56" s="177" t="s">
        <v>523</v>
      </c>
      <c r="AG56" s="292" t="s">
        <v>9193</v>
      </c>
      <c r="BI56">
        <v>8303</v>
      </c>
      <c r="BJ56" t="s">
        <v>524</v>
      </c>
      <c r="BK56" s="74">
        <v>106</v>
      </c>
      <c r="BL56" s="74" t="s">
        <v>96</v>
      </c>
      <c r="BM56" s="74"/>
      <c r="BQ56" s="61"/>
    </row>
    <row r="57" spans="27:73" x14ac:dyDescent="0.25">
      <c r="AA57" s="53">
        <v>10</v>
      </c>
      <c r="AB57" t="s">
        <v>525</v>
      </c>
      <c r="AC57" t="s">
        <v>526</v>
      </c>
      <c r="AF57" s="61"/>
      <c r="AG57" s="292" t="s">
        <v>9194</v>
      </c>
      <c r="BI57">
        <v>8315</v>
      </c>
      <c r="BJ57" t="s">
        <v>527</v>
      </c>
      <c r="BK57" s="74">
        <v>107</v>
      </c>
      <c r="BL57" s="74" t="s">
        <v>97</v>
      </c>
      <c r="BM57" s="74"/>
      <c r="BQ57" s="61"/>
    </row>
    <row r="58" spans="27:73" x14ac:dyDescent="0.25">
      <c r="AA58" s="53">
        <v>14</v>
      </c>
      <c r="AB58" t="s">
        <v>528</v>
      </c>
      <c r="AC58" t="s">
        <v>529</v>
      </c>
      <c r="AF58" s="61"/>
      <c r="AG58" s="292" t="s">
        <v>9195</v>
      </c>
      <c r="BI58">
        <v>8326</v>
      </c>
      <c r="BJ58" t="s">
        <v>530</v>
      </c>
      <c r="BK58" s="74">
        <v>108</v>
      </c>
      <c r="BL58" s="74" t="s">
        <v>98</v>
      </c>
      <c r="BM58" s="74"/>
      <c r="BQ58" s="61"/>
    </row>
    <row r="59" spans="27:73" x14ac:dyDescent="0.25">
      <c r="AA59" s="53">
        <v>30</v>
      </c>
      <c r="AB59" t="s">
        <v>531</v>
      </c>
      <c r="AC59" t="s">
        <v>532</v>
      </c>
      <c r="AF59" s="61"/>
      <c r="AG59" s="292" t="s">
        <v>9196</v>
      </c>
      <c r="BI59">
        <v>8329</v>
      </c>
      <c r="BJ59" t="s">
        <v>533</v>
      </c>
      <c r="BK59" s="74">
        <v>114</v>
      </c>
      <c r="BL59" s="74" t="s">
        <v>99</v>
      </c>
      <c r="BM59" s="74"/>
      <c r="BQ59" s="61"/>
    </row>
    <row r="60" spans="27:73" x14ac:dyDescent="0.25">
      <c r="AA60" s="53">
        <v>41</v>
      </c>
      <c r="AB60" t="s">
        <v>534</v>
      </c>
      <c r="AC60" t="s">
        <v>535</v>
      </c>
      <c r="AF60" s="61"/>
      <c r="AG60" s="292" t="s">
        <v>9198</v>
      </c>
      <c r="BI60">
        <v>8342</v>
      </c>
      <c r="BJ60" t="s">
        <v>536</v>
      </c>
      <c r="BK60" s="74">
        <v>125</v>
      </c>
      <c r="BL60" s="74" t="s">
        <v>100</v>
      </c>
      <c r="BM60" s="74"/>
      <c r="BQ60" s="61"/>
    </row>
    <row r="61" spans="27:73" x14ac:dyDescent="0.25">
      <c r="AA61" s="53">
        <v>42</v>
      </c>
      <c r="AB61" t="s">
        <v>537</v>
      </c>
      <c r="AC61" t="s">
        <v>538</v>
      </c>
      <c r="AF61" s="61"/>
      <c r="AG61" s="292" t="s">
        <v>9199</v>
      </c>
      <c r="BI61">
        <v>8362</v>
      </c>
      <c r="BJ61" t="s">
        <v>539</v>
      </c>
      <c r="BK61" s="74">
        <v>127</v>
      </c>
      <c r="BL61" s="74" t="s">
        <v>101</v>
      </c>
      <c r="BM61" s="74"/>
      <c r="BQ61" s="61"/>
    </row>
    <row r="62" spans="27:73" x14ac:dyDescent="0.25">
      <c r="AA62" s="53">
        <v>43</v>
      </c>
      <c r="AB62" t="s">
        <v>540</v>
      </c>
      <c r="AC62" t="s">
        <v>541</v>
      </c>
      <c r="AF62" s="61"/>
      <c r="AG62" s="292" t="s">
        <v>9201</v>
      </c>
      <c r="BI62">
        <v>8370</v>
      </c>
      <c r="BJ62" t="s">
        <v>542</v>
      </c>
      <c r="BK62" s="74">
        <v>129</v>
      </c>
      <c r="BL62" s="74" t="s">
        <v>9890</v>
      </c>
      <c r="BM62" s="74"/>
      <c r="BQ62" s="61"/>
    </row>
    <row r="63" spans="27:73" x14ac:dyDescent="0.25">
      <c r="AA63" s="53">
        <v>50</v>
      </c>
      <c r="AB63" t="s">
        <v>543</v>
      </c>
      <c r="AC63" t="s">
        <v>544</v>
      </c>
      <c r="AF63" s="61"/>
      <c r="AG63" s="292" t="s">
        <v>9872</v>
      </c>
      <c r="BI63">
        <v>8408</v>
      </c>
      <c r="BJ63" t="s">
        <v>545</v>
      </c>
      <c r="BK63" s="74">
        <v>130</v>
      </c>
      <c r="BL63" s="74" t="s">
        <v>102</v>
      </c>
      <c r="BM63" s="74"/>
      <c r="BQ63" s="61"/>
    </row>
    <row r="64" spans="27:73" x14ac:dyDescent="0.25">
      <c r="AA64" s="53">
        <v>60</v>
      </c>
      <c r="AB64" t="s">
        <v>546</v>
      </c>
      <c r="AC64" t="s">
        <v>547</v>
      </c>
      <c r="AF64" s="61"/>
      <c r="BI64">
        <v>8432</v>
      </c>
      <c r="BJ64" t="s">
        <v>548</v>
      </c>
      <c r="BK64" s="74">
        <v>134</v>
      </c>
      <c r="BL64" s="74" t="s">
        <v>9235</v>
      </c>
      <c r="BM64" s="74"/>
      <c r="BQ64" s="61"/>
    </row>
    <row r="65" spans="27:69" x14ac:dyDescent="0.25">
      <c r="AA65" s="53">
        <v>80</v>
      </c>
      <c r="AB65" t="s">
        <v>549</v>
      </c>
      <c r="AC65" t="s">
        <v>550</v>
      </c>
      <c r="AF65" s="61"/>
      <c r="BI65">
        <v>8498</v>
      </c>
      <c r="BJ65" t="s">
        <v>551</v>
      </c>
      <c r="BK65" s="74">
        <v>135</v>
      </c>
      <c r="BL65" s="74" t="s">
        <v>103</v>
      </c>
      <c r="BM65" s="74"/>
      <c r="BQ65" s="61"/>
    </row>
    <row r="66" spans="27:69" x14ac:dyDescent="0.25">
      <c r="AA66" s="53">
        <v>104</v>
      </c>
      <c r="AB66" t="s">
        <v>552</v>
      </c>
      <c r="AC66" t="s">
        <v>553</v>
      </c>
      <c r="AF66" s="61"/>
      <c r="BI66">
        <v>8522</v>
      </c>
      <c r="BJ66" t="s">
        <v>554</v>
      </c>
      <c r="BK66" s="74">
        <v>136</v>
      </c>
      <c r="BL66" s="74" t="s">
        <v>104</v>
      </c>
      <c r="BM66" s="74"/>
      <c r="BQ66" s="61"/>
    </row>
    <row r="67" spans="27:69" x14ac:dyDescent="0.25">
      <c r="AA67" s="53">
        <v>105</v>
      </c>
      <c r="AB67" t="s">
        <v>555</v>
      </c>
      <c r="AC67" t="s">
        <v>556</v>
      </c>
      <c r="AF67" s="61"/>
      <c r="BI67">
        <v>8534</v>
      </c>
      <c r="BJ67" t="s">
        <v>557</v>
      </c>
      <c r="BK67" s="74">
        <v>137</v>
      </c>
      <c r="BL67" s="74" t="s">
        <v>105</v>
      </c>
      <c r="BM67" s="74"/>
      <c r="BQ67" s="61"/>
    </row>
    <row r="68" spans="27:69" x14ac:dyDescent="0.25">
      <c r="AA68" s="53">
        <v>110</v>
      </c>
      <c r="AB68" t="s">
        <v>558</v>
      </c>
      <c r="AC68" t="s">
        <v>559</v>
      </c>
      <c r="AF68" s="61"/>
      <c r="BI68">
        <v>8538</v>
      </c>
      <c r="BJ68" t="s">
        <v>560</v>
      </c>
      <c r="BK68" s="74">
        <v>138</v>
      </c>
      <c r="BL68" s="74" t="s">
        <v>106</v>
      </c>
      <c r="BM68" s="74"/>
      <c r="BQ68" s="61"/>
    </row>
    <row r="69" spans="27:69" x14ac:dyDescent="0.25">
      <c r="AA69" s="53">
        <v>120</v>
      </c>
      <c r="AB69" t="s">
        <v>561</v>
      </c>
      <c r="AC69" t="s">
        <v>562</v>
      </c>
      <c r="AF69" s="61"/>
      <c r="BI69">
        <v>8549</v>
      </c>
      <c r="BJ69" t="s">
        <v>563</v>
      </c>
      <c r="BK69" s="74">
        <v>139</v>
      </c>
      <c r="BL69" s="74" t="s">
        <v>12898</v>
      </c>
      <c r="BM69" s="74"/>
      <c r="BQ69" s="61"/>
    </row>
    <row r="70" spans="27:69" x14ac:dyDescent="0.25">
      <c r="AA70" s="53">
        <v>132</v>
      </c>
      <c r="AB70" t="s">
        <v>564</v>
      </c>
      <c r="AC70" t="s">
        <v>565</v>
      </c>
      <c r="AF70" s="61"/>
      <c r="BI70">
        <v>8550</v>
      </c>
      <c r="BJ70" t="s">
        <v>566</v>
      </c>
      <c r="BK70" s="74">
        <v>140</v>
      </c>
      <c r="BL70" s="74" t="s">
        <v>12899</v>
      </c>
      <c r="BM70" s="74"/>
      <c r="BQ70" s="61"/>
    </row>
    <row r="71" spans="27:69" x14ac:dyDescent="0.25">
      <c r="AA71" s="53">
        <v>133</v>
      </c>
      <c r="AB71" t="s">
        <v>567</v>
      </c>
      <c r="AC71" t="s">
        <v>568</v>
      </c>
      <c r="AF71" s="61"/>
      <c r="BI71">
        <v>8560</v>
      </c>
      <c r="BJ71" t="s">
        <v>569</v>
      </c>
      <c r="BK71" s="74">
        <v>141</v>
      </c>
      <c r="BL71" s="74" t="s">
        <v>12379</v>
      </c>
      <c r="BM71" s="74"/>
      <c r="BQ71" s="61"/>
    </row>
    <row r="72" spans="27:69" x14ac:dyDescent="0.25">
      <c r="AA72" s="53">
        <v>135</v>
      </c>
      <c r="AB72" t="s">
        <v>570</v>
      </c>
      <c r="AC72" t="s">
        <v>571</v>
      </c>
      <c r="AF72" s="61"/>
      <c r="BI72">
        <v>8579</v>
      </c>
      <c r="BJ72" t="s">
        <v>572</v>
      </c>
      <c r="BK72" s="74">
        <v>142</v>
      </c>
      <c r="BL72" s="74" t="s">
        <v>12900</v>
      </c>
      <c r="BM72" s="74"/>
      <c r="BQ72" s="61"/>
    </row>
    <row r="73" spans="27:69" x14ac:dyDescent="0.25">
      <c r="AA73" s="53">
        <v>141</v>
      </c>
      <c r="AB73" t="s">
        <v>573</v>
      </c>
      <c r="AC73" t="s">
        <v>574</v>
      </c>
      <c r="AF73" s="61"/>
      <c r="BI73">
        <v>8582</v>
      </c>
      <c r="BJ73" t="s">
        <v>575</v>
      </c>
      <c r="BK73" s="74">
        <v>143</v>
      </c>
      <c r="BL73" s="74" t="s">
        <v>211</v>
      </c>
      <c r="BM73" s="74"/>
      <c r="BQ73" s="61"/>
    </row>
    <row r="74" spans="27:69" x14ac:dyDescent="0.25">
      <c r="AA74" s="53">
        <v>142</v>
      </c>
      <c r="AB74" t="s">
        <v>576</v>
      </c>
      <c r="AC74" t="s">
        <v>577</v>
      </c>
      <c r="AF74" s="61"/>
      <c r="BI74">
        <v>8587</v>
      </c>
      <c r="BJ74" t="s">
        <v>578</v>
      </c>
      <c r="BK74" s="74">
        <v>145</v>
      </c>
      <c r="BL74" s="74" t="s">
        <v>109</v>
      </c>
      <c r="BM74" s="74"/>
      <c r="BQ74" s="61"/>
    </row>
    <row r="75" spans="27:69" x14ac:dyDescent="0.25">
      <c r="AA75" s="53">
        <v>150</v>
      </c>
      <c r="AB75" t="s">
        <v>579</v>
      </c>
      <c r="AC75" t="s">
        <v>580</v>
      </c>
      <c r="AF75" s="61"/>
      <c r="BI75">
        <v>8599</v>
      </c>
      <c r="BJ75" t="s">
        <v>581</v>
      </c>
      <c r="BK75" s="74">
        <v>146</v>
      </c>
      <c r="BL75" s="74" t="s">
        <v>110</v>
      </c>
      <c r="BM75" s="74"/>
      <c r="BQ75" s="61"/>
    </row>
    <row r="76" spans="27:69" x14ac:dyDescent="0.25">
      <c r="AA76" s="53">
        <v>160</v>
      </c>
      <c r="AB76" t="s">
        <v>582</v>
      </c>
      <c r="AC76" t="s">
        <v>583</v>
      </c>
      <c r="AF76" s="61"/>
      <c r="BI76">
        <v>8624</v>
      </c>
      <c r="BJ76" t="s">
        <v>584</v>
      </c>
      <c r="BK76" s="74">
        <v>149</v>
      </c>
      <c r="BL76" s="74" t="s">
        <v>12901</v>
      </c>
      <c r="BM76" s="74"/>
      <c r="BQ76" s="61"/>
    </row>
    <row r="77" spans="27:69" x14ac:dyDescent="0.25">
      <c r="AA77" s="53">
        <v>165</v>
      </c>
      <c r="AB77" t="s">
        <v>585</v>
      </c>
      <c r="AC77" t="s">
        <v>586</v>
      </c>
      <c r="AF77" s="61"/>
      <c r="BI77">
        <v>8625</v>
      </c>
      <c r="BJ77" t="s">
        <v>587</v>
      </c>
      <c r="BK77" s="74">
        <v>150</v>
      </c>
      <c r="BL77" s="74" t="s">
        <v>212</v>
      </c>
      <c r="BM77" s="74"/>
      <c r="BQ77" s="61"/>
    </row>
    <row r="78" spans="27:69" x14ac:dyDescent="0.25">
      <c r="AA78" s="53">
        <v>170</v>
      </c>
      <c r="AB78" t="s">
        <v>588</v>
      </c>
      <c r="AC78" t="s">
        <v>589</v>
      </c>
      <c r="AF78" s="61"/>
      <c r="BI78">
        <v>8648</v>
      </c>
      <c r="BJ78" t="s">
        <v>590</v>
      </c>
      <c r="BK78" s="74">
        <v>152</v>
      </c>
      <c r="BL78" s="74" t="s">
        <v>112</v>
      </c>
      <c r="BM78" s="74"/>
      <c r="BQ78" s="61"/>
    </row>
    <row r="79" spans="27:69" x14ac:dyDescent="0.25">
      <c r="AA79" s="53">
        <v>180</v>
      </c>
      <c r="AB79" t="s">
        <v>591</v>
      </c>
      <c r="AC79" t="s">
        <v>592</v>
      </c>
      <c r="AF79" s="61"/>
      <c r="BI79">
        <v>8667</v>
      </c>
      <c r="BJ79" t="s">
        <v>593</v>
      </c>
      <c r="BK79" s="74">
        <v>153</v>
      </c>
      <c r="BL79" s="74" t="s">
        <v>113</v>
      </c>
      <c r="BM79" s="74"/>
      <c r="BQ79" s="61"/>
    </row>
    <row r="80" spans="27:69" x14ac:dyDescent="0.25">
      <c r="AA80" s="53">
        <v>190</v>
      </c>
      <c r="AB80" t="s">
        <v>595</v>
      </c>
      <c r="AC80" t="s">
        <v>596</v>
      </c>
      <c r="AF80" s="61"/>
      <c r="BI80">
        <v>8688</v>
      </c>
      <c r="BJ80" t="s">
        <v>597</v>
      </c>
      <c r="BK80" s="74">
        <v>155</v>
      </c>
      <c r="BL80" s="74" t="s">
        <v>114</v>
      </c>
      <c r="BM80" s="74"/>
      <c r="BQ80" s="61"/>
    </row>
    <row r="81" spans="24:69" x14ac:dyDescent="0.25">
      <c r="AA81" s="53">
        <v>191</v>
      </c>
      <c r="AB81" t="s">
        <v>598</v>
      </c>
      <c r="AC81" t="s">
        <v>599</v>
      </c>
      <c r="AF81" s="61"/>
      <c r="BI81">
        <v>8693</v>
      </c>
      <c r="BJ81" t="s">
        <v>600</v>
      </c>
      <c r="BK81" s="74">
        <v>158</v>
      </c>
      <c r="BL81" s="74" t="s">
        <v>115</v>
      </c>
      <c r="BM81" s="74"/>
      <c r="BQ81" s="61"/>
    </row>
    <row r="82" spans="24:69" x14ac:dyDescent="0.25">
      <c r="AA82" s="53">
        <v>210</v>
      </c>
      <c r="AB82" t="s">
        <v>601</v>
      </c>
      <c r="AC82" t="s">
        <v>602</v>
      </c>
      <c r="AF82" s="61"/>
      <c r="BI82">
        <v>8700</v>
      </c>
      <c r="BJ82" t="s">
        <v>603</v>
      </c>
      <c r="BK82" s="74">
        <v>159</v>
      </c>
      <c r="BL82" s="74" t="s">
        <v>116</v>
      </c>
      <c r="BM82" s="74"/>
      <c r="BQ82" s="61"/>
    </row>
    <row r="83" spans="24:69" x14ac:dyDescent="0.25">
      <c r="AA83" s="53">
        <v>395</v>
      </c>
      <c r="AB83" t="s">
        <v>604</v>
      </c>
      <c r="AC83" t="s">
        <v>605</v>
      </c>
      <c r="AF83" s="61"/>
      <c r="BI83">
        <v>8726</v>
      </c>
      <c r="BJ83" t="s">
        <v>606</v>
      </c>
      <c r="BK83" s="74">
        <v>160</v>
      </c>
      <c r="BL83" s="74" t="s">
        <v>9386</v>
      </c>
      <c r="BM83" s="74"/>
      <c r="BQ83" s="61"/>
    </row>
    <row r="84" spans="24:69" x14ac:dyDescent="0.25">
      <c r="AA84" s="53">
        <v>495</v>
      </c>
      <c r="AB84" t="s">
        <v>607</v>
      </c>
      <c r="AC84" t="s">
        <v>608</v>
      </c>
      <c r="AF84" s="61"/>
      <c r="BI84">
        <v>8798</v>
      </c>
      <c r="BJ84" t="s">
        <v>609</v>
      </c>
      <c r="BK84" s="74">
        <v>161</v>
      </c>
      <c r="BL84" s="74" t="s">
        <v>117</v>
      </c>
      <c r="BM84" s="74"/>
      <c r="BQ84" s="61"/>
    </row>
    <row r="85" spans="24:69" x14ac:dyDescent="0.25">
      <c r="AA85" s="53">
        <v>595</v>
      </c>
      <c r="AB85" t="s">
        <v>610</v>
      </c>
      <c r="AC85" t="s">
        <v>611</v>
      </c>
      <c r="AF85" s="61"/>
      <c r="BI85">
        <v>8806</v>
      </c>
      <c r="BJ85" t="s">
        <v>612</v>
      </c>
      <c r="BK85" s="74">
        <v>163</v>
      </c>
      <c r="BL85" s="74" t="s">
        <v>118</v>
      </c>
      <c r="BM85" s="74"/>
      <c r="BQ85" s="61"/>
    </row>
    <row r="86" spans="24:69" x14ac:dyDescent="0.25">
      <c r="AA86" s="61"/>
      <c r="AF86" s="61"/>
      <c r="BI86">
        <v>8845</v>
      </c>
      <c r="BJ86" t="s">
        <v>613</v>
      </c>
      <c r="BK86" s="74">
        <v>165</v>
      </c>
      <c r="BL86" s="74" t="s">
        <v>119</v>
      </c>
      <c r="BM86" s="74"/>
      <c r="BQ86" s="61"/>
    </row>
    <row r="87" spans="24:69" x14ac:dyDescent="0.25">
      <c r="AA87" s="61"/>
      <c r="AF87" s="61"/>
      <c r="BI87">
        <v>8866</v>
      </c>
      <c r="BJ87" t="s">
        <v>614</v>
      </c>
      <c r="BK87" s="74">
        <v>166</v>
      </c>
      <c r="BL87" s="74" t="s">
        <v>120</v>
      </c>
      <c r="BM87" s="74"/>
      <c r="BQ87" s="61"/>
    </row>
    <row r="88" spans="24:69" x14ac:dyDescent="0.25">
      <c r="AA88" s="178"/>
      <c r="AB88" s="177"/>
      <c r="AC88" s="177"/>
      <c r="AF88" s="61"/>
      <c r="BI88">
        <v>8888</v>
      </c>
      <c r="BJ88" t="s">
        <v>615</v>
      </c>
      <c r="BK88" s="74">
        <v>168</v>
      </c>
      <c r="BL88" s="74" t="s">
        <v>213</v>
      </c>
      <c r="BM88" s="74"/>
      <c r="BQ88" s="61"/>
    </row>
    <row r="89" spans="24:69" x14ac:dyDescent="0.25">
      <c r="AA89" s="61"/>
      <c r="BI89">
        <v>8913</v>
      </c>
      <c r="BJ89" t="s">
        <v>616</v>
      </c>
      <c r="BK89" s="74">
        <v>172</v>
      </c>
      <c r="BL89" s="74" t="s">
        <v>12902</v>
      </c>
      <c r="BM89" s="74"/>
      <c r="BQ89" s="61"/>
    </row>
    <row r="90" spans="24:69" x14ac:dyDescent="0.25">
      <c r="BI90">
        <v>8919</v>
      </c>
      <c r="BJ90" t="s">
        <v>617</v>
      </c>
      <c r="BK90" s="74">
        <v>173</v>
      </c>
      <c r="BL90" s="74" t="s">
        <v>121</v>
      </c>
      <c r="BM90" s="74"/>
      <c r="BQ90" s="61"/>
    </row>
    <row r="91" spans="24:69" x14ac:dyDescent="0.25">
      <c r="BI91">
        <v>8948</v>
      </c>
      <c r="BJ91" t="s">
        <v>618</v>
      </c>
      <c r="BK91" s="74">
        <v>175</v>
      </c>
      <c r="BL91" s="74" t="s">
        <v>9532</v>
      </c>
      <c r="BM91" s="74"/>
      <c r="BQ91" s="61"/>
    </row>
    <row r="92" spans="24:69" x14ac:dyDescent="0.25">
      <c r="BI92">
        <v>8960</v>
      </c>
      <c r="BJ92" t="s">
        <v>619</v>
      </c>
      <c r="BK92" s="74">
        <v>178</v>
      </c>
      <c r="BL92" s="74" t="s">
        <v>124</v>
      </c>
      <c r="BM92" s="74"/>
      <c r="BQ92" s="61"/>
    </row>
    <row r="93" spans="24:69" x14ac:dyDescent="0.25">
      <c r="BI93">
        <v>8966</v>
      </c>
      <c r="BJ93" t="s">
        <v>620</v>
      </c>
      <c r="BK93" s="74">
        <v>182</v>
      </c>
      <c r="BL93" s="74" t="s">
        <v>125</v>
      </c>
      <c r="BM93" s="74"/>
      <c r="BQ93" s="61"/>
    </row>
    <row r="94" spans="24:69" x14ac:dyDescent="0.25">
      <c r="BI94">
        <v>8967</v>
      </c>
      <c r="BJ94" t="s">
        <v>621</v>
      </c>
      <c r="BK94" s="74">
        <v>185</v>
      </c>
      <c r="BL94" s="74" t="s">
        <v>126</v>
      </c>
      <c r="BM94" s="74"/>
      <c r="BQ94" s="61"/>
    </row>
    <row r="95" spans="24:69" x14ac:dyDescent="0.25">
      <c r="X95" s="292" t="s">
        <v>2287</v>
      </c>
      <c r="BI95">
        <v>8969</v>
      </c>
      <c r="BJ95" t="s">
        <v>622</v>
      </c>
      <c r="BK95" s="74">
        <v>186</v>
      </c>
      <c r="BL95" s="74" t="s">
        <v>9236</v>
      </c>
      <c r="BM95" s="74"/>
      <c r="BQ95" s="61"/>
    </row>
    <row r="96" spans="24:69" x14ac:dyDescent="0.25">
      <c r="AA96" s="292" t="s">
        <v>2287</v>
      </c>
      <c r="AB96" s="292" t="s">
        <v>2286</v>
      </c>
      <c r="AC96" s="292" t="s">
        <v>2288</v>
      </c>
      <c r="AD96" t="s">
        <v>2295</v>
      </c>
      <c r="BI96">
        <v>8987</v>
      </c>
      <c r="BJ96" t="s">
        <v>623</v>
      </c>
      <c r="BK96" s="74">
        <v>189</v>
      </c>
      <c r="BL96" s="74" t="s">
        <v>129</v>
      </c>
      <c r="BM96" s="74"/>
      <c r="BQ96" s="61"/>
    </row>
    <row r="97" spans="1:69" x14ac:dyDescent="0.25">
      <c r="AA97" s="292" t="s">
        <v>2279</v>
      </c>
      <c r="AB97" s="292" t="s">
        <v>2286</v>
      </c>
      <c r="AC97" s="292" t="s">
        <v>2289</v>
      </c>
      <c r="AD97" s="292" t="s">
        <v>2290</v>
      </c>
      <c r="BI97">
        <v>8989</v>
      </c>
      <c r="BJ97" t="s">
        <v>624</v>
      </c>
      <c r="BK97" s="74">
        <v>190</v>
      </c>
      <c r="BL97" s="74" t="s">
        <v>130</v>
      </c>
      <c r="BM97" s="74"/>
      <c r="BQ97" s="61"/>
    </row>
    <row r="98" spans="1:69" x14ac:dyDescent="0.25">
      <c r="AD98" s="292" t="s">
        <v>182</v>
      </c>
      <c r="BI98">
        <v>9007</v>
      </c>
      <c r="BJ98" t="s">
        <v>625</v>
      </c>
      <c r="BK98" s="74">
        <v>191</v>
      </c>
      <c r="BL98" s="74" t="s">
        <v>9237</v>
      </c>
      <c r="BM98" s="74"/>
      <c r="BQ98" s="61"/>
    </row>
    <row r="99" spans="1:69" x14ac:dyDescent="0.25">
      <c r="BI99">
        <v>9030</v>
      </c>
      <c r="BJ99" t="s">
        <v>626</v>
      </c>
      <c r="BK99" s="74">
        <v>195</v>
      </c>
      <c r="BL99" s="74" t="s">
        <v>132</v>
      </c>
      <c r="BM99" s="74"/>
      <c r="BQ99" s="61"/>
    </row>
    <row r="100" spans="1:69" x14ac:dyDescent="0.25">
      <c r="BI100">
        <v>9039</v>
      </c>
      <c r="BJ100" t="s">
        <v>627</v>
      </c>
      <c r="BK100" s="74">
        <v>197</v>
      </c>
      <c r="BL100" s="74" t="s">
        <v>133</v>
      </c>
      <c r="BM100" s="74"/>
      <c r="BQ100" s="61"/>
    </row>
    <row r="101" spans="1:69" x14ac:dyDescent="0.25">
      <c r="BI101">
        <v>9061</v>
      </c>
      <c r="BJ101" t="s">
        <v>628</v>
      </c>
      <c r="BK101" s="74">
        <v>199</v>
      </c>
      <c r="BL101" s="74" t="s">
        <v>134</v>
      </c>
      <c r="BM101" s="74"/>
      <c r="BQ101" s="61"/>
    </row>
    <row r="102" spans="1:69" x14ac:dyDescent="0.25">
      <c r="BI102">
        <v>9062</v>
      </c>
      <c r="BJ102" t="s">
        <v>629</v>
      </c>
      <c r="BK102" s="74">
        <v>201</v>
      </c>
      <c r="BL102" s="74" t="s">
        <v>2299</v>
      </c>
      <c r="BM102" s="74"/>
      <c r="BQ102" s="61"/>
    </row>
    <row r="103" spans="1:69" ht="12.75" customHeight="1" x14ac:dyDescent="0.25">
      <c r="AH103" s="348"/>
      <c r="BI103">
        <v>9063</v>
      </c>
      <c r="BJ103" t="s">
        <v>630</v>
      </c>
      <c r="BK103" s="74">
        <v>204</v>
      </c>
      <c r="BL103" s="74" t="s">
        <v>12875</v>
      </c>
      <c r="BM103" s="74"/>
      <c r="BQ103" s="61"/>
    </row>
    <row r="104" spans="1:69" x14ac:dyDescent="0.25">
      <c r="A104" s="54" t="e">
        <f>+#REF!</f>
        <v>#REF!</v>
      </c>
      <c r="B104" s="54" t="e">
        <f>+#REF!</f>
        <v>#REF!</v>
      </c>
      <c r="C104" s="54" t="e">
        <f>+#REF!</f>
        <v>#REF!</v>
      </c>
      <c r="D104" s="55" t="e">
        <f>+#REF!</f>
        <v>#REF!</v>
      </c>
      <c r="AH104" s="348"/>
      <c r="BI104">
        <v>9068</v>
      </c>
      <c r="BJ104" t="s">
        <v>631</v>
      </c>
      <c r="BK104" s="74">
        <v>206</v>
      </c>
      <c r="BL104" s="74" t="s">
        <v>136</v>
      </c>
      <c r="BM104" s="74"/>
      <c r="BQ104" s="61"/>
    </row>
    <row r="105" spans="1:69" x14ac:dyDescent="0.25">
      <c r="A105" s="54" t="e">
        <f>+#REF!</f>
        <v>#REF!</v>
      </c>
      <c r="B105" s="54" t="e">
        <f>+#REF!</f>
        <v>#REF!</v>
      </c>
      <c r="C105" s="54" t="e">
        <f>+#REF!</f>
        <v>#REF!</v>
      </c>
      <c r="D105" s="55" t="e">
        <f>+#REF!</f>
        <v>#REF!</v>
      </c>
      <c r="AH105" s="348"/>
      <c r="BI105">
        <v>9078</v>
      </c>
      <c r="BJ105" t="s">
        <v>632</v>
      </c>
      <c r="BK105" s="74">
        <v>207</v>
      </c>
      <c r="BL105" s="74" t="s">
        <v>137</v>
      </c>
      <c r="BM105" s="74"/>
      <c r="BQ105" s="61"/>
    </row>
    <row r="106" spans="1:69" x14ac:dyDescent="0.25">
      <c r="A106" s="54" t="e">
        <f>+#REF!</f>
        <v>#REF!</v>
      </c>
      <c r="B106" s="54" t="e">
        <f>+#REF!</f>
        <v>#REF!</v>
      </c>
      <c r="C106" s="54" t="e">
        <f>+#REF!</f>
        <v>#REF!</v>
      </c>
      <c r="D106" s="55" t="e">
        <f>+#REF!</f>
        <v>#REF!</v>
      </c>
      <c r="BI106">
        <v>9083</v>
      </c>
      <c r="BJ106" t="s">
        <v>633</v>
      </c>
      <c r="BK106" s="74">
        <v>208</v>
      </c>
      <c r="BL106" s="74" t="s">
        <v>138</v>
      </c>
      <c r="BM106" s="74"/>
      <c r="BQ106" s="61"/>
    </row>
    <row r="107" spans="1:69" x14ac:dyDescent="0.25">
      <c r="BI107">
        <v>9090</v>
      </c>
      <c r="BJ107" t="s">
        <v>634</v>
      </c>
      <c r="BK107" s="74">
        <v>209</v>
      </c>
      <c r="BL107" s="74" t="s">
        <v>139</v>
      </c>
      <c r="BM107" s="74"/>
    </row>
    <row r="108" spans="1:69" x14ac:dyDescent="0.25">
      <c r="BI108">
        <v>9109</v>
      </c>
      <c r="BJ108" t="s">
        <v>635</v>
      </c>
      <c r="BK108" s="74">
        <v>210</v>
      </c>
      <c r="BL108" s="74" t="s">
        <v>140</v>
      </c>
      <c r="BM108" s="74"/>
    </row>
    <row r="109" spans="1:69" ht="15" thickBot="1" x14ac:dyDescent="0.35">
      <c r="X109" s="186" t="s">
        <v>2261</v>
      </c>
      <c r="Y109" s="186" t="s">
        <v>29</v>
      </c>
      <c r="Z109" s="189" t="s">
        <v>2265</v>
      </c>
      <c r="AA109" s="186" t="s">
        <v>2262</v>
      </c>
      <c r="AB109" s="342" t="s">
        <v>9117</v>
      </c>
      <c r="AC109" s="345" t="s">
        <v>9118</v>
      </c>
      <c r="AD109" s="342" t="s">
        <v>2263</v>
      </c>
      <c r="AE109" s="343" t="s">
        <v>9119</v>
      </c>
      <c r="AF109" s="344" t="s">
        <v>2264</v>
      </c>
      <c r="BI109">
        <v>9115</v>
      </c>
      <c r="BJ109" t="s">
        <v>636</v>
      </c>
      <c r="BK109" s="74">
        <v>212</v>
      </c>
      <c r="BL109" s="74" t="s">
        <v>141</v>
      </c>
      <c r="BM109" s="74"/>
    </row>
    <row r="110" spans="1:69" x14ac:dyDescent="0.25">
      <c r="X110" s="40" t="s">
        <v>2261</v>
      </c>
      <c r="Y110" t="s">
        <v>29</v>
      </c>
      <c r="Z110" s="187" t="s">
        <v>9120</v>
      </c>
      <c r="AA110" s="187" t="s">
        <v>9185</v>
      </c>
      <c r="AB110" s="187" t="s">
        <v>2261</v>
      </c>
      <c r="AC110" s="187" t="s">
        <v>9120</v>
      </c>
      <c r="AD110" s="40" t="s">
        <v>9189</v>
      </c>
      <c r="AE110" s="187" t="s">
        <v>2261</v>
      </c>
      <c r="AF110" s="187" t="s">
        <v>2261</v>
      </c>
      <c r="BI110">
        <v>9118</v>
      </c>
      <c r="BJ110" s="175" t="s">
        <v>637</v>
      </c>
      <c r="BK110" s="74">
        <v>215</v>
      </c>
      <c r="BL110" s="543" t="s">
        <v>142</v>
      </c>
      <c r="BM110" s="74"/>
    </row>
    <row r="111" spans="1:69" x14ac:dyDescent="0.25">
      <c r="X111" s="187" t="s">
        <v>9185</v>
      </c>
      <c r="Y111" s="188" t="s">
        <v>9187</v>
      </c>
      <c r="Z111" s="187" t="s">
        <v>9185</v>
      </c>
      <c r="AA111" s="188" t="s">
        <v>9186</v>
      </c>
      <c r="AB111" s="187" t="s">
        <v>9185</v>
      </c>
      <c r="AC111" s="187" t="s">
        <v>9185</v>
      </c>
      <c r="AE111" s="187" t="s">
        <v>9185</v>
      </c>
      <c r="AF111" s="187" t="s">
        <v>9185</v>
      </c>
      <c r="BI111">
        <v>9122</v>
      </c>
      <c r="BJ111" t="s">
        <v>638</v>
      </c>
      <c r="BK111" s="74">
        <v>217</v>
      </c>
      <c r="BL111" s="74" t="s">
        <v>143</v>
      </c>
      <c r="BM111" s="74"/>
    </row>
    <row r="112" spans="1:69" x14ac:dyDescent="0.25">
      <c r="X112" s="188" t="s">
        <v>9186</v>
      </c>
      <c r="Y112" s="187" t="s">
        <v>9188</v>
      </c>
      <c r="Z112" s="188" t="s">
        <v>9186</v>
      </c>
      <c r="AA112" s="347" t="s">
        <v>29</v>
      </c>
      <c r="AB112" s="188" t="s">
        <v>9186</v>
      </c>
      <c r="AC112" s="188" t="s">
        <v>9186</v>
      </c>
      <c r="AE112" s="188" t="s">
        <v>9186</v>
      </c>
      <c r="AF112" s="188" t="s">
        <v>9186</v>
      </c>
      <c r="BI112">
        <v>9131</v>
      </c>
      <c r="BJ112" t="s">
        <v>639</v>
      </c>
      <c r="BK112" s="74">
        <v>219</v>
      </c>
      <c r="BL112" s="74" t="s">
        <v>144</v>
      </c>
      <c r="BM112" s="74"/>
    </row>
    <row r="113" spans="24:65" x14ac:dyDescent="0.25">
      <c r="Z113" s="188" t="s">
        <v>29</v>
      </c>
      <c r="AA113" s="243" t="s">
        <v>9189</v>
      </c>
      <c r="AB113" s="188" t="s">
        <v>29</v>
      </c>
      <c r="AC113" s="188" t="s">
        <v>29</v>
      </c>
      <c r="AE113" s="188" t="s">
        <v>29</v>
      </c>
      <c r="AF113" s="188" t="s">
        <v>29</v>
      </c>
      <c r="BI113">
        <v>9140</v>
      </c>
      <c r="BJ113" t="s">
        <v>640</v>
      </c>
      <c r="BK113" s="74">
        <v>220</v>
      </c>
      <c r="BL113" s="74" t="s">
        <v>145</v>
      </c>
      <c r="BM113" s="74"/>
    </row>
    <row r="114" spans="24:65" x14ac:dyDescent="0.25">
      <c r="Z114" s="188" t="s">
        <v>9187</v>
      </c>
      <c r="AA114" s="187"/>
      <c r="AB114" s="188" t="s">
        <v>9187</v>
      </c>
      <c r="AC114" s="188" t="s">
        <v>9187</v>
      </c>
      <c r="AE114" s="188" t="s">
        <v>9187</v>
      </c>
      <c r="AF114" s="188" t="s">
        <v>9187</v>
      </c>
      <c r="BI114">
        <v>9148</v>
      </c>
      <c r="BJ114" t="s">
        <v>641</v>
      </c>
      <c r="BK114" s="74">
        <v>222</v>
      </c>
      <c r="BL114" s="74" t="s">
        <v>146</v>
      </c>
      <c r="BM114" s="74"/>
    </row>
    <row r="115" spans="24:65" x14ac:dyDescent="0.25">
      <c r="X115" s="1"/>
      <c r="Z115" s="187" t="s">
        <v>9188</v>
      </c>
      <c r="AA115" s="187"/>
      <c r="AB115" s="187" t="s">
        <v>9188</v>
      </c>
      <c r="AC115" s="187" t="s">
        <v>9188</v>
      </c>
      <c r="AE115" s="187" t="s">
        <v>9188</v>
      </c>
      <c r="AF115" s="187" t="s">
        <v>9188</v>
      </c>
      <c r="BI115">
        <v>9171</v>
      </c>
      <c r="BJ115" t="s">
        <v>642</v>
      </c>
      <c r="BK115" s="74">
        <v>224</v>
      </c>
      <c r="BL115" s="74" t="s">
        <v>2300</v>
      </c>
      <c r="BM115" s="74"/>
    </row>
    <row r="116" spans="24:65" x14ac:dyDescent="0.25">
      <c r="AB116" s="187" t="s">
        <v>9189</v>
      </c>
      <c r="AE116" s="187" t="s">
        <v>9189</v>
      </c>
      <c r="AF116" s="187" t="s">
        <v>9189</v>
      </c>
      <c r="BI116">
        <v>9187</v>
      </c>
      <c r="BJ116" t="s">
        <v>643</v>
      </c>
      <c r="BK116" s="74">
        <v>225</v>
      </c>
      <c r="BL116" s="74" t="s">
        <v>147</v>
      </c>
      <c r="BM116" s="74"/>
    </row>
    <row r="117" spans="24:65" x14ac:dyDescent="0.25">
      <c r="AB117" s="346" t="s">
        <v>9190</v>
      </c>
      <c r="AE117" s="346" t="s">
        <v>9190</v>
      </c>
      <c r="BI117">
        <v>9216</v>
      </c>
      <c r="BJ117" t="s">
        <v>644</v>
      </c>
      <c r="BK117" s="74">
        <v>226</v>
      </c>
      <c r="BL117" s="74" t="s">
        <v>148</v>
      </c>
      <c r="BM117" s="74"/>
    </row>
    <row r="118" spans="24:65" x14ac:dyDescent="0.25">
      <c r="BI118">
        <v>9220</v>
      </c>
      <c r="BJ118" t="s">
        <v>645</v>
      </c>
      <c r="BK118" s="74">
        <v>227</v>
      </c>
      <c r="BL118" s="74" t="s">
        <v>149</v>
      </c>
      <c r="BM118" s="74"/>
    </row>
    <row r="119" spans="24:65" x14ac:dyDescent="0.25">
      <c r="BI119">
        <v>9222</v>
      </c>
      <c r="BJ119" t="s">
        <v>646</v>
      </c>
      <c r="BK119" s="74">
        <v>228</v>
      </c>
      <c r="BL119" s="74" t="s">
        <v>150</v>
      </c>
      <c r="BM119" s="74"/>
    </row>
    <row r="120" spans="24:65" x14ac:dyDescent="0.25">
      <c r="BI120">
        <v>9248</v>
      </c>
      <c r="BJ120" t="s">
        <v>647</v>
      </c>
      <c r="BK120" s="74">
        <v>229</v>
      </c>
      <c r="BL120" s="74" t="s">
        <v>670</v>
      </c>
      <c r="BM120" s="74"/>
    </row>
    <row r="121" spans="24:65" x14ac:dyDescent="0.25">
      <c r="BI121">
        <v>9266</v>
      </c>
      <c r="BJ121" t="s">
        <v>648</v>
      </c>
      <c r="BK121" s="74">
        <v>231</v>
      </c>
      <c r="BL121" s="74" t="s">
        <v>151</v>
      </c>
      <c r="BM121" s="74"/>
    </row>
    <row r="122" spans="24:65" x14ac:dyDescent="0.25">
      <c r="BI122">
        <v>9290</v>
      </c>
      <c r="BJ122" t="s">
        <v>649</v>
      </c>
      <c r="BK122" s="74">
        <v>232</v>
      </c>
      <c r="BL122" s="74" t="s">
        <v>152</v>
      </c>
      <c r="BM122" s="74"/>
    </row>
    <row r="123" spans="24:65" x14ac:dyDescent="0.25">
      <c r="BI123">
        <v>9295</v>
      </c>
      <c r="BJ123" t="s">
        <v>650</v>
      </c>
      <c r="BK123" s="74">
        <v>233</v>
      </c>
      <c r="BL123" s="74" t="s">
        <v>153</v>
      </c>
      <c r="BM123" s="74"/>
    </row>
    <row r="124" spans="24:65" x14ac:dyDescent="0.25">
      <c r="BI124">
        <v>9305</v>
      </c>
      <c r="BJ124" t="s">
        <v>651</v>
      </c>
      <c r="BK124" s="74">
        <v>234</v>
      </c>
      <c r="BL124" s="74" t="s">
        <v>154</v>
      </c>
      <c r="BM124" s="74"/>
    </row>
    <row r="125" spans="24:65" x14ac:dyDescent="0.25">
      <c r="BI125">
        <v>9308</v>
      </c>
      <c r="BJ125" t="s">
        <v>652</v>
      </c>
      <c r="BK125" s="74">
        <v>236</v>
      </c>
      <c r="BL125" s="74" t="s">
        <v>155</v>
      </c>
      <c r="BM125" s="74"/>
    </row>
    <row r="126" spans="24:65" x14ac:dyDescent="0.25">
      <c r="BI126">
        <v>9321</v>
      </c>
      <c r="BJ126" t="s">
        <v>653</v>
      </c>
      <c r="BK126" s="74">
        <v>237</v>
      </c>
      <c r="BL126" s="74" t="s">
        <v>156</v>
      </c>
      <c r="BM126" s="74"/>
    </row>
    <row r="127" spans="24:65" x14ac:dyDescent="0.25">
      <c r="BI127">
        <v>9322</v>
      </c>
      <c r="BJ127" t="s">
        <v>654</v>
      </c>
      <c r="BK127" s="74">
        <v>239</v>
      </c>
      <c r="BL127" s="74" t="s">
        <v>157</v>
      </c>
      <c r="BM127" s="74"/>
    </row>
    <row r="128" spans="24:65" x14ac:dyDescent="0.25">
      <c r="BI128">
        <v>9331</v>
      </c>
      <c r="BJ128" t="s">
        <v>655</v>
      </c>
      <c r="BK128" s="74">
        <v>243</v>
      </c>
      <c r="BL128" s="74" t="s">
        <v>160</v>
      </c>
      <c r="BM128" s="74"/>
    </row>
    <row r="129" spans="61:65" x14ac:dyDescent="0.25">
      <c r="BI129">
        <v>9350</v>
      </c>
      <c r="BJ129" t="s">
        <v>656</v>
      </c>
      <c r="BK129" s="74">
        <v>244</v>
      </c>
      <c r="BL129" s="74" t="s">
        <v>12380</v>
      </c>
      <c r="BM129" s="74"/>
    </row>
    <row r="130" spans="61:65" x14ac:dyDescent="0.25">
      <c r="BI130">
        <v>9394</v>
      </c>
      <c r="BJ130" t="s">
        <v>657</v>
      </c>
      <c r="BK130" s="74">
        <v>245</v>
      </c>
      <c r="BL130" s="74" t="s">
        <v>161</v>
      </c>
      <c r="BM130" s="74"/>
    </row>
    <row r="131" spans="61:65" x14ac:dyDescent="0.25">
      <c r="BI131">
        <v>9415</v>
      </c>
      <c r="BJ131" t="s">
        <v>658</v>
      </c>
      <c r="BK131" s="74">
        <v>247</v>
      </c>
      <c r="BL131" s="74" t="s">
        <v>162</v>
      </c>
      <c r="BM131" s="74"/>
    </row>
    <row r="132" spans="61:65" x14ac:dyDescent="0.25">
      <c r="BI132">
        <v>9419</v>
      </c>
      <c r="BJ132" t="s">
        <v>659</v>
      </c>
      <c r="BK132" s="74">
        <v>248</v>
      </c>
      <c r="BL132" s="74" t="s">
        <v>684</v>
      </c>
      <c r="BM132" s="74"/>
    </row>
    <row r="133" spans="61:65" x14ac:dyDescent="0.25">
      <c r="BI133">
        <v>9422</v>
      </c>
      <c r="BJ133" t="s">
        <v>660</v>
      </c>
      <c r="BK133" s="74">
        <v>249</v>
      </c>
      <c r="BL133" s="74" t="s">
        <v>163</v>
      </c>
      <c r="BM133" s="74"/>
    </row>
    <row r="134" spans="61:65" x14ac:dyDescent="0.25">
      <c r="BI134">
        <v>9442</v>
      </c>
      <c r="BJ134" t="s">
        <v>661</v>
      </c>
      <c r="BK134" s="74">
        <v>251</v>
      </c>
      <c r="BL134" s="74" t="s">
        <v>164</v>
      </c>
      <c r="BM134" s="74"/>
    </row>
    <row r="135" spans="61:65" x14ac:dyDescent="0.25">
      <c r="BI135">
        <v>9450</v>
      </c>
      <c r="BJ135" t="s">
        <v>662</v>
      </c>
      <c r="BK135" s="74">
        <v>253</v>
      </c>
      <c r="BL135" s="74" t="s">
        <v>165</v>
      </c>
      <c r="BM135" s="74"/>
    </row>
    <row r="136" spans="61:65" x14ac:dyDescent="0.25">
      <c r="BI136">
        <v>9451</v>
      </c>
      <c r="BJ136" t="s">
        <v>663</v>
      </c>
      <c r="BK136" s="74">
        <v>254</v>
      </c>
      <c r="BL136" s="74" t="s">
        <v>166</v>
      </c>
      <c r="BM136" s="74"/>
    </row>
    <row r="137" spans="61:65" x14ac:dyDescent="0.25">
      <c r="BI137">
        <v>9460</v>
      </c>
      <c r="BJ137" t="s">
        <v>664</v>
      </c>
      <c r="BK137" s="74">
        <v>255</v>
      </c>
      <c r="BL137" s="74" t="s">
        <v>167</v>
      </c>
      <c r="BM137" s="74"/>
    </row>
    <row r="138" spans="61:65" x14ac:dyDescent="0.25">
      <c r="BI138">
        <v>9479</v>
      </c>
      <c r="BJ138" t="s">
        <v>665</v>
      </c>
      <c r="BK138" s="74">
        <v>256</v>
      </c>
      <c r="BL138" s="74" t="s">
        <v>214</v>
      </c>
      <c r="BM138" s="74"/>
    </row>
    <row r="139" spans="61:65" x14ac:dyDescent="0.25">
      <c r="BI139">
        <v>9481</v>
      </c>
      <c r="BJ139" t="s">
        <v>666</v>
      </c>
      <c r="BK139" s="74">
        <v>263</v>
      </c>
      <c r="BL139" s="74" t="s">
        <v>9533</v>
      </c>
      <c r="BM139" s="74"/>
    </row>
    <row r="140" spans="61:65" x14ac:dyDescent="0.25">
      <c r="BI140">
        <v>9487</v>
      </c>
      <c r="BJ140" t="s">
        <v>667</v>
      </c>
      <c r="BK140" s="74">
        <v>265</v>
      </c>
      <c r="BL140" s="74" t="s">
        <v>168</v>
      </c>
      <c r="BM140" s="74"/>
    </row>
    <row r="141" spans="61:65" x14ac:dyDescent="0.25">
      <c r="BI141">
        <v>9494</v>
      </c>
      <c r="BJ141" t="s">
        <v>668</v>
      </c>
      <c r="BK141" s="74">
        <v>266</v>
      </c>
      <c r="BL141" s="74" t="s">
        <v>169</v>
      </c>
      <c r="BM141" s="74"/>
    </row>
    <row r="142" spans="61:65" x14ac:dyDescent="0.25">
      <c r="BI142">
        <v>9506</v>
      </c>
      <c r="BJ142" t="s">
        <v>669</v>
      </c>
      <c r="BK142" s="74">
        <v>267</v>
      </c>
      <c r="BL142" s="74" t="s">
        <v>2302</v>
      </c>
      <c r="BM142" s="74"/>
    </row>
    <row r="143" spans="61:65" x14ac:dyDescent="0.25">
      <c r="BI143">
        <v>9511</v>
      </c>
      <c r="BJ143" t="s">
        <v>671</v>
      </c>
      <c r="BK143" s="74">
        <v>268</v>
      </c>
      <c r="BL143" s="74" t="s">
        <v>170</v>
      </c>
      <c r="BM143" s="74"/>
    </row>
    <row r="144" spans="61:65" x14ac:dyDescent="0.25">
      <c r="BI144">
        <v>9525</v>
      </c>
      <c r="BJ144" t="s">
        <v>672</v>
      </c>
      <c r="BK144" s="74">
        <v>273</v>
      </c>
      <c r="BL144" s="74" t="s">
        <v>699</v>
      </c>
      <c r="BM144" s="74"/>
    </row>
    <row r="145" spans="61:65" x14ac:dyDescent="0.25">
      <c r="BI145">
        <v>9531</v>
      </c>
      <c r="BJ145" t="s">
        <v>640</v>
      </c>
      <c r="BK145" s="74">
        <v>274</v>
      </c>
      <c r="BL145" s="74" t="s">
        <v>171</v>
      </c>
      <c r="BM145" s="74"/>
    </row>
    <row r="146" spans="61:65" x14ac:dyDescent="0.25">
      <c r="BI146">
        <v>9535</v>
      </c>
      <c r="BJ146" t="s">
        <v>673</v>
      </c>
      <c r="BK146" s="74">
        <v>277</v>
      </c>
      <c r="BL146" s="74" t="s">
        <v>172</v>
      </c>
      <c r="BM146" s="74"/>
    </row>
    <row r="147" spans="61:65" x14ac:dyDescent="0.25">
      <c r="BI147">
        <v>9539</v>
      </c>
      <c r="BJ147" t="s">
        <v>674</v>
      </c>
      <c r="BK147" s="74">
        <v>280</v>
      </c>
      <c r="BL147" s="74" t="s">
        <v>703</v>
      </c>
      <c r="BM147" s="74"/>
    </row>
    <row r="148" spans="61:65" x14ac:dyDescent="0.25">
      <c r="BI148">
        <v>9548</v>
      </c>
      <c r="BJ148" t="s">
        <v>675</v>
      </c>
      <c r="BK148" s="74">
        <v>281</v>
      </c>
      <c r="BL148" s="74" t="s">
        <v>173</v>
      </c>
      <c r="BM148" s="74"/>
    </row>
    <row r="149" spans="61:65" x14ac:dyDescent="0.25">
      <c r="BI149">
        <v>9549</v>
      </c>
      <c r="BJ149" t="s">
        <v>676</v>
      </c>
      <c r="BK149" s="74">
        <v>282</v>
      </c>
      <c r="BL149" s="74" t="s">
        <v>215</v>
      </c>
      <c r="BM149" s="74"/>
    </row>
    <row r="150" spans="61:65" x14ac:dyDescent="0.25">
      <c r="BI150">
        <v>9554</v>
      </c>
      <c r="BJ150" t="s">
        <v>677</v>
      </c>
      <c r="BK150" s="74">
        <v>284</v>
      </c>
      <c r="BL150" s="74" t="s">
        <v>707</v>
      </c>
      <c r="BM150" s="74"/>
    </row>
    <row r="151" spans="61:65" x14ac:dyDescent="0.25">
      <c r="BI151">
        <v>9575</v>
      </c>
      <c r="BJ151" t="s">
        <v>678</v>
      </c>
      <c r="BK151" s="74">
        <v>287</v>
      </c>
      <c r="BL151" s="74" t="s">
        <v>709</v>
      </c>
      <c r="BM151" s="74"/>
    </row>
    <row r="152" spans="61:65" x14ac:dyDescent="0.25">
      <c r="BI152">
        <v>9614</v>
      </c>
      <c r="BJ152" t="s">
        <v>679</v>
      </c>
      <c r="BK152" s="74">
        <v>292</v>
      </c>
      <c r="BL152" s="74" t="s">
        <v>174</v>
      </c>
      <c r="BM152" s="74"/>
    </row>
    <row r="153" spans="61:65" x14ac:dyDescent="0.25">
      <c r="BI153">
        <v>9632</v>
      </c>
      <c r="BJ153" t="s">
        <v>680</v>
      </c>
      <c r="BK153" s="74">
        <v>302</v>
      </c>
      <c r="BL153" s="74" t="s">
        <v>175</v>
      </c>
      <c r="BM153" s="74"/>
    </row>
    <row r="154" spans="61:65" x14ac:dyDescent="0.25">
      <c r="BI154">
        <v>9645</v>
      </c>
      <c r="BJ154" t="s">
        <v>681</v>
      </c>
      <c r="BK154" s="74">
        <v>307</v>
      </c>
      <c r="BL154" s="74" t="s">
        <v>176</v>
      </c>
      <c r="BM154" s="74"/>
    </row>
    <row r="155" spans="61:65" x14ac:dyDescent="0.25">
      <c r="BI155">
        <v>9675</v>
      </c>
      <c r="BJ155" t="s">
        <v>682</v>
      </c>
      <c r="BK155" s="74">
        <v>309</v>
      </c>
      <c r="BL155" s="74" t="s">
        <v>65</v>
      </c>
      <c r="BM155" s="74"/>
    </row>
    <row r="156" spans="61:65" x14ac:dyDescent="0.25">
      <c r="BI156">
        <v>9681</v>
      </c>
      <c r="BJ156" t="s">
        <v>683</v>
      </c>
      <c r="BK156" s="74">
        <v>318</v>
      </c>
      <c r="BL156" s="74" t="s">
        <v>216</v>
      </c>
      <c r="BM156" s="74"/>
    </row>
    <row r="157" spans="61:65" x14ac:dyDescent="0.25">
      <c r="BI157">
        <v>9701</v>
      </c>
      <c r="BJ157" t="s">
        <v>685</v>
      </c>
      <c r="BK157" s="74">
        <v>319</v>
      </c>
      <c r="BL157" s="74" t="s">
        <v>217</v>
      </c>
      <c r="BM157" s="74"/>
    </row>
    <row r="158" spans="61:65" x14ac:dyDescent="0.25">
      <c r="BI158">
        <v>9726</v>
      </c>
      <c r="BJ158" t="s">
        <v>686</v>
      </c>
      <c r="BK158" s="74">
        <v>320</v>
      </c>
      <c r="BL158" s="74" t="s">
        <v>218</v>
      </c>
      <c r="BM158" s="74"/>
    </row>
    <row r="159" spans="61:65" x14ac:dyDescent="0.25">
      <c r="BI159">
        <v>9768</v>
      </c>
      <c r="BJ159" t="s">
        <v>687</v>
      </c>
      <c r="BK159" s="74">
        <v>321</v>
      </c>
      <c r="BL159" s="74" t="s">
        <v>219</v>
      </c>
      <c r="BM159" s="74"/>
    </row>
    <row r="160" spans="61:65" x14ac:dyDescent="0.25">
      <c r="BI160">
        <v>9791</v>
      </c>
      <c r="BJ160" t="s">
        <v>688</v>
      </c>
      <c r="BK160" s="74">
        <v>323</v>
      </c>
      <c r="BL160" s="74" t="s">
        <v>12903</v>
      </c>
      <c r="BM160" s="74"/>
    </row>
    <row r="161" spans="61:65" x14ac:dyDescent="0.25">
      <c r="BI161">
        <v>9793</v>
      </c>
      <c r="BJ161" t="s">
        <v>689</v>
      </c>
      <c r="BK161" s="74">
        <v>324</v>
      </c>
      <c r="BL161" s="74" t="s">
        <v>221</v>
      </c>
      <c r="BM161" s="74"/>
    </row>
    <row r="162" spans="61:65" x14ac:dyDescent="0.25">
      <c r="BI162">
        <v>9813</v>
      </c>
      <c r="BJ162" t="s">
        <v>690</v>
      </c>
      <c r="BK162" s="74">
        <v>327</v>
      </c>
      <c r="BL162" s="74" t="s">
        <v>222</v>
      </c>
      <c r="BM162" s="74"/>
    </row>
    <row r="163" spans="61:65" x14ac:dyDescent="0.25">
      <c r="BI163">
        <v>9828</v>
      </c>
      <c r="BJ163" t="s">
        <v>691</v>
      </c>
      <c r="BK163" s="74">
        <v>329</v>
      </c>
      <c r="BL163" s="74" t="s">
        <v>223</v>
      </c>
      <c r="BM163" s="74"/>
    </row>
    <row r="164" spans="61:65" x14ac:dyDescent="0.25">
      <c r="BI164">
        <v>9836</v>
      </c>
      <c r="BJ164" t="s">
        <v>692</v>
      </c>
      <c r="BK164" s="74">
        <v>333</v>
      </c>
      <c r="BL164" s="74" t="s">
        <v>225</v>
      </c>
      <c r="BM164" s="74"/>
    </row>
    <row r="165" spans="61:65" x14ac:dyDescent="0.25">
      <c r="BI165">
        <v>9842</v>
      </c>
      <c r="BJ165" t="s">
        <v>693</v>
      </c>
      <c r="BK165" s="74">
        <v>334</v>
      </c>
      <c r="BL165" s="74" t="s">
        <v>226</v>
      </c>
      <c r="BM165" s="74"/>
    </row>
    <row r="166" spans="61:65" x14ac:dyDescent="0.25">
      <c r="BI166">
        <v>9843</v>
      </c>
      <c r="BJ166" t="s">
        <v>694</v>
      </c>
      <c r="BK166" s="74">
        <v>336</v>
      </c>
      <c r="BL166" s="74" t="s">
        <v>227</v>
      </c>
      <c r="BM166" s="74"/>
    </row>
    <row r="167" spans="61:65" x14ac:dyDescent="0.25">
      <c r="BI167">
        <v>9846</v>
      </c>
      <c r="BJ167" t="s">
        <v>695</v>
      </c>
      <c r="BK167" s="74">
        <v>337</v>
      </c>
      <c r="BL167" s="74" t="s">
        <v>228</v>
      </c>
      <c r="BM167" s="74"/>
    </row>
    <row r="168" spans="61:65" x14ac:dyDescent="0.25">
      <c r="BI168">
        <v>9848</v>
      </c>
      <c r="BJ168" t="s">
        <v>696</v>
      </c>
      <c r="BK168" s="74">
        <v>338</v>
      </c>
      <c r="BL168" s="74" t="s">
        <v>229</v>
      </c>
      <c r="BM168" s="74"/>
    </row>
    <row r="169" spans="61:65" x14ac:dyDescent="0.25">
      <c r="BI169">
        <v>9862</v>
      </c>
      <c r="BJ169" t="s">
        <v>697</v>
      </c>
      <c r="BK169" s="74">
        <v>343</v>
      </c>
      <c r="BL169" s="74" t="s">
        <v>9387</v>
      </c>
      <c r="BM169" s="74"/>
    </row>
    <row r="170" spans="61:65" x14ac:dyDescent="0.25">
      <c r="BI170">
        <v>9866</v>
      </c>
      <c r="BJ170" t="s">
        <v>698</v>
      </c>
      <c r="BK170" s="74">
        <v>344</v>
      </c>
      <c r="BL170" s="74" t="s">
        <v>735</v>
      </c>
      <c r="BM170" s="74"/>
    </row>
    <row r="171" spans="61:65" x14ac:dyDescent="0.25">
      <c r="BI171">
        <v>9897</v>
      </c>
      <c r="BJ171" t="s">
        <v>700</v>
      </c>
      <c r="BK171" s="74">
        <v>345</v>
      </c>
      <c r="BL171" s="74" t="s">
        <v>231</v>
      </c>
      <c r="BM171" s="74"/>
    </row>
    <row r="172" spans="61:65" x14ac:dyDescent="0.25">
      <c r="BI172">
        <v>9916</v>
      </c>
      <c r="BJ172" t="s">
        <v>701</v>
      </c>
      <c r="BK172" s="74">
        <v>347</v>
      </c>
      <c r="BL172" s="74" t="s">
        <v>232</v>
      </c>
      <c r="BM172" s="74"/>
    </row>
    <row r="173" spans="61:65" x14ac:dyDescent="0.25">
      <c r="BI173">
        <v>9920</v>
      </c>
      <c r="BJ173" t="s">
        <v>702</v>
      </c>
      <c r="BK173" s="74">
        <v>349</v>
      </c>
      <c r="BL173" s="74" t="s">
        <v>233</v>
      </c>
      <c r="BM173" s="74"/>
    </row>
    <row r="174" spans="61:65" x14ac:dyDescent="0.25">
      <c r="BI174">
        <v>9921</v>
      </c>
      <c r="BJ174" t="s">
        <v>704</v>
      </c>
      <c r="BK174" s="74">
        <v>350</v>
      </c>
      <c r="BL174" s="74" t="s">
        <v>12374</v>
      </c>
      <c r="BM174" s="74"/>
    </row>
    <row r="175" spans="61:65" x14ac:dyDescent="0.25">
      <c r="BI175">
        <v>9924</v>
      </c>
      <c r="BJ175" t="s">
        <v>705</v>
      </c>
      <c r="BK175" s="74">
        <v>352</v>
      </c>
      <c r="BL175" s="74" t="s">
        <v>234</v>
      </c>
      <c r="BM175" s="74"/>
    </row>
    <row r="176" spans="61:65" x14ac:dyDescent="0.25">
      <c r="BI176">
        <v>9928</v>
      </c>
      <c r="BJ176" t="s">
        <v>706</v>
      </c>
      <c r="BK176" s="74">
        <v>353</v>
      </c>
      <c r="BL176" s="74" t="s">
        <v>235</v>
      </c>
      <c r="BM176" s="74"/>
    </row>
    <row r="177" spans="61:65" x14ac:dyDescent="0.25">
      <c r="BI177">
        <v>9929</v>
      </c>
      <c r="BJ177" t="s">
        <v>708</v>
      </c>
      <c r="BK177" s="74">
        <v>354</v>
      </c>
      <c r="BL177" s="74" t="s">
        <v>3828</v>
      </c>
      <c r="BM177" s="74"/>
    </row>
    <row r="178" spans="61:65" x14ac:dyDescent="0.25">
      <c r="BI178">
        <v>9930</v>
      </c>
      <c r="BJ178" t="s">
        <v>710</v>
      </c>
      <c r="BK178" s="74">
        <v>355</v>
      </c>
      <c r="BL178" s="74" t="s">
        <v>236</v>
      </c>
      <c r="BM178" s="74"/>
    </row>
    <row r="179" spans="61:65" x14ac:dyDescent="0.25">
      <c r="BI179">
        <v>9945</v>
      </c>
      <c r="BJ179" t="s">
        <v>711</v>
      </c>
      <c r="BK179" s="74">
        <v>356</v>
      </c>
      <c r="BL179" s="74" t="s">
        <v>237</v>
      </c>
      <c r="BM179" s="74"/>
    </row>
    <row r="180" spans="61:65" x14ac:dyDescent="0.25">
      <c r="BI180">
        <v>9951</v>
      </c>
      <c r="BJ180" t="s">
        <v>712</v>
      </c>
      <c r="BK180" s="74">
        <v>357</v>
      </c>
      <c r="BL180" s="74" t="s">
        <v>238</v>
      </c>
      <c r="BM180" s="74"/>
    </row>
    <row r="181" spans="61:65" x14ac:dyDescent="0.25">
      <c r="BI181">
        <v>9956</v>
      </c>
      <c r="BJ181" t="s">
        <v>713</v>
      </c>
      <c r="BK181" s="74">
        <v>359</v>
      </c>
      <c r="BL181" s="74" t="s">
        <v>239</v>
      </c>
      <c r="BM181" s="74"/>
    </row>
    <row r="182" spans="61:65" x14ac:dyDescent="0.25">
      <c r="BI182">
        <v>9961</v>
      </c>
      <c r="BJ182" t="s">
        <v>714</v>
      </c>
      <c r="BK182" s="74">
        <v>360</v>
      </c>
      <c r="BL182" s="74" t="s">
        <v>240</v>
      </c>
      <c r="BM182" s="74"/>
    </row>
    <row r="183" spans="61:65" x14ac:dyDescent="0.25">
      <c r="BI183">
        <v>9962</v>
      </c>
      <c r="BJ183" t="s">
        <v>715</v>
      </c>
      <c r="BK183" s="74">
        <v>363</v>
      </c>
      <c r="BL183" s="74" t="s">
        <v>241</v>
      </c>
      <c r="BM183" s="74"/>
    </row>
    <row r="184" spans="61:65" x14ac:dyDescent="0.25">
      <c r="BI184">
        <v>9967</v>
      </c>
      <c r="BJ184" t="s">
        <v>716</v>
      </c>
      <c r="BK184" s="74">
        <v>365</v>
      </c>
      <c r="BL184" s="74" t="s">
        <v>12381</v>
      </c>
      <c r="BM184" s="74"/>
    </row>
    <row r="185" spans="61:65" x14ac:dyDescent="0.25">
      <c r="BI185">
        <v>9969</v>
      </c>
      <c r="BJ185" t="s">
        <v>717</v>
      </c>
      <c r="BK185" s="74">
        <v>366</v>
      </c>
      <c r="BL185" s="74" t="s">
        <v>243</v>
      </c>
      <c r="BM185" s="74"/>
    </row>
    <row r="186" spans="61:65" x14ac:dyDescent="0.25">
      <c r="BI186">
        <v>9981</v>
      </c>
      <c r="BJ186" t="s">
        <v>718</v>
      </c>
      <c r="BK186" s="74">
        <v>374</v>
      </c>
      <c r="BL186" s="74" t="s">
        <v>244</v>
      </c>
      <c r="BM186" s="74"/>
    </row>
    <row r="187" spans="61:65" x14ac:dyDescent="0.25">
      <c r="BI187">
        <v>10003</v>
      </c>
      <c r="BJ187" t="s">
        <v>719</v>
      </c>
      <c r="BK187" s="74">
        <v>376</v>
      </c>
      <c r="BL187" s="74" t="s">
        <v>2303</v>
      </c>
      <c r="BM187" s="74"/>
    </row>
    <row r="188" spans="61:65" x14ac:dyDescent="0.25">
      <c r="BI188">
        <v>10004</v>
      </c>
      <c r="BJ188" t="s">
        <v>720</v>
      </c>
      <c r="BK188" s="74">
        <v>380</v>
      </c>
      <c r="BL188" s="74" t="s">
        <v>246</v>
      </c>
      <c r="BM188" s="74"/>
    </row>
    <row r="189" spans="61:65" x14ac:dyDescent="0.25">
      <c r="BI189">
        <v>10014</v>
      </c>
      <c r="BJ189" t="s">
        <v>721</v>
      </c>
      <c r="BK189" s="74">
        <v>381</v>
      </c>
      <c r="BL189" s="74" t="s">
        <v>247</v>
      </c>
      <c r="BM189" s="74"/>
    </row>
    <row r="190" spans="61:65" x14ac:dyDescent="0.25">
      <c r="BI190">
        <v>10021</v>
      </c>
      <c r="BJ190" t="s">
        <v>722</v>
      </c>
      <c r="BK190" s="74">
        <v>382</v>
      </c>
      <c r="BL190" s="74" t="s">
        <v>248</v>
      </c>
      <c r="BM190" s="74"/>
    </row>
    <row r="191" spans="61:65" x14ac:dyDescent="0.25">
      <c r="BI191">
        <v>10027</v>
      </c>
      <c r="BJ191" t="s">
        <v>723</v>
      </c>
      <c r="BK191" s="74">
        <v>385</v>
      </c>
      <c r="BL191" s="74" t="s">
        <v>249</v>
      </c>
      <c r="BM191" s="74"/>
    </row>
    <row r="192" spans="61:65" x14ac:dyDescent="0.25">
      <c r="BI192">
        <v>10046</v>
      </c>
      <c r="BJ192" t="s">
        <v>724</v>
      </c>
      <c r="BK192" s="74">
        <v>386</v>
      </c>
      <c r="BL192" s="74" t="s">
        <v>250</v>
      </c>
      <c r="BM192" s="74"/>
    </row>
    <row r="193" spans="61:65" x14ac:dyDescent="0.25">
      <c r="BI193">
        <v>10047</v>
      </c>
      <c r="BJ193" t="s">
        <v>725</v>
      </c>
      <c r="BK193" s="74">
        <v>390</v>
      </c>
      <c r="BL193" s="74" t="s">
        <v>252</v>
      </c>
      <c r="BM193" s="74"/>
    </row>
    <row r="194" spans="61:65" x14ac:dyDescent="0.25">
      <c r="BI194">
        <v>10050</v>
      </c>
      <c r="BJ194" t="s">
        <v>726</v>
      </c>
      <c r="BK194" s="74">
        <v>392</v>
      </c>
      <c r="BL194" s="74" t="s">
        <v>253</v>
      </c>
      <c r="BM194" s="74"/>
    </row>
    <row r="195" spans="61:65" x14ac:dyDescent="0.25">
      <c r="BI195">
        <v>10064</v>
      </c>
      <c r="BJ195" t="s">
        <v>727</v>
      </c>
      <c r="BK195" s="74">
        <v>394</v>
      </c>
      <c r="BL195" s="74" t="s">
        <v>2304</v>
      </c>
      <c r="BM195" s="74"/>
    </row>
    <row r="196" spans="61:65" x14ac:dyDescent="0.25">
      <c r="BI196">
        <v>10077</v>
      </c>
      <c r="BJ196" t="s">
        <v>728</v>
      </c>
      <c r="BK196" s="74">
        <v>396</v>
      </c>
      <c r="BL196" s="74" t="s">
        <v>254</v>
      </c>
      <c r="BM196" s="74"/>
    </row>
    <row r="197" spans="61:65" x14ac:dyDescent="0.25">
      <c r="BI197">
        <v>10078</v>
      </c>
      <c r="BJ197" t="s">
        <v>729</v>
      </c>
      <c r="BK197" s="74">
        <v>397</v>
      </c>
      <c r="BL197" s="74" t="s">
        <v>255</v>
      </c>
      <c r="BM197" s="74"/>
    </row>
    <row r="198" spans="61:65" x14ac:dyDescent="0.25">
      <c r="BI198">
        <v>10086</v>
      </c>
      <c r="BJ198" t="s">
        <v>730</v>
      </c>
      <c r="BK198" s="74">
        <v>399</v>
      </c>
      <c r="BL198" s="74" t="s">
        <v>256</v>
      </c>
      <c r="BM198" s="74"/>
    </row>
    <row r="199" spans="61:65" x14ac:dyDescent="0.25">
      <c r="BI199">
        <v>10090</v>
      </c>
      <c r="BJ199" t="s">
        <v>731</v>
      </c>
      <c r="BK199" s="74">
        <v>400</v>
      </c>
      <c r="BL199" s="74" t="s">
        <v>2305</v>
      </c>
      <c r="BM199" s="74"/>
    </row>
    <row r="200" spans="61:65" x14ac:dyDescent="0.25">
      <c r="BI200">
        <v>10098</v>
      </c>
      <c r="BJ200" t="s">
        <v>732</v>
      </c>
      <c r="BK200" s="74">
        <v>402</v>
      </c>
      <c r="BL200" s="74" t="s">
        <v>770</v>
      </c>
      <c r="BM200" s="74"/>
    </row>
    <row r="201" spans="61:65" x14ac:dyDescent="0.25">
      <c r="BI201">
        <v>10120</v>
      </c>
      <c r="BJ201" t="s">
        <v>733</v>
      </c>
      <c r="BK201" s="74">
        <v>404</v>
      </c>
      <c r="BL201" s="74" t="s">
        <v>12904</v>
      </c>
      <c r="BM201" s="74"/>
    </row>
    <row r="202" spans="61:65" x14ac:dyDescent="0.25">
      <c r="BI202">
        <v>10121</v>
      </c>
      <c r="BJ202" t="s">
        <v>734</v>
      </c>
      <c r="BK202" s="74">
        <v>405</v>
      </c>
      <c r="BL202" s="74" t="s">
        <v>257</v>
      </c>
      <c r="BM202" s="74"/>
    </row>
    <row r="203" spans="61:65" x14ac:dyDescent="0.25">
      <c r="BI203">
        <v>10136</v>
      </c>
      <c r="BJ203" t="s">
        <v>736</v>
      </c>
      <c r="BK203" s="74">
        <v>406</v>
      </c>
      <c r="BL203" s="74" t="s">
        <v>258</v>
      </c>
      <c r="BM203" s="74"/>
    </row>
    <row r="204" spans="61:65" x14ac:dyDescent="0.25">
      <c r="BI204">
        <v>10157</v>
      </c>
      <c r="BJ204" t="s">
        <v>737</v>
      </c>
      <c r="BK204" s="74">
        <v>407</v>
      </c>
      <c r="BL204" s="74" t="s">
        <v>259</v>
      </c>
      <c r="BM204" s="74"/>
    </row>
    <row r="205" spans="61:65" x14ac:dyDescent="0.25">
      <c r="BI205">
        <v>10159</v>
      </c>
      <c r="BJ205" t="s">
        <v>738</v>
      </c>
      <c r="BK205" s="74">
        <v>408</v>
      </c>
      <c r="BL205" s="74" t="s">
        <v>260</v>
      </c>
      <c r="BM205" s="74"/>
    </row>
    <row r="206" spans="61:65" x14ac:dyDescent="0.25">
      <c r="BI206">
        <v>10161</v>
      </c>
      <c r="BJ206" t="s">
        <v>739</v>
      </c>
      <c r="BK206" s="74">
        <v>409</v>
      </c>
      <c r="BL206" s="74" t="s">
        <v>12905</v>
      </c>
      <c r="BM206" s="74"/>
    </row>
    <row r="207" spans="61:65" x14ac:dyDescent="0.25">
      <c r="BI207">
        <v>10174</v>
      </c>
      <c r="BJ207" t="s">
        <v>740</v>
      </c>
      <c r="BK207" s="74">
        <v>411</v>
      </c>
      <c r="BL207" s="74" t="s">
        <v>2307</v>
      </c>
      <c r="BM207" s="74"/>
    </row>
    <row r="208" spans="61:65" x14ac:dyDescent="0.25">
      <c r="BI208">
        <v>10176</v>
      </c>
      <c r="BJ208" t="s">
        <v>741</v>
      </c>
      <c r="BK208" s="74">
        <v>413</v>
      </c>
      <c r="BL208" s="74" t="s">
        <v>261</v>
      </c>
      <c r="BM208" s="74"/>
    </row>
    <row r="209" spans="61:65" x14ac:dyDescent="0.25">
      <c r="BI209">
        <v>10180</v>
      </c>
      <c r="BJ209" t="s">
        <v>742</v>
      </c>
      <c r="BK209" s="74">
        <v>414</v>
      </c>
      <c r="BL209" s="74" t="s">
        <v>2308</v>
      </c>
      <c r="BM209" s="74"/>
    </row>
    <row r="210" spans="61:65" x14ac:dyDescent="0.25">
      <c r="BI210">
        <v>10181</v>
      </c>
      <c r="BJ210" t="s">
        <v>743</v>
      </c>
      <c r="BK210" s="74">
        <v>415</v>
      </c>
      <c r="BL210" s="74" t="s">
        <v>65</v>
      </c>
      <c r="BM210" s="74"/>
    </row>
    <row r="211" spans="61:65" x14ac:dyDescent="0.25">
      <c r="BI211">
        <v>10214</v>
      </c>
      <c r="BJ211" t="s">
        <v>744</v>
      </c>
      <c r="BK211" s="74">
        <v>417</v>
      </c>
      <c r="BL211" s="74" t="s">
        <v>2309</v>
      </c>
      <c r="BM211" s="74"/>
    </row>
    <row r="212" spans="61:65" x14ac:dyDescent="0.25">
      <c r="BI212">
        <v>10221</v>
      </c>
      <c r="BJ212" t="s">
        <v>745</v>
      </c>
      <c r="BK212" s="74">
        <v>418</v>
      </c>
      <c r="BL212" s="74" t="s">
        <v>2310</v>
      </c>
      <c r="BM212" s="74"/>
    </row>
    <row r="213" spans="61:65" x14ac:dyDescent="0.25">
      <c r="BI213">
        <v>10222</v>
      </c>
      <c r="BJ213" t="s">
        <v>746</v>
      </c>
      <c r="BK213" s="74">
        <v>420</v>
      </c>
      <c r="BL213" s="74" t="s">
        <v>262</v>
      </c>
      <c r="BM213" s="74"/>
    </row>
    <row r="214" spans="61:65" x14ac:dyDescent="0.25">
      <c r="BI214">
        <v>10236</v>
      </c>
      <c r="BJ214" t="s">
        <v>510</v>
      </c>
      <c r="BK214" s="74">
        <v>421</v>
      </c>
      <c r="BL214" s="74" t="s">
        <v>2311</v>
      </c>
      <c r="BM214" s="74"/>
    </row>
    <row r="215" spans="61:65" x14ac:dyDescent="0.25">
      <c r="BI215">
        <v>10244</v>
      </c>
      <c r="BJ215" t="s">
        <v>747</v>
      </c>
      <c r="BK215" s="74">
        <v>423</v>
      </c>
      <c r="BL215" s="74" t="s">
        <v>2312</v>
      </c>
      <c r="BM215" s="74"/>
    </row>
    <row r="216" spans="61:65" x14ac:dyDescent="0.25">
      <c r="BI216">
        <v>10246</v>
      </c>
      <c r="BJ216" t="s">
        <v>748</v>
      </c>
      <c r="BK216" s="74">
        <v>425</v>
      </c>
      <c r="BL216" s="74" t="s">
        <v>263</v>
      </c>
      <c r="BM216" s="74"/>
    </row>
    <row r="217" spans="61:65" x14ac:dyDescent="0.25">
      <c r="BI217">
        <v>10247</v>
      </c>
      <c r="BJ217" t="s">
        <v>749</v>
      </c>
      <c r="BK217" s="74">
        <v>426</v>
      </c>
      <c r="BL217" s="74" t="s">
        <v>9535</v>
      </c>
      <c r="BM217" s="74"/>
    </row>
    <row r="218" spans="61:65" x14ac:dyDescent="0.25">
      <c r="BI218">
        <v>10248</v>
      </c>
      <c r="BJ218" t="s">
        <v>750</v>
      </c>
      <c r="BK218" s="74">
        <v>427</v>
      </c>
      <c r="BL218" s="74" t="s">
        <v>264</v>
      </c>
      <c r="BM218" s="74"/>
    </row>
    <row r="219" spans="61:65" x14ac:dyDescent="0.25">
      <c r="BI219">
        <v>10250</v>
      </c>
      <c r="BJ219" t="s">
        <v>751</v>
      </c>
      <c r="BK219" s="74">
        <v>428</v>
      </c>
      <c r="BL219" s="74" t="s">
        <v>265</v>
      </c>
      <c r="BM219" s="74"/>
    </row>
    <row r="220" spans="61:65" x14ac:dyDescent="0.25">
      <c r="BI220">
        <v>10257</v>
      </c>
      <c r="BJ220" t="s">
        <v>752</v>
      </c>
      <c r="BK220" s="74">
        <v>430</v>
      </c>
      <c r="BL220" s="74" t="s">
        <v>266</v>
      </c>
      <c r="BM220" s="74"/>
    </row>
    <row r="221" spans="61:65" x14ac:dyDescent="0.25">
      <c r="BI221">
        <v>10260</v>
      </c>
      <c r="BJ221" t="s">
        <v>753</v>
      </c>
      <c r="BK221" s="74">
        <v>431</v>
      </c>
      <c r="BL221" s="74" t="s">
        <v>12906</v>
      </c>
      <c r="BM221" s="74"/>
    </row>
    <row r="222" spans="61:65" x14ac:dyDescent="0.25">
      <c r="BI222">
        <v>10265</v>
      </c>
      <c r="BJ222" t="s">
        <v>754</v>
      </c>
      <c r="BK222" s="74">
        <v>432</v>
      </c>
      <c r="BL222" s="74" t="s">
        <v>2315</v>
      </c>
      <c r="BM222" s="74"/>
    </row>
    <row r="223" spans="61:65" x14ac:dyDescent="0.25">
      <c r="BI223">
        <v>10273</v>
      </c>
      <c r="BJ223" t="s">
        <v>755</v>
      </c>
      <c r="BK223" s="74">
        <v>433</v>
      </c>
      <c r="BL223" s="74" t="s">
        <v>2316</v>
      </c>
      <c r="BM223" s="74"/>
    </row>
    <row r="224" spans="61:65" x14ac:dyDescent="0.25">
      <c r="BI224">
        <v>10286</v>
      </c>
      <c r="BJ224" t="s">
        <v>756</v>
      </c>
      <c r="BK224" s="74">
        <v>434</v>
      </c>
      <c r="BL224" s="74" t="s">
        <v>9536</v>
      </c>
      <c r="BM224" s="74"/>
    </row>
    <row r="225" spans="61:65" x14ac:dyDescent="0.25">
      <c r="BI225">
        <v>10297</v>
      </c>
      <c r="BJ225" t="s">
        <v>757</v>
      </c>
      <c r="BK225" s="74">
        <v>435</v>
      </c>
      <c r="BL225" s="74" t="s">
        <v>12907</v>
      </c>
      <c r="BM225" s="74"/>
    </row>
    <row r="226" spans="61:65" x14ac:dyDescent="0.25">
      <c r="BI226">
        <v>10300</v>
      </c>
      <c r="BJ226" t="s">
        <v>758</v>
      </c>
      <c r="BK226" s="74">
        <v>438</v>
      </c>
      <c r="BL226" s="74" t="s">
        <v>789</v>
      </c>
      <c r="BM226" s="74"/>
    </row>
    <row r="227" spans="61:65" x14ac:dyDescent="0.25">
      <c r="BI227">
        <v>10301</v>
      </c>
      <c r="BJ227" t="s">
        <v>759</v>
      </c>
      <c r="BK227" s="74">
        <v>439</v>
      </c>
      <c r="BL227" s="74" t="s">
        <v>791</v>
      </c>
      <c r="BM227" s="74"/>
    </row>
    <row r="228" spans="61:65" x14ac:dyDescent="0.25">
      <c r="BI228">
        <v>10305</v>
      </c>
      <c r="BJ228" t="s">
        <v>760</v>
      </c>
      <c r="BK228" s="74">
        <v>440</v>
      </c>
      <c r="BL228" s="74" t="s">
        <v>793</v>
      </c>
      <c r="BM228" s="74"/>
    </row>
    <row r="229" spans="61:65" x14ac:dyDescent="0.25">
      <c r="BI229">
        <v>10307</v>
      </c>
      <c r="BJ229" t="s">
        <v>761</v>
      </c>
      <c r="BK229" s="74">
        <v>441</v>
      </c>
      <c r="BL229" s="74" t="s">
        <v>795</v>
      </c>
      <c r="BM229" s="74"/>
    </row>
    <row r="230" spans="61:65" x14ac:dyDescent="0.25">
      <c r="BI230">
        <v>10310</v>
      </c>
      <c r="BJ230" t="s">
        <v>762</v>
      </c>
      <c r="BK230" s="74">
        <v>442</v>
      </c>
      <c r="BL230" s="74" t="s">
        <v>12908</v>
      </c>
      <c r="BM230" s="74"/>
    </row>
    <row r="231" spans="61:65" x14ac:dyDescent="0.25">
      <c r="BI231">
        <v>10311</v>
      </c>
      <c r="BJ231" t="s">
        <v>763</v>
      </c>
      <c r="BK231" s="74">
        <v>443</v>
      </c>
      <c r="BL231" s="74" t="s">
        <v>799</v>
      </c>
      <c r="BM231" s="74"/>
    </row>
    <row r="232" spans="61:65" x14ac:dyDescent="0.25">
      <c r="BI232">
        <v>10319</v>
      </c>
      <c r="BJ232" t="s">
        <v>764</v>
      </c>
      <c r="BK232" s="74">
        <v>444</v>
      </c>
      <c r="BL232" s="74" t="s">
        <v>9239</v>
      </c>
      <c r="BM232" s="74"/>
    </row>
    <row r="233" spans="61:65" x14ac:dyDescent="0.25">
      <c r="BI233">
        <v>10322</v>
      </c>
      <c r="BJ233" t="s">
        <v>765</v>
      </c>
      <c r="BK233" s="74">
        <v>445</v>
      </c>
      <c r="BL233" s="74" t="s">
        <v>9240</v>
      </c>
      <c r="BM233" s="74"/>
    </row>
    <row r="234" spans="61:65" x14ac:dyDescent="0.25">
      <c r="BI234">
        <v>10326</v>
      </c>
      <c r="BJ234" t="s">
        <v>766</v>
      </c>
      <c r="BK234" s="74">
        <v>446</v>
      </c>
      <c r="BL234" s="74" t="s">
        <v>8051</v>
      </c>
      <c r="BM234" s="74"/>
    </row>
    <row r="235" spans="61:65" x14ac:dyDescent="0.25">
      <c r="BI235">
        <v>10331</v>
      </c>
      <c r="BJ235" t="s">
        <v>767</v>
      </c>
      <c r="BK235" s="74">
        <v>447</v>
      </c>
      <c r="BL235" s="74" t="s">
        <v>12909</v>
      </c>
      <c r="BM235" s="74"/>
    </row>
    <row r="236" spans="61:65" x14ac:dyDescent="0.25">
      <c r="BI236">
        <v>10333</v>
      </c>
      <c r="BJ236" t="s">
        <v>768</v>
      </c>
      <c r="BK236" s="74">
        <v>448</v>
      </c>
      <c r="BL236" s="74" t="s">
        <v>12910</v>
      </c>
      <c r="BM236" s="74"/>
    </row>
    <row r="237" spans="61:65" x14ac:dyDescent="0.25">
      <c r="BI237">
        <v>10342</v>
      </c>
      <c r="BJ237" t="s">
        <v>769</v>
      </c>
      <c r="BK237" s="74">
        <v>449</v>
      </c>
      <c r="BL237" s="74" t="s">
        <v>9538</v>
      </c>
      <c r="BM237" s="74"/>
    </row>
    <row r="238" spans="61:65" x14ac:dyDescent="0.25">
      <c r="BI238">
        <v>10354</v>
      </c>
      <c r="BJ238" t="s">
        <v>771</v>
      </c>
      <c r="BK238" s="74">
        <v>450</v>
      </c>
      <c r="BL238" s="74" t="s">
        <v>12382</v>
      </c>
      <c r="BM238" s="74"/>
    </row>
    <row r="239" spans="61:65" x14ac:dyDescent="0.25">
      <c r="BI239">
        <v>10370</v>
      </c>
      <c r="BJ239" t="s">
        <v>772</v>
      </c>
      <c r="BK239" s="74">
        <v>451</v>
      </c>
      <c r="BL239" s="74" t="s">
        <v>12383</v>
      </c>
      <c r="BM239" s="74"/>
    </row>
    <row r="240" spans="61:65" x14ac:dyDescent="0.25">
      <c r="BI240">
        <v>10379</v>
      </c>
      <c r="BJ240" t="s">
        <v>773</v>
      </c>
      <c r="BK240" s="74">
        <v>452</v>
      </c>
      <c r="BL240" s="74" t="s">
        <v>12911</v>
      </c>
      <c r="BM240" s="74"/>
    </row>
    <row r="241" spans="61:65" x14ac:dyDescent="0.25">
      <c r="BI241">
        <v>10387</v>
      </c>
      <c r="BJ241" t="s">
        <v>774</v>
      </c>
      <c r="BK241" s="74">
        <v>453</v>
      </c>
      <c r="BL241" s="74" t="s">
        <v>12912</v>
      </c>
      <c r="BM241" s="74"/>
    </row>
    <row r="242" spans="61:65" x14ac:dyDescent="0.25">
      <c r="BI242">
        <v>10398</v>
      </c>
      <c r="BJ242" t="s">
        <v>775</v>
      </c>
      <c r="BK242" s="74">
        <v>454</v>
      </c>
      <c r="BL242" s="74" t="s">
        <v>12384</v>
      </c>
      <c r="BM242" s="74"/>
    </row>
    <row r="243" spans="61:65" x14ac:dyDescent="0.25">
      <c r="BI243">
        <v>10404</v>
      </c>
      <c r="BJ243" t="s">
        <v>776</v>
      </c>
      <c r="BK243" s="74">
        <v>455</v>
      </c>
      <c r="BL243" s="74" t="s">
        <v>12913</v>
      </c>
      <c r="BM243" s="74"/>
    </row>
    <row r="244" spans="61:65" x14ac:dyDescent="0.25">
      <c r="BI244">
        <v>10407</v>
      </c>
      <c r="BJ244" t="s">
        <v>777</v>
      </c>
      <c r="BK244" s="74">
        <v>456</v>
      </c>
      <c r="BL244" s="74" t="s">
        <v>12914</v>
      </c>
      <c r="BM244" s="74"/>
    </row>
    <row r="245" spans="61:65" x14ac:dyDescent="0.25">
      <c r="BI245">
        <v>10408</v>
      </c>
      <c r="BJ245" t="s">
        <v>778</v>
      </c>
      <c r="BK245" s="74">
        <v>457</v>
      </c>
      <c r="BL245" s="74" t="s">
        <v>3514</v>
      </c>
      <c r="BM245" s="74"/>
    </row>
    <row r="246" spans="61:65" x14ac:dyDescent="0.25">
      <c r="BI246">
        <v>10411</v>
      </c>
      <c r="BJ246" t="s">
        <v>779</v>
      </c>
      <c r="BK246" s="74">
        <v>467</v>
      </c>
      <c r="BL246" s="74" t="s">
        <v>2318</v>
      </c>
      <c r="BM246" s="74"/>
    </row>
    <row r="247" spans="61:65" x14ac:dyDescent="0.25">
      <c r="BI247">
        <v>10415</v>
      </c>
      <c r="BJ247" t="s">
        <v>780</v>
      </c>
      <c r="BK247" s="74">
        <v>472</v>
      </c>
      <c r="BL247" s="74" t="s">
        <v>2319</v>
      </c>
      <c r="BM247" s="74"/>
    </row>
    <row r="248" spans="61:65" x14ac:dyDescent="0.25">
      <c r="BI248">
        <v>10418</v>
      </c>
      <c r="BJ248" t="s">
        <v>781</v>
      </c>
      <c r="BK248" s="74">
        <v>481</v>
      </c>
      <c r="BL248" s="74" t="s">
        <v>2320</v>
      </c>
      <c r="BM248" s="74"/>
    </row>
    <row r="249" spans="61:65" x14ac:dyDescent="0.25">
      <c r="BI249">
        <v>10421</v>
      </c>
      <c r="BJ249" t="s">
        <v>782</v>
      </c>
      <c r="BK249" s="74">
        <v>491</v>
      </c>
      <c r="BL249" s="74" t="s">
        <v>2321</v>
      </c>
      <c r="BM249" s="74"/>
    </row>
    <row r="250" spans="61:65" x14ac:dyDescent="0.25">
      <c r="BI250">
        <v>10426</v>
      </c>
      <c r="BJ250" t="s">
        <v>783</v>
      </c>
      <c r="BK250" s="74">
        <v>493</v>
      </c>
      <c r="BL250" s="74" t="s">
        <v>2322</v>
      </c>
      <c r="BM250" s="74"/>
    </row>
    <row r="251" spans="61:65" x14ac:dyDescent="0.25">
      <c r="BI251">
        <v>10432</v>
      </c>
      <c r="BJ251" t="s">
        <v>784</v>
      </c>
      <c r="BK251" s="74">
        <v>500</v>
      </c>
      <c r="BL251" s="74" t="s">
        <v>2323</v>
      </c>
      <c r="BM251" s="74"/>
    </row>
    <row r="252" spans="61:65" x14ac:dyDescent="0.25">
      <c r="BI252">
        <v>10439</v>
      </c>
      <c r="BJ252" t="s">
        <v>785</v>
      </c>
      <c r="BK252" s="74">
        <v>514</v>
      </c>
      <c r="BL252" s="74" t="s">
        <v>2324</v>
      </c>
      <c r="BM252" s="74"/>
    </row>
    <row r="253" spans="61:65" x14ac:dyDescent="0.25">
      <c r="BI253">
        <v>10443</v>
      </c>
      <c r="BJ253" t="s">
        <v>786</v>
      </c>
      <c r="BK253" s="74">
        <v>516</v>
      </c>
      <c r="BL253" s="74" t="s">
        <v>2325</v>
      </c>
      <c r="BM253" s="74"/>
    </row>
    <row r="254" spans="61:65" x14ac:dyDescent="0.25">
      <c r="BI254">
        <v>10450</v>
      </c>
      <c r="BJ254" t="s">
        <v>787</v>
      </c>
      <c r="BK254" s="74">
        <v>517</v>
      </c>
      <c r="BL254" s="74" t="s">
        <v>2326</v>
      </c>
      <c r="BM254" s="74"/>
    </row>
    <row r="255" spans="61:65" x14ac:dyDescent="0.25">
      <c r="BI255">
        <v>10457</v>
      </c>
      <c r="BJ255" t="s">
        <v>788</v>
      </c>
      <c r="BK255" s="74">
        <v>518</v>
      </c>
      <c r="BL255" s="74" t="s">
        <v>2327</v>
      </c>
      <c r="BM255" s="74"/>
    </row>
    <row r="256" spans="61:65" x14ac:dyDescent="0.25">
      <c r="BI256">
        <v>10459</v>
      </c>
      <c r="BJ256" t="s">
        <v>790</v>
      </c>
      <c r="BK256" s="74">
        <v>519</v>
      </c>
      <c r="BL256" s="74" t="s">
        <v>2328</v>
      </c>
      <c r="BM256" s="74"/>
    </row>
    <row r="257" spans="61:65" x14ac:dyDescent="0.25">
      <c r="BI257">
        <v>10461</v>
      </c>
      <c r="BJ257" t="s">
        <v>792</v>
      </c>
      <c r="BK257" s="74">
        <v>526</v>
      </c>
      <c r="BL257" s="74" t="s">
        <v>2329</v>
      </c>
      <c r="BM257" s="74"/>
    </row>
    <row r="258" spans="61:65" x14ac:dyDescent="0.25">
      <c r="BI258">
        <v>10475</v>
      </c>
      <c r="BJ258" t="s">
        <v>794</v>
      </c>
      <c r="BK258" s="74">
        <v>528</v>
      </c>
      <c r="BL258" s="74" t="s">
        <v>2330</v>
      </c>
      <c r="BM258" s="74"/>
    </row>
    <row r="259" spans="61:65" x14ac:dyDescent="0.25">
      <c r="BI259">
        <v>10477</v>
      </c>
      <c r="BJ259" t="s">
        <v>796</v>
      </c>
      <c r="BK259" s="74">
        <v>534</v>
      </c>
      <c r="BL259" s="74" t="s">
        <v>2331</v>
      </c>
      <c r="BM259" s="74"/>
    </row>
    <row r="260" spans="61:65" x14ac:dyDescent="0.25">
      <c r="BI260">
        <v>10478</v>
      </c>
      <c r="BJ260" t="s">
        <v>798</v>
      </c>
      <c r="BK260" s="74">
        <v>551</v>
      </c>
      <c r="BL260" s="74" t="s">
        <v>2332</v>
      </c>
      <c r="BM260" s="74"/>
    </row>
    <row r="261" spans="61:65" x14ac:dyDescent="0.25">
      <c r="BI261">
        <v>10483</v>
      </c>
      <c r="BJ261" t="s">
        <v>800</v>
      </c>
      <c r="BK261" s="74">
        <v>557</v>
      </c>
      <c r="BL261" s="74" t="s">
        <v>2333</v>
      </c>
      <c r="BM261" s="74"/>
    </row>
    <row r="262" spans="61:65" x14ac:dyDescent="0.25">
      <c r="BI262">
        <v>10485</v>
      </c>
      <c r="BJ262" t="s">
        <v>802</v>
      </c>
      <c r="BK262" s="74">
        <v>561</v>
      </c>
      <c r="BL262" s="74" t="s">
        <v>2334</v>
      </c>
      <c r="BM262" s="74"/>
    </row>
    <row r="263" spans="61:65" x14ac:dyDescent="0.25">
      <c r="BI263">
        <v>10493</v>
      </c>
      <c r="BJ263" t="s">
        <v>804</v>
      </c>
      <c r="BK263" s="74">
        <v>567</v>
      </c>
      <c r="BL263" s="74" t="s">
        <v>2335</v>
      </c>
      <c r="BM263" s="74"/>
    </row>
    <row r="264" spans="61:65" x14ac:dyDescent="0.25">
      <c r="BI264">
        <v>10497</v>
      </c>
      <c r="BJ264" t="s">
        <v>806</v>
      </c>
      <c r="BK264" s="74">
        <v>568</v>
      </c>
      <c r="BL264" s="74" t="s">
        <v>2336</v>
      </c>
      <c r="BM264" s="74"/>
    </row>
    <row r="265" spans="61:65" x14ac:dyDescent="0.25">
      <c r="BI265">
        <v>10502</v>
      </c>
      <c r="BJ265" t="s">
        <v>808</v>
      </c>
      <c r="BK265" s="74">
        <v>569</v>
      </c>
      <c r="BL265" s="74" t="s">
        <v>2337</v>
      </c>
      <c r="BM265" s="74"/>
    </row>
    <row r="266" spans="61:65" x14ac:dyDescent="0.25">
      <c r="BI266">
        <v>10503</v>
      </c>
      <c r="BJ266" t="s">
        <v>809</v>
      </c>
      <c r="BK266" s="74">
        <v>571</v>
      </c>
      <c r="BL266" s="74" t="s">
        <v>2338</v>
      </c>
      <c r="BM266" s="74"/>
    </row>
    <row r="267" spans="61:65" x14ac:dyDescent="0.25">
      <c r="BI267">
        <v>10504</v>
      </c>
      <c r="BJ267" t="s">
        <v>811</v>
      </c>
      <c r="BK267" s="74">
        <v>572</v>
      </c>
      <c r="BL267" s="74" t="s">
        <v>2339</v>
      </c>
      <c r="BM267" s="74"/>
    </row>
    <row r="268" spans="61:65" x14ac:dyDescent="0.25">
      <c r="BI268">
        <v>10505</v>
      </c>
      <c r="BJ268" t="s">
        <v>813</v>
      </c>
      <c r="BK268" s="74">
        <v>573</v>
      </c>
      <c r="BL268" s="74" t="s">
        <v>12915</v>
      </c>
      <c r="BM268" s="74"/>
    </row>
    <row r="269" spans="61:65" x14ac:dyDescent="0.25">
      <c r="BI269">
        <v>10509</v>
      </c>
      <c r="BJ269" t="s">
        <v>815</v>
      </c>
      <c r="BK269" s="74">
        <v>574</v>
      </c>
      <c r="BL269" s="74" t="s">
        <v>2341</v>
      </c>
      <c r="BM269" s="74"/>
    </row>
    <row r="270" spans="61:65" x14ac:dyDescent="0.25">
      <c r="BI270">
        <v>10519</v>
      </c>
      <c r="BJ270" t="s">
        <v>817</v>
      </c>
      <c r="BK270" s="74">
        <v>575</v>
      </c>
      <c r="BL270" s="74" t="s">
        <v>2342</v>
      </c>
      <c r="BM270" s="74"/>
    </row>
    <row r="271" spans="61:65" x14ac:dyDescent="0.25">
      <c r="BI271">
        <v>10521</v>
      </c>
      <c r="BJ271" t="s">
        <v>818</v>
      </c>
      <c r="BK271" s="74">
        <v>590</v>
      </c>
      <c r="BL271" s="74" t="s">
        <v>2343</v>
      </c>
      <c r="BM271" s="74"/>
    </row>
    <row r="272" spans="61:65" x14ac:dyDescent="0.25">
      <c r="BI272">
        <v>10526</v>
      </c>
      <c r="BJ272" t="s">
        <v>820</v>
      </c>
      <c r="BK272" s="74">
        <v>591</v>
      </c>
      <c r="BL272" s="74" t="s">
        <v>2344</v>
      </c>
      <c r="BM272" s="74"/>
    </row>
    <row r="273" spans="61:65" x14ac:dyDescent="0.25">
      <c r="BI273">
        <v>10527</v>
      </c>
      <c r="BJ273" t="s">
        <v>822</v>
      </c>
      <c r="BK273" s="74">
        <v>592</v>
      </c>
      <c r="BL273" s="74" t="s">
        <v>9905</v>
      </c>
      <c r="BM273" s="74"/>
    </row>
    <row r="274" spans="61:65" x14ac:dyDescent="0.25">
      <c r="BI274">
        <v>10536</v>
      </c>
      <c r="BJ274" t="s">
        <v>824</v>
      </c>
      <c r="BK274" s="74">
        <v>594</v>
      </c>
      <c r="BL274" s="74" t="s">
        <v>2345</v>
      </c>
      <c r="BM274" s="74"/>
    </row>
    <row r="275" spans="61:65" x14ac:dyDescent="0.25">
      <c r="BI275">
        <v>10542</v>
      </c>
      <c r="BJ275" t="s">
        <v>826</v>
      </c>
      <c r="BK275" s="74">
        <v>600</v>
      </c>
      <c r="BL275" s="74" t="s">
        <v>2346</v>
      </c>
      <c r="BM275" s="74"/>
    </row>
    <row r="276" spans="61:65" x14ac:dyDescent="0.25">
      <c r="BI276">
        <v>10545</v>
      </c>
      <c r="BJ276" t="s">
        <v>628</v>
      </c>
      <c r="BK276" s="74">
        <v>601</v>
      </c>
      <c r="BL276" s="74" t="s">
        <v>2347</v>
      </c>
      <c r="BM276" s="74"/>
    </row>
    <row r="277" spans="61:65" x14ac:dyDescent="0.25">
      <c r="BI277">
        <v>10548</v>
      </c>
      <c r="BJ277" t="s">
        <v>829</v>
      </c>
      <c r="BK277" s="74">
        <v>602</v>
      </c>
      <c r="BL277" s="74" t="s">
        <v>2348</v>
      </c>
      <c r="BM277" s="74"/>
    </row>
    <row r="278" spans="61:65" x14ac:dyDescent="0.25">
      <c r="BI278">
        <v>10556</v>
      </c>
      <c r="BJ278" t="s">
        <v>831</v>
      </c>
      <c r="BK278" s="74">
        <v>603</v>
      </c>
      <c r="BL278" s="74" t="s">
        <v>2349</v>
      </c>
      <c r="BM278" s="74"/>
    </row>
    <row r="279" spans="61:65" x14ac:dyDescent="0.25">
      <c r="BI279">
        <v>10558</v>
      </c>
      <c r="BJ279" t="s">
        <v>833</v>
      </c>
      <c r="BK279" s="74">
        <v>604</v>
      </c>
      <c r="BL279" s="74" t="s">
        <v>2350</v>
      </c>
      <c r="BM279" s="74"/>
    </row>
    <row r="280" spans="61:65" x14ac:dyDescent="0.25">
      <c r="BI280">
        <v>10559</v>
      </c>
      <c r="BJ280" t="s">
        <v>835</v>
      </c>
      <c r="BK280" s="74">
        <v>605</v>
      </c>
      <c r="BL280" s="74" t="s">
        <v>2351</v>
      </c>
      <c r="BM280" s="74"/>
    </row>
    <row r="281" spans="61:65" x14ac:dyDescent="0.25">
      <c r="BI281">
        <v>10571</v>
      </c>
      <c r="BJ281" t="s">
        <v>837</v>
      </c>
      <c r="BK281" s="74">
        <v>611</v>
      </c>
      <c r="BL281" s="74" t="s">
        <v>2352</v>
      </c>
      <c r="BM281" s="74"/>
    </row>
    <row r="282" spans="61:65" x14ac:dyDescent="0.25">
      <c r="BI282">
        <v>10580</v>
      </c>
      <c r="BJ282" t="s">
        <v>839</v>
      </c>
      <c r="BK282" s="74">
        <v>612</v>
      </c>
      <c r="BL282" s="74" t="s">
        <v>2353</v>
      </c>
      <c r="BM282" s="74"/>
    </row>
    <row r="283" spans="61:65" x14ac:dyDescent="0.25">
      <c r="BI283">
        <v>10638</v>
      </c>
      <c r="BJ283" t="s">
        <v>841</v>
      </c>
      <c r="BK283" s="74">
        <v>613</v>
      </c>
      <c r="BL283" s="74" t="s">
        <v>2354</v>
      </c>
      <c r="BM283" s="74"/>
    </row>
    <row r="284" spans="61:65" x14ac:dyDescent="0.25">
      <c r="BI284">
        <v>10640</v>
      </c>
      <c r="BJ284" t="s">
        <v>843</v>
      </c>
      <c r="BK284" s="74">
        <v>614</v>
      </c>
      <c r="BL284" s="74" t="s">
        <v>2355</v>
      </c>
      <c r="BM284" s="74"/>
    </row>
    <row r="285" spans="61:65" x14ac:dyDescent="0.25">
      <c r="BI285">
        <v>10642</v>
      </c>
      <c r="BJ285" t="s">
        <v>845</v>
      </c>
      <c r="BK285" s="74">
        <v>616</v>
      </c>
      <c r="BL285" s="74" t="s">
        <v>2356</v>
      </c>
      <c r="BM285" s="74"/>
    </row>
    <row r="286" spans="61:65" x14ac:dyDescent="0.25">
      <c r="BI286">
        <v>10662</v>
      </c>
      <c r="BJ286" t="s">
        <v>847</v>
      </c>
      <c r="BK286" s="74">
        <v>617</v>
      </c>
      <c r="BL286" s="74" t="s">
        <v>12385</v>
      </c>
      <c r="BM286" s="74"/>
    </row>
    <row r="287" spans="61:65" x14ac:dyDescent="0.25">
      <c r="BI287">
        <v>10672</v>
      </c>
      <c r="BJ287" t="s">
        <v>849</v>
      </c>
      <c r="BK287" s="74">
        <v>619</v>
      </c>
      <c r="BL287" s="74" t="s">
        <v>2357</v>
      </c>
      <c r="BM287" s="74"/>
    </row>
    <row r="288" spans="61:65" x14ac:dyDescent="0.25">
      <c r="BI288">
        <v>10674</v>
      </c>
      <c r="BJ288" t="s">
        <v>850</v>
      </c>
      <c r="BK288" s="74">
        <v>620</v>
      </c>
      <c r="BL288" s="74" t="s">
        <v>807</v>
      </c>
      <c r="BM288" s="74"/>
    </row>
    <row r="289" spans="61:65" x14ac:dyDescent="0.25">
      <c r="BI289">
        <v>10699</v>
      </c>
      <c r="BJ289" t="s">
        <v>852</v>
      </c>
      <c r="BK289" s="74">
        <v>621</v>
      </c>
      <c r="BL289" s="74" t="s">
        <v>2358</v>
      </c>
      <c r="BM289" s="74"/>
    </row>
    <row r="290" spans="61:65" x14ac:dyDescent="0.25">
      <c r="BI290">
        <v>10701</v>
      </c>
      <c r="BJ290" t="s">
        <v>854</v>
      </c>
      <c r="BK290" s="74">
        <v>622</v>
      </c>
      <c r="BL290" s="74" t="s">
        <v>12916</v>
      </c>
      <c r="BM290" s="74"/>
    </row>
    <row r="291" spans="61:65" x14ac:dyDescent="0.25">
      <c r="BI291">
        <v>10708</v>
      </c>
      <c r="BJ291" t="s">
        <v>856</v>
      </c>
      <c r="BK291" s="74">
        <v>628</v>
      </c>
      <c r="BL291" s="74" t="s">
        <v>266</v>
      </c>
      <c r="BM291" s="74"/>
    </row>
    <row r="292" spans="61:65" x14ac:dyDescent="0.25">
      <c r="BI292">
        <v>10724</v>
      </c>
      <c r="BJ292" t="s">
        <v>857</v>
      </c>
      <c r="BK292" s="74">
        <v>629</v>
      </c>
      <c r="BL292" s="74" t="s">
        <v>2359</v>
      </c>
      <c r="BM292" s="74"/>
    </row>
    <row r="293" spans="61:65" x14ac:dyDescent="0.25">
      <c r="BI293">
        <v>10729</v>
      </c>
      <c r="BJ293" t="s">
        <v>859</v>
      </c>
      <c r="BK293" s="74">
        <v>631</v>
      </c>
      <c r="BL293" s="74" t="s">
        <v>2361</v>
      </c>
      <c r="BM293" s="74"/>
    </row>
    <row r="294" spans="61:65" x14ac:dyDescent="0.25">
      <c r="BI294">
        <v>10733</v>
      </c>
      <c r="BJ294" t="s">
        <v>861</v>
      </c>
      <c r="BK294" s="74">
        <v>634</v>
      </c>
      <c r="BL294" s="74" t="s">
        <v>2362</v>
      </c>
      <c r="BM294" s="74"/>
    </row>
    <row r="295" spans="61:65" x14ac:dyDescent="0.25">
      <c r="BI295">
        <v>10738</v>
      </c>
      <c r="BJ295" t="s">
        <v>862</v>
      </c>
      <c r="BK295" s="74">
        <v>638</v>
      </c>
      <c r="BL295" s="74" t="s">
        <v>2363</v>
      </c>
      <c r="BM295" s="74"/>
    </row>
    <row r="296" spans="61:65" x14ac:dyDescent="0.25">
      <c r="BI296">
        <v>10747</v>
      </c>
      <c r="BJ296" t="s">
        <v>864</v>
      </c>
      <c r="BK296" s="74">
        <v>639</v>
      </c>
      <c r="BL296" s="74" t="s">
        <v>2364</v>
      </c>
      <c r="BM296" s="74"/>
    </row>
    <row r="297" spans="61:65" x14ac:dyDescent="0.25">
      <c r="BI297">
        <v>10749</v>
      </c>
      <c r="BJ297" t="s">
        <v>866</v>
      </c>
      <c r="BK297" s="74">
        <v>640</v>
      </c>
      <c r="BL297" s="74" t="s">
        <v>2365</v>
      </c>
      <c r="BM297" s="74"/>
    </row>
    <row r="298" spans="61:65" x14ac:dyDescent="0.25">
      <c r="BI298">
        <v>10759</v>
      </c>
      <c r="BJ298" t="s">
        <v>868</v>
      </c>
      <c r="BK298" s="74">
        <v>641</v>
      </c>
      <c r="BL298" s="74" t="s">
        <v>2366</v>
      </c>
      <c r="BM298" s="74"/>
    </row>
    <row r="299" spans="61:65" x14ac:dyDescent="0.25">
      <c r="BI299">
        <v>10767</v>
      </c>
      <c r="BJ299" t="s">
        <v>870</v>
      </c>
      <c r="BK299" s="74">
        <v>642</v>
      </c>
      <c r="BL299" s="74" t="s">
        <v>9241</v>
      </c>
      <c r="BM299" s="74"/>
    </row>
    <row r="300" spans="61:65" x14ac:dyDescent="0.25">
      <c r="BI300">
        <v>10789</v>
      </c>
      <c r="BJ300" t="s">
        <v>872</v>
      </c>
      <c r="BK300" s="74">
        <v>643</v>
      </c>
      <c r="BL300" s="74" t="s">
        <v>2367</v>
      </c>
      <c r="BM300" s="74"/>
    </row>
    <row r="301" spans="61:65" x14ac:dyDescent="0.25">
      <c r="BI301">
        <v>10790</v>
      </c>
      <c r="BJ301" t="s">
        <v>874</v>
      </c>
      <c r="BK301" s="74">
        <v>644</v>
      </c>
      <c r="BL301" s="74" t="s">
        <v>12917</v>
      </c>
      <c r="BM301" s="74"/>
    </row>
    <row r="302" spans="61:65" x14ac:dyDescent="0.25">
      <c r="BI302">
        <v>10803</v>
      </c>
      <c r="BJ302" t="s">
        <v>876</v>
      </c>
      <c r="BK302" s="74">
        <v>645</v>
      </c>
      <c r="BL302" s="74" t="s">
        <v>12386</v>
      </c>
      <c r="BM302" s="74"/>
    </row>
    <row r="303" spans="61:65" x14ac:dyDescent="0.25">
      <c r="BI303">
        <v>10805</v>
      </c>
      <c r="BJ303" t="s">
        <v>878</v>
      </c>
      <c r="BK303" s="74">
        <v>646</v>
      </c>
      <c r="BL303" s="74" t="s">
        <v>2368</v>
      </c>
      <c r="BM303" s="74"/>
    </row>
    <row r="304" spans="61:65" x14ac:dyDescent="0.25">
      <c r="BI304">
        <v>10811</v>
      </c>
      <c r="BJ304" t="s">
        <v>880</v>
      </c>
      <c r="BK304" s="74">
        <v>647</v>
      </c>
      <c r="BL304" s="74" t="s">
        <v>807</v>
      </c>
      <c r="BM304" s="74"/>
    </row>
    <row r="305" spans="61:65" x14ac:dyDescent="0.25">
      <c r="BI305">
        <v>10812</v>
      </c>
      <c r="BJ305" t="s">
        <v>882</v>
      </c>
      <c r="BK305" s="74">
        <v>649</v>
      </c>
      <c r="BL305" s="74" t="s">
        <v>12918</v>
      </c>
      <c r="BM305" s="74"/>
    </row>
    <row r="306" spans="61:65" x14ac:dyDescent="0.25">
      <c r="BI306">
        <v>10813</v>
      </c>
      <c r="BJ306" t="s">
        <v>884</v>
      </c>
      <c r="BK306" s="74">
        <v>650</v>
      </c>
      <c r="BL306" s="74" t="s">
        <v>2371</v>
      </c>
      <c r="BM306" s="74"/>
    </row>
    <row r="307" spans="61:65" x14ac:dyDescent="0.25">
      <c r="BI307">
        <v>10824</v>
      </c>
      <c r="BJ307" t="s">
        <v>886</v>
      </c>
      <c r="BK307" s="74">
        <v>652</v>
      </c>
      <c r="BL307" s="74" t="s">
        <v>12919</v>
      </c>
      <c r="BM307" s="74"/>
    </row>
    <row r="308" spans="61:65" x14ac:dyDescent="0.25">
      <c r="BI308">
        <v>10836</v>
      </c>
      <c r="BJ308" t="s">
        <v>887</v>
      </c>
      <c r="BK308" s="74">
        <v>653</v>
      </c>
      <c r="BL308" s="74" t="s">
        <v>9893</v>
      </c>
      <c r="BM308" s="74"/>
    </row>
    <row r="309" spans="61:65" x14ac:dyDescent="0.25">
      <c r="BI309">
        <v>10841</v>
      </c>
      <c r="BJ309" t="s">
        <v>889</v>
      </c>
      <c r="BK309" s="74">
        <v>654</v>
      </c>
      <c r="BL309" s="74" t="s">
        <v>9242</v>
      </c>
      <c r="BM309" s="74"/>
    </row>
    <row r="310" spans="61:65" x14ac:dyDescent="0.25">
      <c r="BI310">
        <v>10844</v>
      </c>
      <c r="BJ310" t="s">
        <v>891</v>
      </c>
      <c r="BK310" s="74">
        <v>655</v>
      </c>
      <c r="BL310" s="74" t="s">
        <v>12920</v>
      </c>
      <c r="BM310" s="74"/>
    </row>
    <row r="311" spans="61:65" x14ac:dyDescent="0.25">
      <c r="BI311">
        <v>10849</v>
      </c>
      <c r="BJ311" t="s">
        <v>893</v>
      </c>
      <c r="BK311" s="74">
        <v>656</v>
      </c>
      <c r="BL311" s="74" t="s">
        <v>12921</v>
      </c>
      <c r="BM311" s="74"/>
    </row>
    <row r="312" spans="61:65" x14ac:dyDescent="0.25">
      <c r="BI312">
        <v>10850</v>
      </c>
      <c r="BJ312" t="s">
        <v>895</v>
      </c>
      <c r="BK312" s="74">
        <v>657</v>
      </c>
      <c r="BL312" s="74" t="s">
        <v>12922</v>
      </c>
      <c r="BM312" s="74"/>
    </row>
    <row r="313" spans="61:65" x14ac:dyDescent="0.25">
      <c r="BI313">
        <v>10853</v>
      </c>
      <c r="BJ313" t="s">
        <v>897</v>
      </c>
      <c r="BK313" s="74">
        <v>658</v>
      </c>
      <c r="BL313" s="74" t="s">
        <v>12387</v>
      </c>
      <c r="BM313" s="74"/>
    </row>
    <row r="314" spans="61:65" x14ac:dyDescent="0.25">
      <c r="BI314">
        <v>10859</v>
      </c>
      <c r="BJ314" t="s">
        <v>899</v>
      </c>
      <c r="BK314" s="74">
        <v>660</v>
      </c>
      <c r="BL314" s="74" t="s">
        <v>12388</v>
      </c>
      <c r="BM314" s="74"/>
    </row>
    <row r="315" spans="61:65" x14ac:dyDescent="0.25">
      <c r="BI315">
        <v>10873</v>
      </c>
      <c r="BJ315" t="s">
        <v>900</v>
      </c>
      <c r="BK315" s="74">
        <v>661</v>
      </c>
      <c r="BL315" s="74" t="s">
        <v>12389</v>
      </c>
      <c r="BM315" s="74"/>
    </row>
    <row r="316" spans="61:65" x14ac:dyDescent="0.25">
      <c r="BI316">
        <v>10887</v>
      </c>
      <c r="BJ316" t="s">
        <v>902</v>
      </c>
      <c r="BK316" s="74">
        <v>669</v>
      </c>
      <c r="BL316" s="74" t="s">
        <v>12390</v>
      </c>
      <c r="BM316" s="74"/>
    </row>
    <row r="317" spans="61:65" x14ac:dyDescent="0.25">
      <c r="BI317">
        <v>10917</v>
      </c>
      <c r="BJ317" t="s">
        <v>904</v>
      </c>
      <c r="BK317" s="74">
        <v>671</v>
      </c>
      <c r="BL317" s="74" t="s">
        <v>2374</v>
      </c>
      <c r="BM317" s="74"/>
    </row>
    <row r="318" spans="61:65" x14ac:dyDescent="0.25">
      <c r="BI318">
        <v>10921</v>
      </c>
      <c r="BJ318" t="s">
        <v>906</v>
      </c>
      <c r="BK318" s="74">
        <v>672</v>
      </c>
      <c r="BL318" s="74" t="s">
        <v>2375</v>
      </c>
      <c r="BM318" s="74"/>
    </row>
    <row r="319" spans="61:65" x14ac:dyDescent="0.25">
      <c r="BI319">
        <v>10922</v>
      </c>
      <c r="BJ319" t="s">
        <v>908</v>
      </c>
      <c r="BK319" s="74">
        <v>673</v>
      </c>
      <c r="BL319" s="74" t="s">
        <v>2376</v>
      </c>
      <c r="BM319" s="74"/>
    </row>
    <row r="320" spans="61:65" x14ac:dyDescent="0.25">
      <c r="BI320">
        <v>10926</v>
      </c>
      <c r="BJ320" t="s">
        <v>909</v>
      </c>
      <c r="BK320" s="74">
        <v>676</v>
      </c>
      <c r="BL320" s="74" t="s">
        <v>2377</v>
      </c>
      <c r="BM320" s="74"/>
    </row>
    <row r="321" spans="61:65" x14ac:dyDescent="0.25">
      <c r="BI321">
        <v>10927</v>
      </c>
      <c r="BJ321" t="s">
        <v>911</v>
      </c>
      <c r="BK321" s="74">
        <v>678</v>
      </c>
      <c r="BL321" s="74" t="s">
        <v>2378</v>
      </c>
      <c r="BM321" s="74"/>
    </row>
    <row r="322" spans="61:65" x14ac:dyDescent="0.25">
      <c r="BI322">
        <v>10936</v>
      </c>
      <c r="BJ322" t="s">
        <v>912</v>
      </c>
      <c r="BK322" s="74">
        <v>679</v>
      </c>
      <c r="BL322" s="74" t="s">
        <v>2379</v>
      </c>
      <c r="BM322" s="74"/>
    </row>
    <row r="323" spans="61:65" x14ac:dyDescent="0.25">
      <c r="BI323">
        <v>10949</v>
      </c>
      <c r="BJ323" t="s">
        <v>914</v>
      </c>
      <c r="BK323" s="74">
        <v>680</v>
      </c>
      <c r="BL323" s="74" t="s">
        <v>2380</v>
      </c>
      <c r="BM323" s="74"/>
    </row>
    <row r="324" spans="61:65" x14ac:dyDescent="0.25">
      <c r="BI324">
        <v>10961</v>
      </c>
      <c r="BJ324" t="s">
        <v>916</v>
      </c>
      <c r="BK324" s="74">
        <v>681</v>
      </c>
      <c r="BL324" s="74" t="s">
        <v>2381</v>
      </c>
      <c r="BM324" s="74"/>
    </row>
    <row r="325" spans="61:65" x14ac:dyDescent="0.25">
      <c r="BI325">
        <v>10977</v>
      </c>
      <c r="BJ325" t="s">
        <v>917</v>
      </c>
      <c r="BK325" s="74">
        <v>682</v>
      </c>
      <c r="BL325" s="74" t="s">
        <v>2382</v>
      </c>
      <c r="BM325" s="74"/>
    </row>
    <row r="326" spans="61:65" x14ac:dyDescent="0.25">
      <c r="BI326">
        <v>10981</v>
      </c>
      <c r="BJ326" t="s">
        <v>919</v>
      </c>
      <c r="BK326" s="74">
        <v>683</v>
      </c>
      <c r="BL326" s="74" t="s">
        <v>2383</v>
      </c>
      <c r="BM326" s="74"/>
    </row>
    <row r="327" spans="61:65" x14ac:dyDescent="0.25">
      <c r="BI327">
        <v>10988</v>
      </c>
      <c r="BJ327" t="s">
        <v>921</v>
      </c>
      <c r="BK327" s="74">
        <v>687</v>
      </c>
      <c r="BL327" s="74" t="s">
        <v>801</v>
      </c>
      <c r="BM327" s="74"/>
    </row>
    <row r="328" spans="61:65" x14ac:dyDescent="0.25">
      <c r="BI328">
        <v>10993</v>
      </c>
      <c r="BJ328" t="s">
        <v>923</v>
      </c>
      <c r="BK328" s="74">
        <v>688</v>
      </c>
      <c r="BL328" s="74" t="s">
        <v>2384</v>
      </c>
      <c r="BM328" s="74"/>
    </row>
    <row r="329" spans="61:65" x14ac:dyDescent="0.25">
      <c r="BI329">
        <v>11001</v>
      </c>
      <c r="BJ329" t="s">
        <v>924</v>
      </c>
      <c r="BK329" s="74">
        <v>690</v>
      </c>
      <c r="BL329" s="74" t="s">
        <v>2385</v>
      </c>
      <c r="BM329" s="74"/>
    </row>
    <row r="330" spans="61:65" x14ac:dyDescent="0.25">
      <c r="BI330">
        <v>11008</v>
      </c>
      <c r="BJ330" t="s">
        <v>925</v>
      </c>
      <c r="BK330" s="74">
        <v>694</v>
      </c>
      <c r="BL330" s="74" t="s">
        <v>2386</v>
      </c>
      <c r="BM330" s="74"/>
    </row>
    <row r="331" spans="61:65" x14ac:dyDescent="0.25">
      <c r="BI331">
        <v>11009</v>
      </c>
      <c r="BJ331" t="s">
        <v>926</v>
      </c>
      <c r="BK331" s="74">
        <v>700</v>
      </c>
      <c r="BL331" s="74" t="s">
        <v>2387</v>
      </c>
      <c r="BM331" s="74"/>
    </row>
    <row r="332" spans="61:65" x14ac:dyDescent="0.25">
      <c r="BI332">
        <v>11013</v>
      </c>
      <c r="BJ332" t="s">
        <v>928</v>
      </c>
      <c r="BK332" s="74">
        <v>701</v>
      </c>
      <c r="BL332" s="74" t="s">
        <v>2388</v>
      </c>
      <c r="BM332" s="74"/>
    </row>
    <row r="333" spans="61:65" x14ac:dyDescent="0.25">
      <c r="BI333">
        <v>11015</v>
      </c>
      <c r="BJ333" t="s">
        <v>930</v>
      </c>
      <c r="BK333" s="74">
        <v>703</v>
      </c>
      <c r="BL333" s="74" t="s">
        <v>2390</v>
      </c>
      <c r="BM333" s="74"/>
    </row>
    <row r="334" spans="61:65" x14ac:dyDescent="0.25">
      <c r="BI334">
        <v>11016</v>
      </c>
      <c r="BJ334" t="s">
        <v>932</v>
      </c>
      <c r="BK334" s="74">
        <v>705</v>
      </c>
      <c r="BL334" s="74" t="s">
        <v>2391</v>
      </c>
      <c r="BM334" s="74"/>
    </row>
    <row r="335" spans="61:65" x14ac:dyDescent="0.25">
      <c r="BI335">
        <v>11022</v>
      </c>
      <c r="BJ335" t="s">
        <v>934</v>
      </c>
      <c r="BK335" s="74">
        <v>706</v>
      </c>
      <c r="BL335" s="74" t="s">
        <v>2392</v>
      </c>
      <c r="BM335" s="74"/>
    </row>
    <row r="336" spans="61:65" x14ac:dyDescent="0.25">
      <c r="BI336">
        <v>11057</v>
      </c>
      <c r="BJ336" t="s">
        <v>936</v>
      </c>
      <c r="BK336" s="74">
        <v>707</v>
      </c>
      <c r="BL336" s="74" t="s">
        <v>2393</v>
      </c>
      <c r="BM336" s="74"/>
    </row>
    <row r="337" spans="61:71" x14ac:dyDescent="0.25">
      <c r="BI337">
        <v>11063</v>
      </c>
      <c r="BJ337" t="s">
        <v>938</v>
      </c>
      <c r="BK337" s="74">
        <v>710</v>
      </c>
      <c r="BL337" s="74" t="s">
        <v>2394</v>
      </c>
      <c r="BM337" s="74"/>
    </row>
    <row r="338" spans="61:71" x14ac:dyDescent="0.25">
      <c r="BI338">
        <v>11069</v>
      </c>
      <c r="BJ338" t="s">
        <v>940</v>
      </c>
      <c r="BK338" s="74">
        <v>711</v>
      </c>
      <c r="BL338" s="74" t="s">
        <v>2395</v>
      </c>
      <c r="BM338" s="74"/>
    </row>
    <row r="339" spans="61:71" x14ac:dyDescent="0.25">
      <c r="BI339">
        <v>11070</v>
      </c>
      <c r="BJ339" t="s">
        <v>942</v>
      </c>
      <c r="BK339" s="74">
        <v>712</v>
      </c>
      <c r="BL339" s="74" t="s">
        <v>2396</v>
      </c>
      <c r="BM339" s="74"/>
    </row>
    <row r="340" spans="61:71" x14ac:dyDescent="0.25">
      <c r="BI340">
        <v>11078</v>
      </c>
      <c r="BJ340" t="s">
        <v>943</v>
      </c>
      <c r="BK340" s="74">
        <v>714</v>
      </c>
      <c r="BL340" s="74" t="s">
        <v>2397</v>
      </c>
      <c r="BM340" s="74"/>
    </row>
    <row r="341" spans="61:71" x14ac:dyDescent="0.25">
      <c r="BI341">
        <v>11087</v>
      </c>
      <c r="BJ341" t="s">
        <v>944</v>
      </c>
      <c r="BK341" s="74">
        <v>715</v>
      </c>
      <c r="BL341" s="74" t="s">
        <v>2398</v>
      </c>
      <c r="BM341" s="74"/>
    </row>
    <row r="342" spans="61:71" x14ac:dyDescent="0.25">
      <c r="BI342">
        <v>11092</v>
      </c>
      <c r="BJ342" t="s">
        <v>945</v>
      </c>
      <c r="BK342" s="74">
        <v>716</v>
      </c>
      <c r="BL342" s="74" t="s">
        <v>2399</v>
      </c>
      <c r="BM342" s="74"/>
    </row>
    <row r="343" spans="61:71" x14ac:dyDescent="0.25">
      <c r="BI343">
        <v>11104</v>
      </c>
      <c r="BJ343" t="s">
        <v>947</v>
      </c>
      <c r="BK343" s="74">
        <v>717</v>
      </c>
      <c r="BL343" s="74" t="s">
        <v>2400</v>
      </c>
      <c r="BM343" s="74"/>
    </row>
    <row r="344" spans="61:71" x14ac:dyDescent="0.25">
      <c r="BI344">
        <v>11130</v>
      </c>
      <c r="BJ344" t="s">
        <v>948</v>
      </c>
      <c r="BK344" s="74">
        <v>718</v>
      </c>
      <c r="BL344" s="74" t="s">
        <v>2401</v>
      </c>
      <c r="BM344" s="74"/>
    </row>
    <row r="345" spans="61:71" x14ac:dyDescent="0.25">
      <c r="BI345">
        <v>11139</v>
      </c>
      <c r="BJ345" t="s">
        <v>949</v>
      </c>
      <c r="BK345" s="74">
        <v>719</v>
      </c>
      <c r="BL345" s="74" t="s">
        <v>2402</v>
      </c>
      <c r="BM345" s="74"/>
    </row>
    <row r="346" spans="61:71" x14ac:dyDescent="0.25">
      <c r="BI346">
        <v>11149</v>
      </c>
      <c r="BJ346" t="s">
        <v>951</v>
      </c>
      <c r="BK346" s="74">
        <v>720</v>
      </c>
      <c r="BL346" s="74" t="s">
        <v>2403</v>
      </c>
      <c r="BM346" s="74"/>
    </row>
    <row r="347" spans="61:71" x14ac:dyDescent="0.25">
      <c r="BI347">
        <v>11155</v>
      </c>
      <c r="BJ347" t="s">
        <v>952</v>
      </c>
      <c r="BK347" s="74">
        <v>721</v>
      </c>
      <c r="BL347" s="74" t="s">
        <v>2404</v>
      </c>
      <c r="BM347" s="74"/>
      <c r="BN347" s="200"/>
    </row>
    <row r="348" spans="61:71" x14ac:dyDescent="0.25">
      <c r="BI348">
        <v>11163</v>
      </c>
      <c r="BJ348" t="s">
        <v>953</v>
      </c>
      <c r="BK348" s="74">
        <v>722</v>
      </c>
      <c r="BL348" s="74" t="s">
        <v>2405</v>
      </c>
      <c r="BM348" s="74"/>
    </row>
    <row r="349" spans="61:71" x14ac:dyDescent="0.25">
      <c r="BI349">
        <v>11167</v>
      </c>
      <c r="BJ349" t="s">
        <v>954</v>
      </c>
      <c r="BK349" s="74">
        <v>723</v>
      </c>
      <c r="BL349" s="74" t="s">
        <v>2406</v>
      </c>
      <c r="BM349" s="74"/>
    </row>
    <row r="350" spans="61:71" ht="38.25" customHeight="1" x14ac:dyDescent="0.25">
      <c r="BI350">
        <v>11185</v>
      </c>
      <c r="BJ350" t="s">
        <v>955</v>
      </c>
      <c r="BK350" s="74">
        <v>724</v>
      </c>
      <c r="BL350" s="74" t="s">
        <v>12923</v>
      </c>
      <c r="BM350" s="74"/>
      <c r="BN350" s="201"/>
      <c r="BO350" s="201"/>
      <c r="BP350" s="201"/>
      <c r="BQ350" s="201"/>
      <c r="BR350" s="201"/>
      <c r="BS350" s="202"/>
    </row>
    <row r="351" spans="61:71" x14ac:dyDescent="0.25">
      <c r="BI351">
        <v>11204</v>
      </c>
      <c r="BJ351" t="s">
        <v>956</v>
      </c>
      <c r="BK351" s="74">
        <v>725</v>
      </c>
      <c r="BL351" s="74" t="s">
        <v>2408</v>
      </c>
      <c r="BM351" s="74"/>
      <c r="BN351" s="203"/>
      <c r="BO351" s="203"/>
      <c r="BP351" s="203"/>
      <c r="BQ351" s="203"/>
      <c r="BR351" s="203"/>
      <c r="BS351" s="204"/>
    </row>
    <row r="352" spans="61:71" x14ac:dyDescent="0.25">
      <c r="BI352">
        <v>11209</v>
      </c>
      <c r="BJ352" t="s">
        <v>957</v>
      </c>
      <c r="BK352" s="74">
        <v>726</v>
      </c>
      <c r="BL352" s="74" t="s">
        <v>2409</v>
      </c>
      <c r="BM352" s="74"/>
    </row>
    <row r="353" spans="61:65" x14ac:dyDescent="0.25">
      <c r="BI353">
        <v>11219</v>
      </c>
      <c r="BJ353" t="s">
        <v>958</v>
      </c>
      <c r="BK353" s="74">
        <v>727</v>
      </c>
      <c r="BL353" s="74" t="s">
        <v>2410</v>
      </c>
      <c r="BM353" s="74"/>
    </row>
    <row r="354" spans="61:65" x14ac:dyDescent="0.25">
      <c r="BI354">
        <v>11222</v>
      </c>
      <c r="BJ354" t="s">
        <v>959</v>
      </c>
      <c r="BK354" s="74">
        <v>728</v>
      </c>
      <c r="BL354" s="74" t="s">
        <v>803</v>
      </c>
      <c r="BM354" s="74"/>
    </row>
    <row r="355" spans="61:65" x14ac:dyDescent="0.25">
      <c r="BI355">
        <v>11228</v>
      </c>
      <c r="BJ355" t="s">
        <v>960</v>
      </c>
      <c r="BK355" s="74">
        <v>729</v>
      </c>
      <c r="BL355" s="74" t="s">
        <v>2411</v>
      </c>
      <c r="BM355" s="74"/>
    </row>
    <row r="356" spans="61:65" x14ac:dyDescent="0.25">
      <c r="BI356">
        <v>11231</v>
      </c>
      <c r="BJ356" t="s">
        <v>961</v>
      </c>
      <c r="BK356" s="74">
        <v>730</v>
      </c>
      <c r="BL356" s="74" t="s">
        <v>2412</v>
      </c>
      <c r="BM356" s="74"/>
    </row>
    <row r="357" spans="61:65" x14ac:dyDescent="0.25">
      <c r="BI357">
        <v>11254</v>
      </c>
      <c r="BJ357" t="s">
        <v>962</v>
      </c>
      <c r="BK357" s="74">
        <v>732</v>
      </c>
      <c r="BL357" s="74" t="s">
        <v>2413</v>
      </c>
      <c r="BM357" s="74"/>
    </row>
    <row r="358" spans="61:65" x14ac:dyDescent="0.25">
      <c r="BI358">
        <v>11274</v>
      </c>
      <c r="BJ358" t="s">
        <v>963</v>
      </c>
      <c r="BK358" s="74">
        <v>733</v>
      </c>
      <c r="BL358" s="74" t="s">
        <v>2414</v>
      </c>
      <c r="BM358" s="74"/>
    </row>
    <row r="359" spans="61:65" x14ac:dyDescent="0.25">
      <c r="BI359">
        <v>11275</v>
      </c>
      <c r="BJ359" t="s">
        <v>964</v>
      </c>
      <c r="BK359" s="74">
        <v>736</v>
      </c>
      <c r="BL359" s="74" t="s">
        <v>2415</v>
      </c>
      <c r="BM359" s="74"/>
    </row>
    <row r="360" spans="61:65" x14ac:dyDescent="0.25">
      <c r="BI360">
        <v>11279</v>
      </c>
      <c r="BJ360" t="s">
        <v>965</v>
      </c>
      <c r="BK360" s="74">
        <v>738</v>
      </c>
      <c r="BL360" s="74" t="s">
        <v>2416</v>
      </c>
      <c r="BM360" s="74"/>
    </row>
    <row r="361" spans="61:65" x14ac:dyDescent="0.25">
      <c r="BI361">
        <v>11285</v>
      </c>
      <c r="BJ361" t="s">
        <v>966</v>
      </c>
      <c r="BK361" s="74">
        <v>739</v>
      </c>
      <c r="BL361" s="74" t="s">
        <v>2417</v>
      </c>
      <c r="BM361" s="74"/>
    </row>
    <row r="362" spans="61:65" x14ac:dyDescent="0.25">
      <c r="BI362">
        <v>11336</v>
      </c>
      <c r="BJ362" t="s">
        <v>967</v>
      </c>
      <c r="BK362" s="74">
        <v>741</v>
      </c>
      <c r="BL362" s="74" t="s">
        <v>2418</v>
      </c>
      <c r="BM362" s="74"/>
    </row>
    <row r="363" spans="61:65" x14ac:dyDescent="0.25">
      <c r="BI363">
        <v>11355</v>
      </c>
      <c r="BJ363" t="s">
        <v>968</v>
      </c>
      <c r="BK363" s="74">
        <v>742</v>
      </c>
      <c r="BL363" s="74" t="s">
        <v>2419</v>
      </c>
      <c r="BM363" s="74"/>
    </row>
    <row r="364" spans="61:65" x14ac:dyDescent="0.25">
      <c r="BI364">
        <v>11364</v>
      </c>
      <c r="BJ364" t="s">
        <v>969</v>
      </c>
      <c r="BK364" s="74">
        <v>743</v>
      </c>
      <c r="BL364" s="74" t="s">
        <v>2420</v>
      </c>
      <c r="BM364" s="74"/>
    </row>
    <row r="365" spans="61:65" x14ac:dyDescent="0.25">
      <c r="BI365">
        <v>11375</v>
      </c>
      <c r="BJ365" t="s">
        <v>970</v>
      </c>
      <c r="BK365" s="74">
        <v>744</v>
      </c>
      <c r="BL365" s="74" t="s">
        <v>2421</v>
      </c>
      <c r="BM365" s="74"/>
    </row>
    <row r="366" spans="61:65" x14ac:dyDescent="0.25">
      <c r="BI366">
        <v>11383</v>
      </c>
      <c r="BJ366" t="s">
        <v>971</v>
      </c>
      <c r="BK366" s="74">
        <v>750</v>
      </c>
      <c r="BL366" s="74" t="s">
        <v>2422</v>
      </c>
      <c r="BM366" s="74"/>
    </row>
    <row r="367" spans="61:65" x14ac:dyDescent="0.25">
      <c r="BI367">
        <v>11386</v>
      </c>
      <c r="BJ367" t="s">
        <v>972</v>
      </c>
      <c r="BK367" s="74">
        <v>751</v>
      </c>
      <c r="BL367" s="74" t="s">
        <v>12391</v>
      </c>
      <c r="BM367" s="74"/>
    </row>
    <row r="368" spans="61:65" x14ac:dyDescent="0.25">
      <c r="BI368">
        <v>11399</v>
      </c>
      <c r="BJ368" t="s">
        <v>973</v>
      </c>
      <c r="BK368" s="74">
        <v>753</v>
      </c>
      <c r="BL368" s="74" t="s">
        <v>805</v>
      </c>
      <c r="BM368" s="74"/>
    </row>
    <row r="369" spans="61:65" x14ac:dyDescent="0.25">
      <c r="BI369">
        <v>11400</v>
      </c>
      <c r="BJ369" t="s">
        <v>974</v>
      </c>
      <c r="BK369" s="74">
        <v>754</v>
      </c>
      <c r="BL369" s="74" t="s">
        <v>2424</v>
      </c>
      <c r="BM369" s="74"/>
    </row>
    <row r="370" spans="61:65" x14ac:dyDescent="0.25">
      <c r="BI370">
        <v>11404</v>
      </c>
      <c r="BJ370" t="s">
        <v>975</v>
      </c>
      <c r="BK370" s="74">
        <v>755</v>
      </c>
      <c r="BL370" s="74" t="s">
        <v>2425</v>
      </c>
      <c r="BM370" s="74"/>
    </row>
    <row r="371" spans="61:65" x14ac:dyDescent="0.25">
      <c r="BI371">
        <v>11405</v>
      </c>
      <c r="BJ371" t="s">
        <v>976</v>
      </c>
      <c r="BK371" s="74">
        <v>757</v>
      </c>
      <c r="BL371" s="74" t="s">
        <v>2426</v>
      </c>
      <c r="BM371" s="74"/>
    </row>
    <row r="372" spans="61:65" x14ac:dyDescent="0.25">
      <c r="BI372">
        <v>11412</v>
      </c>
      <c r="BJ372" t="s">
        <v>977</v>
      </c>
      <c r="BK372" s="74">
        <v>758</v>
      </c>
      <c r="BL372" s="74" t="s">
        <v>2427</v>
      </c>
      <c r="BM372" s="74"/>
    </row>
    <row r="373" spans="61:65" x14ac:dyDescent="0.25">
      <c r="BI373">
        <v>11414</v>
      </c>
      <c r="BJ373" t="s">
        <v>978</v>
      </c>
      <c r="BK373" s="74">
        <v>759</v>
      </c>
      <c r="BL373" s="74" t="s">
        <v>2428</v>
      </c>
      <c r="BM373" s="74"/>
    </row>
    <row r="374" spans="61:65" x14ac:dyDescent="0.25">
      <c r="BI374">
        <v>11417</v>
      </c>
      <c r="BJ374" t="s">
        <v>979</v>
      </c>
      <c r="BK374" s="74">
        <v>760</v>
      </c>
      <c r="BL374" s="74" t="s">
        <v>2429</v>
      </c>
      <c r="BM374" s="74"/>
    </row>
    <row r="375" spans="61:65" x14ac:dyDescent="0.25">
      <c r="BI375">
        <v>11424</v>
      </c>
      <c r="BJ375" t="s">
        <v>980</v>
      </c>
      <c r="BK375" s="74">
        <v>761</v>
      </c>
      <c r="BL375" s="74" t="s">
        <v>2430</v>
      </c>
      <c r="BM375" s="74"/>
    </row>
    <row r="376" spans="61:65" x14ac:dyDescent="0.25">
      <c r="BI376">
        <v>11432</v>
      </c>
      <c r="BJ376" t="s">
        <v>981</v>
      </c>
      <c r="BK376" s="74">
        <v>762</v>
      </c>
      <c r="BL376" s="74" t="s">
        <v>2431</v>
      </c>
      <c r="BM376" s="74"/>
    </row>
    <row r="377" spans="61:65" x14ac:dyDescent="0.25">
      <c r="BI377">
        <v>11434</v>
      </c>
      <c r="BJ377" t="s">
        <v>982</v>
      </c>
      <c r="BK377" s="74">
        <v>764</v>
      </c>
      <c r="BL377" s="74" t="s">
        <v>2432</v>
      </c>
      <c r="BM377" s="74"/>
    </row>
    <row r="378" spans="61:65" x14ac:dyDescent="0.25">
      <c r="BI378">
        <v>11435</v>
      </c>
      <c r="BJ378" t="s">
        <v>983</v>
      </c>
      <c r="BK378" s="74">
        <v>765</v>
      </c>
      <c r="BL378" s="74" t="s">
        <v>2433</v>
      </c>
      <c r="BM378" s="74"/>
    </row>
    <row r="379" spans="61:65" x14ac:dyDescent="0.25">
      <c r="BI379">
        <v>11442</v>
      </c>
      <c r="BJ379" t="s">
        <v>984</v>
      </c>
      <c r="BK379" s="74">
        <v>766</v>
      </c>
      <c r="BL379" s="74" t="s">
        <v>807</v>
      </c>
      <c r="BM379" s="74"/>
    </row>
    <row r="380" spans="61:65" x14ac:dyDescent="0.25">
      <c r="BI380">
        <v>11446</v>
      </c>
      <c r="BJ380" t="s">
        <v>985</v>
      </c>
      <c r="BK380" s="74">
        <v>770</v>
      </c>
      <c r="BL380" s="74" t="s">
        <v>2434</v>
      </c>
      <c r="BM380" s="74"/>
    </row>
    <row r="381" spans="61:65" x14ac:dyDescent="0.25">
      <c r="BI381">
        <v>11447</v>
      </c>
      <c r="BJ381" t="s">
        <v>986</v>
      </c>
      <c r="BK381" s="74">
        <v>772</v>
      </c>
      <c r="BL381" s="74" t="s">
        <v>2435</v>
      </c>
      <c r="BM381" s="74"/>
    </row>
    <row r="382" spans="61:65" x14ac:dyDescent="0.25">
      <c r="BI382">
        <v>11459</v>
      </c>
      <c r="BJ382" t="s">
        <v>987</v>
      </c>
      <c r="BK382" s="74">
        <v>773</v>
      </c>
      <c r="BL382" s="74" t="s">
        <v>2436</v>
      </c>
      <c r="BM382" s="74"/>
    </row>
    <row r="383" spans="61:65" x14ac:dyDescent="0.25">
      <c r="BI383">
        <v>11460</v>
      </c>
      <c r="BJ383" t="s">
        <v>988</v>
      </c>
      <c r="BK383" s="74">
        <v>774</v>
      </c>
      <c r="BL383" s="74" t="s">
        <v>2437</v>
      </c>
      <c r="BM383" s="74"/>
    </row>
    <row r="384" spans="61:65" x14ac:dyDescent="0.25">
      <c r="BI384">
        <v>11463</v>
      </c>
      <c r="BJ384" t="s">
        <v>989</v>
      </c>
      <c r="BK384" s="74">
        <v>776</v>
      </c>
      <c r="BL384" s="74" t="s">
        <v>2438</v>
      </c>
      <c r="BM384" s="74"/>
    </row>
    <row r="385" spans="61:65" x14ac:dyDescent="0.25">
      <c r="BI385">
        <v>11488</v>
      </c>
      <c r="BJ385" t="s">
        <v>990</v>
      </c>
      <c r="BK385" s="74">
        <v>800</v>
      </c>
      <c r="BL385" s="74" t="s">
        <v>2440</v>
      </c>
      <c r="BM385" s="74"/>
    </row>
    <row r="386" spans="61:65" x14ac:dyDescent="0.25">
      <c r="BI386">
        <v>11491</v>
      </c>
      <c r="BJ386" t="s">
        <v>991</v>
      </c>
      <c r="BK386" s="74">
        <v>810</v>
      </c>
      <c r="BL386" s="74" t="s">
        <v>2442</v>
      </c>
      <c r="BM386" s="74"/>
    </row>
    <row r="387" spans="61:65" x14ac:dyDescent="0.25">
      <c r="BI387">
        <v>11493</v>
      </c>
      <c r="BJ387" t="s">
        <v>992</v>
      </c>
      <c r="BK387" s="74">
        <v>814</v>
      </c>
      <c r="BL387" s="74" t="s">
        <v>2443</v>
      </c>
      <c r="BM387" s="74"/>
    </row>
    <row r="388" spans="61:65" x14ac:dyDescent="0.25">
      <c r="BI388">
        <v>11496</v>
      </c>
      <c r="BJ388" t="s">
        <v>993</v>
      </c>
      <c r="BK388" s="74">
        <v>819</v>
      </c>
      <c r="BL388" s="74" t="s">
        <v>2444</v>
      </c>
      <c r="BM388" s="74"/>
    </row>
    <row r="389" spans="61:65" x14ac:dyDescent="0.25">
      <c r="BI389">
        <v>11499</v>
      </c>
      <c r="BJ389" t="s">
        <v>994</v>
      </c>
      <c r="BK389" s="74">
        <v>820</v>
      </c>
      <c r="BL389" s="74" t="s">
        <v>2445</v>
      </c>
      <c r="BM389" s="74"/>
    </row>
    <row r="390" spans="61:65" x14ac:dyDescent="0.25">
      <c r="BI390">
        <v>11512</v>
      </c>
      <c r="BJ390" t="s">
        <v>995</v>
      </c>
      <c r="BK390" s="74">
        <v>824</v>
      </c>
      <c r="BL390" s="74" t="s">
        <v>12392</v>
      </c>
      <c r="BM390" s="74"/>
    </row>
    <row r="391" spans="61:65" x14ac:dyDescent="0.25">
      <c r="BI391">
        <v>11524</v>
      </c>
      <c r="BJ391" t="s">
        <v>996</v>
      </c>
      <c r="BK391" s="74">
        <v>829</v>
      </c>
      <c r="BL391" s="74" t="s">
        <v>12393</v>
      </c>
      <c r="BM391" s="74"/>
    </row>
    <row r="392" spans="61:65" x14ac:dyDescent="0.25">
      <c r="BI392">
        <v>11527</v>
      </c>
      <c r="BJ392" t="s">
        <v>997</v>
      </c>
      <c r="BK392" s="74">
        <v>837</v>
      </c>
      <c r="BL392" s="74" t="s">
        <v>2448</v>
      </c>
      <c r="BM392" s="74"/>
    </row>
    <row r="393" spans="61:65" x14ac:dyDescent="0.25">
      <c r="BI393">
        <v>11532</v>
      </c>
      <c r="BJ393" t="s">
        <v>998</v>
      </c>
      <c r="BK393" s="74">
        <v>840</v>
      </c>
      <c r="BL393" s="74" t="s">
        <v>2449</v>
      </c>
      <c r="BM393" s="74"/>
    </row>
    <row r="394" spans="61:65" x14ac:dyDescent="0.25">
      <c r="BI394">
        <v>11536</v>
      </c>
      <c r="BJ394" t="s">
        <v>999</v>
      </c>
      <c r="BK394" s="74">
        <v>842</v>
      </c>
      <c r="BL394" s="74" t="s">
        <v>2450</v>
      </c>
      <c r="BM394" s="74"/>
    </row>
    <row r="395" spans="61:65" x14ac:dyDescent="0.25">
      <c r="BI395">
        <v>11540</v>
      </c>
      <c r="BJ395" t="s">
        <v>1000</v>
      </c>
      <c r="BK395" s="74">
        <v>843</v>
      </c>
      <c r="BL395" s="74" t="s">
        <v>2451</v>
      </c>
      <c r="BM395" s="74"/>
    </row>
    <row r="396" spans="61:65" x14ac:dyDescent="0.25">
      <c r="BI396">
        <v>11541</v>
      </c>
      <c r="BJ396" t="s">
        <v>1001</v>
      </c>
      <c r="BK396" s="74">
        <v>844</v>
      </c>
      <c r="BL396" s="74" t="s">
        <v>2452</v>
      </c>
      <c r="BM396" s="74"/>
    </row>
    <row r="397" spans="61:65" x14ac:dyDescent="0.25">
      <c r="BI397">
        <v>11544</v>
      </c>
      <c r="BJ397" t="s">
        <v>1002</v>
      </c>
      <c r="BK397" s="74">
        <v>845</v>
      </c>
      <c r="BL397" s="74" t="s">
        <v>2453</v>
      </c>
      <c r="BM397" s="74"/>
    </row>
    <row r="398" spans="61:65" x14ac:dyDescent="0.25">
      <c r="BI398">
        <v>11548</v>
      </c>
      <c r="BJ398" t="s">
        <v>1003</v>
      </c>
      <c r="BK398" s="74">
        <v>846</v>
      </c>
      <c r="BL398" s="74" t="s">
        <v>2454</v>
      </c>
      <c r="BM398" s="74"/>
    </row>
    <row r="399" spans="61:65" x14ac:dyDescent="0.25">
      <c r="BI399">
        <v>11549</v>
      </c>
      <c r="BJ399" t="s">
        <v>1004</v>
      </c>
      <c r="BK399" s="74">
        <v>847</v>
      </c>
      <c r="BL399" s="74" t="s">
        <v>12394</v>
      </c>
      <c r="BM399" s="74"/>
    </row>
    <row r="400" spans="61:65" x14ac:dyDescent="0.25">
      <c r="BI400">
        <v>11558</v>
      </c>
      <c r="BJ400" t="s">
        <v>1005</v>
      </c>
      <c r="BK400" s="74">
        <v>848</v>
      </c>
      <c r="BL400" s="74" t="s">
        <v>2456</v>
      </c>
      <c r="BM400" s="74"/>
    </row>
    <row r="401" spans="61:65" x14ac:dyDescent="0.25">
      <c r="BI401">
        <v>11559</v>
      </c>
      <c r="BJ401" t="s">
        <v>1006</v>
      </c>
      <c r="BK401" s="74">
        <v>849</v>
      </c>
      <c r="BL401" s="74" t="s">
        <v>2457</v>
      </c>
      <c r="BM401" s="74"/>
    </row>
    <row r="402" spans="61:65" x14ac:dyDescent="0.25">
      <c r="BI402">
        <v>11571</v>
      </c>
      <c r="BJ402" t="s">
        <v>1007</v>
      </c>
      <c r="BK402" s="74">
        <v>850</v>
      </c>
      <c r="BL402" s="74" t="s">
        <v>2458</v>
      </c>
      <c r="BM402" s="74"/>
    </row>
    <row r="403" spans="61:65" x14ac:dyDescent="0.25">
      <c r="BI403">
        <v>11572</v>
      </c>
      <c r="BJ403" t="s">
        <v>1008</v>
      </c>
      <c r="BK403" s="74">
        <v>851</v>
      </c>
      <c r="BL403" s="74" t="s">
        <v>2459</v>
      </c>
      <c r="BM403" s="74"/>
    </row>
    <row r="404" spans="61:65" x14ac:dyDescent="0.25">
      <c r="BI404">
        <v>11574</v>
      </c>
      <c r="BJ404" t="s">
        <v>1009</v>
      </c>
      <c r="BK404" s="74">
        <v>852</v>
      </c>
      <c r="BL404" s="74" t="s">
        <v>2460</v>
      </c>
      <c r="BM404" s="74"/>
    </row>
    <row r="405" spans="61:65" x14ac:dyDescent="0.25">
      <c r="BI405">
        <v>11577</v>
      </c>
      <c r="BJ405" t="s">
        <v>1010</v>
      </c>
      <c r="BK405" s="74">
        <v>853</v>
      </c>
      <c r="BL405" s="74" t="s">
        <v>2461</v>
      </c>
      <c r="BM405" s="74"/>
    </row>
    <row r="406" spans="61:65" x14ac:dyDescent="0.25">
      <c r="BI406">
        <v>11581</v>
      </c>
      <c r="BJ406" t="s">
        <v>1011</v>
      </c>
      <c r="BK406" s="74">
        <v>855</v>
      </c>
      <c r="BL406" s="74" t="s">
        <v>2315</v>
      </c>
      <c r="BM406" s="74"/>
    </row>
    <row r="407" spans="61:65" x14ac:dyDescent="0.25">
      <c r="BI407">
        <v>11591</v>
      </c>
      <c r="BJ407" t="s">
        <v>1012</v>
      </c>
      <c r="BK407" s="74">
        <v>856</v>
      </c>
      <c r="BL407" s="74" t="s">
        <v>2463</v>
      </c>
      <c r="BM407" s="74"/>
    </row>
    <row r="408" spans="61:65" x14ac:dyDescent="0.25">
      <c r="BI408">
        <v>11592</v>
      </c>
      <c r="BJ408" t="s">
        <v>1013</v>
      </c>
      <c r="BK408" s="74">
        <v>858</v>
      </c>
      <c r="BL408" s="74" t="s">
        <v>2464</v>
      </c>
      <c r="BM408" s="74"/>
    </row>
    <row r="409" spans="61:65" x14ac:dyDescent="0.25">
      <c r="BI409">
        <v>11622</v>
      </c>
      <c r="BJ409" t="s">
        <v>1014</v>
      </c>
      <c r="BK409" s="74">
        <v>859</v>
      </c>
      <c r="BL409" s="74" t="s">
        <v>12396</v>
      </c>
      <c r="BM409" s="74"/>
    </row>
    <row r="410" spans="61:65" x14ac:dyDescent="0.25">
      <c r="BI410">
        <v>11625</v>
      </c>
      <c r="BJ410" t="s">
        <v>1015</v>
      </c>
      <c r="BK410" s="74">
        <v>860</v>
      </c>
      <c r="BL410" s="74" t="s">
        <v>2466</v>
      </c>
      <c r="BM410" s="74"/>
    </row>
    <row r="411" spans="61:65" x14ac:dyDescent="0.25">
      <c r="BI411">
        <v>11629</v>
      </c>
      <c r="BJ411" t="s">
        <v>1016</v>
      </c>
      <c r="BK411" s="74">
        <v>861</v>
      </c>
      <c r="BL411" s="74" t="s">
        <v>12397</v>
      </c>
      <c r="BM411" s="74"/>
    </row>
    <row r="412" spans="61:65" x14ac:dyDescent="0.25">
      <c r="BI412">
        <v>11630</v>
      </c>
      <c r="BJ412" t="s">
        <v>1017</v>
      </c>
      <c r="BK412" s="74">
        <v>862</v>
      </c>
      <c r="BL412" s="74" t="s">
        <v>2468</v>
      </c>
      <c r="BM412" s="74"/>
    </row>
    <row r="413" spans="61:65" x14ac:dyDescent="0.25">
      <c r="BI413">
        <v>11637</v>
      </c>
      <c r="BJ413" t="s">
        <v>1018</v>
      </c>
      <c r="BK413" s="74">
        <v>863</v>
      </c>
      <c r="BL413" s="74" t="s">
        <v>2469</v>
      </c>
      <c r="BM413" s="74"/>
    </row>
    <row r="414" spans="61:65" x14ac:dyDescent="0.25">
      <c r="BI414">
        <v>11650</v>
      </c>
      <c r="BJ414" t="s">
        <v>1019</v>
      </c>
      <c r="BK414" s="74">
        <v>864</v>
      </c>
      <c r="BL414" s="74" t="s">
        <v>2470</v>
      </c>
      <c r="BM414" s="74"/>
    </row>
    <row r="415" spans="61:65" x14ac:dyDescent="0.25">
      <c r="BI415">
        <v>11653</v>
      </c>
      <c r="BJ415" t="s">
        <v>1020</v>
      </c>
      <c r="BK415" s="74">
        <v>865</v>
      </c>
      <c r="BL415" s="74" t="s">
        <v>12398</v>
      </c>
      <c r="BM415" s="74"/>
    </row>
    <row r="416" spans="61:65" x14ac:dyDescent="0.25">
      <c r="BI416">
        <v>11658</v>
      </c>
      <c r="BJ416" t="s">
        <v>1021</v>
      </c>
      <c r="BK416" s="74">
        <v>866</v>
      </c>
      <c r="BL416" s="74" t="s">
        <v>2472</v>
      </c>
      <c r="BM416" s="74"/>
    </row>
    <row r="417" spans="61:65" x14ac:dyDescent="0.25">
      <c r="BI417">
        <v>11677</v>
      </c>
      <c r="BJ417" t="s">
        <v>1022</v>
      </c>
      <c r="BK417" s="74">
        <v>867</v>
      </c>
      <c r="BL417" s="74" t="s">
        <v>2473</v>
      </c>
      <c r="BM417" s="74"/>
    </row>
    <row r="418" spans="61:65" x14ac:dyDescent="0.25">
      <c r="BI418">
        <v>11679</v>
      </c>
      <c r="BJ418" t="s">
        <v>1023</v>
      </c>
      <c r="BK418" s="74">
        <v>868</v>
      </c>
      <c r="BL418" s="74" t="s">
        <v>2474</v>
      </c>
      <c r="BM418" s="74"/>
    </row>
    <row r="419" spans="61:65" x14ac:dyDescent="0.25">
      <c r="BI419">
        <v>11687</v>
      </c>
      <c r="BJ419" t="s">
        <v>1024</v>
      </c>
      <c r="BK419" s="74">
        <v>869</v>
      </c>
      <c r="BL419" s="74" t="s">
        <v>2475</v>
      </c>
      <c r="BM419" s="74"/>
    </row>
    <row r="420" spans="61:65" x14ac:dyDescent="0.25">
      <c r="BI420">
        <v>11693</v>
      </c>
      <c r="BJ420" t="s">
        <v>1025</v>
      </c>
      <c r="BK420" s="74">
        <v>870</v>
      </c>
      <c r="BL420" s="74" t="s">
        <v>12399</v>
      </c>
      <c r="BM420" s="74"/>
    </row>
    <row r="421" spans="61:65" x14ac:dyDescent="0.25">
      <c r="BI421">
        <v>11694</v>
      </c>
      <c r="BJ421" t="s">
        <v>1026</v>
      </c>
      <c r="BK421" s="74">
        <v>872</v>
      </c>
      <c r="BL421" s="74" t="s">
        <v>12400</v>
      </c>
      <c r="BM421" s="74"/>
    </row>
    <row r="422" spans="61:65" x14ac:dyDescent="0.25">
      <c r="BI422">
        <v>11701</v>
      </c>
      <c r="BJ422" t="s">
        <v>1027</v>
      </c>
      <c r="BK422" s="74">
        <v>873</v>
      </c>
      <c r="BL422" s="74" t="s">
        <v>2478</v>
      </c>
      <c r="BM422" s="74"/>
    </row>
    <row r="423" spans="61:65" x14ac:dyDescent="0.25">
      <c r="BI423">
        <v>11707</v>
      </c>
      <c r="BJ423" t="s">
        <v>1028</v>
      </c>
      <c r="BK423" s="74">
        <v>876</v>
      </c>
      <c r="BL423" s="74" t="s">
        <v>2479</v>
      </c>
      <c r="BM423" s="74"/>
    </row>
    <row r="424" spans="61:65" x14ac:dyDescent="0.25">
      <c r="BI424">
        <v>11709</v>
      </c>
      <c r="BJ424" t="s">
        <v>1029</v>
      </c>
      <c r="BK424" s="74">
        <v>877</v>
      </c>
      <c r="BL424" s="74" t="s">
        <v>2480</v>
      </c>
      <c r="BM424" s="74"/>
    </row>
    <row r="425" spans="61:65" x14ac:dyDescent="0.25">
      <c r="BI425">
        <v>11734</v>
      </c>
      <c r="BJ425" t="s">
        <v>1030</v>
      </c>
      <c r="BK425" s="74">
        <v>878</v>
      </c>
      <c r="BL425" s="74" t="s">
        <v>2309</v>
      </c>
      <c r="BM425" s="74"/>
    </row>
    <row r="426" spans="61:65" x14ac:dyDescent="0.25">
      <c r="BI426">
        <v>11748</v>
      </c>
      <c r="BJ426" t="s">
        <v>1031</v>
      </c>
      <c r="BK426" s="74">
        <v>879</v>
      </c>
      <c r="BL426" s="74" t="s">
        <v>2481</v>
      </c>
      <c r="BM426" s="74"/>
    </row>
    <row r="427" spans="61:65" x14ac:dyDescent="0.25">
      <c r="BI427">
        <v>11756</v>
      </c>
      <c r="BJ427" t="s">
        <v>1032</v>
      </c>
      <c r="BK427" s="74">
        <v>880</v>
      </c>
      <c r="BL427" s="74" t="s">
        <v>12924</v>
      </c>
      <c r="BM427" s="74"/>
    </row>
    <row r="428" spans="61:65" x14ac:dyDescent="0.25">
      <c r="BI428">
        <v>11775</v>
      </c>
      <c r="BJ428" t="s">
        <v>1033</v>
      </c>
      <c r="BK428" s="74">
        <v>882</v>
      </c>
      <c r="BL428" s="74" t="s">
        <v>2483</v>
      </c>
      <c r="BM428" s="74"/>
    </row>
    <row r="429" spans="61:65" x14ac:dyDescent="0.25">
      <c r="BI429">
        <v>11812</v>
      </c>
      <c r="BJ429" t="s">
        <v>1034</v>
      </c>
      <c r="BK429" s="74">
        <v>893</v>
      </c>
      <c r="BL429" s="74" t="s">
        <v>2484</v>
      </c>
      <c r="BM429" s="74"/>
    </row>
    <row r="430" spans="61:65" x14ac:dyDescent="0.25">
      <c r="BI430">
        <v>11813</v>
      </c>
      <c r="BJ430" t="s">
        <v>1035</v>
      </c>
      <c r="BK430" s="74">
        <v>894</v>
      </c>
      <c r="BL430" s="74" t="s">
        <v>2485</v>
      </c>
      <c r="BM430" s="74"/>
    </row>
    <row r="431" spans="61:65" x14ac:dyDescent="0.25">
      <c r="BI431">
        <v>11814</v>
      </c>
      <c r="BJ431" t="s">
        <v>1036</v>
      </c>
      <c r="BK431" s="74">
        <v>898</v>
      </c>
      <c r="BL431" s="74" t="s">
        <v>2486</v>
      </c>
      <c r="BM431" s="74"/>
    </row>
    <row r="432" spans="61:65" x14ac:dyDescent="0.25">
      <c r="BI432">
        <v>11824</v>
      </c>
      <c r="BJ432" t="s">
        <v>1037</v>
      </c>
      <c r="BK432" s="74">
        <v>899</v>
      </c>
      <c r="BL432" s="74" t="s">
        <v>2487</v>
      </c>
      <c r="BM432" s="74"/>
    </row>
    <row r="433" spans="61:65" x14ac:dyDescent="0.25">
      <c r="BI433">
        <v>11828</v>
      </c>
      <c r="BJ433" t="s">
        <v>1038</v>
      </c>
      <c r="BK433" s="74">
        <v>915</v>
      </c>
      <c r="BL433" s="74" t="s">
        <v>12401</v>
      </c>
      <c r="BM433" s="74"/>
    </row>
    <row r="434" spans="61:65" x14ac:dyDescent="0.25">
      <c r="BI434">
        <v>11848</v>
      </c>
      <c r="BJ434" t="s">
        <v>1039</v>
      </c>
      <c r="BK434" s="74">
        <v>919</v>
      </c>
      <c r="BL434" s="74" t="s">
        <v>2489</v>
      </c>
      <c r="BM434" s="74"/>
    </row>
    <row r="435" spans="61:65" x14ac:dyDescent="0.25">
      <c r="BI435">
        <v>11858</v>
      </c>
      <c r="BJ435" t="s">
        <v>1040</v>
      </c>
      <c r="BK435" s="74">
        <v>923</v>
      </c>
      <c r="BL435" s="74" t="s">
        <v>12402</v>
      </c>
      <c r="BM435" s="74"/>
    </row>
    <row r="436" spans="61:65" x14ac:dyDescent="0.25">
      <c r="BI436">
        <v>11871</v>
      </c>
      <c r="BJ436" t="s">
        <v>1041</v>
      </c>
      <c r="BK436" s="74">
        <v>933</v>
      </c>
      <c r="BL436" s="74" t="s">
        <v>12403</v>
      </c>
      <c r="BM436" s="74"/>
    </row>
    <row r="437" spans="61:65" x14ac:dyDescent="0.25">
      <c r="BI437">
        <v>11875</v>
      </c>
      <c r="BJ437" t="s">
        <v>1042</v>
      </c>
      <c r="BK437" s="74">
        <v>934</v>
      </c>
      <c r="BL437" s="74" t="s">
        <v>2492</v>
      </c>
      <c r="BM437" s="74"/>
    </row>
    <row r="438" spans="61:65" x14ac:dyDescent="0.25">
      <c r="BI438">
        <v>11877</v>
      </c>
      <c r="BJ438" t="s">
        <v>1043</v>
      </c>
      <c r="BK438" s="74">
        <v>936</v>
      </c>
      <c r="BL438" s="74" t="s">
        <v>2493</v>
      </c>
      <c r="BM438" s="74"/>
    </row>
    <row r="439" spans="61:65" x14ac:dyDescent="0.25">
      <c r="BI439">
        <v>11887</v>
      </c>
      <c r="BJ439" t="s">
        <v>1044</v>
      </c>
      <c r="BK439" s="74">
        <v>956</v>
      </c>
      <c r="BL439" s="74" t="s">
        <v>2494</v>
      </c>
      <c r="BM439" s="74"/>
    </row>
    <row r="440" spans="61:65" x14ac:dyDescent="0.25">
      <c r="BI440">
        <v>11889</v>
      </c>
      <c r="BJ440" t="s">
        <v>1045</v>
      </c>
      <c r="BK440" s="74">
        <v>960</v>
      </c>
      <c r="BL440" s="74" t="s">
        <v>2495</v>
      </c>
      <c r="BM440" s="74"/>
    </row>
    <row r="441" spans="61:65" x14ac:dyDescent="0.25">
      <c r="BI441">
        <v>11895</v>
      </c>
      <c r="BJ441" t="s">
        <v>1046</v>
      </c>
      <c r="BK441" s="74">
        <v>965</v>
      </c>
      <c r="BL441" s="74" t="s">
        <v>2496</v>
      </c>
      <c r="BM441" s="74"/>
    </row>
    <row r="442" spans="61:65" x14ac:dyDescent="0.25">
      <c r="BI442">
        <v>11918</v>
      </c>
      <c r="BJ442" t="s">
        <v>1047</v>
      </c>
      <c r="BK442" s="74">
        <v>966</v>
      </c>
      <c r="BL442" s="74" t="s">
        <v>2497</v>
      </c>
      <c r="BM442" s="74"/>
    </row>
    <row r="443" spans="61:65" x14ac:dyDescent="0.25">
      <c r="BI443">
        <v>11924</v>
      </c>
      <c r="BJ443" t="s">
        <v>1048</v>
      </c>
      <c r="BK443" s="74">
        <v>967</v>
      </c>
      <c r="BL443" s="74" t="s">
        <v>2498</v>
      </c>
      <c r="BM443" s="74"/>
    </row>
    <row r="444" spans="61:65" x14ac:dyDescent="0.25">
      <c r="BI444">
        <v>11935</v>
      </c>
      <c r="BJ444" t="s">
        <v>1049</v>
      </c>
      <c r="BK444" s="74">
        <v>968</v>
      </c>
      <c r="BL444" s="74" t="s">
        <v>2499</v>
      </c>
      <c r="BM444" s="74"/>
    </row>
    <row r="445" spans="61:65" x14ac:dyDescent="0.25">
      <c r="BI445">
        <v>11952</v>
      </c>
      <c r="BJ445" t="s">
        <v>1050</v>
      </c>
      <c r="BK445" s="74">
        <v>969</v>
      </c>
      <c r="BL445" s="74" t="s">
        <v>12404</v>
      </c>
      <c r="BM445" s="74"/>
    </row>
    <row r="446" spans="61:65" x14ac:dyDescent="0.25">
      <c r="BI446">
        <v>11956</v>
      </c>
      <c r="BJ446" t="s">
        <v>1051</v>
      </c>
      <c r="BK446" s="74">
        <v>970</v>
      </c>
      <c r="BL446" s="74" t="s">
        <v>2501</v>
      </c>
      <c r="BM446" s="74"/>
    </row>
    <row r="447" spans="61:65" x14ac:dyDescent="0.25">
      <c r="BI447">
        <v>11994</v>
      </c>
      <c r="BJ447" t="s">
        <v>1052</v>
      </c>
      <c r="BK447" s="74">
        <v>971</v>
      </c>
      <c r="BL447" s="74" t="s">
        <v>2502</v>
      </c>
      <c r="BM447" s="74"/>
    </row>
    <row r="448" spans="61:65" x14ac:dyDescent="0.25">
      <c r="BI448">
        <v>11997</v>
      </c>
      <c r="BJ448" t="s">
        <v>1053</v>
      </c>
      <c r="BK448" s="74">
        <v>973</v>
      </c>
      <c r="BL448" s="74" t="s">
        <v>2503</v>
      </c>
      <c r="BM448" s="74"/>
    </row>
    <row r="449" spans="61:65" x14ac:dyDescent="0.25">
      <c r="BI449">
        <v>12001</v>
      </c>
      <c r="BJ449" t="s">
        <v>1054</v>
      </c>
      <c r="BK449" s="74">
        <v>999</v>
      </c>
      <c r="BL449" s="74" t="s">
        <v>12405</v>
      </c>
      <c r="BM449" s="74"/>
    </row>
    <row r="450" spans="61:65" x14ac:dyDescent="0.25">
      <c r="BI450">
        <v>12019</v>
      </c>
      <c r="BJ450" t="s">
        <v>1055</v>
      </c>
      <c r="BK450" s="74">
        <v>1006</v>
      </c>
      <c r="BL450" s="74" t="s">
        <v>12406</v>
      </c>
      <c r="BM450" s="74"/>
    </row>
    <row r="451" spans="61:65" x14ac:dyDescent="0.25">
      <c r="BI451">
        <v>12024</v>
      </c>
      <c r="BJ451" t="s">
        <v>1056</v>
      </c>
      <c r="BK451" s="74">
        <v>1008</v>
      </c>
      <c r="BL451" s="74" t="s">
        <v>12407</v>
      </c>
      <c r="BM451" s="74"/>
    </row>
    <row r="452" spans="61:65" x14ac:dyDescent="0.25">
      <c r="BI452">
        <v>12025</v>
      </c>
      <c r="BJ452" t="s">
        <v>1057</v>
      </c>
      <c r="BK452" s="74">
        <v>1009</v>
      </c>
      <c r="BL452" s="74" t="s">
        <v>12408</v>
      </c>
      <c r="BM452" s="74"/>
    </row>
    <row r="453" spans="61:65" x14ac:dyDescent="0.25">
      <c r="BI453">
        <v>12027</v>
      </c>
      <c r="BJ453" t="s">
        <v>1058</v>
      </c>
      <c r="BK453" s="74">
        <v>1014</v>
      </c>
      <c r="BL453" s="74" t="s">
        <v>12925</v>
      </c>
      <c r="BM453" s="74"/>
    </row>
    <row r="454" spans="61:65" x14ac:dyDescent="0.25">
      <c r="BI454">
        <v>12028</v>
      </c>
      <c r="BJ454" t="s">
        <v>1059</v>
      </c>
      <c r="BK454" s="74">
        <v>1015</v>
      </c>
      <c r="BL454" s="74" t="s">
        <v>5904</v>
      </c>
      <c r="BM454" s="74"/>
    </row>
    <row r="455" spans="61:65" x14ac:dyDescent="0.25">
      <c r="BI455">
        <v>12030</v>
      </c>
      <c r="BJ455" t="s">
        <v>1060</v>
      </c>
      <c r="BK455" s="74">
        <v>1016</v>
      </c>
      <c r="BL455" s="74" t="s">
        <v>12926</v>
      </c>
      <c r="BM455" s="74"/>
    </row>
    <row r="456" spans="61:65" x14ac:dyDescent="0.25">
      <c r="BI456">
        <v>12031</v>
      </c>
      <c r="BJ456" t="s">
        <v>1061</v>
      </c>
      <c r="BK456" s="74">
        <v>1017</v>
      </c>
      <c r="BL456" s="74" t="s">
        <v>12927</v>
      </c>
      <c r="BM456" s="74"/>
    </row>
    <row r="457" spans="61:65" x14ac:dyDescent="0.25">
      <c r="BI457">
        <v>12035</v>
      </c>
      <c r="BJ457" t="s">
        <v>1062</v>
      </c>
      <c r="BK457" s="74">
        <v>1018</v>
      </c>
      <c r="BL457" s="74" t="s">
        <v>12928</v>
      </c>
      <c r="BM457" s="74"/>
    </row>
    <row r="458" spans="61:65" x14ac:dyDescent="0.25">
      <c r="BI458">
        <v>12036</v>
      </c>
      <c r="BJ458" t="s">
        <v>1063</v>
      </c>
      <c r="BK458" s="74">
        <v>1020</v>
      </c>
      <c r="BL458" s="74" t="s">
        <v>3999</v>
      </c>
      <c r="BM458" s="74"/>
    </row>
    <row r="459" spans="61:65" x14ac:dyDescent="0.25">
      <c r="BI459">
        <v>12042</v>
      </c>
      <c r="BJ459" t="s">
        <v>1064</v>
      </c>
      <c r="BK459" s="74">
        <v>1021</v>
      </c>
      <c r="BL459" s="74" t="s">
        <v>2441</v>
      </c>
      <c r="BM459" s="74"/>
    </row>
    <row r="460" spans="61:65" x14ac:dyDescent="0.25">
      <c r="BI460">
        <v>12045</v>
      </c>
      <c r="BJ460" t="s">
        <v>1065</v>
      </c>
      <c r="BK460" s="74">
        <v>1025</v>
      </c>
      <c r="BL460" s="74" t="s">
        <v>2507</v>
      </c>
      <c r="BM460" s="74"/>
    </row>
    <row r="461" spans="61:65" x14ac:dyDescent="0.25">
      <c r="BI461">
        <v>12047</v>
      </c>
      <c r="BJ461" t="s">
        <v>1066</v>
      </c>
      <c r="BK461" s="74">
        <v>1026</v>
      </c>
      <c r="BL461" s="74" t="s">
        <v>2309</v>
      </c>
      <c r="BM461" s="74"/>
    </row>
    <row r="462" spans="61:65" x14ac:dyDescent="0.25">
      <c r="BI462">
        <v>12058</v>
      </c>
      <c r="BJ462" t="s">
        <v>1067</v>
      </c>
      <c r="BK462" s="74">
        <v>1027</v>
      </c>
      <c r="BL462" s="74" t="s">
        <v>12409</v>
      </c>
      <c r="BM462" s="74"/>
    </row>
    <row r="463" spans="61:65" x14ac:dyDescent="0.25">
      <c r="BI463">
        <v>12069</v>
      </c>
      <c r="BJ463" t="s">
        <v>1068</v>
      </c>
      <c r="BK463" s="74">
        <v>1062</v>
      </c>
      <c r="BL463" s="74" t="s">
        <v>12929</v>
      </c>
      <c r="BM463" s="74"/>
    </row>
    <row r="464" spans="61:65" x14ac:dyDescent="0.25">
      <c r="BI464">
        <v>12075</v>
      </c>
      <c r="BJ464" t="s">
        <v>1069</v>
      </c>
      <c r="BK464" s="74">
        <v>1064</v>
      </c>
      <c r="BL464" s="74" t="s">
        <v>2509</v>
      </c>
      <c r="BM464" s="74"/>
    </row>
    <row r="465" spans="61:65" x14ac:dyDescent="0.25">
      <c r="BI465">
        <v>12085</v>
      </c>
      <c r="BJ465" t="s">
        <v>1070</v>
      </c>
      <c r="BK465" s="74">
        <v>1065</v>
      </c>
      <c r="BL465" s="74" t="s">
        <v>12410</v>
      </c>
      <c r="BM465" s="74"/>
    </row>
    <row r="466" spans="61:65" x14ac:dyDescent="0.25">
      <c r="BI466">
        <v>12095</v>
      </c>
      <c r="BJ466" t="s">
        <v>1071</v>
      </c>
      <c r="BK466" s="74">
        <v>1067</v>
      </c>
      <c r="BL466" s="74" t="s">
        <v>9541</v>
      </c>
      <c r="BM466" s="74"/>
    </row>
    <row r="467" spans="61:65" x14ac:dyDescent="0.25">
      <c r="BI467">
        <v>12109</v>
      </c>
      <c r="BJ467" t="s">
        <v>1072</v>
      </c>
      <c r="BK467" s="74">
        <v>1068</v>
      </c>
      <c r="BL467" s="74" t="s">
        <v>2512</v>
      </c>
      <c r="BM467" s="74"/>
    </row>
    <row r="468" spans="61:65" x14ac:dyDescent="0.25">
      <c r="BI468">
        <v>12110</v>
      </c>
      <c r="BJ468" t="s">
        <v>1073</v>
      </c>
      <c r="BK468" s="74">
        <v>1069</v>
      </c>
      <c r="BL468" s="74" t="s">
        <v>2316</v>
      </c>
      <c r="BM468" s="74"/>
    </row>
    <row r="469" spans="61:65" x14ac:dyDescent="0.25">
      <c r="BI469">
        <v>12113</v>
      </c>
      <c r="BJ469" t="s">
        <v>1074</v>
      </c>
      <c r="BK469" s="74">
        <v>1084</v>
      </c>
      <c r="BL469" s="74" t="s">
        <v>12930</v>
      </c>
      <c r="BM469" s="74"/>
    </row>
    <row r="470" spans="61:65" x14ac:dyDescent="0.25">
      <c r="BI470">
        <v>12116</v>
      </c>
      <c r="BJ470" t="s">
        <v>1075</v>
      </c>
      <c r="BK470" s="74">
        <v>1085</v>
      </c>
      <c r="BL470" s="74" t="s">
        <v>12931</v>
      </c>
      <c r="BM470" s="74"/>
    </row>
    <row r="471" spans="61:65" x14ac:dyDescent="0.25">
      <c r="BI471">
        <v>12124</v>
      </c>
      <c r="BJ471" t="s">
        <v>1076</v>
      </c>
      <c r="BK471" s="74">
        <v>1498</v>
      </c>
      <c r="BL471" s="74" t="s">
        <v>2513</v>
      </c>
      <c r="BM471" s="74"/>
    </row>
    <row r="472" spans="61:65" x14ac:dyDescent="0.25">
      <c r="BI472">
        <v>12125</v>
      </c>
      <c r="BJ472" t="s">
        <v>1077</v>
      </c>
      <c r="BK472" s="74">
        <v>1499</v>
      </c>
      <c r="BL472" s="74" t="s">
        <v>2514</v>
      </c>
      <c r="BM472" s="74"/>
    </row>
    <row r="473" spans="61:65" x14ac:dyDescent="0.25">
      <c r="BI473">
        <v>12129</v>
      </c>
      <c r="BJ473" t="s">
        <v>1078</v>
      </c>
      <c r="BK473" s="74">
        <v>1501</v>
      </c>
      <c r="BL473" s="74" t="s">
        <v>2515</v>
      </c>
      <c r="BM473" s="74"/>
    </row>
    <row r="474" spans="61:65" x14ac:dyDescent="0.25">
      <c r="BI474">
        <v>12134</v>
      </c>
      <c r="BJ474" t="s">
        <v>1079</v>
      </c>
      <c r="BK474" s="74">
        <v>1502</v>
      </c>
      <c r="BL474" s="74" t="s">
        <v>2516</v>
      </c>
      <c r="BM474" s="74"/>
    </row>
    <row r="475" spans="61:65" x14ac:dyDescent="0.25">
      <c r="BI475">
        <v>12152</v>
      </c>
      <c r="BJ475" t="s">
        <v>1080</v>
      </c>
      <c r="BK475" s="74">
        <v>1503</v>
      </c>
      <c r="BL475" s="74" t="s">
        <v>2517</v>
      </c>
      <c r="BM475" s="74"/>
    </row>
    <row r="476" spans="61:65" x14ac:dyDescent="0.25">
      <c r="BI476">
        <v>12174</v>
      </c>
      <c r="BJ476" t="s">
        <v>1081</v>
      </c>
      <c r="BK476" s="74">
        <v>1504</v>
      </c>
      <c r="BL476" s="74" t="s">
        <v>2518</v>
      </c>
      <c r="BM476" s="74"/>
    </row>
    <row r="477" spans="61:65" x14ac:dyDescent="0.25">
      <c r="BI477">
        <v>12184</v>
      </c>
      <c r="BJ477" t="s">
        <v>1082</v>
      </c>
      <c r="BK477" s="74">
        <v>1505</v>
      </c>
      <c r="BL477" s="74" t="s">
        <v>2519</v>
      </c>
      <c r="BM477" s="74"/>
    </row>
    <row r="478" spans="61:65" x14ac:dyDescent="0.25">
      <c r="BI478">
        <v>12199</v>
      </c>
      <c r="BJ478" t="s">
        <v>1083</v>
      </c>
      <c r="BK478" s="74">
        <v>1506</v>
      </c>
      <c r="BL478" s="74" t="s">
        <v>2520</v>
      </c>
      <c r="BM478" s="74"/>
    </row>
    <row r="479" spans="61:65" x14ac:dyDescent="0.25">
      <c r="BI479">
        <v>12201</v>
      </c>
      <c r="BJ479" t="s">
        <v>1084</v>
      </c>
      <c r="BK479" s="74">
        <v>1507</v>
      </c>
      <c r="BL479" s="74" t="s">
        <v>812</v>
      </c>
      <c r="BM479" s="74"/>
    </row>
    <row r="480" spans="61:65" x14ac:dyDescent="0.25">
      <c r="BI480">
        <v>12211</v>
      </c>
      <c r="BJ480" t="s">
        <v>1085</v>
      </c>
      <c r="BK480" s="74">
        <v>1508</v>
      </c>
      <c r="BL480" s="74" t="s">
        <v>2521</v>
      </c>
      <c r="BM480" s="74"/>
    </row>
    <row r="481" spans="61:65" x14ac:dyDescent="0.25">
      <c r="BI481">
        <v>12212</v>
      </c>
      <c r="BJ481" t="s">
        <v>1086</v>
      </c>
      <c r="BK481" s="74">
        <v>1509</v>
      </c>
      <c r="BL481" s="74" t="s">
        <v>2522</v>
      </c>
      <c r="BM481" s="74"/>
    </row>
    <row r="482" spans="61:65" x14ac:dyDescent="0.25">
      <c r="BI482">
        <v>12216</v>
      </c>
      <c r="BJ482" t="s">
        <v>1087</v>
      </c>
      <c r="BK482" s="74">
        <v>1510</v>
      </c>
      <c r="BL482" s="74" t="s">
        <v>2523</v>
      </c>
      <c r="BM482" s="74"/>
    </row>
    <row r="483" spans="61:65" x14ac:dyDescent="0.25">
      <c r="BI483">
        <v>12219</v>
      </c>
      <c r="BJ483" t="s">
        <v>1088</v>
      </c>
      <c r="BK483" s="74">
        <v>1511</v>
      </c>
      <c r="BL483" s="74" t="s">
        <v>2524</v>
      </c>
      <c r="BM483" s="74"/>
    </row>
    <row r="484" spans="61:65" x14ac:dyDescent="0.25">
      <c r="BI484">
        <v>12222</v>
      </c>
      <c r="BJ484" t="s">
        <v>1089</v>
      </c>
      <c r="BK484" s="74">
        <v>1512</v>
      </c>
      <c r="BL484" s="74" t="s">
        <v>2525</v>
      </c>
      <c r="BM484" s="74"/>
    </row>
    <row r="485" spans="61:65" x14ac:dyDescent="0.25">
      <c r="BI485">
        <v>12241</v>
      </c>
      <c r="BJ485" t="s">
        <v>1090</v>
      </c>
      <c r="BK485" s="74">
        <v>1514</v>
      </c>
      <c r="BL485" s="74" t="s">
        <v>2527</v>
      </c>
      <c r="BM485" s="74"/>
    </row>
    <row r="486" spans="61:65" x14ac:dyDescent="0.25">
      <c r="BI486">
        <v>12247</v>
      </c>
      <c r="BJ486" t="s">
        <v>1091</v>
      </c>
      <c r="BK486" s="74">
        <v>1515</v>
      </c>
      <c r="BL486" s="74" t="s">
        <v>2528</v>
      </c>
      <c r="BM486" s="74"/>
    </row>
    <row r="487" spans="61:65" x14ac:dyDescent="0.25">
      <c r="BI487">
        <v>12274</v>
      </c>
      <c r="BJ487" t="s">
        <v>1092</v>
      </c>
      <c r="BK487" s="74">
        <v>1516</v>
      </c>
      <c r="BL487" s="74" t="s">
        <v>2529</v>
      </c>
      <c r="BM487" s="74"/>
    </row>
    <row r="488" spans="61:65" x14ac:dyDescent="0.25">
      <c r="BI488">
        <v>12278</v>
      </c>
      <c r="BJ488" t="s">
        <v>1093</v>
      </c>
      <c r="BK488" s="74">
        <v>1517</v>
      </c>
      <c r="BL488" s="74" t="s">
        <v>2530</v>
      </c>
      <c r="BM488" s="74"/>
    </row>
    <row r="489" spans="61:65" x14ac:dyDescent="0.25">
      <c r="BI489">
        <v>12281</v>
      </c>
      <c r="BJ489" t="s">
        <v>1094</v>
      </c>
      <c r="BK489" s="74">
        <v>1518</v>
      </c>
      <c r="BL489" s="74" t="s">
        <v>2531</v>
      </c>
      <c r="BM489" s="74"/>
    </row>
    <row r="490" spans="61:65" x14ac:dyDescent="0.25">
      <c r="BI490">
        <v>12288</v>
      </c>
      <c r="BJ490" t="s">
        <v>1095</v>
      </c>
      <c r="BK490" s="74">
        <v>1519</v>
      </c>
      <c r="BL490" s="74" t="s">
        <v>2532</v>
      </c>
      <c r="BM490" s="74"/>
    </row>
    <row r="491" spans="61:65" x14ac:dyDescent="0.25">
      <c r="BI491">
        <v>12300</v>
      </c>
      <c r="BJ491" t="s">
        <v>1096</v>
      </c>
      <c r="BK491" s="74">
        <v>1520</v>
      </c>
      <c r="BL491" s="74" t="s">
        <v>2533</v>
      </c>
      <c r="BM491" s="74"/>
    </row>
    <row r="492" spans="61:65" x14ac:dyDescent="0.25">
      <c r="BI492">
        <v>12307</v>
      </c>
      <c r="BJ492" t="s">
        <v>1097</v>
      </c>
      <c r="BK492" s="74">
        <v>1521</v>
      </c>
      <c r="BL492" s="74" t="s">
        <v>2534</v>
      </c>
      <c r="BM492" s="74"/>
    </row>
    <row r="493" spans="61:65" x14ac:dyDescent="0.25">
      <c r="BI493">
        <v>12311</v>
      </c>
      <c r="BJ493" t="s">
        <v>1098</v>
      </c>
      <c r="BK493" s="74">
        <v>1522</v>
      </c>
      <c r="BL493" s="74" t="s">
        <v>2535</v>
      </c>
      <c r="BM493" s="74"/>
    </row>
    <row r="494" spans="61:65" x14ac:dyDescent="0.25">
      <c r="BI494">
        <v>12312</v>
      </c>
      <c r="BJ494" t="s">
        <v>1099</v>
      </c>
      <c r="BK494" s="74">
        <v>1523</v>
      </c>
      <c r="BL494" s="74" t="s">
        <v>2536</v>
      </c>
      <c r="BM494" s="74"/>
    </row>
    <row r="495" spans="61:65" x14ac:dyDescent="0.25">
      <c r="BI495">
        <v>12341</v>
      </c>
      <c r="BJ495" t="s">
        <v>1100</v>
      </c>
      <c r="BK495" s="74">
        <v>1524</v>
      </c>
      <c r="BL495" s="74" t="s">
        <v>2537</v>
      </c>
      <c r="BM495" s="74"/>
    </row>
    <row r="496" spans="61:65" x14ac:dyDescent="0.25">
      <c r="BI496">
        <v>12356</v>
      </c>
      <c r="BJ496" t="s">
        <v>1101</v>
      </c>
      <c r="BK496" s="74">
        <v>1525</v>
      </c>
      <c r="BL496" s="74" t="s">
        <v>2538</v>
      </c>
      <c r="BM496" s="74"/>
    </row>
    <row r="497" spans="61:65" x14ac:dyDescent="0.25">
      <c r="BI497">
        <v>12357</v>
      </c>
      <c r="BJ497" t="s">
        <v>1102</v>
      </c>
      <c r="BK497" s="74">
        <v>1526</v>
      </c>
      <c r="BL497" s="74" t="s">
        <v>2539</v>
      </c>
      <c r="BM497" s="74"/>
    </row>
    <row r="498" spans="61:65" x14ac:dyDescent="0.25">
      <c r="BI498">
        <v>12392</v>
      </c>
      <c r="BJ498" t="s">
        <v>1103</v>
      </c>
      <c r="BK498" s="74">
        <v>1527</v>
      </c>
      <c r="BL498" s="74" t="s">
        <v>2540</v>
      </c>
      <c r="BM498" s="74"/>
    </row>
    <row r="499" spans="61:65" x14ac:dyDescent="0.25">
      <c r="BI499">
        <v>12397</v>
      </c>
      <c r="BJ499" t="s">
        <v>1104</v>
      </c>
      <c r="BK499" s="74">
        <v>1528</v>
      </c>
      <c r="BL499" s="74" t="s">
        <v>2541</v>
      </c>
      <c r="BM499" s="74"/>
    </row>
    <row r="500" spans="61:65" x14ac:dyDescent="0.25">
      <c r="BI500">
        <v>12412</v>
      </c>
      <c r="BJ500" t="s">
        <v>1105</v>
      </c>
      <c r="BK500" s="74">
        <v>1529</v>
      </c>
      <c r="BL500" s="74" t="s">
        <v>2542</v>
      </c>
      <c r="BM500" s="74"/>
    </row>
    <row r="501" spans="61:65" x14ac:dyDescent="0.25">
      <c r="BI501">
        <v>12425</v>
      </c>
      <c r="BJ501" t="s">
        <v>1106</v>
      </c>
      <c r="BK501" s="74">
        <v>1530</v>
      </c>
      <c r="BL501" s="74" t="s">
        <v>2543</v>
      </c>
      <c r="BM501" s="74"/>
    </row>
    <row r="502" spans="61:65" x14ac:dyDescent="0.25">
      <c r="BI502">
        <v>12433</v>
      </c>
      <c r="BJ502" t="s">
        <v>1107</v>
      </c>
      <c r="BK502" s="74">
        <v>1531</v>
      </c>
      <c r="BL502" s="74" t="s">
        <v>2544</v>
      </c>
      <c r="BM502" s="74"/>
    </row>
    <row r="503" spans="61:65" x14ac:dyDescent="0.25">
      <c r="BI503">
        <v>12436</v>
      </c>
      <c r="BJ503" t="s">
        <v>628</v>
      </c>
      <c r="BK503" s="74">
        <v>1532</v>
      </c>
      <c r="BL503" s="74" t="s">
        <v>460</v>
      </c>
      <c r="BM503" s="74"/>
    </row>
    <row r="504" spans="61:65" x14ac:dyDescent="0.25">
      <c r="BI504">
        <v>12438</v>
      </c>
      <c r="BJ504" t="s">
        <v>1108</v>
      </c>
      <c r="BK504" s="74">
        <v>1533</v>
      </c>
      <c r="BL504" s="74" t="s">
        <v>460</v>
      </c>
      <c r="BM504" s="74"/>
    </row>
    <row r="505" spans="61:65" x14ac:dyDescent="0.25">
      <c r="BI505">
        <v>12439</v>
      </c>
      <c r="BJ505" t="s">
        <v>1109</v>
      </c>
      <c r="BK505" s="74">
        <v>1534</v>
      </c>
      <c r="BL505" s="74" t="s">
        <v>2545</v>
      </c>
      <c r="BM505" s="74"/>
    </row>
    <row r="506" spans="61:65" x14ac:dyDescent="0.25">
      <c r="BI506">
        <v>12445</v>
      </c>
      <c r="BJ506" t="s">
        <v>1110</v>
      </c>
      <c r="BK506" s="74">
        <v>1535</v>
      </c>
      <c r="BL506" s="74" t="s">
        <v>2546</v>
      </c>
      <c r="BM506" s="74"/>
    </row>
    <row r="507" spans="61:65" x14ac:dyDescent="0.25">
      <c r="BI507">
        <v>12458</v>
      </c>
      <c r="BJ507" t="s">
        <v>1111</v>
      </c>
      <c r="BK507" s="74">
        <v>1537</v>
      </c>
      <c r="BL507" s="74" t="s">
        <v>2547</v>
      </c>
      <c r="BM507" s="74"/>
    </row>
    <row r="508" spans="61:65" x14ac:dyDescent="0.25">
      <c r="BI508">
        <v>12464</v>
      </c>
      <c r="BJ508" t="s">
        <v>1112</v>
      </c>
      <c r="BK508" s="74">
        <v>1538</v>
      </c>
      <c r="BL508" s="74" t="s">
        <v>2548</v>
      </c>
      <c r="BM508" s="74"/>
    </row>
    <row r="509" spans="61:65" x14ac:dyDescent="0.25">
      <c r="BI509">
        <v>12466</v>
      </c>
      <c r="BJ509" t="s">
        <v>1113</v>
      </c>
      <c r="BK509" s="74">
        <v>1549</v>
      </c>
      <c r="BL509" s="74" t="s">
        <v>12411</v>
      </c>
      <c r="BM509" s="74"/>
    </row>
    <row r="510" spans="61:65" x14ac:dyDescent="0.25">
      <c r="BI510">
        <v>12467</v>
      </c>
      <c r="BJ510" t="s">
        <v>1114</v>
      </c>
      <c r="BK510" s="74">
        <v>1550</v>
      </c>
      <c r="BL510" s="74" t="s">
        <v>2550</v>
      </c>
      <c r="BM510" s="74"/>
    </row>
    <row r="511" spans="61:65" x14ac:dyDescent="0.25">
      <c r="BI511">
        <v>12469</v>
      </c>
      <c r="BJ511" t="s">
        <v>1115</v>
      </c>
      <c r="BK511" s="74">
        <v>1551</v>
      </c>
      <c r="BL511" s="74" t="s">
        <v>2551</v>
      </c>
      <c r="BM511" s="74"/>
    </row>
    <row r="512" spans="61:65" x14ac:dyDescent="0.25">
      <c r="BI512">
        <v>12476</v>
      </c>
      <c r="BJ512" t="s">
        <v>1116</v>
      </c>
      <c r="BK512" s="74">
        <v>1552</v>
      </c>
      <c r="BL512" s="74" t="s">
        <v>2552</v>
      </c>
      <c r="BM512" s="74"/>
    </row>
    <row r="513" spans="61:65" x14ac:dyDescent="0.25">
      <c r="BI513">
        <v>12479</v>
      </c>
      <c r="BJ513" t="s">
        <v>1117</v>
      </c>
      <c r="BK513" s="74">
        <v>1553</v>
      </c>
      <c r="BL513" s="74" t="s">
        <v>2553</v>
      </c>
      <c r="BM513" s="74"/>
    </row>
    <row r="514" spans="61:65" x14ac:dyDescent="0.25">
      <c r="BI514">
        <v>12481</v>
      </c>
      <c r="BJ514" t="s">
        <v>1118</v>
      </c>
      <c r="BK514" s="74">
        <v>1556</v>
      </c>
      <c r="BL514" s="74" t="s">
        <v>814</v>
      </c>
      <c r="BM514" s="74"/>
    </row>
    <row r="515" spans="61:65" x14ac:dyDescent="0.25">
      <c r="BI515">
        <v>12494</v>
      </c>
      <c r="BJ515" t="s">
        <v>1119</v>
      </c>
      <c r="BK515" s="74">
        <v>2001</v>
      </c>
      <c r="BL515" s="74" t="s">
        <v>2554</v>
      </c>
      <c r="BM515" s="74"/>
    </row>
    <row r="516" spans="61:65" x14ac:dyDescent="0.25">
      <c r="BI516">
        <v>12496</v>
      </c>
      <c r="BJ516" t="s">
        <v>1120</v>
      </c>
      <c r="BK516" s="74">
        <v>2881</v>
      </c>
      <c r="BL516" s="74" t="s">
        <v>2555</v>
      </c>
      <c r="BM516" s="74"/>
    </row>
    <row r="517" spans="61:65" x14ac:dyDescent="0.25">
      <c r="BI517">
        <v>12503</v>
      </c>
      <c r="BJ517" t="s">
        <v>1121</v>
      </c>
      <c r="BK517" s="74">
        <v>2883</v>
      </c>
      <c r="BL517" s="74" t="s">
        <v>2556</v>
      </c>
      <c r="BM517" s="74"/>
    </row>
    <row r="518" spans="61:65" x14ac:dyDescent="0.25">
      <c r="BI518">
        <v>12514</v>
      </c>
      <c r="BJ518" t="s">
        <v>1122</v>
      </c>
      <c r="BK518" s="74">
        <v>3928</v>
      </c>
      <c r="BL518" s="74" t="s">
        <v>2557</v>
      </c>
      <c r="BM518" s="74"/>
    </row>
    <row r="519" spans="61:65" x14ac:dyDescent="0.25">
      <c r="BI519">
        <v>12528</v>
      </c>
      <c r="BJ519" t="s">
        <v>1123</v>
      </c>
      <c r="BK519" s="74">
        <v>5000</v>
      </c>
      <c r="BL519" s="74" t="s">
        <v>12932</v>
      </c>
      <c r="BM519" s="74"/>
    </row>
    <row r="520" spans="61:65" x14ac:dyDescent="0.25">
      <c r="BI520">
        <v>12541</v>
      </c>
      <c r="BJ520" t="s">
        <v>1124</v>
      </c>
      <c r="BK520" s="74">
        <v>5002</v>
      </c>
      <c r="BL520" s="74" t="s">
        <v>2559</v>
      </c>
      <c r="BM520" s="74"/>
    </row>
    <row r="521" spans="61:65" x14ac:dyDescent="0.25">
      <c r="BI521">
        <v>12544</v>
      </c>
      <c r="BJ521" t="s">
        <v>1125</v>
      </c>
      <c r="BK521" s="74">
        <v>5003</v>
      </c>
      <c r="BL521" s="74" t="s">
        <v>2560</v>
      </c>
      <c r="BM521" s="74"/>
    </row>
    <row r="522" spans="61:65" x14ac:dyDescent="0.25">
      <c r="BI522">
        <v>12545</v>
      </c>
      <c r="BJ522" t="s">
        <v>1126</v>
      </c>
      <c r="BK522" s="74">
        <v>5004</v>
      </c>
      <c r="BL522" s="74" t="s">
        <v>2561</v>
      </c>
      <c r="BM522" s="74"/>
    </row>
    <row r="523" spans="61:65" x14ac:dyDescent="0.25">
      <c r="BI523">
        <v>12578</v>
      </c>
      <c r="BJ523" t="s">
        <v>1127</v>
      </c>
      <c r="BK523" s="74">
        <v>5005</v>
      </c>
      <c r="BL523" s="74" t="s">
        <v>2562</v>
      </c>
      <c r="BM523" s="74"/>
    </row>
    <row r="524" spans="61:65" x14ac:dyDescent="0.25">
      <c r="BI524">
        <v>12623</v>
      </c>
      <c r="BJ524" t="s">
        <v>1128</v>
      </c>
      <c r="BK524" s="74">
        <v>5006</v>
      </c>
      <c r="BL524" s="74" t="s">
        <v>2563</v>
      </c>
      <c r="BM524" s="74"/>
    </row>
    <row r="525" spans="61:65" x14ac:dyDescent="0.25">
      <c r="BI525">
        <v>12631</v>
      </c>
      <c r="BJ525" t="s">
        <v>1129</v>
      </c>
      <c r="BK525" s="74">
        <v>5007</v>
      </c>
      <c r="BL525" s="74" t="s">
        <v>2564</v>
      </c>
      <c r="BM525" s="74"/>
    </row>
    <row r="526" spans="61:65" x14ac:dyDescent="0.25">
      <c r="BI526">
        <v>12655</v>
      </c>
      <c r="BJ526" t="s">
        <v>1130</v>
      </c>
      <c r="BK526" s="74">
        <v>5008</v>
      </c>
      <c r="BL526" s="74" t="s">
        <v>2565</v>
      </c>
      <c r="BM526" s="74"/>
    </row>
    <row r="527" spans="61:65" x14ac:dyDescent="0.25">
      <c r="BI527">
        <v>12663</v>
      </c>
      <c r="BJ527" t="s">
        <v>1131</v>
      </c>
      <c r="BK527" s="74">
        <v>5010</v>
      </c>
      <c r="BL527" s="74" t="s">
        <v>2567</v>
      </c>
      <c r="BM527" s="74"/>
    </row>
    <row r="528" spans="61:65" x14ac:dyDescent="0.25">
      <c r="BI528">
        <v>12666</v>
      </c>
      <c r="BJ528" t="s">
        <v>1132</v>
      </c>
      <c r="BK528" s="74">
        <v>5011</v>
      </c>
      <c r="BL528" s="74" t="s">
        <v>2568</v>
      </c>
      <c r="BM528" s="74"/>
    </row>
    <row r="529" spans="61:65" x14ac:dyDescent="0.25">
      <c r="BI529">
        <v>12669</v>
      </c>
      <c r="BJ529" t="s">
        <v>1133</v>
      </c>
      <c r="BK529" s="74">
        <v>5012</v>
      </c>
      <c r="BL529" s="74" t="s">
        <v>2569</v>
      </c>
      <c r="BM529" s="74"/>
    </row>
    <row r="530" spans="61:65" x14ac:dyDescent="0.25">
      <c r="BI530">
        <v>12688</v>
      </c>
      <c r="BJ530" t="s">
        <v>1134</v>
      </c>
      <c r="BK530" s="74">
        <v>5013</v>
      </c>
      <c r="BL530" s="74" t="s">
        <v>2570</v>
      </c>
      <c r="BM530" s="74"/>
    </row>
    <row r="531" spans="61:65" x14ac:dyDescent="0.25">
      <c r="BI531">
        <v>12690</v>
      </c>
      <c r="BJ531" t="s">
        <v>1135</v>
      </c>
      <c r="BK531" s="74">
        <v>5014</v>
      </c>
      <c r="BL531" s="74" t="s">
        <v>2571</v>
      </c>
      <c r="BM531" s="74"/>
    </row>
    <row r="532" spans="61:65" x14ac:dyDescent="0.25">
      <c r="BI532">
        <v>12692</v>
      </c>
      <c r="BJ532" t="s">
        <v>1136</v>
      </c>
      <c r="BK532" s="74">
        <v>5015</v>
      </c>
      <c r="BL532" s="74" t="s">
        <v>2572</v>
      </c>
      <c r="BM532" s="74"/>
    </row>
    <row r="533" spans="61:65" x14ac:dyDescent="0.25">
      <c r="BI533">
        <v>12704</v>
      </c>
      <c r="BJ533" t="s">
        <v>1137</v>
      </c>
      <c r="BK533" s="74">
        <v>5016</v>
      </c>
      <c r="BL533" s="74" t="s">
        <v>2573</v>
      </c>
      <c r="BM533" s="74"/>
    </row>
    <row r="534" spans="61:65" x14ac:dyDescent="0.25">
      <c r="BI534">
        <v>12720</v>
      </c>
      <c r="BJ534" t="s">
        <v>1138</v>
      </c>
      <c r="BK534" s="74">
        <v>5017</v>
      </c>
      <c r="BL534" s="74" t="s">
        <v>2574</v>
      </c>
      <c r="BM534" s="74"/>
    </row>
    <row r="535" spans="61:65" x14ac:dyDescent="0.25">
      <c r="BI535">
        <v>12724</v>
      </c>
      <c r="BJ535" t="s">
        <v>1139</v>
      </c>
      <c r="BK535" s="74">
        <v>5018</v>
      </c>
      <c r="BL535" s="74" t="s">
        <v>2575</v>
      </c>
      <c r="BM535" s="74"/>
    </row>
    <row r="536" spans="61:65" x14ac:dyDescent="0.25">
      <c r="BI536">
        <v>12738</v>
      </c>
      <c r="BJ536" t="s">
        <v>1140</v>
      </c>
      <c r="BK536" s="74">
        <v>5019</v>
      </c>
      <c r="BL536" s="74" t="s">
        <v>2576</v>
      </c>
      <c r="BM536" s="74"/>
    </row>
    <row r="537" spans="61:65" x14ac:dyDescent="0.25">
      <c r="BI537">
        <v>12750</v>
      </c>
      <c r="BJ537" t="s">
        <v>1141</v>
      </c>
      <c r="BK537" s="74">
        <v>5020</v>
      </c>
      <c r="BL537" s="74" t="s">
        <v>2577</v>
      </c>
      <c r="BM537" s="74"/>
    </row>
    <row r="538" spans="61:65" x14ac:dyDescent="0.25">
      <c r="BI538">
        <v>12751</v>
      </c>
      <c r="BJ538" t="s">
        <v>1142</v>
      </c>
      <c r="BK538" s="74">
        <v>5022</v>
      </c>
      <c r="BL538" s="74" t="s">
        <v>2578</v>
      </c>
      <c r="BM538" s="74"/>
    </row>
    <row r="539" spans="61:65" x14ac:dyDescent="0.25">
      <c r="BI539">
        <v>12756</v>
      </c>
      <c r="BJ539" t="s">
        <v>1143</v>
      </c>
      <c r="BK539" s="74">
        <v>5023</v>
      </c>
      <c r="BL539" s="74" t="s">
        <v>12933</v>
      </c>
      <c r="BM539" s="74"/>
    </row>
    <row r="540" spans="61:65" x14ac:dyDescent="0.25">
      <c r="BI540">
        <v>12787</v>
      </c>
      <c r="BJ540" t="s">
        <v>1144</v>
      </c>
      <c r="BK540" s="74">
        <v>5024</v>
      </c>
      <c r="BL540" s="74" t="s">
        <v>2579</v>
      </c>
      <c r="BM540" s="74"/>
    </row>
    <row r="541" spans="61:65" x14ac:dyDescent="0.25">
      <c r="BI541">
        <v>12790</v>
      </c>
      <c r="BJ541" t="s">
        <v>1145</v>
      </c>
      <c r="BK541" s="74">
        <v>5025</v>
      </c>
      <c r="BL541" s="74" t="s">
        <v>2580</v>
      </c>
      <c r="BM541" s="74"/>
    </row>
    <row r="542" spans="61:65" x14ac:dyDescent="0.25">
      <c r="BI542">
        <v>12793</v>
      </c>
      <c r="BJ542" t="s">
        <v>1146</v>
      </c>
      <c r="BK542" s="74">
        <v>5026</v>
      </c>
      <c r="BL542" s="74" t="s">
        <v>2581</v>
      </c>
      <c r="BM542" s="74"/>
    </row>
    <row r="543" spans="61:65" x14ac:dyDescent="0.25">
      <c r="BI543">
        <v>12808</v>
      </c>
      <c r="BJ543" t="s">
        <v>1147</v>
      </c>
      <c r="BK543" s="74">
        <v>5027</v>
      </c>
      <c r="BL543" s="74" t="s">
        <v>2582</v>
      </c>
      <c r="BM543" s="74"/>
    </row>
    <row r="544" spans="61:65" x14ac:dyDescent="0.25">
      <c r="BI544">
        <v>12814</v>
      </c>
      <c r="BJ544" t="s">
        <v>1148</v>
      </c>
      <c r="BK544" s="74">
        <v>5030</v>
      </c>
      <c r="BL544" s="74" t="s">
        <v>2583</v>
      </c>
      <c r="BM544" s="74"/>
    </row>
    <row r="545" spans="61:65" x14ac:dyDescent="0.25">
      <c r="BI545">
        <v>12825</v>
      </c>
      <c r="BJ545" t="s">
        <v>1149</v>
      </c>
      <c r="BK545" s="74">
        <v>5031</v>
      </c>
      <c r="BL545" s="74" t="s">
        <v>2584</v>
      </c>
      <c r="BM545" s="74"/>
    </row>
    <row r="546" spans="61:65" x14ac:dyDescent="0.25">
      <c r="BI546">
        <v>12829</v>
      </c>
      <c r="BJ546" t="s">
        <v>1150</v>
      </c>
      <c r="BK546" s="74">
        <v>5032</v>
      </c>
      <c r="BL546" s="74" t="s">
        <v>2585</v>
      </c>
      <c r="BM546" s="74"/>
    </row>
    <row r="547" spans="61:65" x14ac:dyDescent="0.25">
      <c r="BI547">
        <v>12832</v>
      </c>
      <c r="BJ547" t="s">
        <v>1151</v>
      </c>
      <c r="BK547" s="74">
        <v>5033</v>
      </c>
      <c r="BL547" s="74" t="s">
        <v>2586</v>
      </c>
      <c r="BM547" s="74"/>
    </row>
    <row r="548" spans="61:65" x14ac:dyDescent="0.25">
      <c r="BI548">
        <v>12837</v>
      </c>
      <c r="BJ548" t="s">
        <v>1152</v>
      </c>
      <c r="BK548" s="74">
        <v>5034</v>
      </c>
      <c r="BL548" s="74" t="s">
        <v>2587</v>
      </c>
      <c r="BM548" s="74"/>
    </row>
    <row r="549" spans="61:65" x14ac:dyDescent="0.25">
      <c r="BI549">
        <v>12844</v>
      </c>
      <c r="BJ549" t="s">
        <v>1153</v>
      </c>
      <c r="BK549" s="74">
        <v>5035</v>
      </c>
      <c r="BL549" s="74" t="s">
        <v>2588</v>
      </c>
      <c r="BM549" s="74"/>
    </row>
    <row r="550" spans="61:65" x14ac:dyDescent="0.25">
      <c r="BI550">
        <v>12847</v>
      </c>
      <c r="BJ550" t="s">
        <v>1154</v>
      </c>
      <c r="BK550" s="74">
        <v>5036</v>
      </c>
      <c r="BL550" s="74" t="s">
        <v>2589</v>
      </c>
      <c r="BM550" s="74"/>
    </row>
    <row r="551" spans="61:65" x14ac:dyDescent="0.25">
      <c r="BI551">
        <v>12857</v>
      </c>
      <c r="BJ551" t="s">
        <v>1155</v>
      </c>
      <c r="BK551" s="74">
        <v>5037</v>
      </c>
      <c r="BL551" s="74" t="s">
        <v>12934</v>
      </c>
      <c r="BM551" s="74"/>
    </row>
    <row r="552" spans="61:65" x14ac:dyDescent="0.25">
      <c r="BI552">
        <v>12860</v>
      </c>
      <c r="BJ552" t="s">
        <v>1156</v>
      </c>
      <c r="BK552" s="74">
        <v>5038</v>
      </c>
      <c r="BL552" s="74" t="s">
        <v>2591</v>
      </c>
      <c r="BM552" s="74"/>
    </row>
    <row r="553" spans="61:65" x14ac:dyDescent="0.25">
      <c r="BI553">
        <v>12866</v>
      </c>
      <c r="BJ553" t="s">
        <v>1157</v>
      </c>
      <c r="BK553" s="74">
        <v>5039</v>
      </c>
      <c r="BL553" s="74" t="s">
        <v>2592</v>
      </c>
      <c r="BM553" s="74"/>
    </row>
    <row r="554" spans="61:65" x14ac:dyDescent="0.25">
      <c r="BI554">
        <v>12867</v>
      </c>
      <c r="BJ554" t="s">
        <v>1158</v>
      </c>
      <c r="BK554" s="74">
        <v>5040</v>
      </c>
      <c r="BL554" s="74" t="s">
        <v>2593</v>
      </c>
      <c r="BM554" s="74"/>
    </row>
    <row r="555" spans="61:65" x14ac:dyDescent="0.25">
      <c r="BI555">
        <v>12899</v>
      </c>
      <c r="BJ555" t="s">
        <v>1159</v>
      </c>
      <c r="BK555" s="74">
        <v>5041</v>
      </c>
      <c r="BL555" s="74" t="s">
        <v>2594</v>
      </c>
      <c r="BM555" s="74"/>
    </row>
    <row r="556" spans="61:65" x14ac:dyDescent="0.25">
      <c r="BI556">
        <v>12900</v>
      </c>
      <c r="BJ556" t="s">
        <v>1160</v>
      </c>
      <c r="BK556" s="74">
        <v>5042</v>
      </c>
      <c r="BL556" s="74" t="s">
        <v>2595</v>
      </c>
      <c r="BM556" s="74"/>
    </row>
    <row r="557" spans="61:65" x14ac:dyDescent="0.25">
      <c r="BI557">
        <v>12903</v>
      </c>
      <c r="BJ557" t="s">
        <v>1161</v>
      </c>
      <c r="BK557" s="74">
        <v>5043</v>
      </c>
      <c r="BL557" s="74" t="s">
        <v>2596</v>
      </c>
      <c r="BM557" s="74"/>
    </row>
    <row r="558" spans="61:65" x14ac:dyDescent="0.25">
      <c r="BI558">
        <v>12905</v>
      </c>
      <c r="BJ558" t="s">
        <v>1162</v>
      </c>
      <c r="BK558" s="74">
        <v>5044</v>
      </c>
      <c r="BL558" s="74" t="s">
        <v>2597</v>
      </c>
      <c r="BM558" s="74"/>
    </row>
    <row r="559" spans="61:65" x14ac:dyDescent="0.25">
      <c r="BI559">
        <v>12911</v>
      </c>
      <c r="BJ559" t="s">
        <v>1163</v>
      </c>
      <c r="BK559" s="74">
        <v>5045</v>
      </c>
      <c r="BL559" s="74" t="s">
        <v>2598</v>
      </c>
      <c r="BM559" s="74"/>
    </row>
    <row r="560" spans="61:65" x14ac:dyDescent="0.25">
      <c r="BI560">
        <v>12912</v>
      </c>
      <c r="BJ560" t="s">
        <v>1164</v>
      </c>
      <c r="BK560" s="74">
        <v>5046</v>
      </c>
      <c r="BL560" s="74" t="s">
        <v>2599</v>
      </c>
      <c r="BM560" s="74"/>
    </row>
    <row r="561" spans="61:65" x14ac:dyDescent="0.25">
      <c r="BI561">
        <v>12915</v>
      </c>
      <c r="BJ561" t="s">
        <v>1165</v>
      </c>
      <c r="BK561" s="74">
        <v>5047</v>
      </c>
      <c r="BL561" s="74" t="s">
        <v>9907</v>
      </c>
      <c r="BM561" s="74"/>
    </row>
    <row r="562" spans="61:65" x14ac:dyDescent="0.25">
      <c r="BI562">
        <v>12927</v>
      </c>
      <c r="BJ562" t="s">
        <v>1166</v>
      </c>
      <c r="BK562" s="74">
        <v>5048</v>
      </c>
      <c r="BL562" s="74" t="s">
        <v>2600</v>
      </c>
      <c r="BM562" s="74"/>
    </row>
    <row r="563" spans="61:65" x14ac:dyDescent="0.25">
      <c r="BI563">
        <v>12953</v>
      </c>
      <c r="BJ563" t="s">
        <v>1167</v>
      </c>
      <c r="BK563" s="74">
        <v>5049</v>
      </c>
      <c r="BL563" s="74" t="s">
        <v>2601</v>
      </c>
      <c r="BM563" s="74"/>
    </row>
    <row r="564" spans="61:65" x14ac:dyDescent="0.25">
      <c r="BI564">
        <v>12959</v>
      </c>
      <c r="BJ564" t="s">
        <v>1168</v>
      </c>
      <c r="BK564" s="74">
        <v>5050</v>
      </c>
      <c r="BL564" s="74" t="s">
        <v>2602</v>
      </c>
      <c r="BM564" s="74"/>
    </row>
    <row r="565" spans="61:65" x14ac:dyDescent="0.25">
      <c r="BI565">
        <v>12965</v>
      </c>
      <c r="BJ565" t="s">
        <v>1169</v>
      </c>
      <c r="BK565" s="74">
        <v>5051</v>
      </c>
      <c r="BL565" s="74" t="s">
        <v>2603</v>
      </c>
      <c r="BM565" s="74"/>
    </row>
    <row r="566" spans="61:65" x14ac:dyDescent="0.25">
      <c r="BI566">
        <v>12982</v>
      </c>
      <c r="BJ566" t="s">
        <v>1170</v>
      </c>
      <c r="BK566" s="74">
        <v>5054</v>
      </c>
      <c r="BL566" s="74" t="s">
        <v>2604</v>
      </c>
      <c r="BM566" s="74"/>
    </row>
    <row r="567" spans="61:65" x14ac:dyDescent="0.25">
      <c r="BI567">
        <v>12990</v>
      </c>
      <c r="BJ567" t="s">
        <v>1171</v>
      </c>
      <c r="BK567" s="74">
        <v>5055</v>
      </c>
      <c r="BL567" s="74" t="s">
        <v>2605</v>
      </c>
      <c r="BM567" s="74"/>
    </row>
    <row r="568" spans="61:65" x14ac:dyDescent="0.25">
      <c r="BI568">
        <v>12997</v>
      </c>
      <c r="BJ568" t="s">
        <v>1172</v>
      </c>
      <c r="BK568" s="74">
        <v>5056</v>
      </c>
      <c r="BL568" s="74" t="s">
        <v>2606</v>
      </c>
      <c r="BM568" s="74"/>
    </row>
    <row r="569" spans="61:65" x14ac:dyDescent="0.25">
      <c r="BI569">
        <v>12998</v>
      </c>
      <c r="BJ569" t="s">
        <v>1173</v>
      </c>
      <c r="BK569" s="74">
        <v>5057</v>
      </c>
      <c r="BL569" s="74" t="s">
        <v>2607</v>
      </c>
      <c r="BM569" s="74"/>
    </row>
    <row r="570" spans="61:65" x14ac:dyDescent="0.25">
      <c r="BI570">
        <v>13001</v>
      </c>
      <c r="BJ570" t="s">
        <v>1174</v>
      </c>
      <c r="BK570" s="74">
        <v>5058</v>
      </c>
      <c r="BL570" s="74" t="s">
        <v>2608</v>
      </c>
      <c r="BM570" s="74"/>
    </row>
    <row r="571" spans="61:65" x14ac:dyDescent="0.25">
      <c r="BI571">
        <v>13002</v>
      </c>
      <c r="BJ571" t="s">
        <v>1175</v>
      </c>
      <c r="BK571" s="74">
        <v>5059</v>
      </c>
      <c r="BL571" s="74" t="s">
        <v>2609</v>
      </c>
      <c r="BM571" s="74"/>
    </row>
    <row r="572" spans="61:65" x14ac:dyDescent="0.25">
      <c r="BI572">
        <v>13003</v>
      </c>
      <c r="BJ572" t="s">
        <v>1176</v>
      </c>
      <c r="BK572" s="74">
        <v>5060</v>
      </c>
      <c r="BL572" s="74" t="s">
        <v>2610</v>
      </c>
      <c r="BM572" s="74"/>
    </row>
    <row r="573" spans="61:65" x14ac:dyDescent="0.25">
      <c r="BI573">
        <v>13018</v>
      </c>
      <c r="BJ573" t="s">
        <v>1177</v>
      </c>
      <c r="BK573" s="74">
        <v>5061</v>
      </c>
      <c r="BL573" s="74" t="s">
        <v>2611</v>
      </c>
      <c r="BM573" s="74"/>
    </row>
    <row r="574" spans="61:65" x14ac:dyDescent="0.25">
      <c r="BI574">
        <v>13027</v>
      </c>
      <c r="BJ574" t="s">
        <v>1178</v>
      </c>
      <c r="BK574" s="74">
        <v>5062</v>
      </c>
      <c r="BL574" s="74" t="s">
        <v>2612</v>
      </c>
      <c r="BM574" s="74"/>
    </row>
    <row r="575" spans="61:65" x14ac:dyDescent="0.25">
      <c r="BI575">
        <v>13030</v>
      </c>
      <c r="BJ575" t="s">
        <v>1179</v>
      </c>
      <c r="BK575" s="74">
        <v>5063</v>
      </c>
      <c r="BL575" s="74" t="s">
        <v>2613</v>
      </c>
      <c r="BM575" s="74"/>
    </row>
    <row r="576" spans="61:65" x14ac:dyDescent="0.25">
      <c r="BI576">
        <v>13034</v>
      </c>
      <c r="BJ576" t="s">
        <v>1180</v>
      </c>
      <c r="BK576" s="74">
        <v>5064</v>
      </c>
      <c r="BL576" s="74" t="s">
        <v>2560</v>
      </c>
      <c r="BM576" s="74"/>
    </row>
    <row r="577" spans="61:65" x14ac:dyDescent="0.25">
      <c r="BI577">
        <v>13041</v>
      </c>
      <c r="BJ577" t="s">
        <v>1181</v>
      </c>
      <c r="BK577" s="74">
        <v>5066</v>
      </c>
      <c r="BL577" s="74" t="s">
        <v>2614</v>
      </c>
      <c r="BM577" s="74"/>
    </row>
    <row r="578" spans="61:65" x14ac:dyDescent="0.25">
      <c r="BI578">
        <v>13043</v>
      </c>
      <c r="BJ578" t="s">
        <v>1182</v>
      </c>
      <c r="BK578" s="74">
        <v>5067</v>
      </c>
      <c r="BL578" s="74" t="s">
        <v>2615</v>
      </c>
      <c r="BM578" s="74"/>
    </row>
    <row r="579" spans="61:65" x14ac:dyDescent="0.25">
      <c r="BI579">
        <v>13049</v>
      </c>
      <c r="BJ579" t="s">
        <v>1183</v>
      </c>
      <c r="BK579" s="74">
        <v>5068</v>
      </c>
      <c r="BL579" s="74" t="s">
        <v>2616</v>
      </c>
      <c r="BM579" s="74"/>
    </row>
    <row r="580" spans="61:65" x14ac:dyDescent="0.25">
      <c r="BI580">
        <v>13053</v>
      </c>
      <c r="BJ580" t="s">
        <v>1184</v>
      </c>
      <c r="BK580" s="74">
        <v>5069</v>
      </c>
      <c r="BL580" s="74" t="s">
        <v>2617</v>
      </c>
      <c r="BM580" s="74"/>
    </row>
    <row r="581" spans="61:65" x14ac:dyDescent="0.25">
      <c r="BI581">
        <v>13054</v>
      </c>
      <c r="BJ581" t="s">
        <v>1185</v>
      </c>
      <c r="BK581" s="74">
        <v>5071</v>
      </c>
      <c r="BL581" s="74" t="s">
        <v>2618</v>
      </c>
      <c r="BM581" s="74"/>
    </row>
    <row r="582" spans="61:65" x14ac:dyDescent="0.25">
      <c r="BI582">
        <v>13055</v>
      </c>
      <c r="BJ582" t="s">
        <v>1186</v>
      </c>
      <c r="BK582" s="74">
        <v>5073</v>
      </c>
      <c r="BL582" s="74" t="s">
        <v>2619</v>
      </c>
      <c r="BM582" s="74"/>
    </row>
    <row r="583" spans="61:65" x14ac:dyDescent="0.25">
      <c r="BI583">
        <v>13061</v>
      </c>
      <c r="BJ583" t="s">
        <v>1187</v>
      </c>
      <c r="BK583" s="74">
        <v>5074</v>
      </c>
      <c r="BL583" s="74" t="s">
        <v>2620</v>
      </c>
      <c r="BM583" s="74"/>
    </row>
    <row r="584" spans="61:65" x14ac:dyDescent="0.25">
      <c r="BI584">
        <v>13063</v>
      </c>
      <c r="BJ584" t="s">
        <v>1146</v>
      </c>
      <c r="BK584" s="74">
        <v>5076</v>
      </c>
      <c r="BL584" s="74" t="s">
        <v>2621</v>
      </c>
      <c r="BM584" s="74"/>
    </row>
    <row r="585" spans="61:65" x14ac:dyDescent="0.25">
      <c r="BI585">
        <v>13068</v>
      </c>
      <c r="BJ585" t="s">
        <v>1188</v>
      </c>
      <c r="BK585" s="74">
        <v>5077</v>
      </c>
      <c r="BL585" s="74" t="s">
        <v>2622</v>
      </c>
      <c r="BM585" s="74"/>
    </row>
    <row r="586" spans="61:65" x14ac:dyDescent="0.25">
      <c r="BI586">
        <v>13079</v>
      </c>
      <c r="BJ586" t="s">
        <v>1189</v>
      </c>
      <c r="BK586" s="74">
        <v>5079</v>
      </c>
      <c r="BL586" s="74" t="s">
        <v>2624</v>
      </c>
      <c r="BM586" s="74"/>
    </row>
    <row r="587" spans="61:65" x14ac:dyDescent="0.25">
      <c r="BI587">
        <v>13080</v>
      </c>
      <c r="BJ587" t="s">
        <v>1190</v>
      </c>
      <c r="BK587" s="74">
        <v>5081</v>
      </c>
      <c r="BL587" s="74" t="s">
        <v>2625</v>
      </c>
      <c r="BM587" s="74"/>
    </row>
    <row r="588" spans="61:65" x14ac:dyDescent="0.25">
      <c r="BI588">
        <v>13084</v>
      </c>
      <c r="BJ588" t="s">
        <v>1191</v>
      </c>
      <c r="BK588" s="74">
        <v>5082</v>
      </c>
      <c r="BL588" s="74" t="s">
        <v>2626</v>
      </c>
      <c r="BM588" s="74"/>
    </row>
    <row r="589" spans="61:65" x14ac:dyDescent="0.25">
      <c r="BI589">
        <v>13087</v>
      </c>
      <c r="BJ589" t="s">
        <v>1192</v>
      </c>
      <c r="BK589" s="74">
        <v>5083</v>
      </c>
      <c r="BL589" s="74" t="s">
        <v>12935</v>
      </c>
      <c r="BM589" s="74"/>
    </row>
    <row r="590" spans="61:65" x14ac:dyDescent="0.25">
      <c r="BI590">
        <v>13091</v>
      </c>
      <c r="BJ590" t="s">
        <v>1193</v>
      </c>
      <c r="BK590" s="74">
        <v>5085</v>
      </c>
      <c r="BL590" s="74" t="s">
        <v>12412</v>
      </c>
      <c r="BM590" s="74"/>
    </row>
    <row r="591" spans="61:65" x14ac:dyDescent="0.25">
      <c r="BI591">
        <v>13101</v>
      </c>
      <c r="BJ591" t="s">
        <v>1194</v>
      </c>
      <c r="BK591" s="74">
        <v>5087</v>
      </c>
      <c r="BL591" s="74" t="s">
        <v>2630</v>
      </c>
      <c r="BM591" s="74"/>
    </row>
    <row r="592" spans="61:65" x14ac:dyDescent="0.25">
      <c r="BI592">
        <v>13117</v>
      </c>
      <c r="BJ592" t="s">
        <v>1195</v>
      </c>
      <c r="BK592" s="74">
        <v>5088</v>
      </c>
      <c r="BL592" s="74" t="s">
        <v>2631</v>
      </c>
      <c r="BM592" s="74"/>
    </row>
    <row r="593" spans="61:65" x14ac:dyDescent="0.25">
      <c r="BI593">
        <v>13123</v>
      </c>
      <c r="BJ593" t="s">
        <v>1196</v>
      </c>
      <c r="BK593" s="74">
        <v>5089</v>
      </c>
      <c r="BL593" s="74" t="s">
        <v>2632</v>
      </c>
      <c r="BM593" s="74"/>
    </row>
    <row r="594" spans="61:65" x14ac:dyDescent="0.25">
      <c r="BI594">
        <v>13140</v>
      </c>
      <c r="BJ594" t="s">
        <v>1197</v>
      </c>
      <c r="BK594" s="74">
        <v>5090</v>
      </c>
      <c r="BL594" s="74" t="s">
        <v>2633</v>
      </c>
      <c r="BM594" s="74"/>
    </row>
    <row r="595" spans="61:65" x14ac:dyDescent="0.25">
      <c r="BI595">
        <v>13151</v>
      </c>
      <c r="BJ595" t="s">
        <v>1198</v>
      </c>
      <c r="BK595" s="74">
        <v>5091</v>
      </c>
      <c r="BL595" s="74" t="s">
        <v>2634</v>
      </c>
      <c r="BM595" s="74"/>
    </row>
    <row r="596" spans="61:65" x14ac:dyDescent="0.25">
      <c r="BI596">
        <v>13162</v>
      </c>
      <c r="BJ596" t="s">
        <v>1199</v>
      </c>
      <c r="BK596" s="74">
        <v>5092</v>
      </c>
      <c r="BL596" s="74" t="s">
        <v>2635</v>
      </c>
      <c r="BM596" s="74"/>
    </row>
    <row r="597" spans="61:65" x14ac:dyDescent="0.25">
      <c r="BI597">
        <v>13171</v>
      </c>
      <c r="BJ597" t="s">
        <v>1200</v>
      </c>
      <c r="BK597" s="74">
        <v>5093</v>
      </c>
      <c r="BL597" s="74" t="s">
        <v>2636</v>
      </c>
      <c r="BM597" s="74"/>
    </row>
    <row r="598" spans="61:65" x14ac:dyDescent="0.25">
      <c r="BI598">
        <v>13182</v>
      </c>
      <c r="BJ598" t="s">
        <v>1201</v>
      </c>
      <c r="BK598" s="74">
        <v>5094</v>
      </c>
      <c r="BL598" s="74" t="s">
        <v>2637</v>
      </c>
      <c r="BM598" s="74"/>
    </row>
    <row r="599" spans="61:65" x14ac:dyDescent="0.25">
      <c r="BI599">
        <v>13183</v>
      </c>
      <c r="BJ599" t="s">
        <v>1202</v>
      </c>
      <c r="BK599" s="74">
        <v>5095</v>
      </c>
      <c r="BL599" s="74" t="s">
        <v>2638</v>
      </c>
      <c r="BM599" s="74"/>
    </row>
    <row r="600" spans="61:65" x14ac:dyDescent="0.25">
      <c r="BI600">
        <v>13192</v>
      </c>
      <c r="BJ600" t="s">
        <v>1203</v>
      </c>
      <c r="BK600" s="74">
        <v>5096</v>
      </c>
      <c r="BL600" s="74" t="s">
        <v>2639</v>
      </c>
      <c r="BM600" s="74"/>
    </row>
    <row r="601" spans="61:65" x14ac:dyDescent="0.25">
      <c r="BI601">
        <v>13196</v>
      </c>
      <c r="BJ601" t="s">
        <v>1204</v>
      </c>
      <c r="BK601" s="74">
        <v>5097</v>
      </c>
      <c r="BL601" s="74" t="s">
        <v>2640</v>
      </c>
      <c r="BM601" s="74"/>
    </row>
    <row r="602" spans="61:65" x14ac:dyDescent="0.25">
      <c r="BI602">
        <v>13204</v>
      </c>
      <c r="BJ602" t="s">
        <v>1205</v>
      </c>
      <c r="BK602" s="74">
        <v>5098</v>
      </c>
      <c r="BL602" s="74" t="s">
        <v>2641</v>
      </c>
      <c r="BM602" s="74"/>
    </row>
    <row r="603" spans="61:65" x14ac:dyDescent="0.25">
      <c r="BI603">
        <v>13205</v>
      </c>
      <c r="BJ603" t="s">
        <v>1206</v>
      </c>
      <c r="BK603" s="74">
        <v>5100</v>
      </c>
      <c r="BL603" s="74" t="s">
        <v>2643</v>
      </c>
      <c r="BM603" s="74"/>
    </row>
    <row r="604" spans="61:65" x14ac:dyDescent="0.25">
      <c r="BI604">
        <v>13212</v>
      </c>
      <c r="BJ604" t="s">
        <v>1207</v>
      </c>
      <c r="BK604" s="74">
        <v>5101</v>
      </c>
      <c r="BL604" s="74" t="s">
        <v>2644</v>
      </c>
      <c r="BM604" s="74"/>
    </row>
    <row r="605" spans="61:65" x14ac:dyDescent="0.25">
      <c r="BI605">
        <v>13216</v>
      </c>
      <c r="BJ605" t="s">
        <v>1208</v>
      </c>
      <c r="BK605" s="74">
        <v>5102</v>
      </c>
      <c r="BL605" s="74" t="s">
        <v>2645</v>
      </c>
      <c r="BM605" s="74"/>
    </row>
    <row r="606" spans="61:65" x14ac:dyDescent="0.25">
      <c r="BI606">
        <v>13217</v>
      </c>
      <c r="BJ606" t="s">
        <v>1209</v>
      </c>
      <c r="BK606" s="74">
        <v>5103</v>
      </c>
      <c r="BL606" s="74" t="s">
        <v>2646</v>
      </c>
      <c r="BM606" s="74"/>
    </row>
    <row r="607" spans="61:65" x14ac:dyDescent="0.25">
      <c r="BI607">
        <v>13219</v>
      </c>
      <c r="BJ607" t="s">
        <v>1210</v>
      </c>
      <c r="BK607" s="74">
        <v>5105</v>
      </c>
      <c r="BL607" s="74" t="s">
        <v>2647</v>
      </c>
      <c r="BM607" s="74"/>
    </row>
    <row r="608" spans="61:65" x14ac:dyDescent="0.25">
      <c r="BI608">
        <v>13223</v>
      </c>
      <c r="BJ608" t="s">
        <v>1211</v>
      </c>
      <c r="BK608" s="74">
        <v>5106</v>
      </c>
      <c r="BL608" s="74" t="s">
        <v>2648</v>
      </c>
      <c r="BM608" s="74"/>
    </row>
    <row r="609" spans="61:65" x14ac:dyDescent="0.25">
      <c r="BI609">
        <v>13227</v>
      </c>
      <c r="BJ609" t="s">
        <v>1212</v>
      </c>
      <c r="BK609" s="74">
        <v>5107</v>
      </c>
      <c r="BL609" s="74" t="s">
        <v>2649</v>
      </c>
      <c r="BM609" s="74"/>
    </row>
    <row r="610" spans="61:65" x14ac:dyDescent="0.25">
      <c r="BI610">
        <v>13230</v>
      </c>
      <c r="BJ610" t="s">
        <v>1213</v>
      </c>
      <c r="BK610" s="74">
        <v>5108</v>
      </c>
      <c r="BL610" s="74" t="s">
        <v>2650</v>
      </c>
      <c r="BM610" s="74"/>
    </row>
    <row r="611" spans="61:65" x14ac:dyDescent="0.25">
      <c r="BI611">
        <v>13234</v>
      </c>
      <c r="BJ611" t="s">
        <v>1214</v>
      </c>
      <c r="BK611" s="74">
        <v>5109</v>
      </c>
      <c r="BL611" s="74" t="s">
        <v>2651</v>
      </c>
      <c r="BM611" s="74"/>
    </row>
    <row r="612" spans="61:65" x14ac:dyDescent="0.25">
      <c r="BI612">
        <v>13242</v>
      </c>
      <c r="BJ612" t="s">
        <v>1215</v>
      </c>
      <c r="BK612" s="74">
        <v>5110</v>
      </c>
      <c r="BL612" s="74" t="s">
        <v>2652</v>
      </c>
      <c r="BM612" s="74"/>
    </row>
    <row r="613" spans="61:65" x14ac:dyDescent="0.25">
      <c r="BI613">
        <v>13247</v>
      </c>
      <c r="BJ613" t="s">
        <v>1216</v>
      </c>
      <c r="BK613" s="74">
        <v>5111</v>
      </c>
      <c r="BL613" s="74" t="s">
        <v>2653</v>
      </c>
      <c r="BM613" s="74"/>
    </row>
    <row r="614" spans="61:65" x14ac:dyDescent="0.25">
      <c r="BI614">
        <v>13257</v>
      </c>
      <c r="BJ614" t="s">
        <v>1217</v>
      </c>
      <c r="BK614" s="74">
        <v>5112</v>
      </c>
      <c r="BL614" s="74" t="s">
        <v>2654</v>
      </c>
      <c r="BM614" s="74"/>
    </row>
    <row r="615" spans="61:65" x14ac:dyDescent="0.25">
      <c r="BI615">
        <v>13263</v>
      </c>
      <c r="BJ615" t="s">
        <v>1218</v>
      </c>
      <c r="BK615" s="74">
        <v>5113</v>
      </c>
      <c r="BL615" s="74" t="s">
        <v>2655</v>
      </c>
      <c r="BM615" s="74"/>
    </row>
    <row r="616" spans="61:65" x14ac:dyDescent="0.25">
      <c r="BI616">
        <v>13273</v>
      </c>
      <c r="BJ616" t="s">
        <v>1219</v>
      </c>
      <c r="BK616" s="74">
        <v>5115</v>
      </c>
      <c r="BL616" s="74" t="s">
        <v>2656</v>
      </c>
      <c r="BM616" s="74"/>
    </row>
    <row r="617" spans="61:65" x14ac:dyDescent="0.25">
      <c r="BI617">
        <v>13278</v>
      </c>
      <c r="BJ617" t="s">
        <v>1220</v>
      </c>
      <c r="BK617" s="74">
        <v>5116</v>
      </c>
      <c r="BL617" s="74" t="s">
        <v>2657</v>
      </c>
      <c r="BM617" s="74"/>
    </row>
    <row r="618" spans="61:65" x14ac:dyDescent="0.25">
      <c r="BI618">
        <v>13284</v>
      </c>
      <c r="BJ618" t="s">
        <v>1221</v>
      </c>
      <c r="BK618" s="74">
        <v>5117</v>
      </c>
      <c r="BL618" s="74" t="s">
        <v>2658</v>
      </c>
      <c r="BM618" s="74"/>
    </row>
    <row r="619" spans="61:65" x14ac:dyDescent="0.25">
      <c r="BI619">
        <v>13286</v>
      </c>
      <c r="BJ619" t="s">
        <v>1222</v>
      </c>
      <c r="BK619" s="74">
        <v>5118</v>
      </c>
      <c r="BL619" s="74" t="s">
        <v>2659</v>
      </c>
      <c r="BM619" s="74"/>
    </row>
    <row r="620" spans="61:65" x14ac:dyDescent="0.25">
      <c r="BI620">
        <v>13287</v>
      </c>
      <c r="BJ620" t="s">
        <v>1223</v>
      </c>
      <c r="BK620" s="74">
        <v>5119</v>
      </c>
      <c r="BL620" s="74" t="s">
        <v>2660</v>
      </c>
      <c r="BM620" s="74"/>
    </row>
    <row r="621" spans="61:65" x14ac:dyDescent="0.25">
      <c r="BI621">
        <v>13310</v>
      </c>
      <c r="BJ621" t="s">
        <v>1224</v>
      </c>
      <c r="BK621" s="74">
        <v>5120</v>
      </c>
      <c r="BL621" s="74" t="s">
        <v>2661</v>
      </c>
      <c r="BM621" s="74"/>
    </row>
    <row r="622" spans="61:65" x14ac:dyDescent="0.25">
      <c r="BI622">
        <v>13319</v>
      </c>
      <c r="BJ622" t="s">
        <v>1225</v>
      </c>
      <c r="BK622" s="74">
        <v>5121</v>
      </c>
      <c r="BL622" s="74" t="s">
        <v>2662</v>
      </c>
      <c r="BM622" s="74"/>
    </row>
    <row r="623" spans="61:65" x14ac:dyDescent="0.25">
      <c r="BI623">
        <v>13324</v>
      </c>
      <c r="BJ623" t="s">
        <v>1226</v>
      </c>
      <c r="BK623" s="74">
        <v>5122</v>
      </c>
      <c r="BL623" s="74" t="s">
        <v>2663</v>
      </c>
      <c r="BM623" s="74"/>
    </row>
    <row r="624" spans="61:65" x14ac:dyDescent="0.25">
      <c r="BI624">
        <v>13337</v>
      </c>
      <c r="BJ624" t="s">
        <v>1227</v>
      </c>
      <c r="BK624" s="74">
        <v>5123</v>
      </c>
      <c r="BL624" s="74" t="s">
        <v>2664</v>
      </c>
      <c r="BM624" s="74"/>
    </row>
    <row r="625" spans="61:65" x14ac:dyDescent="0.25">
      <c r="BI625">
        <v>13358</v>
      </c>
      <c r="BJ625" t="s">
        <v>775</v>
      </c>
      <c r="BK625" s="74">
        <v>5124</v>
      </c>
      <c r="BL625" s="74" t="s">
        <v>2665</v>
      </c>
      <c r="BM625" s="74"/>
    </row>
    <row r="626" spans="61:65" x14ac:dyDescent="0.25">
      <c r="BI626">
        <v>13370</v>
      </c>
      <c r="BJ626" t="s">
        <v>1228</v>
      </c>
      <c r="BK626" s="74">
        <v>5125</v>
      </c>
      <c r="BL626" s="74" t="s">
        <v>2666</v>
      </c>
      <c r="BM626" s="74"/>
    </row>
    <row r="627" spans="61:65" x14ac:dyDescent="0.25">
      <c r="BI627">
        <v>13384</v>
      </c>
      <c r="BJ627" t="s">
        <v>1229</v>
      </c>
      <c r="BK627" s="74">
        <v>5126</v>
      </c>
      <c r="BL627" s="74" t="s">
        <v>2667</v>
      </c>
      <c r="BM627" s="74"/>
    </row>
    <row r="628" spans="61:65" x14ac:dyDescent="0.25">
      <c r="BI628">
        <v>13398</v>
      </c>
      <c r="BJ628" t="s">
        <v>1230</v>
      </c>
      <c r="BK628" s="74">
        <v>5127</v>
      </c>
      <c r="BL628" s="74" t="s">
        <v>2668</v>
      </c>
      <c r="BM628" s="74"/>
    </row>
    <row r="629" spans="61:65" x14ac:dyDescent="0.25">
      <c r="BI629">
        <v>13402</v>
      </c>
      <c r="BJ629" t="s">
        <v>1231</v>
      </c>
      <c r="BK629" s="74">
        <v>5128</v>
      </c>
      <c r="BL629" s="74" t="s">
        <v>2669</v>
      </c>
      <c r="BM629" s="74"/>
    </row>
    <row r="630" spans="61:65" x14ac:dyDescent="0.25">
      <c r="BI630">
        <v>13407</v>
      </c>
      <c r="BJ630" t="s">
        <v>1232</v>
      </c>
      <c r="BK630" s="74">
        <v>5129</v>
      </c>
      <c r="BL630" s="74" t="s">
        <v>2670</v>
      </c>
      <c r="BM630" s="74"/>
    </row>
    <row r="631" spans="61:65" x14ac:dyDescent="0.25">
      <c r="BI631">
        <v>13416</v>
      </c>
      <c r="BJ631" t="s">
        <v>1233</v>
      </c>
      <c r="BK631" s="74">
        <v>5130</v>
      </c>
      <c r="BL631" s="74" t="s">
        <v>2671</v>
      </c>
      <c r="BM631" s="74"/>
    </row>
    <row r="632" spans="61:65" x14ac:dyDescent="0.25">
      <c r="BI632">
        <v>13440</v>
      </c>
      <c r="BJ632" t="s">
        <v>1234</v>
      </c>
      <c r="BK632" s="74">
        <v>5131</v>
      </c>
      <c r="BL632" s="74" t="s">
        <v>2672</v>
      </c>
      <c r="BM632" s="74"/>
    </row>
    <row r="633" spans="61:65" x14ac:dyDescent="0.25">
      <c r="BI633">
        <v>13446</v>
      </c>
      <c r="BJ633" t="s">
        <v>1235</v>
      </c>
      <c r="BK633" s="74">
        <v>5132</v>
      </c>
      <c r="BL633" s="74" t="s">
        <v>2673</v>
      </c>
      <c r="BM633" s="74"/>
    </row>
    <row r="634" spans="61:65" x14ac:dyDescent="0.25">
      <c r="BI634">
        <v>13450</v>
      </c>
      <c r="BJ634" t="s">
        <v>1236</v>
      </c>
      <c r="BK634" s="74">
        <v>5133</v>
      </c>
      <c r="BL634" s="74" t="s">
        <v>2674</v>
      </c>
      <c r="BM634" s="74"/>
    </row>
    <row r="635" spans="61:65" x14ac:dyDescent="0.25">
      <c r="BI635">
        <v>13451</v>
      </c>
      <c r="BJ635" t="s">
        <v>938</v>
      </c>
      <c r="BK635" s="74">
        <v>5134</v>
      </c>
      <c r="BL635" s="74" t="s">
        <v>2675</v>
      </c>
      <c r="BM635" s="74"/>
    </row>
    <row r="636" spans="61:65" x14ac:dyDescent="0.25">
      <c r="BI636">
        <v>13452</v>
      </c>
      <c r="BJ636" t="s">
        <v>1237</v>
      </c>
      <c r="BK636" s="74">
        <v>5135</v>
      </c>
      <c r="BL636" s="74" t="s">
        <v>2676</v>
      </c>
      <c r="BM636" s="74"/>
    </row>
    <row r="637" spans="61:65" x14ac:dyDescent="0.25">
      <c r="BI637">
        <v>13459</v>
      </c>
      <c r="BJ637" t="s">
        <v>1238</v>
      </c>
      <c r="BK637" s="74">
        <v>5138</v>
      </c>
      <c r="BL637" s="74" t="s">
        <v>2677</v>
      </c>
      <c r="BM637" s="74"/>
    </row>
    <row r="638" spans="61:65" x14ac:dyDescent="0.25">
      <c r="BI638">
        <v>13471</v>
      </c>
      <c r="BJ638" t="s">
        <v>687</v>
      </c>
      <c r="BK638" s="74">
        <v>5139</v>
      </c>
      <c r="BL638" s="74" t="s">
        <v>2678</v>
      </c>
      <c r="BM638" s="74"/>
    </row>
    <row r="639" spans="61:65" x14ac:dyDescent="0.25">
      <c r="BI639">
        <v>13502</v>
      </c>
      <c r="BJ639" t="s">
        <v>1239</v>
      </c>
      <c r="BK639" s="74">
        <v>5140</v>
      </c>
      <c r="BL639" s="74" t="s">
        <v>2679</v>
      </c>
      <c r="BM639" s="74"/>
    </row>
    <row r="640" spans="61:65" x14ac:dyDescent="0.25">
      <c r="BI640">
        <v>13508</v>
      </c>
      <c r="BJ640" t="s">
        <v>1240</v>
      </c>
      <c r="BK640" s="74">
        <v>5141</v>
      </c>
      <c r="BL640" s="74" t="s">
        <v>2680</v>
      </c>
      <c r="BM640" s="74"/>
    </row>
    <row r="641" spans="61:65" x14ac:dyDescent="0.25">
      <c r="BI641">
        <v>13527</v>
      </c>
      <c r="BJ641" t="s">
        <v>1241</v>
      </c>
      <c r="BK641" s="74">
        <v>5142</v>
      </c>
      <c r="BL641" s="74" t="s">
        <v>2681</v>
      </c>
      <c r="BM641" s="74"/>
    </row>
    <row r="642" spans="61:65" x14ac:dyDescent="0.25">
      <c r="BI642">
        <v>13530</v>
      </c>
      <c r="BJ642" t="s">
        <v>1242</v>
      </c>
      <c r="BK642" s="74">
        <v>5144</v>
      </c>
      <c r="BL642" s="74" t="s">
        <v>2682</v>
      </c>
      <c r="BM642" s="74"/>
    </row>
    <row r="643" spans="61:65" x14ac:dyDescent="0.25">
      <c r="BI643">
        <v>13536</v>
      </c>
      <c r="BJ643" t="s">
        <v>1243</v>
      </c>
      <c r="BK643" s="74">
        <v>5145</v>
      </c>
      <c r="BL643" s="74" t="s">
        <v>2683</v>
      </c>
      <c r="BM643" s="74"/>
    </row>
    <row r="644" spans="61:65" x14ac:dyDescent="0.25">
      <c r="BI644">
        <v>13542</v>
      </c>
      <c r="BJ644" t="s">
        <v>1244</v>
      </c>
      <c r="BK644" s="74">
        <v>5146</v>
      </c>
      <c r="BL644" s="74" t="s">
        <v>2684</v>
      </c>
      <c r="BM644" s="74"/>
    </row>
    <row r="645" spans="61:65" x14ac:dyDescent="0.25">
      <c r="BI645">
        <v>13554</v>
      </c>
      <c r="BJ645" t="s">
        <v>1245</v>
      </c>
      <c r="BK645" s="74">
        <v>5147</v>
      </c>
      <c r="BL645" s="74" t="s">
        <v>2685</v>
      </c>
      <c r="BM645" s="74"/>
    </row>
    <row r="646" spans="61:65" x14ac:dyDescent="0.25">
      <c r="BI646">
        <v>13567</v>
      </c>
      <c r="BJ646" t="s">
        <v>1246</v>
      </c>
      <c r="BK646" s="74">
        <v>5148</v>
      </c>
      <c r="BL646" s="74" t="s">
        <v>2686</v>
      </c>
      <c r="BM646" s="74"/>
    </row>
    <row r="647" spans="61:65" x14ac:dyDescent="0.25">
      <c r="BI647">
        <v>13593</v>
      </c>
      <c r="BJ647" t="s">
        <v>1247</v>
      </c>
      <c r="BK647" s="74">
        <v>5149</v>
      </c>
      <c r="BL647" s="74" t="s">
        <v>2687</v>
      </c>
      <c r="BM647" s="74"/>
    </row>
    <row r="648" spans="61:65" x14ac:dyDescent="0.25">
      <c r="BI648">
        <v>13602</v>
      </c>
      <c r="BJ648" t="s">
        <v>1248</v>
      </c>
      <c r="BK648" s="74">
        <v>5150</v>
      </c>
      <c r="BL648" s="74" t="s">
        <v>2688</v>
      </c>
      <c r="BM648" s="74"/>
    </row>
    <row r="649" spans="61:65" x14ac:dyDescent="0.25">
      <c r="BI649">
        <v>13604</v>
      </c>
      <c r="BJ649" t="s">
        <v>782</v>
      </c>
      <c r="BK649" s="74">
        <v>5151</v>
      </c>
      <c r="BL649" s="74" t="s">
        <v>2689</v>
      </c>
      <c r="BM649" s="74"/>
    </row>
    <row r="650" spans="61:65" x14ac:dyDescent="0.25">
      <c r="BI650">
        <v>13660</v>
      </c>
      <c r="BJ650" t="s">
        <v>1249</v>
      </c>
      <c r="BK650" s="74">
        <v>5152</v>
      </c>
      <c r="BL650" s="74" t="s">
        <v>2690</v>
      </c>
      <c r="BM650" s="74"/>
    </row>
    <row r="651" spans="61:65" x14ac:dyDescent="0.25">
      <c r="BI651">
        <v>13667</v>
      </c>
      <c r="BJ651" t="s">
        <v>1250</v>
      </c>
      <c r="BK651" s="74">
        <v>5153</v>
      </c>
      <c r="BL651" s="74" t="s">
        <v>2691</v>
      </c>
      <c r="BM651" s="74"/>
    </row>
    <row r="652" spans="61:65" x14ac:dyDescent="0.25">
      <c r="BI652">
        <v>13668</v>
      </c>
      <c r="BJ652" t="s">
        <v>1251</v>
      </c>
      <c r="BK652" s="74">
        <v>5155</v>
      </c>
      <c r="BL652" s="74" t="s">
        <v>2693</v>
      </c>
      <c r="BM652" s="74"/>
    </row>
    <row r="653" spans="61:65" x14ac:dyDescent="0.25">
      <c r="BI653">
        <v>13678</v>
      </c>
      <c r="BJ653" t="s">
        <v>1252</v>
      </c>
      <c r="BK653" s="74">
        <v>5157</v>
      </c>
      <c r="BL653" s="74" t="s">
        <v>2563</v>
      </c>
      <c r="BM653" s="74"/>
    </row>
    <row r="654" spans="61:65" x14ac:dyDescent="0.25">
      <c r="BI654">
        <v>13696</v>
      </c>
      <c r="BJ654" t="s">
        <v>1253</v>
      </c>
      <c r="BK654" s="74">
        <v>5158</v>
      </c>
      <c r="BL654" s="74" t="s">
        <v>2694</v>
      </c>
      <c r="BM654" s="74"/>
    </row>
    <row r="655" spans="61:65" x14ac:dyDescent="0.25">
      <c r="BI655">
        <v>13700</v>
      </c>
      <c r="BJ655" t="s">
        <v>1254</v>
      </c>
      <c r="BK655" s="74">
        <v>5159</v>
      </c>
      <c r="BL655" s="74" t="s">
        <v>2695</v>
      </c>
      <c r="BM655" s="74"/>
    </row>
    <row r="656" spans="61:65" x14ac:dyDescent="0.25">
      <c r="BI656">
        <v>13701</v>
      </c>
      <c r="BJ656" t="s">
        <v>1255</v>
      </c>
      <c r="BK656" s="74">
        <v>5161</v>
      </c>
      <c r="BL656" s="74" t="s">
        <v>760</v>
      </c>
      <c r="BM656" s="74"/>
    </row>
    <row r="657" spans="61:65" x14ac:dyDescent="0.25">
      <c r="BI657">
        <v>13703</v>
      </c>
      <c r="BJ657" t="s">
        <v>1256</v>
      </c>
      <c r="BK657" s="74">
        <v>5162</v>
      </c>
      <c r="BL657" s="74" t="s">
        <v>2696</v>
      </c>
      <c r="BM657" s="74"/>
    </row>
    <row r="658" spans="61:65" x14ac:dyDescent="0.25">
      <c r="BI658">
        <v>13707</v>
      </c>
      <c r="BJ658" t="s">
        <v>1257</v>
      </c>
      <c r="BK658" s="74">
        <v>5163</v>
      </c>
      <c r="BL658" s="74" t="s">
        <v>2697</v>
      </c>
      <c r="BM658" s="74"/>
    </row>
    <row r="659" spans="61:65" x14ac:dyDescent="0.25">
      <c r="BI659">
        <v>13713</v>
      </c>
      <c r="BJ659" t="s">
        <v>1258</v>
      </c>
      <c r="BK659" s="74">
        <v>5164</v>
      </c>
      <c r="BL659" s="74" t="s">
        <v>2698</v>
      </c>
      <c r="BM659" s="74"/>
    </row>
    <row r="660" spans="61:65" x14ac:dyDescent="0.25">
      <c r="BI660">
        <v>13714</v>
      </c>
      <c r="BJ660" t="s">
        <v>1259</v>
      </c>
      <c r="BK660" s="74">
        <v>5165</v>
      </c>
      <c r="BL660" s="74" t="s">
        <v>2699</v>
      </c>
      <c r="BM660" s="74"/>
    </row>
    <row r="661" spans="61:65" x14ac:dyDescent="0.25">
      <c r="BI661">
        <v>13716</v>
      </c>
      <c r="BJ661" t="s">
        <v>1260</v>
      </c>
      <c r="BK661" s="74">
        <v>5166</v>
      </c>
      <c r="BL661" s="74" t="s">
        <v>2700</v>
      </c>
      <c r="BM661" s="74"/>
    </row>
    <row r="662" spans="61:65" x14ac:dyDescent="0.25">
      <c r="BI662">
        <v>13723</v>
      </c>
      <c r="BJ662" t="s">
        <v>1261</v>
      </c>
      <c r="BK662" s="74">
        <v>5167</v>
      </c>
      <c r="BL662" s="74" t="s">
        <v>2701</v>
      </c>
      <c r="BM662" s="74"/>
    </row>
    <row r="663" spans="61:65" x14ac:dyDescent="0.25">
      <c r="BI663">
        <v>13724</v>
      </c>
      <c r="BJ663" t="s">
        <v>1262</v>
      </c>
      <c r="BK663" s="74">
        <v>5168</v>
      </c>
      <c r="BL663" s="74" t="s">
        <v>2702</v>
      </c>
      <c r="BM663" s="74"/>
    </row>
    <row r="664" spans="61:65" x14ac:dyDescent="0.25">
      <c r="BI664">
        <v>13728</v>
      </c>
      <c r="BJ664" t="s">
        <v>1263</v>
      </c>
      <c r="BK664" s="74">
        <v>5169</v>
      </c>
      <c r="BL664" s="74" t="s">
        <v>2703</v>
      </c>
      <c r="BM664" s="74"/>
    </row>
    <row r="665" spans="61:65" x14ac:dyDescent="0.25">
      <c r="BI665">
        <v>13732</v>
      </c>
      <c r="BJ665" t="s">
        <v>1264</v>
      </c>
      <c r="BK665" s="74">
        <v>5170</v>
      </c>
      <c r="BL665" s="74" t="s">
        <v>2704</v>
      </c>
      <c r="BM665" s="74"/>
    </row>
    <row r="666" spans="61:65" x14ac:dyDescent="0.25">
      <c r="BI666">
        <v>13734</v>
      </c>
      <c r="BJ666" t="s">
        <v>1265</v>
      </c>
      <c r="BK666" s="74">
        <v>5171</v>
      </c>
      <c r="BL666" s="74" t="s">
        <v>2582</v>
      </c>
      <c r="BM666" s="74"/>
    </row>
    <row r="667" spans="61:65" x14ac:dyDescent="0.25">
      <c r="BI667">
        <v>13740</v>
      </c>
      <c r="BJ667" t="s">
        <v>1266</v>
      </c>
      <c r="BK667" s="74">
        <v>5172</v>
      </c>
      <c r="BL667" s="74" t="s">
        <v>2705</v>
      </c>
      <c r="BM667" s="74"/>
    </row>
    <row r="668" spans="61:65" x14ac:dyDescent="0.25">
      <c r="BI668">
        <v>13744</v>
      </c>
      <c r="BJ668" t="s">
        <v>1267</v>
      </c>
      <c r="BK668" s="74">
        <v>5173</v>
      </c>
      <c r="BL668" s="74" t="s">
        <v>2609</v>
      </c>
      <c r="BM668" s="74"/>
    </row>
    <row r="669" spans="61:65" x14ac:dyDescent="0.25">
      <c r="BI669">
        <v>13745</v>
      </c>
      <c r="BJ669" t="s">
        <v>1268</v>
      </c>
      <c r="BK669" s="74">
        <v>5174</v>
      </c>
      <c r="BL669" s="74" t="s">
        <v>2580</v>
      </c>
      <c r="BM669" s="74"/>
    </row>
    <row r="670" spans="61:65" x14ac:dyDescent="0.25">
      <c r="BI670">
        <v>13758</v>
      </c>
      <c r="BJ670" t="s">
        <v>1269</v>
      </c>
      <c r="BK670" s="74">
        <v>5175</v>
      </c>
      <c r="BL670" s="74" t="s">
        <v>2429</v>
      </c>
      <c r="BM670" s="74"/>
    </row>
    <row r="671" spans="61:65" x14ac:dyDescent="0.25">
      <c r="BI671">
        <v>13773</v>
      </c>
      <c r="BJ671" t="s">
        <v>1270</v>
      </c>
      <c r="BK671" s="74">
        <v>5177</v>
      </c>
      <c r="BL671" s="74" t="s">
        <v>2629</v>
      </c>
      <c r="BM671" s="74"/>
    </row>
    <row r="672" spans="61:65" x14ac:dyDescent="0.25">
      <c r="BI672">
        <v>13790</v>
      </c>
      <c r="BJ672" t="s">
        <v>1271</v>
      </c>
      <c r="BK672" s="74">
        <v>5178</v>
      </c>
      <c r="BL672" s="74" t="s">
        <v>2635</v>
      </c>
      <c r="BM672" s="74"/>
    </row>
    <row r="673" spans="61:65" x14ac:dyDescent="0.25">
      <c r="BI673">
        <v>13802</v>
      </c>
      <c r="BJ673" t="s">
        <v>1272</v>
      </c>
      <c r="BK673" s="74">
        <v>5179</v>
      </c>
      <c r="BL673" s="74" t="s">
        <v>12933</v>
      </c>
      <c r="BM673" s="74"/>
    </row>
    <row r="674" spans="61:65" x14ac:dyDescent="0.25">
      <c r="BI674">
        <v>13804</v>
      </c>
      <c r="BJ674" t="s">
        <v>1273</v>
      </c>
      <c r="BK674" s="74">
        <v>5180</v>
      </c>
      <c r="BL674" s="74" t="s">
        <v>2660</v>
      </c>
      <c r="BM674" s="74"/>
    </row>
    <row r="675" spans="61:65" x14ac:dyDescent="0.25">
      <c r="BI675">
        <v>13810</v>
      </c>
      <c r="BJ675" t="s">
        <v>1274</v>
      </c>
      <c r="BK675" s="74">
        <v>5181</v>
      </c>
      <c r="BL675" s="74" t="s">
        <v>2706</v>
      </c>
      <c r="BM675" s="74"/>
    </row>
    <row r="676" spans="61:65" x14ac:dyDescent="0.25">
      <c r="BI676">
        <v>13813</v>
      </c>
      <c r="BJ676" t="s">
        <v>1275</v>
      </c>
      <c r="BK676" s="74">
        <v>5183</v>
      </c>
      <c r="BL676" s="74" t="s">
        <v>2708</v>
      </c>
      <c r="BM676" s="74"/>
    </row>
    <row r="677" spans="61:65" x14ac:dyDescent="0.25">
      <c r="BI677">
        <v>13820</v>
      </c>
      <c r="BJ677" t="s">
        <v>1276</v>
      </c>
      <c r="BK677" s="74">
        <v>5184</v>
      </c>
      <c r="BL677" s="74" t="s">
        <v>2563</v>
      </c>
      <c r="BM677" s="74"/>
    </row>
    <row r="678" spans="61:65" x14ac:dyDescent="0.25">
      <c r="BI678">
        <v>13828</v>
      </c>
      <c r="BJ678" t="s">
        <v>1277</v>
      </c>
      <c r="BK678" s="74">
        <v>5185</v>
      </c>
      <c r="BL678" s="74" t="s">
        <v>2677</v>
      </c>
      <c r="BM678" s="74"/>
    </row>
    <row r="679" spans="61:65" x14ac:dyDescent="0.25">
      <c r="BI679">
        <v>13852</v>
      </c>
      <c r="BJ679" t="s">
        <v>1278</v>
      </c>
      <c r="BK679" s="74">
        <v>5186</v>
      </c>
      <c r="BL679" s="74" t="s">
        <v>2710</v>
      </c>
      <c r="BM679" s="74"/>
    </row>
    <row r="680" spans="61:65" x14ac:dyDescent="0.25">
      <c r="BI680">
        <v>13854</v>
      </c>
      <c r="BJ680" t="s">
        <v>1279</v>
      </c>
      <c r="BK680" s="74">
        <v>5188</v>
      </c>
      <c r="BL680" s="74" t="s">
        <v>2698</v>
      </c>
      <c r="BM680" s="74"/>
    </row>
    <row r="681" spans="61:65" x14ac:dyDescent="0.25">
      <c r="BI681">
        <v>13857</v>
      </c>
      <c r="BJ681" t="s">
        <v>1280</v>
      </c>
      <c r="BK681" s="74">
        <v>5189</v>
      </c>
      <c r="BL681" s="74" t="s">
        <v>2698</v>
      </c>
      <c r="BM681" s="74"/>
    </row>
    <row r="682" spans="61:65" x14ac:dyDescent="0.25">
      <c r="BI682">
        <v>13864</v>
      </c>
      <c r="BJ682" t="s">
        <v>1281</v>
      </c>
      <c r="BK682" s="74">
        <v>5190</v>
      </c>
      <c r="BL682" s="74" t="s">
        <v>2698</v>
      </c>
      <c r="BM682" s="74"/>
    </row>
    <row r="683" spans="61:65" x14ac:dyDescent="0.25">
      <c r="BI683">
        <v>13867</v>
      </c>
      <c r="BJ683" t="s">
        <v>1282</v>
      </c>
      <c r="BK683" s="74">
        <v>5191</v>
      </c>
      <c r="BL683" s="74" t="s">
        <v>2711</v>
      </c>
      <c r="BM683" s="74"/>
    </row>
    <row r="684" spans="61:65" x14ac:dyDescent="0.25">
      <c r="BI684">
        <v>13871</v>
      </c>
      <c r="BJ684" t="s">
        <v>1283</v>
      </c>
      <c r="BK684" s="74">
        <v>5193</v>
      </c>
      <c r="BL684" s="74" t="s">
        <v>2712</v>
      </c>
      <c r="BM684" s="74"/>
    </row>
    <row r="685" spans="61:65" x14ac:dyDescent="0.25">
      <c r="BI685">
        <v>13876</v>
      </c>
      <c r="BJ685" t="s">
        <v>1284</v>
      </c>
      <c r="BK685" s="74">
        <v>5194</v>
      </c>
      <c r="BL685" s="74" t="s">
        <v>2713</v>
      </c>
      <c r="BM685" s="74"/>
    </row>
    <row r="686" spans="61:65" x14ac:dyDescent="0.25">
      <c r="BI686">
        <v>13878</v>
      </c>
      <c r="BJ686" t="s">
        <v>1285</v>
      </c>
      <c r="BK686" s="74">
        <v>5195</v>
      </c>
      <c r="BL686" s="74" t="s">
        <v>2598</v>
      </c>
      <c r="BM686" s="74"/>
    </row>
    <row r="687" spans="61:65" x14ac:dyDescent="0.25">
      <c r="BI687">
        <v>13885</v>
      </c>
      <c r="BJ687" t="s">
        <v>1286</v>
      </c>
      <c r="BK687" s="74">
        <v>5196</v>
      </c>
      <c r="BL687" s="74" t="s">
        <v>2598</v>
      </c>
      <c r="BM687" s="74"/>
    </row>
    <row r="688" spans="61:65" x14ac:dyDescent="0.25">
      <c r="BI688">
        <v>13901</v>
      </c>
      <c r="BJ688" t="s">
        <v>1287</v>
      </c>
      <c r="BK688" s="74">
        <v>5197</v>
      </c>
      <c r="BL688" s="74" t="s">
        <v>2621</v>
      </c>
      <c r="BM688" s="74"/>
    </row>
    <row r="689" spans="61:65" x14ac:dyDescent="0.25">
      <c r="BI689">
        <v>13910</v>
      </c>
      <c r="BJ689" t="s">
        <v>1288</v>
      </c>
      <c r="BK689" s="74">
        <v>5198</v>
      </c>
      <c r="BL689" s="74" t="s">
        <v>2714</v>
      </c>
      <c r="BM689" s="74"/>
    </row>
    <row r="690" spans="61:65" x14ac:dyDescent="0.25">
      <c r="BI690">
        <v>13912</v>
      </c>
      <c r="BJ690" t="s">
        <v>1289</v>
      </c>
      <c r="BK690" s="74">
        <v>5199</v>
      </c>
      <c r="BL690" s="74" t="s">
        <v>2644</v>
      </c>
      <c r="BM690" s="74"/>
    </row>
    <row r="691" spans="61:65" x14ac:dyDescent="0.25">
      <c r="BI691">
        <v>13916</v>
      </c>
      <c r="BJ691" t="s">
        <v>1290</v>
      </c>
      <c r="BK691" s="74">
        <v>5200</v>
      </c>
      <c r="BL691" s="74" t="s">
        <v>2715</v>
      </c>
      <c r="BM691" s="74"/>
    </row>
    <row r="692" spans="61:65" x14ac:dyDescent="0.25">
      <c r="BI692">
        <v>13922</v>
      </c>
      <c r="BJ692" t="s">
        <v>1291</v>
      </c>
      <c r="BK692" s="74">
        <v>5201</v>
      </c>
      <c r="BL692" s="74" t="s">
        <v>2716</v>
      </c>
      <c r="BM692" s="74"/>
    </row>
    <row r="693" spans="61:65" x14ac:dyDescent="0.25">
      <c r="BI693">
        <v>13925</v>
      </c>
      <c r="BJ693" t="s">
        <v>1292</v>
      </c>
      <c r="BK693" s="74">
        <v>5202</v>
      </c>
      <c r="BL693" s="74" t="s">
        <v>2717</v>
      </c>
      <c r="BM693" s="74"/>
    </row>
    <row r="694" spans="61:65" x14ac:dyDescent="0.25">
      <c r="BI694">
        <v>13929</v>
      </c>
      <c r="BJ694" t="s">
        <v>1293</v>
      </c>
      <c r="BK694" s="74">
        <v>5203</v>
      </c>
      <c r="BL694" s="74" t="s">
        <v>2718</v>
      </c>
      <c r="BM694" s="74"/>
    </row>
    <row r="695" spans="61:65" x14ac:dyDescent="0.25">
      <c r="BI695">
        <v>13932</v>
      </c>
      <c r="BJ695" t="s">
        <v>1294</v>
      </c>
      <c r="BK695" s="74">
        <v>5204</v>
      </c>
      <c r="BL695" s="74" t="s">
        <v>2719</v>
      </c>
      <c r="BM695" s="74"/>
    </row>
    <row r="696" spans="61:65" x14ac:dyDescent="0.25">
      <c r="BI696">
        <v>13942</v>
      </c>
      <c r="BJ696" t="s">
        <v>1295</v>
      </c>
      <c r="BK696" s="74">
        <v>5205</v>
      </c>
      <c r="BL696" s="74" t="s">
        <v>2720</v>
      </c>
      <c r="BM696" s="74"/>
    </row>
    <row r="697" spans="61:65" x14ac:dyDescent="0.25">
      <c r="BI697">
        <v>13943</v>
      </c>
      <c r="BJ697" t="s">
        <v>1074</v>
      </c>
      <c r="BK697" s="74">
        <v>5206</v>
      </c>
      <c r="BL697" s="74" t="s">
        <v>2721</v>
      </c>
      <c r="BM697" s="74"/>
    </row>
    <row r="698" spans="61:65" x14ac:dyDescent="0.25">
      <c r="BI698">
        <v>13948</v>
      </c>
      <c r="BJ698" t="s">
        <v>1296</v>
      </c>
      <c r="BK698" s="74">
        <v>5207</v>
      </c>
      <c r="BL698" s="74" t="s">
        <v>2722</v>
      </c>
      <c r="BM698" s="74"/>
    </row>
    <row r="699" spans="61:65" x14ac:dyDescent="0.25">
      <c r="BI699">
        <v>13950</v>
      </c>
      <c r="BJ699" t="s">
        <v>1297</v>
      </c>
      <c r="BK699" s="74">
        <v>5208</v>
      </c>
      <c r="BL699" s="74" t="s">
        <v>2660</v>
      </c>
      <c r="BM699" s="74"/>
    </row>
    <row r="700" spans="61:65" x14ac:dyDescent="0.25">
      <c r="BI700">
        <v>13951</v>
      </c>
      <c r="BJ700" t="s">
        <v>1298</v>
      </c>
      <c r="BK700" s="74">
        <v>5209</v>
      </c>
      <c r="BL700" s="74" t="s">
        <v>2723</v>
      </c>
      <c r="BM700" s="74"/>
    </row>
    <row r="701" spans="61:65" x14ac:dyDescent="0.25">
      <c r="BI701">
        <v>13954</v>
      </c>
      <c r="BJ701" t="s">
        <v>1299</v>
      </c>
      <c r="BK701" s="74">
        <v>5212</v>
      </c>
      <c r="BL701" s="74" t="s">
        <v>2724</v>
      </c>
      <c r="BM701" s="74"/>
    </row>
    <row r="702" spans="61:65" x14ac:dyDescent="0.25">
      <c r="BI702">
        <v>13960</v>
      </c>
      <c r="BJ702" t="s">
        <v>1300</v>
      </c>
      <c r="BK702" s="74">
        <v>5213</v>
      </c>
      <c r="BL702" s="74" t="s">
        <v>2724</v>
      </c>
      <c r="BM702" s="74"/>
    </row>
    <row r="703" spans="61:65" x14ac:dyDescent="0.25">
      <c r="BI703">
        <v>13961</v>
      </c>
      <c r="BJ703" t="s">
        <v>1301</v>
      </c>
      <c r="BK703" s="74">
        <v>5215</v>
      </c>
      <c r="BL703" s="74" t="s">
        <v>2715</v>
      </c>
      <c r="BM703" s="74"/>
    </row>
    <row r="704" spans="61:65" x14ac:dyDescent="0.25">
      <c r="BI704">
        <v>13974</v>
      </c>
      <c r="BJ704" t="s">
        <v>1302</v>
      </c>
      <c r="BK704" s="74">
        <v>5216</v>
      </c>
      <c r="BL704" s="74" t="s">
        <v>2725</v>
      </c>
      <c r="BM704" s="74"/>
    </row>
    <row r="705" spans="61:65" x14ac:dyDescent="0.25">
      <c r="BI705">
        <v>13975</v>
      </c>
      <c r="BJ705" t="s">
        <v>1303</v>
      </c>
      <c r="BK705" s="74">
        <v>5217</v>
      </c>
      <c r="BL705" s="74" t="s">
        <v>2726</v>
      </c>
      <c r="BM705" s="74"/>
    </row>
    <row r="706" spans="61:65" x14ac:dyDescent="0.25">
      <c r="BI706">
        <v>13976</v>
      </c>
      <c r="BJ706" t="s">
        <v>1304</v>
      </c>
      <c r="BK706" s="74">
        <v>5219</v>
      </c>
      <c r="BL706" s="74" t="s">
        <v>2727</v>
      </c>
      <c r="BM706" s="74"/>
    </row>
    <row r="707" spans="61:65" x14ac:dyDescent="0.25">
      <c r="BI707">
        <v>13978</v>
      </c>
      <c r="BJ707" t="s">
        <v>1305</v>
      </c>
      <c r="BK707" s="74">
        <v>5225</v>
      </c>
      <c r="BL707" s="74" t="s">
        <v>2729</v>
      </c>
      <c r="BM707" s="74"/>
    </row>
    <row r="708" spans="61:65" x14ac:dyDescent="0.25">
      <c r="BI708">
        <v>13991</v>
      </c>
      <c r="BJ708" t="s">
        <v>1306</v>
      </c>
      <c r="BK708" s="74">
        <v>5228</v>
      </c>
      <c r="BL708" s="74" t="s">
        <v>2730</v>
      </c>
      <c r="BM708" s="74"/>
    </row>
    <row r="709" spans="61:65" x14ac:dyDescent="0.25">
      <c r="BI709">
        <v>13998</v>
      </c>
      <c r="BJ709" t="s">
        <v>1307</v>
      </c>
      <c r="BK709" s="74">
        <v>5230</v>
      </c>
      <c r="BL709" s="74" t="s">
        <v>2731</v>
      </c>
      <c r="BM709" s="74"/>
    </row>
    <row r="710" spans="61:65" x14ac:dyDescent="0.25">
      <c r="BI710">
        <v>14008</v>
      </c>
      <c r="BJ710" t="s">
        <v>1308</v>
      </c>
      <c r="BK710" s="74">
        <v>5232</v>
      </c>
      <c r="BL710" s="74" t="s">
        <v>2732</v>
      </c>
      <c r="BM710" s="74"/>
    </row>
    <row r="711" spans="61:65" x14ac:dyDescent="0.25">
      <c r="BI711">
        <v>14010</v>
      </c>
      <c r="BJ711" t="s">
        <v>1309</v>
      </c>
      <c r="BK711" s="74">
        <v>5236</v>
      </c>
      <c r="BL711" s="74" t="s">
        <v>2733</v>
      </c>
      <c r="BM711" s="74"/>
    </row>
    <row r="712" spans="61:65" x14ac:dyDescent="0.25">
      <c r="BI712">
        <v>14016</v>
      </c>
      <c r="BJ712" t="s">
        <v>1310</v>
      </c>
      <c r="BK712" s="74">
        <v>5240</v>
      </c>
      <c r="BL712" s="74" t="s">
        <v>2735</v>
      </c>
      <c r="BM712" s="74"/>
    </row>
    <row r="713" spans="61:65" x14ac:dyDescent="0.25">
      <c r="BI713">
        <v>14017</v>
      </c>
      <c r="BJ713" t="s">
        <v>1311</v>
      </c>
      <c r="BK713" s="74">
        <v>5241</v>
      </c>
      <c r="BL713" s="74" t="s">
        <v>2736</v>
      </c>
      <c r="BM713" s="74"/>
    </row>
    <row r="714" spans="61:65" x14ac:dyDescent="0.25">
      <c r="BI714">
        <v>14032</v>
      </c>
      <c r="BJ714" t="s">
        <v>1312</v>
      </c>
      <c r="BK714" s="74">
        <v>5247</v>
      </c>
      <c r="BL714" s="74" t="s">
        <v>2738</v>
      </c>
      <c r="BM714" s="74"/>
    </row>
    <row r="715" spans="61:65" x14ac:dyDescent="0.25">
      <c r="BI715">
        <v>14033</v>
      </c>
      <c r="BJ715" t="s">
        <v>1313</v>
      </c>
      <c r="BK715" s="74">
        <v>5252</v>
      </c>
      <c r="BL715" s="74" t="s">
        <v>2742</v>
      </c>
      <c r="BM715" s="74"/>
    </row>
    <row r="716" spans="61:65" x14ac:dyDescent="0.25">
      <c r="BI716">
        <v>14034</v>
      </c>
      <c r="BJ716" t="s">
        <v>1314</v>
      </c>
      <c r="BK716" s="74">
        <v>5256</v>
      </c>
      <c r="BL716" s="74" t="s">
        <v>2743</v>
      </c>
      <c r="BM716" s="74"/>
    </row>
    <row r="717" spans="61:65" x14ac:dyDescent="0.25">
      <c r="BI717">
        <v>14035</v>
      </c>
      <c r="BJ717" t="s">
        <v>1315</v>
      </c>
      <c r="BK717" s="74">
        <v>5258</v>
      </c>
      <c r="BL717" s="74" t="s">
        <v>2744</v>
      </c>
      <c r="BM717" s="74"/>
    </row>
    <row r="718" spans="61:65" x14ac:dyDescent="0.25">
      <c r="BI718">
        <v>14036</v>
      </c>
      <c r="BJ718" t="s">
        <v>1316</v>
      </c>
      <c r="BK718" s="74">
        <v>5260</v>
      </c>
      <c r="BL718" s="74" t="s">
        <v>2745</v>
      </c>
      <c r="BM718" s="74"/>
    </row>
    <row r="719" spans="61:65" x14ac:dyDescent="0.25">
      <c r="BI719">
        <v>14054</v>
      </c>
      <c r="BJ719" t="s">
        <v>1317</v>
      </c>
      <c r="BK719" s="74">
        <v>5264</v>
      </c>
      <c r="BL719" s="74" t="s">
        <v>2746</v>
      </c>
      <c r="BM719" s="74"/>
    </row>
    <row r="720" spans="61:65" x14ac:dyDescent="0.25">
      <c r="BI720">
        <v>14056</v>
      </c>
      <c r="BJ720" t="s">
        <v>1318</v>
      </c>
      <c r="BK720" s="74">
        <v>5268</v>
      </c>
      <c r="BL720" s="74" t="s">
        <v>628</v>
      </c>
      <c r="BM720" s="74"/>
    </row>
    <row r="721" spans="61:65" x14ac:dyDescent="0.25">
      <c r="BI721">
        <v>14062</v>
      </c>
      <c r="BJ721" t="s">
        <v>1319</v>
      </c>
      <c r="BK721" s="74">
        <v>5269</v>
      </c>
      <c r="BL721" s="74" t="s">
        <v>2747</v>
      </c>
      <c r="BM721" s="74"/>
    </row>
    <row r="722" spans="61:65" x14ac:dyDescent="0.25">
      <c r="BI722">
        <v>14063</v>
      </c>
      <c r="BJ722" t="s">
        <v>1320</v>
      </c>
      <c r="BK722" s="74">
        <v>5270</v>
      </c>
      <c r="BL722" s="74" t="s">
        <v>2748</v>
      </c>
      <c r="BM722" s="74"/>
    </row>
    <row r="723" spans="61:65" x14ac:dyDescent="0.25">
      <c r="BI723">
        <v>14069</v>
      </c>
      <c r="BJ723" t="s">
        <v>1321</v>
      </c>
      <c r="BK723" s="74">
        <v>5271</v>
      </c>
      <c r="BL723" s="74" t="s">
        <v>2749</v>
      </c>
      <c r="BM723" s="74"/>
    </row>
    <row r="724" spans="61:65" x14ac:dyDescent="0.25">
      <c r="BI724">
        <v>14070</v>
      </c>
      <c r="BJ724" t="s">
        <v>1322</v>
      </c>
      <c r="BK724" s="74">
        <v>5272</v>
      </c>
      <c r="BL724" s="74" t="s">
        <v>2750</v>
      </c>
      <c r="BM724" s="74"/>
    </row>
    <row r="725" spans="61:65" x14ac:dyDescent="0.25">
      <c r="BI725">
        <v>14071</v>
      </c>
      <c r="BJ725" t="s">
        <v>1323</v>
      </c>
      <c r="BK725" s="74">
        <v>5273</v>
      </c>
      <c r="BL725" s="74" t="s">
        <v>1549</v>
      </c>
      <c r="BM725" s="74"/>
    </row>
    <row r="726" spans="61:65" x14ac:dyDescent="0.25">
      <c r="BI726">
        <v>14077</v>
      </c>
      <c r="BJ726" t="s">
        <v>1324</v>
      </c>
      <c r="BK726" s="74">
        <v>5274</v>
      </c>
      <c r="BL726" s="74" t="s">
        <v>2751</v>
      </c>
      <c r="BM726" s="74"/>
    </row>
    <row r="727" spans="61:65" x14ac:dyDescent="0.25">
      <c r="BI727">
        <v>14082</v>
      </c>
      <c r="BJ727" t="s">
        <v>1325</v>
      </c>
      <c r="BK727" s="74">
        <v>5275</v>
      </c>
      <c r="BL727" s="74" t="s">
        <v>2752</v>
      </c>
      <c r="BM727" s="74"/>
    </row>
    <row r="728" spans="61:65" x14ac:dyDescent="0.25">
      <c r="BI728">
        <v>14097</v>
      </c>
      <c r="BJ728" t="s">
        <v>1326</v>
      </c>
      <c r="BK728" s="74">
        <v>5276</v>
      </c>
      <c r="BL728" s="74" t="s">
        <v>2753</v>
      </c>
      <c r="BM728" s="74"/>
    </row>
    <row r="729" spans="61:65" x14ac:dyDescent="0.25">
      <c r="BI729">
        <v>14098</v>
      </c>
      <c r="BJ729" t="s">
        <v>1327</v>
      </c>
      <c r="BK729" s="74">
        <v>5277</v>
      </c>
      <c r="BL729" s="74" t="s">
        <v>2754</v>
      </c>
      <c r="BM729" s="74"/>
    </row>
    <row r="730" spans="61:65" x14ac:dyDescent="0.25">
      <c r="BI730">
        <v>14102</v>
      </c>
      <c r="BJ730" t="s">
        <v>1328</v>
      </c>
      <c r="BK730" s="74">
        <v>5278</v>
      </c>
      <c r="BL730" s="74" t="s">
        <v>12936</v>
      </c>
      <c r="BM730" s="74"/>
    </row>
    <row r="731" spans="61:65" x14ac:dyDescent="0.25">
      <c r="BI731">
        <v>14111</v>
      </c>
      <c r="BJ731" t="s">
        <v>1329</v>
      </c>
      <c r="BK731" s="74">
        <v>5279</v>
      </c>
      <c r="BL731" s="74" t="s">
        <v>2755</v>
      </c>
      <c r="BM731" s="74"/>
    </row>
    <row r="732" spans="61:65" x14ac:dyDescent="0.25">
      <c r="BI732">
        <v>14117</v>
      </c>
      <c r="BJ732" t="s">
        <v>1330</v>
      </c>
      <c r="BK732" s="74">
        <v>5280</v>
      </c>
      <c r="BL732" s="74" t="s">
        <v>2756</v>
      </c>
      <c r="BM732" s="74"/>
    </row>
    <row r="733" spans="61:65" x14ac:dyDescent="0.25">
      <c r="BI733">
        <v>14135</v>
      </c>
      <c r="BJ733" t="s">
        <v>1331</v>
      </c>
      <c r="BK733" s="74">
        <v>5281</v>
      </c>
      <c r="BL733" s="74" t="s">
        <v>2757</v>
      </c>
      <c r="BM733" s="74"/>
    </row>
    <row r="734" spans="61:65" x14ac:dyDescent="0.25">
      <c r="BI734">
        <v>14136</v>
      </c>
      <c r="BJ734" t="s">
        <v>1332</v>
      </c>
      <c r="BK734" s="74">
        <v>5282</v>
      </c>
      <c r="BL734" s="74" t="s">
        <v>2758</v>
      </c>
      <c r="BM734" s="74"/>
    </row>
    <row r="735" spans="61:65" x14ac:dyDescent="0.25">
      <c r="BI735">
        <v>14137</v>
      </c>
      <c r="BJ735" t="s">
        <v>1333</v>
      </c>
      <c r="BK735" s="74">
        <v>5283</v>
      </c>
      <c r="BL735" s="74" t="s">
        <v>2759</v>
      </c>
      <c r="BM735" s="74"/>
    </row>
    <row r="736" spans="61:65" x14ac:dyDescent="0.25">
      <c r="BI736">
        <v>14144</v>
      </c>
      <c r="BJ736" t="s">
        <v>1334</v>
      </c>
      <c r="BK736" s="74">
        <v>5284</v>
      </c>
      <c r="BL736" s="74" t="s">
        <v>2760</v>
      </c>
      <c r="BM736" s="74"/>
    </row>
    <row r="737" spans="61:65" x14ac:dyDescent="0.25">
      <c r="BI737">
        <v>14151</v>
      </c>
      <c r="BJ737" t="s">
        <v>1335</v>
      </c>
      <c r="BK737" s="74">
        <v>5285</v>
      </c>
      <c r="BL737" s="74" t="s">
        <v>2761</v>
      </c>
      <c r="BM737" s="74"/>
    </row>
    <row r="738" spans="61:65" x14ac:dyDescent="0.25">
      <c r="BI738">
        <v>14154</v>
      </c>
      <c r="BJ738" t="s">
        <v>1336</v>
      </c>
      <c r="BK738" s="74">
        <v>5286</v>
      </c>
      <c r="BL738" s="74" t="s">
        <v>2762</v>
      </c>
      <c r="BM738" s="74"/>
    </row>
    <row r="739" spans="61:65" x14ac:dyDescent="0.25">
      <c r="BI739">
        <v>14160</v>
      </c>
      <c r="BJ739" t="s">
        <v>1337</v>
      </c>
      <c r="BK739" s="74">
        <v>5287</v>
      </c>
      <c r="BL739" s="74" t="s">
        <v>2763</v>
      </c>
      <c r="BM739" s="74"/>
    </row>
    <row r="740" spans="61:65" x14ac:dyDescent="0.25">
      <c r="BI740">
        <v>14165</v>
      </c>
      <c r="BJ740" t="s">
        <v>1338</v>
      </c>
      <c r="BK740" s="74">
        <v>5288</v>
      </c>
      <c r="BL740" s="74" t="s">
        <v>2764</v>
      </c>
      <c r="BM740" s="74"/>
    </row>
    <row r="741" spans="61:65" x14ac:dyDescent="0.25">
      <c r="BI741">
        <v>14171</v>
      </c>
      <c r="BJ741" t="s">
        <v>1339</v>
      </c>
      <c r="BK741" s="74">
        <v>5289</v>
      </c>
      <c r="BL741" s="74" t="s">
        <v>2765</v>
      </c>
      <c r="BM741" s="74"/>
    </row>
    <row r="742" spans="61:65" x14ac:dyDescent="0.25">
      <c r="BI742">
        <v>14190</v>
      </c>
      <c r="BJ742" t="s">
        <v>1340</v>
      </c>
      <c r="BK742" s="74">
        <v>5290</v>
      </c>
      <c r="BL742" s="74" t="s">
        <v>2766</v>
      </c>
      <c r="BM742" s="74"/>
    </row>
    <row r="743" spans="61:65" x14ac:dyDescent="0.25">
      <c r="BI743">
        <v>14191</v>
      </c>
      <c r="BJ743" t="s">
        <v>1341</v>
      </c>
      <c r="BK743" s="74">
        <v>5291</v>
      </c>
      <c r="BL743" s="74" t="s">
        <v>2767</v>
      </c>
      <c r="BM743" s="74"/>
    </row>
    <row r="744" spans="61:65" x14ac:dyDescent="0.25">
      <c r="BI744">
        <v>14194</v>
      </c>
      <c r="BJ744" t="s">
        <v>1342</v>
      </c>
      <c r="BK744" s="74">
        <v>5292</v>
      </c>
      <c r="BL744" s="74" t="s">
        <v>2768</v>
      </c>
      <c r="BM744" s="74"/>
    </row>
    <row r="745" spans="61:65" x14ac:dyDescent="0.25">
      <c r="BI745">
        <v>14198</v>
      </c>
      <c r="BJ745" t="s">
        <v>1343</v>
      </c>
      <c r="BK745" s="74">
        <v>5293</v>
      </c>
      <c r="BL745" s="74" t="s">
        <v>2769</v>
      </c>
      <c r="BM745" s="74"/>
    </row>
    <row r="746" spans="61:65" x14ac:dyDescent="0.25">
      <c r="BI746">
        <v>14199</v>
      </c>
      <c r="BJ746" t="s">
        <v>1344</v>
      </c>
      <c r="BK746" s="74">
        <v>5294</v>
      </c>
      <c r="BL746" s="74" t="s">
        <v>2770</v>
      </c>
      <c r="BM746" s="74"/>
    </row>
    <row r="747" spans="61:65" x14ac:dyDescent="0.25">
      <c r="BI747">
        <v>14205</v>
      </c>
      <c r="BJ747" t="s">
        <v>1345</v>
      </c>
      <c r="BK747" s="74">
        <v>5295</v>
      </c>
      <c r="BL747" s="74" t="s">
        <v>2771</v>
      </c>
      <c r="BM747" s="74"/>
    </row>
    <row r="748" spans="61:65" x14ac:dyDescent="0.25">
      <c r="BI748">
        <v>14208</v>
      </c>
      <c r="BJ748" t="s">
        <v>1346</v>
      </c>
      <c r="BK748" s="74">
        <v>5296</v>
      </c>
      <c r="BL748" s="74" t="s">
        <v>2772</v>
      </c>
      <c r="BM748" s="74"/>
    </row>
    <row r="749" spans="61:65" x14ac:dyDescent="0.25">
      <c r="BI749">
        <v>14210</v>
      </c>
      <c r="BJ749" t="s">
        <v>1347</v>
      </c>
      <c r="BK749" s="74">
        <v>5297</v>
      </c>
      <c r="BL749" s="74" t="s">
        <v>2773</v>
      </c>
      <c r="BM749" s="74"/>
    </row>
    <row r="750" spans="61:65" x14ac:dyDescent="0.25">
      <c r="BI750">
        <v>14214</v>
      </c>
      <c r="BJ750" t="s">
        <v>1348</v>
      </c>
      <c r="BK750" s="74">
        <v>5298</v>
      </c>
      <c r="BL750" s="74" t="s">
        <v>2774</v>
      </c>
      <c r="BM750" s="74"/>
    </row>
    <row r="751" spans="61:65" x14ac:dyDescent="0.25">
      <c r="BI751">
        <v>14217</v>
      </c>
      <c r="BJ751" t="s">
        <v>1349</v>
      </c>
      <c r="BK751" s="74">
        <v>5299</v>
      </c>
      <c r="BL751" s="74" t="s">
        <v>2775</v>
      </c>
      <c r="BM751" s="74"/>
    </row>
    <row r="752" spans="61:65" x14ac:dyDescent="0.25">
      <c r="BI752">
        <v>14218</v>
      </c>
      <c r="BJ752" t="s">
        <v>1350</v>
      </c>
      <c r="BK752" s="74">
        <v>5300</v>
      </c>
      <c r="BL752" s="74" t="s">
        <v>2776</v>
      </c>
      <c r="BM752" s="74"/>
    </row>
    <row r="753" spans="61:65" x14ac:dyDescent="0.25">
      <c r="BI753">
        <v>14229</v>
      </c>
      <c r="BJ753" t="s">
        <v>1351</v>
      </c>
      <c r="BK753" s="74">
        <v>5301</v>
      </c>
      <c r="BL753" s="74" t="s">
        <v>2777</v>
      </c>
      <c r="BM753" s="74"/>
    </row>
    <row r="754" spans="61:65" x14ac:dyDescent="0.25">
      <c r="BI754">
        <v>14230</v>
      </c>
      <c r="BJ754" t="s">
        <v>1352</v>
      </c>
      <c r="BK754" s="74">
        <v>5302</v>
      </c>
      <c r="BL754" s="74" t="s">
        <v>2778</v>
      </c>
      <c r="BM754" s="74"/>
    </row>
    <row r="755" spans="61:65" x14ac:dyDescent="0.25">
      <c r="BI755">
        <v>14233</v>
      </c>
      <c r="BJ755" t="s">
        <v>1353</v>
      </c>
      <c r="BK755" s="74">
        <v>5303</v>
      </c>
      <c r="BL755" s="74" t="s">
        <v>2779</v>
      </c>
      <c r="BM755" s="74"/>
    </row>
    <row r="756" spans="61:65" x14ac:dyDescent="0.25">
      <c r="BI756">
        <v>14235</v>
      </c>
      <c r="BJ756" t="s">
        <v>1354</v>
      </c>
      <c r="BK756" s="74">
        <v>5304</v>
      </c>
      <c r="BL756" s="74" t="s">
        <v>2780</v>
      </c>
      <c r="BM756" s="74"/>
    </row>
    <row r="757" spans="61:65" x14ac:dyDescent="0.25">
      <c r="BI757">
        <v>14237</v>
      </c>
      <c r="BJ757" t="s">
        <v>1355</v>
      </c>
      <c r="BK757" s="74">
        <v>5305</v>
      </c>
      <c r="BL757" s="74" t="s">
        <v>2781</v>
      </c>
      <c r="BM757" s="74"/>
    </row>
    <row r="758" spans="61:65" x14ac:dyDescent="0.25">
      <c r="BI758">
        <v>14239</v>
      </c>
      <c r="BJ758" t="s">
        <v>1356</v>
      </c>
      <c r="BK758" s="74">
        <v>5306</v>
      </c>
      <c r="BL758" s="74" t="s">
        <v>1010</v>
      </c>
      <c r="BM758" s="74"/>
    </row>
    <row r="759" spans="61:65" x14ac:dyDescent="0.25">
      <c r="BI759">
        <v>14241</v>
      </c>
      <c r="BJ759" t="s">
        <v>1357</v>
      </c>
      <c r="BK759" s="74">
        <v>5307</v>
      </c>
      <c r="BL759" s="74" t="s">
        <v>2782</v>
      </c>
      <c r="BM759" s="74"/>
    </row>
    <row r="760" spans="61:65" x14ac:dyDescent="0.25">
      <c r="BI760">
        <v>14244</v>
      </c>
      <c r="BJ760" t="s">
        <v>1358</v>
      </c>
      <c r="BK760" s="74">
        <v>5308</v>
      </c>
      <c r="BL760" s="74" t="s">
        <v>2783</v>
      </c>
      <c r="BM760" s="74"/>
    </row>
    <row r="761" spans="61:65" x14ac:dyDescent="0.25">
      <c r="BI761">
        <v>14254</v>
      </c>
      <c r="BJ761" t="s">
        <v>1359</v>
      </c>
      <c r="BK761" s="74">
        <v>5309</v>
      </c>
      <c r="BL761" s="74" t="s">
        <v>2784</v>
      </c>
      <c r="BM761" s="74"/>
    </row>
    <row r="762" spans="61:65" x14ac:dyDescent="0.25">
      <c r="BI762">
        <v>14263</v>
      </c>
      <c r="BJ762" t="s">
        <v>1360</v>
      </c>
      <c r="BK762" s="74">
        <v>5310</v>
      </c>
      <c r="BL762" s="74" t="s">
        <v>2785</v>
      </c>
      <c r="BM762" s="74"/>
    </row>
    <row r="763" spans="61:65" x14ac:dyDescent="0.25">
      <c r="BI763">
        <v>14264</v>
      </c>
      <c r="BJ763" t="s">
        <v>1361</v>
      </c>
      <c r="BK763" s="74">
        <v>5311</v>
      </c>
      <c r="BL763" s="74" t="s">
        <v>2786</v>
      </c>
      <c r="BM763" s="74"/>
    </row>
    <row r="764" spans="61:65" x14ac:dyDescent="0.25">
      <c r="BI764">
        <v>14269</v>
      </c>
      <c r="BJ764" t="s">
        <v>1362</v>
      </c>
      <c r="BK764" s="74">
        <v>5312</v>
      </c>
      <c r="BL764" s="74" t="s">
        <v>2787</v>
      </c>
      <c r="BM764" s="74"/>
    </row>
    <row r="765" spans="61:65" x14ac:dyDescent="0.25">
      <c r="BI765">
        <v>14271</v>
      </c>
      <c r="BJ765" t="s">
        <v>1363</v>
      </c>
      <c r="BK765" s="74">
        <v>5313</v>
      </c>
      <c r="BL765" s="74" t="s">
        <v>2788</v>
      </c>
      <c r="BM765" s="74"/>
    </row>
    <row r="766" spans="61:65" x14ac:dyDescent="0.25">
      <c r="BI766">
        <v>14283</v>
      </c>
      <c r="BJ766" t="s">
        <v>1364</v>
      </c>
      <c r="BK766" s="74">
        <v>5314</v>
      </c>
      <c r="BL766" s="74" t="s">
        <v>2789</v>
      </c>
      <c r="BM766" s="74"/>
    </row>
    <row r="767" spans="61:65" x14ac:dyDescent="0.25">
      <c r="BI767">
        <v>14288</v>
      </c>
      <c r="BJ767" t="s">
        <v>1365</v>
      </c>
      <c r="BK767" s="74">
        <v>5315</v>
      </c>
      <c r="BL767" s="74" t="s">
        <v>2790</v>
      </c>
      <c r="BM767" s="74"/>
    </row>
    <row r="768" spans="61:65" x14ac:dyDescent="0.25">
      <c r="BI768">
        <v>14292</v>
      </c>
      <c r="BJ768" t="s">
        <v>1366</v>
      </c>
      <c r="BK768" s="74">
        <v>5316</v>
      </c>
      <c r="BL768" s="74" t="s">
        <v>2791</v>
      </c>
      <c r="BM768" s="74"/>
    </row>
    <row r="769" spans="61:65" x14ac:dyDescent="0.25">
      <c r="BI769">
        <v>14293</v>
      </c>
      <c r="BJ769" t="s">
        <v>1367</v>
      </c>
      <c r="BK769" s="74">
        <v>5317</v>
      </c>
      <c r="BL769" s="74" t="s">
        <v>624</v>
      </c>
      <c r="BM769" s="74"/>
    </row>
    <row r="770" spans="61:65" x14ac:dyDescent="0.25">
      <c r="BI770">
        <v>14298</v>
      </c>
      <c r="BJ770" t="s">
        <v>1368</v>
      </c>
      <c r="BK770" s="74">
        <v>5318</v>
      </c>
      <c r="BL770" s="74" t="s">
        <v>2792</v>
      </c>
      <c r="BM770" s="74"/>
    </row>
    <row r="771" spans="61:65" x14ac:dyDescent="0.25">
      <c r="BI771">
        <v>14299</v>
      </c>
      <c r="BJ771" t="s">
        <v>1369</v>
      </c>
      <c r="BK771" s="74">
        <v>5319</v>
      </c>
      <c r="BL771" s="74" t="s">
        <v>2793</v>
      </c>
      <c r="BM771" s="74"/>
    </row>
    <row r="772" spans="61:65" x14ac:dyDescent="0.25">
      <c r="BI772">
        <v>14304</v>
      </c>
      <c r="BJ772" t="s">
        <v>1370</v>
      </c>
      <c r="BK772" s="74">
        <v>5320</v>
      </c>
      <c r="BL772" s="74" t="s">
        <v>2788</v>
      </c>
      <c r="BM772" s="74"/>
    </row>
    <row r="773" spans="61:65" x14ac:dyDescent="0.25">
      <c r="BI773">
        <v>14306</v>
      </c>
      <c r="BJ773" t="s">
        <v>1371</v>
      </c>
      <c r="BK773" s="74">
        <v>5321</v>
      </c>
      <c r="BL773" s="74" t="s">
        <v>2794</v>
      </c>
      <c r="BM773" s="74"/>
    </row>
    <row r="774" spans="61:65" x14ac:dyDescent="0.25">
      <c r="BI774">
        <v>14307</v>
      </c>
      <c r="BJ774" t="s">
        <v>1118</v>
      </c>
      <c r="BK774" s="74">
        <v>5322</v>
      </c>
      <c r="BL774" s="74" t="s">
        <v>2795</v>
      </c>
      <c r="BM774" s="74"/>
    </row>
    <row r="775" spans="61:65" x14ac:dyDescent="0.25">
      <c r="BI775">
        <v>14308</v>
      </c>
      <c r="BJ775" t="s">
        <v>1372</v>
      </c>
      <c r="BK775" s="74">
        <v>5323</v>
      </c>
      <c r="BL775" s="74" t="s">
        <v>2796</v>
      </c>
      <c r="BM775" s="74"/>
    </row>
    <row r="776" spans="61:65" x14ac:dyDescent="0.25">
      <c r="BI776">
        <v>14309</v>
      </c>
      <c r="BJ776" t="s">
        <v>1373</v>
      </c>
      <c r="BK776" s="74">
        <v>5324</v>
      </c>
      <c r="BL776" s="74" t="s">
        <v>2797</v>
      </c>
      <c r="BM776" s="74"/>
    </row>
    <row r="777" spans="61:65" x14ac:dyDescent="0.25">
      <c r="BI777">
        <v>14314</v>
      </c>
      <c r="BJ777" t="s">
        <v>1374</v>
      </c>
      <c r="BK777" s="74">
        <v>5325</v>
      </c>
      <c r="BL777" s="74" t="s">
        <v>2798</v>
      </c>
      <c r="BM777" s="74"/>
    </row>
    <row r="778" spans="61:65" x14ac:dyDescent="0.25">
      <c r="BI778">
        <v>14316</v>
      </c>
      <c r="BJ778" t="s">
        <v>1375</v>
      </c>
      <c r="BK778" s="74">
        <v>5326</v>
      </c>
      <c r="BL778" s="74" t="s">
        <v>2799</v>
      </c>
      <c r="BM778" s="74"/>
    </row>
    <row r="779" spans="61:65" x14ac:dyDescent="0.25">
      <c r="BI779">
        <v>14319</v>
      </c>
      <c r="BJ779" t="s">
        <v>1376</v>
      </c>
      <c r="BK779" s="74">
        <v>5327</v>
      </c>
      <c r="BL779" s="74" t="s">
        <v>2800</v>
      </c>
      <c r="BM779" s="74"/>
    </row>
    <row r="780" spans="61:65" x14ac:dyDescent="0.25">
      <c r="BI780">
        <v>14320</v>
      </c>
      <c r="BJ780" t="s">
        <v>1377</v>
      </c>
      <c r="BK780" s="74">
        <v>5328</v>
      </c>
      <c r="BL780" s="74" t="s">
        <v>2801</v>
      </c>
      <c r="BM780" s="74"/>
    </row>
    <row r="781" spans="61:65" x14ac:dyDescent="0.25">
      <c r="BI781">
        <v>14322</v>
      </c>
      <c r="BJ781" t="s">
        <v>1378</v>
      </c>
      <c r="BK781" s="74">
        <v>5329</v>
      </c>
      <c r="BL781" s="74" t="s">
        <v>2802</v>
      </c>
      <c r="BM781" s="74"/>
    </row>
    <row r="782" spans="61:65" x14ac:dyDescent="0.25">
      <c r="BI782">
        <v>14323</v>
      </c>
      <c r="BJ782" t="s">
        <v>1379</v>
      </c>
      <c r="BK782" s="74">
        <v>5330</v>
      </c>
      <c r="BL782" s="74" t="s">
        <v>2803</v>
      </c>
      <c r="BM782" s="74"/>
    </row>
    <row r="783" spans="61:65" x14ac:dyDescent="0.25">
      <c r="BI783">
        <v>14325</v>
      </c>
      <c r="BJ783" t="s">
        <v>1380</v>
      </c>
      <c r="BK783" s="74">
        <v>5331</v>
      </c>
      <c r="BL783" s="74" t="s">
        <v>2804</v>
      </c>
      <c r="BM783" s="74"/>
    </row>
    <row r="784" spans="61:65" x14ac:dyDescent="0.25">
      <c r="BI784">
        <v>14327</v>
      </c>
      <c r="BJ784" t="s">
        <v>1381</v>
      </c>
      <c r="BK784" s="74">
        <v>5332</v>
      </c>
      <c r="BL784" s="74" t="s">
        <v>2805</v>
      </c>
      <c r="BM784" s="74"/>
    </row>
    <row r="785" spans="61:65" x14ac:dyDescent="0.25">
      <c r="BI785">
        <v>14337</v>
      </c>
      <c r="BJ785" t="s">
        <v>1382</v>
      </c>
      <c r="BK785" s="74">
        <v>5334</v>
      </c>
      <c r="BL785" s="74" t="s">
        <v>2806</v>
      </c>
      <c r="BM785" s="74"/>
    </row>
    <row r="786" spans="61:65" x14ac:dyDescent="0.25">
      <c r="BI786">
        <v>14341</v>
      </c>
      <c r="BJ786" t="s">
        <v>1383</v>
      </c>
      <c r="BK786" s="74">
        <v>5335</v>
      </c>
      <c r="BL786" s="74" t="s">
        <v>2807</v>
      </c>
      <c r="BM786" s="74"/>
    </row>
    <row r="787" spans="61:65" x14ac:dyDescent="0.25">
      <c r="BI787">
        <v>14342</v>
      </c>
      <c r="BJ787" t="s">
        <v>1384</v>
      </c>
      <c r="BK787" s="74">
        <v>5336</v>
      </c>
      <c r="BL787" s="74" t="s">
        <v>2808</v>
      </c>
      <c r="BM787" s="74"/>
    </row>
    <row r="788" spans="61:65" x14ac:dyDescent="0.25">
      <c r="BI788">
        <v>14345</v>
      </c>
      <c r="BJ788" t="s">
        <v>1385</v>
      </c>
      <c r="BK788" s="74">
        <v>5337</v>
      </c>
      <c r="BL788" s="74" t="s">
        <v>2809</v>
      </c>
      <c r="BM788" s="74"/>
    </row>
    <row r="789" spans="61:65" x14ac:dyDescent="0.25">
      <c r="BI789">
        <v>14348</v>
      </c>
      <c r="BJ789" t="s">
        <v>1386</v>
      </c>
      <c r="BK789" s="74">
        <v>5338</v>
      </c>
      <c r="BL789" s="74" t="s">
        <v>2810</v>
      </c>
      <c r="BM789" s="74"/>
    </row>
    <row r="790" spans="61:65" x14ac:dyDescent="0.25">
      <c r="BI790">
        <v>14359</v>
      </c>
      <c r="BJ790" t="s">
        <v>1387</v>
      </c>
      <c r="BK790" s="74">
        <v>5339</v>
      </c>
      <c r="BL790" s="74" t="s">
        <v>2811</v>
      </c>
      <c r="BM790" s="74"/>
    </row>
    <row r="791" spans="61:65" x14ac:dyDescent="0.25">
      <c r="BI791">
        <v>14362</v>
      </c>
      <c r="BJ791" t="s">
        <v>1388</v>
      </c>
      <c r="BK791" s="74">
        <v>5340</v>
      </c>
      <c r="BL791" s="74" t="s">
        <v>2812</v>
      </c>
      <c r="BM791" s="74"/>
    </row>
    <row r="792" spans="61:65" x14ac:dyDescent="0.25">
      <c r="BI792">
        <v>14364</v>
      </c>
      <c r="BJ792" t="s">
        <v>1389</v>
      </c>
      <c r="BK792" s="74">
        <v>5341</v>
      </c>
      <c r="BL792" s="74" t="s">
        <v>2813</v>
      </c>
      <c r="BM792" s="74"/>
    </row>
    <row r="793" spans="61:65" x14ac:dyDescent="0.25">
      <c r="BI793">
        <v>14367</v>
      </c>
      <c r="BJ793" t="s">
        <v>1390</v>
      </c>
      <c r="BK793" s="74">
        <v>5342</v>
      </c>
      <c r="BL793" s="74" t="s">
        <v>2814</v>
      </c>
      <c r="BM793" s="74"/>
    </row>
    <row r="794" spans="61:65" x14ac:dyDescent="0.25">
      <c r="BI794">
        <v>14370</v>
      </c>
      <c r="BJ794" t="s">
        <v>1391</v>
      </c>
      <c r="BK794" s="74">
        <v>5343</v>
      </c>
      <c r="BL794" s="74" t="s">
        <v>8748</v>
      </c>
      <c r="BM794" s="74"/>
    </row>
    <row r="795" spans="61:65" x14ac:dyDescent="0.25">
      <c r="BI795">
        <v>14372</v>
      </c>
      <c r="BJ795" t="s">
        <v>1392</v>
      </c>
      <c r="BK795" s="74">
        <v>5344</v>
      </c>
      <c r="BL795" s="74" t="s">
        <v>2816</v>
      </c>
      <c r="BM795" s="74"/>
    </row>
    <row r="796" spans="61:65" x14ac:dyDescent="0.25">
      <c r="BI796">
        <v>14374</v>
      </c>
      <c r="BJ796" t="s">
        <v>1393</v>
      </c>
      <c r="BK796" s="74">
        <v>5345</v>
      </c>
      <c r="BL796" s="74" t="s">
        <v>2817</v>
      </c>
      <c r="BM796" s="74"/>
    </row>
    <row r="797" spans="61:65" x14ac:dyDescent="0.25">
      <c r="BI797">
        <v>14380</v>
      </c>
      <c r="BJ797" t="s">
        <v>1394</v>
      </c>
      <c r="BK797" s="74">
        <v>5346</v>
      </c>
      <c r="BL797" s="74" t="s">
        <v>2818</v>
      </c>
      <c r="BM797" s="74"/>
    </row>
    <row r="798" spans="61:65" x14ac:dyDescent="0.25">
      <c r="BI798">
        <v>14394</v>
      </c>
      <c r="BJ798" t="s">
        <v>1395</v>
      </c>
      <c r="BK798" s="74">
        <v>5347</v>
      </c>
      <c r="BL798" s="74" t="s">
        <v>2819</v>
      </c>
      <c r="BM798" s="74"/>
    </row>
    <row r="799" spans="61:65" x14ac:dyDescent="0.25">
      <c r="BI799">
        <v>14396</v>
      </c>
      <c r="BJ799" t="s">
        <v>1396</v>
      </c>
      <c r="BK799" s="74">
        <v>5348</v>
      </c>
      <c r="BL799" s="74" t="s">
        <v>2820</v>
      </c>
      <c r="BM799" s="74"/>
    </row>
    <row r="800" spans="61:65" x14ac:dyDescent="0.25">
      <c r="BI800">
        <v>14400</v>
      </c>
      <c r="BJ800" t="s">
        <v>1397</v>
      </c>
      <c r="BK800" s="74">
        <v>5349</v>
      </c>
      <c r="BL800" s="74" t="s">
        <v>2821</v>
      </c>
      <c r="BM800" s="74"/>
    </row>
    <row r="801" spans="61:65" x14ac:dyDescent="0.25">
      <c r="BI801">
        <v>14405</v>
      </c>
      <c r="BJ801" t="s">
        <v>1398</v>
      </c>
      <c r="BK801" s="74">
        <v>5350</v>
      </c>
      <c r="BL801" s="74" t="s">
        <v>2822</v>
      </c>
      <c r="BM801" s="74"/>
    </row>
    <row r="802" spans="61:65" x14ac:dyDescent="0.25">
      <c r="BI802">
        <v>14416</v>
      </c>
      <c r="BJ802" t="s">
        <v>1399</v>
      </c>
      <c r="BK802" s="74">
        <v>5351</v>
      </c>
      <c r="BL802" s="74" t="s">
        <v>12937</v>
      </c>
      <c r="BM802" s="74"/>
    </row>
    <row r="803" spans="61:65" x14ac:dyDescent="0.25">
      <c r="BI803">
        <v>14424</v>
      </c>
      <c r="BJ803" t="s">
        <v>1400</v>
      </c>
      <c r="BK803" s="74">
        <v>5352</v>
      </c>
      <c r="BL803" s="74" t="s">
        <v>2824</v>
      </c>
      <c r="BM803" s="74"/>
    </row>
    <row r="804" spans="61:65" x14ac:dyDescent="0.25">
      <c r="BI804">
        <v>14434</v>
      </c>
      <c r="BJ804" t="s">
        <v>1401</v>
      </c>
      <c r="BK804" s="74">
        <v>5353</v>
      </c>
      <c r="BL804" s="74" t="s">
        <v>2825</v>
      </c>
      <c r="BM804" s="74"/>
    </row>
    <row r="805" spans="61:65" x14ac:dyDescent="0.25">
      <c r="BI805">
        <v>14435</v>
      </c>
      <c r="BJ805" t="s">
        <v>1402</v>
      </c>
      <c r="BK805" s="74">
        <v>5354</v>
      </c>
      <c r="BL805" s="74" t="s">
        <v>2826</v>
      </c>
      <c r="BM805" s="74"/>
    </row>
    <row r="806" spans="61:65" x14ac:dyDescent="0.25">
      <c r="BI806">
        <v>14437</v>
      </c>
      <c r="BJ806" t="s">
        <v>1403</v>
      </c>
      <c r="BK806" s="74">
        <v>5355</v>
      </c>
      <c r="BL806" s="74" t="s">
        <v>2827</v>
      </c>
      <c r="BM806" s="74"/>
    </row>
    <row r="807" spans="61:65" x14ac:dyDescent="0.25">
      <c r="BI807">
        <v>14438</v>
      </c>
      <c r="BJ807" t="s">
        <v>1404</v>
      </c>
      <c r="BK807" s="74">
        <v>5356</v>
      </c>
      <c r="BL807" s="74" t="s">
        <v>2828</v>
      </c>
      <c r="BM807" s="74"/>
    </row>
    <row r="808" spans="61:65" x14ac:dyDescent="0.25">
      <c r="BI808">
        <v>14445</v>
      </c>
      <c r="BJ808" t="s">
        <v>1405</v>
      </c>
      <c r="BK808" s="74">
        <v>5357</v>
      </c>
      <c r="BL808" s="74" t="s">
        <v>2829</v>
      </c>
      <c r="BM808" s="74"/>
    </row>
    <row r="809" spans="61:65" x14ac:dyDescent="0.25">
      <c r="BI809">
        <v>14449</v>
      </c>
      <c r="BJ809" t="s">
        <v>1406</v>
      </c>
      <c r="BK809" s="74">
        <v>5358</v>
      </c>
      <c r="BL809" s="74" t="s">
        <v>2830</v>
      </c>
      <c r="BM809" s="74"/>
    </row>
    <row r="810" spans="61:65" x14ac:dyDescent="0.25">
      <c r="BI810">
        <v>14452</v>
      </c>
      <c r="BJ810" t="s">
        <v>1407</v>
      </c>
      <c r="BK810" s="74">
        <v>5359</v>
      </c>
      <c r="BL810" s="74" t="s">
        <v>2831</v>
      </c>
      <c r="BM810" s="74"/>
    </row>
    <row r="811" spans="61:65" x14ac:dyDescent="0.25">
      <c r="BI811">
        <v>14453</v>
      </c>
      <c r="BJ811" t="s">
        <v>1408</v>
      </c>
      <c r="BK811" s="74">
        <v>5360</v>
      </c>
      <c r="BL811" s="74" t="s">
        <v>2832</v>
      </c>
      <c r="BM811" s="74"/>
    </row>
    <row r="812" spans="61:65" x14ac:dyDescent="0.25">
      <c r="BI812">
        <v>14456</v>
      </c>
      <c r="BJ812" t="s">
        <v>1409</v>
      </c>
      <c r="BK812" s="74">
        <v>5361</v>
      </c>
      <c r="BL812" s="74" t="s">
        <v>12938</v>
      </c>
      <c r="BM812" s="74"/>
    </row>
    <row r="813" spans="61:65" x14ac:dyDescent="0.25">
      <c r="BI813">
        <v>14457</v>
      </c>
      <c r="BJ813" t="s">
        <v>1410</v>
      </c>
      <c r="BK813" s="74">
        <v>5362</v>
      </c>
      <c r="BL813" s="74" t="s">
        <v>2834</v>
      </c>
      <c r="BM813" s="74"/>
    </row>
    <row r="814" spans="61:65" x14ac:dyDescent="0.25">
      <c r="BI814">
        <v>14458</v>
      </c>
      <c r="BJ814" t="s">
        <v>1411</v>
      </c>
      <c r="BK814" s="74">
        <v>5363</v>
      </c>
      <c r="BL814" s="74" t="s">
        <v>2835</v>
      </c>
      <c r="BM814" s="74"/>
    </row>
    <row r="815" spans="61:65" x14ac:dyDescent="0.25">
      <c r="BI815">
        <v>14459</v>
      </c>
      <c r="BJ815" t="s">
        <v>1412</v>
      </c>
      <c r="BK815" s="74">
        <v>5364</v>
      </c>
      <c r="BL815" s="74" t="s">
        <v>2836</v>
      </c>
      <c r="BM815" s="74"/>
    </row>
    <row r="816" spans="61:65" x14ac:dyDescent="0.25">
      <c r="BI816">
        <v>14461</v>
      </c>
      <c r="BJ816" t="s">
        <v>1413</v>
      </c>
      <c r="BK816" s="74">
        <v>5365</v>
      </c>
      <c r="BL816" s="74" t="s">
        <v>2837</v>
      </c>
      <c r="BM816" s="74"/>
    </row>
    <row r="817" spans="61:65" x14ac:dyDescent="0.25">
      <c r="BI817">
        <v>14462</v>
      </c>
      <c r="BJ817" t="s">
        <v>1414</v>
      </c>
      <c r="BK817" s="74">
        <v>5366</v>
      </c>
      <c r="BL817" s="74" t="s">
        <v>2838</v>
      </c>
      <c r="BM817" s="74"/>
    </row>
    <row r="818" spans="61:65" x14ac:dyDescent="0.25">
      <c r="BI818">
        <v>14466</v>
      </c>
      <c r="BJ818" t="s">
        <v>1415</v>
      </c>
      <c r="BK818" s="74">
        <v>5367</v>
      </c>
      <c r="BL818" s="74" t="s">
        <v>2839</v>
      </c>
      <c r="BM818" s="74"/>
    </row>
    <row r="819" spans="61:65" x14ac:dyDescent="0.25">
      <c r="BI819">
        <v>14467</v>
      </c>
      <c r="BJ819" t="s">
        <v>1416</v>
      </c>
      <c r="BK819" s="74">
        <v>5368</v>
      </c>
      <c r="BL819" s="74" t="s">
        <v>2840</v>
      </c>
      <c r="BM819" s="74"/>
    </row>
    <row r="820" spans="61:65" x14ac:dyDescent="0.25">
      <c r="BI820">
        <v>14471</v>
      </c>
      <c r="BJ820" t="s">
        <v>1417</v>
      </c>
      <c r="BK820" s="74">
        <v>5371</v>
      </c>
      <c r="BL820" s="74" t="s">
        <v>2841</v>
      </c>
      <c r="BM820" s="74"/>
    </row>
    <row r="821" spans="61:65" x14ac:dyDescent="0.25">
      <c r="BI821">
        <v>14473</v>
      </c>
      <c r="BJ821" t="s">
        <v>1418</v>
      </c>
      <c r="BK821" s="74">
        <v>5374</v>
      </c>
      <c r="BL821" s="74" t="s">
        <v>2843</v>
      </c>
      <c r="BM821" s="74"/>
    </row>
    <row r="822" spans="61:65" x14ac:dyDescent="0.25">
      <c r="BI822">
        <v>14474</v>
      </c>
      <c r="BJ822" t="s">
        <v>1419</v>
      </c>
      <c r="BK822" s="74">
        <v>5378</v>
      </c>
      <c r="BL822" s="74" t="s">
        <v>2845</v>
      </c>
      <c r="BM822" s="74"/>
    </row>
    <row r="823" spans="61:65" x14ac:dyDescent="0.25">
      <c r="BI823">
        <v>14478</v>
      </c>
      <c r="BJ823" t="s">
        <v>1420</v>
      </c>
      <c r="BK823" s="74">
        <v>5388</v>
      </c>
      <c r="BL823" s="74" t="s">
        <v>2847</v>
      </c>
      <c r="BM823" s="74"/>
    </row>
    <row r="824" spans="61:65" x14ac:dyDescent="0.25">
      <c r="BI824">
        <v>14479</v>
      </c>
      <c r="BJ824" t="s">
        <v>1421</v>
      </c>
      <c r="BK824" s="74">
        <v>5390</v>
      </c>
      <c r="BL824" s="74" t="s">
        <v>2848</v>
      </c>
      <c r="BM824" s="74"/>
    </row>
    <row r="825" spans="61:65" x14ac:dyDescent="0.25">
      <c r="BI825">
        <v>14483</v>
      </c>
      <c r="BJ825" t="s">
        <v>1422</v>
      </c>
      <c r="BK825" s="74">
        <v>5399</v>
      </c>
      <c r="BL825" s="74" t="s">
        <v>2850</v>
      </c>
      <c r="BM825" s="74"/>
    </row>
    <row r="826" spans="61:65" x14ac:dyDescent="0.25">
      <c r="BI826">
        <v>14487</v>
      </c>
      <c r="BJ826" t="s">
        <v>1423</v>
      </c>
      <c r="BK826" s="74">
        <v>5401</v>
      </c>
      <c r="BL826" s="74" t="s">
        <v>2851</v>
      </c>
      <c r="BM826" s="74"/>
    </row>
    <row r="827" spans="61:65" x14ac:dyDescent="0.25">
      <c r="BI827">
        <v>14489</v>
      </c>
      <c r="BJ827" t="s">
        <v>1424</v>
      </c>
      <c r="BK827" s="74">
        <v>5402</v>
      </c>
      <c r="BL827" s="74" t="s">
        <v>2852</v>
      </c>
      <c r="BM827" s="74"/>
    </row>
    <row r="828" spans="61:65" x14ac:dyDescent="0.25">
      <c r="BI828">
        <v>14491</v>
      </c>
      <c r="BJ828" t="s">
        <v>1425</v>
      </c>
      <c r="BK828" s="74">
        <v>5403</v>
      </c>
      <c r="BL828" s="74" t="s">
        <v>2853</v>
      </c>
      <c r="BM828" s="74"/>
    </row>
    <row r="829" spans="61:65" x14ac:dyDescent="0.25">
      <c r="BI829">
        <v>14504</v>
      </c>
      <c r="BJ829" t="s">
        <v>1426</v>
      </c>
      <c r="BK829" s="74">
        <v>5404</v>
      </c>
      <c r="BL829" s="74" t="s">
        <v>2854</v>
      </c>
      <c r="BM829" s="74"/>
    </row>
    <row r="830" spans="61:65" x14ac:dyDescent="0.25">
      <c r="BI830">
        <v>14507</v>
      </c>
      <c r="BJ830" t="s">
        <v>1427</v>
      </c>
      <c r="BK830" s="74">
        <v>5405</v>
      </c>
      <c r="BL830" s="74" t="s">
        <v>2855</v>
      </c>
      <c r="BM830" s="74"/>
    </row>
    <row r="831" spans="61:65" x14ac:dyDescent="0.25">
      <c r="BI831">
        <v>14508</v>
      </c>
      <c r="BJ831" t="s">
        <v>1428</v>
      </c>
      <c r="BK831" s="74">
        <v>5406</v>
      </c>
      <c r="BL831" s="74" t="s">
        <v>2853</v>
      </c>
      <c r="BM831" s="74"/>
    </row>
    <row r="832" spans="61:65" x14ac:dyDescent="0.25">
      <c r="BI832">
        <v>14511</v>
      </c>
      <c r="BJ832" t="s">
        <v>1429</v>
      </c>
      <c r="BK832" s="74">
        <v>5407</v>
      </c>
      <c r="BL832" s="74" t="s">
        <v>2856</v>
      </c>
      <c r="BM832" s="74"/>
    </row>
    <row r="833" spans="61:65" x14ac:dyDescent="0.25">
      <c r="BI833">
        <v>14512</v>
      </c>
      <c r="BJ833" t="s">
        <v>1430</v>
      </c>
      <c r="BK833" s="74">
        <v>5408</v>
      </c>
      <c r="BL833" s="74" t="s">
        <v>9389</v>
      </c>
      <c r="BM833" s="74"/>
    </row>
    <row r="834" spans="61:65" x14ac:dyDescent="0.25">
      <c r="BI834">
        <v>14515</v>
      </c>
      <c r="BJ834" t="s">
        <v>1431</v>
      </c>
      <c r="BK834" s="74">
        <v>5409</v>
      </c>
      <c r="BL834" s="74" t="s">
        <v>2857</v>
      </c>
      <c r="BM834" s="74"/>
    </row>
    <row r="835" spans="61:65" x14ac:dyDescent="0.25">
      <c r="BI835">
        <v>14519</v>
      </c>
      <c r="BJ835" t="s">
        <v>1432</v>
      </c>
      <c r="BK835" s="74">
        <v>5410</v>
      </c>
      <c r="BL835" s="74" t="s">
        <v>2858</v>
      </c>
      <c r="BM835" s="74"/>
    </row>
    <row r="836" spans="61:65" x14ac:dyDescent="0.25">
      <c r="BI836">
        <v>14524</v>
      </c>
      <c r="BJ836" t="s">
        <v>1433</v>
      </c>
      <c r="BK836" s="74">
        <v>5411</v>
      </c>
      <c r="BL836" s="74" t="s">
        <v>2859</v>
      </c>
      <c r="BM836" s="74"/>
    </row>
    <row r="837" spans="61:65" x14ac:dyDescent="0.25">
      <c r="BI837">
        <v>14525</v>
      </c>
      <c r="BJ837" t="s">
        <v>1434</v>
      </c>
      <c r="BK837" s="74">
        <v>5413</v>
      </c>
      <c r="BL837" s="74" t="s">
        <v>2860</v>
      </c>
      <c r="BM837" s="74"/>
    </row>
    <row r="838" spans="61:65" x14ac:dyDescent="0.25">
      <c r="BI838">
        <v>14526</v>
      </c>
      <c r="BJ838" t="s">
        <v>1435</v>
      </c>
      <c r="BK838" s="74">
        <v>5414</v>
      </c>
      <c r="BL838" s="74" t="s">
        <v>2861</v>
      </c>
      <c r="BM838" s="74"/>
    </row>
    <row r="839" spans="61:65" x14ac:dyDescent="0.25">
      <c r="BI839">
        <v>14528</v>
      </c>
      <c r="BJ839" t="s">
        <v>1436</v>
      </c>
      <c r="BK839" s="74">
        <v>5415</v>
      </c>
      <c r="BL839" s="74" t="s">
        <v>2862</v>
      </c>
      <c r="BM839" s="74"/>
    </row>
    <row r="840" spans="61:65" x14ac:dyDescent="0.25">
      <c r="BI840">
        <v>14530</v>
      </c>
      <c r="BJ840" t="s">
        <v>1437</v>
      </c>
      <c r="BK840" s="74">
        <v>5416</v>
      </c>
      <c r="BL840" s="74" t="s">
        <v>2863</v>
      </c>
      <c r="BM840" s="74"/>
    </row>
    <row r="841" spans="61:65" x14ac:dyDescent="0.25">
      <c r="BI841">
        <v>14531</v>
      </c>
      <c r="BJ841" t="s">
        <v>1438</v>
      </c>
      <c r="BK841" s="74">
        <v>5418</v>
      </c>
      <c r="BL841" s="74" t="s">
        <v>2864</v>
      </c>
      <c r="BM841" s="74"/>
    </row>
    <row r="842" spans="61:65" x14ac:dyDescent="0.25">
      <c r="BI842">
        <v>14532</v>
      </c>
      <c r="BJ842" t="s">
        <v>1439</v>
      </c>
      <c r="BK842" s="74">
        <v>5419</v>
      </c>
      <c r="BL842" s="74" t="s">
        <v>2865</v>
      </c>
      <c r="BM842" s="74"/>
    </row>
    <row r="843" spans="61:65" x14ac:dyDescent="0.25">
      <c r="BI843">
        <v>14534</v>
      </c>
      <c r="BJ843" t="s">
        <v>1440</v>
      </c>
      <c r="BK843" s="74">
        <v>5420</v>
      </c>
      <c r="BL843" s="74" t="s">
        <v>2866</v>
      </c>
      <c r="BM843" s="74"/>
    </row>
    <row r="844" spans="61:65" x14ac:dyDescent="0.25">
      <c r="BI844">
        <v>14535</v>
      </c>
      <c r="BJ844" t="s">
        <v>1441</v>
      </c>
      <c r="BK844" s="74">
        <v>5421</v>
      </c>
      <c r="BL844" s="74" t="s">
        <v>2867</v>
      </c>
      <c r="BM844" s="74"/>
    </row>
    <row r="845" spans="61:65" x14ac:dyDescent="0.25">
      <c r="BI845">
        <v>14536</v>
      </c>
      <c r="BJ845" t="s">
        <v>1442</v>
      </c>
      <c r="BK845" s="74">
        <v>5422</v>
      </c>
      <c r="BL845" s="74" t="s">
        <v>2868</v>
      </c>
      <c r="BM845" s="74"/>
    </row>
    <row r="846" spans="61:65" x14ac:dyDescent="0.25">
      <c r="BI846">
        <v>14537</v>
      </c>
      <c r="BJ846" t="s">
        <v>1443</v>
      </c>
      <c r="BK846" s="74">
        <v>5423</v>
      </c>
      <c r="BL846" s="74" t="s">
        <v>2869</v>
      </c>
      <c r="BM846" s="74"/>
    </row>
    <row r="847" spans="61:65" x14ac:dyDescent="0.25">
      <c r="BI847">
        <v>14538</v>
      </c>
      <c r="BJ847" t="s">
        <v>1444</v>
      </c>
      <c r="BK847" s="74">
        <v>5424</v>
      </c>
      <c r="BL847" s="74" t="s">
        <v>2870</v>
      </c>
      <c r="BM847" s="74"/>
    </row>
    <row r="848" spans="61:65" x14ac:dyDescent="0.25">
      <c r="BI848">
        <v>14539</v>
      </c>
      <c r="BJ848" t="s">
        <v>1445</v>
      </c>
      <c r="BK848" s="74">
        <v>5425</v>
      </c>
      <c r="BL848" s="74" t="s">
        <v>2871</v>
      </c>
      <c r="BM848" s="74"/>
    </row>
    <row r="849" spans="61:65" x14ac:dyDescent="0.25">
      <c r="BI849">
        <v>14541</v>
      </c>
      <c r="BJ849" t="s">
        <v>1446</v>
      </c>
      <c r="BK849" s="74">
        <v>5426</v>
      </c>
      <c r="BL849" s="74" t="s">
        <v>2872</v>
      </c>
      <c r="BM849" s="74"/>
    </row>
    <row r="850" spans="61:65" x14ac:dyDescent="0.25">
      <c r="BI850">
        <v>14542</v>
      </c>
      <c r="BJ850" t="s">
        <v>1447</v>
      </c>
      <c r="BK850" s="74">
        <v>5427</v>
      </c>
      <c r="BL850" s="74" t="s">
        <v>2873</v>
      </c>
      <c r="BM850" s="74"/>
    </row>
    <row r="851" spans="61:65" x14ac:dyDescent="0.25">
      <c r="BI851">
        <v>14543</v>
      </c>
      <c r="BJ851" t="s">
        <v>1448</v>
      </c>
      <c r="BK851" s="74">
        <v>5428</v>
      </c>
      <c r="BL851" s="74" t="s">
        <v>2874</v>
      </c>
      <c r="BM851" s="74"/>
    </row>
    <row r="852" spans="61:65" x14ac:dyDescent="0.25">
      <c r="BI852">
        <v>14547</v>
      </c>
      <c r="BJ852" t="s">
        <v>1449</v>
      </c>
      <c r="BK852" s="74">
        <v>5432</v>
      </c>
      <c r="BL852" s="74" t="s">
        <v>2875</v>
      </c>
      <c r="BM852" s="74"/>
    </row>
    <row r="853" spans="61:65" x14ac:dyDescent="0.25">
      <c r="BI853">
        <v>14566</v>
      </c>
      <c r="BJ853" t="s">
        <v>1450</v>
      </c>
      <c r="BK853" s="74">
        <v>5434</v>
      </c>
      <c r="BL853" s="74" t="s">
        <v>2876</v>
      </c>
      <c r="BM853" s="74"/>
    </row>
    <row r="854" spans="61:65" x14ac:dyDescent="0.25">
      <c r="BI854">
        <v>14571</v>
      </c>
      <c r="BJ854" t="s">
        <v>1291</v>
      </c>
      <c r="BK854" s="74">
        <v>5436</v>
      </c>
      <c r="BL854" s="74" t="s">
        <v>2877</v>
      </c>
      <c r="BM854" s="74"/>
    </row>
    <row r="855" spans="61:65" x14ac:dyDescent="0.25">
      <c r="BI855">
        <v>14579</v>
      </c>
      <c r="BJ855" t="s">
        <v>1451</v>
      </c>
      <c r="BK855" s="74">
        <v>5438</v>
      </c>
      <c r="BL855" s="74" t="s">
        <v>2878</v>
      </c>
      <c r="BM855" s="74"/>
    </row>
    <row r="856" spans="61:65" x14ac:dyDescent="0.25">
      <c r="BI856">
        <v>14583</v>
      </c>
      <c r="BJ856" t="s">
        <v>1452</v>
      </c>
      <c r="BK856" s="74">
        <v>5439</v>
      </c>
      <c r="BL856" s="74" t="s">
        <v>2879</v>
      </c>
      <c r="BM856" s="74"/>
    </row>
    <row r="857" spans="61:65" x14ac:dyDescent="0.25">
      <c r="BI857">
        <v>14591</v>
      </c>
      <c r="BJ857" t="s">
        <v>1453</v>
      </c>
      <c r="BK857" s="74">
        <v>5442</v>
      </c>
      <c r="BL857" s="74" t="s">
        <v>2880</v>
      </c>
      <c r="BM857" s="74"/>
    </row>
    <row r="858" spans="61:65" x14ac:dyDescent="0.25">
      <c r="BI858">
        <v>14600</v>
      </c>
      <c r="BJ858" t="s">
        <v>1454</v>
      </c>
      <c r="BK858" s="74">
        <v>5446</v>
      </c>
      <c r="BL858" s="74" t="s">
        <v>2881</v>
      </c>
      <c r="BM858" s="74"/>
    </row>
    <row r="859" spans="61:65" x14ac:dyDescent="0.25">
      <c r="BI859">
        <v>14602</v>
      </c>
      <c r="BJ859" t="s">
        <v>1455</v>
      </c>
      <c r="BK859" s="74">
        <v>5452</v>
      </c>
      <c r="BL859" s="74" t="s">
        <v>9908</v>
      </c>
      <c r="BM859" s="74"/>
    </row>
    <row r="860" spans="61:65" x14ac:dyDescent="0.25">
      <c r="BI860">
        <v>14603</v>
      </c>
      <c r="BJ860" t="s">
        <v>1456</v>
      </c>
      <c r="BK860" s="74">
        <v>5454</v>
      </c>
      <c r="BL860" s="74" t="s">
        <v>2883</v>
      </c>
      <c r="BM860" s="74"/>
    </row>
    <row r="861" spans="61:65" x14ac:dyDescent="0.25">
      <c r="BI861">
        <v>14604</v>
      </c>
      <c r="BJ861" t="s">
        <v>1457</v>
      </c>
      <c r="BK861" s="74">
        <v>5460</v>
      </c>
      <c r="BL861" s="74" t="s">
        <v>2884</v>
      </c>
      <c r="BM861" s="74"/>
    </row>
    <row r="862" spans="61:65" x14ac:dyDescent="0.25">
      <c r="BI862">
        <v>14606</v>
      </c>
      <c r="BJ862" t="s">
        <v>1458</v>
      </c>
      <c r="BK862" s="74">
        <v>5462</v>
      </c>
      <c r="BL862" s="74" t="s">
        <v>2885</v>
      </c>
      <c r="BM862" s="74"/>
    </row>
    <row r="863" spans="61:65" x14ac:dyDescent="0.25">
      <c r="BI863">
        <v>14608</v>
      </c>
      <c r="BJ863" t="s">
        <v>1459</v>
      </c>
      <c r="BK863" s="74">
        <v>5464</v>
      </c>
      <c r="BL863" s="74" t="s">
        <v>2886</v>
      </c>
      <c r="BM863" s="74"/>
    </row>
    <row r="864" spans="61:65" x14ac:dyDescent="0.25">
      <c r="BI864">
        <v>14614</v>
      </c>
      <c r="BJ864" t="s">
        <v>1460</v>
      </c>
      <c r="BK864" s="74">
        <v>5468</v>
      </c>
      <c r="BL864" s="74" t="s">
        <v>9542</v>
      </c>
      <c r="BM864" s="74"/>
    </row>
    <row r="865" spans="61:65" x14ac:dyDescent="0.25">
      <c r="BI865">
        <v>14616</v>
      </c>
      <c r="BJ865" t="s">
        <v>1461</v>
      </c>
      <c r="BK865" s="74">
        <v>5470</v>
      </c>
      <c r="BL865" s="74" t="s">
        <v>2888</v>
      </c>
      <c r="BM865" s="74"/>
    </row>
    <row r="866" spans="61:65" x14ac:dyDescent="0.25">
      <c r="BI866">
        <v>14618</v>
      </c>
      <c r="BJ866" t="s">
        <v>1462</v>
      </c>
      <c r="BK866" s="74">
        <v>5471</v>
      </c>
      <c r="BL866" s="74" t="s">
        <v>2889</v>
      </c>
      <c r="BM866" s="74"/>
    </row>
    <row r="867" spans="61:65" x14ac:dyDescent="0.25">
      <c r="BI867">
        <v>14620</v>
      </c>
      <c r="BJ867" t="s">
        <v>1463</v>
      </c>
      <c r="BK867" s="74">
        <v>5472</v>
      </c>
      <c r="BL867" s="74" t="s">
        <v>2890</v>
      </c>
      <c r="BM867" s="74"/>
    </row>
    <row r="868" spans="61:65" x14ac:dyDescent="0.25">
      <c r="BI868">
        <v>14621</v>
      </c>
      <c r="BJ868" t="s">
        <v>1464</v>
      </c>
      <c r="BK868" s="74">
        <v>5473</v>
      </c>
      <c r="BL868" s="74" t="s">
        <v>2891</v>
      </c>
      <c r="BM868" s="74"/>
    </row>
    <row r="869" spans="61:65" x14ac:dyDescent="0.25">
      <c r="BI869">
        <v>14622</v>
      </c>
      <c r="BJ869" t="s">
        <v>1465</v>
      </c>
      <c r="BK869" s="74">
        <v>5476</v>
      </c>
      <c r="BL869" s="74" t="s">
        <v>2892</v>
      </c>
      <c r="BM869" s="74"/>
    </row>
    <row r="870" spans="61:65" x14ac:dyDescent="0.25">
      <c r="BI870">
        <v>14627</v>
      </c>
      <c r="BJ870" t="s">
        <v>1466</v>
      </c>
      <c r="BK870" s="74">
        <v>5478</v>
      </c>
      <c r="BL870" s="74" t="s">
        <v>2893</v>
      </c>
      <c r="BM870" s="74"/>
    </row>
    <row r="871" spans="61:65" x14ac:dyDescent="0.25">
      <c r="BI871">
        <v>14630</v>
      </c>
      <c r="BJ871" t="s">
        <v>1467</v>
      </c>
      <c r="BK871" s="74">
        <v>5481</v>
      </c>
      <c r="BL871" s="74" t="s">
        <v>2895</v>
      </c>
      <c r="BM871" s="74"/>
    </row>
    <row r="872" spans="61:65" x14ac:dyDescent="0.25">
      <c r="BI872">
        <v>14633</v>
      </c>
      <c r="BJ872" t="s">
        <v>1468</v>
      </c>
      <c r="BK872" s="74">
        <v>5482</v>
      </c>
      <c r="BL872" s="74" t="s">
        <v>2896</v>
      </c>
      <c r="BM872" s="74"/>
    </row>
    <row r="873" spans="61:65" x14ac:dyDescent="0.25">
      <c r="BI873">
        <v>14647</v>
      </c>
      <c r="BJ873" t="s">
        <v>1469</v>
      </c>
      <c r="BK873" s="74">
        <v>5485</v>
      </c>
      <c r="BL873" s="74" t="s">
        <v>9543</v>
      </c>
      <c r="BM873" s="74"/>
    </row>
    <row r="874" spans="61:65" x14ac:dyDescent="0.25">
      <c r="BI874">
        <v>14665</v>
      </c>
      <c r="BJ874" t="s">
        <v>1470</v>
      </c>
      <c r="BK874" s="74">
        <v>5490</v>
      </c>
      <c r="BL874" s="74" t="s">
        <v>2898</v>
      </c>
      <c r="BM874" s="74"/>
    </row>
    <row r="875" spans="61:65" x14ac:dyDescent="0.25">
      <c r="BI875">
        <v>14670</v>
      </c>
      <c r="BJ875" t="s">
        <v>1471</v>
      </c>
      <c r="BK875" s="74">
        <v>5498</v>
      </c>
      <c r="BL875" s="74" t="s">
        <v>2899</v>
      </c>
      <c r="BM875" s="74"/>
    </row>
    <row r="876" spans="61:65" x14ac:dyDescent="0.25">
      <c r="BI876">
        <v>14672</v>
      </c>
      <c r="BJ876" t="s">
        <v>1472</v>
      </c>
      <c r="BK876" s="74">
        <v>5499</v>
      </c>
      <c r="BL876" s="74" t="s">
        <v>9544</v>
      </c>
      <c r="BM876" s="74"/>
    </row>
    <row r="877" spans="61:65" x14ac:dyDescent="0.25">
      <c r="BI877">
        <v>14674</v>
      </c>
      <c r="BJ877" t="s">
        <v>1473</v>
      </c>
      <c r="BK877" s="74">
        <v>5501</v>
      </c>
      <c r="BL877" s="74" t="s">
        <v>2900</v>
      </c>
      <c r="BM877" s="74"/>
    </row>
    <row r="878" spans="61:65" x14ac:dyDescent="0.25">
      <c r="BI878">
        <v>14686</v>
      </c>
      <c r="BJ878" t="s">
        <v>1474</v>
      </c>
      <c r="BK878" s="74">
        <v>5502</v>
      </c>
      <c r="BL878" s="74" t="s">
        <v>9909</v>
      </c>
      <c r="BM878" s="74"/>
    </row>
    <row r="879" spans="61:65" x14ac:dyDescent="0.25">
      <c r="BI879">
        <v>14688</v>
      </c>
      <c r="BJ879" t="s">
        <v>1475</v>
      </c>
      <c r="BK879" s="74">
        <v>5503</v>
      </c>
      <c r="BL879" s="74" t="s">
        <v>2901</v>
      </c>
      <c r="BM879" s="74"/>
    </row>
    <row r="880" spans="61:65" x14ac:dyDescent="0.25">
      <c r="BI880">
        <v>14695</v>
      </c>
      <c r="BJ880" t="s">
        <v>1476</v>
      </c>
      <c r="BK880" s="74">
        <v>5516</v>
      </c>
      <c r="BL880" s="74" t="s">
        <v>2903</v>
      </c>
      <c r="BM880" s="74"/>
    </row>
    <row r="881" spans="61:65" x14ac:dyDescent="0.25">
      <c r="BI881">
        <v>14696</v>
      </c>
      <c r="BJ881" t="s">
        <v>1477</v>
      </c>
      <c r="BK881" s="74">
        <v>5517</v>
      </c>
      <c r="BL881" s="74" t="s">
        <v>2904</v>
      </c>
      <c r="BM881" s="74"/>
    </row>
    <row r="882" spans="61:65" x14ac:dyDescent="0.25">
      <c r="BI882">
        <v>14698</v>
      </c>
      <c r="BJ882" t="s">
        <v>1478</v>
      </c>
      <c r="BK882" s="74">
        <v>5523</v>
      </c>
      <c r="BL882" s="74" t="s">
        <v>2906</v>
      </c>
      <c r="BM882" s="74"/>
    </row>
    <row r="883" spans="61:65" x14ac:dyDescent="0.25">
      <c r="BI883">
        <v>14699</v>
      </c>
      <c r="BJ883" t="s">
        <v>1479</v>
      </c>
      <c r="BK883" s="74">
        <v>5525</v>
      </c>
      <c r="BL883" s="74" t="s">
        <v>9910</v>
      </c>
      <c r="BM883" s="74"/>
    </row>
    <row r="884" spans="61:65" x14ac:dyDescent="0.25">
      <c r="BI884">
        <v>14706</v>
      </c>
      <c r="BJ884" t="s">
        <v>1480</v>
      </c>
      <c r="BK884" s="74">
        <v>5529</v>
      </c>
      <c r="BL884" s="74" t="s">
        <v>2907</v>
      </c>
      <c r="BM884" s="74"/>
    </row>
    <row r="885" spans="61:65" x14ac:dyDescent="0.25">
      <c r="BI885">
        <v>14709</v>
      </c>
      <c r="BJ885" t="s">
        <v>1481</v>
      </c>
      <c r="BK885" s="74">
        <v>5531</v>
      </c>
      <c r="BL885" s="74" t="s">
        <v>2908</v>
      </c>
      <c r="BM885" s="74"/>
    </row>
    <row r="886" spans="61:65" x14ac:dyDescent="0.25">
      <c r="BI886">
        <v>14712</v>
      </c>
      <c r="BJ886" t="s">
        <v>1482</v>
      </c>
      <c r="BK886" s="74">
        <v>5534</v>
      </c>
      <c r="BL886" s="74" t="s">
        <v>2910</v>
      </c>
      <c r="BM886" s="74"/>
    </row>
    <row r="887" spans="61:65" x14ac:dyDescent="0.25">
      <c r="BI887">
        <v>14713</v>
      </c>
      <c r="BJ887" t="s">
        <v>1483</v>
      </c>
      <c r="BK887" s="74">
        <v>5537</v>
      </c>
      <c r="BL887" s="74" t="s">
        <v>2912</v>
      </c>
      <c r="BM887" s="74"/>
    </row>
    <row r="888" spans="61:65" x14ac:dyDescent="0.25">
      <c r="BI888">
        <v>14714</v>
      </c>
      <c r="BJ888" t="s">
        <v>1139</v>
      </c>
      <c r="BK888" s="74">
        <v>5538</v>
      </c>
      <c r="BL888" s="74" t="s">
        <v>2913</v>
      </c>
      <c r="BM888" s="74"/>
    </row>
    <row r="889" spans="61:65" x14ac:dyDescent="0.25">
      <c r="BI889">
        <v>14719</v>
      </c>
      <c r="BJ889" t="s">
        <v>1484</v>
      </c>
      <c r="BK889" s="74">
        <v>5546</v>
      </c>
      <c r="BL889" s="74" t="s">
        <v>2915</v>
      </c>
      <c r="BM889" s="74"/>
    </row>
    <row r="890" spans="61:65" x14ac:dyDescent="0.25">
      <c r="BI890">
        <v>14720</v>
      </c>
      <c r="BJ890" t="s">
        <v>1485</v>
      </c>
      <c r="BK890" s="74">
        <v>5548</v>
      </c>
      <c r="BL890" s="74" t="s">
        <v>2916</v>
      </c>
      <c r="BM890" s="74"/>
    </row>
    <row r="891" spans="61:65" x14ac:dyDescent="0.25">
      <c r="BI891">
        <v>14721</v>
      </c>
      <c r="BJ891" t="s">
        <v>1486</v>
      </c>
      <c r="BK891" s="74">
        <v>5549</v>
      </c>
      <c r="BL891" s="74" t="s">
        <v>2917</v>
      </c>
      <c r="BM891" s="74"/>
    </row>
    <row r="892" spans="61:65" x14ac:dyDescent="0.25">
      <c r="BI892">
        <v>14724</v>
      </c>
      <c r="BJ892" t="s">
        <v>1487</v>
      </c>
      <c r="BK892" s="74">
        <v>5551</v>
      </c>
      <c r="BL892" s="74" t="s">
        <v>2918</v>
      </c>
      <c r="BM892" s="74"/>
    </row>
    <row r="893" spans="61:65" x14ac:dyDescent="0.25">
      <c r="BI893">
        <v>14728</v>
      </c>
      <c r="BJ893" t="s">
        <v>1488</v>
      </c>
      <c r="BK893" s="74">
        <v>5552</v>
      </c>
      <c r="BL893" s="74" t="s">
        <v>2919</v>
      </c>
      <c r="BM893" s="74"/>
    </row>
    <row r="894" spans="61:65" x14ac:dyDescent="0.25">
      <c r="BI894">
        <v>14731</v>
      </c>
      <c r="BJ894" t="s">
        <v>1489</v>
      </c>
      <c r="BK894" s="74">
        <v>5553</v>
      </c>
      <c r="BL894" s="74" t="s">
        <v>2920</v>
      </c>
      <c r="BM894" s="74"/>
    </row>
    <row r="895" spans="61:65" x14ac:dyDescent="0.25">
      <c r="BI895">
        <v>14737</v>
      </c>
      <c r="BJ895" t="s">
        <v>1490</v>
      </c>
      <c r="BK895" s="74">
        <v>5554</v>
      </c>
      <c r="BL895" s="74" t="s">
        <v>12413</v>
      </c>
      <c r="BM895" s="74"/>
    </row>
    <row r="896" spans="61:65" x14ac:dyDescent="0.25">
      <c r="BI896">
        <v>14738</v>
      </c>
      <c r="BJ896" t="s">
        <v>1491</v>
      </c>
      <c r="BK896" s="74">
        <v>5555</v>
      </c>
      <c r="BL896" s="74" t="s">
        <v>2922</v>
      </c>
      <c r="BM896" s="74"/>
    </row>
    <row r="897" spans="61:65" x14ac:dyDescent="0.25">
      <c r="BI897">
        <v>14740</v>
      </c>
      <c r="BJ897" t="s">
        <v>1492</v>
      </c>
      <c r="BK897" s="74">
        <v>5556</v>
      </c>
      <c r="BL897" s="74" t="s">
        <v>2923</v>
      </c>
      <c r="BM897" s="74"/>
    </row>
    <row r="898" spans="61:65" x14ac:dyDescent="0.25">
      <c r="BI898">
        <v>14751</v>
      </c>
      <c r="BJ898" t="s">
        <v>1493</v>
      </c>
      <c r="BK898" s="74">
        <v>5557</v>
      </c>
      <c r="BL898" s="74" t="s">
        <v>2924</v>
      </c>
      <c r="BM898" s="74"/>
    </row>
    <row r="899" spans="61:65" x14ac:dyDescent="0.25">
      <c r="BI899">
        <v>14755</v>
      </c>
      <c r="BJ899" t="s">
        <v>1494</v>
      </c>
      <c r="BK899" s="74">
        <v>5558</v>
      </c>
      <c r="BL899" s="74" t="s">
        <v>2925</v>
      </c>
      <c r="BM899" s="74"/>
    </row>
    <row r="900" spans="61:65" x14ac:dyDescent="0.25">
      <c r="BI900">
        <v>14756</v>
      </c>
      <c r="BJ900" t="s">
        <v>1495</v>
      </c>
      <c r="BK900" s="74">
        <v>5559</v>
      </c>
      <c r="BL900" s="74" t="s">
        <v>2926</v>
      </c>
      <c r="BM900" s="74"/>
    </row>
    <row r="901" spans="61:65" x14ac:dyDescent="0.25">
      <c r="BI901">
        <v>14758</v>
      </c>
      <c r="BJ901" t="s">
        <v>1496</v>
      </c>
      <c r="BK901" s="74">
        <v>5560</v>
      </c>
      <c r="BL901" s="74" t="s">
        <v>2927</v>
      </c>
      <c r="BM901" s="74"/>
    </row>
    <row r="902" spans="61:65" x14ac:dyDescent="0.25">
      <c r="BI902">
        <v>14759</v>
      </c>
      <c r="BJ902" t="s">
        <v>1497</v>
      </c>
      <c r="BK902" s="74">
        <v>5561</v>
      </c>
      <c r="BL902" s="74" t="s">
        <v>2928</v>
      </c>
      <c r="BM902" s="74"/>
    </row>
    <row r="903" spans="61:65" x14ac:dyDescent="0.25">
      <c r="BI903">
        <v>14763</v>
      </c>
      <c r="BJ903" t="s">
        <v>1498</v>
      </c>
      <c r="BK903" s="74">
        <v>5562</v>
      </c>
      <c r="BL903" s="74" t="s">
        <v>2929</v>
      </c>
      <c r="BM903" s="74"/>
    </row>
    <row r="904" spans="61:65" x14ac:dyDescent="0.25">
      <c r="BI904">
        <v>14764</v>
      </c>
      <c r="BJ904" t="s">
        <v>1499</v>
      </c>
      <c r="BK904" s="74">
        <v>5563</v>
      </c>
      <c r="BL904" s="74" t="s">
        <v>2930</v>
      </c>
      <c r="BM904" s="74"/>
    </row>
    <row r="905" spans="61:65" x14ac:dyDescent="0.25">
      <c r="BI905">
        <v>14765</v>
      </c>
      <c r="BJ905" t="s">
        <v>1500</v>
      </c>
      <c r="BK905" s="74">
        <v>5564</v>
      </c>
      <c r="BL905" s="74" t="s">
        <v>2931</v>
      </c>
      <c r="BM905" s="74"/>
    </row>
    <row r="906" spans="61:65" x14ac:dyDescent="0.25">
      <c r="BI906">
        <v>14767</v>
      </c>
      <c r="BJ906" t="s">
        <v>1501</v>
      </c>
      <c r="BK906" s="74">
        <v>5565</v>
      </c>
      <c r="BL906" s="74" t="s">
        <v>2932</v>
      </c>
      <c r="BM906" s="74"/>
    </row>
    <row r="907" spans="61:65" x14ac:dyDescent="0.25">
      <c r="BI907">
        <v>14769</v>
      </c>
      <c r="BJ907" t="s">
        <v>1502</v>
      </c>
      <c r="BK907" s="74">
        <v>5566</v>
      </c>
      <c r="BL907" s="74" t="s">
        <v>9390</v>
      </c>
      <c r="BM907" s="74"/>
    </row>
    <row r="908" spans="61:65" x14ac:dyDescent="0.25">
      <c r="BI908">
        <v>14771</v>
      </c>
      <c r="BJ908" t="s">
        <v>1503</v>
      </c>
      <c r="BK908" s="74">
        <v>5567</v>
      </c>
      <c r="BL908" s="74" t="s">
        <v>2933</v>
      </c>
      <c r="BM908" s="74"/>
    </row>
    <row r="909" spans="61:65" x14ac:dyDescent="0.25">
      <c r="BI909">
        <v>14775</v>
      </c>
      <c r="BJ909" t="s">
        <v>1504</v>
      </c>
      <c r="BK909" s="74">
        <v>5568</v>
      </c>
      <c r="BL909" s="74" t="s">
        <v>2934</v>
      </c>
      <c r="BM909" s="74"/>
    </row>
    <row r="910" spans="61:65" x14ac:dyDescent="0.25">
      <c r="BI910">
        <v>14781</v>
      </c>
      <c r="BJ910" t="s">
        <v>1505</v>
      </c>
      <c r="BK910" s="74">
        <v>5569</v>
      </c>
      <c r="BL910" s="74" t="s">
        <v>2935</v>
      </c>
      <c r="BM910" s="74"/>
    </row>
    <row r="911" spans="61:65" x14ac:dyDescent="0.25">
      <c r="BI911">
        <v>14783</v>
      </c>
      <c r="BJ911" t="s">
        <v>1506</v>
      </c>
      <c r="BK911" s="74">
        <v>5570</v>
      </c>
      <c r="BL911" s="74" t="s">
        <v>2936</v>
      </c>
      <c r="BM911" s="74"/>
    </row>
    <row r="912" spans="61:65" x14ac:dyDescent="0.25">
      <c r="BI912">
        <v>14784</v>
      </c>
      <c r="BJ912" t="s">
        <v>991</v>
      </c>
      <c r="BK912" s="74">
        <v>5571</v>
      </c>
      <c r="BL912" s="74" t="s">
        <v>2937</v>
      </c>
      <c r="BM912" s="74"/>
    </row>
    <row r="913" spans="61:65" x14ac:dyDescent="0.25">
      <c r="BI913">
        <v>14785</v>
      </c>
      <c r="BJ913" t="s">
        <v>1507</v>
      </c>
      <c r="BK913" s="74">
        <v>5572</v>
      </c>
      <c r="BL913" s="74" t="s">
        <v>2938</v>
      </c>
      <c r="BM913" s="74"/>
    </row>
    <row r="914" spans="61:65" x14ac:dyDescent="0.25">
      <c r="BI914">
        <v>14795</v>
      </c>
      <c r="BJ914" t="s">
        <v>1508</v>
      </c>
      <c r="BK914" s="74">
        <v>5573</v>
      </c>
      <c r="BL914" s="74" t="s">
        <v>2939</v>
      </c>
      <c r="BM914" s="74"/>
    </row>
    <row r="915" spans="61:65" x14ac:dyDescent="0.25">
      <c r="BI915">
        <v>14797</v>
      </c>
      <c r="BJ915" t="s">
        <v>1509</v>
      </c>
      <c r="BK915" s="74">
        <v>5574</v>
      </c>
      <c r="BL915" s="74" t="s">
        <v>2940</v>
      </c>
      <c r="BM915" s="74"/>
    </row>
    <row r="916" spans="61:65" x14ac:dyDescent="0.25">
      <c r="BI916">
        <v>14798</v>
      </c>
      <c r="BJ916" t="s">
        <v>1510</v>
      </c>
      <c r="BK916" s="74">
        <v>5575</v>
      </c>
      <c r="BL916" s="74" t="s">
        <v>2941</v>
      </c>
      <c r="BM916" s="74"/>
    </row>
    <row r="917" spans="61:65" x14ac:dyDescent="0.25">
      <c r="BI917">
        <v>14805</v>
      </c>
      <c r="BJ917" t="s">
        <v>1511</v>
      </c>
      <c r="BK917" s="74">
        <v>5576</v>
      </c>
      <c r="BL917" s="74" t="s">
        <v>2942</v>
      </c>
      <c r="BM917" s="74"/>
    </row>
    <row r="918" spans="61:65" x14ac:dyDescent="0.25">
      <c r="BI918">
        <v>14808</v>
      </c>
      <c r="BJ918" t="s">
        <v>1512</v>
      </c>
      <c r="BK918" s="74">
        <v>5577</v>
      </c>
      <c r="BL918" s="74" t="s">
        <v>2943</v>
      </c>
      <c r="BM918" s="74"/>
    </row>
    <row r="919" spans="61:65" x14ac:dyDescent="0.25">
      <c r="BI919">
        <v>14812</v>
      </c>
      <c r="BJ919" t="s">
        <v>1513</v>
      </c>
      <c r="BK919" s="74">
        <v>5578</v>
      </c>
      <c r="BL919" s="74" t="s">
        <v>2944</v>
      </c>
      <c r="BM919" s="74"/>
    </row>
    <row r="920" spans="61:65" x14ac:dyDescent="0.25">
      <c r="BI920">
        <v>14815</v>
      </c>
      <c r="BJ920" t="s">
        <v>1514</v>
      </c>
      <c r="BK920" s="74">
        <v>5579</v>
      </c>
      <c r="BL920" s="74" t="s">
        <v>2945</v>
      </c>
      <c r="BM920" s="74"/>
    </row>
    <row r="921" spans="61:65" x14ac:dyDescent="0.25">
      <c r="BI921">
        <v>14818</v>
      </c>
      <c r="BJ921" t="s">
        <v>1515</v>
      </c>
      <c r="BK921" s="74">
        <v>5580</v>
      </c>
      <c r="BL921" s="74" t="s">
        <v>12939</v>
      </c>
      <c r="BM921" s="74"/>
    </row>
    <row r="922" spans="61:65" x14ac:dyDescent="0.25">
      <c r="BI922">
        <v>14819</v>
      </c>
      <c r="BJ922" t="s">
        <v>1516</v>
      </c>
      <c r="BK922" s="74">
        <v>5581</v>
      </c>
      <c r="BL922" s="74" t="s">
        <v>2947</v>
      </c>
      <c r="BM922" s="74"/>
    </row>
    <row r="923" spans="61:65" x14ac:dyDescent="0.25">
      <c r="BI923">
        <v>14823</v>
      </c>
      <c r="BJ923" t="s">
        <v>1517</v>
      </c>
      <c r="BK923" s="74">
        <v>5582</v>
      </c>
      <c r="BL923" s="74" t="s">
        <v>12940</v>
      </c>
      <c r="BM923" s="74"/>
    </row>
    <row r="924" spans="61:65" x14ac:dyDescent="0.25">
      <c r="BI924">
        <v>14827</v>
      </c>
      <c r="BJ924" t="s">
        <v>1518</v>
      </c>
      <c r="BK924" s="74">
        <v>5583</v>
      </c>
      <c r="BL924" s="74" t="s">
        <v>2949</v>
      </c>
      <c r="BM924" s="74"/>
    </row>
    <row r="925" spans="61:65" x14ac:dyDescent="0.25">
      <c r="BI925">
        <v>14830</v>
      </c>
      <c r="BJ925" t="s">
        <v>1519</v>
      </c>
      <c r="BK925" s="74">
        <v>5584</v>
      </c>
      <c r="BL925" s="74" t="s">
        <v>2950</v>
      </c>
      <c r="BM925" s="74"/>
    </row>
    <row r="926" spans="61:65" x14ac:dyDescent="0.25">
      <c r="BI926">
        <v>14831</v>
      </c>
      <c r="BJ926" t="s">
        <v>1520</v>
      </c>
      <c r="BK926" s="74">
        <v>5585</v>
      </c>
      <c r="BL926" s="74" t="s">
        <v>2951</v>
      </c>
      <c r="BM926" s="74"/>
    </row>
    <row r="927" spans="61:65" x14ac:dyDescent="0.25">
      <c r="BI927">
        <v>14836</v>
      </c>
      <c r="BJ927" t="s">
        <v>1521</v>
      </c>
      <c r="BK927" s="74">
        <v>5589</v>
      </c>
      <c r="BL927" s="74" t="s">
        <v>2952</v>
      </c>
      <c r="BM927" s="74"/>
    </row>
    <row r="928" spans="61:65" x14ac:dyDescent="0.25">
      <c r="BI928">
        <v>14841</v>
      </c>
      <c r="BJ928" t="s">
        <v>1522</v>
      </c>
      <c r="BK928" s="74">
        <v>5591</v>
      </c>
      <c r="BL928" s="74" t="s">
        <v>2953</v>
      </c>
      <c r="BM928" s="74"/>
    </row>
    <row r="929" spans="61:65" x14ac:dyDescent="0.25">
      <c r="BI929">
        <v>14842</v>
      </c>
      <c r="BJ929" t="s">
        <v>1523</v>
      </c>
      <c r="BK929" s="74">
        <v>5593</v>
      </c>
      <c r="BL929" s="74" t="s">
        <v>2955</v>
      </c>
      <c r="BM929" s="74"/>
    </row>
    <row r="930" spans="61:65" x14ac:dyDescent="0.25">
      <c r="BI930">
        <v>14844</v>
      </c>
      <c r="BJ930" t="s">
        <v>1524</v>
      </c>
      <c r="BK930" s="74">
        <v>5594</v>
      </c>
      <c r="BL930" s="74" t="s">
        <v>2956</v>
      </c>
      <c r="BM930" s="74"/>
    </row>
    <row r="931" spans="61:65" x14ac:dyDescent="0.25">
      <c r="BI931">
        <v>14845</v>
      </c>
      <c r="BJ931" t="s">
        <v>1525</v>
      </c>
      <c r="BK931" s="74">
        <v>5595</v>
      </c>
      <c r="BL931" s="74" t="s">
        <v>2957</v>
      </c>
      <c r="BM931" s="74"/>
    </row>
    <row r="932" spans="61:65" x14ac:dyDescent="0.25">
      <c r="BI932">
        <v>14848</v>
      </c>
      <c r="BJ932" t="s">
        <v>1526</v>
      </c>
      <c r="BK932" s="74">
        <v>5599</v>
      </c>
      <c r="BL932" s="74" t="s">
        <v>9545</v>
      </c>
      <c r="BM932" s="74"/>
    </row>
    <row r="933" spans="61:65" x14ac:dyDescent="0.25">
      <c r="BI933">
        <v>14851</v>
      </c>
      <c r="BJ933" t="s">
        <v>1527</v>
      </c>
      <c r="BK933" s="74">
        <v>5602</v>
      </c>
      <c r="BL933" s="74" t="s">
        <v>2959</v>
      </c>
      <c r="BM933" s="74"/>
    </row>
    <row r="934" spans="61:65" x14ac:dyDescent="0.25">
      <c r="BI934">
        <v>14853</v>
      </c>
      <c r="BJ934" t="s">
        <v>1528</v>
      </c>
      <c r="BK934" s="74">
        <v>5611</v>
      </c>
      <c r="BL934" s="74" t="s">
        <v>2960</v>
      </c>
      <c r="BM934" s="74"/>
    </row>
    <row r="935" spans="61:65" x14ac:dyDescent="0.25">
      <c r="BI935">
        <v>14859</v>
      </c>
      <c r="BJ935" t="s">
        <v>1529</v>
      </c>
      <c r="BK935" s="74">
        <v>5613</v>
      </c>
      <c r="BL935" s="74" t="s">
        <v>2961</v>
      </c>
      <c r="BM935" s="74"/>
    </row>
    <row r="936" spans="61:65" x14ac:dyDescent="0.25">
      <c r="BI936">
        <v>14866</v>
      </c>
      <c r="BJ936" t="s">
        <v>1530</v>
      </c>
      <c r="BK936" s="74">
        <v>5615</v>
      </c>
      <c r="BL936" s="74" t="s">
        <v>2962</v>
      </c>
      <c r="BM936" s="74"/>
    </row>
    <row r="937" spans="61:65" x14ac:dyDescent="0.25">
      <c r="BI937">
        <v>14868</v>
      </c>
      <c r="BJ937" t="s">
        <v>1531</v>
      </c>
      <c r="BK937" s="74">
        <v>5620</v>
      </c>
      <c r="BL937" s="74" t="s">
        <v>2964</v>
      </c>
      <c r="BM937" s="74"/>
    </row>
    <row r="938" spans="61:65" x14ac:dyDescent="0.25">
      <c r="BI938">
        <v>14875</v>
      </c>
      <c r="BJ938" t="s">
        <v>1532</v>
      </c>
      <c r="BK938" s="74">
        <v>5624</v>
      </c>
      <c r="BL938" s="74" t="s">
        <v>2966</v>
      </c>
      <c r="BM938" s="74"/>
    </row>
    <row r="939" spans="61:65" x14ac:dyDescent="0.25">
      <c r="BI939">
        <v>14882</v>
      </c>
      <c r="BJ939" t="s">
        <v>1533</v>
      </c>
      <c r="BK939" s="74">
        <v>5626</v>
      </c>
      <c r="BL939" s="74" t="s">
        <v>2967</v>
      </c>
      <c r="BM939" s="74"/>
    </row>
    <row r="940" spans="61:65" x14ac:dyDescent="0.25">
      <c r="BI940">
        <v>14889</v>
      </c>
      <c r="BJ940" t="s">
        <v>1534</v>
      </c>
      <c r="BK940" s="74">
        <v>5627</v>
      </c>
      <c r="BL940" s="74" t="s">
        <v>2968</v>
      </c>
      <c r="BM940" s="74"/>
    </row>
    <row r="941" spans="61:65" x14ac:dyDescent="0.25">
      <c r="BI941">
        <v>14891</v>
      </c>
      <c r="BJ941" t="s">
        <v>1535</v>
      </c>
      <c r="BK941" s="74">
        <v>5628</v>
      </c>
      <c r="BL941" s="74" t="s">
        <v>2969</v>
      </c>
      <c r="BM941" s="74"/>
    </row>
    <row r="942" spans="61:65" x14ac:dyDescent="0.25">
      <c r="BI942">
        <v>14901</v>
      </c>
      <c r="BJ942" t="s">
        <v>1536</v>
      </c>
      <c r="BK942" s="74">
        <v>5629</v>
      </c>
      <c r="BL942" s="74" t="s">
        <v>2970</v>
      </c>
      <c r="BM942" s="74"/>
    </row>
    <row r="943" spans="61:65" x14ac:dyDescent="0.25">
      <c r="BI943">
        <v>14903</v>
      </c>
      <c r="BJ943" t="s">
        <v>1537</v>
      </c>
      <c r="BK943" s="74">
        <v>5630</v>
      </c>
      <c r="BL943" s="74" t="s">
        <v>2971</v>
      </c>
      <c r="BM943" s="74"/>
    </row>
    <row r="944" spans="61:65" x14ac:dyDescent="0.25">
      <c r="BI944">
        <v>14905</v>
      </c>
      <c r="BJ944" t="s">
        <v>1538</v>
      </c>
      <c r="BK944" s="74">
        <v>5631</v>
      </c>
      <c r="BL944" s="74" t="s">
        <v>2972</v>
      </c>
      <c r="BM944" s="74"/>
    </row>
    <row r="945" spans="61:65" x14ac:dyDescent="0.25">
      <c r="BI945">
        <v>14907</v>
      </c>
      <c r="BJ945" t="s">
        <v>1539</v>
      </c>
      <c r="BK945" s="74">
        <v>5632</v>
      </c>
      <c r="BL945" s="74" t="s">
        <v>2973</v>
      </c>
      <c r="BM945" s="74"/>
    </row>
    <row r="946" spans="61:65" x14ac:dyDescent="0.25">
      <c r="BI946">
        <v>14908</v>
      </c>
      <c r="BJ946" t="s">
        <v>1540</v>
      </c>
      <c r="BK946" s="74">
        <v>5633</v>
      </c>
      <c r="BL946" s="74" t="s">
        <v>2974</v>
      </c>
      <c r="BM946" s="74"/>
    </row>
    <row r="947" spans="61:65" x14ac:dyDescent="0.25">
      <c r="BI947">
        <v>14909</v>
      </c>
      <c r="BJ947" t="s">
        <v>1541</v>
      </c>
      <c r="BK947" s="74">
        <v>5634</v>
      </c>
      <c r="BL947" s="74" t="s">
        <v>2975</v>
      </c>
      <c r="BM947" s="74"/>
    </row>
    <row r="948" spans="61:65" x14ac:dyDescent="0.25">
      <c r="BI948">
        <v>14916</v>
      </c>
      <c r="BJ948" t="s">
        <v>1542</v>
      </c>
      <c r="BK948" s="74">
        <v>5635</v>
      </c>
      <c r="BL948" s="74" t="s">
        <v>2976</v>
      </c>
      <c r="BM948" s="74"/>
    </row>
    <row r="949" spans="61:65" x14ac:dyDescent="0.25">
      <c r="BI949">
        <v>14926</v>
      </c>
      <c r="BJ949" t="s">
        <v>1543</v>
      </c>
      <c r="BK949" s="74">
        <v>5636</v>
      </c>
      <c r="BL949" s="74" t="s">
        <v>2977</v>
      </c>
      <c r="BM949" s="74"/>
    </row>
    <row r="950" spans="61:65" x14ac:dyDescent="0.25">
      <c r="BI950">
        <v>14927</v>
      </c>
      <c r="BJ950" t="s">
        <v>1544</v>
      </c>
      <c r="BK950" s="74">
        <v>5637</v>
      </c>
      <c r="BL950" s="74" t="s">
        <v>2978</v>
      </c>
      <c r="BM950" s="74"/>
    </row>
    <row r="951" spans="61:65" x14ac:dyDescent="0.25">
      <c r="BI951">
        <v>14928</v>
      </c>
      <c r="BJ951" t="s">
        <v>1545</v>
      </c>
      <c r="BK951" s="74">
        <v>5638</v>
      </c>
      <c r="BL951" s="74" t="s">
        <v>2979</v>
      </c>
      <c r="BM951" s="74"/>
    </row>
    <row r="952" spans="61:65" x14ac:dyDescent="0.25">
      <c r="BI952">
        <v>14932</v>
      </c>
      <c r="BJ952" t="s">
        <v>1546</v>
      </c>
      <c r="BK952" s="74">
        <v>5639</v>
      </c>
      <c r="BL952" s="74" t="s">
        <v>2980</v>
      </c>
      <c r="BM952" s="74"/>
    </row>
    <row r="953" spans="61:65" x14ac:dyDescent="0.25">
      <c r="BI953">
        <v>14934</v>
      </c>
      <c r="BJ953" t="s">
        <v>1547</v>
      </c>
      <c r="BK953" s="74">
        <v>5640</v>
      </c>
      <c r="BL953" s="74" t="s">
        <v>2981</v>
      </c>
      <c r="BM953" s="74"/>
    </row>
    <row r="954" spans="61:65" x14ac:dyDescent="0.25">
      <c r="BI954">
        <v>14938</v>
      </c>
      <c r="BJ954" t="s">
        <v>1548</v>
      </c>
      <c r="BK954" s="74">
        <v>5641</v>
      </c>
      <c r="BL954" s="74" t="s">
        <v>2982</v>
      </c>
      <c r="BM954" s="74"/>
    </row>
    <row r="955" spans="61:65" x14ac:dyDescent="0.25">
      <c r="BI955">
        <v>14947</v>
      </c>
      <c r="BJ955" t="s">
        <v>1549</v>
      </c>
      <c r="BK955" s="74">
        <v>5642</v>
      </c>
      <c r="BL955" s="74" t="s">
        <v>2983</v>
      </c>
      <c r="BM955" s="74"/>
    </row>
    <row r="956" spans="61:65" x14ac:dyDescent="0.25">
      <c r="BI956">
        <v>14949</v>
      </c>
      <c r="BJ956" t="s">
        <v>1550</v>
      </c>
      <c r="BK956" s="74">
        <v>5643</v>
      </c>
      <c r="BL956" s="74" t="s">
        <v>2984</v>
      </c>
      <c r="BM956" s="74"/>
    </row>
    <row r="957" spans="61:65" x14ac:dyDescent="0.25">
      <c r="BI957">
        <v>14951</v>
      </c>
      <c r="BJ957" t="s">
        <v>1551</v>
      </c>
      <c r="BK957" s="74">
        <v>5644</v>
      </c>
      <c r="BL957" s="74" t="s">
        <v>2985</v>
      </c>
      <c r="BM957" s="74"/>
    </row>
    <row r="958" spans="61:65" x14ac:dyDescent="0.25">
      <c r="BI958">
        <v>14958</v>
      </c>
      <c r="BJ958" t="s">
        <v>1552</v>
      </c>
      <c r="BK958" s="74">
        <v>5645</v>
      </c>
      <c r="BL958" s="74" t="s">
        <v>2986</v>
      </c>
      <c r="BM958" s="74"/>
    </row>
    <row r="959" spans="61:65" x14ac:dyDescent="0.25">
      <c r="BI959">
        <v>14960</v>
      </c>
      <c r="BJ959" t="s">
        <v>1553</v>
      </c>
      <c r="BK959" s="74">
        <v>5646</v>
      </c>
      <c r="BL959" s="74" t="s">
        <v>2987</v>
      </c>
      <c r="BM959" s="74"/>
    </row>
    <row r="960" spans="61:65" x14ac:dyDescent="0.25">
      <c r="BI960">
        <v>14962</v>
      </c>
      <c r="BJ960" t="s">
        <v>1554</v>
      </c>
      <c r="BK960" s="74">
        <v>5647</v>
      </c>
      <c r="BL960" s="74" t="s">
        <v>2988</v>
      </c>
      <c r="BM960" s="74"/>
    </row>
    <row r="961" spans="61:65" x14ac:dyDescent="0.25">
      <c r="BI961">
        <v>14965</v>
      </c>
      <c r="BJ961" t="s">
        <v>1555</v>
      </c>
      <c r="BK961" s="74">
        <v>5648</v>
      </c>
      <c r="BL961" s="74" t="s">
        <v>2989</v>
      </c>
      <c r="BM961" s="74"/>
    </row>
    <row r="962" spans="61:65" x14ac:dyDescent="0.25">
      <c r="BI962">
        <v>14968</v>
      </c>
      <c r="BJ962" t="s">
        <v>1556</v>
      </c>
      <c r="BK962" s="74">
        <v>5649</v>
      </c>
      <c r="BL962" s="74" t="s">
        <v>2990</v>
      </c>
      <c r="BM962" s="74"/>
    </row>
    <row r="963" spans="61:65" x14ac:dyDescent="0.25">
      <c r="BI963">
        <v>14970</v>
      </c>
      <c r="BJ963" t="s">
        <v>1557</v>
      </c>
      <c r="BK963" s="74">
        <v>5650</v>
      </c>
      <c r="BL963" s="74" t="s">
        <v>2991</v>
      </c>
      <c r="BM963" s="74"/>
    </row>
    <row r="964" spans="61:65" x14ac:dyDescent="0.25">
      <c r="BI964">
        <v>14977</v>
      </c>
      <c r="BJ964" t="s">
        <v>1558</v>
      </c>
      <c r="BK964" s="74">
        <v>5651</v>
      </c>
      <c r="BL964" s="74" t="s">
        <v>2992</v>
      </c>
      <c r="BM964" s="74"/>
    </row>
    <row r="965" spans="61:65" x14ac:dyDescent="0.25">
      <c r="BI965">
        <v>14986</v>
      </c>
      <c r="BJ965" t="s">
        <v>1559</v>
      </c>
      <c r="BK965" s="74">
        <v>5652</v>
      </c>
      <c r="BL965" s="74" t="s">
        <v>2993</v>
      </c>
      <c r="BM965" s="74"/>
    </row>
    <row r="966" spans="61:65" x14ac:dyDescent="0.25">
      <c r="BI966">
        <v>14988</v>
      </c>
      <c r="BJ966" t="s">
        <v>1560</v>
      </c>
      <c r="BK966" s="74">
        <v>5654</v>
      </c>
      <c r="BL966" s="74" t="s">
        <v>2994</v>
      </c>
      <c r="BM966" s="74"/>
    </row>
    <row r="967" spans="61:65" x14ac:dyDescent="0.25">
      <c r="BI967">
        <v>14993</v>
      </c>
      <c r="BJ967" t="s">
        <v>1561</v>
      </c>
      <c r="BK967" s="74">
        <v>5655</v>
      </c>
      <c r="BL967" s="74" t="s">
        <v>2995</v>
      </c>
      <c r="BM967" s="74"/>
    </row>
    <row r="968" spans="61:65" x14ac:dyDescent="0.25">
      <c r="BI968">
        <v>14997</v>
      </c>
      <c r="BJ968" t="s">
        <v>1562</v>
      </c>
      <c r="BK968" s="74">
        <v>5656</v>
      </c>
      <c r="BL968" s="74" t="s">
        <v>2996</v>
      </c>
      <c r="BM968" s="74"/>
    </row>
    <row r="969" spans="61:65" x14ac:dyDescent="0.25">
      <c r="BI969">
        <v>14998</v>
      </c>
      <c r="BJ969" t="s">
        <v>1563</v>
      </c>
      <c r="BK969" s="74">
        <v>5657</v>
      </c>
      <c r="BL969" s="74" t="s">
        <v>2997</v>
      </c>
      <c r="BM969" s="74"/>
    </row>
    <row r="970" spans="61:65" x14ac:dyDescent="0.25">
      <c r="BI970">
        <v>14999</v>
      </c>
      <c r="BJ970" t="s">
        <v>1564</v>
      </c>
      <c r="BK970" s="74">
        <v>5658</v>
      </c>
      <c r="BL970" s="74" t="s">
        <v>2998</v>
      </c>
      <c r="BM970" s="74"/>
    </row>
    <row r="971" spans="61:65" x14ac:dyDescent="0.25">
      <c r="BI971">
        <v>15004</v>
      </c>
      <c r="BJ971" t="s">
        <v>1565</v>
      </c>
      <c r="BK971" s="74">
        <v>5659</v>
      </c>
      <c r="BL971" s="74" t="s">
        <v>2999</v>
      </c>
      <c r="BM971" s="74"/>
    </row>
    <row r="972" spans="61:65" x14ac:dyDescent="0.25">
      <c r="BI972">
        <v>15006</v>
      </c>
      <c r="BJ972" t="s">
        <v>1566</v>
      </c>
      <c r="BK972" s="74">
        <v>5660</v>
      </c>
      <c r="BL972" s="74" t="s">
        <v>3000</v>
      </c>
      <c r="BM972" s="74"/>
    </row>
    <row r="973" spans="61:65" x14ac:dyDescent="0.25">
      <c r="BI973">
        <v>15008</v>
      </c>
      <c r="BJ973" t="s">
        <v>1567</v>
      </c>
      <c r="BK973" s="74">
        <v>5661</v>
      </c>
      <c r="BL973" s="74" t="s">
        <v>3001</v>
      </c>
      <c r="BM973" s="74"/>
    </row>
    <row r="974" spans="61:65" x14ac:dyDescent="0.25">
      <c r="BI974">
        <v>15010</v>
      </c>
      <c r="BJ974" t="s">
        <v>1568</v>
      </c>
      <c r="BK974" s="74">
        <v>5662</v>
      </c>
      <c r="BL974" s="74" t="s">
        <v>3002</v>
      </c>
      <c r="BM974" s="74"/>
    </row>
    <row r="975" spans="61:65" x14ac:dyDescent="0.25">
      <c r="BI975">
        <v>15012</v>
      </c>
      <c r="BJ975" t="s">
        <v>1569</v>
      </c>
      <c r="BK975" s="74">
        <v>5663</v>
      </c>
      <c r="BL975" s="74" t="s">
        <v>3003</v>
      </c>
      <c r="BM975" s="74"/>
    </row>
    <row r="976" spans="61:65" x14ac:dyDescent="0.25">
      <c r="BI976">
        <v>15015</v>
      </c>
      <c r="BJ976" t="s">
        <v>1570</v>
      </c>
      <c r="BK976" s="74">
        <v>5664</v>
      </c>
      <c r="BL976" s="74" t="s">
        <v>3004</v>
      </c>
      <c r="BM976" s="74"/>
    </row>
    <row r="977" spans="61:65" x14ac:dyDescent="0.25">
      <c r="BI977">
        <v>15017</v>
      </c>
      <c r="BJ977" t="s">
        <v>1571</v>
      </c>
      <c r="BK977" s="74">
        <v>5665</v>
      </c>
      <c r="BL977" s="74" t="s">
        <v>3005</v>
      </c>
      <c r="BM977" s="74"/>
    </row>
    <row r="978" spans="61:65" x14ac:dyDescent="0.25">
      <c r="BI978">
        <v>15019</v>
      </c>
      <c r="BJ978" t="s">
        <v>1572</v>
      </c>
      <c r="BK978" s="74">
        <v>5666</v>
      </c>
      <c r="BL978" s="74" t="s">
        <v>3006</v>
      </c>
      <c r="BM978" s="74"/>
    </row>
    <row r="979" spans="61:65" x14ac:dyDescent="0.25">
      <c r="BI979">
        <v>15020</v>
      </c>
      <c r="BJ979" t="s">
        <v>1573</v>
      </c>
      <c r="BK979" s="74">
        <v>5667</v>
      </c>
      <c r="BL979" s="74" t="s">
        <v>3007</v>
      </c>
      <c r="BM979" s="74"/>
    </row>
    <row r="980" spans="61:65" x14ac:dyDescent="0.25">
      <c r="BI980">
        <v>15023</v>
      </c>
      <c r="BJ980" t="s">
        <v>1574</v>
      </c>
      <c r="BK980" s="74">
        <v>5669</v>
      </c>
      <c r="BL980" s="74" t="s">
        <v>3008</v>
      </c>
      <c r="BM980" s="74"/>
    </row>
    <row r="981" spans="61:65" x14ac:dyDescent="0.25">
      <c r="BI981">
        <v>15029</v>
      </c>
      <c r="BJ981" t="s">
        <v>1575</v>
      </c>
      <c r="BK981" s="74">
        <v>5670</v>
      </c>
      <c r="BL981" s="74" t="s">
        <v>3009</v>
      </c>
      <c r="BM981" s="74"/>
    </row>
    <row r="982" spans="61:65" x14ac:dyDescent="0.25">
      <c r="BI982">
        <v>15032</v>
      </c>
      <c r="BJ982" t="s">
        <v>1576</v>
      </c>
      <c r="BK982" s="74">
        <v>5671</v>
      </c>
      <c r="BL982" s="74" t="s">
        <v>3010</v>
      </c>
      <c r="BM982" s="74"/>
    </row>
    <row r="983" spans="61:65" x14ac:dyDescent="0.25">
      <c r="BI983">
        <v>15033</v>
      </c>
      <c r="BJ983" t="s">
        <v>1577</v>
      </c>
      <c r="BK983" s="74">
        <v>5673</v>
      </c>
      <c r="BL983" s="74" t="s">
        <v>3011</v>
      </c>
      <c r="BM983" s="74"/>
    </row>
    <row r="984" spans="61:65" x14ac:dyDescent="0.25">
      <c r="BI984">
        <v>15034</v>
      </c>
      <c r="BJ984" t="s">
        <v>1578</v>
      </c>
      <c r="BK984" s="74">
        <v>5674</v>
      </c>
      <c r="BL984" s="74" t="s">
        <v>3012</v>
      </c>
      <c r="BM984" s="74"/>
    </row>
    <row r="985" spans="61:65" x14ac:dyDescent="0.25">
      <c r="BI985">
        <v>15038</v>
      </c>
      <c r="BJ985" t="s">
        <v>1579</v>
      </c>
      <c r="BK985" s="74">
        <v>5675</v>
      </c>
      <c r="BL985" s="74" t="s">
        <v>3013</v>
      </c>
      <c r="BM985" s="74"/>
    </row>
    <row r="986" spans="61:65" x14ac:dyDescent="0.25">
      <c r="BI986">
        <v>15039</v>
      </c>
      <c r="BJ986" t="s">
        <v>1580</v>
      </c>
      <c r="BK986" s="74">
        <v>5677</v>
      </c>
      <c r="BL986" s="74" t="s">
        <v>3014</v>
      </c>
      <c r="BM986" s="74"/>
    </row>
    <row r="987" spans="61:65" x14ac:dyDescent="0.25">
      <c r="BI987">
        <v>15042</v>
      </c>
      <c r="BJ987" t="s">
        <v>1581</v>
      </c>
      <c r="BK987" s="74">
        <v>5678</v>
      </c>
      <c r="BL987" s="74" t="s">
        <v>3015</v>
      </c>
      <c r="BM987" s="74"/>
    </row>
    <row r="988" spans="61:65" x14ac:dyDescent="0.25">
      <c r="BI988">
        <v>15043</v>
      </c>
      <c r="BJ988" t="s">
        <v>1582</v>
      </c>
      <c r="BK988" s="74">
        <v>5679</v>
      </c>
      <c r="BL988" s="74" t="s">
        <v>3016</v>
      </c>
      <c r="BM988" s="74"/>
    </row>
    <row r="989" spans="61:65" x14ac:dyDescent="0.25">
      <c r="BI989">
        <v>15045</v>
      </c>
      <c r="BJ989" t="s">
        <v>1583</v>
      </c>
      <c r="BK989" s="74">
        <v>5683</v>
      </c>
      <c r="BL989" s="74" t="s">
        <v>3017</v>
      </c>
      <c r="BM989" s="74"/>
    </row>
    <row r="990" spans="61:65" x14ac:dyDescent="0.25">
      <c r="BI990">
        <v>15047</v>
      </c>
      <c r="BJ990" t="s">
        <v>1584</v>
      </c>
      <c r="BK990" s="74">
        <v>5684</v>
      </c>
      <c r="BL990" s="74" t="s">
        <v>3018</v>
      </c>
      <c r="BM990" s="74"/>
    </row>
    <row r="991" spans="61:65" x14ac:dyDescent="0.25">
      <c r="BI991">
        <v>15053</v>
      </c>
      <c r="BJ991" t="s">
        <v>1585</v>
      </c>
      <c r="BK991" s="74">
        <v>5685</v>
      </c>
      <c r="BL991" s="74" t="s">
        <v>3019</v>
      </c>
      <c r="BM991" s="74"/>
    </row>
    <row r="992" spans="61:65" x14ac:dyDescent="0.25">
      <c r="BI992">
        <v>15054</v>
      </c>
      <c r="BJ992" t="s">
        <v>1586</v>
      </c>
      <c r="BK992" s="74">
        <v>5686</v>
      </c>
      <c r="BL992" s="74" t="s">
        <v>3020</v>
      </c>
      <c r="BM992" s="74"/>
    </row>
    <row r="993" spans="61:65" x14ac:dyDescent="0.25">
      <c r="BI993">
        <v>15057</v>
      </c>
      <c r="BJ993" t="s">
        <v>1587</v>
      </c>
      <c r="BK993" s="74">
        <v>5687</v>
      </c>
      <c r="BL993" s="74" t="s">
        <v>12941</v>
      </c>
      <c r="BM993" s="74"/>
    </row>
    <row r="994" spans="61:65" x14ac:dyDescent="0.25">
      <c r="BI994">
        <v>15061</v>
      </c>
      <c r="BJ994" t="s">
        <v>1588</v>
      </c>
      <c r="BK994" s="74">
        <v>5688</v>
      </c>
      <c r="BL994" s="74" t="s">
        <v>3022</v>
      </c>
      <c r="BM994" s="74"/>
    </row>
    <row r="995" spans="61:65" x14ac:dyDescent="0.25">
      <c r="BI995">
        <v>15064</v>
      </c>
      <c r="BJ995" t="s">
        <v>1589</v>
      </c>
      <c r="BK995" s="74">
        <v>5689</v>
      </c>
      <c r="BL995" s="74" t="s">
        <v>3023</v>
      </c>
      <c r="BM995" s="74"/>
    </row>
    <row r="996" spans="61:65" x14ac:dyDescent="0.25">
      <c r="BI996">
        <v>15067</v>
      </c>
      <c r="BJ996" t="s">
        <v>1590</v>
      </c>
      <c r="BK996" s="74">
        <v>5690</v>
      </c>
      <c r="BL996" s="74" t="s">
        <v>3024</v>
      </c>
      <c r="BM996" s="74"/>
    </row>
    <row r="997" spans="61:65" x14ac:dyDescent="0.25">
      <c r="BI997">
        <v>15069</v>
      </c>
      <c r="BJ997" t="s">
        <v>495</v>
      </c>
      <c r="BK997" s="74">
        <v>5692</v>
      </c>
      <c r="BL997" s="74" t="s">
        <v>3025</v>
      </c>
      <c r="BM997" s="74"/>
    </row>
    <row r="998" spans="61:65" x14ac:dyDescent="0.25">
      <c r="BI998">
        <v>15071</v>
      </c>
      <c r="BJ998" t="s">
        <v>1591</v>
      </c>
      <c r="BK998" s="74">
        <v>5694</v>
      </c>
      <c r="BL998" s="74" t="s">
        <v>3026</v>
      </c>
      <c r="BM998" s="74"/>
    </row>
    <row r="999" spans="61:65" x14ac:dyDescent="0.25">
      <c r="BI999">
        <v>15074</v>
      </c>
      <c r="BJ999" t="s">
        <v>1592</v>
      </c>
      <c r="BK999" s="74">
        <v>5695</v>
      </c>
      <c r="BL999" s="74" t="s">
        <v>3027</v>
      </c>
      <c r="BM999" s="74"/>
    </row>
    <row r="1000" spans="61:65" x14ac:dyDescent="0.25">
      <c r="BI1000">
        <v>15077</v>
      </c>
      <c r="BJ1000" t="s">
        <v>1593</v>
      </c>
      <c r="BK1000" s="74">
        <v>5699</v>
      </c>
      <c r="BL1000" s="74" t="s">
        <v>3028</v>
      </c>
      <c r="BM1000" s="74"/>
    </row>
    <row r="1001" spans="61:65" x14ac:dyDescent="0.25">
      <c r="BI1001">
        <v>15080</v>
      </c>
      <c r="BJ1001" t="s">
        <v>1594</v>
      </c>
      <c r="BK1001" s="74">
        <v>5701</v>
      </c>
      <c r="BL1001" s="74" t="s">
        <v>3029</v>
      </c>
      <c r="BM1001" s="74"/>
    </row>
    <row r="1002" spans="61:65" x14ac:dyDescent="0.25">
      <c r="BI1002">
        <v>15081</v>
      </c>
      <c r="BJ1002" t="s">
        <v>1595</v>
      </c>
      <c r="BK1002" s="74">
        <v>5705</v>
      </c>
      <c r="BL1002" s="74" t="s">
        <v>3030</v>
      </c>
      <c r="BM1002" s="74"/>
    </row>
    <row r="1003" spans="61:65" x14ac:dyDescent="0.25">
      <c r="BI1003">
        <v>15082</v>
      </c>
      <c r="BJ1003" t="s">
        <v>1596</v>
      </c>
      <c r="BK1003" s="74">
        <v>5706</v>
      </c>
      <c r="BL1003" s="74" t="s">
        <v>3031</v>
      </c>
      <c r="BM1003" s="74"/>
    </row>
    <row r="1004" spans="61:65" x14ac:dyDescent="0.25">
      <c r="BI1004">
        <v>15087</v>
      </c>
      <c r="BJ1004" t="s">
        <v>1597</v>
      </c>
      <c r="BK1004" s="74">
        <v>5707</v>
      </c>
      <c r="BL1004" s="74" t="s">
        <v>3032</v>
      </c>
      <c r="BM1004" s="74"/>
    </row>
    <row r="1005" spans="61:65" x14ac:dyDescent="0.25">
      <c r="BI1005">
        <v>15088</v>
      </c>
      <c r="BJ1005" t="s">
        <v>1598</v>
      </c>
      <c r="BK1005" s="74">
        <v>5711</v>
      </c>
      <c r="BL1005" s="74" t="s">
        <v>3033</v>
      </c>
      <c r="BM1005" s="74"/>
    </row>
    <row r="1006" spans="61:65" x14ac:dyDescent="0.25">
      <c r="BI1006">
        <v>15096</v>
      </c>
      <c r="BJ1006" t="s">
        <v>1599</v>
      </c>
      <c r="BK1006" s="74">
        <v>5712</v>
      </c>
      <c r="BL1006" s="74" t="s">
        <v>3034</v>
      </c>
      <c r="BM1006" s="74"/>
    </row>
    <row r="1007" spans="61:65" x14ac:dyDescent="0.25">
      <c r="BI1007">
        <v>15099</v>
      </c>
      <c r="BJ1007" t="s">
        <v>1263</v>
      </c>
      <c r="BK1007" s="74">
        <v>5713</v>
      </c>
      <c r="BL1007" s="74" t="s">
        <v>3035</v>
      </c>
      <c r="BM1007" s="74"/>
    </row>
    <row r="1008" spans="61:65" x14ac:dyDescent="0.25">
      <c r="BI1008">
        <v>15100</v>
      </c>
      <c r="BJ1008" t="s">
        <v>1600</v>
      </c>
      <c r="BK1008" s="74">
        <v>5714</v>
      </c>
      <c r="BL1008" s="74" t="s">
        <v>3036</v>
      </c>
      <c r="BM1008" s="74"/>
    </row>
    <row r="1009" spans="61:65" x14ac:dyDescent="0.25">
      <c r="BI1009">
        <v>15109</v>
      </c>
      <c r="BJ1009" t="s">
        <v>1601</v>
      </c>
      <c r="BK1009" s="74">
        <v>5715</v>
      </c>
      <c r="BL1009" s="74" t="s">
        <v>3037</v>
      </c>
      <c r="BM1009" s="74"/>
    </row>
    <row r="1010" spans="61:65" x14ac:dyDescent="0.25">
      <c r="BI1010">
        <v>15112</v>
      </c>
      <c r="BJ1010" t="s">
        <v>1602</v>
      </c>
      <c r="BK1010" s="74">
        <v>5716</v>
      </c>
      <c r="BL1010" s="74" t="s">
        <v>3038</v>
      </c>
      <c r="BM1010" s="74"/>
    </row>
    <row r="1011" spans="61:65" x14ac:dyDescent="0.25">
      <c r="BI1011">
        <v>15114</v>
      </c>
      <c r="BJ1011" t="s">
        <v>1603</v>
      </c>
      <c r="BK1011" s="74">
        <v>5717</v>
      </c>
      <c r="BL1011" s="74" t="s">
        <v>3039</v>
      </c>
      <c r="BM1011" s="74"/>
    </row>
    <row r="1012" spans="61:65" x14ac:dyDescent="0.25">
      <c r="BI1012">
        <v>15116</v>
      </c>
      <c r="BJ1012" t="s">
        <v>1604</v>
      </c>
      <c r="BK1012" s="74">
        <v>5718</v>
      </c>
      <c r="BL1012" s="74" t="s">
        <v>3040</v>
      </c>
      <c r="BM1012" s="74"/>
    </row>
    <row r="1013" spans="61:65" x14ac:dyDescent="0.25">
      <c r="BI1013">
        <v>15120</v>
      </c>
      <c r="BJ1013" t="s">
        <v>1605</v>
      </c>
      <c r="BK1013" s="74">
        <v>5719</v>
      </c>
      <c r="BL1013" s="74" t="s">
        <v>3041</v>
      </c>
      <c r="BM1013" s="74"/>
    </row>
    <row r="1014" spans="61:65" x14ac:dyDescent="0.25">
      <c r="BI1014">
        <v>15123</v>
      </c>
      <c r="BJ1014" t="s">
        <v>1606</v>
      </c>
      <c r="BK1014" s="74">
        <v>5720</v>
      </c>
      <c r="BL1014" s="74" t="s">
        <v>3042</v>
      </c>
      <c r="BM1014" s="74"/>
    </row>
    <row r="1015" spans="61:65" x14ac:dyDescent="0.25">
      <c r="BI1015">
        <v>15129</v>
      </c>
      <c r="BJ1015" t="s">
        <v>1607</v>
      </c>
      <c r="BK1015" s="74">
        <v>5721</v>
      </c>
      <c r="BL1015" s="74" t="s">
        <v>3043</v>
      </c>
      <c r="BM1015" s="74"/>
    </row>
    <row r="1016" spans="61:65" x14ac:dyDescent="0.25">
      <c r="BI1016">
        <v>15140</v>
      </c>
      <c r="BJ1016" t="s">
        <v>1608</v>
      </c>
      <c r="BK1016" s="74">
        <v>5722</v>
      </c>
      <c r="BL1016" s="74" t="s">
        <v>3044</v>
      </c>
      <c r="BM1016" s="74"/>
    </row>
    <row r="1017" spans="61:65" x14ac:dyDescent="0.25">
      <c r="BI1017">
        <v>15153</v>
      </c>
      <c r="BJ1017" t="s">
        <v>1609</v>
      </c>
      <c r="BK1017" s="74">
        <v>5723</v>
      </c>
      <c r="BL1017" s="74" t="s">
        <v>3045</v>
      </c>
      <c r="BM1017" s="74"/>
    </row>
    <row r="1018" spans="61:65" x14ac:dyDescent="0.25">
      <c r="BI1018">
        <v>15154</v>
      </c>
      <c r="BJ1018" t="s">
        <v>1610</v>
      </c>
      <c r="BK1018" s="74">
        <v>5724</v>
      </c>
      <c r="BL1018" s="74" t="s">
        <v>3046</v>
      </c>
      <c r="BM1018" s="74"/>
    </row>
    <row r="1019" spans="61:65" x14ac:dyDescent="0.25">
      <c r="BI1019">
        <v>15155</v>
      </c>
      <c r="BJ1019" t="s">
        <v>1611</v>
      </c>
      <c r="BK1019" s="74">
        <v>5726</v>
      </c>
      <c r="BL1019" s="74" t="s">
        <v>3047</v>
      </c>
      <c r="BM1019" s="74"/>
    </row>
    <row r="1020" spans="61:65" x14ac:dyDescent="0.25">
      <c r="BI1020">
        <v>15158</v>
      </c>
      <c r="BJ1020" t="s">
        <v>1612</v>
      </c>
      <c r="BK1020" s="74">
        <v>5727</v>
      </c>
      <c r="BL1020" s="74" t="s">
        <v>3048</v>
      </c>
      <c r="BM1020" s="74"/>
    </row>
    <row r="1021" spans="61:65" x14ac:dyDescent="0.25">
      <c r="BI1021">
        <v>15159</v>
      </c>
      <c r="BJ1021" t="s">
        <v>1613</v>
      </c>
      <c r="BK1021" s="74">
        <v>5728</v>
      </c>
      <c r="BL1021" s="74" t="s">
        <v>3049</v>
      </c>
      <c r="BM1021" s="74"/>
    </row>
    <row r="1022" spans="61:65" x14ac:dyDescent="0.25">
      <c r="BI1022">
        <v>15161</v>
      </c>
      <c r="BJ1022" t="s">
        <v>1243</v>
      </c>
      <c r="BK1022" s="74">
        <v>5729</v>
      </c>
      <c r="BL1022" s="74" t="s">
        <v>12942</v>
      </c>
      <c r="BM1022" s="74"/>
    </row>
    <row r="1023" spans="61:65" x14ac:dyDescent="0.25">
      <c r="BI1023">
        <v>15164</v>
      </c>
      <c r="BJ1023" t="s">
        <v>1614</v>
      </c>
      <c r="BK1023" s="74">
        <v>5730</v>
      </c>
      <c r="BL1023" s="74" t="s">
        <v>3051</v>
      </c>
      <c r="BM1023" s="74"/>
    </row>
    <row r="1024" spans="61:65" x14ac:dyDescent="0.25">
      <c r="BI1024">
        <v>15170</v>
      </c>
      <c r="BJ1024" t="s">
        <v>1615</v>
      </c>
      <c r="BK1024" s="74">
        <v>5731</v>
      </c>
      <c r="BL1024" s="74" t="s">
        <v>3052</v>
      </c>
      <c r="BM1024" s="74"/>
    </row>
    <row r="1025" spans="61:65" x14ac:dyDescent="0.25">
      <c r="BI1025">
        <v>15172</v>
      </c>
      <c r="BJ1025" t="s">
        <v>1616</v>
      </c>
      <c r="BK1025" s="74">
        <v>5732</v>
      </c>
      <c r="BL1025" s="74" t="s">
        <v>3053</v>
      </c>
      <c r="BM1025" s="74"/>
    </row>
    <row r="1026" spans="61:65" x14ac:dyDescent="0.25">
      <c r="BI1026">
        <v>15179</v>
      </c>
      <c r="BJ1026" t="s">
        <v>1617</v>
      </c>
      <c r="BK1026" s="74">
        <v>5733</v>
      </c>
      <c r="BL1026" s="74" t="s">
        <v>3054</v>
      </c>
      <c r="BM1026" s="74"/>
    </row>
    <row r="1027" spans="61:65" x14ac:dyDescent="0.25">
      <c r="BI1027">
        <v>15184</v>
      </c>
      <c r="BJ1027" t="s">
        <v>1618</v>
      </c>
      <c r="BK1027" s="74">
        <v>5735</v>
      </c>
      <c r="BL1027" s="74" t="s">
        <v>3055</v>
      </c>
      <c r="BM1027" s="74"/>
    </row>
    <row r="1028" spans="61:65" x14ac:dyDescent="0.25">
      <c r="BI1028">
        <v>15186</v>
      </c>
      <c r="BJ1028" t="s">
        <v>1619</v>
      </c>
      <c r="BK1028" s="74">
        <v>5736</v>
      </c>
      <c r="BL1028" s="74" t="s">
        <v>3056</v>
      </c>
      <c r="BM1028" s="74"/>
    </row>
    <row r="1029" spans="61:65" x14ac:dyDescent="0.25">
      <c r="BI1029">
        <v>15188</v>
      </c>
      <c r="BJ1029" t="s">
        <v>1620</v>
      </c>
      <c r="BK1029" s="74">
        <v>5737</v>
      </c>
      <c r="BL1029" s="74" t="s">
        <v>3057</v>
      </c>
      <c r="BM1029" s="74"/>
    </row>
    <row r="1030" spans="61:65" x14ac:dyDescent="0.25">
      <c r="BI1030">
        <v>15189</v>
      </c>
      <c r="BJ1030" t="s">
        <v>1621</v>
      </c>
      <c r="BK1030" s="74">
        <v>5738</v>
      </c>
      <c r="BL1030" s="74" t="s">
        <v>3058</v>
      </c>
      <c r="BM1030" s="74"/>
    </row>
    <row r="1031" spans="61:65" x14ac:dyDescent="0.25">
      <c r="BI1031">
        <v>15190</v>
      </c>
      <c r="BJ1031" t="s">
        <v>1622</v>
      </c>
      <c r="BK1031" s="74">
        <v>5739</v>
      </c>
      <c r="BL1031" s="74" t="s">
        <v>3059</v>
      </c>
      <c r="BM1031" s="74"/>
    </row>
    <row r="1032" spans="61:65" x14ac:dyDescent="0.25">
      <c r="BI1032">
        <v>15191</v>
      </c>
      <c r="BJ1032" t="s">
        <v>1623</v>
      </c>
      <c r="BK1032" s="74">
        <v>5740</v>
      </c>
      <c r="BL1032" s="74" t="s">
        <v>3060</v>
      </c>
      <c r="BM1032" s="74"/>
    </row>
    <row r="1033" spans="61:65" x14ac:dyDescent="0.25">
      <c r="BI1033">
        <v>15195</v>
      </c>
      <c r="BJ1033" t="s">
        <v>1624</v>
      </c>
      <c r="BK1033" s="74">
        <v>5741</v>
      </c>
      <c r="BL1033" s="74" t="s">
        <v>3061</v>
      </c>
      <c r="BM1033" s="74"/>
    </row>
    <row r="1034" spans="61:65" x14ac:dyDescent="0.25">
      <c r="BI1034">
        <v>15199</v>
      </c>
      <c r="BJ1034" t="s">
        <v>1625</v>
      </c>
      <c r="BK1034" s="74">
        <v>5743</v>
      </c>
      <c r="BL1034" s="74" t="s">
        <v>3062</v>
      </c>
      <c r="BM1034" s="74"/>
    </row>
    <row r="1035" spans="61:65" x14ac:dyDescent="0.25">
      <c r="BI1035">
        <v>15204</v>
      </c>
      <c r="BJ1035" t="s">
        <v>1626</v>
      </c>
      <c r="BK1035" s="74">
        <v>5744</v>
      </c>
      <c r="BL1035" s="74" t="s">
        <v>3063</v>
      </c>
      <c r="BM1035" s="74"/>
    </row>
    <row r="1036" spans="61:65" x14ac:dyDescent="0.25">
      <c r="BI1036">
        <v>15205</v>
      </c>
      <c r="BJ1036" t="s">
        <v>1627</v>
      </c>
      <c r="BK1036" s="74">
        <v>5745</v>
      </c>
      <c r="BL1036" s="74" t="s">
        <v>3064</v>
      </c>
      <c r="BM1036" s="74"/>
    </row>
    <row r="1037" spans="61:65" x14ac:dyDescent="0.25">
      <c r="BI1037">
        <v>15210</v>
      </c>
      <c r="BJ1037" t="s">
        <v>1628</v>
      </c>
      <c r="BK1037" s="74">
        <v>5746</v>
      </c>
      <c r="BL1037" s="74" t="s">
        <v>3065</v>
      </c>
      <c r="BM1037" s="74"/>
    </row>
    <row r="1038" spans="61:65" x14ac:dyDescent="0.25">
      <c r="BI1038">
        <v>15216</v>
      </c>
      <c r="BJ1038" t="s">
        <v>1629</v>
      </c>
      <c r="BK1038" s="74">
        <v>5747</v>
      </c>
      <c r="BL1038" s="74" t="s">
        <v>3066</v>
      </c>
      <c r="BM1038" s="74"/>
    </row>
    <row r="1039" spans="61:65" x14ac:dyDescent="0.25">
      <c r="BI1039">
        <v>15217</v>
      </c>
      <c r="BJ1039" t="s">
        <v>1630</v>
      </c>
      <c r="BK1039" s="74">
        <v>5748</v>
      </c>
      <c r="BL1039" s="74" t="s">
        <v>3067</v>
      </c>
      <c r="BM1039" s="74"/>
    </row>
    <row r="1040" spans="61:65" x14ac:dyDescent="0.25">
      <c r="BI1040">
        <v>15218</v>
      </c>
      <c r="BJ1040" t="s">
        <v>1631</v>
      </c>
      <c r="BK1040" s="74">
        <v>5751</v>
      </c>
      <c r="BL1040" s="74" t="s">
        <v>3068</v>
      </c>
      <c r="BM1040" s="74"/>
    </row>
    <row r="1041" spans="61:65" x14ac:dyDescent="0.25">
      <c r="BI1041">
        <v>15219</v>
      </c>
      <c r="BJ1041" t="s">
        <v>1632</v>
      </c>
      <c r="BK1041" s="74">
        <v>5752</v>
      </c>
      <c r="BL1041" s="74" t="s">
        <v>3069</v>
      </c>
      <c r="BM1041" s="74"/>
    </row>
    <row r="1042" spans="61:65" x14ac:dyDescent="0.25">
      <c r="BI1042">
        <v>15221</v>
      </c>
      <c r="BJ1042" t="s">
        <v>1512</v>
      </c>
      <c r="BK1042" s="74">
        <v>5753</v>
      </c>
      <c r="BL1042" s="74" t="s">
        <v>3070</v>
      </c>
      <c r="BM1042" s="74"/>
    </row>
    <row r="1043" spans="61:65" x14ac:dyDescent="0.25">
      <c r="BI1043">
        <v>15228</v>
      </c>
      <c r="BJ1043" t="s">
        <v>1633</v>
      </c>
      <c r="BK1043" s="74">
        <v>5754</v>
      </c>
      <c r="BL1043" s="74" t="s">
        <v>3071</v>
      </c>
      <c r="BM1043" s="74"/>
    </row>
    <row r="1044" spans="61:65" x14ac:dyDescent="0.25">
      <c r="BI1044">
        <v>15232</v>
      </c>
      <c r="BJ1044" t="s">
        <v>1634</v>
      </c>
      <c r="BK1044" s="74">
        <v>5755</v>
      </c>
      <c r="BL1044" s="74" t="s">
        <v>3072</v>
      </c>
      <c r="BM1044" s="74"/>
    </row>
    <row r="1045" spans="61:65" x14ac:dyDescent="0.25">
      <c r="BI1045">
        <v>15235</v>
      </c>
      <c r="BJ1045" t="s">
        <v>1635</v>
      </c>
      <c r="BK1045" s="74">
        <v>5756</v>
      </c>
      <c r="BL1045" s="74" t="s">
        <v>3073</v>
      </c>
      <c r="BM1045" s="74"/>
    </row>
    <row r="1046" spans="61:65" x14ac:dyDescent="0.25">
      <c r="BI1046">
        <v>15240</v>
      </c>
      <c r="BJ1046" t="s">
        <v>1636</v>
      </c>
      <c r="BK1046" s="74">
        <v>5757</v>
      </c>
      <c r="BL1046" s="74" t="s">
        <v>3074</v>
      </c>
      <c r="BM1046" s="74"/>
    </row>
    <row r="1047" spans="61:65" x14ac:dyDescent="0.25">
      <c r="BI1047">
        <v>15243</v>
      </c>
      <c r="BJ1047" t="s">
        <v>1637</v>
      </c>
      <c r="BK1047" s="74">
        <v>5758</v>
      </c>
      <c r="BL1047" s="74" t="s">
        <v>3075</v>
      </c>
      <c r="BM1047" s="74"/>
    </row>
    <row r="1048" spans="61:65" x14ac:dyDescent="0.25">
      <c r="BI1048">
        <v>15244</v>
      </c>
      <c r="BJ1048" t="s">
        <v>1638</v>
      </c>
      <c r="BK1048" s="74">
        <v>5759</v>
      </c>
      <c r="BL1048" s="74" t="s">
        <v>3076</v>
      </c>
      <c r="BM1048" s="74"/>
    </row>
    <row r="1049" spans="61:65" x14ac:dyDescent="0.25">
      <c r="BI1049">
        <v>15247</v>
      </c>
      <c r="BJ1049" t="s">
        <v>1639</v>
      </c>
      <c r="BK1049" s="74">
        <v>5760</v>
      </c>
      <c r="BL1049" s="74" t="s">
        <v>3077</v>
      </c>
      <c r="BM1049" s="74"/>
    </row>
    <row r="1050" spans="61:65" x14ac:dyDescent="0.25">
      <c r="BI1050">
        <v>15249</v>
      </c>
      <c r="BJ1050" t="s">
        <v>1640</v>
      </c>
      <c r="BK1050" s="74">
        <v>5761</v>
      </c>
      <c r="BL1050" s="74" t="s">
        <v>3078</v>
      </c>
      <c r="BM1050" s="74"/>
    </row>
    <row r="1051" spans="61:65" x14ac:dyDescent="0.25">
      <c r="BI1051">
        <v>15250</v>
      </c>
      <c r="BJ1051" t="s">
        <v>1641</v>
      </c>
      <c r="BK1051" s="74">
        <v>5762</v>
      </c>
      <c r="BL1051" s="74" t="s">
        <v>3079</v>
      </c>
      <c r="BM1051" s="74"/>
    </row>
    <row r="1052" spans="61:65" x14ac:dyDescent="0.25">
      <c r="BI1052">
        <v>15253</v>
      </c>
      <c r="BJ1052" t="s">
        <v>1642</v>
      </c>
      <c r="BK1052" s="74">
        <v>5763</v>
      </c>
      <c r="BL1052" s="74" t="s">
        <v>3080</v>
      </c>
      <c r="BM1052" s="74"/>
    </row>
    <row r="1053" spans="61:65" x14ac:dyDescent="0.25">
      <c r="BI1053">
        <v>15258</v>
      </c>
      <c r="BJ1053" t="s">
        <v>1643</v>
      </c>
      <c r="BK1053" s="74">
        <v>5764</v>
      </c>
      <c r="BL1053" s="74" t="s">
        <v>3081</v>
      </c>
      <c r="BM1053" s="74"/>
    </row>
    <row r="1054" spans="61:65" x14ac:dyDescent="0.25">
      <c r="BI1054">
        <v>15260</v>
      </c>
      <c r="BJ1054" t="s">
        <v>1644</v>
      </c>
      <c r="BK1054" s="74">
        <v>5765</v>
      </c>
      <c r="BL1054" s="74" t="s">
        <v>3082</v>
      </c>
      <c r="BM1054" s="74"/>
    </row>
    <row r="1055" spans="61:65" x14ac:dyDescent="0.25">
      <c r="BI1055">
        <v>15262</v>
      </c>
      <c r="BJ1055" t="s">
        <v>1645</v>
      </c>
      <c r="BK1055" s="74">
        <v>5766</v>
      </c>
      <c r="BL1055" s="74" t="s">
        <v>3083</v>
      </c>
      <c r="BM1055" s="74"/>
    </row>
    <row r="1056" spans="61:65" x14ac:dyDescent="0.25">
      <c r="BI1056">
        <v>15270</v>
      </c>
      <c r="BJ1056" t="s">
        <v>1646</v>
      </c>
      <c r="BK1056" s="74">
        <v>5767</v>
      </c>
      <c r="BL1056" s="74" t="s">
        <v>3084</v>
      </c>
      <c r="BM1056" s="74"/>
    </row>
    <row r="1057" spans="61:65" x14ac:dyDescent="0.25">
      <c r="BI1057">
        <v>15275</v>
      </c>
      <c r="BJ1057" t="s">
        <v>1647</v>
      </c>
      <c r="BK1057" s="74">
        <v>5769</v>
      </c>
      <c r="BL1057" s="74" t="s">
        <v>3085</v>
      </c>
      <c r="BM1057" s="74"/>
    </row>
    <row r="1058" spans="61:65" x14ac:dyDescent="0.25">
      <c r="BI1058">
        <v>15277</v>
      </c>
      <c r="BJ1058" t="s">
        <v>1648</v>
      </c>
      <c r="BK1058" s="74">
        <v>5770</v>
      </c>
      <c r="BL1058" s="74" t="s">
        <v>3086</v>
      </c>
      <c r="BM1058" s="74"/>
    </row>
    <row r="1059" spans="61:65" x14ac:dyDescent="0.25">
      <c r="BI1059">
        <v>15278</v>
      </c>
      <c r="BJ1059" t="s">
        <v>1649</v>
      </c>
      <c r="BK1059" s="74">
        <v>5771</v>
      </c>
      <c r="BL1059" s="74" t="s">
        <v>3087</v>
      </c>
      <c r="BM1059" s="74"/>
    </row>
    <row r="1060" spans="61:65" x14ac:dyDescent="0.25">
      <c r="BI1060">
        <v>15281</v>
      </c>
      <c r="BJ1060" t="s">
        <v>1650</v>
      </c>
      <c r="BK1060" s="74">
        <v>5772</v>
      </c>
      <c r="BL1060" s="74" t="s">
        <v>1530</v>
      </c>
      <c r="BM1060" s="74"/>
    </row>
    <row r="1061" spans="61:65" x14ac:dyDescent="0.25">
      <c r="BI1061">
        <v>15285</v>
      </c>
      <c r="BJ1061" t="s">
        <v>1651</v>
      </c>
      <c r="BK1061" s="74">
        <v>5773</v>
      </c>
      <c r="BL1061" s="74" t="s">
        <v>3088</v>
      </c>
      <c r="BM1061" s="74"/>
    </row>
    <row r="1062" spans="61:65" x14ac:dyDescent="0.25">
      <c r="BI1062">
        <v>15291</v>
      </c>
      <c r="BJ1062" t="s">
        <v>1652</v>
      </c>
      <c r="BK1062" s="74">
        <v>5775</v>
      </c>
      <c r="BL1062" s="74" t="s">
        <v>3089</v>
      </c>
      <c r="BM1062" s="74"/>
    </row>
    <row r="1063" spans="61:65" x14ac:dyDescent="0.25">
      <c r="BI1063">
        <v>15294</v>
      </c>
      <c r="BJ1063" t="s">
        <v>1653</v>
      </c>
      <c r="BK1063" s="74">
        <v>5776</v>
      </c>
      <c r="BL1063" s="74" t="s">
        <v>3090</v>
      </c>
      <c r="BM1063" s="74"/>
    </row>
    <row r="1064" spans="61:65" x14ac:dyDescent="0.25">
      <c r="BI1064">
        <v>15296</v>
      </c>
      <c r="BJ1064" t="s">
        <v>1654</v>
      </c>
      <c r="BK1064" s="74">
        <v>5777</v>
      </c>
      <c r="BL1064" s="74" t="s">
        <v>3091</v>
      </c>
      <c r="BM1064" s="74"/>
    </row>
    <row r="1065" spans="61:65" x14ac:dyDescent="0.25">
      <c r="BI1065">
        <v>15301</v>
      </c>
      <c r="BJ1065" t="s">
        <v>1655</v>
      </c>
      <c r="BK1065" s="74">
        <v>5778</v>
      </c>
      <c r="BL1065" s="74" t="s">
        <v>3092</v>
      </c>
      <c r="BM1065" s="74"/>
    </row>
    <row r="1066" spans="61:65" x14ac:dyDescent="0.25">
      <c r="BI1066">
        <v>15304</v>
      </c>
      <c r="BJ1066" t="s">
        <v>1656</v>
      </c>
      <c r="BK1066" s="74">
        <v>5779</v>
      </c>
      <c r="BL1066" s="74" t="s">
        <v>3093</v>
      </c>
      <c r="BM1066" s="74"/>
    </row>
    <row r="1067" spans="61:65" x14ac:dyDescent="0.25">
      <c r="BI1067">
        <v>15306</v>
      </c>
      <c r="BJ1067" t="s">
        <v>1657</v>
      </c>
      <c r="BK1067" s="74">
        <v>5781</v>
      </c>
      <c r="BL1067" s="74" t="s">
        <v>3094</v>
      </c>
      <c r="BM1067" s="74"/>
    </row>
    <row r="1068" spans="61:65" x14ac:dyDescent="0.25">
      <c r="BI1068">
        <v>15309</v>
      </c>
      <c r="BJ1068" t="s">
        <v>1658</v>
      </c>
      <c r="BK1068" s="74">
        <v>5782</v>
      </c>
      <c r="BL1068" s="74" t="s">
        <v>9911</v>
      </c>
      <c r="BM1068" s="74"/>
    </row>
    <row r="1069" spans="61:65" x14ac:dyDescent="0.25">
      <c r="BI1069">
        <v>15314</v>
      </c>
      <c r="BJ1069" t="s">
        <v>1659</v>
      </c>
      <c r="BK1069" s="74">
        <v>5783</v>
      </c>
      <c r="BL1069" s="74" t="s">
        <v>3095</v>
      </c>
      <c r="BM1069" s="74"/>
    </row>
    <row r="1070" spans="61:65" x14ac:dyDescent="0.25">
      <c r="BI1070">
        <v>15315</v>
      </c>
      <c r="BJ1070" t="s">
        <v>1660</v>
      </c>
      <c r="BK1070" s="74">
        <v>5784</v>
      </c>
      <c r="BL1070" s="74" t="s">
        <v>12943</v>
      </c>
      <c r="BM1070" s="74"/>
    </row>
    <row r="1071" spans="61:65" x14ac:dyDescent="0.25">
      <c r="BI1071">
        <v>15316</v>
      </c>
      <c r="BJ1071" t="s">
        <v>1661</v>
      </c>
      <c r="BK1071" s="74">
        <v>5785</v>
      </c>
      <c r="BL1071" s="74" t="s">
        <v>3096</v>
      </c>
      <c r="BM1071" s="74"/>
    </row>
    <row r="1072" spans="61:65" x14ac:dyDescent="0.25">
      <c r="BI1072">
        <v>15317</v>
      </c>
      <c r="BJ1072" t="s">
        <v>1662</v>
      </c>
      <c r="BK1072" s="74">
        <v>5786</v>
      </c>
      <c r="BL1072" s="74" t="s">
        <v>9546</v>
      </c>
      <c r="BM1072" s="74"/>
    </row>
    <row r="1073" spans="61:65" x14ac:dyDescent="0.25">
      <c r="BI1073">
        <v>15320</v>
      </c>
      <c r="BJ1073" t="s">
        <v>1663</v>
      </c>
      <c r="BK1073" s="74">
        <v>5787</v>
      </c>
      <c r="BL1073" s="74" t="s">
        <v>3098</v>
      </c>
      <c r="BM1073" s="74"/>
    </row>
    <row r="1074" spans="61:65" x14ac:dyDescent="0.25">
      <c r="BI1074">
        <v>15323</v>
      </c>
      <c r="BJ1074" t="s">
        <v>1664</v>
      </c>
      <c r="BK1074" s="74">
        <v>5788</v>
      </c>
      <c r="BL1074" s="74" t="s">
        <v>3099</v>
      </c>
      <c r="BM1074" s="74"/>
    </row>
    <row r="1075" spans="61:65" x14ac:dyDescent="0.25">
      <c r="BI1075">
        <v>15327</v>
      </c>
      <c r="BJ1075" t="s">
        <v>1665</v>
      </c>
      <c r="BK1075" s="74">
        <v>5789</v>
      </c>
      <c r="BL1075" s="74" t="s">
        <v>9391</v>
      </c>
      <c r="BM1075" s="74"/>
    </row>
    <row r="1076" spans="61:65" x14ac:dyDescent="0.25">
      <c r="BI1076">
        <v>15329</v>
      </c>
      <c r="BJ1076" t="s">
        <v>1666</v>
      </c>
      <c r="BK1076" s="74">
        <v>5790</v>
      </c>
      <c r="BL1076" s="74" t="s">
        <v>3100</v>
      </c>
      <c r="BM1076" s="74"/>
    </row>
    <row r="1077" spans="61:65" x14ac:dyDescent="0.25">
      <c r="BI1077">
        <v>15332</v>
      </c>
      <c r="BJ1077" t="s">
        <v>1667</v>
      </c>
      <c r="BK1077" s="74">
        <v>5791</v>
      </c>
      <c r="BL1077" s="74" t="s">
        <v>12414</v>
      </c>
      <c r="BM1077" s="74"/>
    </row>
    <row r="1078" spans="61:65" x14ac:dyDescent="0.25">
      <c r="BI1078">
        <v>15333</v>
      </c>
      <c r="BJ1078" t="s">
        <v>1668</v>
      </c>
      <c r="BK1078" s="74">
        <v>5792</v>
      </c>
      <c r="BL1078" s="74" t="s">
        <v>3102</v>
      </c>
      <c r="BM1078" s="74"/>
    </row>
    <row r="1079" spans="61:65" x14ac:dyDescent="0.25">
      <c r="BI1079">
        <v>15335</v>
      </c>
      <c r="BJ1079" t="s">
        <v>1072</v>
      </c>
      <c r="BK1079" s="74">
        <v>5793</v>
      </c>
      <c r="BL1079" s="74" t="s">
        <v>9392</v>
      </c>
      <c r="BM1079" s="74"/>
    </row>
    <row r="1080" spans="61:65" x14ac:dyDescent="0.25">
      <c r="BI1080">
        <v>15340</v>
      </c>
      <c r="BJ1080" t="s">
        <v>1669</v>
      </c>
      <c r="BK1080" s="74">
        <v>5794</v>
      </c>
      <c r="BL1080" s="74" t="s">
        <v>3103</v>
      </c>
      <c r="BM1080" s="74"/>
    </row>
    <row r="1081" spans="61:65" x14ac:dyDescent="0.25">
      <c r="BI1081">
        <v>15344</v>
      </c>
      <c r="BJ1081" t="s">
        <v>1670</v>
      </c>
      <c r="BK1081" s="74">
        <v>5795</v>
      </c>
      <c r="BL1081" s="74" t="s">
        <v>3104</v>
      </c>
      <c r="BM1081" s="74"/>
    </row>
    <row r="1082" spans="61:65" x14ac:dyDescent="0.25">
      <c r="BI1082">
        <v>15345</v>
      </c>
      <c r="BJ1082" t="s">
        <v>1671</v>
      </c>
      <c r="BK1082" s="74">
        <v>5796</v>
      </c>
      <c r="BL1082" s="74" t="s">
        <v>3105</v>
      </c>
      <c r="BM1082" s="74"/>
    </row>
    <row r="1083" spans="61:65" x14ac:dyDescent="0.25">
      <c r="BI1083">
        <v>15349</v>
      </c>
      <c r="BJ1083" t="s">
        <v>1672</v>
      </c>
      <c r="BK1083" s="74">
        <v>5797</v>
      </c>
      <c r="BL1083" s="74" t="s">
        <v>3106</v>
      </c>
      <c r="BM1083" s="74"/>
    </row>
    <row r="1084" spans="61:65" x14ac:dyDescent="0.25">
      <c r="BI1084">
        <v>15352</v>
      </c>
      <c r="BJ1084" t="s">
        <v>1673</v>
      </c>
      <c r="BK1084" s="74">
        <v>5798</v>
      </c>
      <c r="BL1084" s="74" t="s">
        <v>9547</v>
      </c>
      <c r="BM1084" s="74"/>
    </row>
    <row r="1085" spans="61:65" x14ac:dyDescent="0.25">
      <c r="BI1085">
        <v>15361</v>
      </c>
      <c r="BJ1085" t="s">
        <v>1674</v>
      </c>
      <c r="BK1085" s="74">
        <v>5799</v>
      </c>
      <c r="BL1085" s="74" t="s">
        <v>3108</v>
      </c>
      <c r="BM1085" s="74"/>
    </row>
    <row r="1086" spans="61:65" x14ac:dyDescent="0.25">
      <c r="BI1086">
        <v>15362</v>
      </c>
      <c r="BJ1086" t="s">
        <v>1675</v>
      </c>
      <c r="BK1086" s="74">
        <v>5800</v>
      </c>
      <c r="BL1086" s="74" t="s">
        <v>12944</v>
      </c>
      <c r="BM1086" s="74"/>
    </row>
    <row r="1087" spans="61:65" x14ac:dyDescent="0.25">
      <c r="BI1087">
        <v>15365</v>
      </c>
      <c r="BJ1087" t="s">
        <v>1676</v>
      </c>
      <c r="BK1087" s="74">
        <v>5801</v>
      </c>
      <c r="BL1087" s="74" t="s">
        <v>3110</v>
      </c>
      <c r="BM1087" s="74"/>
    </row>
    <row r="1088" spans="61:65" x14ac:dyDescent="0.25">
      <c r="BI1088">
        <v>15366</v>
      </c>
      <c r="BJ1088" t="s">
        <v>1677</v>
      </c>
      <c r="BK1088" s="74">
        <v>5802</v>
      </c>
      <c r="BL1088" s="74" t="s">
        <v>3111</v>
      </c>
      <c r="BM1088" s="74"/>
    </row>
    <row r="1089" spans="61:65" x14ac:dyDescent="0.25">
      <c r="BI1089">
        <v>15368</v>
      </c>
      <c r="BJ1089" t="s">
        <v>1678</v>
      </c>
      <c r="BK1089" s="74">
        <v>5803</v>
      </c>
      <c r="BL1089" s="74" t="s">
        <v>3112</v>
      </c>
      <c r="BM1089" s="74"/>
    </row>
    <row r="1090" spans="61:65" x14ac:dyDescent="0.25">
      <c r="BI1090">
        <v>15370</v>
      </c>
      <c r="BJ1090" t="s">
        <v>1679</v>
      </c>
      <c r="BK1090" s="74">
        <v>5804</v>
      </c>
      <c r="BL1090" s="74" t="s">
        <v>3113</v>
      </c>
      <c r="BM1090" s="74"/>
    </row>
    <row r="1091" spans="61:65" x14ac:dyDescent="0.25">
      <c r="BI1091">
        <v>15372</v>
      </c>
      <c r="BJ1091" t="s">
        <v>1680</v>
      </c>
      <c r="BK1091" s="74">
        <v>5805</v>
      </c>
      <c r="BL1091" s="74" t="s">
        <v>12415</v>
      </c>
      <c r="BM1091" s="74"/>
    </row>
    <row r="1092" spans="61:65" x14ac:dyDescent="0.25">
      <c r="BI1092">
        <v>15375</v>
      </c>
      <c r="BJ1092" t="s">
        <v>1681</v>
      </c>
      <c r="BK1092" s="74">
        <v>5806</v>
      </c>
      <c r="BL1092" s="74" t="s">
        <v>3115</v>
      </c>
      <c r="BM1092" s="74"/>
    </row>
    <row r="1093" spans="61:65" x14ac:dyDescent="0.25">
      <c r="BI1093">
        <v>15383</v>
      </c>
      <c r="BJ1093" t="s">
        <v>1682</v>
      </c>
      <c r="BK1093" s="74">
        <v>5807</v>
      </c>
      <c r="BL1093" s="74" t="s">
        <v>9913</v>
      </c>
      <c r="BM1093" s="74"/>
    </row>
    <row r="1094" spans="61:65" x14ac:dyDescent="0.25">
      <c r="BI1094">
        <v>15385</v>
      </c>
      <c r="BJ1094" t="s">
        <v>1683</v>
      </c>
      <c r="BK1094" s="74">
        <v>5808</v>
      </c>
      <c r="BL1094" s="74" t="s">
        <v>9914</v>
      </c>
      <c r="BM1094" s="74"/>
    </row>
    <row r="1095" spans="61:65" x14ac:dyDescent="0.25">
      <c r="BI1095">
        <v>15395</v>
      </c>
      <c r="BJ1095" t="s">
        <v>1684</v>
      </c>
      <c r="BK1095" s="74">
        <v>5809</v>
      </c>
      <c r="BL1095" s="74" t="s">
        <v>9548</v>
      </c>
      <c r="BM1095" s="74"/>
    </row>
    <row r="1096" spans="61:65" x14ac:dyDescent="0.25">
      <c r="BI1096">
        <v>15398</v>
      </c>
      <c r="BJ1096" t="s">
        <v>1685</v>
      </c>
      <c r="BK1096" s="74">
        <v>5810</v>
      </c>
      <c r="BL1096" s="74" t="s">
        <v>3117</v>
      </c>
      <c r="BM1096" s="74"/>
    </row>
    <row r="1097" spans="61:65" x14ac:dyDescent="0.25">
      <c r="BI1097">
        <v>15399</v>
      </c>
      <c r="BJ1097" t="s">
        <v>1686</v>
      </c>
      <c r="BK1097" s="74">
        <v>5811</v>
      </c>
      <c r="BL1097" s="74" t="s">
        <v>3118</v>
      </c>
      <c r="BM1097" s="74"/>
    </row>
    <row r="1098" spans="61:65" x14ac:dyDescent="0.25">
      <c r="BI1098">
        <v>15400</v>
      </c>
      <c r="BJ1098" t="s">
        <v>1687</v>
      </c>
      <c r="BK1098" s="74">
        <v>5812</v>
      </c>
      <c r="BL1098" s="74" t="s">
        <v>3119</v>
      </c>
      <c r="BM1098" s="74"/>
    </row>
    <row r="1099" spans="61:65" x14ac:dyDescent="0.25">
      <c r="BI1099">
        <v>15401</v>
      </c>
      <c r="BJ1099" t="s">
        <v>1688</v>
      </c>
      <c r="BK1099" s="74">
        <v>5813</v>
      </c>
      <c r="BL1099" s="74" t="s">
        <v>3120</v>
      </c>
      <c r="BM1099" s="74"/>
    </row>
    <row r="1100" spans="61:65" x14ac:dyDescent="0.25">
      <c r="BI1100">
        <v>15402</v>
      </c>
      <c r="BJ1100" t="s">
        <v>1689</v>
      </c>
      <c r="BK1100" s="74">
        <v>5814</v>
      </c>
      <c r="BL1100" s="74" t="s">
        <v>3121</v>
      </c>
      <c r="BM1100" s="74"/>
    </row>
    <row r="1101" spans="61:65" x14ac:dyDescent="0.25">
      <c r="BI1101">
        <v>15403</v>
      </c>
      <c r="BJ1101" t="s">
        <v>1690</v>
      </c>
      <c r="BK1101" s="74">
        <v>5815</v>
      </c>
      <c r="BL1101" s="74" t="s">
        <v>3122</v>
      </c>
      <c r="BM1101" s="74"/>
    </row>
    <row r="1102" spans="61:65" x14ac:dyDescent="0.25">
      <c r="BI1102">
        <v>15404</v>
      </c>
      <c r="BJ1102" t="s">
        <v>1691</v>
      </c>
      <c r="BK1102" s="74">
        <v>5816</v>
      </c>
      <c r="BL1102" s="74" t="s">
        <v>3123</v>
      </c>
      <c r="BM1102" s="74"/>
    </row>
    <row r="1103" spans="61:65" x14ac:dyDescent="0.25">
      <c r="BI1103">
        <v>15406</v>
      </c>
      <c r="BJ1103" t="s">
        <v>1692</v>
      </c>
      <c r="BK1103" s="74">
        <v>5817</v>
      </c>
      <c r="BL1103" s="74" t="s">
        <v>9549</v>
      </c>
      <c r="BM1103" s="74"/>
    </row>
    <row r="1104" spans="61:65" x14ac:dyDescent="0.25">
      <c r="BI1104">
        <v>15407</v>
      </c>
      <c r="BJ1104" t="s">
        <v>1693</v>
      </c>
      <c r="BK1104" s="74">
        <v>5818</v>
      </c>
      <c r="BL1104" s="74" t="s">
        <v>3125</v>
      </c>
      <c r="BM1104" s="74"/>
    </row>
    <row r="1105" spans="61:65" x14ac:dyDescent="0.25">
      <c r="BI1105">
        <v>15422</v>
      </c>
      <c r="BJ1105" t="s">
        <v>1694</v>
      </c>
      <c r="BK1105" s="74">
        <v>5819</v>
      </c>
      <c r="BL1105" s="74" t="s">
        <v>3126</v>
      </c>
      <c r="BM1105" s="74"/>
    </row>
    <row r="1106" spans="61:65" x14ac:dyDescent="0.25">
      <c r="BI1106">
        <v>15423</v>
      </c>
      <c r="BJ1106" t="s">
        <v>1695</v>
      </c>
      <c r="BK1106" s="74">
        <v>5820</v>
      </c>
      <c r="BL1106" s="74" t="s">
        <v>3127</v>
      </c>
      <c r="BM1106" s="74"/>
    </row>
    <row r="1107" spans="61:65" x14ac:dyDescent="0.25">
      <c r="BI1107">
        <v>15427</v>
      </c>
      <c r="BJ1107" t="s">
        <v>1696</v>
      </c>
      <c r="BK1107" s="74">
        <v>5821</v>
      </c>
      <c r="BL1107" s="74" t="s">
        <v>9915</v>
      </c>
      <c r="BM1107" s="74"/>
    </row>
    <row r="1108" spans="61:65" x14ac:dyDescent="0.25">
      <c r="BI1108">
        <v>15429</v>
      </c>
      <c r="BJ1108" t="s">
        <v>1697</v>
      </c>
      <c r="BK1108" s="74">
        <v>5822</v>
      </c>
      <c r="BL1108" s="74" t="s">
        <v>3129</v>
      </c>
      <c r="BM1108" s="74"/>
    </row>
    <row r="1109" spans="61:65" x14ac:dyDescent="0.25">
      <c r="BI1109">
        <v>15430</v>
      </c>
      <c r="BJ1109" t="s">
        <v>1698</v>
      </c>
      <c r="BK1109" s="74">
        <v>5823</v>
      </c>
      <c r="BL1109" s="74" t="s">
        <v>3130</v>
      </c>
      <c r="BM1109" s="74"/>
    </row>
    <row r="1110" spans="61:65" x14ac:dyDescent="0.25">
      <c r="BI1110">
        <v>15432</v>
      </c>
      <c r="BJ1110" t="s">
        <v>1699</v>
      </c>
      <c r="BK1110" s="74">
        <v>5824</v>
      </c>
      <c r="BL1110" s="74" t="s">
        <v>3131</v>
      </c>
      <c r="BM1110" s="74"/>
    </row>
    <row r="1111" spans="61:65" x14ac:dyDescent="0.25">
      <c r="BI1111">
        <v>15433</v>
      </c>
      <c r="BJ1111" t="s">
        <v>1700</v>
      </c>
      <c r="BK1111" s="74">
        <v>5825</v>
      </c>
      <c r="BL1111" s="74" t="s">
        <v>12416</v>
      </c>
      <c r="BM1111" s="74"/>
    </row>
    <row r="1112" spans="61:65" x14ac:dyDescent="0.25">
      <c r="BI1112">
        <v>15435</v>
      </c>
      <c r="BJ1112" t="s">
        <v>1701</v>
      </c>
      <c r="BK1112" s="74">
        <v>5826</v>
      </c>
      <c r="BL1112" s="74" t="s">
        <v>3133</v>
      </c>
      <c r="BM1112" s="74"/>
    </row>
    <row r="1113" spans="61:65" x14ac:dyDescent="0.25">
      <c r="BI1113">
        <v>15436</v>
      </c>
      <c r="BJ1113" t="s">
        <v>1702</v>
      </c>
      <c r="BK1113" s="74">
        <v>5827</v>
      </c>
      <c r="BL1113" s="74" t="s">
        <v>9550</v>
      </c>
      <c r="BM1113" s="74"/>
    </row>
    <row r="1114" spans="61:65" x14ac:dyDescent="0.25">
      <c r="BI1114">
        <v>15439</v>
      </c>
      <c r="BJ1114" t="s">
        <v>1703</v>
      </c>
      <c r="BK1114" s="74">
        <v>5828</v>
      </c>
      <c r="BL1114" s="74" t="s">
        <v>3134</v>
      </c>
      <c r="BM1114" s="74"/>
    </row>
    <row r="1115" spans="61:65" x14ac:dyDescent="0.25">
      <c r="BI1115">
        <v>15440</v>
      </c>
      <c r="BJ1115" t="s">
        <v>1704</v>
      </c>
      <c r="BK1115" s="74">
        <v>5829</v>
      </c>
      <c r="BL1115" s="74" t="s">
        <v>12945</v>
      </c>
      <c r="BM1115" s="74"/>
    </row>
    <row r="1116" spans="61:65" x14ac:dyDescent="0.25">
      <c r="BI1116">
        <v>15441</v>
      </c>
      <c r="BJ1116" t="s">
        <v>1407</v>
      </c>
      <c r="BK1116" s="74">
        <v>5830</v>
      </c>
      <c r="BL1116" s="74" t="s">
        <v>3136</v>
      </c>
      <c r="BM1116" s="74"/>
    </row>
    <row r="1117" spans="61:65" x14ac:dyDescent="0.25">
      <c r="BI1117">
        <v>15443</v>
      </c>
      <c r="BJ1117" t="s">
        <v>1705</v>
      </c>
      <c r="BK1117" s="74">
        <v>5831</v>
      </c>
      <c r="BL1117" s="74" t="s">
        <v>9393</v>
      </c>
      <c r="BM1117" s="74"/>
    </row>
    <row r="1118" spans="61:65" x14ac:dyDescent="0.25">
      <c r="BI1118">
        <v>15451</v>
      </c>
      <c r="BJ1118" t="s">
        <v>1706</v>
      </c>
      <c r="BK1118" s="74">
        <v>5832</v>
      </c>
      <c r="BL1118" s="74" t="s">
        <v>3137</v>
      </c>
      <c r="BM1118" s="74"/>
    </row>
    <row r="1119" spans="61:65" x14ac:dyDescent="0.25">
      <c r="BI1119">
        <v>15455</v>
      </c>
      <c r="BJ1119" t="s">
        <v>1707</v>
      </c>
      <c r="BK1119" s="74">
        <v>5833</v>
      </c>
      <c r="BL1119" s="74" t="s">
        <v>3138</v>
      </c>
      <c r="BM1119" s="74"/>
    </row>
    <row r="1120" spans="61:65" x14ac:dyDescent="0.25">
      <c r="BI1120">
        <v>15457</v>
      </c>
      <c r="BJ1120" t="s">
        <v>1708</v>
      </c>
      <c r="BK1120" s="74">
        <v>5834</v>
      </c>
      <c r="BL1120" s="74" t="s">
        <v>3139</v>
      </c>
      <c r="BM1120" s="74"/>
    </row>
    <row r="1121" spans="61:65" x14ac:dyDescent="0.25">
      <c r="BI1121">
        <v>15467</v>
      </c>
      <c r="BJ1121" t="s">
        <v>1709</v>
      </c>
      <c r="BK1121" s="74">
        <v>5835</v>
      </c>
      <c r="BL1121" s="74" t="s">
        <v>3140</v>
      </c>
      <c r="BM1121" s="74"/>
    </row>
    <row r="1122" spans="61:65" x14ac:dyDescent="0.25">
      <c r="BI1122">
        <v>15470</v>
      </c>
      <c r="BJ1122" t="s">
        <v>1710</v>
      </c>
      <c r="BK1122" s="74">
        <v>5836</v>
      </c>
      <c r="BL1122" s="74" t="s">
        <v>3141</v>
      </c>
      <c r="BM1122" s="74"/>
    </row>
    <row r="1123" spans="61:65" x14ac:dyDescent="0.25">
      <c r="BI1123">
        <v>15471</v>
      </c>
      <c r="BJ1123" t="s">
        <v>1557</v>
      </c>
      <c r="BK1123" s="74">
        <v>5837</v>
      </c>
      <c r="BL1123" s="74" t="s">
        <v>3142</v>
      </c>
      <c r="BM1123" s="74"/>
    </row>
    <row r="1124" spans="61:65" x14ac:dyDescent="0.25">
      <c r="BI1124">
        <v>15472</v>
      </c>
      <c r="BJ1124" t="s">
        <v>1711</v>
      </c>
      <c r="BK1124" s="74">
        <v>5838</v>
      </c>
      <c r="BL1124" s="74" t="s">
        <v>3143</v>
      </c>
      <c r="BM1124" s="74"/>
    </row>
    <row r="1125" spans="61:65" x14ac:dyDescent="0.25">
      <c r="BI1125">
        <v>15473</v>
      </c>
      <c r="BJ1125" t="s">
        <v>1712</v>
      </c>
      <c r="BK1125" s="74">
        <v>5839</v>
      </c>
      <c r="BL1125" s="74" t="s">
        <v>3144</v>
      </c>
      <c r="BM1125" s="74"/>
    </row>
    <row r="1126" spans="61:65" x14ac:dyDescent="0.25">
      <c r="BI1126">
        <v>15474</v>
      </c>
      <c r="BJ1126" t="s">
        <v>1713</v>
      </c>
      <c r="BK1126" s="74">
        <v>5840</v>
      </c>
      <c r="BL1126" s="74" t="s">
        <v>9394</v>
      </c>
      <c r="BM1126" s="74"/>
    </row>
    <row r="1127" spans="61:65" x14ac:dyDescent="0.25">
      <c r="BI1127">
        <v>15477</v>
      </c>
      <c r="BJ1127" t="s">
        <v>1714</v>
      </c>
      <c r="BK1127" s="74">
        <v>5841</v>
      </c>
      <c r="BL1127" s="74" t="s">
        <v>9916</v>
      </c>
      <c r="BM1127" s="74"/>
    </row>
    <row r="1128" spans="61:65" x14ac:dyDescent="0.25">
      <c r="BI1128">
        <v>15478</v>
      </c>
      <c r="BJ1128" t="s">
        <v>1715</v>
      </c>
      <c r="BK1128" s="74">
        <v>5842</v>
      </c>
      <c r="BL1128" s="74" t="s">
        <v>3145</v>
      </c>
      <c r="BM1128" s="74"/>
    </row>
    <row r="1129" spans="61:65" x14ac:dyDescent="0.25">
      <c r="BI1129">
        <v>15480</v>
      </c>
      <c r="BJ1129" t="s">
        <v>1716</v>
      </c>
      <c r="BK1129" s="74">
        <v>5843</v>
      </c>
      <c r="BL1129" s="74" t="s">
        <v>9917</v>
      </c>
      <c r="BM1129" s="74"/>
    </row>
    <row r="1130" spans="61:65" x14ac:dyDescent="0.25">
      <c r="BI1130">
        <v>15483</v>
      </c>
      <c r="BJ1130" t="s">
        <v>1717</v>
      </c>
      <c r="BK1130" s="74">
        <v>5844</v>
      </c>
      <c r="BL1130" s="74" t="s">
        <v>3146</v>
      </c>
      <c r="BM1130" s="74"/>
    </row>
    <row r="1131" spans="61:65" x14ac:dyDescent="0.25">
      <c r="BI1131">
        <v>15484</v>
      </c>
      <c r="BJ1131" t="s">
        <v>1718</v>
      </c>
      <c r="BK1131" s="74">
        <v>5845</v>
      </c>
      <c r="BL1131" s="74" t="s">
        <v>3147</v>
      </c>
      <c r="BM1131" s="74"/>
    </row>
    <row r="1132" spans="61:65" x14ac:dyDescent="0.25">
      <c r="BI1132">
        <v>15491</v>
      </c>
      <c r="BJ1132" t="s">
        <v>1719</v>
      </c>
      <c r="BK1132" s="74">
        <v>5846</v>
      </c>
      <c r="BL1132" s="74" t="s">
        <v>9551</v>
      </c>
      <c r="BM1132" s="74"/>
    </row>
    <row r="1133" spans="61:65" x14ac:dyDescent="0.25">
      <c r="BI1133">
        <v>15502</v>
      </c>
      <c r="BJ1133" t="s">
        <v>1720</v>
      </c>
      <c r="BK1133" s="74">
        <v>5847</v>
      </c>
      <c r="BL1133" s="74" t="s">
        <v>3148</v>
      </c>
      <c r="BM1133" s="74"/>
    </row>
    <row r="1134" spans="61:65" x14ac:dyDescent="0.25">
      <c r="BI1134">
        <v>15505</v>
      </c>
      <c r="BJ1134" t="s">
        <v>1721</v>
      </c>
      <c r="BK1134" s="74">
        <v>5848</v>
      </c>
      <c r="BL1134" s="74" t="s">
        <v>3149</v>
      </c>
      <c r="BM1134" s="74"/>
    </row>
    <row r="1135" spans="61:65" x14ac:dyDescent="0.25">
      <c r="BI1135">
        <v>15506</v>
      </c>
      <c r="BJ1135" t="s">
        <v>1722</v>
      </c>
      <c r="BK1135" s="74">
        <v>5849</v>
      </c>
      <c r="BL1135" s="74" t="s">
        <v>3150</v>
      </c>
      <c r="BM1135" s="74"/>
    </row>
    <row r="1136" spans="61:65" x14ac:dyDescent="0.25">
      <c r="BI1136">
        <v>15511</v>
      </c>
      <c r="BJ1136" t="s">
        <v>1723</v>
      </c>
      <c r="BK1136" s="74">
        <v>5850</v>
      </c>
      <c r="BL1136" s="74" t="s">
        <v>3151</v>
      </c>
      <c r="BM1136" s="74"/>
    </row>
    <row r="1137" spans="61:65" x14ac:dyDescent="0.25">
      <c r="BI1137">
        <v>15514</v>
      </c>
      <c r="BJ1137" t="s">
        <v>1724</v>
      </c>
      <c r="BK1137" s="74">
        <v>5851</v>
      </c>
      <c r="BL1137" s="74" t="s">
        <v>9552</v>
      </c>
      <c r="BM1137" s="74"/>
    </row>
    <row r="1138" spans="61:65" x14ac:dyDescent="0.25">
      <c r="BI1138">
        <v>15515</v>
      </c>
      <c r="BJ1138" t="s">
        <v>1725</v>
      </c>
      <c r="BK1138" s="74">
        <v>5852</v>
      </c>
      <c r="BL1138" s="74" t="s">
        <v>3152</v>
      </c>
      <c r="BM1138" s="74"/>
    </row>
    <row r="1139" spans="61:65" x14ac:dyDescent="0.25">
      <c r="BI1139">
        <v>15516</v>
      </c>
      <c r="BJ1139" t="s">
        <v>1726</v>
      </c>
      <c r="BK1139" s="74">
        <v>5853</v>
      </c>
      <c r="BL1139" s="74" t="s">
        <v>3153</v>
      </c>
      <c r="BM1139" s="74"/>
    </row>
    <row r="1140" spans="61:65" x14ac:dyDescent="0.25">
      <c r="BI1140">
        <v>15523</v>
      </c>
      <c r="BJ1140" t="s">
        <v>1727</v>
      </c>
      <c r="BK1140" s="74">
        <v>5854</v>
      </c>
      <c r="BL1140" s="74" t="s">
        <v>3154</v>
      </c>
      <c r="BM1140" s="74"/>
    </row>
    <row r="1141" spans="61:65" x14ac:dyDescent="0.25">
      <c r="BI1141">
        <v>15526</v>
      </c>
      <c r="BJ1141" t="s">
        <v>1728</v>
      </c>
      <c r="BK1141" s="74">
        <v>5855</v>
      </c>
      <c r="BL1141" s="74" t="s">
        <v>3155</v>
      </c>
      <c r="BM1141" s="74"/>
    </row>
    <row r="1142" spans="61:65" x14ac:dyDescent="0.25">
      <c r="BI1142">
        <v>15528</v>
      </c>
      <c r="BJ1142" t="s">
        <v>1729</v>
      </c>
      <c r="BK1142" s="74">
        <v>5856</v>
      </c>
      <c r="BL1142" s="74" t="s">
        <v>3156</v>
      </c>
      <c r="BM1142" s="74"/>
    </row>
    <row r="1143" spans="61:65" x14ac:dyDescent="0.25">
      <c r="BI1143">
        <v>15530</v>
      </c>
      <c r="BJ1143" t="s">
        <v>1730</v>
      </c>
      <c r="BK1143" s="74">
        <v>5857</v>
      </c>
      <c r="BL1143" s="74" t="s">
        <v>9395</v>
      </c>
      <c r="BM1143" s="74"/>
    </row>
    <row r="1144" spans="61:65" x14ac:dyDescent="0.25">
      <c r="BI1144">
        <v>15534</v>
      </c>
      <c r="BJ1144" t="s">
        <v>1731</v>
      </c>
      <c r="BK1144" s="74">
        <v>5858</v>
      </c>
      <c r="BL1144" s="74" t="s">
        <v>3157</v>
      </c>
      <c r="BM1144" s="74"/>
    </row>
    <row r="1145" spans="61:65" x14ac:dyDescent="0.25">
      <c r="BI1145">
        <v>15535</v>
      </c>
      <c r="BJ1145" t="s">
        <v>1732</v>
      </c>
      <c r="BK1145" s="74">
        <v>5859</v>
      </c>
      <c r="BL1145" s="74" t="s">
        <v>9918</v>
      </c>
      <c r="BM1145" s="74"/>
    </row>
    <row r="1146" spans="61:65" x14ac:dyDescent="0.25">
      <c r="BI1146">
        <v>15536</v>
      </c>
      <c r="BJ1146" t="s">
        <v>1733</v>
      </c>
      <c r="BK1146" s="74">
        <v>5860</v>
      </c>
      <c r="BL1146" s="74" t="s">
        <v>3158</v>
      </c>
      <c r="BM1146" s="74"/>
    </row>
    <row r="1147" spans="61:65" x14ac:dyDescent="0.25">
      <c r="BI1147">
        <v>15538</v>
      </c>
      <c r="BJ1147" t="s">
        <v>1734</v>
      </c>
      <c r="BK1147" s="74">
        <v>5861</v>
      </c>
      <c r="BL1147" s="74" t="s">
        <v>3159</v>
      </c>
      <c r="BM1147" s="74"/>
    </row>
    <row r="1148" spans="61:65" x14ac:dyDescent="0.25">
      <c r="BI1148">
        <v>15539</v>
      </c>
      <c r="BJ1148" t="s">
        <v>1735</v>
      </c>
      <c r="BK1148" s="74">
        <v>5862</v>
      </c>
      <c r="BL1148" s="74" t="s">
        <v>12946</v>
      </c>
      <c r="BM1148" s="74"/>
    </row>
    <row r="1149" spans="61:65" x14ac:dyDescent="0.25">
      <c r="BI1149">
        <v>15541</v>
      </c>
      <c r="BJ1149" t="s">
        <v>1736</v>
      </c>
      <c r="BK1149" s="74">
        <v>5863</v>
      </c>
      <c r="BL1149" s="74" t="s">
        <v>3161</v>
      </c>
      <c r="BM1149" s="74"/>
    </row>
    <row r="1150" spans="61:65" x14ac:dyDescent="0.25">
      <c r="BI1150">
        <v>15545</v>
      </c>
      <c r="BJ1150" t="s">
        <v>1737</v>
      </c>
      <c r="BK1150" s="74">
        <v>5864</v>
      </c>
      <c r="BL1150" s="74" t="s">
        <v>3162</v>
      </c>
      <c r="BM1150" s="74"/>
    </row>
    <row r="1151" spans="61:65" x14ac:dyDescent="0.25">
      <c r="BI1151">
        <v>15546</v>
      </c>
      <c r="BJ1151" t="s">
        <v>1738</v>
      </c>
      <c r="BK1151" s="74">
        <v>5865</v>
      </c>
      <c r="BL1151" s="74" t="s">
        <v>3163</v>
      </c>
      <c r="BM1151" s="74"/>
    </row>
    <row r="1152" spans="61:65" x14ac:dyDescent="0.25">
      <c r="BI1152">
        <v>15547</v>
      </c>
      <c r="BJ1152" t="s">
        <v>612</v>
      </c>
      <c r="BK1152" s="74">
        <v>5866</v>
      </c>
      <c r="BL1152" s="74" t="s">
        <v>3164</v>
      </c>
      <c r="BM1152" s="74"/>
    </row>
    <row r="1153" spans="61:65" x14ac:dyDescent="0.25">
      <c r="BI1153">
        <v>15548</v>
      </c>
      <c r="BJ1153" t="s">
        <v>1739</v>
      </c>
      <c r="BK1153" s="74">
        <v>5867</v>
      </c>
      <c r="BL1153" s="74" t="s">
        <v>3165</v>
      </c>
      <c r="BM1153" s="74"/>
    </row>
    <row r="1154" spans="61:65" x14ac:dyDescent="0.25">
      <c r="BI1154">
        <v>15552</v>
      </c>
      <c r="BJ1154" t="s">
        <v>1740</v>
      </c>
      <c r="BK1154" s="74">
        <v>5868</v>
      </c>
      <c r="BL1154" s="74" t="s">
        <v>12947</v>
      </c>
      <c r="BM1154" s="74"/>
    </row>
    <row r="1155" spans="61:65" x14ac:dyDescent="0.25">
      <c r="BI1155">
        <v>15553</v>
      </c>
      <c r="BJ1155" t="s">
        <v>1741</v>
      </c>
      <c r="BK1155" s="74">
        <v>5869</v>
      </c>
      <c r="BL1155" s="74" t="s">
        <v>3167</v>
      </c>
      <c r="BM1155" s="74"/>
    </row>
    <row r="1156" spans="61:65" x14ac:dyDescent="0.25">
      <c r="BI1156">
        <v>15554</v>
      </c>
      <c r="BJ1156" t="s">
        <v>1742</v>
      </c>
      <c r="BK1156" s="74">
        <v>5870</v>
      </c>
      <c r="BL1156" s="74" t="s">
        <v>12948</v>
      </c>
      <c r="BM1156" s="74"/>
    </row>
    <row r="1157" spans="61:65" x14ac:dyDescent="0.25">
      <c r="BI1157">
        <v>15556</v>
      </c>
      <c r="BJ1157" t="s">
        <v>1743</v>
      </c>
      <c r="BK1157" s="74">
        <v>5871</v>
      </c>
      <c r="BL1157" s="74" t="s">
        <v>3169</v>
      </c>
      <c r="BM1157" s="74"/>
    </row>
    <row r="1158" spans="61:65" x14ac:dyDescent="0.25">
      <c r="BI1158">
        <v>15559</v>
      </c>
      <c r="BJ1158" t="s">
        <v>1744</v>
      </c>
      <c r="BK1158" s="74">
        <v>5872</v>
      </c>
      <c r="BL1158" s="74" t="s">
        <v>12949</v>
      </c>
      <c r="BM1158" s="74"/>
    </row>
    <row r="1159" spans="61:65" x14ac:dyDescent="0.25">
      <c r="BI1159">
        <v>15560</v>
      </c>
      <c r="BJ1159" t="s">
        <v>1745</v>
      </c>
      <c r="BK1159" s="74">
        <v>5873</v>
      </c>
      <c r="BL1159" s="74" t="s">
        <v>3171</v>
      </c>
      <c r="BM1159" s="74"/>
    </row>
    <row r="1160" spans="61:65" x14ac:dyDescent="0.25">
      <c r="BI1160">
        <v>15561</v>
      </c>
      <c r="BJ1160" t="s">
        <v>1746</v>
      </c>
      <c r="BK1160" s="74">
        <v>5874</v>
      </c>
      <c r="BL1160" s="74" t="s">
        <v>12950</v>
      </c>
      <c r="BM1160" s="74"/>
    </row>
    <row r="1161" spans="61:65" x14ac:dyDescent="0.25">
      <c r="BI1161">
        <v>15562</v>
      </c>
      <c r="BJ1161" t="s">
        <v>1747</v>
      </c>
      <c r="BK1161" s="74">
        <v>5875</v>
      </c>
      <c r="BL1161" s="74" t="s">
        <v>3173</v>
      </c>
      <c r="BM1161" s="74"/>
    </row>
    <row r="1162" spans="61:65" x14ac:dyDescent="0.25">
      <c r="BI1162">
        <v>15565</v>
      </c>
      <c r="BJ1162" t="s">
        <v>1748</v>
      </c>
      <c r="BK1162" s="74">
        <v>5876</v>
      </c>
      <c r="BL1162" s="74" t="s">
        <v>3174</v>
      </c>
      <c r="BM1162" s="74"/>
    </row>
    <row r="1163" spans="61:65" x14ac:dyDescent="0.25">
      <c r="BI1163">
        <v>15566</v>
      </c>
      <c r="BJ1163" t="s">
        <v>1749</v>
      </c>
      <c r="BK1163" s="74">
        <v>5877</v>
      </c>
      <c r="BL1163" s="74" t="s">
        <v>3175</v>
      </c>
      <c r="BM1163" s="74"/>
    </row>
    <row r="1164" spans="61:65" x14ac:dyDescent="0.25">
      <c r="BI1164">
        <v>15567</v>
      </c>
      <c r="BJ1164" t="s">
        <v>1750</v>
      </c>
      <c r="BK1164" s="74">
        <v>5878</v>
      </c>
      <c r="BL1164" s="74" t="s">
        <v>12951</v>
      </c>
      <c r="BM1164" s="74"/>
    </row>
    <row r="1165" spans="61:65" x14ac:dyDescent="0.25">
      <c r="BI1165">
        <v>15568</v>
      </c>
      <c r="BJ1165" t="s">
        <v>1751</v>
      </c>
      <c r="BK1165" s="74">
        <v>5879</v>
      </c>
      <c r="BL1165" s="74" t="s">
        <v>3177</v>
      </c>
      <c r="BM1165" s="74"/>
    </row>
    <row r="1166" spans="61:65" x14ac:dyDescent="0.25">
      <c r="BI1166">
        <v>15570</v>
      </c>
      <c r="BJ1166" t="s">
        <v>1752</v>
      </c>
      <c r="BK1166" s="74">
        <v>5880</v>
      </c>
      <c r="BL1166" s="74" t="s">
        <v>3178</v>
      </c>
      <c r="BM1166" s="74"/>
    </row>
    <row r="1167" spans="61:65" x14ac:dyDescent="0.25">
      <c r="BI1167">
        <v>15576</v>
      </c>
      <c r="BJ1167" t="s">
        <v>1753</v>
      </c>
      <c r="BK1167" s="74">
        <v>5881</v>
      </c>
      <c r="BL1167" s="74" t="s">
        <v>3179</v>
      </c>
      <c r="BM1167" s="74"/>
    </row>
    <row r="1168" spans="61:65" x14ac:dyDescent="0.25">
      <c r="BI1168">
        <v>15578</v>
      </c>
      <c r="BJ1168" t="s">
        <v>1754</v>
      </c>
      <c r="BK1168" s="74">
        <v>5882</v>
      </c>
      <c r="BL1168" s="74" t="s">
        <v>3180</v>
      </c>
      <c r="BM1168" s="74"/>
    </row>
    <row r="1169" spans="61:65" x14ac:dyDescent="0.25">
      <c r="BI1169">
        <v>15579</v>
      </c>
      <c r="BJ1169" t="s">
        <v>1755</v>
      </c>
      <c r="BK1169" s="74">
        <v>5884</v>
      </c>
      <c r="BL1169" s="74" t="s">
        <v>3181</v>
      </c>
      <c r="BM1169" s="74"/>
    </row>
    <row r="1170" spans="61:65" x14ac:dyDescent="0.25">
      <c r="BI1170">
        <v>15582</v>
      </c>
      <c r="BJ1170" t="s">
        <v>1756</v>
      </c>
      <c r="BK1170" s="74">
        <v>5885</v>
      </c>
      <c r="BL1170" s="74" t="s">
        <v>3182</v>
      </c>
      <c r="BM1170" s="74"/>
    </row>
    <row r="1171" spans="61:65" x14ac:dyDescent="0.25">
      <c r="BI1171">
        <v>15584</v>
      </c>
      <c r="BJ1171" t="s">
        <v>1757</v>
      </c>
      <c r="BK1171" s="74">
        <v>5886</v>
      </c>
      <c r="BL1171" s="74" t="s">
        <v>12952</v>
      </c>
      <c r="BM1171" s="74"/>
    </row>
    <row r="1172" spans="61:65" x14ac:dyDescent="0.25">
      <c r="BI1172">
        <v>15585</v>
      </c>
      <c r="BJ1172" t="s">
        <v>1758</v>
      </c>
      <c r="BK1172" s="74">
        <v>5887</v>
      </c>
      <c r="BL1172" s="74" t="s">
        <v>3184</v>
      </c>
      <c r="BM1172" s="74"/>
    </row>
    <row r="1173" spans="61:65" x14ac:dyDescent="0.25">
      <c r="BI1173">
        <v>15587</v>
      </c>
      <c r="BJ1173" t="s">
        <v>1759</v>
      </c>
      <c r="BK1173" s="74">
        <v>5888</v>
      </c>
      <c r="BL1173" s="74" t="s">
        <v>3185</v>
      </c>
      <c r="BM1173" s="74"/>
    </row>
    <row r="1174" spans="61:65" x14ac:dyDescent="0.25">
      <c r="BI1174">
        <v>15588</v>
      </c>
      <c r="BJ1174" t="s">
        <v>1760</v>
      </c>
      <c r="BK1174" s="74">
        <v>5889</v>
      </c>
      <c r="BL1174" s="74" t="s">
        <v>3186</v>
      </c>
      <c r="BM1174" s="74"/>
    </row>
    <row r="1175" spans="61:65" x14ac:dyDescent="0.25">
      <c r="BI1175">
        <v>15589</v>
      </c>
      <c r="BJ1175" t="s">
        <v>1761</v>
      </c>
      <c r="BK1175" s="74">
        <v>5890</v>
      </c>
      <c r="BL1175" s="74" t="s">
        <v>3187</v>
      </c>
      <c r="BM1175" s="74"/>
    </row>
    <row r="1176" spans="61:65" x14ac:dyDescent="0.25">
      <c r="BI1176">
        <v>15590</v>
      </c>
      <c r="BJ1176" t="s">
        <v>1762</v>
      </c>
      <c r="BK1176" s="74">
        <v>5891</v>
      </c>
      <c r="BL1176" s="74" t="s">
        <v>3188</v>
      </c>
      <c r="BM1176" s="74"/>
    </row>
    <row r="1177" spans="61:65" x14ac:dyDescent="0.25">
      <c r="BI1177">
        <v>15595</v>
      </c>
      <c r="BJ1177" t="s">
        <v>1763</v>
      </c>
      <c r="BK1177" s="74">
        <v>5892</v>
      </c>
      <c r="BL1177" s="74" t="s">
        <v>3189</v>
      </c>
      <c r="BM1177" s="74"/>
    </row>
    <row r="1178" spans="61:65" x14ac:dyDescent="0.25">
      <c r="BI1178">
        <v>15597</v>
      </c>
      <c r="BJ1178" t="s">
        <v>1764</v>
      </c>
      <c r="BK1178" s="74">
        <v>5893</v>
      </c>
      <c r="BL1178" s="74" t="s">
        <v>2887</v>
      </c>
      <c r="BM1178" s="74"/>
    </row>
    <row r="1179" spans="61:65" x14ac:dyDescent="0.25">
      <c r="BI1179">
        <v>15599</v>
      </c>
      <c r="BJ1179" t="s">
        <v>1765</v>
      </c>
      <c r="BK1179" s="74">
        <v>5894</v>
      </c>
      <c r="BL1179" s="74" t="s">
        <v>3190</v>
      </c>
      <c r="BM1179" s="74"/>
    </row>
    <row r="1180" spans="61:65" x14ac:dyDescent="0.25">
      <c r="BI1180">
        <v>15603</v>
      </c>
      <c r="BJ1180" t="s">
        <v>1766</v>
      </c>
      <c r="BK1180" s="74">
        <v>5895</v>
      </c>
      <c r="BL1180" s="74" t="s">
        <v>3191</v>
      </c>
      <c r="BM1180" s="74"/>
    </row>
    <row r="1181" spans="61:65" x14ac:dyDescent="0.25">
      <c r="BI1181">
        <v>15605</v>
      </c>
      <c r="BJ1181" t="s">
        <v>1767</v>
      </c>
      <c r="BK1181" s="74">
        <v>5896</v>
      </c>
      <c r="BL1181" s="74" t="s">
        <v>3192</v>
      </c>
      <c r="BM1181" s="74"/>
    </row>
    <row r="1182" spans="61:65" x14ac:dyDescent="0.25">
      <c r="BI1182">
        <v>15606</v>
      </c>
      <c r="BJ1182" t="s">
        <v>1320</v>
      </c>
      <c r="BK1182" s="74">
        <v>5897</v>
      </c>
      <c r="BL1182" s="74" t="s">
        <v>3193</v>
      </c>
      <c r="BM1182" s="74"/>
    </row>
    <row r="1183" spans="61:65" x14ac:dyDescent="0.25">
      <c r="BI1183">
        <v>15609</v>
      </c>
      <c r="BJ1183" t="s">
        <v>1600</v>
      </c>
      <c r="BK1183" s="74">
        <v>5898</v>
      </c>
      <c r="BL1183" s="74" t="s">
        <v>3194</v>
      </c>
      <c r="BM1183" s="74"/>
    </row>
    <row r="1184" spans="61:65" x14ac:dyDescent="0.25">
      <c r="BI1184">
        <v>15611</v>
      </c>
      <c r="BJ1184" t="s">
        <v>1768</v>
      </c>
      <c r="BK1184" s="74">
        <v>5899</v>
      </c>
      <c r="BL1184" s="74" t="s">
        <v>3195</v>
      </c>
      <c r="BM1184" s="74"/>
    </row>
    <row r="1185" spans="61:65" x14ac:dyDescent="0.25">
      <c r="BI1185">
        <v>15614</v>
      </c>
      <c r="BJ1185" t="s">
        <v>1769</v>
      </c>
      <c r="BK1185" s="74">
        <v>5900</v>
      </c>
      <c r="BL1185" s="74" t="s">
        <v>3196</v>
      </c>
      <c r="BM1185" s="74"/>
    </row>
    <row r="1186" spans="61:65" x14ac:dyDescent="0.25">
      <c r="BI1186">
        <v>15617</v>
      </c>
      <c r="BJ1186" t="s">
        <v>1770</v>
      </c>
      <c r="BK1186" s="74">
        <v>5901</v>
      </c>
      <c r="BL1186" s="74" t="s">
        <v>3197</v>
      </c>
      <c r="BM1186" s="74"/>
    </row>
    <row r="1187" spans="61:65" x14ac:dyDescent="0.25">
      <c r="BI1187">
        <v>15618</v>
      </c>
      <c r="BJ1187" t="s">
        <v>1771</v>
      </c>
      <c r="BK1187" s="74">
        <v>5902</v>
      </c>
      <c r="BL1187" s="74" t="s">
        <v>3198</v>
      </c>
      <c r="BM1187" s="74"/>
    </row>
    <row r="1188" spans="61:65" x14ac:dyDescent="0.25">
      <c r="BI1188">
        <v>15622</v>
      </c>
      <c r="BJ1188" t="s">
        <v>1772</v>
      </c>
      <c r="BK1188" s="74">
        <v>5903</v>
      </c>
      <c r="BL1188" s="74" t="s">
        <v>3199</v>
      </c>
      <c r="BM1188" s="74"/>
    </row>
    <row r="1189" spans="61:65" x14ac:dyDescent="0.25">
      <c r="BI1189">
        <v>15627</v>
      </c>
      <c r="BJ1189" t="s">
        <v>1773</v>
      </c>
      <c r="BK1189" s="74">
        <v>5904</v>
      </c>
      <c r="BL1189" s="74" t="s">
        <v>3200</v>
      </c>
      <c r="BM1189" s="74"/>
    </row>
    <row r="1190" spans="61:65" x14ac:dyDescent="0.25">
      <c r="BI1190">
        <v>15631</v>
      </c>
      <c r="BJ1190" t="s">
        <v>1774</v>
      </c>
      <c r="BK1190" s="74">
        <v>5905</v>
      </c>
      <c r="BL1190" s="74" t="s">
        <v>3201</v>
      </c>
      <c r="BM1190" s="74"/>
    </row>
    <row r="1191" spans="61:65" x14ac:dyDescent="0.25">
      <c r="BI1191">
        <v>15632</v>
      </c>
      <c r="BJ1191" t="s">
        <v>1775</v>
      </c>
      <c r="BK1191" s="74">
        <v>5906</v>
      </c>
      <c r="BL1191" s="74" t="s">
        <v>3202</v>
      </c>
      <c r="BM1191" s="74"/>
    </row>
    <row r="1192" spans="61:65" x14ac:dyDescent="0.25">
      <c r="BI1192">
        <v>15635</v>
      </c>
      <c r="BJ1192" t="s">
        <v>1776</v>
      </c>
      <c r="BK1192" s="74">
        <v>5907</v>
      </c>
      <c r="BL1192" s="74" t="s">
        <v>3203</v>
      </c>
      <c r="BM1192" s="74"/>
    </row>
    <row r="1193" spans="61:65" x14ac:dyDescent="0.25">
      <c r="BI1193">
        <v>15637</v>
      </c>
      <c r="BJ1193" t="s">
        <v>1777</v>
      </c>
      <c r="BK1193" s="74">
        <v>5908</v>
      </c>
      <c r="BL1193" s="74" t="s">
        <v>3204</v>
      </c>
      <c r="BM1193" s="74"/>
    </row>
    <row r="1194" spans="61:65" x14ac:dyDescent="0.25">
      <c r="BI1194">
        <v>15641</v>
      </c>
      <c r="BJ1194" t="s">
        <v>1778</v>
      </c>
      <c r="BK1194" s="74">
        <v>5909</v>
      </c>
      <c r="BL1194" s="74" t="s">
        <v>3205</v>
      </c>
      <c r="BM1194" s="74"/>
    </row>
    <row r="1195" spans="61:65" x14ac:dyDescent="0.25">
      <c r="BI1195">
        <v>15643</v>
      </c>
      <c r="BJ1195" t="s">
        <v>1779</v>
      </c>
      <c r="BK1195" s="74">
        <v>5910</v>
      </c>
      <c r="BL1195" s="74" t="s">
        <v>3206</v>
      </c>
      <c r="BM1195" s="74"/>
    </row>
    <row r="1196" spans="61:65" x14ac:dyDescent="0.25">
      <c r="BI1196">
        <v>15644</v>
      </c>
      <c r="BJ1196" t="s">
        <v>1780</v>
      </c>
      <c r="BK1196" s="74">
        <v>5911</v>
      </c>
      <c r="BL1196" s="74" t="s">
        <v>3207</v>
      </c>
      <c r="BM1196" s="74"/>
    </row>
    <row r="1197" spans="61:65" x14ac:dyDescent="0.25">
      <c r="BI1197">
        <v>15645</v>
      </c>
      <c r="BJ1197" t="s">
        <v>1781</v>
      </c>
      <c r="BK1197" s="74">
        <v>5912</v>
      </c>
      <c r="BL1197" s="74" t="s">
        <v>3208</v>
      </c>
      <c r="BM1197" s="74"/>
    </row>
    <row r="1198" spans="61:65" x14ac:dyDescent="0.25">
      <c r="BI1198">
        <v>15646</v>
      </c>
      <c r="BJ1198" t="s">
        <v>1782</v>
      </c>
      <c r="BK1198" s="74">
        <v>5913</v>
      </c>
      <c r="BL1198" s="74" t="s">
        <v>3209</v>
      </c>
      <c r="BM1198" s="74"/>
    </row>
    <row r="1199" spans="61:65" x14ac:dyDescent="0.25">
      <c r="BI1199">
        <v>15649</v>
      </c>
      <c r="BJ1199" t="s">
        <v>1632</v>
      </c>
      <c r="BK1199" s="74">
        <v>5914</v>
      </c>
      <c r="BL1199" s="74" t="s">
        <v>3210</v>
      </c>
      <c r="BM1199" s="74"/>
    </row>
    <row r="1200" spans="61:65" x14ac:dyDescent="0.25">
      <c r="BI1200">
        <v>15650</v>
      </c>
      <c r="BJ1200" t="s">
        <v>1783</v>
      </c>
      <c r="BK1200" s="74">
        <v>5915</v>
      </c>
      <c r="BL1200" s="74" t="s">
        <v>3211</v>
      </c>
      <c r="BM1200" s="74"/>
    </row>
    <row r="1201" spans="61:65" x14ac:dyDescent="0.25">
      <c r="BI1201">
        <v>15651</v>
      </c>
      <c r="BJ1201" t="s">
        <v>1784</v>
      </c>
      <c r="BK1201" s="74">
        <v>5916</v>
      </c>
      <c r="BL1201" s="74" t="s">
        <v>3212</v>
      </c>
      <c r="BM1201" s="74"/>
    </row>
    <row r="1202" spans="61:65" x14ac:dyDescent="0.25">
      <c r="BI1202">
        <v>15656</v>
      </c>
      <c r="BJ1202" t="s">
        <v>1785</v>
      </c>
      <c r="BK1202" s="74">
        <v>5917</v>
      </c>
      <c r="BL1202" s="74" t="s">
        <v>3213</v>
      </c>
      <c r="BM1202" s="74"/>
    </row>
    <row r="1203" spans="61:65" x14ac:dyDescent="0.25">
      <c r="BI1203">
        <v>15660</v>
      </c>
      <c r="BJ1203" t="s">
        <v>1786</v>
      </c>
      <c r="BK1203" s="74">
        <v>5918</v>
      </c>
      <c r="BL1203" s="74" t="s">
        <v>3214</v>
      </c>
      <c r="BM1203" s="74"/>
    </row>
    <row r="1204" spans="61:65" x14ac:dyDescent="0.25">
      <c r="BI1204">
        <v>15661</v>
      </c>
      <c r="BJ1204" t="s">
        <v>1787</v>
      </c>
      <c r="BK1204" s="74">
        <v>5919</v>
      </c>
      <c r="BL1204" s="74" t="s">
        <v>3215</v>
      </c>
      <c r="BM1204" s="74"/>
    </row>
    <row r="1205" spans="61:65" x14ac:dyDescent="0.25">
      <c r="BI1205">
        <v>15664</v>
      </c>
      <c r="BJ1205" t="s">
        <v>1788</v>
      </c>
      <c r="BK1205" s="74">
        <v>5920</v>
      </c>
      <c r="BL1205" s="74" t="s">
        <v>3216</v>
      </c>
      <c r="BM1205" s="74"/>
    </row>
    <row r="1206" spans="61:65" x14ac:dyDescent="0.25">
      <c r="BI1206">
        <v>15665</v>
      </c>
      <c r="BJ1206" t="s">
        <v>1789</v>
      </c>
      <c r="BK1206" s="74">
        <v>5921</v>
      </c>
      <c r="BL1206" s="74" t="s">
        <v>3217</v>
      </c>
      <c r="BM1206" s="74"/>
    </row>
    <row r="1207" spans="61:65" x14ac:dyDescent="0.25">
      <c r="BI1207">
        <v>15666</v>
      </c>
      <c r="BJ1207" t="s">
        <v>1790</v>
      </c>
      <c r="BK1207" s="74">
        <v>5922</v>
      </c>
      <c r="BL1207" s="74" t="s">
        <v>3218</v>
      </c>
      <c r="BM1207" s="74"/>
    </row>
    <row r="1208" spans="61:65" x14ac:dyDescent="0.25">
      <c r="BI1208">
        <v>15668</v>
      </c>
      <c r="BJ1208" t="s">
        <v>1791</v>
      </c>
      <c r="BK1208" s="74">
        <v>5923</v>
      </c>
      <c r="BL1208" s="74" t="s">
        <v>3219</v>
      </c>
      <c r="BM1208" s="74"/>
    </row>
    <row r="1209" spans="61:65" x14ac:dyDescent="0.25">
      <c r="BI1209">
        <v>15669</v>
      </c>
      <c r="BJ1209" t="s">
        <v>1792</v>
      </c>
      <c r="BK1209" s="74">
        <v>5924</v>
      </c>
      <c r="BL1209" s="74" t="s">
        <v>3220</v>
      </c>
      <c r="BM1209" s="74"/>
    </row>
    <row r="1210" spans="61:65" x14ac:dyDescent="0.25">
      <c r="BI1210">
        <v>15670</v>
      </c>
      <c r="BJ1210" t="s">
        <v>1793</v>
      </c>
      <c r="BK1210" s="74">
        <v>5925</v>
      </c>
      <c r="BL1210" s="74" t="s">
        <v>3221</v>
      </c>
      <c r="BM1210" s="74"/>
    </row>
    <row r="1211" spans="61:65" x14ac:dyDescent="0.25">
      <c r="BI1211">
        <v>15672</v>
      </c>
      <c r="BJ1211" t="s">
        <v>1794</v>
      </c>
      <c r="BK1211" s="74">
        <v>5926</v>
      </c>
      <c r="BL1211" s="74" t="s">
        <v>3222</v>
      </c>
      <c r="BM1211" s="74"/>
    </row>
    <row r="1212" spans="61:65" x14ac:dyDescent="0.25">
      <c r="BI1212">
        <v>15673</v>
      </c>
      <c r="BJ1212" t="s">
        <v>1795</v>
      </c>
      <c r="BK1212" s="74">
        <v>5927</v>
      </c>
      <c r="BL1212" s="74" t="s">
        <v>3223</v>
      </c>
      <c r="BM1212" s="74"/>
    </row>
    <row r="1213" spans="61:65" x14ac:dyDescent="0.25">
      <c r="BI1213">
        <v>15676</v>
      </c>
      <c r="BJ1213" t="s">
        <v>1796</v>
      </c>
      <c r="BK1213" s="74">
        <v>5928</v>
      </c>
      <c r="BL1213" s="74" t="s">
        <v>3224</v>
      </c>
      <c r="BM1213" s="74"/>
    </row>
    <row r="1214" spans="61:65" x14ac:dyDescent="0.25">
      <c r="BI1214">
        <v>15677</v>
      </c>
      <c r="BJ1214" t="s">
        <v>1797</v>
      </c>
      <c r="BK1214" s="74">
        <v>5929</v>
      </c>
      <c r="BL1214" s="74" t="s">
        <v>3225</v>
      </c>
      <c r="BM1214" s="74"/>
    </row>
    <row r="1215" spans="61:65" x14ac:dyDescent="0.25">
      <c r="BI1215">
        <v>15680</v>
      </c>
      <c r="BJ1215" t="s">
        <v>1798</v>
      </c>
      <c r="BK1215" s="74">
        <v>5930</v>
      </c>
      <c r="BL1215" s="74" t="s">
        <v>3226</v>
      </c>
      <c r="BM1215" s="74"/>
    </row>
    <row r="1216" spans="61:65" x14ac:dyDescent="0.25">
      <c r="BI1216">
        <v>15681</v>
      </c>
      <c r="BJ1216" t="s">
        <v>1799</v>
      </c>
      <c r="BK1216" s="74">
        <v>5931</v>
      </c>
      <c r="BL1216" s="74" t="s">
        <v>3227</v>
      </c>
      <c r="BM1216" s="74"/>
    </row>
    <row r="1217" spans="61:65" x14ac:dyDescent="0.25">
      <c r="BI1217">
        <v>15682</v>
      </c>
      <c r="BJ1217" t="s">
        <v>1800</v>
      </c>
      <c r="BK1217" s="74">
        <v>5933</v>
      </c>
      <c r="BL1217" s="74" t="s">
        <v>3228</v>
      </c>
      <c r="BM1217" s="74"/>
    </row>
    <row r="1218" spans="61:65" x14ac:dyDescent="0.25">
      <c r="BI1218">
        <v>15684</v>
      </c>
      <c r="BJ1218" t="s">
        <v>1801</v>
      </c>
      <c r="BK1218" s="74">
        <v>5934</v>
      </c>
      <c r="BL1218" s="74" t="s">
        <v>3229</v>
      </c>
      <c r="BM1218" s="74"/>
    </row>
    <row r="1219" spans="61:65" x14ac:dyDescent="0.25">
      <c r="BI1219">
        <v>15688</v>
      </c>
      <c r="BJ1219" t="s">
        <v>1802</v>
      </c>
      <c r="BK1219" s="74">
        <v>5935</v>
      </c>
      <c r="BL1219" s="74" t="s">
        <v>3230</v>
      </c>
      <c r="BM1219" s="74"/>
    </row>
    <row r="1220" spans="61:65" x14ac:dyDescent="0.25">
      <c r="BI1220">
        <v>15690</v>
      </c>
      <c r="BJ1220" t="s">
        <v>1803</v>
      </c>
      <c r="BK1220" s="74">
        <v>5936</v>
      </c>
      <c r="BL1220" s="74" t="s">
        <v>3231</v>
      </c>
      <c r="BM1220" s="74"/>
    </row>
    <row r="1221" spans="61:65" x14ac:dyDescent="0.25">
      <c r="BI1221">
        <v>15694</v>
      </c>
      <c r="BJ1221" t="s">
        <v>1804</v>
      </c>
      <c r="BK1221" s="74">
        <v>5937</v>
      </c>
      <c r="BL1221" s="74" t="s">
        <v>3232</v>
      </c>
      <c r="BM1221" s="74"/>
    </row>
    <row r="1222" spans="61:65" x14ac:dyDescent="0.25">
      <c r="BI1222">
        <v>15695</v>
      </c>
      <c r="BJ1222" t="s">
        <v>1805</v>
      </c>
      <c r="BK1222" s="74">
        <v>5938</v>
      </c>
      <c r="BL1222" s="74" t="s">
        <v>3233</v>
      </c>
      <c r="BM1222" s="74"/>
    </row>
    <row r="1223" spans="61:65" x14ac:dyDescent="0.25">
      <c r="BI1223">
        <v>15696</v>
      </c>
      <c r="BJ1223" t="s">
        <v>1806</v>
      </c>
      <c r="BK1223" s="74">
        <v>5939</v>
      </c>
      <c r="BL1223" s="74" t="s">
        <v>3234</v>
      </c>
      <c r="BM1223" s="74"/>
    </row>
    <row r="1224" spans="61:65" x14ac:dyDescent="0.25">
      <c r="BI1224">
        <v>15697</v>
      </c>
      <c r="BJ1224" t="s">
        <v>1807</v>
      </c>
      <c r="BK1224" s="74">
        <v>5940</v>
      </c>
      <c r="BL1224" s="74" t="s">
        <v>3235</v>
      </c>
      <c r="BM1224" s="74"/>
    </row>
    <row r="1225" spans="61:65" x14ac:dyDescent="0.25">
      <c r="BI1225">
        <v>15698</v>
      </c>
      <c r="BJ1225" t="s">
        <v>1808</v>
      </c>
      <c r="BK1225" s="74">
        <v>5941</v>
      </c>
      <c r="BL1225" s="74" t="s">
        <v>3236</v>
      </c>
      <c r="BM1225" s="74"/>
    </row>
    <row r="1226" spans="61:65" x14ac:dyDescent="0.25">
      <c r="BI1226">
        <v>15702</v>
      </c>
      <c r="BJ1226" t="s">
        <v>1809</v>
      </c>
      <c r="BK1226" s="74">
        <v>5942</v>
      </c>
      <c r="BL1226" s="74" t="s">
        <v>3237</v>
      </c>
      <c r="BM1226" s="74"/>
    </row>
    <row r="1227" spans="61:65" x14ac:dyDescent="0.25">
      <c r="BI1227">
        <v>15703</v>
      </c>
      <c r="BJ1227" t="s">
        <v>1810</v>
      </c>
      <c r="BK1227" s="74">
        <v>5943</v>
      </c>
      <c r="BL1227" s="74" t="s">
        <v>3238</v>
      </c>
      <c r="BM1227" s="74"/>
    </row>
    <row r="1228" spans="61:65" x14ac:dyDescent="0.25">
      <c r="BI1228">
        <v>15705</v>
      </c>
      <c r="BJ1228" t="s">
        <v>1811</v>
      </c>
      <c r="BK1228" s="74">
        <v>5944</v>
      </c>
      <c r="BL1228" s="74" t="s">
        <v>3239</v>
      </c>
      <c r="BM1228" s="74"/>
    </row>
    <row r="1229" spans="61:65" x14ac:dyDescent="0.25">
      <c r="BI1229">
        <v>15706</v>
      </c>
      <c r="BJ1229" t="s">
        <v>1812</v>
      </c>
      <c r="BK1229" s="74">
        <v>5945</v>
      </c>
      <c r="BL1229" s="74" t="s">
        <v>3240</v>
      </c>
      <c r="BM1229" s="74"/>
    </row>
    <row r="1230" spans="61:65" x14ac:dyDescent="0.25">
      <c r="BI1230">
        <v>15708</v>
      </c>
      <c r="BJ1230" t="s">
        <v>1813</v>
      </c>
      <c r="BK1230" s="74">
        <v>5946</v>
      </c>
      <c r="BL1230" s="74" t="s">
        <v>3241</v>
      </c>
      <c r="BM1230" s="74"/>
    </row>
    <row r="1231" spans="61:65" x14ac:dyDescent="0.25">
      <c r="BI1231">
        <v>15710</v>
      </c>
      <c r="BJ1231" t="s">
        <v>1814</v>
      </c>
      <c r="BK1231" s="74">
        <v>5947</v>
      </c>
      <c r="BL1231" s="74" t="s">
        <v>3242</v>
      </c>
      <c r="BM1231" s="74"/>
    </row>
    <row r="1232" spans="61:65" x14ac:dyDescent="0.25">
      <c r="BI1232">
        <v>15712</v>
      </c>
      <c r="BJ1232" t="s">
        <v>1815</v>
      </c>
      <c r="BK1232" s="74">
        <v>5948</v>
      </c>
      <c r="BL1232" s="74" t="s">
        <v>3243</v>
      </c>
      <c r="BM1232" s="74"/>
    </row>
    <row r="1233" spans="61:65" x14ac:dyDescent="0.25">
      <c r="BI1233">
        <v>15714</v>
      </c>
      <c r="BJ1233" t="s">
        <v>1816</v>
      </c>
      <c r="BK1233" s="74">
        <v>5949</v>
      </c>
      <c r="BL1233" s="74" t="s">
        <v>3244</v>
      </c>
      <c r="BM1233" s="74"/>
    </row>
    <row r="1234" spans="61:65" x14ac:dyDescent="0.25">
      <c r="BI1234">
        <v>15715</v>
      </c>
      <c r="BJ1234" t="s">
        <v>1817</v>
      </c>
      <c r="BK1234" s="74">
        <v>5950</v>
      </c>
      <c r="BL1234" s="74" t="s">
        <v>3245</v>
      </c>
      <c r="BM1234" s="74"/>
    </row>
    <row r="1235" spans="61:65" x14ac:dyDescent="0.25">
      <c r="BI1235">
        <v>15717</v>
      </c>
      <c r="BJ1235" t="s">
        <v>1818</v>
      </c>
      <c r="BK1235" s="74">
        <v>5951</v>
      </c>
      <c r="BL1235" s="74" t="s">
        <v>3246</v>
      </c>
      <c r="BM1235" s="74"/>
    </row>
    <row r="1236" spans="61:65" x14ac:dyDescent="0.25">
      <c r="BI1236">
        <v>15727</v>
      </c>
      <c r="BJ1236" t="s">
        <v>1682</v>
      </c>
      <c r="BK1236" s="74">
        <v>5952</v>
      </c>
      <c r="BL1236" s="74" t="s">
        <v>3247</v>
      </c>
      <c r="BM1236" s="74"/>
    </row>
    <row r="1237" spans="61:65" x14ac:dyDescent="0.25">
      <c r="BI1237">
        <v>15742</v>
      </c>
      <c r="BJ1237" t="s">
        <v>1819</v>
      </c>
      <c r="BK1237" s="74">
        <v>5953</v>
      </c>
      <c r="BL1237" s="74" t="s">
        <v>3248</v>
      </c>
      <c r="BM1237" s="74"/>
    </row>
    <row r="1238" spans="61:65" x14ac:dyDescent="0.25">
      <c r="BI1238">
        <v>15748</v>
      </c>
      <c r="BJ1238" t="s">
        <v>1820</v>
      </c>
      <c r="BK1238" s="74">
        <v>5954</v>
      </c>
      <c r="BL1238" s="74" t="s">
        <v>3249</v>
      </c>
      <c r="BM1238" s="74"/>
    </row>
    <row r="1239" spans="61:65" x14ac:dyDescent="0.25">
      <c r="BI1239">
        <v>15750</v>
      </c>
      <c r="BJ1239" t="s">
        <v>1153</v>
      </c>
      <c r="BK1239" s="74">
        <v>5955</v>
      </c>
      <c r="BL1239" s="74" t="s">
        <v>3250</v>
      </c>
      <c r="BM1239" s="74"/>
    </row>
    <row r="1240" spans="61:65" x14ac:dyDescent="0.25">
      <c r="BI1240">
        <v>15752</v>
      </c>
      <c r="BJ1240" t="s">
        <v>1821</v>
      </c>
      <c r="BK1240" s="74">
        <v>5956</v>
      </c>
      <c r="BL1240" s="74" t="s">
        <v>3251</v>
      </c>
      <c r="BM1240" s="74"/>
    </row>
    <row r="1241" spans="61:65" x14ac:dyDescent="0.25">
      <c r="BI1241">
        <v>15754</v>
      </c>
      <c r="BJ1241" t="s">
        <v>1822</v>
      </c>
      <c r="BK1241" s="74">
        <v>5957</v>
      </c>
      <c r="BL1241" s="74" t="s">
        <v>3252</v>
      </c>
      <c r="BM1241" s="74"/>
    </row>
    <row r="1242" spans="61:65" x14ac:dyDescent="0.25">
      <c r="BI1242">
        <v>15755</v>
      </c>
      <c r="BJ1242" t="s">
        <v>1823</v>
      </c>
      <c r="BK1242" s="74">
        <v>5958</v>
      </c>
      <c r="BL1242" s="74" t="s">
        <v>3253</v>
      </c>
      <c r="BM1242" s="74"/>
    </row>
    <row r="1243" spans="61:65" x14ac:dyDescent="0.25">
      <c r="BI1243">
        <v>15763</v>
      </c>
      <c r="BJ1243" t="s">
        <v>1824</v>
      </c>
      <c r="BK1243" s="74">
        <v>5959</v>
      </c>
      <c r="BL1243" s="74" t="s">
        <v>3254</v>
      </c>
      <c r="BM1243" s="74"/>
    </row>
    <row r="1244" spans="61:65" x14ac:dyDescent="0.25">
      <c r="BI1244">
        <v>15767</v>
      </c>
      <c r="BJ1244" t="s">
        <v>1825</v>
      </c>
      <c r="BK1244" s="74">
        <v>5960</v>
      </c>
      <c r="BL1244" s="74" t="s">
        <v>3255</v>
      </c>
      <c r="BM1244" s="74"/>
    </row>
    <row r="1245" spans="61:65" x14ac:dyDescent="0.25">
      <c r="BI1245">
        <v>15770</v>
      </c>
      <c r="BJ1245" t="s">
        <v>1826</v>
      </c>
      <c r="BK1245" s="74">
        <v>5961</v>
      </c>
      <c r="BL1245" s="74" t="s">
        <v>3256</v>
      </c>
      <c r="BM1245" s="74"/>
    </row>
    <row r="1246" spans="61:65" x14ac:dyDescent="0.25">
      <c r="BI1246">
        <v>15776</v>
      </c>
      <c r="BJ1246" t="s">
        <v>1827</v>
      </c>
      <c r="BK1246" s="74">
        <v>5962</v>
      </c>
      <c r="BL1246" s="74" t="s">
        <v>3257</v>
      </c>
      <c r="BM1246" s="74"/>
    </row>
    <row r="1247" spans="61:65" x14ac:dyDescent="0.25">
      <c r="BI1247">
        <v>15777</v>
      </c>
      <c r="BJ1247" t="s">
        <v>1828</v>
      </c>
      <c r="BK1247" s="74">
        <v>5963</v>
      </c>
      <c r="BL1247" s="74" t="s">
        <v>3258</v>
      </c>
      <c r="BM1247" s="74"/>
    </row>
    <row r="1248" spans="61:65" x14ac:dyDescent="0.25">
      <c r="BI1248">
        <v>15779</v>
      </c>
      <c r="BJ1248" t="s">
        <v>1829</v>
      </c>
      <c r="BK1248" s="74">
        <v>5964</v>
      </c>
      <c r="BL1248" s="74" t="s">
        <v>3259</v>
      </c>
      <c r="BM1248" s="74"/>
    </row>
    <row r="1249" spans="61:65" x14ac:dyDescent="0.25">
      <c r="BI1249">
        <v>15781</v>
      </c>
      <c r="BJ1249" t="s">
        <v>1830</v>
      </c>
      <c r="BK1249" s="74">
        <v>5965</v>
      </c>
      <c r="BL1249" s="74" t="s">
        <v>3260</v>
      </c>
      <c r="BM1249" s="74"/>
    </row>
    <row r="1250" spans="61:65" x14ac:dyDescent="0.25">
      <c r="BI1250">
        <v>15786</v>
      </c>
      <c r="BJ1250" t="s">
        <v>1831</v>
      </c>
      <c r="BK1250" s="74">
        <v>5966</v>
      </c>
      <c r="BL1250" s="74" t="s">
        <v>3261</v>
      </c>
      <c r="BM1250" s="74"/>
    </row>
    <row r="1251" spans="61:65" x14ac:dyDescent="0.25">
      <c r="BI1251">
        <v>15788</v>
      </c>
      <c r="BJ1251" t="s">
        <v>1832</v>
      </c>
      <c r="BK1251" s="74">
        <v>5967</v>
      </c>
      <c r="BL1251" s="74" t="s">
        <v>3262</v>
      </c>
      <c r="BM1251" s="74"/>
    </row>
    <row r="1252" spans="61:65" x14ac:dyDescent="0.25">
      <c r="BI1252">
        <v>15793</v>
      </c>
      <c r="BJ1252" t="s">
        <v>1833</v>
      </c>
      <c r="BK1252" s="74">
        <v>5968</v>
      </c>
      <c r="BL1252" s="74" t="s">
        <v>3263</v>
      </c>
      <c r="BM1252" s="74"/>
    </row>
    <row r="1253" spans="61:65" x14ac:dyDescent="0.25">
      <c r="BI1253">
        <v>15796</v>
      </c>
      <c r="BJ1253" t="s">
        <v>1834</v>
      </c>
      <c r="BK1253" s="74">
        <v>5969</v>
      </c>
      <c r="BL1253" s="74" t="s">
        <v>3264</v>
      </c>
      <c r="BM1253" s="74"/>
    </row>
    <row r="1254" spans="61:65" x14ac:dyDescent="0.25">
      <c r="BI1254">
        <v>15798</v>
      </c>
      <c r="BJ1254" t="s">
        <v>1835</v>
      </c>
      <c r="BK1254" s="74">
        <v>5970</v>
      </c>
      <c r="BL1254" s="74" t="s">
        <v>3265</v>
      </c>
      <c r="BM1254" s="74"/>
    </row>
    <row r="1255" spans="61:65" x14ac:dyDescent="0.25">
      <c r="BI1255">
        <v>15800</v>
      </c>
      <c r="BJ1255" t="s">
        <v>1836</v>
      </c>
      <c r="BK1255" s="74">
        <v>5971</v>
      </c>
      <c r="BL1255" s="74" t="s">
        <v>3266</v>
      </c>
      <c r="BM1255" s="74"/>
    </row>
    <row r="1256" spans="61:65" x14ac:dyDescent="0.25">
      <c r="BI1256">
        <v>15802</v>
      </c>
      <c r="BJ1256" t="s">
        <v>1837</v>
      </c>
      <c r="BK1256" s="74">
        <v>5972</v>
      </c>
      <c r="BL1256" s="74" t="s">
        <v>3267</v>
      </c>
      <c r="BM1256" s="74"/>
    </row>
    <row r="1257" spans="61:65" x14ac:dyDescent="0.25">
      <c r="BI1257">
        <v>15804</v>
      </c>
      <c r="BJ1257" t="s">
        <v>1838</v>
      </c>
      <c r="BK1257" s="74">
        <v>5973</v>
      </c>
      <c r="BL1257" s="74" t="s">
        <v>3268</v>
      </c>
      <c r="BM1257" s="74"/>
    </row>
    <row r="1258" spans="61:65" x14ac:dyDescent="0.25">
      <c r="BI1258">
        <v>15805</v>
      </c>
      <c r="BJ1258" t="s">
        <v>1839</v>
      </c>
      <c r="BK1258" s="74">
        <v>5974</v>
      </c>
      <c r="BL1258" s="74" t="s">
        <v>3269</v>
      </c>
      <c r="BM1258" s="74"/>
    </row>
    <row r="1259" spans="61:65" x14ac:dyDescent="0.25">
      <c r="BI1259">
        <v>15808</v>
      </c>
      <c r="BJ1259" t="s">
        <v>1840</v>
      </c>
      <c r="BK1259" s="74">
        <v>5975</v>
      </c>
      <c r="BL1259" s="74" t="s">
        <v>3270</v>
      </c>
      <c r="BM1259" s="74"/>
    </row>
    <row r="1260" spans="61:65" x14ac:dyDescent="0.25">
      <c r="BI1260">
        <v>15809</v>
      </c>
      <c r="BJ1260" t="s">
        <v>1841</v>
      </c>
      <c r="BK1260" s="74">
        <v>5976</v>
      </c>
      <c r="BL1260" s="74" t="s">
        <v>3271</v>
      </c>
      <c r="BM1260" s="74"/>
    </row>
    <row r="1261" spans="61:65" x14ac:dyDescent="0.25">
      <c r="BI1261">
        <v>15810</v>
      </c>
      <c r="BJ1261" t="s">
        <v>1842</v>
      </c>
      <c r="BK1261" s="74">
        <v>5977</v>
      </c>
      <c r="BL1261" s="74" t="s">
        <v>3272</v>
      </c>
      <c r="BM1261" s="74"/>
    </row>
    <row r="1262" spans="61:65" x14ac:dyDescent="0.25">
      <c r="BI1262">
        <v>15811</v>
      </c>
      <c r="BJ1262" t="s">
        <v>1843</v>
      </c>
      <c r="BK1262" s="74">
        <v>5978</v>
      </c>
      <c r="BL1262" s="74" t="s">
        <v>2316</v>
      </c>
      <c r="BM1262" s="74"/>
    </row>
    <row r="1263" spans="61:65" x14ac:dyDescent="0.25">
      <c r="BI1263">
        <v>15815</v>
      </c>
      <c r="BJ1263" t="s">
        <v>1844</v>
      </c>
      <c r="BK1263" s="74">
        <v>5979</v>
      </c>
      <c r="BL1263" s="74" t="s">
        <v>3273</v>
      </c>
      <c r="BM1263" s="74"/>
    </row>
    <row r="1264" spans="61:65" x14ac:dyDescent="0.25">
      <c r="BI1264">
        <v>15816</v>
      </c>
      <c r="BJ1264" t="s">
        <v>1845</v>
      </c>
      <c r="BK1264" s="74">
        <v>5980</v>
      </c>
      <c r="BL1264" s="74" t="s">
        <v>3274</v>
      </c>
      <c r="BM1264" s="74"/>
    </row>
    <row r="1265" spans="61:65" x14ac:dyDescent="0.25">
      <c r="BI1265">
        <v>15819</v>
      </c>
      <c r="BJ1265" t="s">
        <v>1846</v>
      </c>
      <c r="BK1265" s="74">
        <v>5981</v>
      </c>
      <c r="BL1265" s="74" t="s">
        <v>3275</v>
      </c>
      <c r="BM1265" s="74"/>
    </row>
    <row r="1266" spans="61:65" x14ac:dyDescent="0.25">
      <c r="BI1266">
        <v>15820</v>
      </c>
      <c r="BJ1266" t="s">
        <v>1847</v>
      </c>
      <c r="BK1266" s="74">
        <v>5982</v>
      </c>
      <c r="BL1266" s="74" t="s">
        <v>3276</v>
      </c>
      <c r="BM1266" s="74"/>
    </row>
    <row r="1267" spans="61:65" x14ac:dyDescent="0.25">
      <c r="BI1267">
        <v>15824</v>
      </c>
      <c r="BJ1267" t="s">
        <v>1848</v>
      </c>
      <c r="BK1267" s="74">
        <v>5983</v>
      </c>
      <c r="BL1267" s="74" t="s">
        <v>3277</v>
      </c>
      <c r="BM1267" s="74"/>
    </row>
    <row r="1268" spans="61:65" x14ac:dyDescent="0.25">
      <c r="BI1268">
        <v>15825</v>
      </c>
      <c r="BJ1268" t="s">
        <v>1849</v>
      </c>
      <c r="BK1268" s="74">
        <v>5984</v>
      </c>
      <c r="BL1268" s="74" t="s">
        <v>3278</v>
      </c>
      <c r="BM1268" s="74"/>
    </row>
    <row r="1269" spans="61:65" x14ac:dyDescent="0.25">
      <c r="BI1269">
        <v>15827</v>
      </c>
      <c r="BJ1269" t="s">
        <v>1850</v>
      </c>
      <c r="BK1269" s="74">
        <v>5985</v>
      </c>
      <c r="BL1269" s="74" t="s">
        <v>3279</v>
      </c>
      <c r="BM1269" s="74"/>
    </row>
    <row r="1270" spans="61:65" x14ac:dyDescent="0.25">
      <c r="BI1270">
        <v>15828</v>
      </c>
      <c r="BJ1270" t="s">
        <v>1851</v>
      </c>
      <c r="BK1270" s="74">
        <v>5986</v>
      </c>
      <c r="BL1270" s="74" t="s">
        <v>3280</v>
      </c>
      <c r="BM1270" s="74"/>
    </row>
    <row r="1271" spans="61:65" x14ac:dyDescent="0.25">
      <c r="BI1271">
        <v>15829</v>
      </c>
      <c r="BJ1271" t="s">
        <v>1852</v>
      </c>
      <c r="BK1271" s="74">
        <v>5987</v>
      </c>
      <c r="BL1271" s="74" t="s">
        <v>3281</v>
      </c>
      <c r="BM1271" s="74"/>
    </row>
    <row r="1272" spans="61:65" x14ac:dyDescent="0.25">
      <c r="BI1272">
        <v>15830</v>
      </c>
      <c r="BJ1272" t="s">
        <v>1853</v>
      </c>
      <c r="BK1272" s="74">
        <v>5988</v>
      </c>
      <c r="BL1272" s="74" t="s">
        <v>3282</v>
      </c>
      <c r="BM1272" s="74"/>
    </row>
    <row r="1273" spans="61:65" x14ac:dyDescent="0.25">
      <c r="BI1273">
        <v>15832</v>
      </c>
      <c r="BJ1273" t="s">
        <v>1854</v>
      </c>
      <c r="BK1273" s="74">
        <v>5989</v>
      </c>
      <c r="BL1273" s="74" t="s">
        <v>3283</v>
      </c>
      <c r="BM1273" s="74"/>
    </row>
    <row r="1274" spans="61:65" x14ac:dyDescent="0.25">
      <c r="BI1274">
        <v>15834</v>
      </c>
      <c r="BJ1274" t="s">
        <v>1815</v>
      </c>
      <c r="BK1274" s="74">
        <v>5990</v>
      </c>
      <c r="BL1274" s="74" t="s">
        <v>3284</v>
      </c>
      <c r="BM1274" s="74"/>
    </row>
    <row r="1275" spans="61:65" x14ac:dyDescent="0.25">
      <c r="BI1275">
        <v>15836</v>
      </c>
      <c r="BJ1275" t="s">
        <v>1855</v>
      </c>
      <c r="BK1275" s="74">
        <v>5991</v>
      </c>
      <c r="BL1275" s="74" t="s">
        <v>3285</v>
      </c>
      <c r="BM1275" s="74"/>
    </row>
    <row r="1276" spans="61:65" x14ac:dyDescent="0.25">
      <c r="BI1276">
        <v>15837</v>
      </c>
      <c r="BJ1276" t="s">
        <v>1856</v>
      </c>
      <c r="BK1276" s="74">
        <v>5992</v>
      </c>
      <c r="BL1276" s="74" t="s">
        <v>3286</v>
      </c>
      <c r="BM1276" s="74"/>
    </row>
    <row r="1277" spans="61:65" x14ac:dyDescent="0.25">
      <c r="BI1277">
        <v>15839</v>
      </c>
      <c r="BJ1277" t="s">
        <v>974</v>
      </c>
      <c r="BK1277" s="74">
        <v>5993</v>
      </c>
      <c r="BL1277" s="74" t="s">
        <v>3287</v>
      </c>
      <c r="BM1277" s="74"/>
    </row>
    <row r="1278" spans="61:65" x14ac:dyDescent="0.25">
      <c r="BI1278">
        <v>15840</v>
      </c>
      <c r="BJ1278" t="s">
        <v>1857</v>
      </c>
      <c r="BK1278" s="74">
        <v>5994</v>
      </c>
      <c r="BL1278" s="74" t="s">
        <v>3288</v>
      </c>
      <c r="BM1278" s="74"/>
    </row>
    <row r="1279" spans="61:65" x14ac:dyDescent="0.25">
      <c r="BI1279">
        <v>15841</v>
      </c>
      <c r="BJ1279" t="s">
        <v>1858</v>
      </c>
      <c r="BK1279" s="74">
        <v>5995</v>
      </c>
      <c r="BL1279" s="74" t="s">
        <v>3289</v>
      </c>
      <c r="BM1279" s="74"/>
    </row>
    <row r="1280" spans="61:65" x14ac:dyDescent="0.25">
      <c r="BI1280">
        <v>15842</v>
      </c>
      <c r="BJ1280" t="s">
        <v>1859</v>
      </c>
      <c r="BK1280" s="74">
        <v>5996</v>
      </c>
      <c r="BL1280" s="74" t="s">
        <v>3290</v>
      </c>
      <c r="BM1280" s="74"/>
    </row>
    <row r="1281" spans="61:65" x14ac:dyDescent="0.25">
      <c r="BI1281">
        <v>15844</v>
      </c>
      <c r="BJ1281" t="s">
        <v>1860</v>
      </c>
      <c r="BK1281" s="74">
        <v>5997</v>
      </c>
      <c r="BL1281" s="74" t="s">
        <v>3291</v>
      </c>
      <c r="BM1281" s="74"/>
    </row>
    <row r="1282" spans="61:65" x14ac:dyDescent="0.25">
      <c r="BI1282">
        <v>15846</v>
      </c>
      <c r="BJ1282" t="s">
        <v>1861</v>
      </c>
      <c r="BK1282" s="74">
        <v>5998</v>
      </c>
      <c r="BL1282" s="74" t="s">
        <v>3292</v>
      </c>
      <c r="BM1282" s="74"/>
    </row>
    <row r="1283" spans="61:65" x14ac:dyDescent="0.25">
      <c r="BI1283">
        <v>15847</v>
      </c>
      <c r="BJ1283" t="s">
        <v>1862</v>
      </c>
      <c r="BK1283" s="74">
        <v>5999</v>
      </c>
      <c r="BL1283" s="74" t="s">
        <v>3293</v>
      </c>
      <c r="BM1283" s="74"/>
    </row>
    <row r="1284" spans="61:65" x14ac:dyDescent="0.25">
      <c r="BI1284">
        <v>15849</v>
      </c>
      <c r="BJ1284" t="s">
        <v>1863</v>
      </c>
      <c r="BK1284" s="74">
        <v>6000</v>
      </c>
      <c r="BL1284" s="74" t="s">
        <v>3294</v>
      </c>
      <c r="BM1284" s="74"/>
    </row>
    <row r="1285" spans="61:65" x14ac:dyDescent="0.25">
      <c r="BI1285">
        <v>15850</v>
      </c>
      <c r="BJ1285" t="s">
        <v>1864</v>
      </c>
      <c r="BK1285" s="74">
        <v>6001</v>
      </c>
      <c r="BL1285" s="74" t="s">
        <v>3295</v>
      </c>
      <c r="BM1285" s="74"/>
    </row>
    <row r="1286" spans="61:65" x14ac:dyDescent="0.25">
      <c r="BI1286">
        <v>15852</v>
      </c>
      <c r="BJ1286" t="s">
        <v>1865</v>
      </c>
      <c r="BK1286" s="74">
        <v>6002</v>
      </c>
      <c r="BL1286" s="74" t="s">
        <v>3296</v>
      </c>
      <c r="BM1286" s="74"/>
    </row>
    <row r="1287" spans="61:65" x14ac:dyDescent="0.25">
      <c r="BI1287">
        <v>15853</v>
      </c>
      <c r="BJ1287" t="s">
        <v>1866</v>
      </c>
      <c r="BK1287" s="74">
        <v>6003</v>
      </c>
      <c r="BL1287" s="74" t="s">
        <v>3297</v>
      </c>
      <c r="BM1287" s="74"/>
    </row>
    <row r="1288" spans="61:65" x14ac:dyDescent="0.25">
      <c r="BI1288">
        <v>15854</v>
      </c>
      <c r="BJ1288" t="s">
        <v>1867</v>
      </c>
      <c r="BK1288" s="74">
        <v>6004</v>
      </c>
      <c r="BL1288" s="74" t="s">
        <v>3298</v>
      </c>
      <c r="BM1288" s="74"/>
    </row>
    <row r="1289" spans="61:65" x14ac:dyDescent="0.25">
      <c r="BI1289">
        <v>15855</v>
      </c>
      <c r="BJ1289" t="s">
        <v>1868</v>
      </c>
      <c r="BK1289" s="74">
        <v>6005</v>
      </c>
      <c r="BL1289" s="74" t="s">
        <v>3299</v>
      </c>
      <c r="BM1289" s="74"/>
    </row>
    <row r="1290" spans="61:65" x14ac:dyDescent="0.25">
      <c r="BI1290">
        <v>15856</v>
      </c>
      <c r="BJ1290" t="s">
        <v>1869</v>
      </c>
      <c r="BK1290" s="74">
        <v>6006</v>
      </c>
      <c r="BL1290" s="74" t="s">
        <v>3300</v>
      </c>
      <c r="BM1290" s="74"/>
    </row>
    <row r="1291" spans="61:65" x14ac:dyDescent="0.25">
      <c r="BI1291">
        <v>15858</v>
      </c>
      <c r="BJ1291" t="s">
        <v>1870</v>
      </c>
      <c r="BK1291" s="74">
        <v>6007</v>
      </c>
      <c r="BL1291" s="74" t="s">
        <v>3301</v>
      </c>
      <c r="BM1291" s="74"/>
    </row>
    <row r="1292" spans="61:65" x14ac:dyDescent="0.25">
      <c r="BI1292">
        <v>15859</v>
      </c>
      <c r="BJ1292" t="s">
        <v>1871</v>
      </c>
      <c r="BK1292" s="74">
        <v>6008</v>
      </c>
      <c r="BL1292" s="74" t="s">
        <v>3302</v>
      </c>
      <c r="BM1292" s="74"/>
    </row>
    <row r="1293" spans="61:65" x14ac:dyDescent="0.25">
      <c r="BI1293">
        <v>15860</v>
      </c>
      <c r="BJ1293" t="s">
        <v>1872</v>
      </c>
      <c r="BK1293" s="74">
        <v>6009</v>
      </c>
      <c r="BL1293" s="74" t="s">
        <v>3303</v>
      </c>
      <c r="BM1293" s="74"/>
    </row>
    <row r="1294" spans="61:65" x14ac:dyDescent="0.25">
      <c r="BI1294">
        <v>15861</v>
      </c>
      <c r="BJ1294" t="s">
        <v>1873</v>
      </c>
      <c r="BK1294" s="74">
        <v>6010</v>
      </c>
      <c r="BL1294" s="74" t="s">
        <v>3304</v>
      </c>
      <c r="BM1294" s="74"/>
    </row>
    <row r="1295" spans="61:65" x14ac:dyDescent="0.25">
      <c r="BI1295">
        <v>15862</v>
      </c>
      <c r="BJ1295" t="s">
        <v>1874</v>
      </c>
      <c r="BK1295" s="74">
        <v>6011</v>
      </c>
      <c r="BL1295" s="74" t="s">
        <v>3305</v>
      </c>
      <c r="BM1295" s="74"/>
    </row>
    <row r="1296" spans="61:65" x14ac:dyDescent="0.25">
      <c r="BI1296">
        <v>15865</v>
      </c>
      <c r="BJ1296" t="s">
        <v>1875</v>
      </c>
      <c r="BK1296" s="74">
        <v>6012</v>
      </c>
      <c r="BL1296" s="74" t="s">
        <v>3306</v>
      </c>
      <c r="BM1296" s="74"/>
    </row>
    <row r="1297" spans="61:65" x14ac:dyDescent="0.25">
      <c r="BI1297">
        <v>15866</v>
      </c>
      <c r="BJ1297" t="s">
        <v>1876</v>
      </c>
      <c r="BK1297" s="74">
        <v>6013</v>
      </c>
      <c r="BL1297" s="74" t="s">
        <v>3307</v>
      </c>
      <c r="BM1297" s="74"/>
    </row>
    <row r="1298" spans="61:65" x14ac:dyDescent="0.25">
      <c r="BI1298">
        <v>15868</v>
      </c>
      <c r="BJ1298" t="s">
        <v>1877</v>
      </c>
      <c r="BK1298" s="74">
        <v>6014</v>
      </c>
      <c r="BL1298" s="74" t="s">
        <v>3308</v>
      </c>
      <c r="BM1298" s="74"/>
    </row>
    <row r="1299" spans="61:65" x14ac:dyDescent="0.25">
      <c r="BI1299">
        <v>15871</v>
      </c>
      <c r="BJ1299" t="s">
        <v>1878</v>
      </c>
      <c r="BK1299" s="74">
        <v>6015</v>
      </c>
      <c r="BL1299" s="74" t="s">
        <v>3279</v>
      </c>
      <c r="BM1299" s="74"/>
    </row>
    <row r="1300" spans="61:65" x14ac:dyDescent="0.25">
      <c r="BI1300">
        <v>15872</v>
      </c>
      <c r="BJ1300" t="s">
        <v>1879</v>
      </c>
      <c r="BK1300" s="74">
        <v>6016</v>
      </c>
      <c r="BL1300" s="74" t="s">
        <v>3309</v>
      </c>
      <c r="BM1300" s="74"/>
    </row>
    <row r="1301" spans="61:65" x14ac:dyDescent="0.25">
      <c r="BI1301">
        <v>15873</v>
      </c>
      <c r="BJ1301" t="s">
        <v>1880</v>
      </c>
      <c r="BK1301" s="74">
        <v>6017</v>
      </c>
      <c r="BL1301" s="74" t="s">
        <v>3310</v>
      </c>
      <c r="BM1301" s="74"/>
    </row>
    <row r="1302" spans="61:65" x14ac:dyDescent="0.25">
      <c r="BI1302">
        <v>15878</v>
      </c>
      <c r="BJ1302" t="s">
        <v>1881</v>
      </c>
      <c r="BK1302" s="74">
        <v>6018</v>
      </c>
      <c r="BL1302" s="74" t="s">
        <v>3311</v>
      </c>
      <c r="BM1302" s="74"/>
    </row>
    <row r="1303" spans="61:65" x14ac:dyDescent="0.25">
      <c r="BI1303">
        <v>15879</v>
      </c>
      <c r="BJ1303" t="s">
        <v>1882</v>
      </c>
      <c r="BK1303" s="74">
        <v>6019</v>
      </c>
      <c r="BL1303" s="74" t="s">
        <v>3312</v>
      </c>
      <c r="BM1303" s="74"/>
    </row>
    <row r="1304" spans="61:65" x14ac:dyDescent="0.25">
      <c r="BI1304">
        <v>15880</v>
      </c>
      <c r="BJ1304" t="s">
        <v>1883</v>
      </c>
      <c r="BK1304" s="74">
        <v>6020</v>
      </c>
      <c r="BL1304" s="74" t="s">
        <v>3313</v>
      </c>
      <c r="BM1304" s="74"/>
    </row>
    <row r="1305" spans="61:65" x14ac:dyDescent="0.25">
      <c r="BI1305">
        <v>15882</v>
      </c>
      <c r="BJ1305" t="s">
        <v>1884</v>
      </c>
      <c r="BK1305" s="74">
        <v>6021</v>
      </c>
      <c r="BL1305" s="74" t="s">
        <v>3314</v>
      </c>
      <c r="BM1305" s="74"/>
    </row>
    <row r="1306" spans="61:65" x14ac:dyDescent="0.25">
      <c r="BI1306">
        <v>15884</v>
      </c>
      <c r="BJ1306" t="s">
        <v>1885</v>
      </c>
      <c r="BK1306" s="74">
        <v>6022</v>
      </c>
      <c r="BL1306" s="74" t="s">
        <v>3315</v>
      </c>
      <c r="BM1306" s="74"/>
    </row>
    <row r="1307" spans="61:65" x14ac:dyDescent="0.25">
      <c r="BI1307">
        <v>15885</v>
      </c>
      <c r="BJ1307" t="s">
        <v>1886</v>
      </c>
      <c r="BK1307" s="74">
        <v>6100</v>
      </c>
      <c r="BL1307" s="74" t="s">
        <v>3316</v>
      </c>
      <c r="BM1307" s="74"/>
    </row>
    <row r="1308" spans="61:65" x14ac:dyDescent="0.25">
      <c r="BI1308">
        <v>15887</v>
      </c>
      <c r="BJ1308" t="s">
        <v>1887</v>
      </c>
      <c r="BK1308" s="74">
        <v>6101</v>
      </c>
      <c r="BL1308" s="74" t="s">
        <v>3317</v>
      </c>
      <c r="BM1308" s="74"/>
    </row>
    <row r="1309" spans="61:65" x14ac:dyDescent="0.25">
      <c r="BI1309">
        <v>15888</v>
      </c>
      <c r="BJ1309" t="s">
        <v>1888</v>
      </c>
      <c r="BK1309" s="74">
        <v>6102</v>
      </c>
      <c r="BL1309" s="74" t="s">
        <v>3318</v>
      </c>
      <c r="BM1309" s="74"/>
    </row>
    <row r="1310" spans="61:65" x14ac:dyDescent="0.25">
      <c r="BI1310">
        <v>15889</v>
      </c>
      <c r="BJ1310" t="s">
        <v>1889</v>
      </c>
      <c r="BK1310" s="74">
        <v>6103</v>
      </c>
      <c r="BL1310" s="74" t="s">
        <v>3319</v>
      </c>
      <c r="BM1310" s="74"/>
    </row>
    <row r="1311" spans="61:65" x14ac:dyDescent="0.25">
      <c r="BI1311">
        <v>15891</v>
      </c>
      <c r="BJ1311" t="s">
        <v>1890</v>
      </c>
      <c r="BK1311" s="74">
        <v>6104</v>
      </c>
      <c r="BL1311" s="74" t="s">
        <v>3320</v>
      </c>
      <c r="BM1311" s="74"/>
    </row>
    <row r="1312" spans="61:65" x14ac:dyDescent="0.25">
      <c r="BI1312">
        <v>15893</v>
      </c>
      <c r="BJ1312" t="s">
        <v>1891</v>
      </c>
      <c r="BK1312" s="74">
        <v>6106</v>
      </c>
      <c r="BL1312" s="74" t="s">
        <v>3321</v>
      </c>
      <c r="BM1312" s="74"/>
    </row>
    <row r="1313" spans="61:65" x14ac:dyDescent="0.25">
      <c r="BI1313">
        <v>15897</v>
      </c>
      <c r="BJ1313" t="s">
        <v>1892</v>
      </c>
      <c r="BK1313" s="74">
        <v>6107</v>
      </c>
      <c r="BL1313" s="74" t="s">
        <v>3322</v>
      </c>
      <c r="BM1313" s="74"/>
    </row>
    <row r="1314" spans="61:65" x14ac:dyDescent="0.25">
      <c r="BI1314">
        <v>15901</v>
      </c>
      <c r="BJ1314" t="s">
        <v>1893</v>
      </c>
      <c r="BK1314" s="74">
        <v>6108</v>
      </c>
      <c r="BL1314" s="74" t="s">
        <v>3323</v>
      </c>
      <c r="BM1314" s="74"/>
    </row>
    <row r="1315" spans="61:65" x14ac:dyDescent="0.25">
      <c r="BI1315">
        <v>15902</v>
      </c>
      <c r="BJ1315" t="s">
        <v>1894</v>
      </c>
      <c r="BK1315" s="74">
        <v>6109</v>
      </c>
      <c r="BL1315" s="74" t="s">
        <v>3324</v>
      </c>
      <c r="BM1315" s="74"/>
    </row>
    <row r="1316" spans="61:65" x14ac:dyDescent="0.25">
      <c r="BI1316">
        <v>15903</v>
      </c>
      <c r="BJ1316" t="s">
        <v>1895</v>
      </c>
      <c r="BK1316" s="74">
        <v>6110</v>
      </c>
      <c r="BL1316" s="74" t="s">
        <v>3325</v>
      </c>
      <c r="BM1316" s="74"/>
    </row>
    <row r="1317" spans="61:65" x14ac:dyDescent="0.25">
      <c r="BI1317">
        <v>15904</v>
      </c>
      <c r="BJ1317" t="s">
        <v>1896</v>
      </c>
      <c r="BK1317" s="74">
        <v>6111</v>
      </c>
      <c r="BL1317" s="74" t="s">
        <v>3326</v>
      </c>
      <c r="BM1317" s="74"/>
    </row>
    <row r="1318" spans="61:65" x14ac:dyDescent="0.25">
      <c r="BI1318">
        <v>15905</v>
      </c>
      <c r="BJ1318" t="s">
        <v>1897</v>
      </c>
      <c r="BK1318" s="74">
        <v>6112</v>
      </c>
      <c r="BL1318" s="74" t="s">
        <v>9919</v>
      </c>
      <c r="BM1318" s="74"/>
    </row>
    <row r="1319" spans="61:65" x14ac:dyDescent="0.25">
      <c r="BI1319">
        <v>15906</v>
      </c>
      <c r="BJ1319" t="s">
        <v>1898</v>
      </c>
      <c r="BK1319" s="74">
        <v>6113</v>
      </c>
      <c r="BL1319" s="74" t="s">
        <v>3327</v>
      </c>
      <c r="BM1319" s="74"/>
    </row>
    <row r="1320" spans="61:65" x14ac:dyDescent="0.25">
      <c r="BI1320">
        <v>15909</v>
      </c>
      <c r="BJ1320" t="s">
        <v>1899</v>
      </c>
      <c r="BK1320" s="74">
        <v>6114</v>
      </c>
      <c r="BL1320" s="74" t="s">
        <v>3328</v>
      </c>
      <c r="BM1320" s="74"/>
    </row>
    <row r="1321" spans="61:65" x14ac:dyDescent="0.25">
      <c r="BI1321">
        <v>15914</v>
      </c>
      <c r="BJ1321" t="s">
        <v>1900</v>
      </c>
      <c r="BK1321" s="74">
        <v>6115</v>
      </c>
      <c r="BL1321" s="74" t="s">
        <v>3329</v>
      </c>
      <c r="BM1321" s="74"/>
    </row>
    <row r="1322" spans="61:65" x14ac:dyDescent="0.25">
      <c r="BI1322">
        <v>15915</v>
      </c>
      <c r="BJ1322" t="s">
        <v>1901</v>
      </c>
      <c r="BK1322" s="74">
        <v>6116</v>
      </c>
      <c r="BL1322" s="74" t="s">
        <v>3330</v>
      </c>
      <c r="BM1322" s="74"/>
    </row>
    <row r="1323" spans="61:65" x14ac:dyDescent="0.25">
      <c r="BI1323">
        <v>15916</v>
      </c>
      <c r="BJ1323" t="s">
        <v>1902</v>
      </c>
      <c r="BK1323" s="74">
        <v>6117</v>
      </c>
      <c r="BL1323" s="74" t="s">
        <v>3331</v>
      </c>
      <c r="BM1323" s="74"/>
    </row>
    <row r="1324" spans="61:65" x14ac:dyDescent="0.25">
      <c r="BI1324">
        <v>15917</v>
      </c>
      <c r="BJ1324" t="s">
        <v>1903</v>
      </c>
      <c r="BK1324" s="74">
        <v>6118</v>
      </c>
      <c r="BL1324" s="74" t="s">
        <v>3332</v>
      </c>
      <c r="BM1324" s="74"/>
    </row>
    <row r="1325" spans="61:65" x14ac:dyDescent="0.25">
      <c r="BI1325">
        <v>15918</v>
      </c>
      <c r="BJ1325" t="s">
        <v>1904</v>
      </c>
      <c r="BK1325" s="74">
        <v>6119</v>
      </c>
      <c r="BL1325" s="74" t="s">
        <v>3333</v>
      </c>
      <c r="BM1325" s="74"/>
    </row>
    <row r="1326" spans="61:65" x14ac:dyDescent="0.25">
      <c r="BI1326">
        <v>15919</v>
      </c>
      <c r="BJ1326" t="s">
        <v>1905</v>
      </c>
      <c r="BK1326" s="74">
        <v>6120</v>
      </c>
      <c r="BL1326" s="74" t="s">
        <v>3334</v>
      </c>
      <c r="BM1326" s="74"/>
    </row>
    <row r="1327" spans="61:65" x14ac:dyDescent="0.25">
      <c r="BI1327">
        <v>15923</v>
      </c>
      <c r="BJ1327" t="s">
        <v>1906</v>
      </c>
      <c r="BK1327" s="74">
        <v>6121</v>
      </c>
      <c r="BL1327" s="74" t="s">
        <v>3335</v>
      </c>
      <c r="BM1327" s="74"/>
    </row>
    <row r="1328" spans="61:65" x14ac:dyDescent="0.25">
      <c r="BI1328">
        <v>15928</v>
      </c>
      <c r="BJ1328" t="s">
        <v>1907</v>
      </c>
      <c r="BK1328" s="74">
        <v>6122</v>
      </c>
      <c r="BL1328" s="74" t="s">
        <v>3336</v>
      </c>
      <c r="BM1328" s="74"/>
    </row>
    <row r="1329" spans="61:65" x14ac:dyDescent="0.25">
      <c r="BI1329">
        <v>15929</v>
      </c>
      <c r="BJ1329" t="s">
        <v>1908</v>
      </c>
      <c r="BK1329" s="74">
        <v>6123</v>
      </c>
      <c r="BL1329" s="74" t="s">
        <v>3337</v>
      </c>
      <c r="BM1329" s="74"/>
    </row>
    <row r="1330" spans="61:65" x14ac:dyDescent="0.25">
      <c r="BI1330">
        <v>15930</v>
      </c>
      <c r="BJ1330" t="s">
        <v>737</v>
      </c>
      <c r="BK1330" s="74">
        <v>6124</v>
      </c>
      <c r="BL1330" s="74" t="s">
        <v>3338</v>
      </c>
      <c r="BM1330" s="74"/>
    </row>
    <row r="1331" spans="61:65" x14ac:dyDescent="0.25">
      <c r="BI1331">
        <v>15931</v>
      </c>
      <c r="BJ1331" t="s">
        <v>1909</v>
      </c>
      <c r="BK1331" s="74">
        <v>6125</v>
      </c>
      <c r="BL1331" s="74" t="s">
        <v>3339</v>
      </c>
      <c r="BM1331" s="74"/>
    </row>
    <row r="1332" spans="61:65" x14ac:dyDescent="0.25">
      <c r="BI1332">
        <v>15934</v>
      </c>
      <c r="BJ1332" t="s">
        <v>1910</v>
      </c>
      <c r="BK1332" s="74">
        <v>6126</v>
      </c>
      <c r="BL1332" s="74" t="s">
        <v>9921</v>
      </c>
      <c r="BM1332" s="74"/>
    </row>
    <row r="1333" spans="61:65" x14ac:dyDescent="0.25">
      <c r="BI1333">
        <v>15935</v>
      </c>
      <c r="BJ1333" t="s">
        <v>1911</v>
      </c>
      <c r="BK1333" s="74">
        <v>6127</v>
      </c>
      <c r="BL1333" s="74" t="s">
        <v>3340</v>
      </c>
      <c r="BM1333" s="74"/>
    </row>
    <row r="1334" spans="61:65" x14ac:dyDescent="0.25">
      <c r="BI1334">
        <v>15936</v>
      </c>
      <c r="BJ1334" t="s">
        <v>1912</v>
      </c>
      <c r="BK1334" s="74">
        <v>6128</v>
      </c>
      <c r="BL1334" s="74" t="s">
        <v>9922</v>
      </c>
      <c r="BM1334" s="74"/>
    </row>
    <row r="1335" spans="61:65" x14ac:dyDescent="0.25">
      <c r="BI1335">
        <v>15937</v>
      </c>
      <c r="BJ1335" t="s">
        <v>1913</v>
      </c>
      <c r="BK1335" s="74">
        <v>6129</v>
      </c>
      <c r="BL1335" s="74" t="s">
        <v>3341</v>
      </c>
      <c r="BM1335" s="74"/>
    </row>
    <row r="1336" spans="61:65" x14ac:dyDescent="0.25">
      <c r="BI1336">
        <v>15939</v>
      </c>
      <c r="BJ1336" t="s">
        <v>1914</v>
      </c>
      <c r="BK1336" s="74">
        <v>6130</v>
      </c>
      <c r="BL1336" s="74" t="s">
        <v>3342</v>
      </c>
      <c r="BM1336" s="74"/>
    </row>
    <row r="1337" spans="61:65" x14ac:dyDescent="0.25">
      <c r="BI1337">
        <v>15944</v>
      </c>
      <c r="BJ1337" t="s">
        <v>1915</v>
      </c>
      <c r="BK1337" s="74">
        <v>6131</v>
      </c>
      <c r="BL1337" s="74" t="s">
        <v>3343</v>
      </c>
      <c r="BM1337" s="74"/>
    </row>
    <row r="1338" spans="61:65" x14ac:dyDescent="0.25">
      <c r="BI1338">
        <v>15948</v>
      </c>
      <c r="BJ1338" t="s">
        <v>1916</v>
      </c>
      <c r="BK1338" s="74">
        <v>6132</v>
      </c>
      <c r="BL1338" s="74" t="s">
        <v>9923</v>
      </c>
      <c r="BM1338" s="74"/>
    </row>
    <row r="1339" spans="61:65" x14ac:dyDescent="0.25">
      <c r="BI1339">
        <v>15949</v>
      </c>
      <c r="BJ1339" t="s">
        <v>1917</v>
      </c>
      <c r="BK1339" s="74">
        <v>6133</v>
      </c>
      <c r="BL1339" s="74" t="s">
        <v>3344</v>
      </c>
      <c r="BM1339" s="74"/>
    </row>
    <row r="1340" spans="61:65" x14ac:dyDescent="0.25">
      <c r="BI1340">
        <v>15951</v>
      </c>
      <c r="BJ1340" t="s">
        <v>1918</v>
      </c>
      <c r="BK1340" s="74">
        <v>6134</v>
      </c>
      <c r="BL1340" s="74" t="s">
        <v>3345</v>
      </c>
      <c r="BM1340" s="74"/>
    </row>
    <row r="1341" spans="61:65" x14ac:dyDescent="0.25">
      <c r="BI1341">
        <v>15952</v>
      </c>
      <c r="BJ1341" t="s">
        <v>1919</v>
      </c>
      <c r="BK1341" s="74">
        <v>6136</v>
      </c>
      <c r="BL1341" s="74" t="s">
        <v>3344</v>
      </c>
      <c r="BM1341" s="74"/>
    </row>
    <row r="1342" spans="61:65" x14ac:dyDescent="0.25">
      <c r="BI1342">
        <v>15954</v>
      </c>
      <c r="BJ1342" t="s">
        <v>1920</v>
      </c>
      <c r="BK1342" s="74">
        <v>6137</v>
      </c>
      <c r="BL1342" s="74" t="s">
        <v>3346</v>
      </c>
      <c r="BM1342" s="74"/>
    </row>
    <row r="1343" spans="61:65" x14ac:dyDescent="0.25">
      <c r="BI1343">
        <v>15955</v>
      </c>
      <c r="BJ1343" t="s">
        <v>1921</v>
      </c>
      <c r="BK1343" s="74">
        <v>6138</v>
      </c>
      <c r="BL1343" s="74" t="s">
        <v>3347</v>
      </c>
      <c r="BM1343" s="74"/>
    </row>
    <row r="1344" spans="61:65" x14ac:dyDescent="0.25">
      <c r="BI1344">
        <v>15961</v>
      </c>
      <c r="BJ1344" t="s">
        <v>1922</v>
      </c>
      <c r="BK1344" s="74">
        <v>6139</v>
      </c>
      <c r="BL1344" s="74" t="s">
        <v>3348</v>
      </c>
      <c r="BM1344" s="74"/>
    </row>
    <row r="1345" spans="61:65" x14ac:dyDescent="0.25">
      <c r="BI1345">
        <v>15962</v>
      </c>
      <c r="BJ1345" t="s">
        <v>1923</v>
      </c>
      <c r="BK1345" s="74">
        <v>6140</v>
      </c>
      <c r="BL1345" s="74" t="s">
        <v>3349</v>
      </c>
      <c r="BM1345" s="74"/>
    </row>
    <row r="1346" spans="61:65" x14ac:dyDescent="0.25">
      <c r="BI1346">
        <v>15963</v>
      </c>
      <c r="BJ1346" t="s">
        <v>1924</v>
      </c>
      <c r="BK1346" s="74">
        <v>6142</v>
      </c>
      <c r="BL1346" s="74" t="s">
        <v>3350</v>
      </c>
      <c r="BM1346" s="74"/>
    </row>
    <row r="1347" spans="61:65" x14ac:dyDescent="0.25">
      <c r="BI1347">
        <v>15965</v>
      </c>
      <c r="BJ1347" t="s">
        <v>1925</v>
      </c>
      <c r="BK1347" s="74">
        <v>6143</v>
      </c>
      <c r="BL1347" s="74" t="s">
        <v>3351</v>
      </c>
      <c r="BM1347" s="74"/>
    </row>
    <row r="1348" spans="61:65" x14ac:dyDescent="0.25">
      <c r="BI1348">
        <v>15966</v>
      </c>
      <c r="BJ1348" t="s">
        <v>1926</v>
      </c>
      <c r="BK1348" s="74">
        <v>6144</v>
      </c>
      <c r="BL1348" s="74" t="s">
        <v>3352</v>
      </c>
      <c r="BM1348" s="74"/>
    </row>
    <row r="1349" spans="61:65" x14ac:dyDescent="0.25">
      <c r="BI1349">
        <v>15972</v>
      </c>
      <c r="BJ1349" t="s">
        <v>1927</v>
      </c>
      <c r="BK1349" s="74">
        <v>6145</v>
      </c>
      <c r="BL1349" s="74" t="s">
        <v>3344</v>
      </c>
      <c r="BM1349" s="74"/>
    </row>
    <row r="1350" spans="61:65" x14ac:dyDescent="0.25">
      <c r="BI1350">
        <v>15975</v>
      </c>
      <c r="BJ1350" t="s">
        <v>1928</v>
      </c>
      <c r="BK1350" s="74">
        <v>6147</v>
      </c>
      <c r="BL1350" s="74" t="s">
        <v>3353</v>
      </c>
      <c r="BM1350" s="74"/>
    </row>
    <row r="1351" spans="61:65" x14ac:dyDescent="0.25">
      <c r="BI1351">
        <v>15977</v>
      </c>
      <c r="BJ1351" t="s">
        <v>1929</v>
      </c>
      <c r="BK1351" s="74">
        <v>6148</v>
      </c>
      <c r="BL1351" s="74" t="s">
        <v>9924</v>
      </c>
      <c r="BM1351" s="74"/>
    </row>
    <row r="1352" spans="61:65" x14ac:dyDescent="0.25">
      <c r="BI1352">
        <v>15978</v>
      </c>
      <c r="BJ1352" t="s">
        <v>1930</v>
      </c>
      <c r="BK1352" s="74">
        <v>6149</v>
      </c>
      <c r="BL1352" s="74" t="s">
        <v>3354</v>
      </c>
      <c r="BM1352" s="74"/>
    </row>
    <row r="1353" spans="61:65" x14ac:dyDescent="0.25">
      <c r="BI1353">
        <v>15980</v>
      </c>
      <c r="BJ1353" t="s">
        <v>1931</v>
      </c>
      <c r="BK1353" s="74">
        <v>6150</v>
      </c>
      <c r="BL1353" s="74" t="s">
        <v>3355</v>
      </c>
      <c r="BM1353" s="74"/>
    </row>
    <row r="1354" spans="61:65" x14ac:dyDescent="0.25">
      <c r="BI1354">
        <v>15981</v>
      </c>
      <c r="BJ1354" t="s">
        <v>1932</v>
      </c>
      <c r="BK1354" s="74">
        <v>6151</v>
      </c>
      <c r="BL1354" s="74" t="s">
        <v>3356</v>
      </c>
      <c r="BM1354" s="74"/>
    </row>
    <row r="1355" spans="61:65" x14ac:dyDescent="0.25">
      <c r="BI1355">
        <v>15982</v>
      </c>
      <c r="BJ1355" t="s">
        <v>1933</v>
      </c>
      <c r="BK1355" s="74">
        <v>6152</v>
      </c>
      <c r="BL1355" s="74" t="s">
        <v>9925</v>
      </c>
      <c r="BM1355" s="74"/>
    </row>
    <row r="1356" spans="61:65" x14ac:dyDescent="0.25">
      <c r="BI1356">
        <v>15985</v>
      </c>
      <c r="BJ1356" t="s">
        <v>1934</v>
      </c>
      <c r="BK1356" s="74">
        <v>6153</v>
      </c>
      <c r="BL1356" s="74" t="s">
        <v>3348</v>
      </c>
      <c r="BM1356" s="74"/>
    </row>
    <row r="1357" spans="61:65" x14ac:dyDescent="0.25">
      <c r="BI1357">
        <v>15986</v>
      </c>
      <c r="BJ1357" t="s">
        <v>1935</v>
      </c>
      <c r="BK1357" s="74">
        <v>6154</v>
      </c>
      <c r="BL1357" s="74" t="s">
        <v>3357</v>
      </c>
      <c r="BM1357" s="74"/>
    </row>
    <row r="1358" spans="61:65" x14ac:dyDescent="0.25">
      <c r="BI1358">
        <v>15990</v>
      </c>
      <c r="BJ1358" t="s">
        <v>1936</v>
      </c>
      <c r="BK1358" s="74">
        <v>6155</v>
      </c>
      <c r="BL1358" s="74" t="s">
        <v>9926</v>
      </c>
      <c r="BM1358" s="74"/>
    </row>
    <row r="1359" spans="61:65" x14ac:dyDescent="0.25">
      <c r="BI1359">
        <v>15991</v>
      </c>
      <c r="BJ1359" t="s">
        <v>1937</v>
      </c>
      <c r="BK1359" s="74">
        <v>6156</v>
      </c>
      <c r="BL1359" s="74" t="s">
        <v>3358</v>
      </c>
      <c r="BM1359" s="74"/>
    </row>
    <row r="1360" spans="61:65" x14ac:dyDescent="0.25">
      <c r="BI1360">
        <v>15992</v>
      </c>
      <c r="BJ1360" t="s">
        <v>1938</v>
      </c>
      <c r="BK1360" s="74">
        <v>6157</v>
      </c>
      <c r="BL1360" s="74" t="s">
        <v>3359</v>
      </c>
      <c r="BM1360" s="74"/>
    </row>
    <row r="1361" spans="61:65" x14ac:dyDescent="0.25">
      <c r="BI1361">
        <v>15993</v>
      </c>
      <c r="BJ1361" t="s">
        <v>1939</v>
      </c>
      <c r="BK1361" s="74">
        <v>6158</v>
      </c>
      <c r="BL1361" s="74" t="s">
        <v>3360</v>
      </c>
      <c r="BM1361" s="74"/>
    </row>
    <row r="1362" spans="61:65" x14ac:dyDescent="0.25">
      <c r="BI1362">
        <v>15995</v>
      </c>
      <c r="BJ1362" t="s">
        <v>1940</v>
      </c>
      <c r="BK1362" s="74">
        <v>6159</v>
      </c>
      <c r="BL1362" s="74" t="s">
        <v>9927</v>
      </c>
      <c r="BM1362" s="74"/>
    </row>
    <row r="1363" spans="61:65" x14ac:dyDescent="0.25">
      <c r="BI1363">
        <v>15996</v>
      </c>
      <c r="BJ1363" t="s">
        <v>1941</v>
      </c>
      <c r="BK1363" s="74">
        <v>6160</v>
      </c>
      <c r="BL1363" s="74" t="s">
        <v>3361</v>
      </c>
      <c r="BM1363" s="74"/>
    </row>
    <row r="1364" spans="61:65" x14ac:dyDescent="0.25">
      <c r="BI1364">
        <v>15998</v>
      </c>
      <c r="BJ1364" t="s">
        <v>1942</v>
      </c>
      <c r="BK1364" s="74">
        <v>6162</v>
      </c>
      <c r="BL1364" s="74" t="s">
        <v>9928</v>
      </c>
      <c r="BM1364" s="74"/>
    </row>
    <row r="1365" spans="61:65" x14ac:dyDescent="0.25">
      <c r="BI1365">
        <v>15999</v>
      </c>
      <c r="BJ1365" t="s">
        <v>1943</v>
      </c>
      <c r="BK1365" s="74">
        <v>6163</v>
      </c>
      <c r="BL1365" s="74" t="s">
        <v>3362</v>
      </c>
      <c r="BM1365" s="74"/>
    </row>
    <row r="1366" spans="61:65" x14ac:dyDescent="0.25">
      <c r="BI1366">
        <v>16000</v>
      </c>
      <c r="BJ1366" t="s">
        <v>1790</v>
      </c>
      <c r="BK1366" s="74">
        <v>6164</v>
      </c>
      <c r="BL1366" s="74" t="s">
        <v>9929</v>
      </c>
      <c r="BM1366" s="74"/>
    </row>
    <row r="1367" spans="61:65" x14ac:dyDescent="0.25">
      <c r="BI1367">
        <v>16002</v>
      </c>
      <c r="BJ1367" t="s">
        <v>1944</v>
      </c>
      <c r="BK1367" s="74">
        <v>6166</v>
      </c>
      <c r="BL1367" s="74" t="s">
        <v>3363</v>
      </c>
      <c r="BM1367" s="74"/>
    </row>
    <row r="1368" spans="61:65" x14ac:dyDescent="0.25">
      <c r="BI1368">
        <v>16004</v>
      </c>
      <c r="BJ1368" t="s">
        <v>1945</v>
      </c>
      <c r="BK1368" s="74">
        <v>6167</v>
      </c>
      <c r="BL1368" s="74" t="s">
        <v>9930</v>
      </c>
      <c r="BM1368" s="74"/>
    </row>
    <row r="1369" spans="61:65" x14ac:dyDescent="0.25">
      <c r="BI1369">
        <v>16005</v>
      </c>
      <c r="BJ1369" t="s">
        <v>1946</v>
      </c>
      <c r="BK1369" s="74">
        <v>6168</v>
      </c>
      <c r="BL1369" s="74" t="s">
        <v>9931</v>
      </c>
      <c r="BM1369" s="74"/>
    </row>
    <row r="1370" spans="61:65" x14ac:dyDescent="0.25">
      <c r="BI1370">
        <v>16006</v>
      </c>
      <c r="BJ1370" t="s">
        <v>1947</v>
      </c>
      <c r="BK1370" s="74">
        <v>6169</v>
      </c>
      <c r="BL1370" s="74" t="s">
        <v>3364</v>
      </c>
      <c r="BM1370" s="74"/>
    </row>
    <row r="1371" spans="61:65" x14ac:dyDescent="0.25">
      <c r="BI1371">
        <v>16008</v>
      </c>
      <c r="BJ1371" t="s">
        <v>1628</v>
      </c>
      <c r="BK1371" s="74">
        <v>6170</v>
      </c>
      <c r="BL1371" s="74" t="s">
        <v>3365</v>
      </c>
      <c r="BM1371" s="74"/>
    </row>
    <row r="1372" spans="61:65" x14ac:dyDescent="0.25">
      <c r="BI1372">
        <v>16009</v>
      </c>
      <c r="BJ1372" t="s">
        <v>1948</v>
      </c>
      <c r="BK1372" s="74">
        <v>6171</v>
      </c>
      <c r="BL1372" s="74" t="s">
        <v>3366</v>
      </c>
      <c r="BM1372" s="74"/>
    </row>
    <row r="1373" spans="61:65" x14ac:dyDescent="0.25">
      <c r="BI1373">
        <v>16012</v>
      </c>
      <c r="BJ1373" t="s">
        <v>1949</v>
      </c>
      <c r="BK1373" s="74">
        <v>6172</v>
      </c>
      <c r="BL1373" s="74" t="s">
        <v>3367</v>
      </c>
      <c r="BM1373" s="74"/>
    </row>
    <row r="1374" spans="61:65" x14ac:dyDescent="0.25">
      <c r="BI1374">
        <v>16014</v>
      </c>
      <c r="BJ1374" t="s">
        <v>1950</v>
      </c>
      <c r="BK1374" s="74">
        <v>6173</v>
      </c>
      <c r="BL1374" s="74" t="s">
        <v>9932</v>
      </c>
      <c r="BM1374" s="74"/>
    </row>
    <row r="1375" spans="61:65" x14ac:dyDescent="0.25">
      <c r="BI1375">
        <v>16015</v>
      </c>
      <c r="BJ1375" t="s">
        <v>1951</v>
      </c>
      <c r="BK1375" s="74">
        <v>6174</v>
      </c>
      <c r="BL1375" s="74" t="s">
        <v>3367</v>
      </c>
      <c r="BM1375" s="74"/>
    </row>
    <row r="1376" spans="61:65" x14ac:dyDescent="0.25">
      <c r="BI1376">
        <v>16019</v>
      </c>
      <c r="BJ1376" t="s">
        <v>1952</v>
      </c>
      <c r="BK1376" s="74">
        <v>6175</v>
      </c>
      <c r="BL1376" s="74" t="s">
        <v>3368</v>
      </c>
      <c r="BM1376" s="74"/>
    </row>
    <row r="1377" spans="61:65" x14ac:dyDescent="0.25">
      <c r="BI1377">
        <v>16020</v>
      </c>
      <c r="BJ1377" t="s">
        <v>1953</v>
      </c>
      <c r="BK1377" s="74">
        <v>6176</v>
      </c>
      <c r="BL1377" s="74" t="s">
        <v>3369</v>
      </c>
      <c r="BM1377" s="74"/>
    </row>
    <row r="1378" spans="61:65" x14ac:dyDescent="0.25">
      <c r="BI1378">
        <v>16021</v>
      </c>
      <c r="BJ1378" t="s">
        <v>1954</v>
      </c>
      <c r="BK1378" s="74">
        <v>6177</v>
      </c>
      <c r="BL1378" s="74" t="s">
        <v>9933</v>
      </c>
      <c r="BM1378" s="74"/>
    </row>
    <row r="1379" spans="61:65" x14ac:dyDescent="0.25">
      <c r="BI1379">
        <v>16022</v>
      </c>
      <c r="BJ1379" t="s">
        <v>1955</v>
      </c>
      <c r="BK1379" s="74">
        <v>6178</v>
      </c>
      <c r="BL1379" s="74" t="s">
        <v>3370</v>
      </c>
      <c r="BM1379" s="74"/>
    </row>
    <row r="1380" spans="61:65" x14ac:dyDescent="0.25">
      <c r="BI1380">
        <v>16026</v>
      </c>
      <c r="BJ1380" t="s">
        <v>1956</v>
      </c>
      <c r="BK1380" s="74">
        <v>6179</v>
      </c>
      <c r="BL1380" s="74" t="s">
        <v>3371</v>
      </c>
      <c r="BM1380" s="74"/>
    </row>
    <row r="1381" spans="61:65" x14ac:dyDescent="0.25">
      <c r="BI1381">
        <v>16031</v>
      </c>
      <c r="BJ1381" t="s">
        <v>1957</v>
      </c>
      <c r="BK1381" s="74">
        <v>6180</v>
      </c>
      <c r="BL1381" s="74" t="s">
        <v>3372</v>
      </c>
      <c r="BM1381" s="74"/>
    </row>
    <row r="1382" spans="61:65" x14ac:dyDescent="0.25">
      <c r="BI1382">
        <v>16032</v>
      </c>
      <c r="BJ1382" t="s">
        <v>1958</v>
      </c>
      <c r="BK1382" s="74">
        <v>6181</v>
      </c>
      <c r="BL1382" s="74" t="s">
        <v>3373</v>
      </c>
      <c r="BM1382" s="74"/>
    </row>
    <row r="1383" spans="61:65" x14ac:dyDescent="0.25">
      <c r="BI1383">
        <v>16040</v>
      </c>
      <c r="BJ1383" t="s">
        <v>1959</v>
      </c>
      <c r="BK1383" s="74">
        <v>6182</v>
      </c>
      <c r="BL1383" s="74" t="s">
        <v>3374</v>
      </c>
      <c r="BM1383" s="74"/>
    </row>
    <row r="1384" spans="61:65" x14ac:dyDescent="0.25">
      <c r="BI1384">
        <v>16041</v>
      </c>
      <c r="BJ1384" t="s">
        <v>1960</v>
      </c>
      <c r="BK1384" s="74">
        <v>6183</v>
      </c>
      <c r="BL1384" s="74" t="s">
        <v>3375</v>
      </c>
      <c r="BM1384" s="74"/>
    </row>
    <row r="1385" spans="61:65" x14ac:dyDescent="0.25">
      <c r="BI1385">
        <v>16043</v>
      </c>
      <c r="BJ1385" t="s">
        <v>1961</v>
      </c>
      <c r="BK1385" s="74">
        <v>6184</v>
      </c>
      <c r="BL1385" s="74" t="s">
        <v>3376</v>
      </c>
      <c r="BM1385" s="74"/>
    </row>
    <row r="1386" spans="61:65" x14ac:dyDescent="0.25">
      <c r="BI1386">
        <v>16044</v>
      </c>
      <c r="BJ1386" t="s">
        <v>1962</v>
      </c>
      <c r="BK1386" s="74">
        <v>6185</v>
      </c>
      <c r="BL1386" s="74" t="s">
        <v>3377</v>
      </c>
      <c r="BM1386" s="74"/>
    </row>
    <row r="1387" spans="61:65" x14ac:dyDescent="0.25">
      <c r="BI1387">
        <v>16046</v>
      </c>
      <c r="BJ1387" t="s">
        <v>1963</v>
      </c>
      <c r="BK1387" s="74">
        <v>6186</v>
      </c>
      <c r="BL1387" s="74" t="s">
        <v>3378</v>
      </c>
      <c r="BM1387" s="74"/>
    </row>
    <row r="1388" spans="61:65" x14ac:dyDescent="0.25">
      <c r="BI1388">
        <v>16047</v>
      </c>
      <c r="BJ1388" t="s">
        <v>1964</v>
      </c>
      <c r="BK1388" s="74">
        <v>6187</v>
      </c>
      <c r="BL1388" s="74" t="s">
        <v>3379</v>
      </c>
      <c r="BM1388" s="74"/>
    </row>
    <row r="1389" spans="61:65" x14ac:dyDescent="0.25">
      <c r="BI1389">
        <v>16049</v>
      </c>
      <c r="BJ1389" t="s">
        <v>942</v>
      </c>
      <c r="BK1389" s="74">
        <v>6188</v>
      </c>
      <c r="BL1389" s="74" t="s">
        <v>3380</v>
      </c>
      <c r="BM1389" s="74"/>
    </row>
    <row r="1390" spans="61:65" x14ac:dyDescent="0.25">
      <c r="BI1390">
        <v>16053</v>
      </c>
      <c r="BJ1390" t="s">
        <v>1965</v>
      </c>
      <c r="BK1390" s="74">
        <v>6189</v>
      </c>
      <c r="BL1390" s="74" t="s">
        <v>3381</v>
      </c>
      <c r="BM1390" s="74"/>
    </row>
    <row r="1391" spans="61:65" x14ac:dyDescent="0.25">
      <c r="BI1391">
        <v>16056</v>
      </c>
      <c r="BJ1391" t="s">
        <v>1966</v>
      </c>
      <c r="BK1391" s="74">
        <v>6190</v>
      </c>
      <c r="BL1391" s="74" t="s">
        <v>9934</v>
      </c>
      <c r="BM1391" s="74"/>
    </row>
    <row r="1392" spans="61:65" x14ac:dyDescent="0.25">
      <c r="BI1392">
        <v>16057</v>
      </c>
      <c r="BJ1392" t="s">
        <v>1967</v>
      </c>
      <c r="BK1392" s="74">
        <v>6191</v>
      </c>
      <c r="BL1392" s="74" t="s">
        <v>3382</v>
      </c>
      <c r="BM1392" s="74"/>
    </row>
    <row r="1393" spans="61:65" x14ac:dyDescent="0.25">
      <c r="BI1393">
        <v>16059</v>
      </c>
      <c r="BJ1393" t="s">
        <v>1968</v>
      </c>
      <c r="BK1393" s="74">
        <v>6192</v>
      </c>
      <c r="BL1393" s="74" t="s">
        <v>9935</v>
      </c>
      <c r="BM1393" s="74"/>
    </row>
    <row r="1394" spans="61:65" x14ac:dyDescent="0.25">
      <c r="BI1394">
        <v>16063</v>
      </c>
      <c r="BJ1394" t="s">
        <v>1969</v>
      </c>
      <c r="BK1394" s="74">
        <v>6193</v>
      </c>
      <c r="BL1394" s="74" t="s">
        <v>9936</v>
      </c>
      <c r="BM1394" s="74"/>
    </row>
    <row r="1395" spans="61:65" x14ac:dyDescent="0.25">
      <c r="BI1395">
        <v>16065</v>
      </c>
      <c r="BJ1395" t="s">
        <v>1970</v>
      </c>
      <c r="BK1395" s="74">
        <v>6194</v>
      </c>
      <c r="BL1395" s="74" t="s">
        <v>3383</v>
      </c>
      <c r="BM1395" s="74"/>
    </row>
    <row r="1396" spans="61:65" x14ac:dyDescent="0.25">
      <c r="BI1396">
        <v>16066</v>
      </c>
      <c r="BJ1396" t="s">
        <v>1971</v>
      </c>
      <c r="BK1396" s="74">
        <v>6195</v>
      </c>
      <c r="BL1396" s="74" t="s">
        <v>3384</v>
      </c>
      <c r="BM1396" s="74"/>
    </row>
    <row r="1397" spans="61:65" x14ac:dyDescent="0.25">
      <c r="BI1397">
        <v>16068</v>
      </c>
      <c r="BJ1397" t="s">
        <v>1972</v>
      </c>
      <c r="BK1397" s="74">
        <v>6196</v>
      </c>
      <c r="BL1397" s="74" t="s">
        <v>3365</v>
      </c>
      <c r="BM1397" s="74"/>
    </row>
    <row r="1398" spans="61:65" x14ac:dyDescent="0.25">
      <c r="BI1398">
        <v>16069</v>
      </c>
      <c r="BJ1398" t="s">
        <v>1973</v>
      </c>
      <c r="BK1398" s="74">
        <v>6197</v>
      </c>
      <c r="BL1398" s="74" t="s">
        <v>3385</v>
      </c>
      <c r="BM1398" s="74"/>
    </row>
    <row r="1399" spans="61:65" x14ac:dyDescent="0.25">
      <c r="BI1399">
        <v>16070</v>
      </c>
      <c r="BJ1399" t="s">
        <v>1908</v>
      </c>
      <c r="BK1399" s="74">
        <v>6198</v>
      </c>
      <c r="BL1399" s="74" t="s">
        <v>3386</v>
      </c>
      <c r="BM1399" s="74"/>
    </row>
    <row r="1400" spans="61:65" x14ac:dyDescent="0.25">
      <c r="BI1400">
        <v>16071</v>
      </c>
      <c r="BJ1400" t="s">
        <v>1974</v>
      </c>
      <c r="BK1400" s="74">
        <v>6199</v>
      </c>
      <c r="BL1400" s="74" t="s">
        <v>3387</v>
      </c>
      <c r="BM1400" s="74"/>
    </row>
    <row r="1401" spans="61:65" x14ac:dyDescent="0.25">
      <c r="BI1401">
        <v>16076</v>
      </c>
      <c r="BJ1401" t="s">
        <v>1975</v>
      </c>
      <c r="BK1401" s="74">
        <v>6200</v>
      </c>
      <c r="BL1401" s="74" t="s">
        <v>12417</v>
      </c>
      <c r="BM1401" s="74"/>
    </row>
    <row r="1402" spans="61:65" x14ac:dyDescent="0.25">
      <c r="BI1402">
        <v>16078</v>
      </c>
      <c r="BJ1402" t="s">
        <v>1976</v>
      </c>
      <c r="BK1402" s="74">
        <v>6201</v>
      </c>
      <c r="BL1402" s="74" t="s">
        <v>3389</v>
      </c>
      <c r="BM1402" s="74"/>
    </row>
    <row r="1403" spans="61:65" x14ac:dyDescent="0.25">
      <c r="BI1403">
        <v>16079</v>
      </c>
      <c r="BJ1403" t="s">
        <v>1977</v>
      </c>
      <c r="BK1403" s="74">
        <v>6203</v>
      </c>
      <c r="BL1403" s="74" t="s">
        <v>3390</v>
      </c>
      <c r="BM1403" s="74"/>
    </row>
    <row r="1404" spans="61:65" x14ac:dyDescent="0.25">
      <c r="BI1404">
        <v>16080</v>
      </c>
      <c r="BJ1404" t="s">
        <v>1978</v>
      </c>
      <c r="BK1404" s="74">
        <v>6205</v>
      </c>
      <c r="BL1404" s="74" t="s">
        <v>3391</v>
      </c>
      <c r="BM1404" s="74"/>
    </row>
    <row r="1405" spans="61:65" x14ac:dyDescent="0.25">
      <c r="BI1405">
        <v>16081</v>
      </c>
      <c r="BJ1405" t="s">
        <v>1979</v>
      </c>
      <c r="BK1405" s="74">
        <v>6206</v>
      </c>
      <c r="BL1405" s="74" t="s">
        <v>9937</v>
      </c>
      <c r="BM1405" s="74"/>
    </row>
    <row r="1406" spans="61:65" x14ac:dyDescent="0.25">
      <c r="BI1406">
        <v>16082</v>
      </c>
      <c r="BJ1406" t="s">
        <v>1980</v>
      </c>
      <c r="BK1406" s="74">
        <v>6207</v>
      </c>
      <c r="BL1406" s="74" t="s">
        <v>3392</v>
      </c>
      <c r="BM1406" s="74"/>
    </row>
    <row r="1407" spans="61:65" x14ac:dyDescent="0.25">
      <c r="BI1407">
        <v>16086</v>
      </c>
      <c r="BJ1407" t="s">
        <v>1981</v>
      </c>
      <c r="BK1407" s="74">
        <v>6208</v>
      </c>
      <c r="BL1407" s="74" t="s">
        <v>3393</v>
      </c>
      <c r="BM1407" s="74"/>
    </row>
    <row r="1408" spans="61:65" x14ac:dyDescent="0.25">
      <c r="BI1408">
        <v>16089</v>
      </c>
      <c r="BJ1408" t="s">
        <v>1982</v>
      </c>
      <c r="BK1408" s="74">
        <v>6209</v>
      </c>
      <c r="BL1408" s="74" t="s">
        <v>3394</v>
      </c>
      <c r="BM1408" s="74"/>
    </row>
    <row r="1409" spans="61:65" x14ac:dyDescent="0.25">
      <c r="BI1409">
        <v>16094</v>
      </c>
      <c r="BJ1409" t="s">
        <v>1983</v>
      </c>
      <c r="BK1409" s="74">
        <v>6210</v>
      </c>
      <c r="BL1409" s="74" t="s">
        <v>3395</v>
      </c>
      <c r="BM1409" s="74"/>
    </row>
    <row r="1410" spans="61:65" x14ac:dyDescent="0.25">
      <c r="BI1410">
        <v>16095</v>
      </c>
      <c r="BJ1410" t="s">
        <v>1984</v>
      </c>
      <c r="BK1410" s="74">
        <v>6211</v>
      </c>
      <c r="BL1410" s="74" t="s">
        <v>9938</v>
      </c>
      <c r="BM1410" s="74"/>
    </row>
    <row r="1411" spans="61:65" x14ac:dyDescent="0.25">
      <c r="BI1411">
        <v>16096</v>
      </c>
      <c r="BJ1411" t="s">
        <v>1985</v>
      </c>
      <c r="BK1411" s="74">
        <v>6212</v>
      </c>
      <c r="BL1411" s="74" t="s">
        <v>9939</v>
      </c>
      <c r="BM1411" s="74"/>
    </row>
    <row r="1412" spans="61:65" x14ac:dyDescent="0.25">
      <c r="BI1412">
        <v>16098</v>
      </c>
      <c r="BJ1412" t="s">
        <v>1986</v>
      </c>
      <c r="BK1412" s="74">
        <v>6213</v>
      </c>
      <c r="BL1412" s="74" t="s">
        <v>3396</v>
      </c>
      <c r="BM1412" s="74"/>
    </row>
    <row r="1413" spans="61:65" x14ac:dyDescent="0.25">
      <c r="BI1413">
        <v>16100</v>
      </c>
      <c r="BJ1413" t="s">
        <v>1987</v>
      </c>
      <c r="BK1413" s="74">
        <v>6214</v>
      </c>
      <c r="BL1413" s="74" t="s">
        <v>3397</v>
      </c>
      <c r="BM1413" s="74"/>
    </row>
    <row r="1414" spans="61:65" x14ac:dyDescent="0.25">
      <c r="BI1414">
        <v>16101</v>
      </c>
      <c r="BJ1414" t="s">
        <v>1988</v>
      </c>
      <c r="BK1414" s="74">
        <v>6215</v>
      </c>
      <c r="BL1414" s="74" t="s">
        <v>3398</v>
      </c>
      <c r="BM1414" s="74"/>
    </row>
    <row r="1415" spans="61:65" x14ac:dyDescent="0.25">
      <c r="BI1415">
        <v>16108</v>
      </c>
      <c r="BJ1415" t="s">
        <v>1989</v>
      </c>
      <c r="BK1415" s="74">
        <v>6216</v>
      </c>
      <c r="BL1415" s="74" t="s">
        <v>3399</v>
      </c>
      <c r="BM1415" s="74"/>
    </row>
    <row r="1416" spans="61:65" x14ac:dyDescent="0.25">
      <c r="BI1416">
        <v>16111</v>
      </c>
      <c r="BJ1416" t="s">
        <v>1990</v>
      </c>
      <c r="BK1416" s="74">
        <v>6217</v>
      </c>
      <c r="BL1416" s="74" t="s">
        <v>3400</v>
      </c>
      <c r="BM1416" s="74"/>
    </row>
    <row r="1417" spans="61:65" x14ac:dyDescent="0.25">
      <c r="BI1417">
        <v>16112</v>
      </c>
      <c r="BJ1417" t="s">
        <v>1991</v>
      </c>
      <c r="BK1417" s="74">
        <v>6218</v>
      </c>
      <c r="BL1417" s="74" t="s">
        <v>3401</v>
      </c>
      <c r="BM1417" s="74"/>
    </row>
    <row r="1418" spans="61:65" x14ac:dyDescent="0.25">
      <c r="BI1418">
        <v>16114</v>
      </c>
      <c r="BJ1418" t="s">
        <v>1992</v>
      </c>
      <c r="BK1418" s="74">
        <v>6219</v>
      </c>
      <c r="BL1418" s="74" t="s">
        <v>3402</v>
      </c>
      <c r="BM1418" s="74"/>
    </row>
    <row r="1419" spans="61:65" x14ac:dyDescent="0.25">
      <c r="BI1419">
        <v>16115</v>
      </c>
      <c r="BJ1419" t="s">
        <v>1993</v>
      </c>
      <c r="BK1419" s="74">
        <v>6220</v>
      </c>
      <c r="BL1419" s="74" t="s">
        <v>3403</v>
      </c>
      <c r="BM1419" s="74"/>
    </row>
    <row r="1420" spans="61:65" x14ac:dyDescent="0.25">
      <c r="BI1420">
        <v>16116</v>
      </c>
      <c r="BJ1420" t="s">
        <v>1994</v>
      </c>
      <c r="BK1420" s="74">
        <v>6221</v>
      </c>
      <c r="BL1420" s="74" t="s">
        <v>3404</v>
      </c>
      <c r="BM1420" s="74"/>
    </row>
    <row r="1421" spans="61:65" x14ac:dyDescent="0.25">
      <c r="BI1421">
        <v>16117</v>
      </c>
      <c r="BJ1421" t="s">
        <v>1995</v>
      </c>
      <c r="BK1421" s="74">
        <v>6222</v>
      </c>
      <c r="BL1421" s="74" t="s">
        <v>3405</v>
      </c>
      <c r="BM1421" s="74"/>
    </row>
    <row r="1422" spans="61:65" x14ac:dyDescent="0.25">
      <c r="BI1422">
        <v>16119</v>
      </c>
      <c r="BJ1422" t="s">
        <v>1996</v>
      </c>
      <c r="BK1422" s="74">
        <v>6223</v>
      </c>
      <c r="BL1422" s="74" t="s">
        <v>3406</v>
      </c>
      <c r="BM1422" s="74"/>
    </row>
    <row r="1423" spans="61:65" x14ac:dyDescent="0.25">
      <c r="BI1423">
        <v>16120</v>
      </c>
      <c r="BJ1423" t="s">
        <v>1997</v>
      </c>
      <c r="BK1423" s="74">
        <v>6225</v>
      </c>
      <c r="BL1423" s="74" t="s">
        <v>3408</v>
      </c>
      <c r="BM1423" s="74"/>
    </row>
    <row r="1424" spans="61:65" x14ac:dyDescent="0.25">
      <c r="BI1424">
        <v>16121</v>
      </c>
      <c r="BJ1424" t="s">
        <v>1998</v>
      </c>
      <c r="BK1424" s="74">
        <v>6226</v>
      </c>
      <c r="BL1424" s="74" t="s">
        <v>3409</v>
      </c>
      <c r="BM1424" s="74"/>
    </row>
    <row r="1425" spans="61:65" x14ac:dyDescent="0.25">
      <c r="BI1425">
        <v>16122</v>
      </c>
      <c r="BJ1425" t="s">
        <v>1999</v>
      </c>
      <c r="BK1425" s="74">
        <v>6227</v>
      </c>
      <c r="BL1425" s="74" t="s">
        <v>3410</v>
      </c>
      <c r="BM1425" s="74"/>
    </row>
    <row r="1426" spans="61:65" x14ac:dyDescent="0.25">
      <c r="BI1426">
        <v>16123</v>
      </c>
      <c r="BJ1426" t="s">
        <v>2000</v>
      </c>
      <c r="BK1426" s="74">
        <v>6228</v>
      </c>
      <c r="BL1426" s="74" t="s">
        <v>3411</v>
      </c>
      <c r="BM1426" s="74"/>
    </row>
    <row r="1427" spans="61:65" x14ac:dyDescent="0.25">
      <c r="BI1427">
        <v>16125</v>
      </c>
      <c r="BJ1427" t="s">
        <v>2001</v>
      </c>
      <c r="BK1427" s="74">
        <v>6229</v>
      </c>
      <c r="BL1427" s="74" t="s">
        <v>3412</v>
      </c>
      <c r="BM1427" s="74"/>
    </row>
    <row r="1428" spans="61:65" x14ac:dyDescent="0.25">
      <c r="BI1428">
        <v>16128</v>
      </c>
      <c r="BJ1428" t="s">
        <v>2002</v>
      </c>
      <c r="BK1428" s="74">
        <v>6230</v>
      </c>
      <c r="BL1428" s="74" t="s">
        <v>3413</v>
      </c>
      <c r="BM1428" s="74"/>
    </row>
    <row r="1429" spans="61:65" x14ac:dyDescent="0.25">
      <c r="BI1429">
        <v>16129</v>
      </c>
      <c r="BJ1429" t="s">
        <v>2003</v>
      </c>
      <c r="BK1429" s="74">
        <v>6231</v>
      </c>
      <c r="BL1429" s="74" t="s">
        <v>3414</v>
      </c>
      <c r="BM1429" s="74"/>
    </row>
    <row r="1430" spans="61:65" x14ac:dyDescent="0.25">
      <c r="BI1430">
        <v>16130</v>
      </c>
      <c r="BJ1430" t="s">
        <v>2004</v>
      </c>
      <c r="BK1430" s="74">
        <v>6232</v>
      </c>
      <c r="BL1430" s="74" t="s">
        <v>3415</v>
      </c>
      <c r="BM1430" s="74"/>
    </row>
    <row r="1431" spans="61:65" x14ac:dyDescent="0.25">
      <c r="BI1431">
        <v>16132</v>
      </c>
      <c r="BJ1431" t="s">
        <v>2005</v>
      </c>
      <c r="BK1431" s="74">
        <v>6233</v>
      </c>
      <c r="BL1431" s="74" t="s">
        <v>3416</v>
      </c>
      <c r="BM1431" s="74"/>
    </row>
    <row r="1432" spans="61:65" x14ac:dyDescent="0.25">
      <c r="BI1432">
        <v>16133</v>
      </c>
      <c r="BJ1432" t="s">
        <v>2006</v>
      </c>
      <c r="BK1432" s="74">
        <v>6234</v>
      </c>
      <c r="BL1432" s="74" t="s">
        <v>3417</v>
      </c>
      <c r="BM1432" s="74"/>
    </row>
    <row r="1433" spans="61:65" x14ac:dyDescent="0.25">
      <c r="BI1433">
        <v>16134</v>
      </c>
      <c r="BJ1433" t="s">
        <v>2007</v>
      </c>
      <c r="BK1433" s="74">
        <v>6235</v>
      </c>
      <c r="BL1433" s="74" t="s">
        <v>3367</v>
      </c>
      <c r="BM1433" s="74"/>
    </row>
    <row r="1434" spans="61:65" x14ac:dyDescent="0.25">
      <c r="BI1434">
        <v>16136</v>
      </c>
      <c r="BJ1434" t="s">
        <v>2008</v>
      </c>
      <c r="BK1434" s="74">
        <v>6236</v>
      </c>
      <c r="BL1434" s="74" t="s">
        <v>3414</v>
      </c>
      <c r="BM1434" s="74"/>
    </row>
    <row r="1435" spans="61:65" x14ac:dyDescent="0.25">
      <c r="BI1435">
        <v>16138</v>
      </c>
      <c r="BJ1435" t="s">
        <v>2009</v>
      </c>
      <c r="BK1435" s="74">
        <v>6237</v>
      </c>
      <c r="BL1435" s="74" t="s">
        <v>9243</v>
      </c>
      <c r="BM1435" s="74"/>
    </row>
    <row r="1436" spans="61:65" x14ac:dyDescent="0.25">
      <c r="BI1436">
        <v>16140</v>
      </c>
      <c r="BJ1436" t="s">
        <v>2010</v>
      </c>
      <c r="BK1436" s="74">
        <v>6238</v>
      </c>
      <c r="BL1436" s="74" t="s">
        <v>3419</v>
      </c>
      <c r="BM1436" s="74"/>
    </row>
    <row r="1437" spans="61:65" x14ac:dyDescent="0.25">
      <c r="BI1437">
        <v>16141</v>
      </c>
      <c r="BJ1437" t="s">
        <v>2011</v>
      </c>
      <c r="BK1437" s="74">
        <v>6239</v>
      </c>
      <c r="BL1437" s="74" t="s">
        <v>3420</v>
      </c>
      <c r="BM1437" s="74"/>
    </row>
    <row r="1438" spans="61:65" x14ac:dyDescent="0.25">
      <c r="BI1438">
        <v>16142</v>
      </c>
      <c r="BJ1438" t="s">
        <v>2012</v>
      </c>
      <c r="BK1438" s="74">
        <v>6240</v>
      </c>
      <c r="BL1438" s="74" t="s">
        <v>9940</v>
      </c>
      <c r="BM1438" s="74"/>
    </row>
    <row r="1439" spans="61:65" x14ac:dyDescent="0.25">
      <c r="BI1439">
        <v>16144</v>
      </c>
      <c r="BJ1439" t="s">
        <v>2013</v>
      </c>
      <c r="BK1439" s="74">
        <v>6241</v>
      </c>
      <c r="BL1439" s="74" t="s">
        <v>3421</v>
      </c>
      <c r="BM1439" s="74"/>
    </row>
    <row r="1440" spans="61:65" x14ac:dyDescent="0.25">
      <c r="BI1440">
        <v>16145</v>
      </c>
      <c r="BJ1440" t="s">
        <v>2014</v>
      </c>
      <c r="BK1440" s="74">
        <v>6242</v>
      </c>
      <c r="BL1440" s="74" t="s">
        <v>9941</v>
      </c>
      <c r="BM1440" s="74"/>
    </row>
    <row r="1441" spans="61:65" x14ac:dyDescent="0.25">
      <c r="BI1441">
        <v>16146</v>
      </c>
      <c r="BJ1441" t="s">
        <v>2015</v>
      </c>
      <c r="BK1441" s="74">
        <v>6243</v>
      </c>
      <c r="BL1441" s="74" t="s">
        <v>3422</v>
      </c>
      <c r="BM1441" s="74"/>
    </row>
    <row r="1442" spans="61:65" x14ac:dyDescent="0.25">
      <c r="BI1442">
        <v>16147</v>
      </c>
      <c r="BJ1442" t="s">
        <v>2016</v>
      </c>
      <c r="BK1442" s="74">
        <v>6244</v>
      </c>
      <c r="BL1442" s="74" t="s">
        <v>9942</v>
      </c>
      <c r="BM1442" s="74"/>
    </row>
    <row r="1443" spans="61:65" x14ac:dyDescent="0.25">
      <c r="BI1443">
        <v>16148</v>
      </c>
      <c r="BJ1443" t="s">
        <v>2017</v>
      </c>
      <c r="BK1443" s="74">
        <v>6245</v>
      </c>
      <c r="BL1443" s="74" t="s">
        <v>3423</v>
      </c>
      <c r="BM1443" s="74"/>
    </row>
    <row r="1444" spans="61:65" x14ac:dyDescent="0.25">
      <c r="BI1444">
        <v>16150</v>
      </c>
      <c r="BJ1444" t="s">
        <v>2018</v>
      </c>
      <c r="BK1444" s="74">
        <v>6246</v>
      </c>
      <c r="BL1444" s="74" t="s">
        <v>3424</v>
      </c>
      <c r="BM1444" s="74"/>
    </row>
    <row r="1445" spans="61:65" x14ac:dyDescent="0.25">
      <c r="BI1445">
        <v>16151</v>
      </c>
      <c r="BJ1445" t="s">
        <v>2019</v>
      </c>
      <c r="BK1445" s="74">
        <v>6247</v>
      </c>
      <c r="BL1445" s="74" t="s">
        <v>3354</v>
      </c>
      <c r="BM1445" s="74"/>
    </row>
    <row r="1446" spans="61:65" x14ac:dyDescent="0.25">
      <c r="BI1446">
        <v>16153</v>
      </c>
      <c r="BJ1446" t="s">
        <v>2020</v>
      </c>
      <c r="BK1446" s="74">
        <v>6248</v>
      </c>
      <c r="BL1446" s="74" t="s">
        <v>3425</v>
      </c>
      <c r="BM1446" s="74"/>
    </row>
    <row r="1447" spans="61:65" x14ac:dyDescent="0.25">
      <c r="BI1447">
        <v>16154</v>
      </c>
      <c r="BJ1447" t="s">
        <v>2021</v>
      </c>
      <c r="BK1447" s="74">
        <v>6249</v>
      </c>
      <c r="BL1447" s="74" t="s">
        <v>3426</v>
      </c>
      <c r="BM1447" s="74"/>
    </row>
    <row r="1448" spans="61:65" x14ac:dyDescent="0.25">
      <c r="BI1448">
        <v>16155</v>
      </c>
      <c r="BJ1448" t="s">
        <v>2022</v>
      </c>
      <c r="BK1448" s="74">
        <v>6250</v>
      </c>
      <c r="BL1448" s="74" t="s">
        <v>3427</v>
      </c>
      <c r="BM1448" s="74"/>
    </row>
    <row r="1449" spans="61:65" x14ac:dyDescent="0.25">
      <c r="BI1449">
        <v>16156</v>
      </c>
      <c r="BJ1449" t="s">
        <v>2023</v>
      </c>
      <c r="BK1449" s="74">
        <v>6251</v>
      </c>
      <c r="BL1449" s="74" t="s">
        <v>3428</v>
      </c>
      <c r="BM1449" s="74"/>
    </row>
    <row r="1450" spans="61:65" x14ac:dyDescent="0.25">
      <c r="BI1450">
        <v>16157</v>
      </c>
      <c r="BJ1450" t="s">
        <v>2024</v>
      </c>
      <c r="BK1450" s="74">
        <v>6252</v>
      </c>
      <c r="BL1450" s="74" t="s">
        <v>3429</v>
      </c>
      <c r="BM1450" s="74"/>
    </row>
    <row r="1451" spans="61:65" x14ac:dyDescent="0.25">
      <c r="BI1451">
        <v>16159</v>
      </c>
      <c r="BJ1451" t="s">
        <v>2025</v>
      </c>
      <c r="BK1451" s="74">
        <v>6253</v>
      </c>
      <c r="BL1451" s="74" t="s">
        <v>3430</v>
      </c>
      <c r="BM1451" s="74"/>
    </row>
    <row r="1452" spans="61:65" x14ac:dyDescent="0.25">
      <c r="BI1452">
        <v>16161</v>
      </c>
      <c r="BJ1452" t="s">
        <v>2026</v>
      </c>
      <c r="BK1452" s="74">
        <v>6255</v>
      </c>
      <c r="BL1452" s="74" t="s">
        <v>3431</v>
      </c>
      <c r="BM1452" s="74"/>
    </row>
    <row r="1453" spans="61:65" x14ac:dyDescent="0.25">
      <c r="BI1453">
        <v>16162</v>
      </c>
      <c r="BJ1453" t="s">
        <v>2027</v>
      </c>
      <c r="BK1453" s="74">
        <v>6257</v>
      </c>
      <c r="BL1453" s="74" t="s">
        <v>3432</v>
      </c>
      <c r="BM1453" s="74"/>
    </row>
    <row r="1454" spans="61:65" x14ac:dyDescent="0.25">
      <c r="BI1454">
        <v>16163</v>
      </c>
      <c r="BJ1454" t="s">
        <v>2028</v>
      </c>
      <c r="BK1454" s="74">
        <v>6258</v>
      </c>
      <c r="BL1454" s="74" t="s">
        <v>3433</v>
      </c>
      <c r="BM1454" s="74"/>
    </row>
    <row r="1455" spans="61:65" x14ac:dyDescent="0.25">
      <c r="BI1455">
        <v>16164</v>
      </c>
      <c r="BJ1455" t="s">
        <v>2029</v>
      </c>
      <c r="BK1455" s="74">
        <v>6259</v>
      </c>
      <c r="BL1455" s="74" t="s">
        <v>3434</v>
      </c>
      <c r="BM1455" s="74"/>
    </row>
    <row r="1456" spans="61:65" x14ac:dyDescent="0.25">
      <c r="BI1456">
        <v>16165</v>
      </c>
      <c r="BJ1456" t="s">
        <v>2030</v>
      </c>
      <c r="BK1456" s="74">
        <v>6260</v>
      </c>
      <c r="BL1456" s="74" t="s">
        <v>3435</v>
      </c>
      <c r="BM1456" s="74"/>
    </row>
    <row r="1457" spans="61:65" x14ac:dyDescent="0.25">
      <c r="BI1457">
        <v>16166</v>
      </c>
      <c r="BJ1457" t="s">
        <v>2031</v>
      </c>
      <c r="BK1457" s="74">
        <v>6261</v>
      </c>
      <c r="BL1457" s="74" t="s">
        <v>3436</v>
      </c>
      <c r="BM1457" s="74"/>
    </row>
    <row r="1458" spans="61:65" x14ac:dyDescent="0.25">
      <c r="BI1458">
        <v>16167</v>
      </c>
      <c r="BJ1458" t="s">
        <v>2032</v>
      </c>
      <c r="BK1458" s="74">
        <v>6264</v>
      </c>
      <c r="BL1458" s="74" t="s">
        <v>3437</v>
      </c>
      <c r="BM1458" s="74"/>
    </row>
    <row r="1459" spans="61:65" x14ac:dyDescent="0.25">
      <c r="BI1459">
        <v>16168</v>
      </c>
      <c r="BJ1459" t="s">
        <v>2033</v>
      </c>
      <c r="BK1459" s="74">
        <v>6265</v>
      </c>
      <c r="BL1459" s="74" t="s">
        <v>3438</v>
      </c>
      <c r="BM1459" s="74"/>
    </row>
    <row r="1460" spans="61:65" x14ac:dyDescent="0.25">
      <c r="BI1460">
        <v>16169</v>
      </c>
      <c r="BJ1460" t="s">
        <v>2034</v>
      </c>
      <c r="BK1460" s="74">
        <v>6266</v>
      </c>
      <c r="BL1460" s="74" t="s">
        <v>3439</v>
      </c>
      <c r="BM1460" s="74"/>
    </row>
    <row r="1461" spans="61:65" x14ac:dyDescent="0.25">
      <c r="BI1461">
        <v>16170</v>
      </c>
      <c r="BJ1461" t="s">
        <v>2035</v>
      </c>
      <c r="BK1461" s="74">
        <v>6267</v>
      </c>
      <c r="BL1461" s="74" t="s">
        <v>9943</v>
      </c>
      <c r="BM1461" s="74"/>
    </row>
    <row r="1462" spans="61:65" x14ac:dyDescent="0.25">
      <c r="BI1462">
        <v>16171</v>
      </c>
      <c r="BJ1462" t="s">
        <v>2036</v>
      </c>
      <c r="BK1462" s="74">
        <v>6268</v>
      </c>
      <c r="BL1462" s="74" t="s">
        <v>3440</v>
      </c>
      <c r="BM1462" s="74"/>
    </row>
    <row r="1463" spans="61:65" x14ac:dyDescent="0.25">
      <c r="BI1463">
        <v>16172</v>
      </c>
      <c r="BJ1463" t="s">
        <v>2037</v>
      </c>
      <c r="BK1463" s="74">
        <v>6269</v>
      </c>
      <c r="BL1463" s="74" t="s">
        <v>3441</v>
      </c>
      <c r="BM1463" s="74"/>
    </row>
    <row r="1464" spans="61:65" x14ac:dyDescent="0.25">
      <c r="BI1464">
        <v>16173</v>
      </c>
      <c r="BJ1464" t="s">
        <v>2038</v>
      </c>
      <c r="BK1464" s="74">
        <v>6270</v>
      </c>
      <c r="BL1464" s="74" t="s">
        <v>3442</v>
      </c>
      <c r="BM1464" s="74"/>
    </row>
    <row r="1465" spans="61:65" x14ac:dyDescent="0.25">
      <c r="BI1465">
        <v>16174</v>
      </c>
      <c r="BJ1465" t="s">
        <v>2039</v>
      </c>
      <c r="BK1465" s="74">
        <v>6271</v>
      </c>
      <c r="BL1465" s="74" t="s">
        <v>3443</v>
      </c>
      <c r="BM1465" s="74"/>
    </row>
    <row r="1466" spans="61:65" x14ac:dyDescent="0.25">
      <c r="BI1466">
        <v>16175</v>
      </c>
      <c r="BJ1466" t="s">
        <v>2040</v>
      </c>
      <c r="BK1466" s="74">
        <v>6272</v>
      </c>
      <c r="BL1466" s="74" t="s">
        <v>3444</v>
      </c>
      <c r="BM1466" s="74"/>
    </row>
    <row r="1467" spans="61:65" x14ac:dyDescent="0.25">
      <c r="BI1467">
        <v>16176</v>
      </c>
      <c r="BJ1467" t="s">
        <v>2041</v>
      </c>
      <c r="BK1467" s="74">
        <v>6273</v>
      </c>
      <c r="BL1467" s="74" t="s">
        <v>3445</v>
      </c>
      <c r="BM1467" s="74"/>
    </row>
    <row r="1468" spans="61:65" x14ac:dyDescent="0.25">
      <c r="BI1468">
        <v>16177</v>
      </c>
      <c r="BJ1468" t="s">
        <v>2042</v>
      </c>
      <c r="BK1468" s="74">
        <v>6274</v>
      </c>
      <c r="BL1468" s="74" t="s">
        <v>3446</v>
      </c>
      <c r="BM1468" s="74"/>
    </row>
    <row r="1469" spans="61:65" x14ac:dyDescent="0.25">
      <c r="BI1469">
        <v>16178</v>
      </c>
      <c r="BJ1469" t="s">
        <v>2043</v>
      </c>
      <c r="BK1469" s="74">
        <v>6275</v>
      </c>
      <c r="BL1469" s="74" t="s">
        <v>3447</v>
      </c>
      <c r="BM1469" s="74"/>
    </row>
    <row r="1470" spans="61:65" x14ac:dyDescent="0.25">
      <c r="BI1470">
        <v>16179</v>
      </c>
      <c r="BJ1470" t="s">
        <v>2044</v>
      </c>
      <c r="BK1470" s="74">
        <v>6276</v>
      </c>
      <c r="BL1470" s="74" t="s">
        <v>3448</v>
      </c>
      <c r="BM1470" s="74"/>
    </row>
    <row r="1471" spans="61:65" x14ac:dyDescent="0.25">
      <c r="BI1471">
        <v>16180</v>
      </c>
      <c r="BJ1471" t="s">
        <v>2045</v>
      </c>
      <c r="BK1471" s="74">
        <v>6277</v>
      </c>
      <c r="BL1471" s="74" t="s">
        <v>3449</v>
      </c>
      <c r="BM1471" s="74"/>
    </row>
    <row r="1472" spans="61:65" x14ac:dyDescent="0.25">
      <c r="BI1472">
        <v>16181</v>
      </c>
      <c r="BJ1472" t="s">
        <v>2046</v>
      </c>
      <c r="BK1472" s="74">
        <v>6278</v>
      </c>
      <c r="BL1472" s="74" t="s">
        <v>3450</v>
      </c>
      <c r="BM1472" s="74"/>
    </row>
    <row r="1473" spans="61:65" x14ac:dyDescent="0.25">
      <c r="BI1473">
        <v>16182</v>
      </c>
      <c r="BJ1473" t="s">
        <v>2047</v>
      </c>
      <c r="BK1473" s="74">
        <v>6279</v>
      </c>
      <c r="BL1473" s="74" t="s">
        <v>9944</v>
      </c>
      <c r="BM1473" s="74"/>
    </row>
    <row r="1474" spans="61:65" x14ac:dyDescent="0.25">
      <c r="BI1474">
        <v>16183</v>
      </c>
      <c r="BJ1474" t="s">
        <v>2048</v>
      </c>
      <c r="BK1474" s="74">
        <v>6280</v>
      </c>
      <c r="BL1474" s="74" t="s">
        <v>3451</v>
      </c>
      <c r="BM1474" s="74"/>
    </row>
    <row r="1475" spans="61:65" x14ac:dyDescent="0.25">
      <c r="BI1475">
        <v>16184</v>
      </c>
      <c r="BJ1475" t="s">
        <v>2049</v>
      </c>
      <c r="BK1475" s="74">
        <v>6281</v>
      </c>
      <c r="BL1475" s="74" t="s">
        <v>3452</v>
      </c>
      <c r="BM1475" s="74"/>
    </row>
    <row r="1476" spans="61:65" x14ac:dyDescent="0.25">
      <c r="BI1476">
        <v>16185</v>
      </c>
      <c r="BJ1476" t="s">
        <v>2050</v>
      </c>
      <c r="BK1476" s="74">
        <v>6282</v>
      </c>
      <c r="BL1476" s="74" t="s">
        <v>3453</v>
      </c>
      <c r="BM1476" s="74"/>
    </row>
    <row r="1477" spans="61:65" x14ac:dyDescent="0.25">
      <c r="BI1477">
        <v>16186</v>
      </c>
      <c r="BJ1477" t="s">
        <v>2051</v>
      </c>
      <c r="BK1477" s="74">
        <v>6283</v>
      </c>
      <c r="BL1477" s="74" t="s">
        <v>3454</v>
      </c>
      <c r="BM1477" s="74"/>
    </row>
    <row r="1478" spans="61:65" x14ac:dyDescent="0.25">
      <c r="BI1478">
        <v>16187</v>
      </c>
      <c r="BJ1478" t="s">
        <v>2052</v>
      </c>
      <c r="BK1478" s="74">
        <v>6284</v>
      </c>
      <c r="BL1478" s="74" t="s">
        <v>3455</v>
      </c>
      <c r="BM1478" s="74"/>
    </row>
    <row r="1479" spans="61:65" x14ac:dyDescent="0.25">
      <c r="BI1479">
        <v>16188</v>
      </c>
      <c r="BJ1479" t="s">
        <v>2053</v>
      </c>
      <c r="BK1479" s="74">
        <v>6285</v>
      </c>
      <c r="BL1479" s="74" t="s">
        <v>9945</v>
      </c>
      <c r="BM1479" s="74"/>
    </row>
    <row r="1480" spans="61:65" x14ac:dyDescent="0.25">
      <c r="BI1480">
        <v>16189</v>
      </c>
      <c r="BJ1480" t="s">
        <v>2054</v>
      </c>
      <c r="BK1480" s="74">
        <v>6286</v>
      </c>
      <c r="BL1480" s="74" t="s">
        <v>3456</v>
      </c>
      <c r="BM1480" s="74"/>
    </row>
    <row r="1481" spans="61:65" x14ac:dyDescent="0.25">
      <c r="BI1481">
        <v>16191</v>
      </c>
      <c r="BJ1481" t="s">
        <v>2055</v>
      </c>
      <c r="BK1481" s="74">
        <v>6287</v>
      </c>
      <c r="BL1481" s="74" t="s">
        <v>3457</v>
      </c>
      <c r="BM1481" s="74"/>
    </row>
    <row r="1482" spans="61:65" x14ac:dyDescent="0.25">
      <c r="BI1482">
        <v>16192</v>
      </c>
      <c r="BJ1482" t="s">
        <v>2056</v>
      </c>
      <c r="BK1482" s="74">
        <v>6288</v>
      </c>
      <c r="BL1482" s="74" t="s">
        <v>3458</v>
      </c>
      <c r="BM1482" s="74"/>
    </row>
    <row r="1483" spans="61:65" x14ac:dyDescent="0.25">
      <c r="BI1483">
        <v>16193</v>
      </c>
      <c r="BJ1483" t="s">
        <v>2057</v>
      </c>
      <c r="BK1483" s="74">
        <v>6289</v>
      </c>
      <c r="BL1483" s="74" t="s">
        <v>3459</v>
      </c>
      <c r="BM1483" s="74"/>
    </row>
    <row r="1484" spans="61:65" x14ac:dyDescent="0.25">
      <c r="BI1484">
        <v>16194</v>
      </c>
      <c r="BJ1484" t="s">
        <v>2058</v>
      </c>
      <c r="BK1484" s="74">
        <v>6290</v>
      </c>
      <c r="BL1484" s="74" t="s">
        <v>3460</v>
      </c>
      <c r="BM1484" s="74"/>
    </row>
    <row r="1485" spans="61:65" x14ac:dyDescent="0.25">
      <c r="BI1485">
        <v>16195</v>
      </c>
      <c r="BJ1485" t="s">
        <v>2059</v>
      </c>
      <c r="BK1485" s="74">
        <v>6291</v>
      </c>
      <c r="BL1485" s="74" t="s">
        <v>3461</v>
      </c>
      <c r="BM1485" s="74"/>
    </row>
    <row r="1486" spans="61:65" x14ac:dyDescent="0.25">
      <c r="BI1486">
        <v>16196</v>
      </c>
      <c r="BJ1486" t="s">
        <v>2060</v>
      </c>
      <c r="BK1486" s="74">
        <v>6292</v>
      </c>
      <c r="BL1486" s="74" t="s">
        <v>3462</v>
      </c>
      <c r="BM1486" s="74"/>
    </row>
    <row r="1487" spans="61:65" x14ac:dyDescent="0.25">
      <c r="BI1487">
        <v>16197</v>
      </c>
      <c r="BJ1487" t="s">
        <v>2061</v>
      </c>
      <c r="BK1487" s="74">
        <v>6294</v>
      </c>
      <c r="BL1487" s="74" t="s">
        <v>3464</v>
      </c>
      <c r="BM1487" s="74"/>
    </row>
    <row r="1488" spans="61:65" x14ac:dyDescent="0.25">
      <c r="BI1488">
        <v>16198</v>
      </c>
      <c r="BJ1488" t="s">
        <v>2062</v>
      </c>
      <c r="BK1488" s="74">
        <v>6295</v>
      </c>
      <c r="BL1488" s="74" t="s">
        <v>3465</v>
      </c>
      <c r="BM1488" s="74"/>
    </row>
    <row r="1489" spans="61:65" x14ac:dyDescent="0.25">
      <c r="BI1489">
        <v>16199</v>
      </c>
      <c r="BJ1489" t="s">
        <v>2063</v>
      </c>
      <c r="BK1489" s="74">
        <v>6296</v>
      </c>
      <c r="BL1489" s="74" t="s">
        <v>9946</v>
      </c>
      <c r="BM1489" s="74"/>
    </row>
    <row r="1490" spans="61:65" x14ac:dyDescent="0.25">
      <c r="BI1490">
        <v>16200</v>
      </c>
      <c r="BJ1490" t="s">
        <v>2064</v>
      </c>
      <c r="BK1490" s="74">
        <v>6297</v>
      </c>
      <c r="BL1490" s="74" t="s">
        <v>3466</v>
      </c>
      <c r="BM1490" s="74"/>
    </row>
    <row r="1491" spans="61:65" x14ac:dyDescent="0.25">
      <c r="BI1491">
        <v>16201</v>
      </c>
      <c r="BJ1491" t="s">
        <v>2065</v>
      </c>
      <c r="BK1491" s="74">
        <v>6298</v>
      </c>
      <c r="BL1491" s="74" t="s">
        <v>9922</v>
      </c>
      <c r="BM1491" s="74"/>
    </row>
    <row r="1492" spans="61:65" x14ac:dyDescent="0.25">
      <c r="BI1492">
        <v>16202</v>
      </c>
      <c r="BJ1492" t="s">
        <v>2066</v>
      </c>
      <c r="BK1492" s="74">
        <v>6299</v>
      </c>
      <c r="BL1492" s="74" t="s">
        <v>3467</v>
      </c>
      <c r="BM1492" s="74"/>
    </row>
    <row r="1493" spans="61:65" x14ac:dyDescent="0.25">
      <c r="BI1493">
        <v>16203</v>
      </c>
      <c r="BJ1493" t="s">
        <v>2067</v>
      </c>
      <c r="BK1493" s="74">
        <v>6300</v>
      </c>
      <c r="BL1493" s="74" t="s">
        <v>3468</v>
      </c>
      <c r="BM1493" s="74"/>
    </row>
    <row r="1494" spans="61:65" x14ac:dyDescent="0.25">
      <c r="BI1494">
        <v>16204</v>
      </c>
      <c r="BJ1494" t="s">
        <v>2068</v>
      </c>
      <c r="BK1494" s="74">
        <v>6301</v>
      </c>
      <c r="BL1494" s="74" t="s">
        <v>3469</v>
      </c>
      <c r="BM1494" s="74"/>
    </row>
    <row r="1495" spans="61:65" x14ac:dyDescent="0.25">
      <c r="BI1495">
        <v>16205</v>
      </c>
      <c r="BJ1495" t="s">
        <v>2069</v>
      </c>
      <c r="BK1495" s="74">
        <v>6302</v>
      </c>
      <c r="BL1495" s="74" t="s">
        <v>9947</v>
      </c>
      <c r="BM1495" s="74"/>
    </row>
    <row r="1496" spans="61:65" x14ac:dyDescent="0.25">
      <c r="BI1496">
        <v>16206</v>
      </c>
      <c r="BJ1496" t="s">
        <v>2070</v>
      </c>
      <c r="BK1496" s="74">
        <v>6303</v>
      </c>
      <c r="BL1496" s="74" t="s">
        <v>9948</v>
      </c>
      <c r="BM1496" s="74"/>
    </row>
    <row r="1497" spans="61:65" x14ac:dyDescent="0.25">
      <c r="BI1497">
        <v>16207</v>
      </c>
      <c r="BJ1497" t="s">
        <v>2071</v>
      </c>
      <c r="BK1497" s="74">
        <v>6304</v>
      </c>
      <c r="BL1497" s="74" t="s">
        <v>3470</v>
      </c>
      <c r="BM1497" s="74"/>
    </row>
    <row r="1498" spans="61:65" x14ac:dyDescent="0.25">
      <c r="BI1498">
        <v>16208</v>
      </c>
      <c r="BJ1498" t="s">
        <v>2072</v>
      </c>
      <c r="BK1498" s="74">
        <v>6305</v>
      </c>
      <c r="BL1498" s="74" t="s">
        <v>3471</v>
      </c>
      <c r="BM1498" s="74"/>
    </row>
    <row r="1499" spans="61:65" x14ac:dyDescent="0.25">
      <c r="BI1499">
        <v>16210</v>
      </c>
      <c r="BJ1499" t="s">
        <v>2073</v>
      </c>
      <c r="BK1499" s="74">
        <v>6306</v>
      </c>
      <c r="BL1499" s="74" t="s">
        <v>3472</v>
      </c>
      <c r="BM1499" s="74"/>
    </row>
    <row r="1500" spans="61:65" x14ac:dyDescent="0.25">
      <c r="BI1500">
        <v>16211</v>
      </c>
      <c r="BJ1500" t="s">
        <v>2074</v>
      </c>
      <c r="BK1500" s="74">
        <v>6307</v>
      </c>
      <c r="BL1500" s="74" t="s">
        <v>3473</v>
      </c>
      <c r="BM1500" s="74"/>
    </row>
    <row r="1501" spans="61:65" x14ac:dyDescent="0.25">
      <c r="BI1501">
        <v>16212</v>
      </c>
      <c r="BJ1501" t="s">
        <v>2075</v>
      </c>
      <c r="BK1501" s="74">
        <v>6308</v>
      </c>
      <c r="BL1501" s="74" t="s">
        <v>3474</v>
      </c>
      <c r="BM1501" s="74"/>
    </row>
    <row r="1502" spans="61:65" x14ac:dyDescent="0.25">
      <c r="BI1502">
        <v>16213</v>
      </c>
      <c r="BJ1502" t="s">
        <v>2076</v>
      </c>
      <c r="BK1502" s="74">
        <v>6309</v>
      </c>
      <c r="BL1502" s="74" t="s">
        <v>3475</v>
      </c>
      <c r="BM1502" s="74"/>
    </row>
    <row r="1503" spans="61:65" x14ac:dyDescent="0.25">
      <c r="BI1503">
        <v>16214</v>
      </c>
      <c r="BJ1503" t="s">
        <v>2077</v>
      </c>
      <c r="BK1503" s="74">
        <v>6310</v>
      </c>
      <c r="BL1503" s="74" t="s">
        <v>3476</v>
      </c>
      <c r="BM1503" s="74"/>
    </row>
    <row r="1504" spans="61:65" x14ac:dyDescent="0.25">
      <c r="BI1504">
        <v>16215</v>
      </c>
      <c r="BJ1504" t="s">
        <v>2078</v>
      </c>
      <c r="BK1504" s="74">
        <v>6311</v>
      </c>
      <c r="BL1504" s="74" t="s">
        <v>12391</v>
      </c>
      <c r="BM1504" s="74"/>
    </row>
    <row r="1505" spans="61:65" x14ac:dyDescent="0.25">
      <c r="BI1505">
        <v>16216</v>
      </c>
      <c r="BJ1505" t="s">
        <v>2079</v>
      </c>
      <c r="BK1505" s="74">
        <v>6312</v>
      </c>
      <c r="BL1505" s="74" t="s">
        <v>3477</v>
      </c>
      <c r="BM1505" s="74"/>
    </row>
    <row r="1506" spans="61:65" x14ac:dyDescent="0.25">
      <c r="BI1506">
        <v>16218</v>
      </c>
      <c r="BJ1506" t="s">
        <v>2080</v>
      </c>
      <c r="BK1506" s="74">
        <v>6313</v>
      </c>
      <c r="BL1506" s="74" t="s">
        <v>3478</v>
      </c>
      <c r="BM1506" s="74"/>
    </row>
    <row r="1507" spans="61:65" x14ac:dyDescent="0.25">
      <c r="BI1507">
        <v>16219</v>
      </c>
      <c r="BJ1507" t="s">
        <v>2081</v>
      </c>
      <c r="BK1507" s="74">
        <v>6314</v>
      </c>
      <c r="BL1507" s="74" t="s">
        <v>3479</v>
      </c>
      <c r="BM1507" s="74"/>
    </row>
    <row r="1508" spans="61:65" x14ac:dyDescent="0.25">
      <c r="BI1508">
        <v>16220</v>
      </c>
      <c r="BJ1508" t="s">
        <v>2082</v>
      </c>
      <c r="BK1508" s="74">
        <v>6316</v>
      </c>
      <c r="BL1508" s="74" t="s">
        <v>3480</v>
      </c>
      <c r="BM1508" s="74"/>
    </row>
    <row r="1509" spans="61:65" x14ac:dyDescent="0.25">
      <c r="BI1509">
        <v>16221</v>
      </c>
      <c r="BJ1509" t="s">
        <v>2083</v>
      </c>
      <c r="BK1509" s="74">
        <v>6317</v>
      </c>
      <c r="BL1509" s="74" t="s">
        <v>3481</v>
      </c>
      <c r="BM1509" s="74"/>
    </row>
    <row r="1510" spans="61:65" x14ac:dyDescent="0.25">
      <c r="BI1510">
        <v>16222</v>
      </c>
      <c r="BJ1510" t="s">
        <v>2084</v>
      </c>
      <c r="BK1510" s="74">
        <v>6318</v>
      </c>
      <c r="BL1510" s="74" t="s">
        <v>3482</v>
      </c>
      <c r="BM1510" s="74"/>
    </row>
    <row r="1511" spans="61:65" x14ac:dyDescent="0.25">
      <c r="BI1511">
        <v>16223</v>
      </c>
      <c r="BJ1511" t="s">
        <v>2085</v>
      </c>
      <c r="BK1511" s="74">
        <v>6319</v>
      </c>
      <c r="BL1511" s="74" t="s">
        <v>3483</v>
      </c>
      <c r="BM1511" s="74"/>
    </row>
    <row r="1512" spans="61:65" x14ac:dyDescent="0.25">
      <c r="BI1512">
        <v>16224</v>
      </c>
      <c r="BJ1512" t="s">
        <v>2086</v>
      </c>
      <c r="BK1512" s="74">
        <v>6320</v>
      </c>
      <c r="BL1512" s="74" t="s">
        <v>3484</v>
      </c>
      <c r="BM1512" s="74"/>
    </row>
    <row r="1513" spans="61:65" x14ac:dyDescent="0.25">
      <c r="BI1513">
        <v>16225</v>
      </c>
      <c r="BJ1513" t="s">
        <v>2087</v>
      </c>
      <c r="BK1513" s="74">
        <v>6321</v>
      </c>
      <c r="BL1513" s="74" t="s">
        <v>2887</v>
      </c>
      <c r="BM1513" s="74"/>
    </row>
    <row r="1514" spans="61:65" x14ac:dyDescent="0.25">
      <c r="BI1514">
        <v>16227</v>
      </c>
      <c r="BJ1514" t="s">
        <v>2088</v>
      </c>
      <c r="BK1514" s="74">
        <v>6322</v>
      </c>
      <c r="BL1514" s="74" t="s">
        <v>3485</v>
      </c>
      <c r="BM1514" s="74"/>
    </row>
    <row r="1515" spans="61:65" x14ac:dyDescent="0.25">
      <c r="BI1515">
        <v>16228</v>
      </c>
      <c r="BJ1515" t="s">
        <v>2089</v>
      </c>
      <c r="BK1515" s="74">
        <v>6323</v>
      </c>
      <c r="BL1515" s="74" t="s">
        <v>2469</v>
      </c>
      <c r="BM1515" s="74"/>
    </row>
    <row r="1516" spans="61:65" x14ac:dyDescent="0.25">
      <c r="BI1516">
        <v>16229</v>
      </c>
      <c r="BJ1516" t="s">
        <v>2090</v>
      </c>
      <c r="BK1516" s="74">
        <v>6324</v>
      </c>
      <c r="BL1516" s="74" t="s">
        <v>3486</v>
      </c>
      <c r="BM1516" s="74"/>
    </row>
    <row r="1517" spans="61:65" x14ac:dyDescent="0.25">
      <c r="BI1517">
        <v>16230</v>
      </c>
      <c r="BJ1517" t="s">
        <v>2091</v>
      </c>
      <c r="BK1517" s="74">
        <v>6325</v>
      </c>
      <c r="BL1517" s="74" t="s">
        <v>2315</v>
      </c>
      <c r="BM1517" s="74"/>
    </row>
    <row r="1518" spans="61:65" x14ac:dyDescent="0.25">
      <c r="BI1518">
        <v>16231</v>
      </c>
      <c r="BJ1518" t="s">
        <v>2092</v>
      </c>
      <c r="BK1518" s="74">
        <v>6326</v>
      </c>
      <c r="BL1518" s="74" t="s">
        <v>9949</v>
      </c>
      <c r="BM1518" s="74"/>
    </row>
    <row r="1519" spans="61:65" x14ac:dyDescent="0.25">
      <c r="BI1519">
        <v>16232</v>
      </c>
      <c r="BJ1519" t="s">
        <v>2093</v>
      </c>
      <c r="BK1519" s="74">
        <v>6327</v>
      </c>
      <c r="BL1519" s="74" t="s">
        <v>3487</v>
      </c>
      <c r="BM1519" s="74"/>
    </row>
    <row r="1520" spans="61:65" x14ac:dyDescent="0.25">
      <c r="BI1520">
        <v>16233</v>
      </c>
      <c r="BJ1520" t="s">
        <v>2094</v>
      </c>
      <c r="BK1520" s="74">
        <v>6328</v>
      </c>
      <c r="BL1520" s="74" t="s">
        <v>3488</v>
      </c>
      <c r="BM1520" s="74"/>
    </row>
    <row r="1521" spans="61:65" x14ac:dyDescent="0.25">
      <c r="BI1521">
        <v>16235</v>
      </c>
      <c r="BJ1521" t="s">
        <v>2095</v>
      </c>
      <c r="BK1521" s="74">
        <v>6329</v>
      </c>
      <c r="BL1521" s="74" t="s">
        <v>3489</v>
      </c>
      <c r="BM1521" s="74"/>
    </row>
    <row r="1522" spans="61:65" x14ac:dyDescent="0.25">
      <c r="BI1522">
        <v>16236</v>
      </c>
      <c r="BJ1522" t="s">
        <v>2096</v>
      </c>
      <c r="BK1522" s="74">
        <v>6330</v>
      </c>
      <c r="BL1522" s="74" t="s">
        <v>3414</v>
      </c>
      <c r="BM1522" s="74"/>
    </row>
    <row r="1523" spans="61:65" x14ac:dyDescent="0.25">
      <c r="BI1523">
        <v>16237</v>
      </c>
      <c r="BJ1523" t="s">
        <v>2097</v>
      </c>
      <c r="BK1523" s="74">
        <v>6331</v>
      </c>
      <c r="BL1523" s="74" t="s">
        <v>9950</v>
      </c>
      <c r="BM1523" s="74"/>
    </row>
    <row r="1524" spans="61:65" x14ac:dyDescent="0.25">
      <c r="BI1524">
        <v>16238</v>
      </c>
      <c r="BJ1524" t="s">
        <v>2098</v>
      </c>
      <c r="BK1524" s="74">
        <v>6332</v>
      </c>
      <c r="BL1524" s="74" t="s">
        <v>3490</v>
      </c>
      <c r="BM1524" s="74"/>
    </row>
    <row r="1525" spans="61:65" x14ac:dyDescent="0.25">
      <c r="BI1525">
        <v>16239</v>
      </c>
      <c r="BJ1525" t="s">
        <v>2099</v>
      </c>
      <c r="BK1525" s="74">
        <v>6333</v>
      </c>
      <c r="BL1525" s="74" t="s">
        <v>3491</v>
      </c>
      <c r="BM1525" s="74"/>
    </row>
    <row r="1526" spans="61:65" x14ac:dyDescent="0.25">
      <c r="BI1526">
        <v>16241</v>
      </c>
      <c r="BJ1526" t="s">
        <v>2100</v>
      </c>
      <c r="BK1526" s="74">
        <v>6334</v>
      </c>
      <c r="BL1526" s="74" t="s">
        <v>3492</v>
      </c>
      <c r="BM1526" s="74"/>
    </row>
    <row r="1527" spans="61:65" x14ac:dyDescent="0.25">
      <c r="BI1527">
        <v>16242</v>
      </c>
      <c r="BJ1527" t="s">
        <v>2101</v>
      </c>
      <c r="BK1527" s="74">
        <v>6335</v>
      </c>
      <c r="BL1527" s="74" t="s">
        <v>9488</v>
      </c>
      <c r="BM1527" s="74"/>
    </row>
    <row r="1528" spans="61:65" x14ac:dyDescent="0.25">
      <c r="BI1528">
        <v>16243</v>
      </c>
      <c r="BJ1528" t="s">
        <v>2102</v>
      </c>
      <c r="BK1528" s="74">
        <v>6336</v>
      </c>
      <c r="BL1528" s="74" t="s">
        <v>3493</v>
      </c>
      <c r="BM1528" s="74"/>
    </row>
    <row r="1529" spans="61:65" x14ac:dyDescent="0.25">
      <c r="BI1529">
        <v>16244</v>
      </c>
      <c r="BJ1529" t="s">
        <v>2103</v>
      </c>
      <c r="BK1529" s="74">
        <v>6338</v>
      </c>
      <c r="BL1529" s="74" t="s">
        <v>3494</v>
      </c>
      <c r="BM1529" s="74"/>
    </row>
    <row r="1530" spans="61:65" x14ac:dyDescent="0.25">
      <c r="BI1530">
        <v>16245</v>
      </c>
      <c r="BJ1530" t="s">
        <v>2104</v>
      </c>
      <c r="BK1530" s="74">
        <v>6339</v>
      </c>
      <c r="BL1530" s="74" t="s">
        <v>9951</v>
      </c>
      <c r="BM1530" s="74"/>
    </row>
    <row r="1531" spans="61:65" x14ac:dyDescent="0.25">
      <c r="BI1531">
        <v>16246</v>
      </c>
      <c r="BJ1531" t="s">
        <v>2105</v>
      </c>
      <c r="BK1531" s="74">
        <v>6340</v>
      </c>
      <c r="BL1531" s="74" t="s">
        <v>3495</v>
      </c>
      <c r="BM1531" s="74"/>
    </row>
    <row r="1532" spans="61:65" x14ac:dyDescent="0.25">
      <c r="BI1532">
        <v>16247</v>
      </c>
      <c r="BJ1532" t="s">
        <v>2106</v>
      </c>
      <c r="BK1532" s="74">
        <v>6341</v>
      </c>
      <c r="BL1532" s="74" t="s">
        <v>3496</v>
      </c>
      <c r="BM1532" s="74"/>
    </row>
    <row r="1533" spans="61:65" x14ac:dyDescent="0.25">
      <c r="BI1533">
        <v>16248</v>
      </c>
      <c r="BJ1533" t="s">
        <v>2107</v>
      </c>
      <c r="BK1533" s="74">
        <v>6342</v>
      </c>
      <c r="BL1533" s="74" t="s">
        <v>3497</v>
      </c>
      <c r="BM1533" s="74"/>
    </row>
    <row r="1534" spans="61:65" x14ac:dyDescent="0.25">
      <c r="BI1534">
        <v>16249</v>
      </c>
      <c r="BJ1534" t="s">
        <v>2108</v>
      </c>
      <c r="BK1534" s="74">
        <v>6343</v>
      </c>
      <c r="BL1534" s="74" t="s">
        <v>3498</v>
      </c>
      <c r="BM1534" s="74"/>
    </row>
    <row r="1535" spans="61:65" x14ac:dyDescent="0.25">
      <c r="BI1535">
        <v>16250</v>
      </c>
      <c r="BJ1535" t="s">
        <v>2109</v>
      </c>
      <c r="BK1535" s="74">
        <v>6344</v>
      </c>
      <c r="BL1535" s="74" t="s">
        <v>3499</v>
      </c>
      <c r="BM1535" s="74"/>
    </row>
    <row r="1536" spans="61:65" x14ac:dyDescent="0.25">
      <c r="BI1536">
        <v>16251</v>
      </c>
      <c r="BJ1536" t="s">
        <v>2110</v>
      </c>
      <c r="BK1536" s="74">
        <v>6345</v>
      </c>
      <c r="BL1536" s="74" t="s">
        <v>3500</v>
      </c>
      <c r="BM1536" s="74"/>
    </row>
    <row r="1537" spans="61:65" x14ac:dyDescent="0.25">
      <c r="BI1537">
        <v>16252</v>
      </c>
      <c r="BJ1537" t="s">
        <v>2111</v>
      </c>
      <c r="BK1537" s="74">
        <v>6346</v>
      </c>
      <c r="BL1537" s="74" t="s">
        <v>3501</v>
      </c>
      <c r="BM1537" s="74"/>
    </row>
    <row r="1538" spans="61:65" x14ac:dyDescent="0.25">
      <c r="BI1538">
        <v>16254</v>
      </c>
      <c r="BJ1538" t="s">
        <v>2112</v>
      </c>
      <c r="BK1538" s="74">
        <v>6349</v>
      </c>
      <c r="BL1538" s="74" t="s">
        <v>3502</v>
      </c>
      <c r="BM1538" s="74"/>
    </row>
    <row r="1539" spans="61:65" x14ac:dyDescent="0.25">
      <c r="BI1539">
        <v>16255</v>
      </c>
      <c r="BJ1539" t="s">
        <v>2113</v>
      </c>
      <c r="BK1539" s="74">
        <v>6350</v>
      </c>
      <c r="BL1539" s="74" t="s">
        <v>3503</v>
      </c>
      <c r="BM1539" s="74"/>
    </row>
    <row r="1540" spans="61:65" x14ac:dyDescent="0.25">
      <c r="BI1540">
        <v>16256</v>
      </c>
      <c r="BJ1540" t="s">
        <v>2114</v>
      </c>
      <c r="BK1540" s="74">
        <v>6351</v>
      </c>
      <c r="BL1540" s="74" t="s">
        <v>3504</v>
      </c>
      <c r="BM1540" s="74"/>
    </row>
    <row r="1541" spans="61:65" x14ac:dyDescent="0.25">
      <c r="BI1541">
        <v>16257</v>
      </c>
      <c r="BJ1541" t="s">
        <v>2115</v>
      </c>
      <c r="BK1541" s="74">
        <v>6352</v>
      </c>
      <c r="BL1541" s="74" t="s">
        <v>9952</v>
      </c>
      <c r="BM1541" s="74"/>
    </row>
    <row r="1542" spans="61:65" x14ac:dyDescent="0.25">
      <c r="BI1542">
        <v>16258</v>
      </c>
      <c r="BJ1542" t="s">
        <v>2116</v>
      </c>
      <c r="BK1542" s="74">
        <v>6353</v>
      </c>
      <c r="BL1542" s="74" t="s">
        <v>3505</v>
      </c>
      <c r="BM1542" s="74"/>
    </row>
    <row r="1543" spans="61:65" x14ac:dyDescent="0.25">
      <c r="BI1543">
        <v>16259</v>
      </c>
      <c r="BJ1543" t="s">
        <v>2117</v>
      </c>
      <c r="BK1543" s="74">
        <v>6354</v>
      </c>
      <c r="BL1543" s="74" t="s">
        <v>3506</v>
      </c>
      <c r="BM1543" s="74"/>
    </row>
    <row r="1544" spans="61:65" x14ac:dyDescent="0.25">
      <c r="BI1544">
        <v>16260</v>
      </c>
      <c r="BJ1544" t="s">
        <v>2118</v>
      </c>
      <c r="BK1544" s="74">
        <v>6355</v>
      </c>
      <c r="BL1544" s="74" t="s">
        <v>3507</v>
      </c>
      <c r="BM1544" s="74"/>
    </row>
    <row r="1545" spans="61:65" x14ac:dyDescent="0.25">
      <c r="BI1545">
        <v>16261</v>
      </c>
      <c r="BJ1545" t="s">
        <v>2119</v>
      </c>
      <c r="BK1545" s="74">
        <v>6356</v>
      </c>
      <c r="BL1545" s="74" t="s">
        <v>3508</v>
      </c>
      <c r="BM1545" s="74"/>
    </row>
    <row r="1546" spans="61:65" x14ac:dyDescent="0.25">
      <c r="BI1546">
        <v>16262</v>
      </c>
      <c r="BJ1546" t="s">
        <v>2120</v>
      </c>
      <c r="BK1546" s="74">
        <v>6357</v>
      </c>
      <c r="BL1546" s="74" t="s">
        <v>3509</v>
      </c>
      <c r="BM1546" s="74"/>
    </row>
    <row r="1547" spans="61:65" x14ac:dyDescent="0.25">
      <c r="BI1547">
        <v>16263</v>
      </c>
      <c r="BJ1547" t="s">
        <v>2121</v>
      </c>
      <c r="BK1547" s="74">
        <v>6358</v>
      </c>
      <c r="BL1547" s="74" t="s">
        <v>3510</v>
      </c>
      <c r="BM1547" s="74"/>
    </row>
    <row r="1548" spans="61:65" x14ac:dyDescent="0.25">
      <c r="BI1548">
        <v>16264</v>
      </c>
      <c r="BJ1548" t="s">
        <v>2122</v>
      </c>
      <c r="BK1548" s="74">
        <v>6359</v>
      </c>
      <c r="BL1548" s="74" t="s">
        <v>3511</v>
      </c>
      <c r="BM1548" s="74"/>
    </row>
    <row r="1549" spans="61:65" x14ac:dyDescent="0.25">
      <c r="BI1549">
        <v>16265</v>
      </c>
      <c r="BJ1549" t="s">
        <v>2123</v>
      </c>
      <c r="BK1549" s="74">
        <v>6360</v>
      </c>
      <c r="BL1549" s="74" t="s">
        <v>3512</v>
      </c>
      <c r="BM1549" s="74"/>
    </row>
    <row r="1550" spans="61:65" x14ac:dyDescent="0.25">
      <c r="BI1550">
        <v>16266</v>
      </c>
      <c r="BJ1550" t="s">
        <v>2124</v>
      </c>
      <c r="BK1550" s="74">
        <v>6361</v>
      </c>
      <c r="BL1550" s="74" t="s">
        <v>3513</v>
      </c>
      <c r="BM1550" s="74"/>
    </row>
    <row r="1551" spans="61:65" x14ac:dyDescent="0.25">
      <c r="BI1551">
        <v>16267</v>
      </c>
      <c r="BJ1551" t="s">
        <v>2125</v>
      </c>
      <c r="BK1551" s="74">
        <v>6362</v>
      </c>
      <c r="BL1551" s="74" t="s">
        <v>3514</v>
      </c>
      <c r="BM1551" s="74"/>
    </row>
    <row r="1552" spans="61:65" x14ac:dyDescent="0.25">
      <c r="BI1552">
        <v>16268</v>
      </c>
      <c r="BJ1552" t="s">
        <v>2126</v>
      </c>
      <c r="BK1552" s="74">
        <v>6364</v>
      </c>
      <c r="BL1552" s="74" t="s">
        <v>3515</v>
      </c>
      <c r="BM1552" s="74"/>
    </row>
    <row r="1553" spans="61:65" x14ac:dyDescent="0.25">
      <c r="BI1553">
        <v>16269</v>
      </c>
      <c r="BJ1553" t="s">
        <v>2127</v>
      </c>
      <c r="BK1553" s="74">
        <v>6367</v>
      </c>
      <c r="BL1553" s="74" t="s">
        <v>3516</v>
      </c>
      <c r="BM1553" s="74"/>
    </row>
    <row r="1554" spans="61:65" x14ac:dyDescent="0.25">
      <c r="BI1554">
        <v>16270</v>
      </c>
      <c r="BJ1554" t="s">
        <v>2128</v>
      </c>
      <c r="BK1554" s="74">
        <v>6369</v>
      </c>
      <c r="BL1554" s="74" t="s">
        <v>3517</v>
      </c>
      <c r="BM1554" s="74"/>
    </row>
    <row r="1555" spans="61:65" x14ac:dyDescent="0.25">
      <c r="BI1555">
        <v>16271</v>
      </c>
      <c r="BJ1555" t="s">
        <v>2129</v>
      </c>
      <c r="BK1555" s="74">
        <v>6371</v>
      </c>
      <c r="BL1555" s="74" t="s">
        <v>3518</v>
      </c>
      <c r="BM1555" s="74"/>
    </row>
    <row r="1556" spans="61:65" x14ac:dyDescent="0.25">
      <c r="BI1556">
        <v>16272</v>
      </c>
      <c r="BJ1556" t="s">
        <v>2130</v>
      </c>
      <c r="BK1556" s="74">
        <v>6372</v>
      </c>
      <c r="BL1556" s="74" t="s">
        <v>3519</v>
      </c>
      <c r="BM1556" s="74"/>
    </row>
    <row r="1557" spans="61:65" x14ac:dyDescent="0.25">
      <c r="BI1557">
        <v>16273</v>
      </c>
      <c r="BJ1557" t="s">
        <v>2131</v>
      </c>
      <c r="BK1557" s="74">
        <v>6373</v>
      </c>
      <c r="BL1557" s="74" t="s">
        <v>3520</v>
      </c>
      <c r="BM1557" s="74"/>
    </row>
    <row r="1558" spans="61:65" x14ac:dyDescent="0.25">
      <c r="BI1558">
        <v>16274</v>
      </c>
      <c r="BJ1558" t="s">
        <v>2132</v>
      </c>
      <c r="BK1558" s="74">
        <v>6374</v>
      </c>
      <c r="BL1558" s="74" t="s">
        <v>9953</v>
      </c>
      <c r="BM1558" s="74"/>
    </row>
    <row r="1559" spans="61:65" x14ac:dyDescent="0.25">
      <c r="BI1559">
        <v>16275</v>
      </c>
      <c r="BJ1559" t="s">
        <v>2133</v>
      </c>
      <c r="BK1559" s="74">
        <v>6375</v>
      </c>
      <c r="BL1559" s="74" t="s">
        <v>3521</v>
      </c>
      <c r="BM1559" s="74"/>
    </row>
    <row r="1560" spans="61:65" x14ac:dyDescent="0.25">
      <c r="BI1560">
        <v>16276</v>
      </c>
      <c r="BJ1560" t="s">
        <v>2134</v>
      </c>
      <c r="BK1560" s="74">
        <v>6376</v>
      </c>
      <c r="BL1560" s="74" t="s">
        <v>3522</v>
      </c>
      <c r="BM1560" s="74"/>
    </row>
    <row r="1561" spans="61:65" x14ac:dyDescent="0.25">
      <c r="BI1561">
        <v>16277</v>
      </c>
      <c r="BJ1561" t="s">
        <v>2135</v>
      </c>
      <c r="BK1561" s="74">
        <v>6377</v>
      </c>
      <c r="BL1561" s="74" t="s">
        <v>3508</v>
      </c>
      <c r="BM1561" s="74"/>
    </row>
    <row r="1562" spans="61:65" x14ac:dyDescent="0.25">
      <c r="BI1562">
        <v>16278</v>
      </c>
      <c r="BJ1562" t="s">
        <v>2136</v>
      </c>
      <c r="BK1562" s="74">
        <v>6378</v>
      </c>
      <c r="BL1562" s="74" t="s">
        <v>3523</v>
      </c>
      <c r="BM1562" s="74"/>
    </row>
    <row r="1563" spans="61:65" x14ac:dyDescent="0.25">
      <c r="BI1563">
        <v>16279</v>
      </c>
      <c r="BJ1563" t="s">
        <v>2137</v>
      </c>
      <c r="BK1563" s="74">
        <v>6379</v>
      </c>
      <c r="BL1563" s="74" t="s">
        <v>9954</v>
      </c>
      <c r="BM1563" s="74"/>
    </row>
    <row r="1564" spans="61:65" x14ac:dyDescent="0.25">
      <c r="BI1564">
        <v>16280</v>
      </c>
      <c r="BJ1564" t="s">
        <v>2138</v>
      </c>
      <c r="BK1564" s="74">
        <v>6380</v>
      </c>
      <c r="BL1564" s="74" t="s">
        <v>3524</v>
      </c>
      <c r="BM1564" s="74"/>
    </row>
    <row r="1565" spans="61:65" x14ac:dyDescent="0.25">
      <c r="BI1565">
        <v>16281</v>
      </c>
      <c r="BJ1565" t="s">
        <v>2139</v>
      </c>
      <c r="BK1565" s="74">
        <v>6381</v>
      </c>
      <c r="BL1565" s="74" t="s">
        <v>3525</v>
      </c>
      <c r="BM1565" s="74"/>
    </row>
    <row r="1566" spans="61:65" x14ac:dyDescent="0.25">
      <c r="BI1566">
        <v>16282</v>
      </c>
      <c r="BJ1566" t="s">
        <v>2140</v>
      </c>
      <c r="BK1566" s="74">
        <v>6382</v>
      </c>
      <c r="BL1566" s="74" t="s">
        <v>3526</v>
      </c>
      <c r="BM1566" s="74"/>
    </row>
    <row r="1567" spans="61:65" x14ac:dyDescent="0.25">
      <c r="BI1567">
        <v>16283</v>
      </c>
      <c r="BJ1567" t="s">
        <v>2141</v>
      </c>
      <c r="BK1567" s="74">
        <v>6383</v>
      </c>
      <c r="BL1567" s="74" t="s">
        <v>3367</v>
      </c>
      <c r="BM1567" s="74"/>
    </row>
    <row r="1568" spans="61:65" x14ac:dyDescent="0.25">
      <c r="BI1568">
        <v>16284</v>
      </c>
      <c r="BJ1568" t="s">
        <v>2142</v>
      </c>
      <c r="BK1568" s="74">
        <v>6384</v>
      </c>
      <c r="BL1568" s="74" t="s">
        <v>9955</v>
      </c>
      <c r="BM1568" s="74"/>
    </row>
    <row r="1569" spans="61:65" x14ac:dyDescent="0.25">
      <c r="BI1569">
        <v>16285</v>
      </c>
      <c r="BJ1569" t="s">
        <v>2143</v>
      </c>
      <c r="BK1569" s="74">
        <v>6385</v>
      </c>
      <c r="BL1569" s="74" t="s">
        <v>9956</v>
      </c>
      <c r="BM1569" s="74"/>
    </row>
    <row r="1570" spans="61:65" x14ac:dyDescent="0.25">
      <c r="BI1570">
        <v>16286</v>
      </c>
      <c r="BJ1570" t="s">
        <v>2144</v>
      </c>
      <c r="BK1570" s="74">
        <v>6386</v>
      </c>
      <c r="BL1570" s="74" t="s">
        <v>3527</v>
      </c>
      <c r="BM1570" s="74"/>
    </row>
    <row r="1571" spans="61:65" x14ac:dyDescent="0.25">
      <c r="BI1571">
        <v>16287</v>
      </c>
      <c r="BJ1571" t="s">
        <v>2145</v>
      </c>
      <c r="BK1571" s="74">
        <v>6387</v>
      </c>
      <c r="BL1571" s="74" t="s">
        <v>9957</v>
      </c>
      <c r="BM1571" s="74"/>
    </row>
    <row r="1572" spans="61:65" x14ac:dyDescent="0.25">
      <c r="BI1572">
        <v>16288</v>
      </c>
      <c r="BJ1572" t="s">
        <v>2146</v>
      </c>
      <c r="BK1572" s="74">
        <v>6388</v>
      </c>
      <c r="BL1572" s="74" t="s">
        <v>3528</v>
      </c>
      <c r="BM1572" s="74"/>
    </row>
    <row r="1573" spans="61:65" x14ac:dyDescent="0.25">
      <c r="BI1573">
        <v>16289</v>
      </c>
      <c r="BJ1573" t="s">
        <v>2147</v>
      </c>
      <c r="BK1573" s="74">
        <v>6389</v>
      </c>
      <c r="BL1573" s="74" t="s">
        <v>3529</v>
      </c>
      <c r="BM1573" s="74"/>
    </row>
    <row r="1574" spans="61:65" x14ac:dyDescent="0.25">
      <c r="BI1574">
        <v>16290</v>
      </c>
      <c r="BJ1574" t="s">
        <v>2148</v>
      </c>
      <c r="BK1574" s="74">
        <v>6391</v>
      </c>
      <c r="BL1574" s="74" t="s">
        <v>3530</v>
      </c>
      <c r="BM1574" s="74"/>
    </row>
    <row r="1575" spans="61:65" x14ac:dyDescent="0.25">
      <c r="BI1575">
        <v>16291</v>
      </c>
      <c r="BJ1575" t="s">
        <v>2149</v>
      </c>
      <c r="BK1575" s="74">
        <v>6392</v>
      </c>
      <c r="BL1575" s="74" t="s">
        <v>9958</v>
      </c>
      <c r="BM1575" s="74"/>
    </row>
    <row r="1576" spans="61:65" x14ac:dyDescent="0.25">
      <c r="BI1576">
        <v>16292</v>
      </c>
      <c r="BJ1576" t="s">
        <v>2150</v>
      </c>
      <c r="BK1576" s="74">
        <v>6393</v>
      </c>
      <c r="BL1576" s="74" t="s">
        <v>9959</v>
      </c>
      <c r="BM1576" s="74"/>
    </row>
    <row r="1577" spans="61:65" x14ac:dyDescent="0.25">
      <c r="BI1577">
        <v>16293</v>
      </c>
      <c r="BJ1577" t="s">
        <v>2151</v>
      </c>
      <c r="BK1577" s="74">
        <v>6394</v>
      </c>
      <c r="BL1577" s="74" t="s">
        <v>9960</v>
      </c>
      <c r="BM1577" s="74"/>
    </row>
    <row r="1578" spans="61:65" x14ac:dyDescent="0.25">
      <c r="BI1578">
        <v>16294</v>
      </c>
      <c r="BJ1578" t="s">
        <v>2152</v>
      </c>
      <c r="BK1578" s="74">
        <v>6395</v>
      </c>
      <c r="BL1578" s="74" t="s">
        <v>3531</v>
      </c>
      <c r="BM1578" s="74"/>
    </row>
    <row r="1579" spans="61:65" x14ac:dyDescent="0.25">
      <c r="BI1579">
        <v>16295</v>
      </c>
      <c r="BJ1579" t="s">
        <v>2153</v>
      </c>
      <c r="BK1579" s="74">
        <v>6396</v>
      </c>
      <c r="BL1579" s="74" t="s">
        <v>9961</v>
      </c>
      <c r="BM1579" s="74"/>
    </row>
    <row r="1580" spans="61:65" x14ac:dyDescent="0.25">
      <c r="BI1580">
        <v>16296</v>
      </c>
      <c r="BJ1580" t="s">
        <v>2154</v>
      </c>
      <c r="BK1580" s="74">
        <v>6397</v>
      </c>
      <c r="BL1580" s="74" t="s">
        <v>3532</v>
      </c>
      <c r="BM1580" s="74"/>
    </row>
    <row r="1581" spans="61:65" x14ac:dyDescent="0.25">
      <c r="BI1581">
        <v>16297</v>
      </c>
      <c r="BJ1581" t="s">
        <v>2155</v>
      </c>
      <c r="BK1581" s="74">
        <v>6398</v>
      </c>
      <c r="BL1581" s="74" t="s">
        <v>3533</v>
      </c>
      <c r="BM1581" s="74"/>
    </row>
    <row r="1582" spans="61:65" x14ac:dyDescent="0.25">
      <c r="BI1582">
        <v>16298</v>
      </c>
      <c r="BJ1582" t="s">
        <v>2156</v>
      </c>
      <c r="BK1582" s="74">
        <v>6399</v>
      </c>
      <c r="BL1582" s="74" t="s">
        <v>9962</v>
      </c>
      <c r="BM1582" s="74"/>
    </row>
    <row r="1583" spans="61:65" x14ac:dyDescent="0.25">
      <c r="BI1583">
        <v>16299</v>
      </c>
      <c r="BJ1583" t="s">
        <v>2157</v>
      </c>
      <c r="BK1583" s="74">
        <v>6400</v>
      </c>
      <c r="BL1583" s="74" t="s">
        <v>3534</v>
      </c>
      <c r="BM1583" s="74"/>
    </row>
    <row r="1584" spans="61:65" x14ac:dyDescent="0.25">
      <c r="BI1584">
        <v>16300</v>
      </c>
      <c r="BJ1584" t="s">
        <v>2158</v>
      </c>
      <c r="BK1584" s="74">
        <v>6401</v>
      </c>
      <c r="BL1584" s="74" t="s">
        <v>3535</v>
      </c>
      <c r="BM1584" s="74"/>
    </row>
    <row r="1585" spans="61:65" x14ac:dyDescent="0.25">
      <c r="BI1585">
        <v>16301</v>
      </c>
      <c r="BJ1585" t="s">
        <v>2159</v>
      </c>
      <c r="BK1585" s="74">
        <v>6402</v>
      </c>
      <c r="BL1585" s="74" t="s">
        <v>3536</v>
      </c>
      <c r="BM1585" s="74"/>
    </row>
    <row r="1586" spans="61:65" x14ac:dyDescent="0.25">
      <c r="BI1586">
        <v>16302</v>
      </c>
      <c r="BJ1586" t="s">
        <v>2160</v>
      </c>
      <c r="BK1586" s="74">
        <v>6404</v>
      </c>
      <c r="BL1586" s="74" t="s">
        <v>3537</v>
      </c>
      <c r="BM1586" s="74"/>
    </row>
    <row r="1587" spans="61:65" x14ac:dyDescent="0.25">
      <c r="BI1587">
        <v>16303</v>
      </c>
      <c r="BJ1587" t="s">
        <v>2161</v>
      </c>
      <c r="BK1587" s="74">
        <v>6405</v>
      </c>
      <c r="BL1587" s="74" t="s">
        <v>3538</v>
      </c>
      <c r="BM1587" s="74"/>
    </row>
    <row r="1588" spans="61:65" x14ac:dyDescent="0.25">
      <c r="BI1588">
        <v>16304</v>
      </c>
      <c r="BJ1588" t="s">
        <v>2162</v>
      </c>
      <c r="BK1588" s="74">
        <v>6406</v>
      </c>
      <c r="BL1588" s="74" t="s">
        <v>3539</v>
      </c>
      <c r="BM1588" s="74"/>
    </row>
    <row r="1589" spans="61:65" x14ac:dyDescent="0.25">
      <c r="BI1589">
        <v>16305</v>
      </c>
      <c r="BJ1589" t="s">
        <v>2163</v>
      </c>
      <c r="BK1589" s="74">
        <v>6407</v>
      </c>
      <c r="BL1589" s="74" t="s">
        <v>3540</v>
      </c>
      <c r="BM1589" s="74"/>
    </row>
    <row r="1590" spans="61:65" x14ac:dyDescent="0.25">
      <c r="BI1590">
        <v>16306</v>
      </c>
      <c r="BJ1590" t="s">
        <v>2164</v>
      </c>
      <c r="BK1590" s="74">
        <v>6408</v>
      </c>
      <c r="BL1590" s="74" t="s">
        <v>3541</v>
      </c>
      <c r="BM1590" s="74"/>
    </row>
    <row r="1591" spans="61:65" x14ac:dyDescent="0.25">
      <c r="BI1591">
        <v>16307</v>
      </c>
      <c r="BJ1591" t="s">
        <v>2165</v>
      </c>
      <c r="BK1591" s="74">
        <v>6409</v>
      </c>
      <c r="BL1591" s="74" t="s">
        <v>3542</v>
      </c>
      <c r="BM1591" s="74"/>
    </row>
    <row r="1592" spans="61:65" x14ac:dyDescent="0.25">
      <c r="BI1592">
        <v>16308</v>
      </c>
      <c r="BJ1592" t="s">
        <v>2166</v>
      </c>
      <c r="BK1592" s="74">
        <v>6411</v>
      </c>
      <c r="BL1592" s="74" t="s">
        <v>3543</v>
      </c>
      <c r="BM1592" s="74"/>
    </row>
    <row r="1593" spans="61:65" x14ac:dyDescent="0.25">
      <c r="BI1593">
        <v>16309</v>
      </c>
      <c r="BJ1593" t="s">
        <v>2167</v>
      </c>
      <c r="BK1593" s="74">
        <v>6412</v>
      </c>
      <c r="BL1593" s="74" t="s">
        <v>3544</v>
      </c>
      <c r="BM1593" s="74"/>
    </row>
    <row r="1594" spans="61:65" x14ac:dyDescent="0.25">
      <c r="BI1594">
        <v>16310</v>
      </c>
      <c r="BJ1594" t="s">
        <v>2168</v>
      </c>
      <c r="BK1594" s="74">
        <v>6413</v>
      </c>
      <c r="BL1594" s="74" t="s">
        <v>9963</v>
      </c>
      <c r="BM1594" s="74"/>
    </row>
    <row r="1595" spans="61:65" x14ac:dyDescent="0.25">
      <c r="BI1595">
        <v>16311</v>
      </c>
      <c r="BJ1595" t="s">
        <v>2169</v>
      </c>
      <c r="BK1595" s="74">
        <v>6414</v>
      </c>
      <c r="BL1595" s="74" t="s">
        <v>3495</v>
      </c>
      <c r="BM1595" s="74"/>
    </row>
    <row r="1596" spans="61:65" x14ac:dyDescent="0.25">
      <c r="BI1596">
        <v>16312</v>
      </c>
      <c r="BJ1596" t="s">
        <v>2170</v>
      </c>
      <c r="BK1596" s="74">
        <v>6415</v>
      </c>
      <c r="BL1596" s="74" t="s">
        <v>3545</v>
      </c>
      <c r="BM1596" s="74"/>
    </row>
    <row r="1597" spans="61:65" x14ac:dyDescent="0.25">
      <c r="BI1597">
        <v>16313</v>
      </c>
      <c r="BJ1597" t="s">
        <v>2171</v>
      </c>
      <c r="BK1597" s="74">
        <v>6416</v>
      </c>
      <c r="BL1597" s="74" t="s">
        <v>3546</v>
      </c>
      <c r="BM1597" s="74"/>
    </row>
    <row r="1598" spans="61:65" x14ac:dyDescent="0.25">
      <c r="BI1598">
        <v>16314</v>
      </c>
      <c r="BJ1598" t="s">
        <v>2172</v>
      </c>
      <c r="BK1598" s="74">
        <v>6417</v>
      </c>
      <c r="BL1598" s="74" t="s">
        <v>3547</v>
      </c>
      <c r="BM1598" s="74"/>
    </row>
    <row r="1599" spans="61:65" x14ac:dyDescent="0.25">
      <c r="BI1599">
        <v>16315</v>
      </c>
      <c r="BJ1599" t="s">
        <v>2173</v>
      </c>
      <c r="BK1599" s="74">
        <v>6419</v>
      </c>
      <c r="BL1599" s="74" t="s">
        <v>3548</v>
      </c>
      <c r="BM1599" s="74"/>
    </row>
    <row r="1600" spans="61:65" x14ac:dyDescent="0.25">
      <c r="BI1600">
        <v>16316</v>
      </c>
      <c r="BJ1600" t="s">
        <v>2174</v>
      </c>
      <c r="BK1600" s="74">
        <v>6420</v>
      </c>
      <c r="BL1600" s="74" t="s">
        <v>3549</v>
      </c>
      <c r="BM1600" s="74"/>
    </row>
    <row r="1601" spans="61:65" x14ac:dyDescent="0.25">
      <c r="BI1601">
        <v>16317</v>
      </c>
      <c r="BJ1601" t="s">
        <v>2175</v>
      </c>
      <c r="BK1601" s="74">
        <v>6421</v>
      </c>
      <c r="BL1601" s="74" t="s">
        <v>3549</v>
      </c>
      <c r="BM1601" s="74"/>
    </row>
    <row r="1602" spans="61:65" x14ac:dyDescent="0.25">
      <c r="BI1602">
        <v>16318</v>
      </c>
      <c r="BJ1602" t="s">
        <v>2176</v>
      </c>
      <c r="BK1602" s="74">
        <v>6422</v>
      </c>
      <c r="BL1602" s="74" t="s">
        <v>3550</v>
      </c>
      <c r="BM1602" s="74"/>
    </row>
    <row r="1603" spans="61:65" x14ac:dyDescent="0.25">
      <c r="BI1603">
        <v>16319</v>
      </c>
      <c r="BJ1603" t="s">
        <v>2177</v>
      </c>
      <c r="BK1603" s="74">
        <v>6423</v>
      </c>
      <c r="BL1603" s="74" t="s">
        <v>3551</v>
      </c>
      <c r="BM1603" s="74"/>
    </row>
    <row r="1604" spans="61:65" x14ac:dyDescent="0.25">
      <c r="BI1604">
        <v>16320</v>
      </c>
      <c r="BJ1604" t="s">
        <v>2178</v>
      </c>
      <c r="BK1604" s="74">
        <v>6424</v>
      </c>
      <c r="BL1604" s="74" t="s">
        <v>9964</v>
      </c>
      <c r="BM1604" s="74"/>
    </row>
    <row r="1605" spans="61:65" x14ac:dyDescent="0.25">
      <c r="BI1605">
        <v>16321</v>
      </c>
      <c r="BJ1605" t="s">
        <v>2179</v>
      </c>
      <c r="BK1605" s="74">
        <v>6425</v>
      </c>
      <c r="BL1605" s="74" t="s">
        <v>3552</v>
      </c>
      <c r="BM1605" s="74"/>
    </row>
    <row r="1606" spans="61:65" x14ac:dyDescent="0.25">
      <c r="BI1606">
        <v>16322</v>
      </c>
      <c r="BJ1606" t="s">
        <v>2180</v>
      </c>
      <c r="BK1606" s="74">
        <v>6426</v>
      </c>
      <c r="BL1606" s="74" t="s">
        <v>3553</v>
      </c>
      <c r="BM1606" s="74"/>
    </row>
    <row r="1607" spans="61:65" x14ac:dyDescent="0.25">
      <c r="BI1607">
        <v>16323</v>
      </c>
      <c r="BJ1607" t="s">
        <v>2181</v>
      </c>
      <c r="BK1607" s="74">
        <v>6427</v>
      </c>
      <c r="BL1607" s="74" t="s">
        <v>3554</v>
      </c>
      <c r="BM1607" s="74"/>
    </row>
    <row r="1608" spans="61:65" x14ac:dyDescent="0.25">
      <c r="BI1608">
        <v>16324</v>
      </c>
      <c r="BJ1608" t="s">
        <v>2182</v>
      </c>
      <c r="BK1608" s="74">
        <v>6428</v>
      </c>
      <c r="BL1608" s="74" t="s">
        <v>3555</v>
      </c>
      <c r="BM1608" s="74"/>
    </row>
    <row r="1609" spans="61:65" x14ac:dyDescent="0.25">
      <c r="BI1609">
        <v>16325</v>
      </c>
      <c r="BJ1609" t="s">
        <v>2183</v>
      </c>
      <c r="BK1609" s="74">
        <v>6430</v>
      </c>
      <c r="BL1609" s="74" t="s">
        <v>3556</v>
      </c>
      <c r="BM1609" s="74"/>
    </row>
    <row r="1610" spans="61:65" x14ac:dyDescent="0.25">
      <c r="BI1610">
        <v>16326</v>
      </c>
      <c r="BJ1610" t="s">
        <v>2184</v>
      </c>
      <c r="BK1610" s="74">
        <v>6432</v>
      </c>
      <c r="BL1610" s="74" t="s">
        <v>9965</v>
      </c>
      <c r="BM1610" s="74"/>
    </row>
    <row r="1611" spans="61:65" x14ac:dyDescent="0.25">
      <c r="BI1611">
        <v>16327</v>
      </c>
      <c r="BJ1611" t="s">
        <v>2185</v>
      </c>
      <c r="BK1611" s="74">
        <v>6434</v>
      </c>
      <c r="BL1611" s="74" t="s">
        <v>9966</v>
      </c>
      <c r="BM1611" s="74"/>
    </row>
    <row r="1612" spans="61:65" x14ac:dyDescent="0.25">
      <c r="BI1612">
        <v>16328</v>
      </c>
      <c r="BJ1612" t="s">
        <v>2186</v>
      </c>
      <c r="BK1612" s="74">
        <v>6435</v>
      </c>
      <c r="BL1612" s="74" t="s">
        <v>3365</v>
      </c>
      <c r="BM1612" s="74"/>
    </row>
    <row r="1613" spans="61:65" x14ac:dyDescent="0.25">
      <c r="BI1613">
        <v>16329</v>
      </c>
      <c r="BJ1613" t="s">
        <v>2187</v>
      </c>
      <c r="BK1613" s="74">
        <v>6436</v>
      </c>
      <c r="BL1613" s="74" t="s">
        <v>3558</v>
      </c>
      <c r="BM1613" s="74"/>
    </row>
    <row r="1614" spans="61:65" x14ac:dyDescent="0.25">
      <c r="BI1614">
        <v>16330</v>
      </c>
      <c r="BJ1614" t="s">
        <v>2188</v>
      </c>
      <c r="BK1614" s="74">
        <v>6438</v>
      </c>
      <c r="BL1614" s="74" t="s">
        <v>3559</v>
      </c>
      <c r="BM1614" s="74"/>
    </row>
    <row r="1615" spans="61:65" x14ac:dyDescent="0.25">
      <c r="BI1615">
        <v>16331</v>
      </c>
      <c r="BJ1615" t="s">
        <v>2189</v>
      </c>
      <c r="BK1615" s="74">
        <v>6439</v>
      </c>
      <c r="BL1615" s="74" t="s">
        <v>9967</v>
      </c>
      <c r="BM1615" s="74"/>
    </row>
    <row r="1616" spans="61:65" x14ac:dyDescent="0.25">
      <c r="BI1616">
        <v>16332</v>
      </c>
      <c r="BJ1616" t="s">
        <v>2190</v>
      </c>
      <c r="BK1616" s="74">
        <v>6440</v>
      </c>
      <c r="BL1616" s="74" t="s">
        <v>3560</v>
      </c>
      <c r="BM1616" s="74"/>
    </row>
    <row r="1617" spans="61:65" x14ac:dyDescent="0.25">
      <c r="BI1617">
        <v>16333</v>
      </c>
      <c r="BJ1617" t="s">
        <v>2191</v>
      </c>
      <c r="BK1617" s="74">
        <v>6441</v>
      </c>
      <c r="BL1617" s="74" t="s">
        <v>9968</v>
      </c>
      <c r="BM1617" s="74"/>
    </row>
    <row r="1618" spans="61:65" x14ac:dyDescent="0.25">
      <c r="BI1618">
        <v>16334</v>
      </c>
      <c r="BJ1618" t="s">
        <v>2192</v>
      </c>
      <c r="BK1618" s="74">
        <v>6442</v>
      </c>
      <c r="BL1618" s="74" t="s">
        <v>3561</v>
      </c>
      <c r="BM1618" s="74"/>
    </row>
    <row r="1619" spans="61:65" x14ac:dyDescent="0.25">
      <c r="BI1619">
        <v>16335</v>
      </c>
      <c r="BJ1619" t="s">
        <v>2193</v>
      </c>
      <c r="BK1619" s="74">
        <v>6444</v>
      </c>
      <c r="BL1619" s="74" t="s">
        <v>3562</v>
      </c>
      <c r="BM1619" s="74"/>
    </row>
    <row r="1620" spans="61:65" x14ac:dyDescent="0.25">
      <c r="BI1620">
        <v>16336</v>
      </c>
      <c r="BJ1620" t="s">
        <v>2194</v>
      </c>
      <c r="BK1620" s="74">
        <v>6445</v>
      </c>
      <c r="BL1620" s="74" t="s">
        <v>12953</v>
      </c>
      <c r="BM1620" s="74"/>
    </row>
    <row r="1621" spans="61:65" x14ac:dyDescent="0.25">
      <c r="BI1621">
        <v>16337</v>
      </c>
      <c r="BJ1621" t="s">
        <v>2195</v>
      </c>
      <c r="BK1621" s="74">
        <v>6446</v>
      </c>
      <c r="BL1621" s="74" t="s">
        <v>3564</v>
      </c>
      <c r="BM1621" s="74"/>
    </row>
    <row r="1622" spans="61:65" x14ac:dyDescent="0.25">
      <c r="BI1622">
        <v>16338</v>
      </c>
      <c r="BJ1622" t="s">
        <v>2196</v>
      </c>
      <c r="BK1622" s="74">
        <v>6447</v>
      </c>
      <c r="BL1622" s="74" t="s">
        <v>3565</v>
      </c>
      <c r="BM1622" s="74"/>
    </row>
    <row r="1623" spans="61:65" x14ac:dyDescent="0.25">
      <c r="BI1623">
        <v>16339</v>
      </c>
      <c r="BJ1623" t="s">
        <v>2197</v>
      </c>
      <c r="BK1623" s="74">
        <v>6448</v>
      </c>
      <c r="BL1623" s="74" t="s">
        <v>3566</v>
      </c>
      <c r="BM1623" s="74"/>
    </row>
    <row r="1624" spans="61:65" x14ac:dyDescent="0.25">
      <c r="BI1624">
        <v>16340</v>
      </c>
      <c r="BJ1624" t="s">
        <v>2198</v>
      </c>
      <c r="BK1624" s="74">
        <v>6449</v>
      </c>
      <c r="BL1624" s="74" t="s">
        <v>3567</v>
      </c>
      <c r="BM1624" s="74"/>
    </row>
    <row r="1625" spans="61:65" x14ac:dyDescent="0.25">
      <c r="BI1625">
        <v>16341</v>
      </c>
      <c r="BJ1625" t="s">
        <v>2199</v>
      </c>
      <c r="BK1625" s="74">
        <v>6450</v>
      </c>
      <c r="BL1625" s="74" t="s">
        <v>3568</v>
      </c>
      <c r="BM1625" s="74"/>
    </row>
    <row r="1626" spans="61:65" x14ac:dyDescent="0.25">
      <c r="BI1626">
        <v>16342</v>
      </c>
      <c r="BJ1626" t="s">
        <v>2200</v>
      </c>
      <c r="BK1626" s="74">
        <v>6451</v>
      </c>
      <c r="BL1626" s="74" t="s">
        <v>3308</v>
      </c>
      <c r="BM1626" s="74"/>
    </row>
    <row r="1627" spans="61:65" x14ac:dyDescent="0.25">
      <c r="BI1627">
        <v>16343</v>
      </c>
      <c r="BJ1627" t="s">
        <v>2201</v>
      </c>
      <c r="BK1627" s="74">
        <v>6452</v>
      </c>
      <c r="BL1627" s="74" t="s">
        <v>3569</v>
      </c>
      <c r="BM1627" s="74"/>
    </row>
    <row r="1628" spans="61:65" x14ac:dyDescent="0.25">
      <c r="BI1628">
        <v>16344</v>
      </c>
      <c r="BJ1628" t="s">
        <v>2202</v>
      </c>
      <c r="BK1628" s="74">
        <v>6453</v>
      </c>
      <c r="BL1628" s="74" t="s">
        <v>3570</v>
      </c>
      <c r="BM1628" s="74"/>
    </row>
    <row r="1629" spans="61:65" x14ac:dyDescent="0.25">
      <c r="BI1629">
        <v>16345</v>
      </c>
      <c r="BJ1629" t="s">
        <v>2203</v>
      </c>
      <c r="BK1629" s="74">
        <v>6455</v>
      </c>
      <c r="BL1629" s="74" t="s">
        <v>3572</v>
      </c>
      <c r="BM1629" s="74"/>
    </row>
    <row r="1630" spans="61:65" x14ac:dyDescent="0.25">
      <c r="BI1630">
        <v>16346</v>
      </c>
      <c r="BJ1630" t="s">
        <v>2204</v>
      </c>
      <c r="BK1630" s="74">
        <v>6456</v>
      </c>
      <c r="BL1630" s="74" t="s">
        <v>3573</v>
      </c>
      <c r="BM1630" s="74"/>
    </row>
    <row r="1631" spans="61:65" x14ac:dyDescent="0.25">
      <c r="BI1631">
        <v>16347</v>
      </c>
      <c r="BJ1631" t="s">
        <v>2205</v>
      </c>
      <c r="BK1631" s="74">
        <v>6457</v>
      </c>
      <c r="BL1631" s="74" t="s">
        <v>3574</v>
      </c>
      <c r="BM1631" s="74"/>
    </row>
    <row r="1632" spans="61:65" x14ac:dyDescent="0.25">
      <c r="BI1632">
        <v>16348</v>
      </c>
      <c r="BJ1632" t="s">
        <v>2206</v>
      </c>
      <c r="BK1632" s="74">
        <v>6458</v>
      </c>
      <c r="BL1632" s="74" t="s">
        <v>3575</v>
      </c>
      <c r="BM1632" s="74"/>
    </row>
    <row r="1633" spans="61:65" x14ac:dyDescent="0.25">
      <c r="BI1633">
        <v>16349</v>
      </c>
      <c r="BJ1633" t="s">
        <v>2207</v>
      </c>
      <c r="BK1633" s="74">
        <v>6459</v>
      </c>
      <c r="BL1633" s="74" t="s">
        <v>9969</v>
      </c>
      <c r="BM1633" s="74"/>
    </row>
    <row r="1634" spans="61:65" x14ac:dyDescent="0.25">
      <c r="BI1634">
        <v>16350</v>
      </c>
      <c r="BJ1634" t="s">
        <v>2208</v>
      </c>
      <c r="BK1634" s="74">
        <v>6460</v>
      </c>
      <c r="BL1634" s="74" t="s">
        <v>3576</v>
      </c>
      <c r="BM1634" s="74"/>
    </row>
    <row r="1635" spans="61:65" x14ac:dyDescent="0.25">
      <c r="BI1635">
        <v>16351</v>
      </c>
      <c r="BJ1635" t="s">
        <v>2209</v>
      </c>
      <c r="BK1635" s="74">
        <v>6461</v>
      </c>
      <c r="BL1635" s="74" t="s">
        <v>3577</v>
      </c>
      <c r="BM1635" s="74"/>
    </row>
    <row r="1636" spans="61:65" x14ac:dyDescent="0.25">
      <c r="BI1636">
        <v>16352</v>
      </c>
      <c r="BJ1636" t="s">
        <v>2210</v>
      </c>
      <c r="BK1636" s="74">
        <v>6462</v>
      </c>
      <c r="BL1636" s="74" t="s">
        <v>3578</v>
      </c>
      <c r="BM1636" s="74"/>
    </row>
    <row r="1637" spans="61:65" x14ac:dyDescent="0.25">
      <c r="BI1637">
        <v>16353</v>
      </c>
      <c r="BJ1637" t="s">
        <v>2211</v>
      </c>
      <c r="BK1637" s="74">
        <v>6463</v>
      </c>
      <c r="BL1637" s="74" t="s">
        <v>3579</v>
      </c>
      <c r="BM1637" s="74"/>
    </row>
    <row r="1638" spans="61:65" x14ac:dyDescent="0.25">
      <c r="BI1638">
        <v>16354</v>
      </c>
      <c r="BJ1638" t="s">
        <v>2212</v>
      </c>
      <c r="BK1638" s="74">
        <v>6464</v>
      </c>
      <c r="BL1638" s="74" t="s">
        <v>3580</v>
      </c>
      <c r="BM1638" s="74"/>
    </row>
    <row r="1639" spans="61:65" x14ac:dyDescent="0.25">
      <c r="BI1639">
        <v>16355</v>
      </c>
      <c r="BJ1639" t="s">
        <v>2213</v>
      </c>
      <c r="BK1639" s="74">
        <v>6465</v>
      </c>
      <c r="BL1639" s="74" t="s">
        <v>3581</v>
      </c>
      <c r="BM1639" s="74"/>
    </row>
    <row r="1640" spans="61:65" x14ac:dyDescent="0.25">
      <c r="BI1640">
        <v>16356</v>
      </c>
      <c r="BJ1640" t="s">
        <v>2214</v>
      </c>
      <c r="BK1640" s="74">
        <v>6467</v>
      </c>
      <c r="BL1640" s="74" t="s">
        <v>3582</v>
      </c>
      <c r="BM1640" s="74"/>
    </row>
    <row r="1641" spans="61:65" x14ac:dyDescent="0.25">
      <c r="BI1641">
        <v>16357</v>
      </c>
      <c r="BJ1641" t="s">
        <v>2215</v>
      </c>
      <c r="BK1641" s="74">
        <v>6468</v>
      </c>
      <c r="BL1641" s="74" t="s">
        <v>3583</v>
      </c>
      <c r="BM1641" s="74"/>
    </row>
    <row r="1642" spans="61:65" x14ac:dyDescent="0.25">
      <c r="BI1642">
        <v>16358</v>
      </c>
      <c r="BJ1642" t="s">
        <v>2216</v>
      </c>
      <c r="BK1642" s="74">
        <v>6469</v>
      </c>
      <c r="BL1642" s="74" t="s">
        <v>3537</v>
      </c>
      <c r="BM1642" s="74"/>
    </row>
    <row r="1643" spans="61:65" x14ac:dyDescent="0.25">
      <c r="BI1643">
        <v>16359</v>
      </c>
      <c r="BJ1643" t="s">
        <v>2217</v>
      </c>
      <c r="BK1643" s="74">
        <v>6470</v>
      </c>
      <c r="BL1643" s="74" t="s">
        <v>3584</v>
      </c>
      <c r="BM1643" s="74"/>
    </row>
    <row r="1644" spans="61:65" x14ac:dyDescent="0.25">
      <c r="BI1644">
        <v>16360</v>
      </c>
      <c r="BJ1644" t="s">
        <v>2218</v>
      </c>
      <c r="BK1644" s="74">
        <v>6471</v>
      </c>
      <c r="BL1644" s="74" t="s">
        <v>3585</v>
      </c>
      <c r="BM1644" s="74"/>
    </row>
    <row r="1645" spans="61:65" x14ac:dyDescent="0.25">
      <c r="BI1645">
        <v>16361</v>
      </c>
      <c r="BJ1645" t="s">
        <v>2219</v>
      </c>
      <c r="BK1645" s="74">
        <v>6472</v>
      </c>
      <c r="BL1645" s="74" t="s">
        <v>9970</v>
      </c>
      <c r="BM1645" s="74"/>
    </row>
    <row r="1646" spans="61:65" x14ac:dyDescent="0.25">
      <c r="BI1646">
        <v>16362</v>
      </c>
      <c r="BJ1646" t="s">
        <v>2220</v>
      </c>
      <c r="BK1646" s="74">
        <v>6473</v>
      </c>
      <c r="BL1646" s="74" t="s">
        <v>3586</v>
      </c>
      <c r="BM1646" s="74"/>
    </row>
    <row r="1647" spans="61:65" x14ac:dyDescent="0.25">
      <c r="BI1647">
        <v>16363</v>
      </c>
      <c r="BJ1647" t="s">
        <v>2221</v>
      </c>
      <c r="BK1647" s="74">
        <v>6474</v>
      </c>
      <c r="BL1647" s="74" t="s">
        <v>3587</v>
      </c>
      <c r="BM1647" s="74"/>
    </row>
    <row r="1648" spans="61:65" x14ac:dyDescent="0.25">
      <c r="BI1648">
        <v>16364</v>
      </c>
      <c r="BJ1648" t="s">
        <v>2222</v>
      </c>
      <c r="BK1648" s="74">
        <v>6475</v>
      </c>
      <c r="BL1648" s="74" t="s">
        <v>9971</v>
      </c>
      <c r="BM1648" s="74"/>
    </row>
    <row r="1649" spans="61:65" x14ac:dyDescent="0.25">
      <c r="BI1649">
        <v>16365</v>
      </c>
      <c r="BJ1649" t="s">
        <v>2223</v>
      </c>
      <c r="BK1649" s="74">
        <v>6476</v>
      </c>
      <c r="BL1649" s="74" t="s">
        <v>3588</v>
      </c>
      <c r="BM1649" s="74"/>
    </row>
    <row r="1650" spans="61:65" x14ac:dyDescent="0.25">
      <c r="BI1650">
        <v>16366</v>
      </c>
      <c r="BJ1650" t="s">
        <v>2224</v>
      </c>
      <c r="BK1650" s="74">
        <v>6477</v>
      </c>
      <c r="BL1650" s="74" t="s">
        <v>3486</v>
      </c>
      <c r="BM1650" s="74"/>
    </row>
    <row r="1651" spans="61:65" x14ac:dyDescent="0.25">
      <c r="BI1651">
        <v>16367</v>
      </c>
      <c r="BJ1651" t="s">
        <v>2225</v>
      </c>
      <c r="BK1651" s="74">
        <v>6478</v>
      </c>
      <c r="BL1651" s="74" t="s">
        <v>3357</v>
      </c>
      <c r="BM1651" s="74"/>
    </row>
    <row r="1652" spans="61:65" x14ac:dyDescent="0.25">
      <c r="BI1652">
        <v>16368</v>
      </c>
      <c r="BJ1652" t="s">
        <v>2226</v>
      </c>
      <c r="BK1652" s="74">
        <v>6479</v>
      </c>
      <c r="BL1652" s="74" t="s">
        <v>3589</v>
      </c>
      <c r="BM1652" s="74"/>
    </row>
    <row r="1653" spans="61:65" x14ac:dyDescent="0.25">
      <c r="BI1653">
        <v>16369</v>
      </c>
      <c r="BJ1653" t="s">
        <v>2227</v>
      </c>
      <c r="BK1653" s="74">
        <v>6480</v>
      </c>
      <c r="BL1653" s="74" t="s">
        <v>3590</v>
      </c>
      <c r="BM1653" s="74"/>
    </row>
    <row r="1654" spans="61:65" x14ac:dyDescent="0.25">
      <c r="BI1654">
        <v>16370</v>
      </c>
      <c r="BJ1654" t="s">
        <v>2228</v>
      </c>
      <c r="BK1654" s="74">
        <v>6481</v>
      </c>
      <c r="BL1654" s="74" t="s">
        <v>3591</v>
      </c>
      <c r="BM1654" s="74"/>
    </row>
    <row r="1655" spans="61:65" x14ac:dyDescent="0.25">
      <c r="BI1655">
        <v>16371</v>
      </c>
      <c r="BJ1655" t="s">
        <v>2229</v>
      </c>
      <c r="BK1655" s="74">
        <v>6482</v>
      </c>
      <c r="BL1655" s="74" t="s">
        <v>3592</v>
      </c>
      <c r="BM1655" s="74"/>
    </row>
    <row r="1656" spans="61:65" x14ac:dyDescent="0.25">
      <c r="BI1656">
        <v>16372</v>
      </c>
      <c r="BJ1656" t="s">
        <v>2230</v>
      </c>
      <c r="BK1656" s="74">
        <v>6483</v>
      </c>
      <c r="BL1656" s="74" t="s">
        <v>3593</v>
      </c>
      <c r="BM1656" s="74"/>
    </row>
    <row r="1657" spans="61:65" x14ac:dyDescent="0.25">
      <c r="BI1657">
        <v>16373</v>
      </c>
      <c r="BJ1657" t="s">
        <v>2231</v>
      </c>
      <c r="BK1657" s="74">
        <v>6485</v>
      </c>
      <c r="BL1657" s="74" t="s">
        <v>3355</v>
      </c>
      <c r="BM1657" s="74"/>
    </row>
    <row r="1658" spans="61:65" x14ac:dyDescent="0.25">
      <c r="BI1658">
        <v>16374</v>
      </c>
      <c r="BJ1658" t="s">
        <v>2232</v>
      </c>
      <c r="BK1658" s="74">
        <v>6486</v>
      </c>
      <c r="BL1658" s="74" t="s">
        <v>9972</v>
      </c>
      <c r="BM1658" s="74"/>
    </row>
    <row r="1659" spans="61:65" x14ac:dyDescent="0.25">
      <c r="BI1659">
        <v>16375</v>
      </c>
      <c r="BJ1659" t="s">
        <v>2233</v>
      </c>
      <c r="BK1659" s="74">
        <v>6487</v>
      </c>
      <c r="BL1659" s="74" t="s">
        <v>3595</v>
      </c>
      <c r="BM1659" s="74"/>
    </row>
    <row r="1660" spans="61:65" x14ac:dyDescent="0.25">
      <c r="BI1660">
        <v>16376</v>
      </c>
      <c r="BJ1660" t="s">
        <v>2234</v>
      </c>
      <c r="BK1660" s="74">
        <v>6488</v>
      </c>
      <c r="BL1660" s="74" t="s">
        <v>3414</v>
      </c>
      <c r="BM1660" s="74"/>
    </row>
    <row r="1661" spans="61:65" x14ac:dyDescent="0.25">
      <c r="BI1661">
        <v>16377</v>
      </c>
      <c r="BJ1661" t="s">
        <v>2235</v>
      </c>
      <c r="BK1661" s="74">
        <v>6489</v>
      </c>
      <c r="BL1661" s="74" t="s">
        <v>3596</v>
      </c>
      <c r="BM1661" s="74"/>
    </row>
    <row r="1662" spans="61:65" x14ac:dyDescent="0.25">
      <c r="BI1662">
        <v>16378</v>
      </c>
      <c r="BJ1662" t="s">
        <v>2236</v>
      </c>
      <c r="BK1662" s="74">
        <v>6490</v>
      </c>
      <c r="BL1662" s="74" t="s">
        <v>3597</v>
      </c>
      <c r="BM1662" s="74"/>
    </row>
    <row r="1663" spans="61:65" x14ac:dyDescent="0.25">
      <c r="BI1663">
        <v>16379</v>
      </c>
      <c r="BJ1663" t="s">
        <v>2237</v>
      </c>
      <c r="BK1663" s="74">
        <v>6491</v>
      </c>
      <c r="BL1663" s="74" t="s">
        <v>3598</v>
      </c>
      <c r="BM1663" s="74"/>
    </row>
    <row r="1664" spans="61:65" x14ac:dyDescent="0.25">
      <c r="BI1664">
        <v>16380</v>
      </c>
      <c r="BJ1664" t="s">
        <v>2238</v>
      </c>
      <c r="BK1664" s="74">
        <v>6493</v>
      </c>
      <c r="BL1664" s="74" t="s">
        <v>9973</v>
      </c>
      <c r="BM1664" s="74"/>
    </row>
    <row r="1665" spans="61:65" x14ac:dyDescent="0.25">
      <c r="BI1665">
        <v>16381</v>
      </c>
      <c r="BJ1665" t="s">
        <v>2239</v>
      </c>
      <c r="BK1665" s="74">
        <v>6494</v>
      </c>
      <c r="BL1665" s="74" t="s">
        <v>3599</v>
      </c>
      <c r="BM1665" s="74"/>
    </row>
    <row r="1666" spans="61:65" x14ac:dyDescent="0.25">
      <c r="BI1666">
        <v>16382</v>
      </c>
      <c r="BJ1666" t="s">
        <v>2240</v>
      </c>
      <c r="BK1666" s="74">
        <v>6495</v>
      </c>
      <c r="BL1666" s="74" t="s">
        <v>3600</v>
      </c>
      <c r="BM1666" s="74"/>
    </row>
    <row r="1667" spans="61:65" x14ac:dyDescent="0.25">
      <c r="BI1667">
        <v>16383</v>
      </c>
      <c r="BJ1667" t="s">
        <v>2241</v>
      </c>
      <c r="BK1667" s="74">
        <v>6496</v>
      </c>
      <c r="BL1667" s="74" t="s">
        <v>3601</v>
      </c>
      <c r="BM1667" s="74"/>
    </row>
    <row r="1668" spans="61:65" x14ac:dyDescent="0.25">
      <c r="BI1668">
        <v>16385</v>
      </c>
      <c r="BJ1668" t="s">
        <v>2242</v>
      </c>
      <c r="BK1668" s="74">
        <v>6497</v>
      </c>
      <c r="BL1668" s="74" t="s">
        <v>9974</v>
      </c>
      <c r="BM1668" s="74"/>
    </row>
    <row r="1669" spans="61:65" x14ac:dyDescent="0.25">
      <c r="BI1669">
        <v>16386</v>
      </c>
      <c r="BJ1669" t="s">
        <v>2243</v>
      </c>
      <c r="BK1669" s="74">
        <v>6498</v>
      </c>
      <c r="BL1669" s="74" t="s">
        <v>3602</v>
      </c>
      <c r="BM1669" s="74"/>
    </row>
    <row r="1670" spans="61:65" x14ac:dyDescent="0.25">
      <c r="BI1670">
        <v>16387</v>
      </c>
      <c r="BJ1670" t="s">
        <v>2244</v>
      </c>
      <c r="BK1670" s="74">
        <v>6499</v>
      </c>
      <c r="BL1670" s="74" t="s">
        <v>3603</v>
      </c>
      <c r="BM1670" s="74"/>
    </row>
    <row r="1671" spans="61:65" x14ac:dyDescent="0.25">
      <c r="BI1671">
        <v>16388</v>
      </c>
      <c r="BJ1671" t="s">
        <v>2245</v>
      </c>
      <c r="BK1671" s="74">
        <v>6500</v>
      </c>
      <c r="BL1671" s="74" t="s">
        <v>9975</v>
      </c>
      <c r="BM1671" s="74"/>
    </row>
    <row r="1672" spans="61:65" x14ac:dyDescent="0.25">
      <c r="BI1672">
        <v>16389</v>
      </c>
      <c r="BJ1672" t="s">
        <v>2246</v>
      </c>
      <c r="BK1672" s="74">
        <v>6501</v>
      </c>
      <c r="BL1672" s="74" t="s">
        <v>3320</v>
      </c>
      <c r="BM1672" s="74"/>
    </row>
    <row r="1673" spans="61:65" x14ac:dyDescent="0.25">
      <c r="BI1673">
        <v>16390</v>
      </c>
      <c r="BJ1673" t="s">
        <v>2247</v>
      </c>
      <c r="BK1673" s="74">
        <v>6502</v>
      </c>
      <c r="BL1673" s="74" t="s">
        <v>3355</v>
      </c>
      <c r="BM1673" s="74"/>
    </row>
    <row r="1674" spans="61:65" x14ac:dyDescent="0.25">
      <c r="BI1674">
        <v>16391</v>
      </c>
      <c r="BJ1674" t="s">
        <v>2023</v>
      </c>
      <c r="BK1674" s="74">
        <v>6503</v>
      </c>
      <c r="BL1674" s="74" t="s">
        <v>3604</v>
      </c>
      <c r="BM1674" s="74"/>
    </row>
    <row r="1675" spans="61:65" x14ac:dyDescent="0.25">
      <c r="BI1675">
        <v>16392</v>
      </c>
      <c r="BJ1675" t="s">
        <v>2248</v>
      </c>
      <c r="BK1675" s="74">
        <v>6504</v>
      </c>
      <c r="BL1675" s="74" t="s">
        <v>3605</v>
      </c>
      <c r="BM1675" s="74"/>
    </row>
    <row r="1676" spans="61:65" x14ac:dyDescent="0.25">
      <c r="BI1676">
        <v>16393</v>
      </c>
      <c r="BJ1676" t="s">
        <v>2249</v>
      </c>
      <c r="BK1676" s="74">
        <v>6505</v>
      </c>
      <c r="BL1676" s="74" t="s">
        <v>3606</v>
      </c>
      <c r="BM1676" s="74"/>
    </row>
    <row r="1677" spans="61:65" x14ac:dyDescent="0.25">
      <c r="BI1677">
        <v>16394</v>
      </c>
      <c r="BJ1677" t="s">
        <v>2250</v>
      </c>
      <c r="BK1677" s="74">
        <v>6506</v>
      </c>
      <c r="BL1677" s="74" t="s">
        <v>3365</v>
      </c>
      <c r="BM1677" s="74"/>
    </row>
    <row r="1678" spans="61:65" x14ac:dyDescent="0.25">
      <c r="BI1678">
        <v>16395</v>
      </c>
      <c r="BJ1678" t="s">
        <v>2251</v>
      </c>
      <c r="BK1678" s="74">
        <v>6507</v>
      </c>
      <c r="BL1678" s="74" t="s">
        <v>3607</v>
      </c>
      <c r="BM1678" s="74"/>
    </row>
    <row r="1679" spans="61:65" x14ac:dyDescent="0.25">
      <c r="BI1679">
        <v>16396</v>
      </c>
      <c r="BJ1679" t="s">
        <v>2252</v>
      </c>
      <c r="BK1679" s="74">
        <v>6508</v>
      </c>
      <c r="BL1679" s="74" t="s">
        <v>3495</v>
      </c>
      <c r="BM1679" s="74"/>
    </row>
    <row r="1680" spans="61:65" x14ac:dyDescent="0.25">
      <c r="BI1680">
        <v>16397</v>
      </c>
      <c r="BJ1680" t="s">
        <v>2253</v>
      </c>
      <c r="BK1680" s="74">
        <v>6509</v>
      </c>
      <c r="BL1680" s="74" t="s">
        <v>3608</v>
      </c>
      <c r="BM1680" s="74"/>
    </row>
    <row r="1681" spans="61:65" x14ac:dyDescent="0.25">
      <c r="BI1681">
        <v>16398</v>
      </c>
      <c r="BJ1681" t="s">
        <v>2254</v>
      </c>
      <c r="BK1681" s="74">
        <v>6510</v>
      </c>
      <c r="BL1681" s="74" t="s">
        <v>9976</v>
      </c>
      <c r="BM1681" s="74"/>
    </row>
    <row r="1682" spans="61:65" x14ac:dyDescent="0.25">
      <c r="BK1682" s="74">
        <v>6511</v>
      </c>
      <c r="BL1682" s="74" t="s">
        <v>3609</v>
      </c>
      <c r="BM1682" s="74"/>
    </row>
    <row r="1683" spans="61:65" x14ac:dyDescent="0.25">
      <c r="BK1683" s="74">
        <v>6512</v>
      </c>
      <c r="BL1683" s="74" t="s">
        <v>3610</v>
      </c>
      <c r="BM1683" s="74"/>
    </row>
    <row r="1684" spans="61:65" x14ac:dyDescent="0.25">
      <c r="BK1684" s="74">
        <v>6513</v>
      </c>
      <c r="BL1684" s="74" t="s">
        <v>9977</v>
      </c>
      <c r="BM1684" s="74"/>
    </row>
    <row r="1685" spans="61:65" x14ac:dyDescent="0.25">
      <c r="BK1685" s="74">
        <v>6514</v>
      </c>
      <c r="BL1685" s="74" t="s">
        <v>3611</v>
      </c>
      <c r="BM1685" s="74"/>
    </row>
    <row r="1686" spans="61:65" x14ac:dyDescent="0.25">
      <c r="BK1686" s="74">
        <v>6516</v>
      </c>
      <c r="BL1686" s="74" t="s">
        <v>3612</v>
      </c>
      <c r="BM1686" s="74"/>
    </row>
    <row r="1687" spans="61:65" x14ac:dyDescent="0.25">
      <c r="BK1687" s="74">
        <v>6517</v>
      </c>
      <c r="BL1687" s="74" t="s">
        <v>3613</v>
      </c>
      <c r="BM1687" s="74"/>
    </row>
    <row r="1688" spans="61:65" x14ac:dyDescent="0.25">
      <c r="BK1688" s="74">
        <v>6518</v>
      </c>
      <c r="BL1688" s="74" t="s">
        <v>3614</v>
      </c>
      <c r="BM1688" s="74"/>
    </row>
    <row r="1689" spans="61:65" x14ac:dyDescent="0.25">
      <c r="BK1689" s="74">
        <v>6519</v>
      </c>
      <c r="BL1689" s="74" t="s">
        <v>9978</v>
      </c>
      <c r="BM1689" s="74"/>
    </row>
    <row r="1690" spans="61:65" x14ac:dyDescent="0.25">
      <c r="BK1690" s="74">
        <v>6520</v>
      </c>
      <c r="BL1690" s="74" t="s">
        <v>9553</v>
      </c>
      <c r="BM1690" s="74"/>
    </row>
    <row r="1691" spans="61:65" x14ac:dyDescent="0.25">
      <c r="BK1691" s="74">
        <v>6521</v>
      </c>
      <c r="BL1691" s="74" t="s">
        <v>3615</v>
      </c>
      <c r="BM1691" s="74"/>
    </row>
    <row r="1692" spans="61:65" x14ac:dyDescent="0.25">
      <c r="BK1692" s="74">
        <v>6522</v>
      </c>
      <c r="BL1692" s="74" t="s">
        <v>3495</v>
      </c>
      <c r="BM1692" s="74"/>
    </row>
    <row r="1693" spans="61:65" x14ac:dyDescent="0.25">
      <c r="BK1693" s="74">
        <v>6523</v>
      </c>
      <c r="BL1693" s="74" t="s">
        <v>9979</v>
      </c>
      <c r="BM1693" s="74"/>
    </row>
    <row r="1694" spans="61:65" x14ac:dyDescent="0.25">
      <c r="BK1694" s="74">
        <v>6524</v>
      </c>
      <c r="BL1694" s="74" t="s">
        <v>9980</v>
      </c>
      <c r="BM1694" s="74"/>
    </row>
    <row r="1695" spans="61:65" x14ac:dyDescent="0.25">
      <c r="BK1695" s="74">
        <v>6525</v>
      </c>
      <c r="BL1695" s="74" t="s">
        <v>2310</v>
      </c>
      <c r="BM1695" s="74"/>
    </row>
    <row r="1696" spans="61:65" x14ac:dyDescent="0.25">
      <c r="BK1696" s="74">
        <v>6526</v>
      </c>
      <c r="BL1696" s="74" t="s">
        <v>3616</v>
      </c>
      <c r="BM1696" s="74"/>
    </row>
    <row r="1697" spans="63:65" x14ac:dyDescent="0.25">
      <c r="BK1697" s="74">
        <v>6528</v>
      </c>
      <c r="BL1697" s="74" t="s">
        <v>3617</v>
      </c>
      <c r="BM1697" s="74"/>
    </row>
    <row r="1698" spans="63:65" x14ac:dyDescent="0.25">
      <c r="BK1698" s="74">
        <v>6529</v>
      </c>
      <c r="BL1698" s="74" t="s">
        <v>9981</v>
      </c>
      <c r="BM1698" s="74"/>
    </row>
    <row r="1699" spans="63:65" x14ac:dyDescent="0.25">
      <c r="BK1699" s="74">
        <v>6530</v>
      </c>
      <c r="BL1699" s="74" t="s">
        <v>3618</v>
      </c>
      <c r="BM1699" s="74"/>
    </row>
    <row r="1700" spans="63:65" x14ac:dyDescent="0.25">
      <c r="BK1700" s="74">
        <v>6531</v>
      </c>
      <c r="BL1700" s="74" t="s">
        <v>3619</v>
      </c>
      <c r="BM1700" s="74"/>
    </row>
    <row r="1701" spans="63:65" x14ac:dyDescent="0.25">
      <c r="BK1701" s="74">
        <v>6532</v>
      </c>
      <c r="BL1701" s="74" t="s">
        <v>3620</v>
      </c>
      <c r="BM1701" s="74"/>
    </row>
    <row r="1702" spans="63:65" x14ac:dyDescent="0.25">
      <c r="BK1702" s="74">
        <v>6534</v>
      </c>
      <c r="BL1702" s="74" t="s">
        <v>3621</v>
      </c>
      <c r="BM1702" s="74"/>
    </row>
    <row r="1703" spans="63:65" x14ac:dyDescent="0.25">
      <c r="BK1703" s="74">
        <v>6535</v>
      </c>
      <c r="BL1703" s="74" t="s">
        <v>3622</v>
      </c>
      <c r="BM1703" s="74"/>
    </row>
    <row r="1704" spans="63:65" x14ac:dyDescent="0.25">
      <c r="BK1704" s="74">
        <v>6536</v>
      </c>
      <c r="BL1704" s="74" t="s">
        <v>3623</v>
      </c>
      <c r="BM1704" s="74"/>
    </row>
    <row r="1705" spans="63:65" x14ac:dyDescent="0.25">
      <c r="BK1705" s="74">
        <v>6537</v>
      </c>
      <c r="BL1705" s="74" t="s">
        <v>3624</v>
      </c>
      <c r="BM1705" s="74"/>
    </row>
    <row r="1706" spans="63:65" x14ac:dyDescent="0.25">
      <c r="BK1706" s="74">
        <v>6538</v>
      </c>
      <c r="BL1706" s="74" t="s">
        <v>3625</v>
      </c>
      <c r="BM1706" s="74"/>
    </row>
    <row r="1707" spans="63:65" x14ac:dyDescent="0.25">
      <c r="BK1707" s="74">
        <v>6539</v>
      </c>
      <c r="BL1707" s="74" t="s">
        <v>3626</v>
      </c>
      <c r="BM1707" s="74"/>
    </row>
    <row r="1708" spans="63:65" x14ac:dyDescent="0.25">
      <c r="BK1708" s="74">
        <v>6540</v>
      </c>
      <c r="BL1708" s="74" t="s">
        <v>3627</v>
      </c>
      <c r="BM1708" s="74"/>
    </row>
    <row r="1709" spans="63:65" x14ac:dyDescent="0.25">
      <c r="BK1709" s="74">
        <v>6542</v>
      </c>
      <c r="BL1709" s="74" t="s">
        <v>3628</v>
      </c>
      <c r="BM1709" s="74"/>
    </row>
    <row r="1710" spans="63:65" x14ac:dyDescent="0.25">
      <c r="BK1710" s="74">
        <v>6543</v>
      </c>
      <c r="BL1710" s="74" t="s">
        <v>3629</v>
      </c>
      <c r="BM1710" s="74"/>
    </row>
    <row r="1711" spans="63:65" x14ac:dyDescent="0.25">
      <c r="BK1711" s="74">
        <v>6544</v>
      </c>
      <c r="BL1711" s="74" t="s">
        <v>9982</v>
      </c>
      <c r="BM1711" s="74"/>
    </row>
    <row r="1712" spans="63:65" x14ac:dyDescent="0.25">
      <c r="BK1712" s="74">
        <v>6545</v>
      </c>
      <c r="BL1712" s="74" t="s">
        <v>3630</v>
      </c>
      <c r="BM1712" s="74"/>
    </row>
    <row r="1713" spans="63:65" x14ac:dyDescent="0.25">
      <c r="BK1713" s="74">
        <v>6546</v>
      </c>
      <c r="BL1713" s="74" t="s">
        <v>3631</v>
      </c>
      <c r="BM1713" s="74"/>
    </row>
    <row r="1714" spans="63:65" x14ac:dyDescent="0.25">
      <c r="BK1714" s="74">
        <v>6547</v>
      </c>
      <c r="BL1714" s="74" t="s">
        <v>3632</v>
      </c>
      <c r="BM1714" s="74"/>
    </row>
    <row r="1715" spans="63:65" x14ac:dyDescent="0.25">
      <c r="BK1715" s="74">
        <v>6548</v>
      </c>
      <c r="BL1715" s="74" t="s">
        <v>3633</v>
      </c>
      <c r="BM1715" s="74"/>
    </row>
    <row r="1716" spans="63:65" x14ac:dyDescent="0.25">
      <c r="BK1716" s="74">
        <v>6549</v>
      </c>
      <c r="BL1716" s="74" t="s">
        <v>3634</v>
      </c>
      <c r="BM1716" s="74"/>
    </row>
    <row r="1717" spans="63:65" x14ac:dyDescent="0.25">
      <c r="BK1717" s="74">
        <v>6551</v>
      </c>
      <c r="BL1717" s="74" t="s">
        <v>3389</v>
      </c>
      <c r="BM1717" s="74"/>
    </row>
    <row r="1718" spans="63:65" x14ac:dyDescent="0.25">
      <c r="BK1718" s="74">
        <v>6552</v>
      </c>
      <c r="BL1718" s="74" t="s">
        <v>3635</v>
      </c>
      <c r="BM1718" s="74"/>
    </row>
    <row r="1719" spans="63:65" x14ac:dyDescent="0.25">
      <c r="BK1719" s="74">
        <v>6553</v>
      </c>
      <c r="BL1719" s="74" t="s">
        <v>3636</v>
      </c>
      <c r="BM1719" s="74"/>
    </row>
    <row r="1720" spans="63:65" x14ac:dyDescent="0.25">
      <c r="BK1720" s="74">
        <v>6554</v>
      </c>
      <c r="BL1720" s="74" t="s">
        <v>3637</v>
      </c>
      <c r="BM1720" s="74"/>
    </row>
    <row r="1721" spans="63:65" x14ac:dyDescent="0.25">
      <c r="BK1721" s="74">
        <v>6555</v>
      </c>
      <c r="BL1721" s="74" t="s">
        <v>3638</v>
      </c>
      <c r="BM1721" s="74"/>
    </row>
    <row r="1722" spans="63:65" x14ac:dyDescent="0.25">
      <c r="BK1722" s="74">
        <v>6556</v>
      </c>
      <c r="BL1722" s="74" t="s">
        <v>3639</v>
      </c>
      <c r="BM1722" s="74"/>
    </row>
    <row r="1723" spans="63:65" x14ac:dyDescent="0.25">
      <c r="BK1723" s="74">
        <v>6557</v>
      </c>
      <c r="BL1723" s="74" t="s">
        <v>3640</v>
      </c>
      <c r="BM1723" s="74"/>
    </row>
    <row r="1724" spans="63:65" x14ac:dyDescent="0.25">
      <c r="BK1724" s="74">
        <v>6559</v>
      </c>
      <c r="BL1724" s="74" t="s">
        <v>3641</v>
      </c>
      <c r="BM1724" s="74"/>
    </row>
    <row r="1725" spans="63:65" x14ac:dyDescent="0.25">
      <c r="BK1725" s="74">
        <v>6561</v>
      </c>
      <c r="BL1725" s="74" t="s">
        <v>3643</v>
      </c>
      <c r="BM1725" s="74"/>
    </row>
    <row r="1726" spans="63:65" x14ac:dyDescent="0.25">
      <c r="BK1726" s="74">
        <v>6563</v>
      </c>
      <c r="BL1726" s="74" t="s">
        <v>3644</v>
      </c>
      <c r="BM1726" s="74"/>
    </row>
    <row r="1727" spans="63:65" x14ac:dyDescent="0.25">
      <c r="BK1727" s="74">
        <v>6565</v>
      </c>
      <c r="BL1727" s="74" t="s">
        <v>3645</v>
      </c>
      <c r="BM1727" s="74"/>
    </row>
    <row r="1728" spans="63:65" x14ac:dyDescent="0.25">
      <c r="BK1728" s="74">
        <v>6566</v>
      </c>
      <c r="BL1728" s="74" t="s">
        <v>9983</v>
      </c>
      <c r="BM1728" s="74"/>
    </row>
    <row r="1729" spans="63:65" x14ac:dyDescent="0.25">
      <c r="BK1729" s="74">
        <v>6567</v>
      </c>
      <c r="BL1729" s="74" t="s">
        <v>9984</v>
      </c>
      <c r="BM1729" s="74"/>
    </row>
    <row r="1730" spans="63:65" x14ac:dyDescent="0.25">
      <c r="BK1730" s="74">
        <v>6568</v>
      </c>
      <c r="BL1730" s="74" t="s">
        <v>3646</v>
      </c>
      <c r="BM1730" s="74"/>
    </row>
    <row r="1731" spans="63:65" x14ac:dyDescent="0.25">
      <c r="BK1731" s="74">
        <v>6569</v>
      </c>
      <c r="BL1731" s="74" t="s">
        <v>3647</v>
      </c>
      <c r="BM1731" s="74"/>
    </row>
    <row r="1732" spans="63:65" x14ac:dyDescent="0.25">
      <c r="BK1732" s="74">
        <v>6570</v>
      </c>
      <c r="BL1732" s="74" t="s">
        <v>3648</v>
      </c>
      <c r="BM1732" s="74"/>
    </row>
    <row r="1733" spans="63:65" x14ac:dyDescent="0.25">
      <c r="BK1733" s="74">
        <v>6571</v>
      </c>
      <c r="BL1733" s="74" t="s">
        <v>3649</v>
      </c>
      <c r="BM1733" s="74"/>
    </row>
    <row r="1734" spans="63:65" x14ac:dyDescent="0.25">
      <c r="BK1734" s="74">
        <v>6572</v>
      </c>
      <c r="BL1734" s="74" t="s">
        <v>3650</v>
      </c>
      <c r="BM1734" s="74"/>
    </row>
    <row r="1735" spans="63:65" x14ac:dyDescent="0.25">
      <c r="BK1735" s="74">
        <v>6573</v>
      </c>
      <c r="BL1735" s="74" t="s">
        <v>3651</v>
      </c>
      <c r="BM1735" s="74"/>
    </row>
    <row r="1736" spans="63:65" x14ac:dyDescent="0.25">
      <c r="BK1736" s="74">
        <v>6574</v>
      </c>
      <c r="BL1736" s="74" t="s">
        <v>3652</v>
      </c>
      <c r="BM1736" s="74"/>
    </row>
    <row r="1737" spans="63:65" x14ac:dyDescent="0.25">
      <c r="BK1737" s="74">
        <v>6575</v>
      </c>
      <c r="BL1737" s="74" t="s">
        <v>3653</v>
      </c>
      <c r="BM1737" s="74"/>
    </row>
    <row r="1738" spans="63:65" x14ac:dyDescent="0.25">
      <c r="BK1738" s="74">
        <v>6576</v>
      </c>
      <c r="BL1738" s="74" t="s">
        <v>3654</v>
      </c>
      <c r="BM1738" s="74"/>
    </row>
    <row r="1739" spans="63:65" x14ac:dyDescent="0.25">
      <c r="BK1739" s="74">
        <v>6577</v>
      </c>
      <c r="BL1739" s="74" t="s">
        <v>3503</v>
      </c>
      <c r="BM1739" s="74"/>
    </row>
    <row r="1740" spans="63:65" x14ac:dyDescent="0.25">
      <c r="BK1740" s="74">
        <v>6579</v>
      </c>
      <c r="BL1740" s="74" t="s">
        <v>3655</v>
      </c>
      <c r="BM1740" s="74"/>
    </row>
    <row r="1741" spans="63:65" x14ac:dyDescent="0.25">
      <c r="BK1741" s="74">
        <v>6580</v>
      </c>
      <c r="BL1741" s="74" t="s">
        <v>3656</v>
      </c>
      <c r="BM1741" s="74"/>
    </row>
    <row r="1742" spans="63:65" x14ac:dyDescent="0.25">
      <c r="BK1742" s="74">
        <v>6581</v>
      </c>
      <c r="BL1742" s="74" t="s">
        <v>3657</v>
      </c>
      <c r="BM1742" s="74"/>
    </row>
    <row r="1743" spans="63:65" x14ac:dyDescent="0.25">
      <c r="BK1743" s="74">
        <v>6582</v>
      </c>
      <c r="BL1743" s="74" t="s">
        <v>3658</v>
      </c>
      <c r="BM1743" s="74"/>
    </row>
    <row r="1744" spans="63:65" x14ac:dyDescent="0.25">
      <c r="BK1744" s="74">
        <v>6583</v>
      </c>
      <c r="BL1744" s="74" t="s">
        <v>9985</v>
      </c>
      <c r="BM1744" s="74"/>
    </row>
    <row r="1745" spans="63:65" x14ac:dyDescent="0.25">
      <c r="BK1745" s="74">
        <v>6584</v>
      </c>
      <c r="BL1745" s="74" t="s">
        <v>3659</v>
      </c>
      <c r="BM1745" s="74"/>
    </row>
    <row r="1746" spans="63:65" x14ac:dyDescent="0.25">
      <c r="BK1746" s="74">
        <v>6585</v>
      </c>
      <c r="BL1746" s="74" t="s">
        <v>3660</v>
      </c>
      <c r="BM1746" s="74"/>
    </row>
    <row r="1747" spans="63:65" x14ac:dyDescent="0.25">
      <c r="BK1747" s="74">
        <v>6586</v>
      </c>
      <c r="BL1747" s="74" t="s">
        <v>3661</v>
      </c>
      <c r="BM1747" s="74"/>
    </row>
    <row r="1748" spans="63:65" x14ac:dyDescent="0.25">
      <c r="BK1748" s="74">
        <v>6587</v>
      </c>
      <c r="BL1748" s="74" t="s">
        <v>3662</v>
      </c>
      <c r="BM1748" s="74"/>
    </row>
    <row r="1749" spans="63:65" x14ac:dyDescent="0.25">
      <c r="BK1749" s="74">
        <v>6588</v>
      </c>
      <c r="BL1749" s="74" t="s">
        <v>3663</v>
      </c>
      <c r="BM1749" s="74"/>
    </row>
    <row r="1750" spans="63:65" x14ac:dyDescent="0.25">
      <c r="BK1750" s="74">
        <v>6589</v>
      </c>
      <c r="BL1750" s="74" t="s">
        <v>9986</v>
      </c>
      <c r="BM1750" s="74"/>
    </row>
    <row r="1751" spans="63:65" x14ac:dyDescent="0.25">
      <c r="BK1751" s="74">
        <v>6590</v>
      </c>
      <c r="BL1751" s="74" t="s">
        <v>3593</v>
      </c>
      <c r="BM1751" s="74"/>
    </row>
    <row r="1752" spans="63:65" x14ac:dyDescent="0.25">
      <c r="BK1752" s="74">
        <v>6592</v>
      </c>
      <c r="BL1752" s="74" t="s">
        <v>3664</v>
      </c>
      <c r="BM1752" s="74"/>
    </row>
    <row r="1753" spans="63:65" x14ac:dyDescent="0.25">
      <c r="BK1753" s="74">
        <v>6593</v>
      </c>
      <c r="BL1753" s="74" t="s">
        <v>3665</v>
      </c>
      <c r="BM1753" s="74"/>
    </row>
    <row r="1754" spans="63:65" x14ac:dyDescent="0.25">
      <c r="BK1754" s="74">
        <v>6594</v>
      </c>
      <c r="BL1754" s="74" t="s">
        <v>9987</v>
      </c>
      <c r="BM1754" s="74"/>
    </row>
    <row r="1755" spans="63:65" x14ac:dyDescent="0.25">
      <c r="BK1755" s="74">
        <v>6595</v>
      </c>
      <c r="BL1755" s="74" t="s">
        <v>3666</v>
      </c>
      <c r="BM1755" s="74"/>
    </row>
    <row r="1756" spans="63:65" x14ac:dyDescent="0.25">
      <c r="BK1756" s="74">
        <v>6596</v>
      </c>
      <c r="BL1756" s="74" t="s">
        <v>3667</v>
      </c>
      <c r="BM1756" s="74"/>
    </row>
    <row r="1757" spans="63:65" x14ac:dyDescent="0.25">
      <c r="BK1757" s="74">
        <v>6597</v>
      </c>
      <c r="BL1757" s="74" t="s">
        <v>3668</v>
      </c>
      <c r="BM1757" s="74"/>
    </row>
    <row r="1758" spans="63:65" x14ac:dyDescent="0.25">
      <c r="BK1758" s="74">
        <v>6598</v>
      </c>
      <c r="BL1758" s="74" t="s">
        <v>3365</v>
      </c>
      <c r="BM1758" s="74"/>
    </row>
    <row r="1759" spans="63:65" x14ac:dyDescent="0.25">
      <c r="BK1759" s="74">
        <v>6599</v>
      </c>
      <c r="BL1759" s="74" t="s">
        <v>3669</v>
      </c>
      <c r="BM1759" s="74"/>
    </row>
    <row r="1760" spans="63:65" x14ac:dyDescent="0.25">
      <c r="BK1760" s="74">
        <v>6600</v>
      </c>
      <c r="BL1760" s="74" t="s">
        <v>3670</v>
      </c>
      <c r="BM1760" s="74"/>
    </row>
    <row r="1761" spans="63:65" x14ac:dyDescent="0.25">
      <c r="BK1761" s="74">
        <v>6601</v>
      </c>
      <c r="BL1761" s="74" t="s">
        <v>3671</v>
      </c>
      <c r="BM1761" s="74"/>
    </row>
    <row r="1762" spans="63:65" x14ac:dyDescent="0.25">
      <c r="BK1762" s="74">
        <v>6603</v>
      </c>
      <c r="BL1762" s="74" t="s">
        <v>9988</v>
      </c>
      <c r="BM1762" s="74"/>
    </row>
    <row r="1763" spans="63:65" x14ac:dyDescent="0.25">
      <c r="BK1763" s="74">
        <v>6605</v>
      </c>
      <c r="BL1763" s="74" t="s">
        <v>3665</v>
      </c>
      <c r="BM1763" s="74"/>
    </row>
    <row r="1764" spans="63:65" x14ac:dyDescent="0.25">
      <c r="BK1764" s="74">
        <v>6606</v>
      </c>
      <c r="BL1764" s="74" t="s">
        <v>3672</v>
      </c>
      <c r="BM1764" s="74"/>
    </row>
    <row r="1765" spans="63:65" x14ac:dyDescent="0.25">
      <c r="BK1765" s="74">
        <v>6607</v>
      </c>
      <c r="BL1765" s="74" t="s">
        <v>3673</v>
      </c>
      <c r="BM1765" s="74"/>
    </row>
    <row r="1766" spans="63:65" x14ac:dyDescent="0.25">
      <c r="BK1766" s="74">
        <v>6608</v>
      </c>
      <c r="BL1766" s="74" t="s">
        <v>3674</v>
      </c>
      <c r="BM1766" s="74"/>
    </row>
    <row r="1767" spans="63:65" x14ac:dyDescent="0.25">
      <c r="BK1767" s="74">
        <v>6609</v>
      </c>
      <c r="BL1767" s="74" t="s">
        <v>3675</v>
      </c>
      <c r="BM1767" s="74"/>
    </row>
    <row r="1768" spans="63:65" x14ac:dyDescent="0.25">
      <c r="BK1768" s="74">
        <v>6610</v>
      </c>
      <c r="BL1768" s="74" t="s">
        <v>3676</v>
      </c>
      <c r="BM1768" s="74"/>
    </row>
    <row r="1769" spans="63:65" x14ac:dyDescent="0.25">
      <c r="BK1769" s="74">
        <v>6611</v>
      </c>
      <c r="BL1769" s="74" t="s">
        <v>3677</v>
      </c>
      <c r="BM1769" s="74"/>
    </row>
    <row r="1770" spans="63:65" x14ac:dyDescent="0.25">
      <c r="BK1770" s="74">
        <v>6612</v>
      </c>
      <c r="BL1770" s="74" t="s">
        <v>3678</v>
      </c>
      <c r="BM1770" s="74"/>
    </row>
    <row r="1771" spans="63:65" x14ac:dyDescent="0.25">
      <c r="BK1771" s="74">
        <v>6613</v>
      </c>
      <c r="BL1771" s="74" t="s">
        <v>3679</v>
      </c>
      <c r="BM1771" s="74"/>
    </row>
    <row r="1772" spans="63:65" x14ac:dyDescent="0.25">
      <c r="BK1772" s="74">
        <v>6614</v>
      </c>
      <c r="BL1772" s="74" t="s">
        <v>3680</v>
      </c>
      <c r="BM1772" s="74"/>
    </row>
    <row r="1773" spans="63:65" x14ac:dyDescent="0.25">
      <c r="BK1773" s="74">
        <v>6615</v>
      </c>
      <c r="BL1773" s="74" t="s">
        <v>9989</v>
      </c>
      <c r="BM1773" s="74"/>
    </row>
    <row r="1774" spans="63:65" x14ac:dyDescent="0.25">
      <c r="BK1774" s="74">
        <v>6616</v>
      </c>
      <c r="BL1774" s="74" t="s">
        <v>3681</v>
      </c>
      <c r="BM1774" s="74"/>
    </row>
    <row r="1775" spans="63:65" x14ac:dyDescent="0.25">
      <c r="BK1775" s="74">
        <v>6617</v>
      </c>
      <c r="BL1775" s="74" t="s">
        <v>3682</v>
      </c>
      <c r="BM1775" s="74"/>
    </row>
    <row r="1776" spans="63:65" x14ac:dyDescent="0.25">
      <c r="BK1776" s="74">
        <v>6618</v>
      </c>
      <c r="BL1776" s="74" t="s">
        <v>3683</v>
      </c>
      <c r="BM1776" s="74"/>
    </row>
    <row r="1777" spans="63:65" x14ac:dyDescent="0.25">
      <c r="BK1777" s="74">
        <v>6619</v>
      </c>
      <c r="BL1777" s="74" t="s">
        <v>3684</v>
      </c>
      <c r="BM1777" s="74"/>
    </row>
    <row r="1778" spans="63:65" x14ac:dyDescent="0.25">
      <c r="BK1778" s="74">
        <v>6620</v>
      </c>
      <c r="BL1778" s="74" t="s">
        <v>3685</v>
      </c>
      <c r="BM1778" s="74"/>
    </row>
    <row r="1779" spans="63:65" x14ac:dyDescent="0.25">
      <c r="BK1779" s="74">
        <v>6621</v>
      </c>
      <c r="BL1779" s="74" t="s">
        <v>3671</v>
      </c>
      <c r="BM1779" s="74"/>
    </row>
    <row r="1780" spans="63:65" x14ac:dyDescent="0.25">
      <c r="BK1780" s="74">
        <v>6623</v>
      </c>
      <c r="BL1780" s="74" t="s">
        <v>3686</v>
      </c>
      <c r="BM1780" s="74"/>
    </row>
    <row r="1781" spans="63:65" x14ac:dyDescent="0.25">
      <c r="BK1781" s="74">
        <v>6624</v>
      </c>
      <c r="BL1781" s="74" t="s">
        <v>2313</v>
      </c>
      <c r="BM1781" s="74"/>
    </row>
    <row r="1782" spans="63:65" x14ac:dyDescent="0.25">
      <c r="BK1782" s="74">
        <v>6625</v>
      </c>
      <c r="BL1782" s="74" t="s">
        <v>2313</v>
      </c>
      <c r="BM1782" s="74"/>
    </row>
    <row r="1783" spans="63:65" x14ac:dyDescent="0.25">
      <c r="BK1783" s="74">
        <v>6626</v>
      </c>
      <c r="BL1783" s="74" t="s">
        <v>3687</v>
      </c>
      <c r="BM1783" s="74"/>
    </row>
    <row r="1784" spans="63:65" x14ac:dyDescent="0.25">
      <c r="BK1784" s="74">
        <v>6627</v>
      </c>
      <c r="BL1784" s="74" t="s">
        <v>3688</v>
      </c>
      <c r="BM1784" s="74"/>
    </row>
    <row r="1785" spans="63:65" x14ac:dyDescent="0.25">
      <c r="BK1785" s="74">
        <v>6628</v>
      </c>
      <c r="BL1785" s="74" t="s">
        <v>3689</v>
      </c>
      <c r="BM1785" s="74"/>
    </row>
    <row r="1786" spans="63:65" x14ac:dyDescent="0.25">
      <c r="BK1786" s="74">
        <v>6629</v>
      </c>
      <c r="BL1786" s="74" t="s">
        <v>9990</v>
      </c>
      <c r="BM1786" s="74"/>
    </row>
    <row r="1787" spans="63:65" x14ac:dyDescent="0.25">
      <c r="BK1787" s="74">
        <v>6630</v>
      </c>
      <c r="BL1787" s="74" t="s">
        <v>3495</v>
      </c>
      <c r="BM1787" s="74"/>
    </row>
    <row r="1788" spans="63:65" x14ac:dyDescent="0.25">
      <c r="BK1788" s="74">
        <v>6631</v>
      </c>
      <c r="BL1788" s="74" t="s">
        <v>3690</v>
      </c>
      <c r="BM1788" s="74"/>
    </row>
    <row r="1789" spans="63:65" x14ac:dyDescent="0.25">
      <c r="BK1789" s="74">
        <v>6633</v>
      </c>
      <c r="BL1789" s="74" t="s">
        <v>3691</v>
      </c>
      <c r="BM1789" s="74"/>
    </row>
    <row r="1790" spans="63:65" x14ac:dyDescent="0.25">
      <c r="BK1790" s="74">
        <v>6634</v>
      </c>
      <c r="BL1790" s="74" t="s">
        <v>3692</v>
      </c>
      <c r="BM1790" s="74"/>
    </row>
    <row r="1791" spans="63:65" x14ac:dyDescent="0.25">
      <c r="BK1791" s="74">
        <v>6635</v>
      </c>
      <c r="BL1791" s="74" t="s">
        <v>3693</v>
      </c>
      <c r="BM1791" s="74"/>
    </row>
    <row r="1792" spans="63:65" x14ac:dyDescent="0.25">
      <c r="BK1792" s="74">
        <v>6636</v>
      </c>
      <c r="BL1792" s="74" t="s">
        <v>9564</v>
      </c>
      <c r="BM1792" s="74"/>
    </row>
    <row r="1793" spans="63:65" x14ac:dyDescent="0.25">
      <c r="BK1793" s="74">
        <v>6637</v>
      </c>
      <c r="BL1793" s="74" t="s">
        <v>3694</v>
      </c>
      <c r="BM1793" s="74"/>
    </row>
    <row r="1794" spans="63:65" x14ac:dyDescent="0.25">
      <c r="BK1794" s="74">
        <v>6638</v>
      </c>
      <c r="BL1794" s="74" t="s">
        <v>3695</v>
      </c>
      <c r="BM1794" s="74"/>
    </row>
    <row r="1795" spans="63:65" x14ac:dyDescent="0.25">
      <c r="BK1795" s="74">
        <v>6639</v>
      </c>
      <c r="BL1795" s="74" t="s">
        <v>3355</v>
      </c>
      <c r="BM1795" s="74"/>
    </row>
    <row r="1796" spans="63:65" x14ac:dyDescent="0.25">
      <c r="BK1796" s="74">
        <v>6640</v>
      </c>
      <c r="BL1796" s="74" t="s">
        <v>3696</v>
      </c>
      <c r="BM1796" s="74"/>
    </row>
    <row r="1797" spans="63:65" x14ac:dyDescent="0.25">
      <c r="BK1797" s="74">
        <v>6641</v>
      </c>
      <c r="BL1797" s="74" t="s">
        <v>1767</v>
      </c>
      <c r="BM1797" s="74"/>
    </row>
    <row r="1798" spans="63:65" x14ac:dyDescent="0.25">
      <c r="BK1798" s="74">
        <v>6642</v>
      </c>
      <c r="BL1798" s="74" t="s">
        <v>3103</v>
      </c>
      <c r="BM1798" s="74"/>
    </row>
    <row r="1799" spans="63:65" x14ac:dyDescent="0.25">
      <c r="BK1799" s="74">
        <v>6643</v>
      </c>
      <c r="BL1799" s="74" t="s">
        <v>3697</v>
      </c>
      <c r="BM1799" s="74"/>
    </row>
    <row r="1800" spans="63:65" x14ac:dyDescent="0.25">
      <c r="BK1800" s="74">
        <v>6644</v>
      </c>
      <c r="BL1800" s="74" t="s">
        <v>3698</v>
      </c>
      <c r="BM1800" s="74"/>
    </row>
    <row r="1801" spans="63:65" x14ac:dyDescent="0.25">
      <c r="BK1801" s="74">
        <v>6645</v>
      </c>
      <c r="BL1801" s="74" t="s">
        <v>3699</v>
      </c>
      <c r="BM1801" s="74"/>
    </row>
    <row r="1802" spans="63:65" x14ac:dyDescent="0.25">
      <c r="BK1802" s="74">
        <v>6646</v>
      </c>
      <c r="BL1802" s="74" t="s">
        <v>3700</v>
      </c>
      <c r="BM1802" s="74"/>
    </row>
    <row r="1803" spans="63:65" x14ac:dyDescent="0.25">
      <c r="BK1803" s="74">
        <v>6647</v>
      </c>
      <c r="BL1803" s="74" t="s">
        <v>3701</v>
      </c>
      <c r="BM1803" s="74"/>
    </row>
    <row r="1804" spans="63:65" x14ac:dyDescent="0.25">
      <c r="BK1804" s="74">
        <v>6648</v>
      </c>
      <c r="BL1804" s="74" t="s">
        <v>3702</v>
      </c>
      <c r="BM1804" s="74"/>
    </row>
    <row r="1805" spans="63:65" x14ac:dyDescent="0.25">
      <c r="BK1805" s="74">
        <v>6649</v>
      </c>
      <c r="BL1805" s="74" t="s">
        <v>9991</v>
      </c>
      <c r="BM1805" s="74"/>
    </row>
    <row r="1806" spans="63:65" x14ac:dyDescent="0.25">
      <c r="BK1806" s="74">
        <v>6650</v>
      </c>
      <c r="BL1806" s="74" t="s">
        <v>3703</v>
      </c>
      <c r="BM1806" s="74"/>
    </row>
    <row r="1807" spans="63:65" x14ac:dyDescent="0.25">
      <c r="BK1807" s="74">
        <v>6651</v>
      </c>
      <c r="BL1807" s="74" t="s">
        <v>3704</v>
      </c>
      <c r="BM1807" s="74"/>
    </row>
    <row r="1808" spans="63:65" x14ac:dyDescent="0.25">
      <c r="BK1808" s="74">
        <v>6652</v>
      </c>
      <c r="BL1808" s="74" t="s">
        <v>3705</v>
      </c>
      <c r="BM1808" s="74"/>
    </row>
    <row r="1809" spans="63:65" x14ac:dyDescent="0.25">
      <c r="BK1809" s="74">
        <v>6653</v>
      </c>
      <c r="BL1809" s="74" t="s">
        <v>3706</v>
      </c>
      <c r="BM1809" s="74"/>
    </row>
    <row r="1810" spans="63:65" x14ac:dyDescent="0.25">
      <c r="BK1810" s="74">
        <v>6654</v>
      </c>
      <c r="BL1810" s="74" t="s">
        <v>12954</v>
      </c>
      <c r="BM1810" s="74"/>
    </row>
    <row r="1811" spans="63:65" x14ac:dyDescent="0.25">
      <c r="BK1811" s="74">
        <v>6655</v>
      </c>
      <c r="BL1811" s="74" t="s">
        <v>3708</v>
      </c>
      <c r="BM1811" s="74"/>
    </row>
    <row r="1812" spans="63:65" x14ac:dyDescent="0.25">
      <c r="BK1812" s="74">
        <v>6656</v>
      </c>
      <c r="BL1812" s="74" t="s">
        <v>3709</v>
      </c>
      <c r="BM1812" s="74"/>
    </row>
    <row r="1813" spans="63:65" x14ac:dyDescent="0.25">
      <c r="BK1813" s="74">
        <v>6657</v>
      </c>
      <c r="BL1813" s="74" t="s">
        <v>3710</v>
      </c>
      <c r="BM1813" s="74"/>
    </row>
    <row r="1814" spans="63:65" x14ac:dyDescent="0.25">
      <c r="BK1814" s="74">
        <v>6658</v>
      </c>
      <c r="BL1814" s="74" t="s">
        <v>3650</v>
      </c>
      <c r="BM1814" s="74"/>
    </row>
    <row r="1815" spans="63:65" x14ac:dyDescent="0.25">
      <c r="BK1815" s="74">
        <v>6659</v>
      </c>
      <c r="BL1815" s="74" t="s">
        <v>3711</v>
      </c>
      <c r="BM1815" s="74"/>
    </row>
    <row r="1816" spans="63:65" x14ac:dyDescent="0.25">
      <c r="BK1816" s="74">
        <v>6660</v>
      </c>
      <c r="BL1816" s="74" t="s">
        <v>3712</v>
      </c>
      <c r="BM1816" s="74"/>
    </row>
    <row r="1817" spans="63:65" x14ac:dyDescent="0.25">
      <c r="BK1817" s="74">
        <v>6661</v>
      </c>
      <c r="BL1817" s="74" t="s">
        <v>3713</v>
      </c>
      <c r="BM1817" s="74"/>
    </row>
    <row r="1818" spans="63:65" x14ac:dyDescent="0.25">
      <c r="BK1818" s="74">
        <v>6662</v>
      </c>
      <c r="BL1818" s="74" t="s">
        <v>3714</v>
      </c>
      <c r="BM1818" s="74"/>
    </row>
    <row r="1819" spans="63:65" x14ac:dyDescent="0.25">
      <c r="BK1819" s="74">
        <v>6663</v>
      </c>
      <c r="BL1819" s="74" t="s">
        <v>3715</v>
      </c>
      <c r="BM1819" s="74"/>
    </row>
    <row r="1820" spans="63:65" x14ac:dyDescent="0.25">
      <c r="BK1820" s="74">
        <v>6664</v>
      </c>
      <c r="BL1820" s="74" t="s">
        <v>3716</v>
      </c>
      <c r="BM1820" s="74"/>
    </row>
    <row r="1821" spans="63:65" x14ac:dyDescent="0.25">
      <c r="BK1821" s="74">
        <v>6665</v>
      </c>
      <c r="BL1821" s="74" t="s">
        <v>3717</v>
      </c>
      <c r="BM1821" s="74"/>
    </row>
    <row r="1822" spans="63:65" x14ac:dyDescent="0.25">
      <c r="BK1822" s="74">
        <v>6666</v>
      </c>
      <c r="BL1822" s="74" t="s">
        <v>3718</v>
      </c>
      <c r="BM1822" s="74"/>
    </row>
    <row r="1823" spans="63:65" x14ac:dyDescent="0.25">
      <c r="BK1823" s="74">
        <v>6667</v>
      </c>
      <c r="BL1823" s="74" t="s">
        <v>3719</v>
      </c>
      <c r="BM1823" s="74"/>
    </row>
    <row r="1824" spans="63:65" x14ac:dyDescent="0.25">
      <c r="BK1824" s="74">
        <v>6668</v>
      </c>
      <c r="BL1824" s="74" t="s">
        <v>3720</v>
      </c>
      <c r="BM1824" s="74"/>
    </row>
    <row r="1825" spans="63:65" x14ac:dyDescent="0.25">
      <c r="BK1825" s="74">
        <v>6669</v>
      </c>
      <c r="BL1825" s="74" t="s">
        <v>3721</v>
      </c>
      <c r="BM1825" s="74"/>
    </row>
    <row r="1826" spans="63:65" x14ac:dyDescent="0.25">
      <c r="BK1826" s="74">
        <v>6670</v>
      </c>
      <c r="BL1826" s="74" t="s">
        <v>3722</v>
      </c>
      <c r="BM1826" s="74"/>
    </row>
    <row r="1827" spans="63:65" x14ac:dyDescent="0.25">
      <c r="BK1827" s="74">
        <v>6671</v>
      </c>
      <c r="BL1827" s="74" t="s">
        <v>3723</v>
      </c>
      <c r="BM1827" s="74"/>
    </row>
    <row r="1828" spans="63:65" x14ac:dyDescent="0.25">
      <c r="BK1828" s="74">
        <v>6672</v>
      </c>
      <c r="BL1828" s="74" t="s">
        <v>3724</v>
      </c>
      <c r="BM1828" s="74"/>
    </row>
    <row r="1829" spans="63:65" x14ac:dyDescent="0.25">
      <c r="BK1829" s="74">
        <v>6673</v>
      </c>
      <c r="BL1829" s="74" t="s">
        <v>3725</v>
      </c>
      <c r="BM1829" s="74"/>
    </row>
    <row r="1830" spans="63:65" x14ac:dyDescent="0.25">
      <c r="BK1830" s="74">
        <v>6674</v>
      </c>
      <c r="BL1830" s="74" t="s">
        <v>3726</v>
      </c>
      <c r="BM1830" s="74"/>
    </row>
    <row r="1831" spans="63:65" x14ac:dyDescent="0.25">
      <c r="BK1831" s="74">
        <v>6675</v>
      </c>
      <c r="BL1831" s="74" t="s">
        <v>3724</v>
      </c>
      <c r="BM1831" s="74"/>
    </row>
    <row r="1832" spans="63:65" x14ac:dyDescent="0.25">
      <c r="BK1832" s="74">
        <v>6676</v>
      </c>
      <c r="BL1832" s="74" t="s">
        <v>3727</v>
      </c>
      <c r="BM1832" s="74"/>
    </row>
    <row r="1833" spans="63:65" x14ac:dyDescent="0.25">
      <c r="BK1833" s="74">
        <v>6677</v>
      </c>
      <c r="BL1833" s="74" t="s">
        <v>3728</v>
      </c>
      <c r="BM1833" s="74"/>
    </row>
    <row r="1834" spans="63:65" x14ac:dyDescent="0.25">
      <c r="BK1834" s="74">
        <v>6678</v>
      </c>
      <c r="BL1834" s="74" t="s">
        <v>3729</v>
      </c>
      <c r="BM1834" s="74"/>
    </row>
    <row r="1835" spans="63:65" x14ac:dyDescent="0.25">
      <c r="BK1835" s="74">
        <v>6679</v>
      </c>
      <c r="BL1835" s="74" t="s">
        <v>3730</v>
      </c>
      <c r="BM1835" s="74"/>
    </row>
    <row r="1836" spans="63:65" x14ac:dyDescent="0.25">
      <c r="BK1836" s="74">
        <v>6680</v>
      </c>
      <c r="BL1836" s="74" t="s">
        <v>3731</v>
      </c>
      <c r="BM1836" s="74"/>
    </row>
    <row r="1837" spans="63:65" x14ac:dyDescent="0.25">
      <c r="BK1837" s="74">
        <v>6681</v>
      </c>
      <c r="BL1837" s="74" t="s">
        <v>3732</v>
      </c>
      <c r="BM1837" s="74"/>
    </row>
    <row r="1838" spans="63:65" x14ac:dyDescent="0.25">
      <c r="BK1838" s="74">
        <v>6683</v>
      </c>
      <c r="BL1838" s="74" t="s">
        <v>3691</v>
      </c>
      <c r="BM1838" s="74"/>
    </row>
    <row r="1839" spans="63:65" x14ac:dyDescent="0.25">
      <c r="BK1839" s="74">
        <v>6684</v>
      </c>
      <c r="BL1839" s="74" t="s">
        <v>3733</v>
      </c>
      <c r="BM1839" s="74"/>
    </row>
    <row r="1840" spans="63:65" x14ac:dyDescent="0.25">
      <c r="BK1840" s="74">
        <v>6685</v>
      </c>
      <c r="BL1840" s="74" t="s">
        <v>3734</v>
      </c>
      <c r="BM1840" s="74"/>
    </row>
    <row r="1841" spans="63:65" x14ac:dyDescent="0.25">
      <c r="BK1841" s="74">
        <v>6686</v>
      </c>
      <c r="BL1841" s="74" t="s">
        <v>3735</v>
      </c>
      <c r="BM1841" s="74"/>
    </row>
    <row r="1842" spans="63:65" x14ac:dyDescent="0.25">
      <c r="BK1842" s="74">
        <v>6687</v>
      </c>
      <c r="BL1842" s="74" t="s">
        <v>3736</v>
      </c>
      <c r="BM1842" s="74"/>
    </row>
    <row r="1843" spans="63:65" x14ac:dyDescent="0.25">
      <c r="BK1843" s="74">
        <v>6688</v>
      </c>
      <c r="BL1843" s="74" t="s">
        <v>3737</v>
      </c>
      <c r="BM1843" s="74"/>
    </row>
    <row r="1844" spans="63:65" x14ac:dyDescent="0.25">
      <c r="BK1844" s="74">
        <v>6689</v>
      </c>
      <c r="BL1844" s="74" t="s">
        <v>3738</v>
      </c>
      <c r="BM1844" s="74"/>
    </row>
    <row r="1845" spans="63:65" x14ac:dyDescent="0.25">
      <c r="BK1845" s="74">
        <v>6690</v>
      </c>
      <c r="BL1845" s="74" t="s">
        <v>3739</v>
      </c>
      <c r="BM1845" s="74"/>
    </row>
    <row r="1846" spans="63:65" x14ac:dyDescent="0.25">
      <c r="BK1846" s="74">
        <v>6691</v>
      </c>
      <c r="BL1846" s="74" t="s">
        <v>9992</v>
      </c>
      <c r="BM1846" s="74"/>
    </row>
    <row r="1847" spans="63:65" x14ac:dyDescent="0.25">
      <c r="BK1847" s="74">
        <v>6693</v>
      </c>
      <c r="BL1847" s="74" t="s">
        <v>176</v>
      </c>
      <c r="BM1847" s="74"/>
    </row>
    <row r="1848" spans="63:65" x14ac:dyDescent="0.25">
      <c r="BK1848" s="74">
        <v>6694</v>
      </c>
      <c r="BL1848" s="74" t="s">
        <v>3740</v>
      </c>
      <c r="BM1848" s="74"/>
    </row>
    <row r="1849" spans="63:65" x14ac:dyDescent="0.25">
      <c r="BK1849" s="74">
        <v>6695</v>
      </c>
      <c r="BL1849" s="74" t="s">
        <v>3741</v>
      </c>
      <c r="BM1849" s="74"/>
    </row>
    <row r="1850" spans="63:65" x14ac:dyDescent="0.25">
      <c r="BK1850" s="74">
        <v>6696</v>
      </c>
      <c r="BL1850" s="74" t="s">
        <v>3742</v>
      </c>
      <c r="BM1850" s="74"/>
    </row>
    <row r="1851" spans="63:65" x14ac:dyDescent="0.25">
      <c r="BK1851" s="74">
        <v>6697</v>
      </c>
      <c r="BL1851" s="74" t="s">
        <v>3725</v>
      </c>
      <c r="BM1851" s="74"/>
    </row>
    <row r="1852" spans="63:65" x14ac:dyDescent="0.25">
      <c r="BK1852" s="74">
        <v>6698</v>
      </c>
      <c r="BL1852" s="74" t="s">
        <v>2310</v>
      </c>
      <c r="BM1852" s="74"/>
    </row>
    <row r="1853" spans="63:65" x14ac:dyDescent="0.25">
      <c r="BK1853" s="74">
        <v>6699</v>
      </c>
      <c r="BL1853" s="74" t="s">
        <v>3743</v>
      </c>
      <c r="BM1853" s="74"/>
    </row>
    <row r="1854" spans="63:65" x14ac:dyDescent="0.25">
      <c r="BK1854" s="74">
        <v>6701</v>
      </c>
      <c r="BL1854" s="74" t="s">
        <v>3744</v>
      </c>
      <c r="BM1854" s="74"/>
    </row>
    <row r="1855" spans="63:65" x14ac:dyDescent="0.25">
      <c r="BK1855" s="74">
        <v>6702</v>
      </c>
      <c r="BL1855" s="74" t="s">
        <v>3745</v>
      </c>
      <c r="BM1855" s="74"/>
    </row>
    <row r="1856" spans="63:65" x14ac:dyDescent="0.25">
      <c r="BK1856" s="74">
        <v>6703</v>
      </c>
      <c r="BL1856" s="74" t="s">
        <v>3746</v>
      </c>
      <c r="BM1856" s="74"/>
    </row>
    <row r="1857" spans="63:65" x14ac:dyDescent="0.25">
      <c r="BK1857" s="74">
        <v>6704</v>
      </c>
      <c r="BL1857" s="74" t="s">
        <v>3747</v>
      </c>
      <c r="BM1857" s="74"/>
    </row>
    <row r="1858" spans="63:65" x14ac:dyDescent="0.25">
      <c r="BK1858" s="74">
        <v>6705</v>
      </c>
      <c r="BL1858" s="74" t="s">
        <v>3748</v>
      </c>
      <c r="BM1858" s="74"/>
    </row>
    <row r="1859" spans="63:65" x14ac:dyDescent="0.25">
      <c r="BK1859" s="74">
        <v>6706</v>
      </c>
      <c r="BL1859" s="74" t="s">
        <v>3749</v>
      </c>
      <c r="BM1859" s="74"/>
    </row>
    <row r="1860" spans="63:65" x14ac:dyDescent="0.25">
      <c r="BK1860" s="74">
        <v>6708</v>
      </c>
      <c r="BL1860" s="74" t="s">
        <v>3750</v>
      </c>
      <c r="BM1860" s="74"/>
    </row>
    <row r="1861" spans="63:65" x14ac:dyDescent="0.25">
      <c r="BK1861" s="74">
        <v>6709</v>
      </c>
      <c r="BL1861" s="74" t="s">
        <v>3751</v>
      </c>
      <c r="BM1861" s="74"/>
    </row>
    <row r="1862" spans="63:65" x14ac:dyDescent="0.25">
      <c r="BK1862" s="74">
        <v>6710</v>
      </c>
      <c r="BL1862" s="74" t="s">
        <v>3752</v>
      </c>
      <c r="BM1862" s="74"/>
    </row>
    <row r="1863" spans="63:65" x14ac:dyDescent="0.25">
      <c r="BK1863" s="74">
        <v>6711</v>
      </c>
      <c r="BL1863" s="74" t="s">
        <v>3753</v>
      </c>
      <c r="BM1863" s="74"/>
    </row>
    <row r="1864" spans="63:65" x14ac:dyDescent="0.25">
      <c r="BK1864" s="74">
        <v>6712</v>
      </c>
      <c r="BL1864" s="74" t="s">
        <v>3734</v>
      </c>
      <c r="BM1864" s="74"/>
    </row>
    <row r="1865" spans="63:65" x14ac:dyDescent="0.25">
      <c r="BK1865" s="74">
        <v>6713</v>
      </c>
      <c r="BL1865" s="74" t="s">
        <v>9993</v>
      </c>
      <c r="BM1865" s="74"/>
    </row>
    <row r="1866" spans="63:65" x14ac:dyDescent="0.25">
      <c r="BK1866" s="74">
        <v>6714</v>
      </c>
      <c r="BL1866" s="74" t="s">
        <v>3754</v>
      </c>
      <c r="BM1866" s="74"/>
    </row>
    <row r="1867" spans="63:65" x14ac:dyDescent="0.25">
      <c r="BK1867" s="74">
        <v>6715</v>
      </c>
      <c r="BL1867" s="74" t="s">
        <v>3755</v>
      </c>
      <c r="BM1867" s="74"/>
    </row>
    <row r="1868" spans="63:65" x14ac:dyDescent="0.25">
      <c r="BK1868" s="74">
        <v>6716</v>
      </c>
      <c r="BL1868" s="74" t="s">
        <v>3756</v>
      </c>
      <c r="BM1868" s="74"/>
    </row>
    <row r="1869" spans="63:65" x14ac:dyDescent="0.25">
      <c r="BK1869" s="74">
        <v>6717</v>
      </c>
      <c r="BL1869" s="74" t="s">
        <v>3757</v>
      </c>
      <c r="BM1869" s="74"/>
    </row>
    <row r="1870" spans="63:65" x14ac:dyDescent="0.25">
      <c r="BK1870" s="74">
        <v>6718</v>
      </c>
      <c r="BL1870" s="74" t="s">
        <v>3758</v>
      </c>
      <c r="BM1870" s="74"/>
    </row>
    <row r="1871" spans="63:65" x14ac:dyDescent="0.25">
      <c r="BK1871" s="74">
        <v>6719</v>
      </c>
      <c r="BL1871" s="74" t="s">
        <v>3759</v>
      </c>
      <c r="BM1871" s="74"/>
    </row>
    <row r="1872" spans="63:65" x14ac:dyDescent="0.25">
      <c r="BK1872" s="74">
        <v>6720</v>
      </c>
      <c r="BL1872" s="74" t="s">
        <v>3760</v>
      </c>
      <c r="BM1872" s="74"/>
    </row>
    <row r="1873" spans="63:65" x14ac:dyDescent="0.25">
      <c r="BK1873" s="74">
        <v>6721</v>
      </c>
      <c r="BL1873" s="74" t="s">
        <v>3761</v>
      </c>
      <c r="BM1873" s="74"/>
    </row>
    <row r="1874" spans="63:65" x14ac:dyDescent="0.25">
      <c r="BK1874" s="74">
        <v>6722</v>
      </c>
      <c r="BL1874" s="74" t="s">
        <v>3762</v>
      </c>
      <c r="BM1874" s="74"/>
    </row>
    <row r="1875" spans="63:65" x14ac:dyDescent="0.25">
      <c r="BK1875" s="74">
        <v>6725</v>
      </c>
      <c r="BL1875" s="74" t="s">
        <v>9994</v>
      </c>
      <c r="BM1875" s="74"/>
    </row>
    <row r="1876" spans="63:65" x14ac:dyDescent="0.25">
      <c r="BK1876" s="74">
        <v>6726</v>
      </c>
      <c r="BL1876" s="74" t="s">
        <v>3764</v>
      </c>
      <c r="BM1876" s="74"/>
    </row>
    <row r="1877" spans="63:65" x14ac:dyDescent="0.25">
      <c r="BK1877" s="74">
        <v>6727</v>
      </c>
      <c r="BL1877" s="74" t="s">
        <v>3765</v>
      </c>
      <c r="BM1877" s="74"/>
    </row>
    <row r="1878" spans="63:65" x14ac:dyDescent="0.25">
      <c r="BK1878" s="74">
        <v>6729</v>
      </c>
      <c r="BL1878" s="74" t="s">
        <v>3514</v>
      </c>
      <c r="BM1878" s="74"/>
    </row>
    <row r="1879" spans="63:65" x14ac:dyDescent="0.25">
      <c r="BK1879" s="74">
        <v>6730</v>
      </c>
      <c r="BL1879" s="74" t="s">
        <v>9995</v>
      </c>
      <c r="BM1879" s="74"/>
    </row>
    <row r="1880" spans="63:65" x14ac:dyDescent="0.25">
      <c r="BK1880" s="74">
        <v>6731</v>
      </c>
      <c r="BL1880" s="74" t="s">
        <v>3766</v>
      </c>
      <c r="BM1880" s="74"/>
    </row>
    <row r="1881" spans="63:65" x14ac:dyDescent="0.25">
      <c r="BK1881" s="74">
        <v>6732</v>
      </c>
      <c r="BL1881" s="74" t="s">
        <v>3767</v>
      </c>
      <c r="BM1881" s="74"/>
    </row>
    <row r="1882" spans="63:65" x14ac:dyDescent="0.25">
      <c r="BK1882" s="74">
        <v>6733</v>
      </c>
      <c r="BL1882" s="74" t="s">
        <v>3768</v>
      </c>
      <c r="BM1882" s="74"/>
    </row>
    <row r="1883" spans="63:65" x14ac:dyDescent="0.25">
      <c r="BK1883" s="74">
        <v>6734</v>
      </c>
      <c r="BL1883" s="74" t="s">
        <v>3769</v>
      </c>
      <c r="BM1883" s="74"/>
    </row>
    <row r="1884" spans="63:65" x14ac:dyDescent="0.25">
      <c r="BK1884" s="74">
        <v>6735</v>
      </c>
      <c r="BL1884" s="74" t="s">
        <v>3770</v>
      </c>
      <c r="BM1884" s="74"/>
    </row>
    <row r="1885" spans="63:65" x14ac:dyDescent="0.25">
      <c r="BK1885" s="74">
        <v>6736</v>
      </c>
      <c r="BL1885" s="74" t="s">
        <v>3771</v>
      </c>
      <c r="BM1885" s="74"/>
    </row>
    <row r="1886" spans="63:65" x14ac:dyDescent="0.25">
      <c r="BK1886" s="74">
        <v>6737</v>
      </c>
      <c r="BL1886" s="74" t="s">
        <v>3772</v>
      </c>
      <c r="BM1886" s="74"/>
    </row>
    <row r="1887" spans="63:65" x14ac:dyDescent="0.25">
      <c r="BK1887" s="74">
        <v>6738</v>
      </c>
      <c r="BL1887" s="74" t="s">
        <v>3773</v>
      </c>
      <c r="BM1887" s="74"/>
    </row>
    <row r="1888" spans="63:65" x14ac:dyDescent="0.25">
      <c r="BK1888" s="74">
        <v>6739</v>
      </c>
      <c r="BL1888" s="74" t="s">
        <v>3774</v>
      </c>
      <c r="BM1888" s="74"/>
    </row>
    <row r="1889" spans="63:65" x14ac:dyDescent="0.25">
      <c r="BK1889" s="74">
        <v>6741</v>
      </c>
      <c r="BL1889" s="74" t="s">
        <v>3775</v>
      </c>
      <c r="BM1889" s="74"/>
    </row>
    <row r="1890" spans="63:65" x14ac:dyDescent="0.25">
      <c r="BK1890" s="74">
        <v>6742</v>
      </c>
      <c r="BL1890" s="74" t="s">
        <v>3776</v>
      </c>
      <c r="BM1890" s="74"/>
    </row>
    <row r="1891" spans="63:65" x14ac:dyDescent="0.25">
      <c r="BK1891" s="74">
        <v>6743</v>
      </c>
      <c r="BL1891" s="74" t="s">
        <v>3777</v>
      </c>
      <c r="BM1891" s="74"/>
    </row>
    <row r="1892" spans="63:65" x14ac:dyDescent="0.25">
      <c r="BK1892" s="74">
        <v>6744</v>
      </c>
      <c r="BL1892" s="74" t="s">
        <v>3778</v>
      </c>
      <c r="BM1892" s="74"/>
    </row>
    <row r="1893" spans="63:65" x14ac:dyDescent="0.25">
      <c r="BK1893" s="74">
        <v>6745</v>
      </c>
      <c r="BL1893" s="74" t="s">
        <v>3779</v>
      </c>
      <c r="BM1893" s="74"/>
    </row>
    <row r="1894" spans="63:65" x14ac:dyDescent="0.25">
      <c r="BK1894" s="74">
        <v>6746</v>
      </c>
      <c r="BL1894" s="74" t="s">
        <v>3780</v>
      </c>
      <c r="BM1894" s="74"/>
    </row>
    <row r="1895" spans="63:65" x14ac:dyDescent="0.25">
      <c r="BK1895" s="74">
        <v>6747</v>
      </c>
      <c r="BL1895" s="74" t="s">
        <v>3781</v>
      </c>
      <c r="BM1895" s="74"/>
    </row>
    <row r="1896" spans="63:65" x14ac:dyDescent="0.25">
      <c r="BK1896" s="74">
        <v>6749</v>
      </c>
      <c r="BL1896" s="74" t="s">
        <v>3782</v>
      </c>
      <c r="BM1896" s="74"/>
    </row>
    <row r="1897" spans="63:65" x14ac:dyDescent="0.25">
      <c r="BK1897" s="74">
        <v>6751</v>
      </c>
      <c r="BL1897" s="74" t="s">
        <v>3739</v>
      </c>
      <c r="BM1897" s="74"/>
    </row>
    <row r="1898" spans="63:65" x14ac:dyDescent="0.25">
      <c r="BK1898" s="74">
        <v>6752</v>
      </c>
      <c r="BL1898" s="74" t="s">
        <v>3783</v>
      </c>
      <c r="BM1898" s="74"/>
    </row>
    <row r="1899" spans="63:65" x14ac:dyDescent="0.25">
      <c r="BK1899" s="74">
        <v>6753</v>
      </c>
      <c r="BL1899" s="74" t="s">
        <v>3784</v>
      </c>
      <c r="BM1899" s="74"/>
    </row>
    <row r="1900" spans="63:65" x14ac:dyDescent="0.25">
      <c r="BK1900" s="74">
        <v>6754</v>
      </c>
      <c r="BL1900" s="74" t="s">
        <v>3745</v>
      </c>
      <c r="BM1900" s="74"/>
    </row>
    <row r="1901" spans="63:65" x14ac:dyDescent="0.25">
      <c r="BK1901" s="74">
        <v>6755</v>
      </c>
      <c r="BL1901" s="74" t="s">
        <v>3785</v>
      </c>
      <c r="BM1901" s="74"/>
    </row>
    <row r="1902" spans="63:65" x14ac:dyDescent="0.25">
      <c r="BK1902" s="74">
        <v>6756</v>
      </c>
      <c r="BL1902" s="74" t="s">
        <v>3786</v>
      </c>
      <c r="BM1902" s="74"/>
    </row>
    <row r="1903" spans="63:65" x14ac:dyDescent="0.25">
      <c r="BK1903" s="74">
        <v>6757</v>
      </c>
      <c r="BL1903" s="74" t="s">
        <v>3787</v>
      </c>
      <c r="BM1903" s="74"/>
    </row>
    <row r="1904" spans="63:65" x14ac:dyDescent="0.25">
      <c r="BK1904" s="74">
        <v>6758</v>
      </c>
      <c r="BL1904" s="74" t="s">
        <v>3788</v>
      </c>
      <c r="BM1904" s="74"/>
    </row>
    <row r="1905" spans="63:65" x14ac:dyDescent="0.25">
      <c r="BK1905" s="74">
        <v>6759</v>
      </c>
      <c r="BL1905" s="74" t="s">
        <v>3789</v>
      </c>
      <c r="BM1905" s="74"/>
    </row>
    <row r="1906" spans="63:65" x14ac:dyDescent="0.25">
      <c r="BK1906" s="74">
        <v>6760</v>
      </c>
      <c r="BL1906" s="74" t="s">
        <v>3790</v>
      </c>
      <c r="BM1906" s="74"/>
    </row>
    <row r="1907" spans="63:65" x14ac:dyDescent="0.25">
      <c r="BK1907" s="74">
        <v>6761</v>
      </c>
      <c r="BL1907" s="74" t="s">
        <v>3791</v>
      </c>
      <c r="BM1907" s="74"/>
    </row>
    <row r="1908" spans="63:65" x14ac:dyDescent="0.25">
      <c r="BK1908" s="74">
        <v>6762</v>
      </c>
      <c r="BL1908" s="74" t="s">
        <v>9996</v>
      </c>
      <c r="BM1908" s="74"/>
    </row>
    <row r="1909" spans="63:65" x14ac:dyDescent="0.25">
      <c r="BK1909" s="74">
        <v>6765</v>
      </c>
      <c r="BL1909" s="74" t="s">
        <v>3792</v>
      </c>
      <c r="BM1909" s="74"/>
    </row>
    <row r="1910" spans="63:65" x14ac:dyDescent="0.25">
      <c r="BK1910" s="74">
        <v>6766</v>
      </c>
      <c r="BL1910" s="74" t="s">
        <v>9997</v>
      </c>
      <c r="BM1910" s="74"/>
    </row>
    <row r="1911" spans="63:65" x14ac:dyDescent="0.25">
      <c r="BK1911" s="74">
        <v>6767</v>
      </c>
      <c r="BL1911" s="74" t="s">
        <v>3793</v>
      </c>
      <c r="BM1911" s="74"/>
    </row>
    <row r="1912" spans="63:65" x14ac:dyDescent="0.25">
      <c r="BK1912" s="74">
        <v>6768</v>
      </c>
      <c r="BL1912" s="74" t="s">
        <v>3794</v>
      </c>
      <c r="BM1912" s="74"/>
    </row>
    <row r="1913" spans="63:65" x14ac:dyDescent="0.25">
      <c r="BK1913" s="74">
        <v>6769</v>
      </c>
      <c r="BL1913" s="74" t="s">
        <v>3795</v>
      </c>
      <c r="BM1913" s="74"/>
    </row>
    <row r="1914" spans="63:65" x14ac:dyDescent="0.25">
      <c r="BK1914" s="74">
        <v>6770</v>
      </c>
      <c r="BL1914" s="74" t="s">
        <v>3796</v>
      </c>
      <c r="BM1914" s="74"/>
    </row>
    <row r="1915" spans="63:65" x14ac:dyDescent="0.25">
      <c r="BK1915" s="74">
        <v>6771</v>
      </c>
      <c r="BL1915" s="74" t="s">
        <v>3797</v>
      </c>
      <c r="BM1915" s="74"/>
    </row>
    <row r="1916" spans="63:65" x14ac:dyDescent="0.25">
      <c r="BK1916" s="74">
        <v>6772</v>
      </c>
      <c r="BL1916" s="74" t="s">
        <v>3798</v>
      </c>
      <c r="BM1916" s="74"/>
    </row>
    <row r="1917" spans="63:65" x14ac:dyDescent="0.25">
      <c r="BK1917" s="74">
        <v>6773</v>
      </c>
      <c r="BL1917" s="74" t="s">
        <v>3799</v>
      </c>
      <c r="BM1917" s="74"/>
    </row>
    <row r="1918" spans="63:65" x14ac:dyDescent="0.25">
      <c r="BK1918" s="74">
        <v>6774</v>
      </c>
      <c r="BL1918" s="74" t="s">
        <v>3800</v>
      </c>
      <c r="BM1918" s="74"/>
    </row>
    <row r="1919" spans="63:65" x14ac:dyDescent="0.25">
      <c r="BK1919" s="74">
        <v>6775</v>
      </c>
      <c r="BL1919" s="74" t="s">
        <v>3801</v>
      </c>
      <c r="BM1919" s="74"/>
    </row>
    <row r="1920" spans="63:65" x14ac:dyDescent="0.25">
      <c r="BK1920" s="74">
        <v>6776</v>
      </c>
      <c r="BL1920" s="74" t="s">
        <v>3802</v>
      </c>
      <c r="BM1920" s="74"/>
    </row>
    <row r="1921" spans="63:65" x14ac:dyDescent="0.25">
      <c r="BK1921" s="74">
        <v>6777</v>
      </c>
      <c r="BL1921" s="74" t="s">
        <v>3803</v>
      </c>
      <c r="BM1921" s="74"/>
    </row>
    <row r="1922" spans="63:65" x14ac:dyDescent="0.25">
      <c r="BK1922" s="74">
        <v>6778</v>
      </c>
      <c r="BL1922" s="74" t="s">
        <v>3804</v>
      </c>
      <c r="BM1922" s="74"/>
    </row>
    <row r="1923" spans="63:65" x14ac:dyDescent="0.25">
      <c r="BK1923" s="74">
        <v>6779</v>
      </c>
      <c r="BL1923" s="74" t="s">
        <v>3805</v>
      </c>
      <c r="BM1923" s="74"/>
    </row>
    <row r="1924" spans="63:65" x14ac:dyDescent="0.25">
      <c r="BK1924" s="74">
        <v>6781</v>
      </c>
      <c r="BL1924" s="74" t="s">
        <v>3806</v>
      </c>
      <c r="BM1924" s="74"/>
    </row>
    <row r="1925" spans="63:65" x14ac:dyDescent="0.25">
      <c r="BK1925" s="74">
        <v>6782</v>
      </c>
      <c r="BL1925" s="74" t="s">
        <v>3807</v>
      </c>
      <c r="BM1925" s="74"/>
    </row>
    <row r="1926" spans="63:65" x14ac:dyDescent="0.25">
      <c r="BK1926" s="74">
        <v>6784</v>
      </c>
      <c r="BL1926" s="74" t="s">
        <v>801</v>
      </c>
      <c r="BM1926" s="74"/>
    </row>
    <row r="1927" spans="63:65" x14ac:dyDescent="0.25">
      <c r="BK1927" s="74">
        <v>6785</v>
      </c>
      <c r="BL1927" s="74" t="s">
        <v>3703</v>
      </c>
      <c r="BM1927" s="74"/>
    </row>
    <row r="1928" spans="63:65" x14ac:dyDescent="0.25">
      <c r="BK1928" s="74">
        <v>6788</v>
      </c>
      <c r="BL1928" s="74" t="s">
        <v>3808</v>
      </c>
      <c r="BM1928" s="74"/>
    </row>
    <row r="1929" spans="63:65" x14ac:dyDescent="0.25">
      <c r="BK1929" s="74">
        <v>6789</v>
      </c>
      <c r="BL1929" s="74" t="s">
        <v>3809</v>
      </c>
      <c r="BM1929" s="74"/>
    </row>
    <row r="1930" spans="63:65" x14ac:dyDescent="0.25">
      <c r="BK1930" s="74">
        <v>6790</v>
      </c>
      <c r="BL1930" s="74" t="s">
        <v>1388</v>
      </c>
      <c r="BM1930" s="74"/>
    </row>
    <row r="1931" spans="63:65" x14ac:dyDescent="0.25">
      <c r="BK1931" s="74">
        <v>6791</v>
      </c>
      <c r="BL1931" s="74" t="s">
        <v>3810</v>
      </c>
      <c r="BM1931" s="74"/>
    </row>
    <row r="1932" spans="63:65" x14ac:dyDescent="0.25">
      <c r="BK1932" s="74">
        <v>6792</v>
      </c>
      <c r="BL1932" s="74" t="s">
        <v>3811</v>
      </c>
      <c r="BM1932" s="74"/>
    </row>
    <row r="1933" spans="63:65" x14ac:dyDescent="0.25">
      <c r="BK1933" s="74">
        <v>6794</v>
      </c>
      <c r="BL1933" s="74" t="s">
        <v>9396</v>
      </c>
      <c r="BM1933" s="74"/>
    </row>
    <row r="1934" spans="63:65" x14ac:dyDescent="0.25">
      <c r="BK1934" s="74">
        <v>6795</v>
      </c>
      <c r="BL1934" s="74" t="s">
        <v>3812</v>
      </c>
      <c r="BM1934" s="74"/>
    </row>
    <row r="1935" spans="63:65" x14ac:dyDescent="0.25">
      <c r="BK1935" s="74">
        <v>6796</v>
      </c>
      <c r="BL1935" s="74" t="s">
        <v>3813</v>
      </c>
      <c r="BM1935" s="74"/>
    </row>
    <row r="1936" spans="63:65" x14ac:dyDescent="0.25">
      <c r="BK1936" s="74">
        <v>6797</v>
      </c>
      <c r="BL1936" s="74" t="s">
        <v>3814</v>
      </c>
      <c r="BM1936" s="74"/>
    </row>
    <row r="1937" spans="63:65" x14ac:dyDescent="0.25">
      <c r="BK1937" s="74">
        <v>6800</v>
      </c>
      <c r="BL1937" s="74" t="s">
        <v>3815</v>
      </c>
      <c r="BM1937" s="74"/>
    </row>
    <row r="1938" spans="63:65" x14ac:dyDescent="0.25">
      <c r="BK1938" s="74">
        <v>6801</v>
      </c>
      <c r="BL1938" s="74" t="s">
        <v>3816</v>
      </c>
      <c r="BM1938" s="74"/>
    </row>
    <row r="1939" spans="63:65" x14ac:dyDescent="0.25">
      <c r="BK1939" s="74">
        <v>6802</v>
      </c>
      <c r="BL1939" s="74" t="s">
        <v>411</v>
      </c>
      <c r="BM1939" s="74"/>
    </row>
    <row r="1940" spans="63:65" x14ac:dyDescent="0.25">
      <c r="BK1940" s="74">
        <v>6803</v>
      </c>
      <c r="BL1940" s="74" t="s">
        <v>3817</v>
      </c>
      <c r="BM1940" s="74"/>
    </row>
    <row r="1941" spans="63:65" x14ac:dyDescent="0.25">
      <c r="BK1941" s="74">
        <v>6804</v>
      </c>
      <c r="BL1941" s="74" t="s">
        <v>3818</v>
      </c>
      <c r="BM1941" s="74"/>
    </row>
    <row r="1942" spans="63:65" x14ac:dyDescent="0.25">
      <c r="BK1942" s="74">
        <v>6806</v>
      </c>
      <c r="BL1942" s="74" t="s">
        <v>3819</v>
      </c>
      <c r="BM1942" s="74"/>
    </row>
    <row r="1943" spans="63:65" x14ac:dyDescent="0.25">
      <c r="BK1943" s="74">
        <v>6807</v>
      </c>
      <c r="BL1943" s="74" t="s">
        <v>3820</v>
      </c>
      <c r="BM1943" s="74"/>
    </row>
    <row r="1944" spans="63:65" x14ac:dyDescent="0.25">
      <c r="BK1944" s="74">
        <v>6809</v>
      </c>
      <c r="BL1944" s="74" t="s">
        <v>3821</v>
      </c>
      <c r="BM1944" s="74"/>
    </row>
    <row r="1945" spans="63:65" x14ac:dyDescent="0.25">
      <c r="BK1945" s="74">
        <v>6810</v>
      </c>
      <c r="BL1945" s="74" t="s">
        <v>3822</v>
      </c>
      <c r="BM1945" s="74"/>
    </row>
    <row r="1946" spans="63:65" x14ac:dyDescent="0.25">
      <c r="BK1946" s="74">
        <v>6811</v>
      </c>
      <c r="BL1946" s="74" t="s">
        <v>3823</v>
      </c>
      <c r="BM1946" s="74"/>
    </row>
    <row r="1947" spans="63:65" x14ac:dyDescent="0.25">
      <c r="BK1947" s="74">
        <v>6812</v>
      </c>
      <c r="BL1947" s="74" t="s">
        <v>3824</v>
      </c>
      <c r="BM1947" s="74"/>
    </row>
    <row r="1948" spans="63:65" x14ac:dyDescent="0.25">
      <c r="BK1948" s="74">
        <v>6813</v>
      </c>
      <c r="BL1948" s="74" t="s">
        <v>9397</v>
      </c>
      <c r="BM1948" s="74"/>
    </row>
    <row r="1949" spans="63:65" x14ac:dyDescent="0.25">
      <c r="BK1949" s="74">
        <v>6814</v>
      </c>
      <c r="BL1949" s="74" t="s">
        <v>9554</v>
      </c>
      <c r="BM1949" s="74"/>
    </row>
    <row r="1950" spans="63:65" x14ac:dyDescent="0.25">
      <c r="BK1950" s="74">
        <v>6817</v>
      </c>
      <c r="BL1950" s="74" t="s">
        <v>3324</v>
      </c>
      <c r="BM1950" s="74"/>
    </row>
    <row r="1951" spans="63:65" x14ac:dyDescent="0.25">
      <c r="BK1951" s="74">
        <v>6818</v>
      </c>
      <c r="BL1951" s="74" t="s">
        <v>3825</v>
      </c>
      <c r="BM1951" s="74"/>
    </row>
    <row r="1952" spans="63:65" x14ac:dyDescent="0.25">
      <c r="BK1952" s="74">
        <v>6820</v>
      </c>
      <c r="BL1952" s="74" t="s">
        <v>3826</v>
      </c>
      <c r="BM1952" s="74"/>
    </row>
    <row r="1953" spans="63:65" x14ac:dyDescent="0.25">
      <c r="BK1953" s="74">
        <v>6821</v>
      </c>
      <c r="BL1953" s="74" t="s">
        <v>3827</v>
      </c>
      <c r="BM1953" s="74"/>
    </row>
    <row r="1954" spans="63:65" x14ac:dyDescent="0.25">
      <c r="BK1954" s="74">
        <v>6822</v>
      </c>
      <c r="BL1954" s="74" t="s">
        <v>3828</v>
      </c>
      <c r="BM1954" s="74"/>
    </row>
    <row r="1955" spans="63:65" x14ac:dyDescent="0.25">
      <c r="BK1955" s="74">
        <v>6823</v>
      </c>
      <c r="BL1955" s="74" t="s">
        <v>3829</v>
      </c>
      <c r="BM1955" s="74"/>
    </row>
    <row r="1956" spans="63:65" x14ac:dyDescent="0.25">
      <c r="BK1956" s="74">
        <v>6824</v>
      </c>
      <c r="BL1956" s="74" t="s">
        <v>3830</v>
      </c>
      <c r="BM1956" s="74"/>
    </row>
    <row r="1957" spans="63:65" x14ac:dyDescent="0.25">
      <c r="BK1957" s="74">
        <v>6826</v>
      </c>
      <c r="BL1957" s="74" t="s">
        <v>9998</v>
      </c>
      <c r="BM1957" s="74"/>
    </row>
    <row r="1958" spans="63:65" x14ac:dyDescent="0.25">
      <c r="BK1958" s="74">
        <v>6828</v>
      </c>
      <c r="BL1958" s="74" t="s">
        <v>3831</v>
      </c>
      <c r="BM1958" s="74"/>
    </row>
    <row r="1959" spans="63:65" x14ac:dyDescent="0.25">
      <c r="BK1959" s="74">
        <v>6829</v>
      </c>
      <c r="BL1959" s="74" t="s">
        <v>3357</v>
      </c>
      <c r="BM1959" s="74"/>
    </row>
    <row r="1960" spans="63:65" x14ac:dyDescent="0.25">
      <c r="BK1960" s="74">
        <v>6830</v>
      </c>
      <c r="BL1960" s="74" t="s">
        <v>9999</v>
      </c>
      <c r="BM1960" s="74"/>
    </row>
    <row r="1961" spans="63:65" x14ac:dyDescent="0.25">
      <c r="BK1961" s="74">
        <v>6831</v>
      </c>
      <c r="BL1961" s="74" t="s">
        <v>12955</v>
      </c>
      <c r="BM1961" s="74"/>
    </row>
    <row r="1962" spans="63:65" x14ac:dyDescent="0.25">
      <c r="BK1962" s="74">
        <v>6832</v>
      </c>
      <c r="BL1962" s="74" t="s">
        <v>3833</v>
      </c>
      <c r="BM1962" s="74"/>
    </row>
    <row r="1963" spans="63:65" x14ac:dyDescent="0.25">
      <c r="BK1963" s="74">
        <v>6833</v>
      </c>
      <c r="BL1963" s="74" t="s">
        <v>10000</v>
      </c>
      <c r="BM1963" s="74"/>
    </row>
    <row r="1964" spans="63:65" x14ac:dyDescent="0.25">
      <c r="BK1964" s="74">
        <v>6834</v>
      </c>
      <c r="BL1964" s="74" t="s">
        <v>10001</v>
      </c>
      <c r="BM1964" s="74"/>
    </row>
    <row r="1965" spans="63:65" x14ac:dyDescent="0.25">
      <c r="BK1965" s="74">
        <v>6835</v>
      </c>
      <c r="BL1965" s="74" t="s">
        <v>10002</v>
      </c>
      <c r="BM1965" s="74"/>
    </row>
    <row r="1966" spans="63:65" x14ac:dyDescent="0.25">
      <c r="BK1966" s="74">
        <v>6836</v>
      </c>
      <c r="BL1966" s="74" t="s">
        <v>10003</v>
      </c>
      <c r="BM1966" s="74"/>
    </row>
    <row r="1967" spans="63:65" x14ac:dyDescent="0.25">
      <c r="BK1967" s="74">
        <v>6837</v>
      </c>
      <c r="BL1967" s="74" t="s">
        <v>3392</v>
      </c>
      <c r="BM1967" s="74"/>
    </row>
    <row r="1968" spans="63:65" x14ac:dyDescent="0.25">
      <c r="BK1968" s="74">
        <v>6838</v>
      </c>
      <c r="BL1968" s="74" t="s">
        <v>3834</v>
      </c>
      <c r="BM1968" s="74"/>
    </row>
    <row r="1969" spans="63:65" x14ac:dyDescent="0.25">
      <c r="BK1969" s="74">
        <v>6839</v>
      </c>
      <c r="BL1969" s="74" t="s">
        <v>3835</v>
      </c>
      <c r="BM1969" s="74"/>
    </row>
    <row r="1970" spans="63:65" x14ac:dyDescent="0.25">
      <c r="BK1970" s="74">
        <v>6841</v>
      </c>
      <c r="BL1970" s="74" t="s">
        <v>9944</v>
      </c>
      <c r="BM1970" s="74"/>
    </row>
    <row r="1971" spans="63:65" x14ac:dyDescent="0.25">
      <c r="BK1971" s="74">
        <v>6842</v>
      </c>
      <c r="BL1971" s="74" t="s">
        <v>3836</v>
      </c>
      <c r="BM1971" s="74"/>
    </row>
    <row r="1972" spans="63:65" x14ac:dyDescent="0.25">
      <c r="BK1972" s="74">
        <v>6843</v>
      </c>
      <c r="BL1972" s="74" t="s">
        <v>3837</v>
      </c>
      <c r="BM1972" s="74"/>
    </row>
    <row r="1973" spans="63:65" x14ac:dyDescent="0.25">
      <c r="BK1973" s="74">
        <v>6844</v>
      </c>
      <c r="BL1973" s="74" t="s">
        <v>3344</v>
      </c>
      <c r="BM1973" s="74"/>
    </row>
    <row r="1974" spans="63:65" x14ac:dyDescent="0.25">
      <c r="BK1974" s="74">
        <v>6846</v>
      </c>
      <c r="BL1974" s="74" t="s">
        <v>3838</v>
      </c>
      <c r="BM1974" s="74"/>
    </row>
    <row r="1975" spans="63:65" x14ac:dyDescent="0.25">
      <c r="BK1975" s="74">
        <v>6847</v>
      </c>
      <c r="BL1975" s="74" t="s">
        <v>3839</v>
      </c>
      <c r="BM1975" s="74"/>
    </row>
    <row r="1976" spans="63:65" x14ac:dyDescent="0.25">
      <c r="BK1976" s="74">
        <v>6848</v>
      </c>
      <c r="BL1976" s="74" t="s">
        <v>3840</v>
      </c>
      <c r="BM1976" s="74"/>
    </row>
    <row r="1977" spans="63:65" x14ac:dyDescent="0.25">
      <c r="BK1977" s="74">
        <v>6849</v>
      </c>
      <c r="BL1977" s="74" t="s">
        <v>3841</v>
      </c>
      <c r="BM1977" s="74"/>
    </row>
    <row r="1978" spans="63:65" x14ac:dyDescent="0.25">
      <c r="BK1978" s="74">
        <v>6850</v>
      </c>
      <c r="BL1978" s="74" t="s">
        <v>3729</v>
      </c>
      <c r="BM1978" s="74"/>
    </row>
    <row r="1979" spans="63:65" x14ac:dyDescent="0.25">
      <c r="BK1979" s="74">
        <v>6851</v>
      </c>
      <c r="BL1979" s="74" t="s">
        <v>3842</v>
      </c>
      <c r="BM1979" s="74"/>
    </row>
    <row r="1980" spans="63:65" x14ac:dyDescent="0.25">
      <c r="BK1980" s="74">
        <v>6852</v>
      </c>
      <c r="BL1980" s="74" t="s">
        <v>3843</v>
      </c>
      <c r="BM1980" s="74"/>
    </row>
    <row r="1981" spans="63:65" x14ac:dyDescent="0.25">
      <c r="BK1981" s="74">
        <v>6853</v>
      </c>
      <c r="BL1981" s="74" t="s">
        <v>3844</v>
      </c>
      <c r="BM1981" s="74"/>
    </row>
    <row r="1982" spans="63:65" x14ac:dyDescent="0.25">
      <c r="BK1982" s="74">
        <v>6854</v>
      </c>
      <c r="BL1982" s="74" t="s">
        <v>2306</v>
      </c>
      <c r="BM1982" s="74"/>
    </row>
    <row r="1983" spans="63:65" x14ac:dyDescent="0.25">
      <c r="BK1983" s="74">
        <v>6855</v>
      </c>
      <c r="BL1983" s="74" t="s">
        <v>3845</v>
      </c>
      <c r="BM1983" s="74"/>
    </row>
    <row r="1984" spans="63:65" x14ac:dyDescent="0.25">
      <c r="BK1984" s="74">
        <v>6856</v>
      </c>
      <c r="BL1984" s="74" t="s">
        <v>3846</v>
      </c>
      <c r="BM1984" s="74"/>
    </row>
    <row r="1985" spans="63:65" x14ac:dyDescent="0.25">
      <c r="BK1985" s="74">
        <v>6857</v>
      </c>
      <c r="BL1985" s="74" t="s">
        <v>3847</v>
      </c>
      <c r="BM1985" s="74"/>
    </row>
    <row r="1986" spans="63:65" x14ac:dyDescent="0.25">
      <c r="BK1986" s="74">
        <v>6858</v>
      </c>
      <c r="BL1986" s="74" t="s">
        <v>10004</v>
      </c>
      <c r="BM1986" s="74"/>
    </row>
    <row r="1987" spans="63:65" x14ac:dyDescent="0.25">
      <c r="BK1987" s="74">
        <v>6859</v>
      </c>
      <c r="BL1987" s="74" t="s">
        <v>3848</v>
      </c>
      <c r="BM1987" s="74"/>
    </row>
    <row r="1988" spans="63:65" x14ac:dyDescent="0.25">
      <c r="BK1988" s="74">
        <v>6860</v>
      </c>
      <c r="BL1988" s="74" t="s">
        <v>3849</v>
      </c>
      <c r="BM1988" s="74"/>
    </row>
    <row r="1989" spans="63:65" x14ac:dyDescent="0.25">
      <c r="BK1989" s="74">
        <v>6861</v>
      </c>
      <c r="BL1989" s="74" t="s">
        <v>3850</v>
      </c>
      <c r="BM1989" s="74"/>
    </row>
    <row r="1990" spans="63:65" x14ac:dyDescent="0.25">
      <c r="BK1990" s="74">
        <v>6862</v>
      </c>
      <c r="BL1990" s="74" t="s">
        <v>10005</v>
      </c>
      <c r="BM1990" s="74"/>
    </row>
    <row r="1991" spans="63:65" x14ac:dyDescent="0.25">
      <c r="BK1991" s="74">
        <v>6863</v>
      </c>
      <c r="BL1991" s="74" t="s">
        <v>3851</v>
      </c>
      <c r="BM1991" s="74"/>
    </row>
    <row r="1992" spans="63:65" x14ac:dyDescent="0.25">
      <c r="BK1992" s="74">
        <v>6864</v>
      </c>
      <c r="BL1992" s="74" t="s">
        <v>3852</v>
      </c>
      <c r="BM1992" s="74"/>
    </row>
    <row r="1993" spans="63:65" x14ac:dyDescent="0.25">
      <c r="BK1993" s="74">
        <v>6865</v>
      </c>
      <c r="BL1993" s="74" t="s">
        <v>3853</v>
      </c>
      <c r="BM1993" s="74"/>
    </row>
    <row r="1994" spans="63:65" x14ac:dyDescent="0.25">
      <c r="BK1994" s="74">
        <v>6866</v>
      </c>
      <c r="BL1994" s="74" t="s">
        <v>3854</v>
      </c>
      <c r="BM1994" s="74"/>
    </row>
    <row r="1995" spans="63:65" x14ac:dyDescent="0.25">
      <c r="BK1995" s="74">
        <v>6867</v>
      </c>
      <c r="BL1995" s="74" t="s">
        <v>3855</v>
      </c>
      <c r="BM1995" s="74"/>
    </row>
    <row r="1996" spans="63:65" x14ac:dyDescent="0.25">
      <c r="BK1996" s="74">
        <v>6868</v>
      </c>
      <c r="BL1996" s="74" t="s">
        <v>3856</v>
      </c>
      <c r="BM1996" s="74"/>
    </row>
    <row r="1997" spans="63:65" x14ac:dyDescent="0.25">
      <c r="BK1997" s="74">
        <v>6869</v>
      </c>
      <c r="BL1997" s="74" t="s">
        <v>3857</v>
      </c>
      <c r="BM1997" s="74"/>
    </row>
    <row r="1998" spans="63:65" x14ac:dyDescent="0.25">
      <c r="BK1998" s="74">
        <v>6871</v>
      </c>
      <c r="BL1998" s="74" t="s">
        <v>10006</v>
      </c>
      <c r="BM1998" s="74"/>
    </row>
    <row r="1999" spans="63:65" x14ac:dyDescent="0.25">
      <c r="BK1999" s="74">
        <v>6872</v>
      </c>
      <c r="BL1999" s="74" t="s">
        <v>10007</v>
      </c>
      <c r="BM1999" s="74"/>
    </row>
    <row r="2000" spans="63:65" x14ac:dyDescent="0.25">
      <c r="BK2000" s="74">
        <v>6873</v>
      </c>
      <c r="BL2000" s="74" t="s">
        <v>10008</v>
      </c>
      <c r="BM2000" s="74"/>
    </row>
    <row r="2001" spans="63:65" x14ac:dyDescent="0.25">
      <c r="BK2001" s="74">
        <v>6874</v>
      </c>
      <c r="BL2001" s="74" t="s">
        <v>3858</v>
      </c>
      <c r="BM2001" s="74"/>
    </row>
    <row r="2002" spans="63:65" x14ac:dyDescent="0.25">
      <c r="BK2002" s="74">
        <v>6875</v>
      </c>
      <c r="BL2002" s="74" t="s">
        <v>3859</v>
      </c>
      <c r="BM2002" s="74"/>
    </row>
    <row r="2003" spans="63:65" x14ac:dyDescent="0.25">
      <c r="BK2003" s="74">
        <v>6876</v>
      </c>
      <c r="BL2003" s="74" t="s">
        <v>3860</v>
      </c>
      <c r="BM2003" s="74"/>
    </row>
    <row r="2004" spans="63:65" x14ac:dyDescent="0.25">
      <c r="BK2004" s="74">
        <v>6877</v>
      </c>
      <c r="BL2004" s="74" t="s">
        <v>9398</v>
      </c>
      <c r="BM2004" s="74"/>
    </row>
    <row r="2005" spans="63:65" x14ac:dyDescent="0.25">
      <c r="BK2005" s="74">
        <v>6878</v>
      </c>
      <c r="BL2005" s="74" t="s">
        <v>9399</v>
      </c>
      <c r="BM2005" s="74"/>
    </row>
    <row r="2006" spans="63:65" x14ac:dyDescent="0.25">
      <c r="BK2006" s="74">
        <v>6879</v>
      </c>
      <c r="BL2006" s="74" t="s">
        <v>3642</v>
      </c>
      <c r="BM2006" s="74"/>
    </row>
    <row r="2007" spans="63:65" x14ac:dyDescent="0.25">
      <c r="BK2007" s="74">
        <v>6880</v>
      </c>
      <c r="BL2007" s="74" t="s">
        <v>10009</v>
      </c>
      <c r="BM2007" s="74"/>
    </row>
    <row r="2008" spans="63:65" x14ac:dyDescent="0.25">
      <c r="BK2008" s="74">
        <v>6881</v>
      </c>
      <c r="BL2008" s="74" t="s">
        <v>3861</v>
      </c>
      <c r="BM2008" s="74"/>
    </row>
    <row r="2009" spans="63:65" x14ac:dyDescent="0.25">
      <c r="BK2009" s="74">
        <v>6882</v>
      </c>
      <c r="BL2009" s="74" t="s">
        <v>3862</v>
      </c>
      <c r="BM2009" s="74"/>
    </row>
    <row r="2010" spans="63:65" x14ac:dyDescent="0.25">
      <c r="BK2010" s="74">
        <v>6883</v>
      </c>
      <c r="BL2010" s="74" t="s">
        <v>9400</v>
      </c>
      <c r="BM2010" s="74"/>
    </row>
    <row r="2011" spans="63:65" x14ac:dyDescent="0.25">
      <c r="BK2011" s="74">
        <v>6884</v>
      </c>
      <c r="BL2011" s="74" t="s">
        <v>3344</v>
      </c>
      <c r="BM2011" s="74"/>
    </row>
    <row r="2012" spans="63:65" x14ac:dyDescent="0.25">
      <c r="BK2012" s="74">
        <v>6885</v>
      </c>
      <c r="BL2012" s="74" t="s">
        <v>3863</v>
      </c>
      <c r="BM2012" s="74"/>
    </row>
    <row r="2013" spans="63:65" x14ac:dyDescent="0.25">
      <c r="BK2013" s="74">
        <v>6886</v>
      </c>
      <c r="BL2013" s="74" t="s">
        <v>3864</v>
      </c>
      <c r="BM2013" s="74"/>
    </row>
    <row r="2014" spans="63:65" x14ac:dyDescent="0.25">
      <c r="BK2014" s="74">
        <v>6887</v>
      </c>
      <c r="BL2014" s="74" t="s">
        <v>10010</v>
      </c>
      <c r="BM2014" s="74"/>
    </row>
    <row r="2015" spans="63:65" x14ac:dyDescent="0.25">
      <c r="BK2015" s="74">
        <v>6889</v>
      </c>
      <c r="BL2015" s="74" t="s">
        <v>3865</v>
      </c>
      <c r="BM2015" s="74"/>
    </row>
    <row r="2016" spans="63:65" x14ac:dyDescent="0.25">
      <c r="BK2016" s="74">
        <v>6890</v>
      </c>
      <c r="BL2016" s="74" t="s">
        <v>3866</v>
      </c>
      <c r="BM2016" s="74"/>
    </row>
    <row r="2017" spans="63:65" x14ac:dyDescent="0.25">
      <c r="BK2017" s="74">
        <v>6891</v>
      </c>
      <c r="BL2017" s="74" t="s">
        <v>3867</v>
      </c>
      <c r="BM2017" s="74"/>
    </row>
    <row r="2018" spans="63:65" x14ac:dyDescent="0.25">
      <c r="BK2018" s="74">
        <v>6892</v>
      </c>
      <c r="BL2018" s="74" t="s">
        <v>3868</v>
      </c>
      <c r="BM2018" s="74"/>
    </row>
    <row r="2019" spans="63:65" x14ac:dyDescent="0.25">
      <c r="BK2019" s="74">
        <v>6893</v>
      </c>
      <c r="BL2019" s="74" t="s">
        <v>3869</v>
      </c>
      <c r="BM2019" s="74"/>
    </row>
    <row r="2020" spans="63:65" x14ac:dyDescent="0.25">
      <c r="BK2020" s="74">
        <v>6894</v>
      </c>
      <c r="BL2020" s="74" t="s">
        <v>9925</v>
      </c>
      <c r="BM2020" s="74"/>
    </row>
    <row r="2021" spans="63:65" x14ac:dyDescent="0.25">
      <c r="BK2021" s="74">
        <v>6896</v>
      </c>
      <c r="BL2021" s="74" t="s">
        <v>3870</v>
      </c>
      <c r="BM2021" s="74"/>
    </row>
    <row r="2022" spans="63:65" x14ac:dyDescent="0.25">
      <c r="BK2022" s="74">
        <v>6897</v>
      </c>
      <c r="BL2022" s="74" t="s">
        <v>3790</v>
      </c>
      <c r="BM2022" s="74"/>
    </row>
    <row r="2023" spans="63:65" x14ac:dyDescent="0.25">
      <c r="BK2023" s="74">
        <v>6898</v>
      </c>
      <c r="BL2023" s="74" t="s">
        <v>10011</v>
      </c>
      <c r="BM2023" s="74"/>
    </row>
    <row r="2024" spans="63:65" x14ac:dyDescent="0.25">
      <c r="BK2024" s="74">
        <v>6900</v>
      </c>
      <c r="BL2024" s="74" t="s">
        <v>10012</v>
      </c>
      <c r="BM2024" s="74"/>
    </row>
    <row r="2025" spans="63:65" x14ac:dyDescent="0.25">
      <c r="BK2025" s="74">
        <v>6901</v>
      </c>
      <c r="BL2025" s="74" t="s">
        <v>10013</v>
      </c>
      <c r="BM2025" s="74"/>
    </row>
    <row r="2026" spans="63:65" x14ac:dyDescent="0.25">
      <c r="BK2026" s="74">
        <v>6902</v>
      </c>
      <c r="BL2026" s="74" t="s">
        <v>3871</v>
      </c>
      <c r="BM2026" s="74"/>
    </row>
    <row r="2027" spans="63:65" x14ac:dyDescent="0.25">
      <c r="BK2027" s="74">
        <v>6903</v>
      </c>
      <c r="BL2027" s="74" t="s">
        <v>3872</v>
      </c>
      <c r="BM2027" s="74"/>
    </row>
    <row r="2028" spans="63:65" x14ac:dyDescent="0.25">
      <c r="BK2028" s="74">
        <v>6904</v>
      </c>
      <c r="BL2028" s="74" t="s">
        <v>3873</v>
      </c>
      <c r="BM2028" s="74"/>
    </row>
    <row r="2029" spans="63:65" x14ac:dyDescent="0.25">
      <c r="BK2029" s="74">
        <v>6905</v>
      </c>
      <c r="BL2029" s="74" t="s">
        <v>3874</v>
      </c>
      <c r="BM2029" s="74"/>
    </row>
    <row r="2030" spans="63:65" x14ac:dyDescent="0.25">
      <c r="BK2030" s="74">
        <v>6906</v>
      </c>
      <c r="BL2030" s="74" t="s">
        <v>3875</v>
      </c>
      <c r="BM2030" s="74"/>
    </row>
    <row r="2031" spans="63:65" x14ac:dyDescent="0.25">
      <c r="BK2031" s="74">
        <v>6907</v>
      </c>
      <c r="BL2031" s="74" t="s">
        <v>10014</v>
      </c>
      <c r="BM2031" s="74"/>
    </row>
    <row r="2032" spans="63:65" x14ac:dyDescent="0.25">
      <c r="BK2032" s="74">
        <v>6908</v>
      </c>
      <c r="BL2032" s="74" t="s">
        <v>3876</v>
      </c>
      <c r="BM2032" s="74"/>
    </row>
    <row r="2033" spans="63:65" x14ac:dyDescent="0.25">
      <c r="BK2033" s="74">
        <v>6909</v>
      </c>
      <c r="BL2033" s="74" t="s">
        <v>3877</v>
      </c>
      <c r="BM2033" s="74"/>
    </row>
    <row r="2034" spans="63:65" x14ac:dyDescent="0.25">
      <c r="BK2034" s="74">
        <v>6910</v>
      </c>
      <c r="BL2034" s="74" t="s">
        <v>3878</v>
      </c>
      <c r="BM2034" s="74"/>
    </row>
    <row r="2035" spans="63:65" x14ac:dyDescent="0.25">
      <c r="BK2035" s="74">
        <v>6911</v>
      </c>
      <c r="BL2035" s="74" t="s">
        <v>3879</v>
      </c>
      <c r="BM2035" s="74"/>
    </row>
    <row r="2036" spans="63:65" x14ac:dyDescent="0.25">
      <c r="BK2036" s="74">
        <v>6912</v>
      </c>
      <c r="BL2036" s="74" t="s">
        <v>10015</v>
      </c>
      <c r="BM2036" s="74"/>
    </row>
    <row r="2037" spans="63:65" x14ac:dyDescent="0.25">
      <c r="BK2037" s="74">
        <v>6913</v>
      </c>
      <c r="BL2037" s="74" t="s">
        <v>3880</v>
      </c>
      <c r="BM2037" s="74"/>
    </row>
    <row r="2038" spans="63:65" x14ac:dyDescent="0.25">
      <c r="BK2038" s="74">
        <v>6915</v>
      </c>
      <c r="BL2038" s="74" t="s">
        <v>3881</v>
      </c>
      <c r="BM2038" s="74"/>
    </row>
    <row r="2039" spans="63:65" x14ac:dyDescent="0.25">
      <c r="BK2039" s="74">
        <v>6916</v>
      </c>
      <c r="BL2039" s="74" t="s">
        <v>3882</v>
      </c>
      <c r="BM2039" s="74"/>
    </row>
    <row r="2040" spans="63:65" x14ac:dyDescent="0.25">
      <c r="BK2040" s="74">
        <v>6917</v>
      </c>
      <c r="BL2040" s="74" t="s">
        <v>10016</v>
      </c>
      <c r="BM2040" s="74"/>
    </row>
    <row r="2041" spans="63:65" x14ac:dyDescent="0.25">
      <c r="BK2041" s="74">
        <v>6919</v>
      </c>
      <c r="BL2041" s="74" t="s">
        <v>3883</v>
      </c>
      <c r="BM2041" s="74"/>
    </row>
    <row r="2042" spans="63:65" x14ac:dyDescent="0.25">
      <c r="BK2042" s="74">
        <v>6920</v>
      </c>
      <c r="BL2042" s="74" t="s">
        <v>3884</v>
      </c>
      <c r="BM2042" s="74"/>
    </row>
    <row r="2043" spans="63:65" x14ac:dyDescent="0.25">
      <c r="BK2043" s="74">
        <v>6921</v>
      </c>
      <c r="BL2043" s="74" t="s">
        <v>1929</v>
      </c>
      <c r="BM2043" s="74"/>
    </row>
    <row r="2044" spans="63:65" x14ac:dyDescent="0.25">
      <c r="BK2044" s="74">
        <v>6922</v>
      </c>
      <c r="BL2044" s="74" t="s">
        <v>3885</v>
      </c>
      <c r="BM2044" s="74"/>
    </row>
    <row r="2045" spans="63:65" x14ac:dyDescent="0.25">
      <c r="BK2045" s="74">
        <v>6923</v>
      </c>
      <c r="BL2045" s="74" t="s">
        <v>3886</v>
      </c>
      <c r="BM2045" s="74"/>
    </row>
    <row r="2046" spans="63:65" x14ac:dyDescent="0.25">
      <c r="BK2046" s="74">
        <v>6925</v>
      </c>
      <c r="BL2046" s="74" t="s">
        <v>3887</v>
      </c>
      <c r="BM2046" s="74"/>
    </row>
    <row r="2047" spans="63:65" x14ac:dyDescent="0.25">
      <c r="BK2047" s="74">
        <v>6926</v>
      </c>
      <c r="BL2047" s="74" t="s">
        <v>10017</v>
      </c>
      <c r="BM2047" s="74"/>
    </row>
    <row r="2048" spans="63:65" x14ac:dyDescent="0.25">
      <c r="BK2048" s="74">
        <v>6927</v>
      </c>
      <c r="BL2048" s="74" t="s">
        <v>3888</v>
      </c>
      <c r="BM2048" s="74"/>
    </row>
    <row r="2049" spans="63:65" x14ac:dyDescent="0.25">
      <c r="BK2049" s="74">
        <v>6928</v>
      </c>
      <c r="BL2049" s="74" t="s">
        <v>10018</v>
      </c>
      <c r="BM2049" s="74"/>
    </row>
    <row r="2050" spans="63:65" x14ac:dyDescent="0.25">
      <c r="BK2050" s="74">
        <v>6929</v>
      </c>
      <c r="BL2050" s="74" t="s">
        <v>10019</v>
      </c>
      <c r="BM2050" s="74"/>
    </row>
    <row r="2051" spans="63:65" x14ac:dyDescent="0.25">
      <c r="BK2051" s="74">
        <v>6930</v>
      </c>
      <c r="BL2051" s="74" t="s">
        <v>3889</v>
      </c>
      <c r="BM2051" s="74"/>
    </row>
    <row r="2052" spans="63:65" x14ac:dyDescent="0.25">
      <c r="BK2052" s="74">
        <v>6931</v>
      </c>
      <c r="BL2052" s="74" t="s">
        <v>3890</v>
      </c>
      <c r="BM2052" s="74"/>
    </row>
    <row r="2053" spans="63:65" x14ac:dyDescent="0.25">
      <c r="BK2053" s="74">
        <v>6932</v>
      </c>
      <c r="BL2053" s="74" t="s">
        <v>3891</v>
      </c>
      <c r="BM2053" s="74"/>
    </row>
    <row r="2054" spans="63:65" x14ac:dyDescent="0.25">
      <c r="BK2054" s="74">
        <v>6933</v>
      </c>
      <c r="BL2054" s="74" t="s">
        <v>10020</v>
      </c>
      <c r="BM2054" s="74"/>
    </row>
    <row r="2055" spans="63:65" x14ac:dyDescent="0.25">
      <c r="BK2055" s="74">
        <v>6934</v>
      </c>
      <c r="BL2055" s="74" t="s">
        <v>9554</v>
      </c>
      <c r="BM2055" s="74"/>
    </row>
    <row r="2056" spans="63:65" x14ac:dyDescent="0.25">
      <c r="BK2056" s="74">
        <v>6935</v>
      </c>
      <c r="BL2056" s="74" t="s">
        <v>3892</v>
      </c>
      <c r="BM2056" s="74"/>
    </row>
    <row r="2057" spans="63:65" x14ac:dyDescent="0.25">
      <c r="BK2057" s="74">
        <v>6936</v>
      </c>
      <c r="BL2057" s="74" t="s">
        <v>3893</v>
      </c>
      <c r="BM2057" s="74"/>
    </row>
    <row r="2058" spans="63:65" x14ac:dyDescent="0.25">
      <c r="BK2058" s="74">
        <v>6937</v>
      </c>
      <c r="BL2058" s="74" t="s">
        <v>3894</v>
      </c>
      <c r="BM2058" s="74"/>
    </row>
    <row r="2059" spans="63:65" x14ac:dyDescent="0.25">
      <c r="BK2059" s="74">
        <v>6938</v>
      </c>
      <c r="BL2059" s="74" t="s">
        <v>3895</v>
      </c>
      <c r="BM2059" s="74"/>
    </row>
    <row r="2060" spans="63:65" x14ac:dyDescent="0.25">
      <c r="BK2060" s="74">
        <v>6939</v>
      </c>
      <c r="BL2060" s="74" t="s">
        <v>3896</v>
      </c>
      <c r="BM2060" s="74"/>
    </row>
    <row r="2061" spans="63:65" x14ac:dyDescent="0.25">
      <c r="BK2061" s="74">
        <v>6940</v>
      </c>
      <c r="BL2061" s="74" t="s">
        <v>3897</v>
      </c>
      <c r="BM2061" s="74"/>
    </row>
    <row r="2062" spans="63:65" x14ac:dyDescent="0.25">
      <c r="BK2062" s="74">
        <v>6941</v>
      </c>
      <c r="BL2062" s="74" t="s">
        <v>3898</v>
      </c>
      <c r="BM2062" s="74"/>
    </row>
    <row r="2063" spans="63:65" x14ac:dyDescent="0.25">
      <c r="BK2063" s="74">
        <v>6942</v>
      </c>
      <c r="BL2063" s="74" t="s">
        <v>3505</v>
      </c>
      <c r="BM2063" s="74"/>
    </row>
    <row r="2064" spans="63:65" x14ac:dyDescent="0.25">
      <c r="BK2064" s="74">
        <v>6943</v>
      </c>
      <c r="BL2064" s="74" t="s">
        <v>3899</v>
      </c>
      <c r="BM2064" s="74"/>
    </row>
    <row r="2065" spans="63:65" x14ac:dyDescent="0.25">
      <c r="BK2065" s="74">
        <v>6944</v>
      </c>
      <c r="BL2065" s="74" t="s">
        <v>3900</v>
      </c>
      <c r="BM2065" s="74"/>
    </row>
    <row r="2066" spans="63:65" x14ac:dyDescent="0.25">
      <c r="BK2066" s="74">
        <v>6945</v>
      </c>
      <c r="BL2066" s="74" t="s">
        <v>10021</v>
      </c>
      <c r="BM2066" s="74"/>
    </row>
    <row r="2067" spans="63:65" x14ac:dyDescent="0.25">
      <c r="BK2067" s="74">
        <v>6946</v>
      </c>
      <c r="BL2067" s="74" t="s">
        <v>1186</v>
      </c>
      <c r="BM2067" s="74"/>
    </row>
    <row r="2068" spans="63:65" x14ac:dyDescent="0.25">
      <c r="BK2068" s="74">
        <v>6947</v>
      </c>
      <c r="BL2068" s="74" t="s">
        <v>3901</v>
      </c>
      <c r="BM2068" s="74"/>
    </row>
    <row r="2069" spans="63:65" x14ac:dyDescent="0.25">
      <c r="BK2069" s="74">
        <v>6948</v>
      </c>
      <c r="BL2069" s="74" t="s">
        <v>3902</v>
      </c>
      <c r="BM2069" s="74"/>
    </row>
    <row r="2070" spans="63:65" x14ac:dyDescent="0.25">
      <c r="BK2070" s="74">
        <v>6949</v>
      </c>
      <c r="BL2070" s="74" t="s">
        <v>3903</v>
      </c>
      <c r="BM2070" s="74"/>
    </row>
    <row r="2071" spans="63:65" x14ac:dyDescent="0.25">
      <c r="BK2071" s="74">
        <v>6951</v>
      </c>
      <c r="BL2071" s="74" t="s">
        <v>10022</v>
      </c>
      <c r="BM2071" s="74"/>
    </row>
    <row r="2072" spans="63:65" x14ac:dyDescent="0.25">
      <c r="BK2072" s="74">
        <v>6952</v>
      </c>
      <c r="BL2072" s="74" t="s">
        <v>3904</v>
      </c>
      <c r="BM2072" s="74"/>
    </row>
    <row r="2073" spans="63:65" x14ac:dyDescent="0.25">
      <c r="BK2073" s="74">
        <v>6953</v>
      </c>
      <c r="BL2073" s="74" t="s">
        <v>3905</v>
      </c>
      <c r="BM2073" s="74"/>
    </row>
    <row r="2074" spans="63:65" x14ac:dyDescent="0.25">
      <c r="BK2074" s="74">
        <v>6954</v>
      </c>
      <c r="BL2074" s="74" t="s">
        <v>3906</v>
      </c>
      <c r="BM2074" s="74"/>
    </row>
    <row r="2075" spans="63:65" x14ac:dyDescent="0.25">
      <c r="BK2075" s="74">
        <v>6955</v>
      </c>
      <c r="BL2075" s="74" t="s">
        <v>3907</v>
      </c>
      <c r="BM2075" s="74"/>
    </row>
    <row r="2076" spans="63:65" x14ac:dyDescent="0.25">
      <c r="BK2076" s="74">
        <v>6956</v>
      </c>
      <c r="BL2076" s="74" t="s">
        <v>3495</v>
      </c>
      <c r="BM2076" s="74"/>
    </row>
    <row r="2077" spans="63:65" x14ac:dyDescent="0.25">
      <c r="BK2077" s="74">
        <v>6958</v>
      </c>
      <c r="BL2077" s="74" t="s">
        <v>3908</v>
      </c>
      <c r="BM2077" s="74"/>
    </row>
    <row r="2078" spans="63:65" x14ac:dyDescent="0.25">
      <c r="BK2078" s="74">
        <v>6959</v>
      </c>
      <c r="BL2078" s="74" t="s">
        <v>10023</v>
      </c>
      <c r="BM2078" s="74"/>
    </row>
    <row r="2079" spans="63:65" x14ac:dyDescent="0.25">
      <c r="BK2079" s="74">
        <v>6960</v>
      </c>
      <c r="BL2079" s="74" t="s">
        <v>3894</v>
      </c>
      <c r="BM2079" s="74"/>
    </row>
    <row r="2080" spans="63:65" x14ac:dyDescent="0.25">
      <c r="BK2080" s="74">
        <v>6961</v>
      </c>
      <c r="BL2080" s="74" t="s">
        <v>3909</v>
      </c>
      <c r="BM2080" s="74"/>
    </row>
    <row r="2081" spans="63:65" x14ac:dyDescent="0.25">
      <c r="BK2081" s="74">
        <v>6962</v>
      </c>
      <c r="BL2081" s="74" t="s">
        <v>3910</v>
      </c>
      <c r="BM2081" s="74"/>
    </row>
    <row r="2082" spans="63:65" x14ac:dyDescent="0.25">
      <c r="BK2082" s="74">
        <v>6963</v>
      </c>
      <c r="BL2082" s="74" t="s">
        <v>3911</v>
      </c>
      <c r="BM2082" s="74"/>
    </row>
    <row r="2083" spans="63:65" x14ac:dyDescent="0.25">
      <c r="BK2083" s="74">
        <v>6964</v>
      </c>
      <c r="BL2083" s="74" t="s">
        <v>3912</v>
      </c>
      <c r="BM2083" s="74"/>
    </row>
    <row r="2084" spans="63:65" x14ac:dyDescent="0.25">
      <c r="BK2084" s="74">
        <v>6965</v>
      </c>
      <c r="BL2084" s="74" t="s">
        <v>2461</v>
      </c>
      <c r="BM2084" s="74"/>
    </row>
    <row r="2085" spans="63:65" x14ac:dyDescent="0.25">
      <c r="BK2085" s="74">
        <v>6966</v>
      </c>
      <c r="BL2085" s="74" t="s">
        <v>3913</v>
      </c>
      <c r="BM2085" s="74"/>
    </row>
    <row r="2086" spans="63:65" x14ac:dyDescent="0.25">
      <c r="BK2086" s="74">
        <v>6967</v>
      </c>
      <c r="BL2086" s="74" t="s">
        <v>3524</v>
      </c>
      <c r="BM2086" s="74"/>
    </row>
    <row r="2087" spans="63:65" x14ac:dyDescent="0.25">
      <c r="BK2087" s="74">
        <v>6968</v>
      </c>
      <c r="BL2087" s="74" t="s">
        <v>3535</v>
      </c>
      <c r="BM2087" s="74"/>
    </row>
    <row r="2088" spans="63:65" x14ac:dyDescent="0.25">
      <c r="BK2088" s="74">
        <v>6969</v>
      </c>
      <c r="BL2088" s="74" t="s">
        <v>3914</v>
      </c>
      <c r="BM2088" s="74"/>
    </row>
    <row r="2089" spans="63:65" x14ac:dyDescent="0.25">
      <c r="BK2089" s="74">
        <v>6970</v>
      </c>
      <c r="BL2089" s="74" t="s">
        <v>3915</v>
      </c>
      <c r="BM2089" s="74"/>
    </row>
    <row r="2090" spans="63:65" x14ac:dyDescent="0.25">
      <c r="BK2090" s="74">
        <v>6971</v>
      </c>
      <c r="BL2090" s="74" t="s">
        <v>3916</v>
      </c>
      <c r="BM2090" s="74"/>
    </row>
    <row r="2091" spans="63:65" x14ac:dyDescent="0.25">
      <c r="BK2091" s="74">
        <v>6972</v>
      </c>
      <c r="BL2091" s="74" t="s">
        <v>3917</v>
      </c>
      <c r="BM2091" s="74"/>
    </row>
    <row r="2092" spans="63:65" x14ac:dyDescent="0.25">
      <c r="BK2092" s="74">
        <v>6973</v>
      </c>
      <c r="BL2092" s="74" t="s">
        <v>3918</v>
      </c>
      <c r="BM2092" s="74"/>
    </row>
    <row r="2093" spans="63:65" x14ac:dyDescent="0.25">
      <c r="BK2093" s="74">
        <v>6974</v>
      </c>
      <c r="BL2093" s="74" t="s">
        <v>3919</v>
      </c>
      <c r="BM2093" s="74"/>
    </row>
    <row r="2094" spans="63:65" x14ac:dyDescent="0.25">
      <c r="BK2094" s="74">
        <v>6975</v>
      </c>
      <c r="BL2094" s="74" t="s">
        <v>10024</v>
      </c>
      <c r="BM2094" s="74"/>
    </row>
    <row r="2095" spans="63:65" x14ac:dyDescent="0.25">
      <c r="BK2095" s="74">
        <v>6976</v>
      </c>
      <c r="BL2095" s="74" t="s">
        <v>10025</v>
      </c>
      <c r="BM2095" s="74"/>
    </row>
    <row r="2096" spans="63:65" x14ac:dyDescent="0.25">
      <c r="BK2096" s="74">
        <v>6977</v>
      </c>
      <c r="BL2096" s="74" t="s">
        <v>3920</v>
      </c>
      <c r="BM2096" s="74"/>
    </row>
    <row r="2097" spans="63:65" x14ac:dyDescent="0.25">
      <c r="BK2097" s="74">
        <v>6978</v>
      </c>
      <c r="BL2097" s="74" t="s">
        <v>3921</v>
      </c>
      <c r="BM2097" s="74"/>
    </row>
    <row r="2098" spans="63:65" x14ac:dyDescent="0.25">
      <c r="BK2098" s="74">
        <v>6979</v>
      </c>
      <c r="BL2098" s="74" t="s">
        <v>3922</v>
      </c>
      <c r="BM2098" s="74"/>
    </row>
    <row r="2099" spans="63:65" x14ac:dyDescent="0.25">
      <c r="BK2099" s="74">
        <v>6980</v>
      </c>
      <c r="BL2099" s="74" t="s">
        <v>3923</v>
      </c>
      <c r="BM2099" s="74"/>
    </row>
    <row r="2100" spans="63:65" x14ac:dyDescent="0.25">
      <c r="BK2100" s="74">
        <v>6981</v>
      </c>
      <c r="BL2100" s="74" t="s">
        <v>10026</v>
      </c>
      <c r="BM2100" s="74"/>
    </row>
    <row r="2101" spans="63:65" x14ac:dyDescent="0.25">
      <c r="BK2101" s="74">
        <v>6982</v>
      </c>
      <c r="BL2101" s="74" t="s">
        <v>10027</v>
      </c>
      <c r="BM2101" s="74"/>
    </row>
    <row r="2102" spans="63:65" x14ac:dyDescent="0.25">
      <c r="BK2102" s="74">
        <v>6983</v>
      </c>
      <c r="BL2102" s="74" t="s">
        <v>3924</v>
      </c>
      <c r="BM2102" s="74"/>
    </row>
    <row r="2103" spans="63:65" x14ac:dyDescent="0.25">
      <c r="BK2103" s="74">
        <v>6985</v>
      </c>
      <c r="BL2103" s="74" t="s">
        <v>3847</v>
      </c>
      <c r="BM2103" s="74"/>
    </row>
    <row r="2104" spans="63:65" x14ac:dyDescent="0.25">
      <c r="BK2104" s="74">
        <v>6986</v>
      </c>
      <c r="BL2104" s="74" t="s">
        <v>3727</v>
      </c>
      <c r="BM2104" s="74"/>
    </row>
    <row r="2105" spans="63:65" x14ac:dyDescent="0.25">
      <c r="BK2105" s="74">
        <v>6987</v>
      </c>
      <c r="BL2105" s="74" t="s">
        <v>10028</v>
      </c>
      <c r="BM2105" s="74"/>
    </row>
    <row r="2106" spans="63:65" x14ac:dyDescent="0.25">
      <c r="BK2106" s="74">
        <v>6988</v>
      </c>
      <c r="BL2106" s="74" t="s">
        <v>3925</v>
      </c>
      <c r="BM2106" s="74"/>
    </row>
    <row r="2107" spans="63:65" x14ac:dyDescent="0.25">
      <c r="BK2107" s="74">
        <v>6990</v>
      </c>
      <c r="BL2107" s="74" t="s">
        <v>3926</v>
      </c>
      <c r="BM2107" s="74"/>
    </row>
    <row r="2108" spans="63:65" x14ac:dyDescent="0.25">
      <c r="BK2108" s="74">
        <v>6991</v>
      </c>
      <c r="BL2108" s="74" t="s">
        <v>2427</v>
      </c>
      <c r="BM2108" s="74"/>
    </row>
    <row r="2109" spans="63:65" x14ac:dyDescent="0.25">
      <c r="BK2109" s="74">
        <v>6992</v>
      </c>
      <c r="BL2109" s="74" t="s">
        <v>3927</v>
      </c>
      <c r="BM2109" s="74"/>
    </row>
    <row r="2110" spans="63:65" x14ac:dyDescent="0.25">
      <c r="BK2110" s="74">
        <v>6993</v>
      </c>
      <c r="BL2110" s="74" t="s">
        <v>3928</v>
      </c>
      <c r="BM2110" s="74"/>
    </row>
    <row r="2111" spans="63:65" x14ac:dyDescent="0.25">
      <c r="BK2111" s="74">
        <v>6994</v>
      </c>
      <c r="BL2111" s="74" t="s">
        <v>3929</v>
      </c>
      <c r="BM2111" s="74"/>
    </row>
    <row r="2112" spans="63:65" x14ac:dyDescent="0.25">
      <c r="BK2112" s="74">
        <v>6995</v>
      </c>
      <c r="BL2112" s="74" t="s">
        <v>3741</v>
      </c>
      <c r="BM2112" s="74"/>
    </row>
    <row r="2113" spans="63:65" x14ac:dyDescent="0.25">
      <c r="BK2113" s="74">
        <v>6996</v>
      </c>
      <c r="BL2113" s="74" t="s">
        <v>3930</v>
      </c>
      <c r="BM2113" s="74"/>
    </row>
    <row r="2114" spans="63:65" x14ac:dyDescent="0.25">
      <c r="BK2114" s="74">
        <v>6997</v>
      </c>
      <c r="BL2114" s="74" t="s">
        <v>3931</v>
      </c>
      <c r="BM2114" s="74"/>
    </row>
    <row r="2115" spans="63:65" x14ac:dyDescent="0.25">
      <c r="BK2115" s="74">
        <v>6998</v>
      </c>
      <c r="BL2115" s="74" t="s">
        <v>3932</v>
      </c>
      <c r="BM2115" s="74"/>
    </row>
    <row r="2116" spans="63:65" x14ac:dyDescent="0.25">
      <c r="BK2116" s="74">
        <v>6999</v>
      </c>
      <c r="BL2116" s="74" t="s">
        <v>10029</v>
      </c>
      <c r="BM2116" s="74"/>
    </row>
    <row r="2117" spans="63:65" x14ac:dyDescent="0.25">
      <c r="BK2117" s="74">
        <v>7000</v>
      </c>
      <c r="BL2117" s="74" t="s">
        <v>3933</v>
      </c>
      <c r="BM2117" s="74"/>
    </row>
    <row r="2118" spans="63:65" x14ac:dyDescent="0.25">
      <c r="BK2118" s="74">
        <v>7001</v>
      </c>
      <c r="BL2118" s="74" t="s">
        <v>3934</v>
      </c>
      <c r="BM2118" s="74"/>
    </row>
    <row r="2119" spans="63:65" x14ac:dyDescent="0.25">
      <c r="BK2119" s="74">
        <v>7002</v>
      </c>
      <c r="BL2119" s="74" t="s">
        <v>10030</v>
      </c>
      <c r="BM2119" s="74"/>
    </row>
    <row r="2120" spans="63:65" x14ac:dyDescent="0.25">
      <c r="BK2120" s="74">
        <v>7003</v>
      </c>
      <c r="BL2120" s="74" t="s">
        <v>10031</v>
      </c>
      <c r="BM2120" s="74"/>
    </row>
    <row r="2121" spans="63:65" x14ac:dyDescent="0.25">
      <c r="BK2121" s="74">
        <v>7004</v>
      </c>
      <c r="BL2121" s="74" t="s">
        <v>3357</v>
      </c>
      <c r="BM2121" s="74"/>
    </row>
    <row r="2122" spans="63:65" x14ac:dyDescent="0.25">
      <c r="BK2122" s="74">
        <v>7005</v>
      </c>
      <c r="BL2122" s="74" t="s">
        <v>10032</v>
      </c>
      <c r="BM2122" s="74"/>
    </row>
    <row r="2123" spans="63:65" x14ac:dyDescent="0.25">
      <c r="BK2123" s="74">
        <v>7006</v>
      </c>
      <c r="BL2123" s="74" t="s">
        <v>10033</v>
      </c>
      <c r="BM2123" s="74"/>
    </row>
    <row r="2124" spans="63:65" x14ac:dyDescent="0.25">
      <c r="BK2124" s="74">
        <v>7007</v>
      </c>
      <c r="BL2124" s="74" t="s">
        <v>3357</v>
      </c>
      <c r="BM2124" s="74"/>
    </row>
    <row r="2125" spans="63:65" x14ac:dyDescent="0.25">
      <c r="BK2125" s="74">
        <v>7008</v>
      </c>
      <c r="BL2125" s="74" t="s">
        <v>3935</v>
      </c>
      <c r="BM2125" s="74"/>
    </row>
    <row r="2126" spans="63:65" x14ac:dyDescent="0.25">
      <c r="BK2126" s="74">
        <v>7010</v>
      </c>
      <c r="BL2126" s="74" t="s">
        <v>10034</v>
      </c>
      <c r="BM2126" s="74"/>
    </row>
    <row r="2127" spans="63:65" x14ac:dyDescent="0.25">
      <c r="BK2127" s="74">
        <v>7011</v>
      </c>
      <c r="BL2127" s="74" t="s">
        <v>10035</v>
      </c>
      <c r="BM2127" s="74"/>
    </row>
    <row r="2128" spans="63:65" x14ac:dyDescent="0.25">
      <c r="BK2128" s="74">
        <v>7012</v>
      </c>
      <c r="BL2128" s="74" t="s">
        <v>3936</v>
      </c>
      <c r="BM2128" s="74"/>
    </row>
    <row r="2129" spans="63:65" x14ac:dyDescent="0.25">
      <c r="BK2129" s="74">
        <v>7013</v>
      </c>
      <c r="BL2129" s="74" t="s">
        <v>3937</v>
      </c>
      <c r="BM2129" s="74"/>
    </row>
    <row r="2130" spans="63:65" x14ac:dyDescent="0.25">
      <c r="BK2130" s="74">
        <v>7014</v>
      </c>
      <c r="BL2130" s="74" t="s">
        <v>10036</v>
      </c>
      <c r="BM2130" s="74"/>
    </row>
    <row r="2131" spans="63:65" x14ac:dyDescent="0.25">
      <c r="BK2131" s="74">
        <v>7016</v>
      </c>
      <c r="BL2131" s="74" t="s">
        <v>3512</v>
      </c>
      <c r="BM2131" s="74"/>
    </row>
    <row r="2132" spans="63:65" x14ac:dyDescent="0.25">
      <c r="BK2132" s="74">
        <v>7017</v>
      </c>
      <c r="BL2132" s="74" t="s">
        <v>3938</v>
      </c>
      <c r="BM2132" s="74"/>
    </row>
    <row r="2133" spans="63:65" x14ac:dyDescent="0.25">
      <c r="BK2133" s="74">
        <v>7018</v>
      </c>
      <c r="BL2133" s="74" t="s">
        <v>3939</v>
      </c>
      <c r="BM2133" s="74"/>
    </row>
    <row r="2134" spans="63:65" x14ac:dyDescent="0.25">
      <c r="BK2134" s="74">
        <v>7019</v>
      </c>
      <c r="BL2134" s="74" t="s">
        <v>3906</v>
      </c>
      <c r="BM2134" s="74"/>
    </row>
    <row r="2135" spans="63:65" x14ac:dyDescent="0.25">
      <c r="BK2135" s="74">
        <v>7020</v>
      </c>
      <c r="BL2135" s="74" t="s">
        <v>10037</v>
      </c>
      <c r="BM2135" s="74"/>
    </row>
    <row r="2136" spans="63:65" x14ac:dyDescent="0.25">
      <c r="BK2136" s="74">
        <v>7021</v>
      </c>
      <c r="BL2136" s="74" t="s">
        <v>10038</v>
      </c>
      <c r="BM2136" s="74"/>
    </row>
    <row r="2137" spans="63:65" x14ac:dyDescent="0.25">
      <c r="BK2137" s="74">
        <v>7022</v>
      </c>
      <c r="BL2137" s="74" t="s">
        <v>3940</v>
      </c>
      <c r="BM2137" s="74"/>
    </row>
    <row r="2138" spans="63:65" x14ac:dyDescent="0.25">
      <c r="BK2138" s="74">
        <v>7023</v>
      </c>
      <c r="BL2138" s="74" t="s">
        <v>3941</v>
      </c>
      <c r="BM2138" s="74"/>
    </row>
    <row r="2139" spans="63:65" x14ac:dyDescent="0.25">
      <c r="BK2139" s="74">
        <v>7025</v>
      </c>
      <c r="BL2139" s="74" t="s">
        <v>3942</v>
      </c>
      <c r="BM2139" s="74"/>
    </row>
    <row r="2140" spans="63:65" x14ac:dyDescent="0.25">
      <c r="BK2140" s="74">
        <v>7027</v>
      </c>
      <c r="BL2140" s="74" t="s">
        <v>3943</v>
      </c>
      <c r="BM2140" s="74"/>
    </row>
    <row r="2141" spans="63:65" x14ac:dyDescent="0.25">
      <c r="BK2141" s="74">
        <v>7028</v>
      </c>
      <c r="BL2141" s="74" t="s">
        <v>3944</v>
      </c>
      <c r="BM2141" s="74"/>
    </row>
    <row r="2142" spans="63:65" x14ac:dyDescent="0.25">
      <c r="BK2142" s="74">
        <v>7029</v>
      </c>
      <c r="BL2142" s="74" t="s">
        <v>3459</v>
      </c>
      <c r="BM2142" s="74"/>
    </row>
    <row r="2143" spans="63:65" x14ac:dyDescent="0.25">
      <c r="BK2143" s="74">
        <v>7030</v>
      </c>
      <c r="BL2143" s="74" t="s">
        <v>3945</v>
      </c>
      <c r="BM2143" s="74"/>
    </row>
    <row r="2144" spans="63:65" x14ac:dyDescent="0.25">
      <c r="BK2144" s="74">
        <v>7031</v>
      </c>
      <c r="BL2144" s="74" t="s">
        <v>10039</v>
      </c>
      <c r="BM2144" s="74"/>
    </row>
    <row r="2145" spans="63:65" x14ac:dyDescent="0.25">
      <c r="BK2145" s="74">
        <v>7032</v>
      </c>
      <c r="BL2145" s="74" t="s">
        <v>10040</v>
      </c>
      <c r="BM2145" s="74"/>
    </row>
    <row r="2146" spans="63:65" x14ac:dyDescent="0.25">
      <c r="BK2146" s="74">
        <v>7033</v>
      </c>
      <c r="BL2146" s="74" t="s">
        <v>10041</v>
      </c>
      <c r="BM2146" s="74"/>
    </row>
    <row r="2147" spans="63:65" x14ac:dyDescent="0.25">
      <c r="BK2147" s="74">
        <v>7034</v>
      </c>
      <c r="BL2147" s="74" t="s">
        <v>3946</v>
      </c>
      <c r="BM2147" s="74"/>
    </row>
    <row r="2148" spans="63:65" x14ac:dyDescent="0.25">
      <c r="BK2148" s="74">
        <v>7035</v>
      </c>
      <c r="BL2148" s="74" t="s">
        <v>3947</v>
      </c>
      <c r="BM2148" s="74"/>
    </row>
    <row r="2149" spans="63:65" x14ac:dyDescent="0.25">
      <c r="BK2149" s="74">
        <v>7036</v>
      </c>
      <c r="BL2149" s="74" t="s">
        <v>3948</v>
      </c>
      <c r="BM2149" s="74"/>
    </row>
    <row r="2150" spans="63:65" x14ac:dyDescent="0.25">
      <c r="BK2150" s="74">
        <v>7037</v>
      </c>
      <c r="BL2150" s="74" t="s">
        <v>3949</v>
      </c>
      <c r="BM2150" s="74"/>
    </row>
    <row r="2151" spans="63:65" x14ac:dyDescent="0.25">
      <c r="BK2151" s="74">
        <v>7038</v>
      </c>
      <c r="BL2151" s="74" t="s">
        <v>3950</v>
      </c>
      <c r="BM2151" s="74"/>
    </row>
    <row r="2152" spans="63:65" x14ac:dyDescent="0.25">
      <c r="BK2152" s="74">
        <v>7039</v>
      </c>
      <c r="BL2152" s="74" t="s">
        <v>3951</v>
      </c>
      <c r="BM2152" s="74"/>
    </row>
    <row r="2153" spans="63:65" x14ac:dyDescent="0.25">
      <c r="BK2153" s="74">
        <v>7040</v>
      </c>
      <c r="BL2153" s="74" t="s">
        <v>3952</v>
      </c>
      <c r="BM2153" s="74"/>
    </row>
    <row r="2154" spans="63:65" x14ac:dyDescent="0.25">
      <c r="BK2154" s="74">
        <v>7041</v>
      </c>
      <c r="BL2154" s="74" t="s">
        <v>10042</v>
      </c>
      <c r="BM2154" s="74"/>
    </row>
    <row r="2155" spans="63:65" x14ac:dyDescent="0.25">
      <c r="BK2155" s="74">
        <v>7042</v>
      </c>
      <c r="BL2155" s="74" t="s">
        <v>3953</v>
      </c>
      <c r="BM2155" s="74"/>
    </row>
    <row r="2156" spans="63:65" x14ac:dyDescent="0.25">
      <c r="BK2156" s="74">
        <v>7043</v>
      </c>
      <c r="BL2156" s="74" t="s">
        <v>10043</v>
      </c>
      <c r="BM2156" s="74"/>
    </row>
    <row r="2157" spans="63:65" x14ac:dyDescent="0.25">
      <c r="BK2157" s="74">
        <v>7044</v>
      </c>
      <c r="BL2157" s="74" t="s">
        <v>10044</v>
      </c>
      <c r="BM2157" s="74"/>
    </row>
    <row r="2158" spans="63:65" x14ac:dyDescent="0.25">
      <c r="BK2158" s="74">
        <v>7045</v>
      </c>
      <c r="BL2158" s="74" t="s">
        <v>3894</v>
      </c>
      <c r="BM2158" s="74"/>
    </row>
    <row r="2159" spans="63:65" x14ac:dyDescent="0.25">
      <c r="BK2159" s="74">
        <v>7046</v>
      </c>
      <c r="BL2159" s="74" t="s">
        <v>3954</v>
      </c>
      <c r="BM2159" s="74"/>
    </row>
    <row r="2160" spans="63:65" x14ac:dyDescent="0.25">
      <c r="BK2160" s="74">
        <v>7047</v>
      </c>
      <c r="BL2160" s="74" t="s">
        <v>9956</v>
      </c>
      <c r="BM2160" s="74"/>
    </row>
    <row r="2161" spans="63:65" x14ac:dyDescent="0.25">
      <c r="BK2161" s="74">
        <v>7048</v>
      </c>
      <c r="BL2161" s="74" t="s">
        <v>3955</v>
      </c>
      <c r="BM2161" s="74"/>
    </row>
    <row r="2162" spans="63:65" x14ac:dyDescent="0.25">
      <c r="BK2162" s="74">
        <v>7049</v>
      </c>
      <c r="BL2162" s="74" t="s">
        <v>2461</v>
      </c>
      <c r="BM2162" s="74"/>
    </row>
    <row r="2163" spans="63:65" x14ac:dyDescent="0.25">
      <c r="BK2163" s="74">
        <v>7050</v>
      </c>
      <c r="BL2163" s="74" t="s">
        <v>3956</v>
      </c>
      <c r="BM2163" s="74"/>
    </row>
    <row r="2164" spans="63:65" x14ac:dyDescent="0.25">
      <c r="BK2164" s="74">
        <v>7051</v>
      </c>
      <c r="BL2164" s="74" t="s">
        <v>10045</v>
      </c>
      <c r="BM2164" s="74"/>
    </row>
    <row r="2165" spans="63:65" x14ac:dyDescent="0.25">
      <c r="BK2165" s="74">
        <v>7052</v>
      </c>
      <c r="BL2165" s="74" t="s">
        <v>10046</v>
      </c>
      <c r="BM2165" s="74"/>
    </row>
    <row r="2166" spans="63:65" x14ac:dyDescent="0.25">
      <c r="BK2166" s="74">
        <v>7053</v>
      </c>
      <c r="BL2166" s="74" t="s">
        <v>3957</v>
      </c>
      <c r="BM2166" s="74"/>
    </row>
    <row r="2167" spans="63:65" x14ac:dyDescent="0.25">
      <c r="BK2167" s="74">
        <v>7054</v>
      </c>
      <c r="BL2167" s="74" t="s">
        <v>3958</v>
      </c>
      <c r="BM2167" s="74"/>
    </row>
    <row r="2168" spans="63:65" x14ac:dyDescent="0.25">
      <c r="BK2168" s="74">
        <v>7055</v>
      </c>
      <c r="BL2168" s="74" t="s">
        <v>3959</v>
      </c>
      <c r="BM2168" s="74"/>
    </row>
    <row r="2169" spans="63:65" x14ac:dyDescent="0.25">
      <c r="BK2169" s="74">
        <v>7056</v>
      </c>
      <c r="BL2169" s="74" t="s">
        <v>3960</v>
      </c>
      <c r="BM2169" s="74"/>
    </row>
    <row r="2170" spans="63:65" x14ac:dyDescent="0.25">
      <c r="BK2170" s="74">
        <v>7057</v>
      </c>
      <c r="BL2170" s="74" t="s">
        <v>3961</v>
      </c>
      <c r="BM2170" s="74"/>
    </row>
    <row r="2171" spans="63:65" x14ac:dyDescent="0.25">
      <c r="BK2171" s="74">
        <v>7058</v>
      </c>
      <c r="BL2171" s="74" t="s">
        <v>3962</v>
      </c>
      <c r="BM2171" s="74"/>
    </row>
    <row r="2172" spans="63:65" x14ac:dyDescent="0.25">
      <c r="BK2172" s="74">
        <v>7059</v>
      </c>
      <c r="BL2172" s="74" t="s">
        <v>3963</v>
      </c>
      <c r="BM2172" s="74"/>
    </row>
    <row r="2173" spans="63:65" x14ac:dyDescent="0.25">
      <c r="BK2173" s="74">
        <v>7060</v>
      </c>
      <c r="BL2173" s="74" t="s">
        <v>10047</v>
      </c>
      <c r="BM2173" s="74"/>
    </row>
    <row r="2174" spans="63:65" x14ac:dyDescent="0.25">
      <c r="BK2174" s="74">
        <v>7061</v>
      </c>
      <c r="BL2174" s="74" t="s">
        <v>3964</v>
      </c>
      <c r="BM2174" s="74"/>
    </row>
    <row r="2175" spans="63:65" x14ac:dyDescent="0.25">
      <c r="BK2175" s="74">
        <v>7063</v>
      </c>
      <c r="BL2175" s="74" t="s">
        <v>3965</v>
      </c>
      <c r="BM2175" s="74"/>
    </row>
    <row r="2176" spans="63:65" x14ac:dyDescent="0.25">
      <c r="BK2176" s="74">
        <v>7064</v>
      </c>
      <c r="BL2176" s="74" t="s">
        <v>10049</v>
      </c>
      <c r="BM2176" s="74"/>
    </row>
    <row r="2177" spans="63:65" x14ac:dyDescent="0.25">
      <c r="BK2177" s="74">
        <v>7065</v>
      </c>
      <c r="BL2177" s="74" t="s">
        <v>3966</v>
      </c>
      <c r="BM2177" s="74"/>
    </row>
    <row r="2178" spans="63:65" x14ac:dyDescent="0.25">
      <c r="BK2178" s="74">
        <v>7066</v>
      </c>
      <c r="BL2178" s="74" t="s">
        <v>3967</v>
      </c>
      <c r="BM2178" s="74"/>
    </row>
    <row r="2179" spans="63:65" x14ac:dyDescent="0.25">
      <c r="BK2179" s="74">
        <v>7067</v>
      </c>
      <c r="BL2179" s="74" t="s">
        <v>10050</v>
      </c>
      <c r="BM2179" s="74"/>
    </row>
    <row r="2180" spans="63:65" x14ac:dyDescent="0.25">
      <c r="BK2180" s="74">
        <v>7068</v>
      </c>
      <c r="BL2180" s="74" t="s">
        <v>3968</v>
      </c>
      <c r="BM2180" s="74"/>
    </row>
    <row r="2181" spans="63:65" x14ac:dyDescent="0.25">
      <c r="BK2181" s="74">
        <v>7069</v>
      </c>
      <c r="BL2181" s="74" t="s">
        <v>3969</v>
      </c>
      <c r="BM2181" s="74"/>
    </row>
    <row r="2182" spans="63:65" x14ac:dyDescent="0.25">
      <c r="BK2182" s="74">
        <v>7070</v>
      </c>
      <c r="BL2182" s="74" t="s">
        <v>3969</v>
      </c>
      <c r="BM2182" s="74"/>
    </row>
    <row r="2183" spans="63:65" x14ac:dyDescent="0.25">
      <c r="BK2183" s="74">
        <v>7071</v>
      </c>
      <c r="BL2183" s="74" t="s">
        <v>3970</v>
      </c>
      <c r="BM2183" s="74"/>
    </row>
    <row r="2184" spans="63:65" x14ac:dyDescent="0.25">
      <c r="BK2184" s="74">
        <v>7072</v>
      </c>
      <c r="BL2184" s="74" t="s">
        <v>3971</v>
      </c>
      <c r="BM2184" s="74"/>
    </row>
    <row r="2185" spans="63:65" x14ac:dyDescent="0.25">
      <c r="BK2185" s="74">
        <v>7073</v>
      </c>
      <c r="BL2185" s="74" t="s">
        <v>2431</v>
      </c>
      <c r="BM2185" s="74"/>
    </row>
    <row r="2186" spans="63:65" x14ac:dyDescent="0.25">
      <c r="BK2186" s="74">
        <v>7074</v>
      </c>
      <c r="BL2186" s="74" t="s">
        <v>3972</v>
      </c>
      <c r="BM2186" s="74"/>
    </row>
    <row r="2187" spans="63:65" x14ac:dyDescent="0.25">
      <c r="BK2187" s="74">
        <v>7075</v>
      </c>
      <c r="BL2187" s="74" t="s">
        <v>10051</v>
      </c>
      <c r="BM2187" s="74"/>
    </row>
    <row r="2188" spans="63:65" x14ac:dyDescent="0.25">
      <c r="BK2188" s="74">
        <v>7076</v>
      </c>
      <c r="BL2188" s="74" t="s">
        <v>9555</v>
      </c>
      <c r="BM2188" s="74"/>
    </row>
    <row r="2189" spans="63:65" x14ac:dyDescent="0.25">
      <c r="BK2189" s="74">
        <v>7077</v>
      </c>
      <c r="BL2189" s="74" t="s">
        <v>3973</v>
      </c>
      <c r="BM2189" s="74"/>
    </row>
    <row r="2190" spans="63:65" x14ac:dyDescent="0.25">
      <c r="BK2190" s="74">
        <v>7078</v>
      </c>
      <c r="BL2190" s="74" t="s">
        <v>3784</v>
      </c>
      <c r="BM2190" s="74"/>
    </row>
    <row r="2191" spans="63:65" x14ac:dyDescent="0.25">
      <c r="BK2191" s="74">
        <v>7079</v>
      </c>
      <c r="BL2191" s="74" t="s">
        <v>3525</v>
      </c>
      <c r="BM2191" s="74"/>
    </row>
    <row r="2192" spans="63:65" x14ac:dyDescent="0.25">
      <c r="BK2192" s="74">
        <v>7080</v>
      </c>
      <c r="BL2192" s="74" t="s">
        <v>3974</v>
      </c>
      <c r="BM2192" s="74"/>
    </row>
    <row r="2193" spans="63:65" x14ac:dyDescent="0.25">
      <c r="BK2193" s="74">
        <v>7081</v>
      </c>
      <c r="BL2193" s="74" t="s">
        <v>3975</v>
      </c>
      <c r="BM2193" s="74"/>
    </row>
    <row r="2194" spans="63:65" x14ac:dyDescent="0.25">
      <c r="BK2194" s="74">
        <v>7082</v>
      </c>
      <c r="BL2194" s="74" t="s">
        <v>10052</v>
      </c>
      <c r="BM2194" s="74"/>
    </row>
    <row r="2195" spans="63:65" x14ac:dyDescent="0.25">
      <c r="BK2195" s="74">
        <v>7083</v>
      </c>
      <c r="BL2195" s="74" t="s">
        <v>10053</v>
      </c>
      <c r="BM2195" s="74"/>
    </row>
    <row r="2196" spans="63:65" x14ac:dyDescent="0.25">
      <c r="BK2196" s="74">
        <v>7084</v>
      </c>
      <c r="BL2196" s="74" t="s">
        <v>3976</v>
      </c>
      <c r="BM2196" s="74"/>
    </row>
    <row r="2197" spans="63:65" x14ac:dyDescent="0.25">
      <c r="BK2197" s="74">
        <v>7085</v>
      </c>
      <c r="BL2197" s="74" t="s">
        <v>10054</v>
      </c>
      <c r="BM2197" s="74"/>
    </row>
    <row r="2198" spans="63:65" x14ac:dyDescent="0.25">
      <c r="BK2198" s="74">
        <v>7086</v>
      </c>
      <c r="BL2198" s="74" t="s">
        <v>3977</v>
      </c>
      <c r="BM2198" s="74"/>
    </row>
    <row r="2199" spans="63:65" x14ac:dyDescent="0.25">
      <c r="BK2199" s="74">
        <v>7087</v>
      </c>
      <c r="BL2199" s="74" t="s">
        <v>3513</v>
      </c>
      <c r="BM2199" s="74"/>
    </row>
    <row r="2200" spans="63:65" x14ac:dyDescent="0.25">
      <c r="BK2200" s="74">
        <v>7088</v>
      </c>
      <c r="BL2200" s="74" t="s">
        <v>3978</v>
      </c>
      <c r="BM2200" s="74"/>
    </row>
    <row r="2201" spans="63:65" x14ac:dyDescent="0.25">
      <c r="BK2201" s="74">
        <v>7089</v>
      </c>
      <c r="BL2201" s="74" t="s">
        <v>3513</v>
      </c>
      <c r="BM2201" s="74"/>
    </row>
    <row r="2202" spans="63:65" x14ac:dyDescent="0.25">
      <c r="BK2202" s="74">
        <v>7090</v>
      </c>
      <c r="BL2202" s="74" t="s">
        <v>3979</v>
      </c>
      <c r="BM2202" s="74"/>
    </row>
    <row r="2203" spans="63:65" x14ac:dyDescent="0.25">
      <c r="BK2203" s="74">
        <v>7091</v>
      </c>
      <c r="BL2203" s="74" t="s">
        <v>3980</v>
      </c>
      <c r="BM2203" s="74"/>
    </row>
    <row r="2204" spans="63:65" x14ac:dyDescent="0.25">
      <c r="BK2204" s="74">
        <v>7092</v>
      </c>
      <c r="BL2204" s="74" t="s">
        <v>3840</v>
      </c>
      <c r="BM2204" s="74"/>
    </row>
    <row r="2205" spans="63:65" x14ac:dyDescent="0.25">
      <c r="BK2205" s="74">
        <v>7093</v>
      </c>
      <c r="BL2205" s="74" t="s">
        <v>10055</v>
      </c>
      <c r="BM2205" s="74"/>
    </row>
    <row r="2206" spans="63:65" x14ac:dyDescent="0.25">
      <c r="BK2206" s="74">
        <v>7094</v>
      </c>
      <c r="BL2206" s="74" t="s">
        <v>3981</v>
      </c>
      <c r="BM2206" s="74"/>
    </row>
    <row r="2207" spans="63:65" x14ac:dyDescent="0.25">
      <c r="BK2207" s="74">
        <v>7095</v>
      </c>
      <c r="BL2207" s="74" t="s">
        <v>2311</v>
      </c>
      <c r="BM2207" s="74"/>
    </row>
    <row r="2208" spans="63:65" x14ac:dyDescent="0.25">
      <c r="BK2208" s="74">
        <v>7096</v>
      </c>
      <c r="BL2208" s="74" t="s">
        <v>3982</v>
      </c>
      <c r="BM2208" s="74"/>
    </row>
    <row r="2209" spans="63:65" x14ac:dyDescent="0.25">
      <c r="BK2209" s="74">
        <v>7097</v>
      </c>
      <c r="BL2209" s="74" t="s">
        <v>3983</v>
      </c>
      <c r="BM2209" s="74"/>
    </row>
    <row r="2210" spans="63:65" x14ac:dyDescent="0.25">
      <c r="BK2210" s="74">
        <v>7098</v>
      </c>
      <c r="BL2210" s="74" t="s">
        <v>3984</v>
      </c>
      <c r="BM2210" s="74"/>
    </row>
    <row r="2211" spans="63:65" x14ac:dyDescent="0.25">
      <c r="BK2211" s="74">
        <v>7100</v>
      </c>
      <c r="BL2211" s="74" t="s">
        <v>10056</v>
      </c>
      <c r="BM2211" s="74"/>
    </row>
    <row r="2212" spans="63:65" x14ac:dyDescent="0.25">
      <c r="BK2212" s="74">
        <v>7101</v>
      </c>
      <c r="BL2212" s="74" t="s">
        <v>10057</v>
      </c>
      <c r="BM2212" s="74"/>
    </row>
    <row r="2213" spans="63:65" x14ac:dyDescent="0.25">
      <c r="BK2213" s="74">
        <v>7102</v>
      </c>
      <c r="BL2213" s="74" t="s">
        <v>10058</v>
      </c>
      <c r="BM2213" s="74"/>
    </row>
    <row r="2214" spans="63:65" x14ac:dyDescent="0.25">
      <c r="BK2214" s="74">
        <v>7103</v>
      </c>
      <c r="BL2214" s="74" t="s">
        <v>10059</v>
      </c>
      <c r="BM2214" s="74"/>
    </row>
    <row r="2215" spans="63:65" x14ac:dyDescent="0.25">
      <c r="BK2215" s="74">
        <v>7104</v>
      </c>
      <c r="BL2215" s="74" t="s">
        <v>3985</v>
      </c>
      <c r="BM2215" s="74"/>
    </row>
    <row r="2216" spans="63:65" x14ac:dyDescent="0.25">
      <c r="BK2216" s="74">
        <v>7105</v>
      </c>
      <c r="BL2216" s="74" t="s">
        <v>3986</v>
      </c>
      <c r="BM2216" s="74"/>
    </row>
    <row r="2217" spans="63:65" x14ac:dyDescent="0.25">
      <c r="BK2217" s="74">
        <v>7106</v>
      </c>
      <c r="BL2217" s="74" t="s">
        <v>3987</v>
      </c>
      <c r="BM2217" s="74"/>
    </row>
    <row r="2218" spans="63:65" x14ac:dyDescent="0.25">
      <c r="BK2218" s="74">
        <v>7107</v>
      </c>
      <c r="BL2218" s="74" t="s">
        <v>3988</v>
      </c>
      <c r="BM2218" s="74"/>
    </row>
    <row r="2219" spans="63:65" x14ac:dyDescent="0.25">
      <c r="BK2219" s="74">
        <v>7109</v>
      </c>
      <c r="BL2219" s="74" t="s">
        <v>3989</v>
      </c>
      <c r="BM2219" s="74"/>
    </row>
    <row r="2220" spans="63:65" x14ac:dyDescent="0.25">
      <c r="BK2220" s="74">
        <v>7110</v>
      </c>
      <c r="BL2220" s="74" t="s">
        <v>3990</v>
      </c>
      <c r="BM2220" s="74"/>
    </row>
    <row r="2221" spans="63:65" x14ac:dyDescent="0.25">
      <c r="BK2221" s="74">
        <v>7111</v>
      </c>
      <c r="BL2221" s="74" t="s">
        <v>10060</v>
      </c>
      <c r="BM2221" s="74"/>
    </row>
    <row r="2222" spans="63:65" x14ac:dyDescent="0.25">
      <c r="BK2222" s="74">
        <v>7113</v>
      </c>
      <c r="BL2222" s="74" t="s">
        <v>3991</v>
      </c>
      <c r="BM2222" s="74"/>
    </row>
    <row r="2223" spans="63:65" x14ac:dyDescent="0.25">
      <c r="BK2223" s="74">
        <v>7114</v>
      </c>
      <c r="BL2223" s="74" t="s">
        <v>3992</v>
      </c>
      <c r="BM2223" s="74"/>
    </row>
    <row r="2224" spans="63:65" x14ac:dyDescent="0.25">
      <c r="BK2224" s="74">
        <v>7115</v>
      </c>
      <c r="BL2224" s="74" t="s">
        <v>10061</v>
      </c>
      <c r="BM2224" s="74"/>
    </row>
    <row r="2225" spans="63:65" x14ac:dyDescent="0.25">
      <c r="BK2225" s="74">
        <v>7116</v>
      </c>
      <c r="BL2225" s="74" t="s">
        <v>3993</v>
      </c>
      <c r="BM2225" s="74"/>
    </row>
    <row r="2226" spans="63:65" x14ac:dyDescent="0.25">
      <c r="BK2226" s="74">
        <v>7117</v>
      </c>
      <c r="BL2226" s="74" t="s">
        <v>10062</v>
      </c>
      <c r="BM2226" s="74"/>
    </row>
    <row r="2227" spans="63:65" x14ac:dyDescent="0.25">
      <c r="BK2227" s="74">
        <v>7118</v>
      </c>
      <c r="BL2227" s="74" t="s">
        <v>3994</v>
      </c>
      <c r="BM2227" s="74"/>
    </row>
    <row r="2228" spans="63:65" x14ac:dyDescent="0.25">
      <c r="BK2228" s="74">
        <v>7119</v>
      </c>
      <c r="BL2228" s="74" t="s">
        <v>10063</v>
      </c>
      <c r="BM2228" s="74"/>
    </row>
    <row r="2229" spans="63:65" x14ac:dyDescent="0.25">
      <c r="BK2229" s="74">
        <v>7120</v>
      </c>
      <c r="BL2229" s="74" t="s">
        <v>10064</v>
      </c>
      <c r="BM2229" s="74"/>
    </row>
    <row r="2230" spans="63:65" x14ac:dyDescent="0.25">
      <c r="BK2230" s="74">
        <v>7122</v>
      </c>
      <c r="BL2230" s="74" t="s">
        <v>3542</v>
      </c>
      <c r="BM2230" s="74"/>
    </row>
    <row r="2231" spans="63:65" x14ac:dyDescent="0.25">
      <c r="BK2231" s="74">
        <v>7123</v>
      </c>
      <c r="BL2231" s="74" t="s">
        <v>3995</v>
      </c>
      <c r="BM2231" s="74"/>
    </row>
    <row r="2232" spans="63:65" x14ac:dyDescent="0.25">
      <c r="BK2232" s="74">
        <v>7124</v>
      </c>
      <c r="BL2232" s="74" t="s">
        <v>3996</v>
      </c>
      <c r="BM2232" s="74"/>
    </row>
    <row r="2233" spans="63:65" x14ac:dyDescent="0.25">
      <c r="BK2233" s="74">
        <v>7125</v>
      </c>
      <c r="BL2233" s="74" t="s">
        <v>3997</v>
      </c>
      <c r="BM2233" s="74"/>
    </row>
    <row r="2234" spans="63:65" x14ac:dyDescent="0.25">
      <c r="BK2234" s="74">
        <v>7126</v>
      </c>
      <c r="BL2234" s="74" t="s">
        <v>3998</v>
      </c>
      <c r="BM2234" s="74"/>
    </row>
    <row r="2235" spans="63:65" x14ac:dyDescent="0.25">
      <c r="BK2235" s="74">
        <v>7128</v>
      </c>
      <c r="BL2235" s="74" t="s">
        <v>3999</v>
      </c>
      <c r="BM2235" s="74"/>
    </row>
    <row r="2236" spans="63:65" x14ac:dyDescent="0.25">
      <c r="BK2236" s="74">
        <v>7129</v>
      </c>
      <c r="BL2236" s="74" t="s">
        <v>4000</v>
      </c>
      <c r="BM2236" s="74"/>
    </row>
    <row r="2237" spans="63:65" x14ac:dyDescent="0.25">
      <c r="BK2237" s="74">
        <v>7130</v>
      </c>
      <c r="BL2237" s="74" t="s">
        <v>10065</v>
      </c>
      <c r="BM2237" s="74"/>
    </row>
    <row r="2238" spans="63:65" x14ac:dyDescent="0.25">
      <c r="BK2238" s="74">
        <v>7131</v>
      </c>
      <c r="BL2238" s="74" t="s">
        <v>4001</v>
      </c>
      <c r="BM2238" s="74"/>
    </row>
    <row r="2239" spans="63:65" x14ac:dyDescent="0.25">
      <c r="BK2239" s="74">
        <v>7132</v>
      </c>
      <c r="BL2239" s="74" t="s">
        <v>10066</v>
      </c>
      <c r="BM2239" s="74"/>
    </row>
    <row r="2240" spans="63:65" x14ac:dyDescent="0.25">
      <c r="BK2240" s="74">
        <v>7134</v>
      </c>
      <c r="BL2240" s="74" t="s">
        <v>4002</v>
      </c>
      <c r="BM2240" s="74"/>
    </row>
    <row r="2241" spans="63:65" x14ac:dyDescent="0.25">
      <c r="BK2241" s="74">
        <v>7135</v>
      </c>
      <c r="BL2241" s="74" t="s">
        <v>3093</v>
      </c>
      <c r="BM2241" s="74"/>
    </row>
    <row r="2242" spans="63:65" x14ac:dyDescent="0.25">
      <c r="BK2242" s="74">
        <v>7136</v>
      </c>
      <c r="BL2242" s="74" t="s">
        <v>4003</v>
      </c>
      <c r="BM2242" s="74"/>
    </row>
    <row r="2243" spans="63:65" x14ac:dyDescent="0.25">
      <c r="BK2243" s="74">
        <v>7138</v>
      </c>
      <c r="BL2243" s="74" t="s">
        <v>4004</v>
      </c>
      <c r="BM2243" s="74"/>
    </row>
    <row r="2244" spans="63:65" x14ac:dyDescent="0.25">
      <c r="BK2244" s="74">
        <v>7139</v>
      </c>
      <c r="BL2244" s="74" t="s">
        <v>4005</v>
      </c>
      <c r="BM2244" s="74"/>
    </row>
    <row r="2245" spans="63:65" x14ac:dyDescent="0.25">
      <c r="BK2245" s="74">
        <v>7140</v>
      </c>
      <c r="BL2245" s="74" t="s">
        <v>4006</v>
      </c>
      <c r="BM2245" s="74"/>
    </row>
    <row r="2246" spans="63:65" x14ac:dyDescent="0.25">
      <c r="BK2246" s="74">
        <v>7141</v>
      </c>
      <c r="BL2246" s="74" t="s">
        <v>10067</v>
      </c>
      <c r="BM2246" s="74"/>
    </row>
    <row r="2247" spans="63:65" x14ac:dyDescent="0.25">
      <c r="BK2247" s="74">
        <v>7142</v>
      </c>
      <c r="BL2247" s="74" t="s">
        <v>4007</v>
      </c>
      <c r="BM2247" s="74"/>
    </row>
    <row r="2248" spans="63:65" x14ac:dyDescent="0.25">
      <c r="BK2248" s="74">
        <v>7143</v>
      </c>
      <c r="BL2248" s="74" t="s">
        <v>4008</v>
      </c>
      <c r="BM2248" s="74"/>
    </row>
    <row r="2249" spans="63:65" x14ac:dyDescent="0.25">
      <c r="BK2249" s="74">
        <v>7144</v>
      </c>
      <c r="BL2249" s="74" t="s">
        <v>3662</v>
      </c>
      <c r="BM2249" s="74"/>
    </row>
    <row r="2250" spans="63:65" x14ac:dyDescent="0.25">
      <c r="BK2250" s="74">
        <v>7145</v>
      </c>
      <c r="BL2250" s="74" t="s">
        <v>10068</v>
      </c>
      <c r="BM2250" s="74"/>
    </row>
    <row r="2251" spans="63:65" x14ac:dyDescent="0.25">
      <c r="BK2251" s="74">
        <v>7146</v>
      </c>
      <c r="BL2251" s="74" t="s">
        <v>10069</v>
      </c>
      <c r="BM2251" s="74"/>
    </row>
    <row r="2252" spans="63:65" x14ac:dyDescent="0.25">
      <c r="BK2252" s="74">
        <v>7147</v>
      </c>
      <c r="BL2252" s="74" t="s">
        <v>4009</v>
      </c>
      <c r="BM2252" s="74"/>
    </row>
    <row r="2253" spans="63:65" x14ac:dyDescent="0.25">
      <c r="BK2253" s="74">
        <v>7148</v>
      </c>
      <c r="BL2253" s="74" t="s">
        <v>4010</v>
      </c>
      <c r="BM2253" s="74"/>
    </row>
    <row r="2254" spans="63:65" x14ac:dyDescent="0.25">
      <c r="BK2254" s="74">
        <v>7149</v>
      </c>
      <c r="BL2254" s="74" t="s">
        <v>10070</v>
      </c>
      <c r="BM2254" s="74"/>
    </row>
    <row r="2255" spans="63:65" x14ac:dyDescent="0.25">
      <c r="BK2255" s="74">
        <v>7150</v>
      </c>
      <c r="BL2255" s="74" t="s">
        <v>10071</v>
      </c>
      <c r="BM2255" s="74"/>
    </row>
    <row r="2256" spans="63:65" x14ac:dyDescent="0.25">
      <c r="BK2256" s="74">
        <v>7151</v>
      </c>
      <c r="BL2256" s="74" t="s">
        <v>4011</v>
      </c>
      <c r="BM2256" s="74"/>
    </row>
    <row r="2257" spans="63:65" x14ac:dyDescent="0.25">
      <c r="BK2257" s="74">
        <v>7152</v>
      </c>
      <c r="BL2257" s="74" t="s">
        <v>4012</v>
      </c>
      <c r="BM2257" s="74"/>
    </row>
    <row r="2258" spans="63:65" x14ac:dyDescent="0.25">
      <c r="BK2258" s="74">
        <v>7153</v>
      </c>
      <c r="BL2258" s="74" t="s">
        <v>4013</v>
      </c>
      <c r="BM2258" s="74"/>
    </row>
    <row r="2259" spans="63:65" x14ac:dyDescent="0.25">
      <c r="BK2259" s="74">
        <v>7154</v>
      </c>
      <c r="BL2259" s="74" t="s">
        <v>4014</v>
      </c>
      <c r="BM2259" s="74"/>
    </row>
    <row r="2260" spans="63:65" x14ac:dyDescent="0.25">
      <c r="BK2260" s="74">
        <v>7155</v>
      </c>
      <c r="BL2260" s="74" t="s">
        <v>4015</v>
      </c>
      <c r="BM2260" s="74"/>
    </row>
    <row r="2261" spans="63:65" x14ac:dyDescent="0.25">
      <c r="BK2261" s="74">
        <v>7156</v>
      </c>
      <c r="BL2261" s="74" t="s">
        <v>4016</v>
      </c>
      <c r="BM2261" s="74"/>
    </row>
    <row r="2262" spans="63:65" x14ac:dyDescent="0.25">
      <c r="BK2262" s="74">
        <v>7157</v>
      </c>
      <c r="BL2262" s="74" t="s">
        <v>4017</v>
      </c>
      <c r="BM2262" s="74"/>
    </row>
    <row r="2263" spans="63:65" x14ac:dyDescent="0.25">
      <c r="BK2263" s="74">
        <v>7158</v>
      </c>
      <c r="BL2263" s="74" t="s">
        <v>10072</v>
      </c>
      <c r="BM2263" s="74"/>
    </row>
    <row r="2264" spans="63:65" x14ac:dyDescent="0.25">
      <c r="BK2264" s="74">
        <v>7159</v>
      </c>
      <c r="BL2264" s="74" t="s">
        <v>10073</v>
      </c>
      <c r="BM2264" s="74"/>
    </row>
    <row r="2265" spans="63:65" x14ac:dyDescent="0.25">
      <c r="BK2265" s="74">
        <v>7160</v>
      </c>
      <c r="BL2265" s="74" t="s">
        <v>4018</v>
      </c>
      <c r="BM2265" s="74"/>
    </row>
    <row r="2266" spans="63:65" x14ac:dyDescent="0.25">
      <c r="BK2266" s="74">
        <v>7161</v>
      </c>
      <c r="BL2266" s="74" t="s">
        <v>4019</v>
      </c>
      <c r="BM2266" s="74"/>
    </row>
    <row r="2267" spans="63:65" x14ac:dyDescent="0.25">
      <c r="BK2267" s="74">
        <v>7162</v>
      </c>
      <c r="BL2267" s="74" t="s">
        <v>4020</v>
      </c>
      <c r="BM2267" s="74"/>
    </row>
    <row r="2268" spans="63:65" x14ac:dyDescent="0.25">
      <c r="BK2268" s="74">
        <v>7163</v>
      </c>
      <c r="BL2268" s="74" t="s">
        <v>10074</v>
      </c>
      <c r="BM2268" s="74"/>
    </row>
    <row r="2269" spans="63:65" x14ac:dyDescent="0.25">
      <c r="BK2269" s="74">
        <v>7164</v>
      </c>
      <c r="BL2269" s="74" t="s">
        <v>4021</v>
      </c>
      <c r="BM2269" s="74"/>
    </row>
    <row r="2270" spans="63:65" x14ac:dyDescent="0.25">
      <c r="BK2270" s="74">
        <v>7165</v>
      </c>
      <c r="BL2270" s="74" t="s">
        <v>10075</v>
      </c>
      <c r="BM2270" s="74"/>
    </row>
    <row r="2271" spans="63:65" x14ac:dyDescent="0.25">
      <c r="BK2271" s="74">
        <v>7166</v>
      </c>
      <c r="BL2271" s="74" t="s">
        <v>4022</v>
      </c>
      <c r="BM2271" s="74"/>
    </row>
    <row r="2272" spans="63:65" x14ac:dyDescent="0.25">
      <c r="BK2272" s="74">
        <v>7167</v>
      </c>
      <c r="BL2272" s="74" t="s">
        <v>10076</v>
      </c>
      <c r="BM2272" s="74"/>
    </row>
    <row r="2273" spans="63:65" x14ac:dyDescent="0.25">
      <c r="BK2273" s="74">
        <v>7168</v>
      </c>
      <c r="BL2273" s="74" t="s">
        <v>4023</v>
      </c>
      <c r="BM2273" s="74"/>
    </row>
    <row r="2274" spans="63:65" x14ac:dyDescent="0.25">
      <c r="BK2274" s="74">
        <v>7169</v>
      </c>
      <c r="BL2274" s="74" t="s">
        <v>10077</v>
      </c>
      <c r="BM2274" s="74"/>
    </row>
    <row r="2275" spans="63:65" x14ac:dyDescent="0.25">
      <c r="BK2275" s="74">
        <v>7170</v>
      </c>
      <c r="BL2275" s="74" t="s">
        <v>4024</v>
      </c>
      <c r="BM2275" s="74"/>
    </row>
    <row r="2276" spans="63:65" x14ac:dyDescent="0.25">
      <c r="BK2276" s="74">
        <v>7171</v>
      </c>
      <c r="BL2276" s="74" t="s">
        <v>10078</v>
      </c>
      <c r="BM2276" s="74"/>
    </row>
    <row r="2277" spans="63:65" x14ac:dyDescent="0.25">
      <c r="BK2277" s="74">
        <v>7172</v>
      </c>
      <c r="BL2277" s="74" t="s">
        <v>4025</v>
      </c>
      <c r="BM2277" s="74"/>
    </row>
    <row r="2278" spans="63:65" x14ac:dyDescent="0.25">
      <c r="BK2278" s="74">
        <v>7173</v>
      </c>
      <c r="BL2278" s="74" t="s">
        <v>4026</v>
      </c>
      <c r="BM2278" s="74"/>
    </row>
    <row r="2279" spans="63:65" x14ac:dyDescent="0.25">
      <c r="BK2279" s="74">
        <v>7174</v>
      </c>
      <c r="BL2279" s="74" t="s">
        <v>3408</v>
      </c>
      <c r="BM2279" s="74"/>
    </row>
    <row r="2280" spans="63:65" x14ac:dyDescent="0.25">
      <c r="BK2280" s="74">
        <v>7175</v>
      </c>
      <c r="BL2280" s="74" t="s">
        <v>10079</v>
      </c>
      <c r="BM2280" s="74"/>
    </row>
    <row r="2281" spans="63:65" x14ac:dyDescent="0.25">
      <c r="BK2281" s="74">
        <v>7177</v>
      </c>
      <c r="BL2281" s="74" t="s">
        <v>4028</v>
      </c>
      <c r="BM2281" s="74"/>
    </row>
    <row r="2282" spans="63:65" x14ac:dyDescent="0.25">
      <c r="BK2282" s="74">
        <v>7178</v>
      </c>
      <c r="BL2282" s="74" t="s">
        <v>4029</v>
      </c>
      <c r="BM2282" s="74"/>
    </row>
    <row r="2283" spans="63:65" x14ac:dyDescent="0.25">
      <c r="BK2283" s="74">
        <v>7179</v>
      </c>
      <c r="BL2283" s="74" t="s">
        <v>4030</v>
      </c>
      <c r="BM2283" s="74"/>
    </row>
    <row r="2284" spans="63:65" x14ac:dyDescent="0.25">
      <c r="BK2284" s="74">
        <v>7180</v>
      </c>
      <c r="BL2284" s="74" t="s">
        <v>4031</v>
      </c>
      <c r="BM2284" s="74"/>
    </row>
    <row r="2285" spans="63:65" x14ac:dyDescent="0.25">
      <c r="BK2285" s="74">
        <v>7181</v>
      </c>
      <c r="BL2285" s="74" t="s">
        <v>4032</v>
      </c>
      <c r="BM2285" s="74"/>
    </row>
    <row r="2286" spans="63:65" x14ac:dyDescent="0.25">
      <c r="BK2286" s="74">
        <v>7182</v>
      </c>
      <c r="BL2286" s="74" t="s">
        <v>4033</v>
      </c>
      <c r="BM2286" s="74"/>
    </row>
    <row r="2287" spans="63:65" x14ac:dyDescent="0.25">
      <c r="BK2287" s="74">
        <v>7183</v>
      </c>
      <c r="BL2287" s="74" t="s">
        <v>4034</v>
      </c>
      <c r="BM2287" s="74"/>
    </row>
    <row r="2288" spans="63:65" x14ac:dyDescent="0.25">
      <c r="BK2288" s="74">
        <v>7184</v>
      </c>
      <c r="BL2288" s="74" t="s">
        <v>4035</v>
      </c>
      <c r="BM2288" s="74"/>
    </row>
    <row r="2289" spans="63:65" x14ac:dyDescent="0.25">
      <c r="BK2289" s="74">
        <v>7185</v>
      </c>
      <c r="BL2289" s="74" t="s">
        <v>4036</v>
      </c>
      <c r="BM2289" s="74"/>
    </row>
    <row r="2290" spans="63:65" x14ac:dyDescent="0.25">
      <c r="BK2290" s="74">
        <v>7186</v>
      </c>
      <c r="BL2290" s="74" t="s">
        <v>3926</v>
      </c>
      <c r="BM2290" s="74"/>
    </row>
    <row r="2291" spans="63:65" x14ac:dyDescent="0.25">
      <c r="BK2291" s="74">
        <v>7187</v>
      </c>
      <c r="BL2291" s="74" t="s">
        <v>4037</v>
      </c>
      <c r="BM2291" s="74"/>
    </row>
    <row r="2292" spans="63:65" x14ac:dyDescent="0.25">
      <c r="BK2292" s="74">
        <v>7188</v>
      </c>
      <c r="BL2292" s="74" t="s">
        <v>4038</v>
      </c>
      <c r="BM2292" s="74"/>
    </row>
    <row r="2293" spans="63:65" x14ac:dyDescent="0.25">
      <c r="BK2293" s="74">
        <v>7189</v>
      </c>
      <c r="BL2293" s="74" t="s">
        <v>4039</v>
      </c>
      <c r="BM2293" s="74"/>
    </row>
    <row r="2294" spans="63:65" x14ac:dyDescent="0.25">
      <c r="BK2294" s="74">
        <v>7190</v>
      </c>
      <c r="BL2294" s="74" t="s">
        <v>4040</v>
      </c>
      <c r="BM2294" s="74"/>
    </row>
    <row r="2295" spans="63:65" x14ac:dyDescent="0.25">
      <c r="BK2295" s="74">
        <v>7191</v>
      </c>
      <c r="BL2295" s="74" t="s">
        <v>3894</v>
      </c>
      <c r="BM2295" s="74"/>
    </row>
    <row r="2296" spans="63:65" x14ac:dyDescent="0.25">
      <c r="BK2296" s="74">
        <v>7192</v>
      </c>
      <c r="BL2296" s="74" t="s">
        <v>4041</v>
      </c>
      <c r="BM2296" s="74"/>
    </row>
    <row r="2297" spans="63:65" x14ac:dyDescent="0.25">
      <c r="BK2297" s="74">
        <v>7193</v>
      </c>
      <c r="BL2297" s="74" t="s">
        <v>4042</v>
      </c>
      <c r="BM2297" s="74"/>
    </row>
    <row r="2298" spans="63:65" x14ac:dyDescent="0.25">
      <c r="BK2298" s="74">
        <v>7194</v>
      </c>
      <c r="BL2298" s="74" t="s">
        <v>4043</v>
      </c>
      <c r="BM2298" s="74"/>
    </row>
    <row r="2299" spans="63:65" x14ac:dyDescent="0.25">
      <c r="BK2299" s="74">
        <v>7195</v>
      </c>
      <c r="BL2299" s="74" t="s">
        <v>4044</v>
      </c>
      <c r="BM2299" s="74"/>
    </row>
    <row r="2300" spans="63:65" x14ac:dyDescent="0.25">
      <c r="BK2300" s="74">
        <v>7196</v>
      </c>
      <c r="BL2300" s="74" t="s">
        <v>3717</v>
      </c>
      <c r="BM2300" s="74"/>
    </row>
    <row r="2301" spans="63:65" x14ac:dyDescent="0.25">
      <c r="BK2301" s="74">
        <v>7197</v>
      </c>
      <c r="BL2301" s="74" t="s">
        <v>9556</v>
      </c>
      <c r="BM2301" s="74"/>
    </row>
    <row r="2302" spans="63:65" x14ac:dyDescent="0.25">
      <c r="BK2302" s="74">
        <v>7198</v>
      </c>
      <c r="BL2302" s="74" t="s">
        <v>4045</v>
      </c>
      <c r="BM2302" s="74"/>
    </row>
    <row r="2303" spans="63:65" x14ac:dyDescent="0.25">
      <c r="BK2303" s="74">
        <v>7199</v>
      </c>
      <c r="BL2303" s="74" t="s">
        <v>4046</v>
      </c>
      <c r="BM2303" s="74"/>
    </row>
    <row r="2304" spans="63:65" x14ac:dyDescent="0.25">
      <c r="BK2304" s="74">
        <v>7200</v>
      </c>
      <c r="BL2304" s="74" t="s">
        <v>10080</v>
      </c>
      <c r="BM2304" s="74"/>
    </row>
    <row r="2305" spans="63:65" x14ac:dyDescent="0.25">
      <c r="BK2305" s="74">
        <v>7201</v>
      </c>
      <c r="BL2305" s="74" t="s">
        <v>4031</v>
      </c>
      <c r="BM2305" s="74"/>
    </row>
    <row r="2306" spans="63:65" x14ac:dyDescent="0.25">
      <c r="BK2306" s="74">
        <v>7202</v>
      </c>
      <c r="BL2306" s="74" t="s">
        <v>4047</v>
      </c>
      <c r="BM2306" s="74"/>
    </row>
    <row r="2307" spans="63:65" x14ac:dyDescent="0.25">
      <c r="BK2307" s="74">
        <v>7203</v>
      </c>
      <c r="BL2307" s="74" t="s">
        <v>4048</v>
      </c>
      <c r="BM2307" s="74"/>
    </row>
    <row r="2308" spans="63:65" x14ac:dyDescent="0.25">
      <c r="BK2308" s="74">
        <v>7204</v>
      </c>
      <c r="BL2308" s="74" t="s">
        <v>2454</v>
      </c>
      <c r="BM2308" s="74"/>
    </row>
    <row r="2309" spans="63:65" x14ac:dyDescent="0.25">
      <c r="BK2309" s="74">
        <v>7205</v>
      </c>
      <c r="BL2309" s="74" t="s">
        <v>3323</v>
      </c>
      <c r="BM2309" s="74"/>
    </row>
    <row r="2310" spans="63:65" x14ac:dyDescent="0.25">
      <c r="BK2310" s="74">
        <v>7206</v>
      </c>
      <c r="BL2310" s="74" t="s">
        <v>3592</v>
      </c>
      <c r="BM2310" s="74"/>
    </row>
    <row r="2311" spans="63:65" x14ac:dyDescent="0.25">
      <c r="BK2311" s="74">
        <v>7207</v>
      </c>
      <c r="BL2311" s="74" t="s">
        <v>2447</v>
      </c>
      <c r="BM2311" s="74"/>
    </row>
    <row r="2312" spans="63:65" x14ac:dyDescent="0.25">
      <c r="BK2312" s="74">
        <v>7209</v>
      </c>
      <c r="BL2312" s="74" t="s">
        <v>4049</v>
      </c>
      <c r="BM2312" s="74"/>
    </row>
    <row r="2313" spans="63:65" x14ac:dyDescent="0.25">
      <c r="BK2313" s="74">
        <v>7210</v>
      </c>
      <c r="BL2313" s="74" t="s">
        <v>4050</v>
      </c>
      <c r="BM2313" s="74"/>
    </row>
    <row r="2314" spans="63:65" x14ac:dyDescent="0.25">
      <c r="BK2314" s="74">
        <v>7211</v>
      </c>
      <c r="BL2314" s="74" t="s">
        <v>4051</v>
      </c>
      <c r="BM2314" s="74"/>
    </row>
    <row r="2315" spans="63:65" x14ac:dyDescent="0.25">
      <c r="BK2315" s="74">
        <v>7212</v>
      </c>
      <c r="BL2315" s="74" t="s">
        <v>4052</v>
      </c>
      <c r="BM2315" s="74"/>
    </row>
    <row r="2316" spans="63:65" x14ac:dyDescent="0.25">
      <c r="BK2316" s="74">
        <v>7214</v>
      </c>
      <c r="BL2316" s="74" t="s">
        <v>4053</v>
      </c>
      <c r="BM2316" s="74"/>
    </row>
    <row r="2317" spans="63:65" x14ac:dyDescent="0.25">
      <c r="BK2317" s="74">
        <v>7215</v>
      </c>
      <c r="BL2317" s="74" t="s">
        <v>4054</v>
      </c>
      <c r="BM2317" s="74"/>
    </row>
    <row r="2318" spans="63:65" x14ac:dyDescent="0.25">
      <c r="BK2318" s="74">
        <v>7216</v>
      </c>
      <c r="BL2318" s="74" t="s">
        <v>10081</v>
      </c>
      <c r="BM2318" s="74"/>
    </row>
    <row r="2319" spans="63:65" x14ac:dyDescent="0.25">
      <c r="BK2319" s="74">
        <v>7217</v>
      </c>
      <c r="BL2319" s="74" t="s">
        <v>3650</v>
      </c>
      <c r="BM2319" s="74"/>
    </row>
    <row r="2320" spans="63:65" x14ac:dyDescent="0.25">
      <c r="BK2320" s="74">
        <v>7218</v>
      </c>
      <c r="BL2320" s="74" t="s">
        <v>4055</v>
      </c>
      <c r="BM2320" s="74"/>
    </row>
    <row r="2321" spans="63:65" x14ac:dyDescent="0.25">
      <c r="BK2321" s="74">
        <v>7219</v>
      </c>
      <c r="BL2321" s="74" t="s">
        <v>4056</v>
      </c>
      <c r="BM2321" s="74"/>
    </row>
    <row r="2322" spans="63:65" x14ac:dyDescent="0.25">
      <c r="BK2322" s="74">
        <v>7221</v>
      </c>
      <c r="BL2322" s="74" t="s">
        <v>10082</v>
      </c>
      <c r="BM2322" s="74"/>
    </row>
    <row r="2323" spans="63:65" x14ac:dyDescent="0.25">
      <c r="BK2323" s="74">
        <v>7222</v>
      </c>
      <c r="BL2323" s="74" t="s">
        <v>10083</v>
      </c>
      <c r="BM2323" s="74"/>
    </row>
    <row r="2324" spans="63:65" x14ac:dyDescent="0.25">
      <c r="BK2324" s="74">
        <v>7223</v>
      </c>
      <c r="BL2324" s="74" t="s">
        <v>4057</v>
      </c>
      <c r="BM2324" s="74"/>
    </row>
    <row r="2325" spans="63:65" x14ac:dyDescent="0.25">
      <c r="BK2325" s="74">
        <v>7224</v>
      </c>
      <c r="BL2325" s="74" t="s">
        <v>4058</v>
      </c>
      <c r="BM2325" s="74"/>
    </row>
    <row r="2326" spans="63:65" x14ac:dyDescent="0.25">
      <c r="BK2326" s="74">
        <v>7225</v>
      </c>
      <c r="BL2326" s="74" t="s">
        <v>3528</v>
      </c>
      <c r="BM2326" s="74"/>
    </row>
    <row r="2327" spans="63:65" x14ac:dyDescent="0.25">
      <c r="BK2327" s="74">
        <v>7226</v>
      </c>
      <c r="BL2327" s="74" t="s">
        <v>3727</v>
      </c>
      <c r="BM2327" s="74"/>
    </row>
    <row r="2328" spans="63:65" x14ac:dyDescent="0.25">
      <c r="BK2328" s="74">
        <v>7227</v>
      </c>
      <c r="BL2328" s="74" t="s">
        <v>4059</v>
      </c>
      <c r="BM2328" s="74"/>
    </row>
    <row r="2329" spans="63:65" x14ac:dyDescent="0.25">
      <c r="BK2329" s="74">
        <v>7228</v>
      </c>
      <c r="BL2329" s="74" t="s">
        <v>4060</v>
      </c>
      <c r="BM2329" s="74"/>
    </row>
    <row r="2330" spans="63:65" x14ac:dyDescent="0.25">
      <c r="BK2330" s="74">
        <v>7229</v>
      </c>
      <c r="BL2330" s="74" t="s">
        <v>4061</v>
      </c>
      <c r="BM2330" s="74"/>
    </row>
    <row r="2331" spans="63:65" x14ac:dyDescent="0.25">
      <c r="BK2331" s="74">
        <v>7230</v>
      </c>
      <c r="BL2331" s="74" t="s">
        <v>4062</v>
      </c>
      <c r="BM2331" s="74"/>
    </row>
    <row r="2332" spans="63:65" x14ac:dyDescent="0.25">
      <c r="BK2332" s="74">
        <v>7231</v>
      </c>
      <c r="BL2332" s="74" t="s">
        <v>10084</v>
      </c>
      <c r="BM2332" s="74"/>
    </row>
    <row r="2333" spans="63:65" x14ac:dyDescent="0.25">
      <c r="BK2333" s="74">
        <v>7232</v>
      </c>
      <c r="BL2333" s="74" t="s">
        <v>3608</v>
      </c>
      <c r="BM2333" s="74"/>
    </row>
    <row r="2334" spans="63:65" x14ac:dyDescent="0.25">
      <c r="BK2334" s="74">
        <v>7234</v>
      </c>
      <c r="BL2334" s="74" t="s">
        <v>10085</v>
      </c>
      <c r="BM2334" s="74"/>
    </row>
    <row r="2335" spans="63:65" x14ac:dyDescent="0.25">
      <c r="BK2335" s="74">
        <v>7235</v>
      </c>
      <c r="BL2335" s="74" t="s">
        <v>4063</v>
      </c>
      <c r="BM2335" s="74"/>
    </row>
    <row r="2336" spans="63:65" x14ac:dyDescent="0.25">
      <c r="BK2336" s="74">
        <v>7236</v>
      </c>
      <c r="BL2336" s="74" t="s">
        <v>10086</v>
      </c>
      <c r="BM2336" s="74"/>
    </row>
    <row r="2337" spans="63:65" x14ac:dyDescent="0.25">
      <c r="BK2337" s="74">
        <v>7237</v>
      </c>
      <c r="BL2337" s="74" t="s">
        <v>3446</v>
      </c>
      <c r="BM2337" s="74"/>
    </row>
    <row r="2338" spans="63:65" x14ac:dyDescent="0.25">
      <c r="BK2338" s="74">
        <v>7238</v>
      </c>
      <c r="BL2338" s="74" t="s">
        <v>2498</v>
      </c>
      <c r="BM2338" s="74"/>
    </row>
    <row r="2339" spans="63:65" x14ac:dyDescent="0.25">
      <c r="BK2339" s="74">
        <v>7239</v>
      </c>
      <c r="BL2339" s="74" t="s">
        <v>4064</v>
      </c>
      <c r="BM2339" s="74"/>
    </row>
    <row r="2340" spans="63:65" x14ac:dyDescent="0.25">
      <c r="BK2340" s="74">
        <v>7241</v>
      </c>
      <c r="BL2340" s="74" t="s">
        <v>4065</v>
      </c>
      <c r="BM2340" s="74"/>
    </row>
    <row r="2341" spans="63:65" x14ac:dyDescent="0.25">
      <c r="BK2341" s="74">
        <v>7242</v>
      </c>
      <c r="BL2341" s="74" t="s">
        <v>3678</v>
      </c>
      <c r="BM2341" s="74"/>
    </row>
    <row r="2342" spans="63:65" x14ac:dyDescent="0.25">
      <c r="BK2342" s="74">
        <v>7245</v>
      </c>
      <c r="BL2342" s="74" t="s">
        <v>4066</v>
      </c>
      <c r="BM2342" s="74"/>
    </row>
    <row r="2343" spans="63:65" x14ac:dyDescent="0.25">
      <c r="BK2343" s="74">
        <v>7246</v>
      </c>
      <c r="BL2343" s="74" t="s">
        <v>3971</v>
      </c>
      <c r="BM2343" s="74"/>
    </row>
    <row r="2344" spans="63:65" x14ac:dyDescent="0.25">
      <c r="BK2344" s="74">
        <v>7247</v>
      </c>
      <c r="BL2344" s="74" t="s">
        <v>10087</v>
      </c>
      <c r="BM2344" s="74"/>
    </row>
    <row r="2345" spans="63:65" x14ac:dyDescent="0.25">
      <c r="BK2345" s="74">
        <v>7248</v>
      </c>
      <c r="BL2345" s="74" t="s">
        <v>4067</v>
      </c>
      <c r="BM2345" s="74"/>
    </row>
    <row r="2346" spans="63:65" x14ac:dyDescent="0.25">
      <c r="BK2346" s="74">
        <v>7249</v>
      </c>
      <c r="BL2346" s="74" t="s">
        <v>4068</v>
      </c>
      <c r="BM2346" s="74"/>
    </row>
    <row r="2347" spans="63:65" x14ac:dyDescent="0.25">
      <c r="BK2347" s="74">
        <v>7250</v>
      </c>
      <c r="BL2347" s="74" t="s">
        <v>10088</v>
      </c>
      <c r="BM2347" s="74"/>
    </row>
    <row r="2348" spans="63:65" x14ac:dyDescent="0.25">
      <c r="BK2348" s="74">
        <v>7251</v>
      </c>
      <c r="BL2348" s="74" t="s">
        <v>4069</v>
      </c>
      <c r="BM2348" s="74"/>
    </row>
    <row r="2349" spans="63:65" x14ac:dyDescent="0.25">
      <c r="BK2349" s="74">
        <v>7252</v>
      </c>
      <c r="BL2349" s="74" t="s">
        <v>4070</v>
      </c>
      <c r="BM2349" s="74"/>
    </row>
    <row r="2350" spans="63:65" x14ac:dyDescent="0.25">
      <c r="BK2350" s="74">
        <v>7253</v>
      </c>
      <c r="BL2350" s="74" t="s">
        <v>4071</v>
      </c>
      <c r="BM2350" s="74"/>
    </row>
    <row r="2351" spans="63:65" x14ac:dyDescent="0.25">
      <c r="BK2351" s="74">
        <v>7254</v>
      </c>
      <c r="BL2351" s="74" t="s">
        <v>10089</v>
      </c>
      <c r="BM2351" s="74"/>
    </row>
    <row r="2352" spans="63:65" x14ac:dyDescent="0.25">
      <c r="BK2352" s="74">
        <v>7255</v>
      </c>
      <c r="BL2352" s="74" t="s">
        <v>4072</v>
      </c>
      <c r="BM2352" s="74"/>
    </row>
    <row r="2353" spans="63:65" x14ac:dyDescent="0.25">
      <c r="BK2353" s="74">
        <v>7257</v>
      </c>
      <c r="BL2353" s="74" t="s">
        <v>4073</v>
      </c>
      <c r="BM2353" s="74"/>
    </row>
    <row r="2354" spans="63:65" x14ac:dyDescent="0.25">
      <c r="BK2354" s="74">
        <v>7258</v>
      </c>
      <c r="BL2354" s="74" t="s">
        <v>4074</v>
      </c>
      <c r="BM2354" s="74"/>
    </row>
    <row r="2355" spans="63:65" x14ac:dyDescent="0.25">
      <c r="BK2355" s="74">
        <v>7259</v>
      </c>
      <c r="BL2355" s="74" t="s">
        <v>4075</v>
      </c>
      <c r="BM2355" s="74"/>
    </row>
    <row r="2356" spans="63:65" x14ac:dyDescent="0.25">
      <c r="BK2356" s="74">
        <v>7261</v>
      </c>
      <c r="BL2356" s="74" t="s">
        <v>4076</v>
      </c>
      <c r="BM2356" s="74"/>
    </row>
    <row r="2357" spans="63:65" x14ac:dyDescent="0.25">
      <c r="BK2357" s="74">
        <v>7262</v>
      </c>
      <c r="BL2357" s="74" t="s">
        <v>4077</v>
      </c>
      <c r="BM2357" s="74"/>
    </row>
    <row r="2358" spans="63:65" x14ac:dyDescent="0.25">
      <c r="BK2358" s="74">
        <v>7263</v>
      </c>
      <c r="BL2358" s="74" t="s">
        <v>10090</v>
      </c>
      <c r="BM2358" s="74"/>
    </row>
    <row r="2359" spans="63:65" x14ac:dyDescent="0.25">
      <c r="BK2359" s="74">
        <v>7264</v>
      </c>
      <c r="BL2359" s="74" t="s">
        <v>10091</v>
      </c>
      <c r="BM2359" s="74"/>
    </row>
    <row r="2360" spans="63:65" x14ac:dyDescent="0.25">
      <c r="BK2360" s="74">
        <v>7265</v>
      </c>
      <c r="BL2360" s="74" t="s">
        <v>4078</v>
      </c>
      <c r="BM2360" s="74"/>
    </row>
    <row r="2361" spans="63:65" x14ac:dyDescent="0.25">
      <c r="BK2361" s="74">
        <v>7267</v>
      </c>
      <c r="BL2361" s="74" t="s">
        <v>4079</v>
      </c>
      <c r="BM2361" s="74"/>
    </row>
    <row r="2362" spans="63:65" x14ac:dyDescent="0.25">
      <c r="BK2362" s="74">
        <v>7268</v>
      </c>
      <c r="BL2362" s="74" t="s">
        <v>4080</v>
      </c>
      <c r="BM2362" s="74"/>
    </row>
    <row r="2363" spans="63:65" x14ac:dyDescent="0.25">
      <c r="BK2363" s="74">
        <v>7269</v>
      </c>
      <c r="BL2363" s="74" t="s">
        <v>4081</v>
      </c>
      <c r="BM2363" s="74"/>
    </row>
    <row r="2364" spans="63:65" x14ac:dyDescent="0.25">
      <c r="BK2364" s="74">
        <v>7270</v>
      </c>
      <c r="BL2364" s="74" t="s">
        <v>4082</v>
      </c>
      <c r="BM2364" s="74"/>
    </row>
    <row r="2365" spans="63:65" x14ac:dyDescent="0.25">
      <c r="BK2365" s="74">
        <v>7271</v>
      </c>
      <c r="BL2365" s="74" t="s">
        <v>10092</v>
      </c>
      <c r="BM2365" s="74"/>
    </row>
    <row r="2366" spans="63:65" x14ac:dyDescent="0.25">
      <c r="BK2366" s="74">
        <v>7273</v>
      </c>
      <c r="BL2366" s="74" t="s">
        <v>4083</v>
      </c>
      <c r="BM2366" s="74"/>
    </row>
    <row r="2367" spans="63:65" x14ac:dyDescent="0.25">
      <c r="BK2367" s="74">
        <v>7275</v>
      </c>
      <c r="BL2367" s="74" t="s">
        <v>3743</v>
      </c>
      <c r="BM2367" s="74"/>
    </row>
    <row r="2368" spans="63:65" x14ac:dyDescent="0.25">
      <c r="BK2368" s="74">
        <v>7276</v>
      </c>
      <c r="BL2368" s="74" t="s">
        <v>10093</v>
      </c>
      <c r="BM2368" s="74"/>
    </row>
    <row r="2369" spans="63:65" x14ac:dyDescent="0.25">
      <c r="BK2369" s="74">
        <v>7277</v>
      </c>
      <c r="BL2369" s="74" t="s">
        <v>4084</v>
      </c>
      <c r="BM2369" s="74"/>
    </row>
    <row r="2370" spans="63:65" x14ac:dyDescent="0.25">
      <c r="BK2370" s="74">
        <v>7278</v>
      </c>
      <c r="BL2370" s="74" t="s">
        <v>4085</v>
      </c>
      <c r="BM2370" s="74"/>
    </row>
    <row r="2371" spans="63:65" x14ac:dyDescent="0.25">
      <c r="BK2371" s="74">
        <v>7280</v>
      </c>
      <c r="BL2371" s="74" t="s">
        <v>9401</v>
      </c>
      <c r="BM2371" s="74"/>
    </row>
    <row r="2372" spans="63:65" x14ac:dyDescent="0.25">
      <c r="BK2372" s="74">
        <v>7281</v>
      </c>
      <c r="BL2372" s="74" t="s">
        <v>4086</v>
      </c>
      <c r="BM2372" s="74"/>
    </row>
    <row r="2373" spans="63:65" x14ac:dyDescent="0.25">
      <c r="BK2373" s="74">
        <v>7282</v>
      </c>
      <c r="BL2373" s="74" t="s">
        <v>4087</v>
      </c>
      <c r="BM2373" s="74"/>
    </row>
    <row r="2374" spans="63:65" x14ac:dyDescent="0.25">
      <c r="BK2374" s="74">
        <v>7283</v>
      </c>
      <c r="BL2374" s="74" t="s">
        <v>4088</v>
      </c>
      <c r="BM2374" s="74"/>
    </row>
    <row r="2375" spans="63:65" x14ac:dyDescent="0.25">
      <c r="BK2375" s="74">
        <v>7284</v>
      </c>
      <c r="BL2375" s="74" t="s">
        <v>4089</v>
      </c>
      <c r="BM2375" s="74"/>
    </row>
    <row r="2376" spans="63:65" x14ac:dyDescent="0.25">
      <c r="BK2376" s="74">
        <v>7285</v>
      </c>
      <c r="BL2376" s="74" t="s">
        <v>4089</v>
      </c>
      <c r="BM2376" s="74"/>
    </row>
    <row r="2377" spans="63:65" x14ac:dyDescent="0.25">
      <c r="BK2377" s="74">
        <v>7286</v>
      </c>
      <c r="BL2377" s="74" t="s">
        <v>4090</v>
      </c>
      <c r="BM2377" s="74"/>
    </row>
    <row r="2378" spans="63:65" x14ac:dyDescent="0.25">
      <c r="BK2378" s="74">
        <v>7287</v>
      </c>
      <c r="BL2378" s="74" t="s">
        <v>3894</v>
      </c>
      <c r="BM2378" s="74"/>
    </row>
    <row r="2379" spans="63:65" x14ac:dyDescent="0.25">
      <c r="BK2379" s="74">
        <v>7288</v>
      </c>
      <c r="BL2379" s="74" t="s">
        <v>4091</v>
      </c>
      <c r="BM2379" s="74"/>
    </row>
    <row r="2380" spans="63:65" x14ac:dyDescent="0.25">
      <c r="BK2380" s="74">
        <v>7289</v>
      </c>
      <c r="BL2380" s="74" t="s">
        <v>10094</v>
      </c>
      <c r="BM2380" s="74"/>
    </row>
    <row r="2381" spans="63:65" x14ac:dyDescent="0.25">
      <c r="BK2381" s="74">
        <v>7290</v>
      </c>
      <c r="BL2381" s="74" t="s">
        <v>4092</v>
      </c>
      <c r="BM2381" s="74"/>
    </row>
    <row r="2382" spans="63:65" x14ac:dyDescent="0.25">
      <c r="BK2382" s="74">
        <v>7291</v>
      </c>
      <c r="BL2382" s="74" t="s">
        <v>4093</v>
      </c>
      <c r="BM2382" s="74"/>
    </row>
    <row r="2383" spans="63:65" x14ac:dyDescent="0.25">
      <c r="BK2383" s="74">
        <v>7292</v>
      </c>
      <c r="BL2383" s="74" t="s">
        <v>4094</v>
      </c>
      <c r="BM2383" s="74"/>
    </row>
    <row r="2384" spans="63:65" x14ac:dyDescent="0.25">
      <c r="BK2384" s="74">
        <v>7293</v>
      </c>
      <c r="BL2384" s="74" t="s">
        <v>3618</v>
      </c>
      <c r="BM2384" s="74"/>
    </row>
    <row r="2385" spans="63:65" x14ac:dyDescent="0.25">
      <c r="BK2385" s="74">
        <v>7294</v>
      </c>
      <c r="BL2385" s="74" t="s">
        <v>4095</v>
      </c>
      <c r="BM2385" s="74"/>
    </row>
    <row r="2386" spans="63:65" x14ac:dyDescent="0.25">
      <c r="BK2386" s="74">
        <v>7295</v>
      </c>
      <c r="BL2386" s="74" t="s">
        <v>4096</v>
      </c>
      <c r="BM2386" s="74"/>
    </row>
    <row r="2387" spans="63:65" x14ac:dyDescent="0.25">
      <c r="BK2387" s="74">
        <v>7296</v>
      </c>
      <c r="BL2387" s="74" t="s">
        <v>9402</v>
      </c>
      <c r="BM2387" s="74"/>
    </row>
    <row r="2388" spans="63:65" x14ac:dyDescent="0.25">
      <c r="BK2388" s="74">
        <v>7297</v>
      </c>
      <c r="BL2388" s="74" t="s">
        <v>4097</v>
      </c>
      <c r="BM2388" s="74"/>
    </row>
    <row r="2389" spans="63:65" x14ac:dyDescent="0.25">
      <c r="BK2389" s="74">
        <v>7298</v>
      </c>
      <c r="BL2389" s="74" t="s">
        <v>4098</v>
      </c>
      <c r="BM2389" s="74"/>
    </row>
    <row r="2390" spans="63:65" x14ac:dyDescent="0.25">
      <c r="BK2390" s="74">
        <v>7299</v>
      </c>
      <c r="BL2390" s="74" t="s">
        <v>4099</v>
      </c>
      <c r="BM2390" s="74"/>
    </row>
    <row r="2391" spans="63:65" x14ac:dyDescent="0.25">
      <c r="BK2391" s="74">
        <v>7300</v>
      </c>
      <c r="BL2391" s="74" t="s">
        <v>4100</v>
      </c>
      <c r="BM2391" s="74"/>
    </row>
    <row r="2392" spans="63:65" x14ac:dyDescent="0.25">
      <c r="BK2392" s="74">
        <v>7301</v>
      </c>
      <c r="BL2392" s="74" t="s">
        <v>4101</v>
      </c>
      <c r="BM2392" s="74"/>
    </row>
    <row r="2393" spans="63:65" x14ac:dyDescent="0.25">
      <c r="BK2393" s="74">
        <v>7302</v>
      </c>
      <c r="BL2393" s="74" t="s">
        <v>3741</v>
      </c>
      <c r="BM2393" s="74"/>
    </row>
    <row r="2394" spans="63:65" x14ac:dyDescent="0.25">
      <c r="BK2394" s="74">
        <v>7303</v>
      </c>
      <c r="BL2394" s="74" t="s">
        <v>4102</v>
      </c>
      <c r="BM2394" s="74"/>
    </row>
    <row r="2395" spans="63:65" x14ac:dyDescent="0.25">
      <c r="BK2395" s="74">
        <v>7304</v>
      </c>
      <c r="BL2395" s="74" t="s">
        <v>4103</v>
      </c>
      <c r="BM2395" s="74"/>
    </row>
    <row r="2396" spans="63:65" x14ac:dyDescent="0.25">
      <c r="BK2396" s="74">
        <v>7305</v>
      </c>
      <c r="BL2396" s="74" t="s">
        <v>4104</v>
      </c>
      <c r="BM2396" s="74"/>
    </row>
    <row r="2397" spans="63:65" x14ac:dyDescent="0.25">
      <c r="BK2397" s="74">
        <v>7306</v>
      </c>
      <c r="BL2397" s="74" t="s">
        <v>9403</v>
      </c>
      <c r="BM2397" s="74"/>
    </row>
    <row r="2398" spans="63:65" x14ac:dyDescent="0.25">
      <c r="BK2398" s="74">
        <v>7307</v>
      </c>
      <c r="BL2398" s="74" t="s">
        <v>4105</v>
      </c>
      <c r="BM2398" s="74"/>
    </row>
    <row r="2399" spans="63:65" x14ac:dyDescent="0.25">
      <c r="BK2399" s="74">
        <v>7308</v>
      </c>
      <c r="BL2399" s="74" t="s">
        <v>4106</v>
      </c>
      <c r="BM2399" s="74"/>
    </row>
    <row r="2400" spans="63:65" x14ac:dyDescent="0.25">
      <c r="BK2400" s="74">
        <v>7309</v>
      </c>
      <c r="BL2400" s="74" t="s">
        <v>4107</v>
      </c>
      <c r="BM2400" s="74"/>
    </row>
    <row r="2401" spans="63:65" x14ac:dyDescent="0.25">
      <c r="BK2401" s="74">
        <v>7310</v>
      </c>
      <c r="BL2401" s="74" t="s">
        <v>10095</v>
      </c>
      <c r="BM2401" s="74"/>
    </row>
    <row r="2402" spans="63:65" x14ac:dyDescent="0.25">
      <c r="BK2402" s="74">
        <v>7312</v>
      </c>
      <c r="BL2402" s="74" t="s">
        <v>4108</v>
      </c>
      <c r="BM2402" s="74"/>
    </row>
    <row r="2403" spans="63:65" x14ac:dyDescent="0.25">
      <c r="BK2403" s="74">
        <v>7313</v>
      </c>
      <c r="BL2403" s="74" t="s">
        <v>4109</v>
      </c>
      <c r="BM2403" s="74"/>
    </row>
    <row r="2404" spans="63:65" x14ac:dyDescent="0.25">
      <c r="BK2404" s="74">
        <v>7314</v>
      </c>
      <c r="BL2404" s="74" t="s">
        <v>4110</v>
      </c>
      <c r="BM2404" s="74"/>
    </row>
    <row r="2405" spans="63:65" x14ac:dyDescent="0.25">
      <c r="BK2405" s="74">
        <v>7315</v>
      </c>
      <c r="BL2405" s="74" t="s">
        <v>12413</v>
      </c>
      <c r="BM2405" s="74"/>
    </row>
    <row r="2406" spans="63:65" x14ac:dyDescent="0.25">
      <c r="BK2406" s="74">
        <v>7316</v>
      </c>
      <c r="BL2406" s="74" t="s">
        <v>4111</v>
      </c>
      <c r="BM2406" s="74"/>
    </row>
    <row r="2407" spans="63:65" x14ac:dyDescent="0.25">
      <c r="BK2407" s="74">
        <v>7317</v>
      </c>
      <c r="BL2407" s="74" t="s">
        <v>4112</v>
      </c>
      <c r="BM2407" s="74"/>
    </row>
    <row r="2408" spans="63:65" x14ac:dyDescent="0.25">
      <c r="BK2408" s="74">
        <v>7318</v>
      </c>
      <c r="BL2408" s="74" t="s">
        <v>4113</v>
      </c>
      <c r="BM2408" s="74"/>
    </row>
    <row r="2409" spans="63:65" x14ac:dyDescent="0.25">
      <c r="BK2409" s="74">
        <v>7319</v>
      </c>
      <c r="BL2409" s="74" t="s">
        <v>4114</v>
      </c>
      <c r="BM2409" s="74"/>
    </row>
    <row r="2410" spans="63:65" x14ac:dyDescent="0.25">
      <c r="BK2410" s="74">
        <v>7320</v>
      </c>
      <c r="BL2410" s="74" t="s">
        <v>4115</v>
      </c>
      <c r="BM2410" s="74"/>
    </row>
    <row r="2411" spans="63:65" x14ac:dyDescent="0.25">
      <c r="BK2411" s="74">
        <v>7321</v>
      </c>
      <c r="BL2411" s="74" t="s">
        <v>3343</v>
      </c>
      <c r="BM2411" s="74"/>
    </row>
    <row r="2412" spans="63:65" x14ac:dyDescent="0.25">
      <c r="BK2412" s="74">
        <v>7322</v>
      </c>
      <c r="BL2412" s="74" t="s">
        <v>4116</v>
      </c>
      <c r="BM2412" s="74"/>
    </row>
    <row r="2413" spans="63:65" x14ac:dyDescent="0.25">
      <c r="BK2413" s="74">
        <v>7323</v>
      </c>
      <c r="BL2413" s="74" t="s">
        <v>4117</v>
      </c>
      <c r="BM2413" s="74"/>
    </row>
    <row r="2414" spans="63:65" x14ac:dyDescent="0.25">
      <c r="BK2414" s="74">
        <v>7325</v>
      </c>
      <c r="BL2414" s="74" t="s">
        <v>4118</v>
      </c>
      <c r="BM2414" s="74"/>
    </row>
    <row r="2415" spans="63:65" x14ac:dyDescent="0.25">
      <c r="BK2415" s="74">
        <v>7326</v>
      </c>
      <c r="BL2415" s="74" t="s">
        <v>4119</v>
      </c>
      <c r="BM2415" s="74"/>
    </row>
    <row r="2416" spans="63:65" x14ac:dyDescent="0.25">
      <c r="BK2416" s="74">
        <v>7327</v>
      </c>
      <c r="BL2416" s="74" t="s">
        <v>4120</v>
      </c>
      <c r="BM2416" s="74"/>
    </row>
    <row r="2417" spans="63:65" x14ac:dyDescent="0.25">
      <c r="BK2417" s="74">
        <v>7328</v>
      </c>
      <c r="BL2417" s="74" t="s">
        <v>4121</v>
      </c>
      <c r="BM2417" s="74"/>
    </row>
    <row r="2418" spans="63:65" x14ac:dyDescent="0.25">
      <c r="BK2418" s="74">
        <v>7329</v>
      </c>
      <c r="BL2418" s="74" t="s">
        <v>4122</v>
      </c>
      <c r="BM2418" s="74"/>
    </row>
    <row r="2419" spans="63:65" x14ac:dyDescent="0.25">
      <c r="BK2419" s="74">
        <v>7330</v>
      </c>
      <c r="BL2419" s="74" t="s">
        <v>5839</v>
      </c>
      <c r="BM2419" s="74"/>
    </row>
    <row r="2420" spans="63:65" x14ac:dyDescent="0.25">
      <c r="BK2420" s="74">
        <v>7331</v>
      </c>
      <c r="BL2420" s="74" t="s">
        <v>4124</v>
      </c>
      <c r="BM2420" s="74"/>
    </row>
    <row r="2421" spans="63:65" x14ac:dyDescent="0.25">
      <c r="BK2421" s="74">
        <v>7332</v>
      </c>
      <c r="BL2421" s="74" t="s">
        <v>4125</v>
      </c>
      <c r="BM2421" s="74"/>
    </row>
    <row r="2422" spans="63:65" x14ac:dyDescent="0.25">
      <c r="BK2422" s="74">
        <v>7333</v>
      </c>
      <c r="BL2422" s="74" t="s">
        <v>4126</v>
      </c>
      <c r="BM2422" s="74"/>
    </row>
    <row r="2423" spans="63:65" x14ac:dyDescent="0.25">
      <c r="BK2423" s="74">
        <v>7334</v>
      </c>
      <c r="BL2423" s="74" t="s">
        <v>4127</v>
      </c>
      <c r="BM2423" s="74"/>
    </row>
    <row r="2424" spans="63:65" x14ac:dyDescent="0.25">
      <c r="BK2424" s="74">
        <v>7335</v>
      </c>
      <c r="BL2424" s="74" t="s">
        <v>3498</v>
      </c>
      <c r="BM2424" s="74"/>
    </row>
    <row r="2425" spans="63:65" x14ac:dyDescent="0.25">
      <c r="BK2425" s="74">
        <v>7336</v>
      </c>
      <c r="BL2425" s="74" t="s">
        <v>4128</v>
      </c>
      <c r="BM2425" s="74"/>
    </row>
    <row r="2426" spans="63:65" x14ac:dyDescent="0.25">
      <c r="BK2426" s="74">
        <v>7337</v>
      </c>
      <c r="BL2426" s="74" t="s">
        <v>4129</v>
      </c>
      <c r="BM2426" s="74"/>
    </row>
    <row r="2427" spans="63:65" x14ac:dyDescent="0.25">
      <c r="BK2427" s="74">
        <v>7338</v>
      </c>
      <c r="BL2427" s="74" t="s">
        <v>4130</v>
      </c>
      <c r="BM2427" s="74"/>
    </row>
    <row r="2428" spans="63:65" x14ac:dyDescent="0.25">
      <c r="BK2428" s="74">
        <v>7339</v>
      </c>
      <c r="BL2428" s="74" t="s">
        <v>4131</v>
      </c>
      <c r="BM2428" s="74"/>
    </row>
    <row r="2429" spans="63:65" x14ac:dyDescent="0.25">
      <c r="BK2429" s="74">
        <v>7340</v>
      </c>
      <c r="BL2429" s="74" t="s">
        <v>4132</v>
      </c>
      <c r="BM2429" s="74"/>
    </row>
    <row r="2430" spans="63:65" x14ac:dyDescent="0.25">
      <c r="BK2430" s="74">
        <v>7341</v>
      </c>
      <c r="BL2430" s="74" t="s">
        <v>4133</v>
      </c>
      <c r="BM2430" s="74"/>
    </row>
    <row r="2431" spans="63:65" x14ac:dyDescent="0.25">
      <c r="BK2431" s="74">
        <v>7342</v>
      </c>
      <c r="BL2431" s="74" t="s">
        <v>10096</v>
      </c>
      <c r="BM2431" s="74"/>
    </row>
    <row r="2432" spans="63:65" x14ac:dyDescent="0.25">
      <c r="BK2432" s="74">
        <v>7343</v>
      </c>
      <c r="BL2432" s="74" t="s">
        <v>4134</v>
      </c>
      <c r="BM2432" s="74"/>
    </row>
    <row r="2433" spans="63:65" x14ac:dyDescent="0.25">
      <c r="BK2433" s="74">
        <v>7344</v>
      </c>
      <c r="BL2433" s="74" t="s">
        <v>4135</v>
      </c>
      <c r="BM2433" s="74"/>
    </row>
    <row r="2434" spans="63:65" x14ac:dyDescent="0.25">
      <c r="BK2434" s="74">
        <v>7346</v>
      </c>
      <c r="BL2434" s="74" t="s">
        <v>4136</v>
      </c>
      <c r="BM2434" s="74"/>
    </row>
    <row r="2435" spans="63:65" x14ac:dyDescent="0.25">
      <c r="BK2435" s="74">
        <v>7347</v>
      </c>
      <c r="BL2435" s="74" t="s">
        <v>4137</v>
      </c>
      <c r="BM2435" s="74"/>
    </row>
    <row r="2436" spans="63:65" x14ac:dyDescent="0.25">
      <c r="BK2436" s="74">
        <v>7348</v>
      </c>
      <c r="BL2436" s="74" t="s">
        <v>10097</v>
      </c>
      <c r="BM2436" s="74"/>
    </row>
    <row r="2437" spans="63:65" x14ac:dyDescent="0.25">
      <c r="BK2437" s="74">
        <v>7349</v>
      </c>
      <c r="BL2437" s="74" t="s">
        <v>4138</v>
      </c>
      <c r="BM2437" s="74"/>
    </row>
    <row r="2438" spans="63:65" x14ac:dyDescent="0.25">
      <c r="BK2438" s="74">
        <v>7350</v>
      </c>
      <c r="BL2438" s="74" t="s">
        <v>12956</v>
      </c>
      <c r="BM2438" s="74"/>
    </row>
    <row r="2439" spans="63:65" x14ac:dyDescent="0.25">
      <c r="BK2439" s="74">
        <v>7351</v>
      </c>
      <c r="BL2439" s="74" t="s">
        <v>4140</v>
      </c>
      <c r="BM2439" s="74"/>
    </row>
    <row r="2440" spans="63:65" x14ac:dyDescent="0.25">
      <c r="BK2440" s="74">
        <v>7352</v>
      </c>
      <c r="BL2440" s="74" t="s">
        <v>4141</v>
      </c>
      <c r="BM2440" s="74"/>
    </row>
    <row r="2441" spans="63:65" x14ac:dyDescent="0.25">
      <c r="BK2441" s="74">
        <v>7353</v>
      </c>
      <c r="BL2441" s="74" t="s">
        <v>4142</v>
      </c>
      <c r="BM2441" s="74"/>
    </row>
    <row r="2442" spans="63:65" x14ac:dyDescent="0.25">
      <c r="BK2442" s="74">
        <v>7354</v>
      </c>
      <c r="BL2442" s="74" t="s">
        <v>4143</v>
      </c>
      <c r="BM2442" s="74"/>
    </row>
    <row r="2443" spans="63:65" x14ac:dyDescent="0.25">
      <c r="BK2443" s="74">
        <v>7355</v>
      </c>
      <c r="BL2443" s="74" t="s">
        <v>4144</v>
      </c>
      <c r="BM2443" s="74"/>
    </row>
    <row r="2444" spans="63:65" x14ac:dyDescent="0.25">
      <c r="BK2444" s="74">
        <v>7356</v>
      </c>
      <c r="BL2444" s="74" t="s">
        <v>10098</v>
      </c>
      <c r="BM2444" s="74"/>
    </row>
    <row r="2445" spans="63:65" x14ac:dyDescent="0.25">
      <c r="BK2445" s="74">
        <v>7357</v>
      </c>
      <c r="BL2445" s="74" t="s">
        <v>4145</v>
      </c>
      <c r="BM2445" s="74"/>
    </row>
    <row r="2446" spans="63:65" x14ac:dyDescent="0.25">
      <c r="BK2446" s="74">
        <v>7358</v>
      </c>
      <c r="BL2446" s="74" t="s">
        <v>4146</v>
      </c>
      <c r="BM2446" s="74"/>
    </row>
    <row r="2447" spans="63:65" x14ac:dyDescent="0.25">
      <c r="BK2447" s="74">
        <v>7359</v>
      </c>
      <c r="BL2447" s="74" t="s">
        <v>4147</v>
      </c>
      <c r="BM2447" s="74"/>
    </row>
    <row r="2448" spans="63:65" x14ac:dyDescent="0.25">
      <c r="BK2448" s="74">
        <v>7360</v>
      </c>
      <c r="BL2448" s="74" t="s">
        <v>4148</v>
      </c>
      <c r="BM2448" s="74"/>
    </row>
    <row r="2449" spans="63:65" x14ac:dyDescent="0.25">
      <c r="BK2449" s="74">
        <v>7361</v>
      </c>
      <c r="BL2449" s="74" t="s">
        <v>10099</v>
      </c>
      <c r="BM2449" s="74"/>
    </row>
    <row r="2450" spans="63:65" x14ac:dyDescent="0.25">
      <c r="BK2450" s="74">
        <v>7362</v>
      </c>
      <c r="BL2450" s="74" t="s">
        <v>10100</v>
      </c>
      <c r="BM2450" s="74"/>
    </row>
    <row r="2451" spans="63:65" x14ac:dyDescent="0.25">
      <c r="BK2451" s="74">
        <v>7364</v>
      </c>
      <c r="BL2451" s="74" t="s">
        <v>4149</v>
      </c>
      <c r="BM2451" s="74"/>
    </row>
    <row r="2452" spans="63:65" x14ac:dyDescent="0.25">
      <c r="BK2452" s="74">
        <v>7365</v>
      </c>
      <c r="BL2452" s="74" t="s">
        <v>10101</v>
      </c>
      <c r="BM2452" s="74"/>
    </row>
    <row r="2453" spans="63:65" x14ac:dyDescent="0.25">
      <c r="BK2453" s="74">
        <v>7366</v>
      </c>
      <c r="BL2453" s="74" t="s">
        <v>4150</v>
      </c>
      <c r="BM2453" s="74"/>
    </row>
    <row r="2454" spans="63:65" x14ac:dyDescent="0.25">
      <c r="BK2454" s="74">
        <v>7367</v>
      </c>
      <c r="BL2454" s="74" t="s">
        <v>4151</v>
      </c>
      <c r="BM2454" s="74"/>
    </row>
    <row r="2455" spans="63:65" x14ac:dyDescent="0.25">
      <c r="BK2455" s="74">
        <v>7368</v>
      </c>
      <c r="BL2455" s="74" t="s">
        <v>3727</v>
      </c>
      <c r="BM2455" s="74"/>
    </row>
    <row r="2456" spans="63:65" x14ac:dyDescent="0.25">
      <c r="BK2456" s="74">
        <v>7369</v>
      </c>
      <c r="BL2456" s="74" t="s">
        <v>4152</v>
      </c>
      <c r="BM2456" s="74"/>
    </row>
    <row r="2457" spans="63:65" x14ac:dyDescent="0.25">
      <c r="BK2457" s="74">
        <v>7370</v>
      </c>
      <c r="BL2457" s="74" t="s">
        <v>4153</v>
      </c>
      <c r="BM2457" s="74"/>
    </row>
    <row r="2458" spans="63:65" x14ac:dyDescent="0.25">
      <c r="BK2458" s="74">
        <v>7371</v>
      </c>
      <c r="BL2458" s="74" t="s">
        <v>4154</v>
      </c>
      <c r="BM2458" s="74"/>
    </row>
    <row r="2459" spans="63:65" x14ac:dyDescent="0.25">
      <c r="BK2459" s="74">
        <v>7372</v>
      </c>
      <c r="BL2459" s="74" t="s">
        <v>1388</v>
      </c>
      <c r="BM2459" s="74"/>
    </row>
    <row r="2460" spans="63:65" x14ac:dyDescent="0.25">
      <c r="BK2460" s="74">
        <v>7373</v>
      </c>
      <c r="BL2460" s="74" t="s">
        <v>4155</v>
      </c>
      <c r="BM2460" s="74"/>
    </row>
    <row r="2461" spans="63:65" x14ac:dyDescent="0.25">
      <c r="BK2461" s="74">
        <v>7374</v>
      </c>
      <c r="BL2461" s="74" t="s">
        <v>3761</v>
      </c>
      <c r="BM2461" s="74"/>
    </row>
    <row r="2462" spans="63:65" x14ac:dyDescent="0.25">
      <c r="BK2462" s="74">
        <v>7375</v>
      </c>
      <c r="BL2462" s="74" t="s">
        <v>4156</v>
      </c>
      <c r="BM2462" s="74"/>
    </row>
    <row r="2463" spans="63:65" x14ac:dyDescent="0.25">
      <c r="BK2463" s="74">
        <v>7376</v>
      </c>
      <c r="BL2463" s="74" t="s">
        <v>4157</v>
      </c>
      <c r="BM2463" s="74"/>
    </row>
    <row r="2464" spans="63:65" x14ac:dyDescent="0.25">
      <c r="BK2464" s="74">
        <v>7377</v>
      </c>
      <c r="BL2464" s="74" t="s">
        <v>4158</v>
      </c>
      <c r="BM2464" s="74"/>
    </row>
    <row r="2465" spans="63:65" x14ac:dyDescent="0.25">
      <c r="BK2465" s="74">
        <v>7378</v>
      </c>
      <c r="BL2465" s="74" t="s">
        <v>4157</v>
      </c>
      <c r="BM2465" s="74"/>
    </row>
    <row r="2466" spans="63:65" x14ac:dyDescent="0.25">
      <c r="BK2466" s="74">
        <v>7379</v>
      </c>
      <c r="BL2466" s="74" t="s">
        <v>4159</v>
      </c>
      <c r="BM2466" s="74"/>
    </row>
    <row r="2467" spans="63:65" x14ac:dyDescent="0.25">
      <c r="BK2467" s="74">
        <v>7380</v>
      </c>
      <c r="BL2467" s="74" t="s">
        <v>4160</v>
      </c>
      <c r="BM2467" s="74"/>
    </row>
    <row r="2468" spans="63:65" x14ac:dyDescent="0.25">
      <c r="BK2468" s="74">
        <v>7381</v>
      </c>
      <c r="BL2468" s="74" t="s">
        <v>4161</v>
      </c>
      <c r="BM2468" s="74"/>
    </row>
    <row r="2469" spans="63:65" x14ac:dyDescent="0.25">
      <c r="BK2469" s="74">
        <v>7382</v>
      </c>
      <c r="BL2469" s="74" t="s">
        <v>4162</v>
      </c>
      <c r="BM2469" s="74"/>
    </row>
    <row r="2470" spans="63:65" x14ac:dyDescent="0.25">
      <c r="BK2470" s="74">
        <v>7383</v>
      </c>
      <c r="BL2470" s="74" t="s">
        <v>4163</v>
      </c>
      <c r="BM2470" s="74"/>
    </row>
    <row r="2471" spans="63:65" x14ac:dyDescent="0.25">
      <c r="BK2471" s="74">
        <v>7384</v>
      </c>
      <c r="BL2471" s="74" t="s">
        <v>10102</v>
      </c>
      <c r="BM2471" s="74"/>
    </row>
    <row r="2472" spans="63:65" x14ac:dyDescent="0.25">
      <c r="BK2472" s="74">
        <v>7385</v>
      </c>
      <c r="BL2472" s="74" t="s">
        <v>4164</v>
      </c>
      <c r="BM2472" s="74"/>
    </row>
    <row r="2473" spans="63:65" x14ac:dyDescent="0.25">
      <c r="BK2473" s="74">
        <v>7386</v>
      </c>
      <c r="BL2473" s="74" t="s">
        <v>4165</v>
      </c>
      <c r="BM2473" s="74"/>
    </row>
    <row r="2474" spans="63:65" x14ac:dyDescent="0.25">
      <c r="BK2474" s="74">
        <v>7387</v>
      </c>
      <c r="BL2474" s="74" t="s">
        <v>4166</v>
      </c>
      <c r="BM2474" s="74"/>
    </row>
    <row r="2475" spans="63:65" x14ac:dyDescent="0.25">
      <c r="BK2475" s="74">
        <v>7388</v>
      </c>
      <c r="BL2475" s="74" t="s">
        <v>4167</v>
      </c>
      <c r="BM2475" s="74"/>
    </row>
    <row r="2476" spans="63:65" x14ac:dyDescent="0.25">
      <c r="BK2476" s="74">
        <v>7389</v>
      </c>
      <c r="BL2476" s="74" t="s">
        <v>4168</v>
      </c>
      <c r="BM2476" s="74"/>
    </row>
    <row r="2477" spans="63:65" x14ac:dyDescent="0.25">
      <c r="BK2477" s="74">
        <v>7390</v>
      </c>
      <c r="BL2477" s="74" t="s">
        <v>3783</v>
      </c>
      <c r="BM2477" s="74"/>
    </row>
    <row r="2478" spans="63:65" x14ac:dyDescent="0.25">
      <c r="BK2478" s="74">
        <v>7391</v>
      </c>
      <c r="BL2478" s="74" t="s">
        <v>4169</v>
      </c>
      <c r="BM2478" s="74"/>
    </row>
    <row r="2479" spans="63:65" x14ac:dyDescent="0.25">
      <c r="BK2479" s="74">
        <v>7392</v>
      </c>
      <c r="BL2479" s="74" t="s">
        <v>10103</v>
      </c>
      <c r="BM2479" s="74"/>
    </row>
    <row r="2480" spans="63:65" x14ac:dyDescent="0.25">
      <c r="BK2480" s="74">
        <v>7393</v>
      </c>
      <c r="BL2480" s="74" t="s">
        <v>4171</v>
      </c>
      <c r="BM2480" s="74"/>
    </row>
    <row r="2481" spans="63:65" x14ac:dyDescent="0.25">
      <c r="BK2481" s="74">
        <v>7394</v>
      </c>
      <c r="BL2481" s="74" t="s">
        <v>10104</v>
      </c>
      <c r="BM2481" s="74"/>
    </row>
    <row r="2482" spans="63:65" x14ac:dyDescent="0.25">
      <c r="BK2482" s="74">
        <v>7395</v>
      </c>
      <c r="BL2482" s="74" t="s">
        <v>3357</v>
      </c>
      <c r="BM2482" s="74"/>
    </row>
    <row r="2483" spans="63:65" x14ac:dyDescent="0.25">
      <c r="BK2483" s="74">
        <v>7398</v>
      </c>
      <c r="BL2483" s="74" t="s">
        <v>4174</v>
      </c>
      <c r="BM2483" s="74"/>
    </row>
    <row r="2484" spans="63:65" x14ac:dyDescent="0.25">
      <c r="BK2484" s="74">
        <v>7399</v>
      </c>
      <c r="BL2484" s="74" t="s">
        <v>4175</v>
      </c>
      <c r="BM2484" s="74"/>
    </row>
    <row r="2485" spans="63:65" x14ac:dyDescent="0.25">
      <c r="BK2485" s="74">
        <v>7400</v>
      </c>
      <c r="BL2485" s="74" t="s">
        <v>4176</v>
      </c>
      <c r="BM2485" s="74"/>
    </row>
    <row r="2486" spans="63:65" x14ac:dyDescent="0.25">
      <c r="BK2486" s="74">
        <v>7402</v>
      </c>
      <c r="BL2486" s="74" t="s">
        <v>4177</v>
      </c>
      <c r="BM2486" s="74"/>
    </row>
    <row r="2487" spans="63:65" x14ac:dyDescent="0.25">
      <c r="BK2487" s="74">
        <v>7403</v>
      </c>
      <c r="BL2487" s="74" t="s">
        <v>4178</v>
      </c>
      <c r="BM2487" s="74"/>
    </row>
    <row r="2488" spans="63:65" x14ac:dyDescent="0.25">
      <c r="BK2488" s="74">
        <v>7404</v>
      </c>
      <c r="BL2488" s="74" t="s">
        <v>4179</v>
      </c>
      <c r="BM2488" s="74"/>
    </row>
    <row r="2489" spans="63:65" x14ac:dyDescent="0.25">
      <c r="BK2489" s="74">
        <v>7405</v>
      </c>
      <c r="BL2489" s="74" t="s">
        <v>10105</v>
      </c>
      <c r="BM2489" s="74"/>
    </row>
    <row r="2490" spans="63:65" x14ac:dyDescent="0.25">
      <c r="BK2490" s="74">
        <v>7406</v>
      </c>
      <c r="BL2490" s="74" t="s">
        <v>4180</v>
      </c>
      <c r="BM2490" s="74"/>
    </row>
    <row r="2491" spans="63:65" x14ac:dyDescent="0.25">
      <c r="BK2491" s="74">
        <v>7407</v>
      </c>
      <c r="BL2491" s="74" t="s">
        <v>4181</v>
      </c>
      <c r="BM2491" s="74"/>
    </row>
    <row r="2492" spans="63:65" x14ac:dyDescent="0.25">
      <c r="BK2492" s="74">
        <v>7408</v>
      </c>
      <c r="BL2492" s="74" t="s">
        <v>4182</v>
      </c>
      <c r="BM2492" s="74"/>
    </row>
    <row r="2493" spans="63:65" x14ac:dyDescent="0.25">
      <c r="BK2493" s="74">
        <v>7409</v>
      </c>
      <c r="BL2493" s="74" t="s">
        <v>4183</v>
      </c>
      <c r="BM2493" s="74"/>
    </row>
    <row r="2494" spans="63:65" x14ac:dyDescent="0.25">
      <c r="BK2494" s="74">
        <v>7410</v>
      </c>
      <c r="BL2494" s="74" t="s">
        <v>3614</v>
      </c>
      <c r="BM2494" s="74"/>
    </row>
    <row r="2495" spans="63:65" x14ac:dyDescent="0.25">
      <c r="BK2495" s="74">
        <v>7411</v>
      </c>
      <c r="BL2495" s="74" t="s">
        <v>4184</v>
      </c>
      <c r="BM2495" s="74"/>
    </row>
    <row r="2496" spans="63:65" x14ac:dyDescent="0.25">
      <c r="BK2496" s="74">
        <v>7412</v>
      </c>
      <c r="BL2496" s="74" t="s">
        <v>9404</v>
      </c>
      <c r="BM2496" s="74"/>
    </row>
    <row r="2497" spans="63:65" x14ac:dyDescent="0.25">
      <c r="BK2497" s="74">
        <v>7413</v>
      </c>
      <c r="BL2497" s="74" t="s">
        <v>4185</v>
      </c>
      <c r="BM2497" s="74"/>
    </row>
    <row r="2498" spans="63:65" x14ac:dyDescent="0.25">
      <c r="BK2498" s="74">
        <v>7414</v>
      </c>
      <c r="BL2498" s="74" t="s">
        <v>4186</v>
      </c>
      <c r="BM2498" s="74"/>
    </row>
    <row r="2499" spans="63:65" x14ac:dyDescent="0.25">
      <c r="BK2499" s="74">
        <v>7415</v>
      </c>
      <c r="BL2499" s="74" t="s">
        <v>10106</v>
      </c>
      <c r="BM2499" s="74"/>
    </row>
    <row r="2500" spans="63:65" x14ac:dyDescent="0.25">
      <c r="BK2500" s="74">
        <v>7416</v>
      </c>
      <c r="BL2500" s="74" t="s">
        <v>4187</v>
      </c>
      <c r="BM2500" s="74"/>
    </row>
    <row r="2501" spans="63:65" x14ac:dyDescent="0.25">
      <c r="BK2501" s="74">
        <v>7417</v>
      </c>
      <c r="BL2501" s="74" t="s">
        <v>4188</v>
      </c>
      <c r="BM2501" s="74"/>
    </row>
    <row r="2502" spans="63:65" x14ac:dyDescent="0.25">
      <c r="BK2502" s="74">
        <v>7418</v>
      </c>
      <c r="BL2502" s="74" t="s">
        <v>4189</v>
      </c>
      <c r="BM2502" s="74"/>
    </row>
    <row r="2503" spans="63:65" x14ac:dyDescent="0.25">
      <c r="BK2503" s="74">
        <v>7419</v>
      </c>
      <c r="BL2503" s="74" t="s">
        <v>4190</v>
      </c>
      <c r="BM2503" s="74"/>
    </row>
    <row r="2504" spans="63:65" x14ac:dyDescent="0.25">
      <c r="BK2504" s="74">
        <v>7420</v>
      </c>
      <c r="BL2504" s="74" t="s">
        <v>3597</v>
      </c>
      <c r="BM2504" s="74"/>
    </row>
    <row r="2505" spans="63:65" x14ac:dyDescent="0.25">
      <c r="BK2505" s="74">
        <v>7421</v>
      </c>
      <c r="BL2505" s="74" t="s">
        <v>3614</v>
      </c>
      <c r="BM2505" s="74"/>
    </row>
    <row r="2506" spans="63:65" x14ac:dyDescent="0.25">
      <c r="BK2506" s="74">
        <v>7422</v>
      </c>
      <c r="BL2506" s="74" t="s">
        <v>10107</v>
      </c>
      <c r="BM2506" s="74"/>
    </row>
    <row r="2507" spans="63:65" x14ac:dyDescent="0.25">
      <c r="BK2507" s="74">
        <v>7423</v>
      </c>
      <c r="BL2507" s="74" t="s">
        <v>4191</v>
      </c>
      <c r="BM2507" s="74"/>
    </row>
    <row r="2508" spans="63:65" x14ac:dyDescent="0.25">
      <c r="BK2508" s="74">
        <v>7424</v>
      </c>
      <c r="BL2508" s="74" t="s">
        <v>3659</v>
      </c>
      <c r="BM2508" s="74"/>
    </row>
    <row r="2509" spans="63:65" x14ac:dyDescent="0.25">
      <c r="BK2509" s="74">
        <v>7425</v>
      </c>
      <c r="BL2509" s="74" t="s">
        <v>3727</v>
      </c>
      <c r="BM2509" s="74"/>
    </row>
    <row r="2510" spans="63:65" x14ac:dyDescent="0.25">
      <c r="BK2510" s="74">
        <v>7426</v>
      </c>
      <c r="BL2510" s="74" t="s">
        <v>4192</v>
      </c>
      <c r="BM2510" s="74"/>
    </row>
    <row r="2511" spans="63:65" x14ac:dyDescent="0.25">
      <c r="BK2511" s="74">
        <v>7427</v>
      </c>
      <c r="BL2511" s="74" t="s">
        <v>4193</v>
      </c>
      <c r="BM2511" s="74"/>
    </row>
    <row r="2512" spans="63:65" x14ac:dyDescent="0.25">
      <c r="BK2512" s="74">
        <v>7428</v>
      </c>
      <c r="BL2512" s="74" t="s">
        <v>4194</v>
      </c>
      <c r="BM2512" s="74"/>
    </row>
    <row r="2513" spans="63:65" x14ac:dyDescent="0.25">
      <c r="BK2513" s="74">
        <v>7429</v>
      </c>
      <c r="BL2513" s="74" t="s">
        <v>4195</v>
      </c>
      <c r="BM2513" s="74"/>
    </row>
    <row r="2514" spans="63:65" x14ac:dyDescent="0.25">
      <c r="BK2514" s="74">
        <v>7430</v>
      </c>
      <c r="BL2514" s="74" t="s">
        <v>3600</v>
      </c>
      <c r="BM2514" s="74"/>
    </row>
    <row r="2515" spans="63:65" x14ac:dyDescent="0.25">
      <c r="BK2515" s="74">
        <v>7431</v>
      </c>
      <c r="BL2515" s="74" t="s">
        <v>4029</v>
      </c>
      <c r="BM2515" s="74"/>
    </row>
    <row r="2516" spans="63:65" x14ac:dyDescent="0.25">
      <c r="BK2516" s="74">
        <v>7432</v>
      </c>
      <c r="BL2516" s="74" t="s">
        <v>12957</v>
      </c>
      <c r="BM2516" s="74"/>
    </row>
    <row r="2517" spans="63:65" x14ac:dyDescent="0.25">
      <c r="BK2517" s="74">
        <v>7433</v>
      </c>
      <c r="BL2517" s="74" t="s">
        <v>4197</v>
      </c>
      <c r="BM2517" s="74"/>
    </row>
    <row r="2518" spans="63:65" x14ac:dyDescent="0.25">
      <c r="BK2518" s="74">
        <v>7434</v>
      </c>
      <c r="BL2518" s="74" t="s">
        <v>4198</v>
      </c>
      <c r="BM2518" s="74"/>
    </row>
    <row r="2519" spans="63:65" x14ac:dyDescent="0.25">
      <c r="BK2519" s="74">
        <v>7435</v>
      </c>
      <c r="BL2519" s="74" t="s">
        <v>4199</v>
      </c>
      <c r="BM2519" s="74"/>
    </row>
    <row r="2520" spans="63:65" x14ac:dyDescent="0.25">
      <c r="BK2520" s="74">
        <v>7436</v>
      </c>
      <c r="BL2520" s="74" t="s">
        <v>4200</v>
      </c>
      <c r="BM2520" s="74"/>
    </row>
    <row r="2521" spans="63:65" x14ac:dyDescent="0.25">
      <c r="BK2521" s="74">
        <v>7437</v>
      </c>
      <c r="BL2521" s="74" t="s">
        <v>4201</v>
      </c>
      <c r="BM2521" s="74"/>
    </row>
    <row r="2522" spans="63:65" x14ac:dyDescent="0.25">
      <c r="BK2522" s="74">
        <v>7438</v>
      </c>
      <c r="BL2522" s="74" t="s">
        <v>4202</v>
      </c>
      <c r="BM2522" s="74"/>
    </row>
    <row r="2523" spans="63:65" x14ac:dyDescent="0.25">
      <c r="BK2523" s="74">
        <v>7440</v>
      </c>
      <c r="BL2523" s="74" t="s">
        <v>4203</v>
      </c>
      <c r="BM2523" s="74"/>
    </row>
    <row r="2524" spans="63:65" x14ac:dyDescent="0.25">
      <c r="BK2524" s="74">
        <v>7441</v>
      </c>
      <c r="BL2524" s="74" t="s">
        <v>4204</v>
      </c>
      <c r="BM2524" s="74"/>
    </row>
    <row r="2525" spans="63:65" x14ac:dyDescent="0.25">
      <c r="BK2525" s="74">
        <v>7442</v>
      </c>
      <c r="BL2525" s="74" t="s">
        <v>3736</v>
      </c>
      <c r="BM2525" s="74"/>
    </row>
    <row r="2526" spans="63:65" x14ac:dyDescent="0.25">
      <c r="BK2526" s="74">
        <v>7443</v>
      </c>
      <c r="BL2526" s="74" t="s">
        <v>4205</v>
      </c>
      <c r="BM2526" s="74"/>
    </row>
    <row r="2527" spans="63:65" x14ac:dyDescent="0.25">
      <c r="BK2527" s="74">
        <v>7444</v>
      </c>
      <c r="BL2527" s="74" t="s">
        <v>4206</v>
      </c>
      <c r="BM2527" s="74"/>
    </row>
    <row r="2528" spans="63:65" x14ac:dyDescent="0.25">
      <c r="BK2528" s="74">
        <v>7445</v>
      </c>
      <c r="BL2528" s="74" t="s">
        <v>4207</v>
      </c>
      <c r="BM2528" s="74"/>
    </row>
    <row r="2529" spans="63:65" x14ac:dyDescent="0.25">
      <c r="BK2529" s="74">
        <v>7446</v>
      </c>
      <c r="BL2529" s="74" t="s">
        <v>4208</v>
      </c>
      <c r="BM2529" s="74"/>
    </row>
    <row r="2530" spans="63:65" x14ac:dyDescent="0.25">
      <c r="BK2530" s="74">
        <v>7447</v>
      </c>
      <c r="BL2530" s="74" t="s">
        <v>4209</v>
      </c>
      <c r="BM2530" s="74"/>
    </row>
    <row r="2531" spans="63:65" x14ac:dyDescent="0.25">
      <c r="BK2531" s="74">
        <v>7448</v>
      </c>
      <c r="BL2531" s="74" t="s">
        <v>4210</v>
      </c>
      <c r="BM2531" s="74"/>
    </row>
    <row r="2532" spans="63:65" x14ac:dyDescent="0.25">
      <c r="BK2532" s="74">
        <v>7449</v>
      </c>
      <c r="BL2532" s="74" t="s">
        <v>10108</v>
      </c>
      <c r="BM2532" s="74"/>
    </row>
    <row r="2533" spans="63:65" x14ac:dyDescent="0.25">
      <c r="BK2533" s="74">
        <v>7450</v>
      </c>
      <c r="BL2533" s="74" t="s">
        <v>4112</v>
      </c>
      <c r="BM2533" s="74"/>
    </row>
    <row r="2534" spans="63:65" x14ac:dyDescent="0.25">
      <c r="BK2534" s="74">
        <v>7451</v>
      </c>
      <c r="BL2534" s="74" t="s">
        <v>4211</v>
      </c>
      <c r="BM2534" s="74"/>
    </row>
    <row r="2535" spans="63:65" x14ac:dyDescent="0.25">
      <c r="BK2535" s="74">
        <v>7452</v>
      </c>
      <c r="BL2535" s="74" t="s">
        <v>4212</v>
      </c>
      <c r="BM2535" s="74"/>
    </row>
    <row r="2536" spans="63:65" x14ac:dyDescent="0.25">
      <c r="BK2536" s="74">
        <v>7453</v>
      </c>
      <c r="BL2536" s="74" t="s">
        <v>4213</v>
      </c>
      <c r="BM2536" s="74"/>
    </row>
    <row r="2537" spans="63:65" x14ac:dyDescent="0.25">
      <c r="BK2537" s="74">
        <v>7454</v>
      </c>
      <c r="BL2537" s="74" t="s">
        <v>4214</v>
      </c>
      <c r="BM2537" s="74"/>
    </row>
    <row r="2538" spans="63:65" x14ac:dyDescent="0.25">
      <c r="BK2538" s="74">
        <v>7455</v>
      </c>
      <c r="BL2538" s="74" t="s">
        <v>4215</v>
      </c>
      <c r="BM2538" s="74"/>
    </row>
    <row r="2539" spans="63:65" x14ac:dyDescent="0.25">
      <c r="BK2539" s="74">
        <v>7457</v>
      </c>
      <c r="BL2539" s="74" t="s">
        <v>4217</v>
      </c>
      <c r="BM2539" s="74"/>
    </row>
    <row r="2540" spans="63:65" x14ac:dyDescent="0.25">
      <c r="BK2540" s="74">
        <v>7458</v>
      </c>
      <c r="BL2540" s="74" t="s">
        <v>12418</v>
      </c>
      <c r="BM2540" s="74"/>
    </row>
    <row r="2541" spans="63:65" x14ac:dyDescent="0.25">
      <c r="BK2541" s="74">
        <v>7459</v>
      </c>
      <c r="BL2541" s="74" t="s">
        <v>4204</v>
      </c>
      <c r="BM2541" s="74"/>
    </row>
    <row r="2542" spans="63:65" x14ac:dyDescent="0.25">
      <c r="BK2542" s="74">
        <v>7460</v>
      </c>
      <c r="BL2542" s="74" t="s">
        <v>4219</v>
      </c>
      <c r="BM2542" s="74"/>
    </row>
    <row r="2543" spans="63:65" x14ac:dyDescent="0.25">
      <c r="BK2543" s="74">
        <v>7461</v>
      </c>
      <c r="BL2543" s="74" t="s">
        <v>4220</v>
      </c>
      <c r="BM2543" s="74"/>
    </row>
    <row r="2544" spans="63:65" x14ac:dyDescent="0.25">
      <c r="BK2544" s="74">
        <v>7462</v>
      </c>
      <c r="BL2544" s="74" t="s">
        <v>4221</v>
      </c>
      <c r="BM2544" s="74"/>
    </row>
    <row r="2545" spans="63:65" x14ac:dyDescent="0.25">
      <c r="BK2545" s="74">
        <v>7464</v>
      </c>
      <c r="BL2545" s="74" t="s">
        <v>4222</v>
      </c>
      <c r="BM2545" s="74"/>
    </row>
    <row r="2546" spans="63:65" x14ac:dyDescent="0.25">
      <c r="BK2546" s="74">
        <v>7465</v>
      </c>
      <c r="BL2546" s="74" t="s">
        <v>3342</v>
      </c>
      <c r="BM2546" s="74"/>
    </row>
    <row r="2547" spans="63:65" x14ac:dyDescent="0.25">
      <c r="BK2547" s="74">
        <v>7466</v>
      </c>
      <c r="BL2547" s="74" t="s">
        <v>4223</v>
      </c>
      <c r="BM2547" s="74"/>
    </row>
    <row r="2548" spans="63:65" x14ac:dyDescent="0.25">
      <c r="BK2548" s="74">
        <v>7467</v>
      </c>
      <c r="BL2548" s="74" t="s">
        <v>9405</v>
      </c>
      <c r="BM2548" s="74"/>
    </row>
    <row r="2549" spans="63:65" x14ac:dyDescent="0.25">
      <c r="BK2549" s="74">
        <v>7468</v>
      </c>
      <c r="BL2549" s="74" t="s">
        <v>4224</v>
      </c>
      <c r="BM2549" s="74"/>
    </row>
    <row r="2550" spans="63:65" x14ac:dyDescent="0.25">
      <c r="BK2550" s="74">
        <v>7469</v>
      </c>
      <c r="BL2550" s="74" t="s">
        <v>3355</v>
      </c>
      <c r="BM2550" s="74"/>
    </row>
    <row r="2551" spans="63:65" x14ac:dyDescent="0.25">
      <c r="BK2551" s="74">
        <v>7470</v>
      </c>
      <c r="BL2551" s="74" t="s">
        <v>3574</v>
      </c>
      <c r="BM2551" s="74"/>
    </row>
    <row r="2552" spans="63:65" x14ac:dyDescent="0.25">
      <c r="BK2552" s="74">
        <v>7471</v>
      </c>
      <c r="BL2552" s="74" t="s">
        <v>4225</v>
      </c>
      <c r="BM2552" s="74"/>
    </row>
    <row r="2553" spans="63:65" x14ac:dyDescent="0.25">
      <c r="BK2553" s="74">
        <v>7472</v>
      </c>
      <c r="BL2553" s="74" t="s">
        <v>816</v>
      </c>
      <c r="BM2553" s="74"/>
    </row>
    <row r="2554" spans="63:65" x14ac:dyDescent="0.25">
      <c r="BK2554" s="74">
        <v>7473</v>
      </c>
      <c r="BL2554" s="74" t="s">
        <v>4226</v>
      </c>
      <c r="BM2554" s="74"/>
    </row>
    <row r="2555" spans="63:65" x14ac:dyDescent="0.25">
      <c r="BK2555" s="74">
        <v>7474</v>
      </c>
      <c r="BL2555" s="74" t="s">
        <v>4227</v>
      </c>
      <c r="BM2555" s="74"/>
    </row>
    <row r="2556" spans="63:65" x14ac:dyDescent="0.25">
      <c r="BK2556" s="74">
        <v>7475</v>
      </c>
      <c r="BL2556" s="74" t="s">
        <v>10109</v>
      </c>
      <c r="BM2556" s="74"/>
    </row>
    <row r="2557" spans="63:65" x14ac:dyDescent="0.25">
      <c r="BK2557" s="74">
        <v>7476</v>
      </c>
      <c r="BL2557" s="74" t="s">
        <v>10110</v>
      </c>
      <c r="BM2557" s="74"/>
    </row>
    <row r="2558" spans="63:65" x14ac:dyDescent="0.25">
      <c r="BK2558" s="74">
        <v>7477</v>
      </c>
      <c r="BL2558" s="74" t="s">
        <v>4228</v>
      </c>
      <c r="BM2558" s="74"/>
    </row>
    <row r="2559" spans="63:65" x14ac:dyDescent="0.25">
      <c r="BK2559" s="74">
        <v>7478</v>
      </c>
      <c r="BL2559" s="74" t="s">
        <v>3552</v>
      </c>
      <c r="BM2559" s="74"/>
    </row>
    <row r="2560" spans="63:65" x14ac:dyDescent="0.25">
      <c r="BK2560" s="74">
        <v>7479</v>
      </c>
      <c r="BL2560" s="74" t="s">
        <v>4045</v>
      </c>
      <c r="BM2560" s="74"/>
    </row>
    <row r="2561" spans="63:65" x14ac:dyDescent="0.25">
      <c r="BK2561" s="74">
        <v>7480</v>
      </c>
      <c r="BL2561" s="74" t="s">
        <v>4229</v>
      </c>
      <c r="BM2561" s="74"/>
    </row>
    <row r="2562" spans="63:65" x14ac:dyDescent="0.25">
      <c r="BK2562" s="74">
        <v>7481</v>
      </c>
      <c r="BL2562" s="74" t="s">
        <v>4230</v>
      </c>
      <c r="BM2562" s="74"/>
    </row>
    <row r="2563" spans="63:65" x14ac:dyDescent="0.25">
      <c r="BK2563" s="74">
        <v>7482</v>
      </c>
      <c r="BL2563" s="74" t="s">
        <v>4231</v>
      </c>
      <c r="BM2563" s="74"/>
    </row>
    <row r="2564" spans="63:65" x14ac:dyDescent="0.25">
      <c r="BK2564" s="74">
        <v>7484</v>
      </c>
      <c r="BL2564" s="74" t="s">
        <v>4232</v>
      </c>
      <c r="BM2564" s="74"/>
    </row>
    <row r="2565" spans="63:65" x14ac:dyDescent="0.25">
      <c r="BK2565" s="74">
        <v>7485</v>
      </c>
      <c r="BL2565" s="74" t="s">
        <v>4233</v>
      </c>
      <c r="BM2565" s="74"/>
    </row>
    <row r="2566" spans="63:65" x14ac:dyDescent="0.25">
      <c r="BK2566" s="74">
        <v>7486</v>
      </c>
      <c r="BL2566" s="74" t="s">
        <v>3783</v>
      </c>
      <c r="BM2566" s="74"/>
    </row>
    <row r="2567" spans="63:65" x14ac:dyDescent="0.25">
      <c r="BK2567" s="74">
        <v>7487</v>
      </c>
      <c r="BL2567" s="74" t="s">
        <v>4234</v>
      </c>
      <c r="BM2567" s="74"/>
    </row>
    <row r="2568" spans="63:65" x14ac:dyDescent="0.25">
      <c r="BK2568" s="74">
        <v>7488</v>
      </c>
      <c r="BL2568" s="74" t="s">
        <v>4235</v>
      </c>
      <c r="BM2568" s="74"/>
    </row>
    <row r="2569" spans="63:65" x14ac:dyDescent="0.25">
      <c r="BK2569" s="74">
        <v>7489</v>
      </c>
      <c r="BL2569" s="74" t="s">
        <v>4236</v>
      </c>
      <c r="BM2569" s="74"/>
    </row>
    <row r="2570" spans="63:65" x14ac:dyDescent="0.25">
      <c r="BK2570" s="74">
        <v>7490</v>
      </c>
      <c r="BL2570" s="74" t="s">
        <v>4237</v>
      </c>
      <c r="BM2570" s="74"/>
    </row>
    <row r="2571" spans="63:65" x14ac:dyDescent="0.25">
      <c r="BK2571" s="74">
        <v>7491</v>
      </c>
      <c r="BL2571" s="74" t="s">
        <v>4238</v>
      </c>
      <c r="BM2571" s="74"/>
    </row>
    <row r="2572" spans="63:65" x14ac:dyDescent="0.25">
      <c r="BK2572" s="74">
        <v>7492</v>
      </c>
      <c r="BL2572" s="74" t="s">
        <v>4239</v>
      </c>
      <c r="BM2572" s="74"/>
    </row>
    <row r="2573" spans="63:65" x14ac:dyDescent="0.25">
      <c r="BK2573" s="74">
        <v>7493</v>
      </c>
      <c r="BL2573" s="74" t="s">
        <v>4240</v>
      </c>
      <c r="BM2573" s="74"/>
    </row>
    <row r="2574" spans="63:65" x14ac:dyDescent="0.25">
      <c r="BK2574" s="74">
        <v>7494</v>
      </c>
      <c r="BL2574" s="74" t="s">
        <v>4241</v>
      </c>
      <c r="BM2574" s="74"/>
    </row>
    <row r="2575" spans="63:65" x14ac:dyDescent="0.25">
      <c r="BK2575" s="74">
        <v>7495</v>
      </c>
      <c r="BL2575" s="74" t="s">
        <v>4242</v>
      </c>
      <c r="BM2575" s="74"/>
    </row>
    <row r="2576" spans="63:65" x14ac:dyDescent="0.25">
      <c r="BK2576" s="74">
        <v>7496</v>
      </c>
      <c r="BL2576" s="74" t="s">
        <v>4243</v>
      </c>
      <c r="BM2576" s="74"/>
    </row>
    <row r="2577" spans="63:65" x14ac:dyDescent="0.25">
      <c r="BK2577" s="74">
        <v>7498</v>
      </c>
      <c r="BL2577" s="74" t="s">
        <v>4244</v>
      </c>
      <c r="BM2577" s="74"/>
    </row>
    <row r="2578" spans="63:65" x14ac:dyDescent="0.25">
      <c r="BK2578" s="74">
        <v>7499</v>
      </c>
      <c r="BL2578" s="74" t="s">
        <v>4245</v>
      </c>
      <c r="BM2578" s="74"/>
    </row>
    <row r="2579" spans="63:65" x14ac:dyDescent="0.25">
      <c r="BK2579" s="74">
        <v>7500</v>
      </c>
      <c r="BL2579" s="74" t="s">
        <v>9244</v>
      </c>
      <c r="BM2579" s="74"/>
    </row>
    <row r="2580" spans="63:65" x14ac:dyDescent="0.25">
      <c r="BK2580" s="74">
        <v>7502</v>
      </c>
      <c r="BL2580" s="74" t="s">
        <v>4246</v>
      </c>
      <c r="BM2580" s="74"/>
    </row>
    <row r="2581" spans="63:65" x14ac:dyDescent="0.25">
      <c r="BK2581" s="74">
        <v>7503</v>
      </c>
      <c r="BL2581" s="74" t="s">
        <v>4247</v>
      </c>
      <c r="BM2581" s="74"/>
    </row>
    <row r="2582" spans="63:65" x14ac:dyDescent="0.25">
      <c r="BK2582" s="74">
        <v>7504</v>
      </c>
      <c r="BL2582" s="74" t="s">
        <v>3355</v>
      </c>
      <c r="BM2582" s="74"/>
    </row>
    <row r="2583" spans="63:65" x14ac:dyDescent="0.25">
      <c r="BK2583" s="74">
        <v>7505</v>
      </c>
      <c r="BL2583" s="74" t="s">
        <v>4248</v>
      </c>
      <c r="BM2583" s="74"/>
    </row>
    <row r="2584" spans="63:65" x14ac:dyDescent="0.25">
      <c r="BK2584" s="74">
        <v>7506</v>
      </c>
      <c r="BL2584" s="74" t="s">
        <v>4249</v>
      </c>
      <c r="BM2584" s="74"/>
    </row>
    <row r="2585" spans="63:65" x14ac:dyDescent="0.25">
      <c r="BK2585" s="74">
        <v>7507</v>
      </c>
      <c r="BL2585" s="74" t="s">
        <v>3354</v>
      </c>
      <c r="BM2585" s="74"/>
    </row>
    <row r="2586" spans="63:65" x14ac:dyDescent="0.25">
      <c r="BK2586" s="74">
        <v>7508</v>
      </c>
      <c r="BL2586" s="74" t="s">
        <v>10111</v>
      </c>
      <c r="BM2586" s="74"/>
    </row>
    <row r="2587" spans="63:65" x14ac:dyDescent="0.25">
      <c r="BK2587" s="74">
        <v>7509</v>
      </c>
      <c r="BL2587" s="74" t="s">
        <v>4250</v>
      </c>
      <c r="BM2587" s="74"/>
    </row>
    <row r="2588" spans="63:65" x14ac:dyDescent="0.25">
      <c r="BK2588" s="74">
        <v>7510</v>
      </c>
      <c r="BL2588" s="74" t="s">
        <v>4251</v>
      </c>
      <c r="BM2588" s="74"/>
    </row>
    <row r="2589" spans="63:65" x14ac:dyDescent="0.25">
      <c r="BK2589" s="74">
        <v>7511</v>
      </c>
      <c r="BL2589" s="74" t="s">
        <v>4252</v>
      </c>
      <c r="BM2589" s="74"/>
    </row>
    <row r="2590" spans="63:65" x14ac:dyDescent="0.25">
      <c r="BK2590" s="74">
        <v>7512</v>
      </c>
      <c r="BL2590" s="74" t="s">
        <v>9557</v>
      </c>
      <c r="BM2590" s="74"/>
    </row>
    <row r="2591" spans="63:65" x14ac:dyDescent="0.25">
      <c r="BK2591" s="74">
        <v>7513</v>
      </c>
      <c r="BL2591" s="74" t="s">
        <v>4254</v>
      </c>
      <c r="BM2591" s="74"/>
    </row>
    <row r="2592" spans="63:65" x14ac:dyDescent="0.25">
      <c r="BK2592" s="74">
        <v>7514</v>
      </c>
      <c r="BL2592" s="74" t="s">
        <v>3344</v>
      </c>
      <c r="BM2592" s="74"/>
    </row>
    <row r="2593" spans="63:65" x14ac:dyDescent="0.25">
      <c r="BK2593" s="74">
        <v>7515</v>
      </c>
      <c r="BL2593" s="74" t="s">
        <v>4255</v>
      </c>
      <c r="BM2593" s="74"/>
    </row>
    <row r="2594" spans="63:65" x14ac:dyDescent="0.25">
      <c r="BK2594" s="74">
        <v>7516</v>
      </c>
      <c r="BL2594" s="74" t="s">
        <v>4256</v>
      </c>
      <c r="BM2594" s="74"/>
    </row>
    <row r="2595" spans="63:65" x14ac:dyDescent="0.25">
      <c r="BK2595" s="74">
        <v>7518</v>
      </c>
      <c r="BL2595" s="74" t="s">
        <v>4258</v>
      </c>
      <c r="BM2595" s="74"/>
    </row>
    <row r="2596" spans="63:65" x14ac:dyDescent="0.25">
      <c r="BK2596" s="74">
        <v>7519</v>
      </c>
      <c r="BL2596" s="74" t="s">
        <v>4259</v>
      </c>
      <c r="BM2596" s="74"/>
    </row>
    <row r="2597" spans="63:65" x14ac:dyDescent="0.25">
      <c r="BK2597" s="74">
        <v>7520</v>
      </c>
      <c r="BL2597" s="74" t="s">
        <v>4260</v>
      </c>
      <c r="BM2597" s="74"/>
    </row>
    <row r="2598" spans="63:65" x14ac:dyDescent="0.25">
      <c r="BK2598" s="74">
        <v>7522</v>
      </c>
      <c r="BL2598" s="74" t="s">
        <v>3819</v>
      </c>
      <c r="BM2598" s="74"/>
    </row>
    <row r="2599" spans="63:65" x14ac:dyDescent="0.25">
      <c r="BK2599" s="74">
        <v>7523</v>
      </c>
      <c r="BL2599" s="74" t="s">
        <v>4261</v>
      </c>
      <c r="BM2599" s="74"/>
    </row>
    <row r="2600" spans="63:65" x14ac:dyDescent="0.25">
      <c r="BK2600" s="74">
        <v>7524</v>
      </c>
      <c r="BL2600" s="74" t="s">
        <v>4262</v>
      </c>
      <c r="BM2600" s="74"/>
    </row>
    <row r="2601" spans="63:65" x14ac:dyDescent="0.25">
      <c r="BK2601" s="74">
        <v>7525</v>
      </c>
      <c r="BL2601" s="74" t="s">
        <v>4263</v>
      </c>
      <c r="BM2601" s="74"/>
    </row>
    <row r="2602" spans="63:65" x14ac:dyDescent="0.25">
      <c r="BK2602" s="74">
        <v>7526</v>
      </c>
      <c r="BL2602" s="74" t="s">
        <v>4264</v>
      </c>
      <c r="BM2602" s="74"/>
    </row>
    <row r="2603" spans="63:65" x14ac:dyDescent="0.25">
      <c r="BK2603" s="74">
        <v>7527</v>
      </c>
      <c r="BL2603" s="74" t="s">
        <v>4265</v>
      </c>
      <c r="BM2603" s="74"/>
    </row>
    <row r="2604" spans="63:65" x14ac:dyDescent="0.25">
      <c r="BK2604" s="74">
        <v>7528</v>
      </c>
      <c r="BL2604" s="74" t="s">
        <v>4266</v>
      </c>
      <c r="BM2604" s="74"/>
    </row>
    <row r="2605" spans="63:65" x14ac:dyDescent="0.25">
      <c r="BK2605" s="74">
        <v>7529</v>
      </c>
      <c r="BL2605" s="74" t="s">
        <v>4267</v>
      </c>
      <c r="BM2605" s="74"/>
    </row>
    <row r="2606" spans="63:65" x14ac:dyDescent="0.25">
      <c r="BK2606" s="74">
        <v>7531</v>
      </c>
      <c r="BL2606" s="74" t="s">
        <v>4268</v>
      </c>
      <c r="BM2606" s="74"/>
    </row>
    <row r="2607" spans="63:65" x14ac:dyDescent="0.25">
      <c r="BK2607" s="74">
        <v>7532</v>
      </c>
      <c r="BL2607" s="74" t="s">
        <v>10112</v>
      </c>
      <c r="BM2607" s="74"/>
    </row>
    <row r="2608" spans="63:65" x14ac:dyDescent="0.25">
      <c r="BK2608" s="74">
        <v>7533</v>
      </c>
      <c r="BL2608" s="74" t="s">
        <v>4269</v>
      </c>
      <c r="BM2608" s="74"/>
    </row>
    <row r="2609" spans="63:65" x14ac:dyDescent="0.25">
      <c r="BK2609" s="74">
        <v>7534</v>
      </c>
      <c r="BL2609" s="74" t="s">
        <v>4270</v>
      </c>
      <c r="BM2609" s="74"/>
    </row>
    <row r="2610" spans="63:65" x14ac:dyDescent="0.25">
      <c r="BK2610" s="74">
        <v>7535</v>
      </c>
      <c r="BL2610" s="74" t="s">
        <v>4271</v>
      </c>
      <c r="BM2610" s="74"/>
    </row>
    <row r="2611" spans="63:65" x14ac:dyDescent="0.25">
      <c r="BK2611" s="74">
        <v>7536</v>
      </c>
      <c r="BL2611" s="74" t="s">
        <v>4272</v>
      </c>
      <c r="BM2611" s="74"/>
    </row>
    <row r="2612" spans="63:65" x14ac:dyDescent="0.25">
      <c r="BK2612" s="74">
        <v>7537</v>
      </c>
      <c r="BL2612" s="74" t="s">
        <v>4273</v>
      </c>
      <c r="BM2612" s="74"/>
    </row>
    <row r="2613" spans="63:65" x14ac:dyDescent="0.25">
      <c r="BK2613" s="74">
        <v>7538</v>
      </c>
      <c r="BL2613" s="74" t="s">
        <v>4274</v>
      </c>
      <c r="BM2613" s="74"/>
    </row>
    <row r="2614" spans="63:65" x14ac:dyDescent="0.25">
      <c r="BK2614" s="74">
        <v>7539</v>
      </c>
      <c r="BL2614" s="74" t="s">
        <v>10113</v>
      </c>
      <c r="BM2614" s="74"/>
    </row>
    <row r="2615" spans="63:65" x14ac:dyDescent="0.25">
      <c r="BK2615" s="74">
        <v>7540</v>
      </c>
      <c r="BL2615" s="74" t="s">
        <v>10058</v>
      </c>
      <c r="BM2615" s="74"/>
    </row>
    <row r="2616" spans="63:65" x14ac:dyDescent="0.25">
      <c r="BK2616" s="74">
        <v>7541</v>
      </c>
      <c r="BL2616" s="74" t="s">
        <v>3354</v>
      </c>
      <c r="BM2616" s="74"/>
    </row>
    <row r="2617" spans="63:65" x14ac:dyDescent="0.25">
      <c r="BK2617" s="74">
        <v>7542</v>
      </c>
      <c r="BL2617" s="74" t="s">
        <v>3354</v>
      </c>
      <c r="BM2617" s="74"/>
    </row>
    <row r="2618" spans="63:65" x14ac:dyDescent="0.25">
      <c r="BK2618" s="74">
        <v>7543</v>
      </c>
      <c r="BL2618" s="74" t="s">
        <v>4275</v>
      </c>
      <c r="BM2618" s="74"/>
    </row>
    <row r="2619" spans="63:65" x14ac:dyDescent="0.25">
      <c r="BK2619" s="74">
        <v>7544</v>
      </c>
      <c r="BL2619" s="74" t="s">
        <v>4276</v>
      </c>
      <c r="BM2619" s="74"/>
    </row>
    <row r="2620" spans="63:65" x14ac:dyDescent="0.25">
      <c r="BK2620" s="74">
        <v>7545</v>
      </c>
      <c r="BL2620" s="74" t="s">
        <v>3809</v>
      </c>
      <c r="BM2620" s="74"/>
    </row>
    <row r="2621" spans="63:65" x14ac:dyDescent="0.25">
      <c r="BK2621" s="74">
        <v>7546</v>
      </c>
      <c r="BL2621" s="74" t="s">
        <v>4277</v>
      </c>
      <c r="BM2621" s="74"/>
    </row>
    <row r="2622" spans="63:65" x14ac:dyDescent="0.25">
      <c r="BK2622" s="74">
        <v>7547</v>
      </c>
      <c r="BL2622" s="74" t="s">
        <v>4278</v>
      </c>
      <c r="BM2622" s="74"/>
    </row>
    <row r="2623" spans="63:65" x14ac:dyDescent="0.25">
      <c r="BK2623" s="74">
        <v>7548</v>
      </c>
      <c r="BL2623" s="74" t="s">
        <v>4279</v>
      </c>
      <c r="BM2623" s="74"/>
    </row>
    <row r="2624" spans="63:65" x14ac:dyDescent="0.25">
      <c r="BK2624" s="74">
        <v>7549</v>
      </c>
      <c r="BL2624" s="74" t="s">
        <v>4280</v>
      </c>
      <c r="BM2624" s="74"/>
    </row>
    <row r="2625" spans="63:65" x14ac:dyDescent="0.25">
      <c r="BK2625" s="74">
        <v>7550</v>
      </c>
      <c r="BL2625" s="74" t="s">
        <v>4281</v>
      </c>
      <c r="BM2625" s="74"/>
    </row>
    <row r="2626" spans="63:65" x14ac:dyDescent="0.25">
      <c r="BK2626" s="74">
        <v>7551</v>
      </c>
      <c r="BL2626" s="74" t="s">
        <v>4282</v>
      </c>
      <c r="BM2626" s="74"/>
    </row>
    <row r="2627" spans="63:65" x14ac:dyDescent="0.25">
      <c r="BK2627" s="74">
        <v>7552</v>
      </c>
      <c r="BL2627" s="74" t="s">
        <v>4283</v>
      </c>
      <c r="BM2627" s="74"/>
    </row>
    <row r="2628" spans="63:65" x14ac:dyDescent="0.25">
      <c r="BK2628" s="74">
        <v>7553</v>
      </c>
      <c r="BL2628" s="74" t="s">
        <v>4284</v>
      </c>
      <c r="BM2628" s="74"/>
    </row>
    <row r="2629" spans="63:65" x14ac:dyDescent="0.25">
      <c r="BK2629" s="74">
        <v>7554</v>
      </c>
      <c r="BL2629" s="74" t="s">
        <v>4285</v>
      </c>
      <c r="BM2629" s="74"/>
    </row>
    <row r="2630" spans="63:65" x14ac:dyDescent="0.25">
      <c r="BK2630" s="74">
        <v>7555</v>
      </c>
      <c r="BL2630" s="74" t="s">
        <v>4286</v>
      </c>
      <c r="BM2630" s="74"/>
    </row>
    <row r="2631" spans="63:65" x14ac:dyDescent="0.25">
      <c r="BK2631" s="74">
        <v>7556</v>
      </c>
      <c r="BL2631" s="74" t="s">
        <v>4287</v>
      </c>
      <c r="BM2631" s="74"/>
    </row>
    <row r="2632" spans="63:65" x14ac:dyDescent="0.25">
      <c r="BK2632" s="74">
        <v>7558</v>
      </c>
      <c r="BL2632" s="74" t="s">
        <v>2361</v>
      </c>
      <c r="BM2632" s="74"/>
    </row>
    <row r="2633" spans="63:65" x14ac:dyDescent="0.25">
      <c r="BK2633" s="74">
        <v>7559</v>
      </c>
      <c r="BL2633" s="74" t="s">
        <v>4288</v>
      </c>
      <c r="BM2633" s="74"/>
    </row>
    <row r="2634" spans="63:65" x14ac:dyDescent="0.25">
      <c r="BK2634" s="74">
        <v>7560</v>
      </c>
      <c r="BL2634" s="74" t="s">
        <v>4289</v>
      </c>
      <c r="BM2634" s="74"/>
    </row>
    <row r="2635" spans="63:65" x14ac:dyDescent="0.25">
      <c r="BK2635" s="74">
        <v>7561</v>
      </c>
      <c r="BL2635" s="74" t="s">
        <v>4290</v>
      </c>
      <c r="BM2635" s="74"/>
    </row>
    <row r="2636" spans="63:65" x14ac:dyDescent="0.25">
      <c r="BK2636" s="74">
        <v>7562</v>
      </c>
      <c r="BL2636" s="74" t="s">
        <v>4291</v>
      </c>
      <c r="BM2636" s="74"/>
    </row>
    <row r="2637" spans="63:65" x14ac:dyDescent="0.25">
      <c r="BK2637" s="74">
        <v>7563</v>
      </c>
      <c r="BL2637" s="74" t="s">
        <v>4292</v>
      </c>
      <c r="BM2637" s="74"/>
    </row>
    <row r="2638" spans="63:65" x14ac:dyDescent="0.25">
      <c r="BK2638" s="74">
        <v>7564</v>
      </c>
      <c r="BL2638" s="74" t="s">
        <v>10114</v>
      </c>
      <c r="BM2638" s="74"/>
    </row>
    <row r="2639" spans="63:65" x14ac:dyDescent="0.25">
      <c r="BK2639" s="74">
        <v>7566</v>
      </c>
      <c r="BL2639" s="74" t="s">
        <v>4293</v>
      </c>
      <c r="BM2639" s="74"/>
    </row>
    <row r="2640" spans="63:65" x14ac:dyDescent="0.25">
      <c r="BK2640" s="74">
        <v>7567</v>
      </c>
      <c r="BL2640" s="74" t="s">
        <v>4294</v>
      </c>
      <c r="BM2640" s="74"/>
    </row>
    <row r="2641" spans="63:65" x14ac:dyDescent="0.25">
      <c r="BK2641" s="74">
        <v>7568</v>
      </c>
      <c r="BL2641" s="74" t="s">
        <v>4295</v>
      </c>
      <c r="BM2641" s="74"/>
    </row>
    <row r="2642" spans="63:65" x14ac:dyDescent="0.25">
      <c r="BK2642" s="74">
        <v>7569</v>
      </c>
      <c r="BL2642" s="74" t="s">
        <v>4296</v>
      </c>
      <c r="BM2642" s="74"/>
    </row>
    <row r="2643" spans="63:65" x14ac:dyDescent="0.25">
      <c r="BK2643" s="74">
        <v>7570</v>
      </c>
      <c r="BL2643" s="74" t="s">
        <v>10115</v>
      </c>
      <c r="BM2643" s="74"/>
    </row>
    <row r="2644" spans="63:65" x14ac:dyDescent="0.25">
      <c r="BK2644" s="74">
        <v>7571</v>
      </c>
      <c r="BL2644" s="74" t="s">
        <v>4297</v>
      </c>
      <c r="BM2644" s="74"/>
    </row>
    <row r="2645" spans="63:65" x14ac:dyDescent="0.25">
      <c r="BK2645" s="74">
        <v>7573</v>
      </c>
      <c r="BL2645" s="74" t="s">
        <v>4299</v>
      </c>
      <c r="BM2645" s="74"/>
    </row>
    <row r="2646" spans="63:65" x14ac:dyDescent="0.25">
      <c r="BK2646" s="74">
        <v>7574</v>
      </c>
      <c r="BL2646" s="74" t="s">
        <v>4300</v>
      </c>
      <c r="BM2646" s="74"/>
    </row>
    <row r="2647" spans="63:65" x14ac:dyDescent="0.25">
      <c r="BK2647" s="74">
        <v>7575</v>
      </c>
      <c r="BL2647" s="74" t="s">
        <v>4301</v>
      </c>
      <c r="BM2647" s="74"/>
    </row>
    <row r="2648" spans="63:65" x14ac:dyDescent="0.25">
      <c r="BK2648" s="74">
        <v>7576</v>
      </c>
      <c r="BL2648" s="74" t="s">
        <v>4302</v>
      </c>
      <c r="BM2648" s="74"/>
    </row>
    <row r="2649" spans="63:65" x14ac:dyDescent="0.25">
      <c r="BK2649" s="74">
        <v>7577</v>
      </c>
      <c r="BL2649" s="74" t="s">
        <v>4303</v>
      </c>
      <c r="BM2649" s="74"/>
    </row>
    <row r="2650" spans="63:65" x14ac:dyDescent="0.25">
      <c r="BK2650" s="74">
        <v>7578</v>
      </c>
      <c r="BL2650" s="74" t="s">
        <v>4304</v>
      </c>
      <c r="BM2650" s="74"/>
    </row>
    <row r="2651" spans="63:65" x14ac:dyDescent="0.25">
      <c r="BK2651" s="74">
        <v>7579</v>
      </c>
      <c r="BL2651" s="74" t="s">
        <v>4305</v>
      </c>
      <c r="BM2651" s="74"/>
    </row>
    <row r="2652" spans="63:65" x14ac:dyDescent="0.25">
      <c r="BK2652" s="74">
        <v>7581</v>
      </c>
      <c r="BL2652" s="74" t="s">
        <v>4306</v>
      </c>
      <c r="BM2652" s="74"/>
    </row>
    <row r="2653" spans="63:65" x14ac:dyDescent="0.25">
      <c r="BK2653" s="74">
        <v>7582</v>
      </c>
      <c r="BL2653" s="74" t="s">
        <v>4307</v>
      </c>
      <c r="BM2653" s="74"/>
    </row>
    <row r="2654" spans="63:65" x14ac:dyDescent="0.25">
      <c r="BK2654" s="74">
        <v>7583</v>
      </c>
      <c r="BL2654" s="74" t="s">
        <v>4308</v>
      </c>
      <c r="BM2654" s="74"/>
    </row>
    <row r="2655" spans="63:65" x14ac:dyDescent="0.25">
      <c r="BK2655" s="74">
        <v>7584</v>
      </c>
      <c r="BL2655" s="74" t="s">
        <v>4309</v>
      </c>
      <c r="BM2655" s="74"/>
    </row>
    <row r="2656" spans="63:65" x14ac:dyDescent="0.25">
      <c r="BK2656" s="74">
        <v>7585</v>
      </c>
      <c r="BL2656" s="74" t="s">
        <v>4310</v>
      </c>
      <c r="BM2656" s="74"/>
    </row>
    <row r="2657" spans="63:65" x14ac:dyDescent="0.25">
      <c r="BK2657" s="74">
        <v>7586</v>
      </c>
      <c r="BL2657" s="74" t="s">
        <v>4311</v>
      </c>
      <c r="BM2657" s="74"/>
    </row>
    <row r="2658" spans="63:65" x14ac:dyDescent="0.25">
      <c r="BK2658" s="74">
        <v>7587</v>
      </c>
      <c r="BL2658" s="74" t="s">
        <v>4312</v>
      </c>
      <c r="BM2658" s="74"/>
    </row>
    <row r="2659" spans="63:65" x14ac:dyDescent="0.25">
      <c r="BK2659" s="74">
        <v>7589</v>
      </c>
      <c r="BL2659" s="74" t="s">
        <v>4313</v>
      </c>
      <c r="BM2659" s="74"/>
    </row>
    <row r="2660" spans="63:65" x14ac:dyDescent="0.25">
      <c r="BK2660" s="74">
        <v>7590</v>
      </c>
      <c r="BL2660" s="74" t="s">
        <v>4314</v>
      </c>
      <c r="BM2660" s="74"/>
    </row>
    <row r="2661" spans="63:65" x14ac:dyDescent="0.25">
      <c r="BK2661" s="74">
        <v>7591</v>
      </c>
      <c r="BL2661" s="74" t="s">
        <v>4315</v>
      </c>
      <c r="BM2661" s="74"/>
    </row>
    <row r="2662" spans="63:65" x14ac:dyDescent="0.25">
      <c r="BK2662" s="74">
        <v>7592</v>
      </c>
      <c r="BL2662" s="74" t="s">
        <v>4316</v>
      </c>
      <c r="BM2662" s="74"/>
    </row>
    <row r="2663" spans="63:65" x14ac:dyDescent="0.25">
      <c r="BK2663" s="74">
        <v>7593</v>
      </c>
      <c r="BL2663" s="74" t="s">
        <v>4317</v>
      </c>
      <c r="BM2663" s="74"/>
    </row>
    <row r="2664" spans="63:65" x14ac:dyDescent="0.25">
      <c r="BK2664" s="74">
        <v>7594</v>
      </c>
      <c r="BL2664" s="74" t="s">
        <v>4318</v>
      </c>
      <c r="BM2664" s="74"/>
    </row>
    <row r="2665" spans="63:65" x14ac:dyDescent="0.25">
      <c r="BK2665" s="74">
        <v>7595</v>
      </c>
      <c r="BL2665" s="74" t="s">
        <v>4319</v>
      </c>
      <c r="BM2665" s="74"/>
    </row>
    <row r="2666" spans="63:65" x14ac:dyDescent="0.25">
      <c r="BK2666" s="74">
        <v>7596</v>
      </c>
      <c r="BL2666" s="74" t="s">
        <v>10116</v>
      </c>
      <c r="BM2666" s="74"/>
    </row>
    <row r="2667" spans="63:65" x14ac:dyDescent="0.25">
      <c r="BK2667" s="74">
        <v>7597</v>
      </c>
      <c r="BL2667" s="74" t="s">
        <v>4320</v>
      </c>
      <c r="BM2667" s="74"/>
    </row>
    <row r="2668" spans="63:65" x14ac:dyDescent="0.25">
      <c r="BK2668" s="74">
        <v>7598</v>
      </c>
      <c r="BL2668" s="74" t="s">
        <v>4321</v>
      </c>
      <c r="BM2668" s="74"/>
    </row>
    <row r="2669" spans="63:65" x14ac:dyDescent="0.25">
      <c r="BK2669" s="74">
        <v>7599</v>
      </c>
      <c r="BL2669" s="74" t="s">
        <v>4322</v>
      </c>
      <c r="BM2669" s="74"/>
    </row>
    <row r="2670" spans="63:65" x14ac:dyDescent="0.25">
      <c r="BK2670" s="74">
        <v>7600</v>
      </c>
      <c r="BL2670" s="74" t="s">
        <v>4323</v>
      </c>
      <c r="BM2670" s="74"/>
    </row>
    <row r="2671" spans="63:65" x14ac:dyDescent="0.25">
      <c r="BK2671" s="74">
        <v>7601</v>
      </c>
      <c r="BL2671" s="74" t="s">
        <v>3622</v>
      </c>
      <c r="BM2671" s="74"/>
    </row>
    <row r="2672" spans="63:65" x14ac:dyDescent="0.25">
      <c r="BK2672" s="74">
        <v>7602</v>
      </c>
      <c r="BL2672" s="74" t="s">
        <v>4324</v>
      </c>
      <c r="BM2672" s="74"/>
    </row>
    <row r="2673" spans="63:65" x14ac:dyDescent="0.25">
      <c r="BK2673" s="74">
        <v>7604</v>
      </c>
      <c r="BL2673" s="74" t="s">
        <v>4326</v>
      </c>
      <c r="BM2673" s="74"/>
    </row>
    <row r="2674" spans="63:65" x14ac:dyDescent="0.25">
      <c r="BK2674" s="74">
        <v>7605</v>
      </c>
      <c r="BL2674" s="74" t="s">
        <v>4308</v>
      </c>
      <c r="BM2674" s="74"/>
    </row>
    <row r="2675" spans="63:65" x14ac:dyDescent="0.25">
      <c r="BK2675" s="74">
        <v>7606</v>
      </c>
      <c r="BL2675" s="74" t="s">
        <v>4327</v>
      </c>
      <c r="BM2675" s="74"/>
    </row>
    <row r="2676" spans="63:65" x14ac:dyDescent="0.25">
      <c r="BK2676" s="74">
        <v>7607</v>
      </c>
      <c r="BL2676" s="74" t="s">
        <v>4328</v>
      </c>
      <c r="BM2676" s="74"/>
    </row>
    <row r="2677" spans="63:65" x14ac:dyDescent="0.25">
      <c r="BK2677" s="74">
        <v>7608</v>
      </c>
      <c r="BL2677" s="74" t="s">
        <v>4329</v>
      </c>
      <c r="BM2677" s="74"/>
    </row>
    <row r="2678" spans="63:65" x14ac:dyDescent="0.25">
      <c r="BK2678" s="74">
        <v>7609</v>
      </c>
      <c r="BL2678" s="74" t="s">
        <v>4330</v>
      </c>
      <c r="BM2678" s="74"/>
    </row>
    <row r="2679" spans="63:65" x14ac:dyDescent="0.25">
      <c r="BK2679" s="74">
        <v>7610</v>
      </c>
      <c r="BL2679" s="74" t="s">
        <v>4331</v>
      </c>
      <c r="BM2679" s="74"/>
    </row>
    <row r="2680" spans="63:65" x14ac:dyDescent="0.25">
      <c r="BK2680" s="74">
        <v>7611</v>
      </c>
      <c r="BL2680" s="74" t="s">
        <v>10117</v>
      </c>
      <c r="BM2680" s="74"/>
    </row>
    <row r="2681" spans="63:65" x14ac:dyDescent="0.25">
      <c r="BK2681" s="74">
        <v>7612</v>
      </c>
      <c r="BL2681" s="74" t="s">
        <v>4332</v>
      </c>
      <c r="BM2681" s="74"/>
    </row>
    <row r="2682" spans="63:65" x14ac:dyDescent="0.25">
      <c r="BK2682" s="74">
        <v>7613</v>
      </c>
      <c r="BL2682" s="74" t="s">
        <v>10118</v>
      </c>
      <c r="BM2682" s="74"/>
    </row>
    <row r="2683" spans="63:65" x14ac:dyDescent="0.25">
      <c r="BK2683" s="74">
        <v>7614</v>
      </c>
      <c r="BL2683" s="74" t="s">
        <v>4333</v>
      </c>
      <c r="BM2683" s="74"/>
    </row>
    <row r="2684" spans="63:65" x14ac:dyDescent="0.25">
      <c r="BK2684" s="74">
        <v>7615</v>
      </c>
      <c r="BL2684" s="74" t="s">
        <v>4334</v>
      </c>
      <c r="BM2684" s="74"/>
    </row>
    <row r="2685" spans="63:65" x14ac:dyDescent="0.25">
      <c r="BK2685" s="74">
        <v>7616</v>
      </c>
      <c r="BL2685" s="74" t="s">
        <v>4210</v>
      </c>
      <c r="BM2685" s="74"/>
    </row>
    <row r="2686" spans="63:65" x14ac:dyDescent="0.25">
      <c r="BK2686" s="74">
        <v>7617</v>
      </c>
      <c r="BL2686" s="74" t="s">
        <v>10116</v>
      </c>
      <c r="BM2686" s="74"/>
    </row>
    <row r="2687" spans="63:65" x14ac:dyDescent="0.25">
      <c r="BK2687" s="74">
        <v>7618</v>
      </c>
      <c r="BL2687" s="74" t="s">
        <v>4335</v>
      </c>
      <c r="BM2687" s="74"/>
    </row>
    <row r="2688" spans="63:65" x14ac:dyDescent="0.25">
      <c r="BK2688" s="74">
        <v>7619</v>
      </c>
      <c r="BL2688" s="74" t="s">
        <v>4336</v>
      </c>
      <c r="BM2688" s="74"/>
    </row>
    <row r="2689" spans="63:65" x14ac:dyDescent="0.25">
      <c r="BK2689" s="74">
        <v>7620</v>
      </c>
      <c r="BL2689" s="74" t="s">
        <v>4337</v>
      </c>
      <c r="BM2689" s="74"/>
    </row>
    <row r="2690" spans="63:65" x14ac:dyDescent="0.25">
      <c r="BK2690" s="74">
        <v>7621</v>
      </c>
      <c r="BL2690" s="74" t="s">
        <v>3378</v>
      </c>
      <c r="BM2690" s="74"/>
    </row>
    <row r="2691" spans="63:65" x14ac:dyDescent="0.25">
      <c r="BK2691" s="74">
        <v>7622</v>
      </c>
      <c r="BL2691" s="74" t="s">
        <v>4338</v>
      </c>
      <c r="BM2691" s="74"/>
    </row>
    <row r="2692" spans="63:65" x14ac:dyDescent="0.25">
      <c r="BK2692" s="74">
        <v>7623</v>
      </c>
      <c r="BL2692" s="74" t="s">
        <v>4339</v>
      </c>
      <c r="BM2692" s="74"/>
    </row>
    <row r="2693" spans="63:65" x14ac:dyDescent="0.25">
      <c r="BK2693" s="74">
        <v>7624</v>
      </c>
      <c r="BL2693" s="74" t="s">
        <v>4340</v>
      </c>
      <c r="BM2693" s="74"/>
    </row>
    <row r="2694" spans="63:65" x14ac:dyDescent="0.25">
      <c r="BK2694" s="74">
        <v>7625</v>
      </c>
      <c r="BL2694" s="74" t="s">
        <v>4341</v>
      </c>
      <c r="BM2694" s="74"/>
    </row>
    <row r="2695" spans="63:65" x14ac:dyDescent="0.25">
      <c r="BK2695" s="74">
        <v>7627</v>
      </c>
      <c r="BL2695" s="74" t="s">
        <v>4343</v>
      </c>
      <c r="BM2695" s="74"/>
    </row>
    <row r="2696" spans="63:65" x14ac:dyDescent="0.25">
      <c r="BK2696" s="74">
        <v>7628</v>
      </c>
      <c r="BL2696" s="74" t="s">
        <v>3894</v>
      </c>
      <c r="BM2696" s="74"/>
    </row>
    <row r="2697" spans="63:65" x14ac:dyDescent="0.25">
      <c r="BK2697" s="74">
        <v>7629</v>
      </c>
      <c r="BL2697" s="74" t="s">
        <v>4344</v>
      </c>
      <c r="BM2697" s="74"/>
    </row>
    <row r="2698" spans="63:65" x14ac:dyDescent="0.25">
      <c r="BK2698" s="74">
        <v>7630</v>
      </c>
      <c r="BL2698" s="74" t="s">
        <v>4345</v>
      </c>
      <c r="BM2698" s="74"/>
    </row>
    <row r="2699" spans="63:65" x14ac:dyDescent="0.25">
      <c r="BK2699" s="74">
        <v>7631</v>
      </c>
      <c r="BL2699" s="74" t="s">
        <v>4346</v>
      </c>
      <c r="BM2699" s="74"/>
    </row>
    <row r="2700" spans="63:65" x14ac:dyDescent="0.25">
      <c r="BK2700" s="74">
        <v>7632</v>
      </c>
      <c r="BL2700" s="74" t="s">
        <v>4263</v>
      </c>
      <c r="BM2700" s="74"/>
    </row>
    <row r="2701" spans="63:65" x14ac:dyDescent="0.25">
      <c r="BK2701" s="74">
        <v>7633</v>
      </c>
      <c r="BL2701" s="74" t="s">
        <v>4347</v>
      </c>
      <c r="BM2701" s="74"/>
    </row>
    <row r="2702" spans="63:65" x14ac:dyDescent="0.25">
      <c r="BK2702" s="74">
        <v>7634</v>
      </c>
      <c r="BL2702" s="74" t="s">
        <v>4348</v>
      </c>
      <c r="BM2702" s="74"/>
    </row>
    <row r="2703" spans="63:65" x14ac:dyDescent="0.25">
      <c r="BK2703" s="74">
        <v>7635</v>
      </c>
      <c r="BL2703" s="74" t="s">
        <v>4349</v>
      </c>
      <c r="BM2703" s="74"/>
    </row>
    <row r="2704" spans="63:65" x14ac:dyDescent="0.25">
      <c r="BK2704" s="74">
        <v>7636</v>
      </c>
      <c r="BL2704" s="74" t="s">
        <v>4350</v>
      </c>
      <c r="BM2704" s="74"/>
    </row>
    <row r="2705" spans="63:65" x14ac:dyDescent="0.25">
      <c r="BK2705" s="74">
        <v>7637</v>
      </c>
      <c r="BL2705" s="74" t="s">
        <v>4351</v>
      </c>
      <c r="BM2705" s="74"/>
    </row>
    <row r="2706" spans="63:65" x14ac:dyDescent="0.25">
      <c r="BK2706" s="74">
        <v>7638</v>
      </c>
      <c r="BL2706" s="74" t="s">
        <v>10119</v>
      </c>
      <c r="BM2706" s="74"/>
    </row>
    <row r="2707" spans="63:65" x14ac:dyDescent="0.25">
      <c r="BK2707" s="74">
        <v>7639</v>
      </c>
      <c r="BL2707" s="74" t="s">
        <v>4352</v>
      </c>
      <c r="BM2707" s="74"/>
    </row>
    <row r="2708" spans="63:65" x14ac:dyDescent="0.25">
      <c r="BK2708" s="74">
        <v>7640</v>
      </c>
      <c r="BL2708" s="74" t="s">
        <v>4353</v>
      </c>
      <c r="BM2708" s="74"/>
    </row>
    <row r="2709" spans="63:65" x14ac:dyDescent="0.25">
      <c r="BK2709" s="74">
        <v>7641</v>
      </c>
      <c r="BL2709" s="74" t="s">
        <v>3988</v>
      </c>
      <c r="BM2709" s="74"/>
    </row>
    <row r="2710" spans="63:65" x14ac:dyDescent="0.25">
      <c r="BK2710" s="74">
        <v>7642</v>
      </c>
      <c r="BL2710" s="74" t="s">
        <v>4354</v>
      </c>
      <c r="BM2710" s="74"/>
    </row>
    <row r="2711" spans="63:65" x14ac:dyDescent="0.25">
      <c r="BK2711" s="74">
        <v>7644</v>
      </c>
      <c r="BL2711" s="74" t="s">
        <v>10111</v>
      </c>
      <c r="BM2711" s="74"/>
    </row>
    <row r="2712" spans="63:65" x14ac:dyDescent="0.25">
      <c r="BK2712" s="74">
        <v>7645</v>
      </c>
      <c r="BL2712" s="74" t="s">
        <v>4356</v>
      </c>
      <c r="BM2712" s="74"/>
    </row>
    <row r="2713" spans="63:65" x14ac:dyDescent="0.25">
      <c r="BK2713" s="74">
        <v>7647</v>
      </c>
      <c r="BL2713" s="74" t="s">
        <v>4357</v>
      </c>
      <c r="BM2713" s="74"/>
    </row>
    <row r="2714" spans="63:65" x14ac:dyDescent="0.25">
      <c r="BK2714" s="74">
        <v>7648</v>
      </c>
      <c r="BL2714" s="74" t="s">
        <v>4358</v>
      </c>
      <c r="BM2714" s="74"/>
    </row>
    <row r="2715" spans="63:65" x14ac:dyDescent="0.25">
      <c r="BK2715" s="74">
        <v>7649</v>
      </c>
      <c r="BL2715" s="74" t="s">
        <v>4359</v>
      </c>
      <c r="BM2715" s="74"/>
    </row>
    <row r="2716" spans="63:65" x14ac:dyDescent="0.25">
      <c r="BK2716" s="74">
        <v>7650</v>
      </c>
      <c r="BL2716" s="74" t="s">
        <v>3913</v>
      </c>
      <c r="BM2716" s="74"/>
    </row>
    <row r="2717" spans="63:65" x14ac:dyDescent="0.25">
      <c r="BK2717" s="74">
        <v>7652</v>
      </c>
      <c r="BL2717" s="74" t="s">
        <v>4241</v>
      </c>
      <c r="BM2717" s="74"/>
    </row>
    <row r="2718" spans="63:65" x14ac:dyDescent="0.25">
      <c r="BK2718" s="74">
        <v>7653</v>
      </c>
      <c r="BL2718" s="74" t="s">
        <v>4360</v>
      </c>
      <c r="BM2718" s="74"/>
    </row>
    <row r="2719" spans="63:65" x14ac:dyDescent="0.25">
      <c r="BK2719" s="74">
        <v>7654</v>
      </c>
      <c r="BL2719" s="74" t="s">
        <v>10121</v>
      </c>
      <c r="BM2719" s="74"/>
    </row>
    <row r="2720" spans="63:65" x14ac:dyDescent="0.25">
      <c r="BK2720" s="74">
        <v>7655</v>
      </c>
      <c r="BL2720" s="74" t="s">
        <v>10122</v>
      </c>
      <c r="BM2720" s="74"/>
    </row>
    <row r="2721" spans="63:65" x14ac:dyDescent="0.25">
      <c r="BK2721" s="74">
        <v>7656</v>
      </c>
      <c r="BL2721" s="74" t="s">
        <v>4361</v>
      </c>
      <c r="BM2721" s="74"/>
    </row>
    <row r="2722" spans="63:65" x14ac:dyDescent="0.25">
      <c r="BK2722" s="74">
        <v>7657</v>
      </c>
      <c r="BL2722" s="74" t="s">
        <v>1079</v>
      </c>
      <c r="BM2722" s="74"/>
    </row>
    <row r="2723" spans="63:65" x14ac:dyDescent="0.25">
      <c r="BK2723" s="74">
        <v>7658</v>
      </c>
      <c r="BL2723" s="74" t="s">
        <v>4362</v>
      </c>
      <c r="BM2723" s="74"/>
    </row>
    <row r="2724" spans="63:65" x14ac:dyDescent="0.25">
      <c r="BK2724" s="74">
        <v>7659</v>
      </c>
      <c r="BL2724" s="74" t="s">
        <v>4363</v>
      </c>
      <c r="BM2724" s="74"/>
    </row>
    <row r="2725" spans="63:65" x14ac:dyDescent="0.25">
      <c r="BK2725" s="74">
        <v>7660</v>
      </c>
      <c r="BL2725" s="74" t="s">
        <v>4364</v>
      </c>
      <c r="BM2725" s="74"/>
    </row>
    <row r="2726" spans="63:65" x14ac:dyDescent="0.25">
      <c r="BK2726" s="74">
        <v>7661</v>
      </c>
      <c r="BL2726" s="74" t="s">
        <v>4365</v>
      </c>
      <c r="BM2726" s="74"/>
    </row>
    <row r="2727" spans="63:65" x14ac:dyDescent="0.25">
      <c r="BK2727" s="74">
        <v>7662</v>
      </c>
      <c r="BL2727" s="74" t="s">
        <v>3521</v>
      </c>
      <c r="BM2727" s="74"/>
    </row>
    <row r="2728" spans="63:65" x14ac:dyDescent="0.25">
      <c r="BK2728" s="74">
        <v>7663</v>
      </c>
      <c r="BL2728" s="74" t="s">
        <v>3357</v>
      </c>
      <c r="BM2728" s="74"/>
    </row>
    <row r="2729" spans="63:65" x14ac:dyDescent="0.25">
      <c r="BK2729" s="74">
        <v>7664</v>
      </c>
      <c r="BL2729" s="74" t="s">
        <v>4366</v>
      </c>
      <c r="BM2729" s="74"/>
    </row>
    <row r="2730" spans="63:65" x14ac:dyDescent="0.25">
      <c r="BK2730" s="74">
        <v>7665</v>
      </c>
      <c r="BL2730" s="74" t="s">
        <v>4367</v>
      </c>
      <c r="BM2730" s="74"/>
    </row>
    <row r="2731" spans="63:65" x14ac:dyDescent="0.25">
      <c r="BK2731" s="74">
        <v>7666</v>
      </c>
      <c r="BL2731" s="74" t="s">
        <v>4368</v>
      </c>
      <c r="BM2731" s="74"/>
    </row>
    <row r="2732" spans="63:65" x14ac:dyDescent="0.25">
      <c r="BK2732" s="74">
        <v>7667</v>
      </c>
      <c r="BL2732" s="74" t="s">
        <v>4369</v>
      </c>
      <c r="BM2732" s="74"/>
    </row>
    <row r="2733" spans="63:65" x14ac:dyDescent="0.25">
      <c r="BK2733" s="74">
        <v>7668</v>
      </c>
      <c r="BL2733" s="74" t="s">
        <v>4370</v>
      </c>
      <c r="BM2733" s="74"/>
    </row>
    <row r="2734" spans="63:65" x14ac:dyDescent="0.25">
      <c r="BK2734" s="74">
        <v>7669</v>
      </c>
      <c r="BL2734" s="74" t="s">
        <v>4371</v>
      </c>
      <c r="BM2734" s="74"/>
    </row>
    <row r="2735" spans="63:65" x14ac:dyDescent="0.25">
      <c r="BK2735" s="74">
        <v>7670</v>
      </c>
      <c r="BL2735" s="74" t="s">
        <v>10123</v>
      </c>
      <c r="BM2735" s="74"/>
    </row>
    <row r="2736" spans="63:65" x14ac:dyDescent="0.25">
      <c r="BK2736" s="74">
        <v>7671</v>
      </c>
      <c r="BL2736" s="74" t="s">
        <v>3487</v>
      </c>
      <c r="BM2736" s="74"/>
    </row>
    <row r="2737" spans="63:65" x14ac:dyDescent="0.25">
      <c r="BK2737" s="74">
        <v>7672</v>
      </c>
      <c r="BL2737" s="74" t="s">
        <v>4372</v>
      </c>
      <c r="BM2737" s="74"/>
    </row>
    <row r="2738" spans="63:65" x14ac:dyDescent="0.25">
      <c r="BK2738" s="74">
        <v>7673</v>
      </c>
      <c r="BL2738" s="74" t="s">
        <v>4373</v>
      </c>
      <c r="BM2738" s="74"/>
    </row>
    <row r="2739" spans="63:65" x14ac:dyDescent="0.25">
      <c r="BK2739" s="74">
        <v>7674</v>
      </c>
      <c r="BL2739" s="74" t="s">
        <v>10124</v>
      </c>
      <c r="BM2739" s="74"/>
    </row>
    <row r="2740" spans="63:65" x14ac:dyDescent="0.25">
      <c r="BK2740" s="74">
        <v>7675</v>
      </c>
      <c r="BL2740" s="74" t="s">
        <v>10125</v>
      </c>
      <c r="BM2740" s="74"/>
    </row>
    <row r="2741" spans="63:65" x14ac:dyDescent="0.25">
      <c r="BK2741" s="74">
        <v>7676</v>
      </c>
      <c r="BL2741" s="74" t="s">
        <v>10126</v>
      </c>
      <c r="BM2741" s="74"/>
    </row>
    <row r="2742" spans="63:65" x14ac:dyDescent="0.25">
      <c r="BK2742" s="74">
        <v>7677</v>
      </c>
      <c r="BL2742" s="74" t="s">
        <v>4374</v>
      </c>
      <c r="BM2742" s="74"/>
    </row>
    <row r="2743" spans="63:65" x14ac:dyDescent="0.25">
      <c r="BK2743" s="74">
        <v>7678</v>
      </c>
      <c r="BL2743" s="74" t="s">
        <v>10127</v>
      </c>
      <c r="BM2743" s="74"/>
    </row>
    <row r="2744" spans="63:65" x14ac:dyDescent="0.25">
      <c r="BK2744" s="74">
        <v>7679</v>
      </c>
      <c r="BL2744" s="74" t="s">
        <v>4375</v>
      </c>
      <c r="BM2744" s="74"/>
    </row>
    <row r="2745" spans="63:65" x14ac:dyDescent="0.25">
      <c r="BK2745" s="74">
        <v>7680</v>
      </c>
      <c r="BL2745" s="74" t="s">
        <v>4376</v>
      </c>
      <c r="BM2745" s="74"/>
    </row>
    <row r="2746" spans="63:65" x14ac:dyDescent="0.25">
      <c r="BK2746" s="74">
        <v>7681</v>
      </c>
      <c r="BL2746" s="74" t="s">
        <v>4377</v>
      </c>
      <c r="BM2746" s="74"/>
    </row>
    <row r="2747" spans="63:65" x14ac:dyDescent="0.25">
      <c r="BK2747" s="74">
        <v>7682</v>
      </c>
      <c r="BL2747" s="74" t="s">
        <v>4378</v>
      </c>
      <c r="BM2747" s="74"/>
    </row>
    <row r="2748" spans="63:65" x14ac:dyDescent="0.25">
      <c r="BK2748" s="74">
        <v>7683</v>
      </c>
      <c r="BL2748" s="74" t="s">
        <v>4379</v>
      </c>
      <c r="BM2748" s="74"/>
    </row>
    <row r="2749" spans="63:65" x14ac:dyDescent="0.25">
      <c r="BK2749" s="74">
        <v>7684</v>
      </c>
      <c r="BL2749" s="74" t="s">
        <v>3962</v>
      </c>
      <c r="BM2749" s="74"/>
    </row>
    <row r="2750" spans="63:65" x14ac:dyDescent="0.25">
      <c r="BK2750" s="74">
        <v>7685</v>
      </c>
      <c r="BL2750" s="74" t="s">
        <v>4380</v>
      </c>
      <c r="BM2750" s="74"/>
    </row>
    <row r="2751" spans="63:65" x14ac:dyDescent="0.25">
      <c r="BK2751" s="74">
        <v>7686</v>
      </c>
      <c r="BL2751" s="74" t="s">
        <v>4381</v>
      </c>
      <c r="BM2751" s="74"/>
    </row>
    <row r="2752" spans="63:65" x14ac:dyDescent="0.25">
      <c r="BK2752" s="74">
        <v>7687</v>
      </c>
      <c r="BL2752" s="74" t="s">
        <v>4382</v>
      </c>
      <c r="BM2752" s="74"/>
    </row>
    <row r="2753" spans="63:65" x14ac:dyDescent="0.25">
      <c r="BK2753" s="74">
        <v>7688</v>
      </c>
      <c r="BL2753" s="74" t="s">
        <v>10128</v>
      </c>
      <c r="BM2753" s="74"/>
    </row>
    <row r="2754" spans="63:65" x14ac:dyDescent="0.25">
      <c r="BK2754" s="74">
        <v>7689</v>
      </c>
      <c r="BL2754" s="74" t="s">
        <v>9558</v>
      </c>
      <c r="BM2754" s="74"/>
    </row>
    <row r="2755" spans="63:65" x14ac:dyDescent="0.25">
      <c r="BK2755" s="74">
        <v>7690</v>
      </c>
      <c r="BL2755" s="74" t="s">
        <v>4383</v>
      </c>
      <c r="BM2755" s="74"/>
    </row>
    <row r="2756" spans="63:65" x14ac:dyDescent="0.25">
      <c r="BK2756" s="74">
        <v>7691</v>
      </c>
      <c r="BL2756" s="74" t="s">
        <v>4384</v>
      </c>
      <c r="BM2756" s="74"/>
    </row>
    <row r="2757" spans="63:65" x14ac:dyDescent="0.25">
      <c r="BK2757" s="74">
        <v>7692</v>
      </c>
      <c r="BL2757" s="74" t="s">
        <v>9558</v>
      </c>
      <c r="BM2757" s="74"/>
    </row>
    <row r="2758" spans="63:65" x14ac:dyDescent="0.25">
      <c r="BK2758" s="74">
        <v>7694</v>
      </c>
      <c r="BL2758" s="74" t="s">
        <v>4385</v>
      </c>
      <c r="BM2758" s="74"/>
    </row>
    <row r="2759" spans="63:65" x14ac:dyDescent="0.25">
      <c r="BK2759" s="74">
        <v>7695</v>
      </c>
      <c r="BL2759" s="74" t="s">
        <v>10068</v>
      </c>
      <c r="BM2759" s="74"/>
    </row>
    <row r="2760" spans="63:65" x14ac:dyDescent="0.25">
      <c r="BK2760" s="74">
        <v>7696</v>
      </c>
      <c r="BL2760" s="74" t="s">
        <v>4386</v>
      </c>
      <c r="BM2760" s="74"/>
    </row>
    <row r="2761" spans="63:65" x14ac:dyDescent="0.25">
      <c r="BK2761" s="74">
        <v>7697</v>
      </c>
      <c r="BL2761" s="74" t="s">
        <v>3359</v>
      </c>
      <c r="BM2761" s="74"/>
    </row>
    <row r="2762" spans="63:65" x14ac:dyDescent="0.25">
      <c r="BK2762" s="74">
        <v>7698</v>
      </c>
      <c r="BL2762" s="74" t="s">
        <v>4039</v>
      </c>
      <c r="BM2762" s="74"/>
    </row>
    <row r="2763" spans="63:65" x14ac:dyDescent="0.25">
      <c r="BK2763" s="74">
        <v>7699</v>
      </c>
      <c r="BL2763" s="74" t="s">
        <v>3338</v>
      </c>
      <c r="BM2763" s="74"/>
    </row>
    <row r="2764" spans="63:65" x14ac:dyDescent="0.25">
      <c r="BK2764" s="74">
        <v>7700</v>
      </c>
      <c r="BL2764" s="74" t="s">
        <v>4387</v>
      </c>
      <c r="BM2764" s="74"/>
    </row>
    <row r="2765" spans="63:65" x14ac:dyDescent="0.25">
      <c r="BK2765" s="74">
        <v>7701</v>
      </c>
      <c r="BL2765" s="74" t="s">
        <v>4388</v>
      </c>
      <c r="BM2765" s="74"/>
    </row>
    <row r="2766" spans="63:65" x14ac:dyDescent="0.25">
      <c r="BK2766" s="74">
        <v>7702</v>
      </c>
      <c r="BL2766" s="74" t="s">
        <v>4389</v>
      </c>
      <c r="BM2766" s="74"/>
    </row>
    <row r="2767" spans="63:65" x14ac:dyDescent="0.25">
      <c r="BK2767" s="74">
        <v>7704</v>
      </c>
      <c r="BL2767" s="74" t="s">
        <v>4389</v>
      </c>
      <c r="BM2767" s="74"/>
    </row>
    <row r="2768" spans="63:65" x14ac:dyDescent="0.25">
      <c r="BK2768" s="74">
        <v>7706</v>
      </c>
      <c r="BL2768" s="74" t="s">
        <v>4390</v>
      </c>
      <c r="BM2768" s="74"/>
    </row>
    <row r="2769" spans="63:65" x14ac:dyDescent="0.25">
      <c r="BK2769" s="74">
        <v>7707</v>
      </c>
      <c r="BL2769" s="74" t="s">
        <v>4391</v>
      </c>
      <c r="BM2769" s="74"/>
    </row>
    <row r="2770" spans="63:65" x14ac:dyDescent="0.25">
      <c r="BK2770" s="74">
        <v>7708</v>
      </c>
      <c r="BL2770" s="74" t="s">
        <v>10046</v>
      </c>
      <c r="BM2770" s="74"/>
    </row>
    <row r="2771" spans="63:65" x14ac:dyDescent="0.25">
      <c r="BK2771" s="74">
        <v>7709</v>
      </c>
      <c r="BL2771" s="74" t="s">
        <v>4392</v>
      </c>
      <c r="BM2771" s="74"/>
    </row>
    <row r="2772" spans="63:65" x14ac:dyDescent="0.25">
      <c r="BK2772" s="74">
        <v>7710</v>
      </c>
      <c r="BL2772" s="74" t="s">
        <v>4393</v>
      </c>
      <c r="BM2772" s="74"/>
    </row>
    <row r="2773" spans="63:65" x14ac:dyDescent="0.25">
      <c r="BK2773" s="74">
        <v>7711</v>
      </c>
      <c r="BL2773" s="74" t="s">
        <v>4394</v>
      </c>
      <c r="BM2773" s="74"/>
    </row>
    <row r="2774" spans="63:65" x14ac:dyDescent="0.25">
      <c r="BK2774" s="74">
        <v>7712</v>
      </c>
      <c r="BL2774" s="74" t="s">
        <v>10129</v>
      </c>
      <c r="BM2774" s="74"/>
    </row>
    <row r="2775" spans="63:65" x14ac:dyDescent="0.25">
      <c r="BK2775" s="74">
        <v>7713</v>
      </c>
      <c r="BL2775" s="74" t="s">
        <v>3357</v>
      </c>
      <c r="BM2775" s="74"/>
    </row>
    <row r="2776" spans="63:65" x14ac:dyDescent="0.25">
      <c r="BK2776" s="74">
        <v>7714</v>
      </c>
      <c r="BL2776" s="74" t="s">
        <v>4395</v>
      </c>
      <c r="BM2776" s="74"/>
    </row>
    <row r="2777" spans="63:65" x14ac:dyDescent="0.25">
      <c r="BK2777" s="74">
        <v>7715</v>
      </c>
      <c r="BL2777" s="74" t="s">
        <v>4396</v>
      </c>
      <c r="BM2777" s="74"/>
    </row>
    <row r="2778" spans="63:65" x14ac:dyDescent="0.25">
      <c r="BK2778" s="74">
        <v>7716</v>
      </c>
      <c r="BL2778" s="74" t="s">
        <v>3659</v>
      </c>
      <c r="BM2778" s="74"/>
    </row>
    <row r="2779" spans="63:65" x14ac:dyDescent="0.25">
      <c r="BK2779" s="74">
        <v>7717</v>
      </c>
      <c r="BL2779" s="74" t="s">
        <v>4397</v>
      </c>
      <c r="BM2779" s="74"/>
    </row>
    <row r="2780" spans="63:65" x14ac:dyDescent="0.25">
      <c r="BK2780" s="74">
        <v>7718</v>
      </c>
      <c r="BL2780" s="74" t="s">
        <v>4340</v>
      </c>
      <c r="BM2780" s="74"/>
    </row>
    <row r="2781" spans="63:65" x14ac:dyDescent="0.25">
      <c r="BK2781" s="74">
        <v>7719</v>
      </c>
      <c r="BL2781" s="74" t="s">
        <v>4398</v>
      </c>
      <c r="BM2781" s="74"/>
    </row>
    <row r="2782" spans="63:65" x14ac:dyDescent="0.25">
      <c r="BK2782" s="74">
        <v>7720</v>
      </c>
      <c r="BL2782" s="74" t="s">
        <v>4399</v>
      </c>
      <c r="BM2782" s="74"/>
    </row>
    <row r="2783" spans="63:65" x14ac:dyDescent="0.25">
      <c r="BK2783" s="74">
        <v>7721</v>
      </c>
      <c r="BL2783" s="74" t="s">
        <v>10130</v>
      </c>
      <c r="BM2783" s="74"/>
    </row>
    <row r="2784" spans="63:65" x14ac:dyDescent="0.25">
      <c r="BK2784" s="74">
        <v>7722</v>
      </c>
      <c r="BL2784" s="74" t="s">
        <v>4400</v>
      </c>
      <c r="BM2784" s="74"/>
    </row>
    <row r="2785" spans="63:65" x14ac:dyDescent="0.25">
      <c r="BK2785" s="74">
        <v>7723</v>
      </c>
      <c r="BL2785" s="74" t="s">
        <v>4401</v>
      </c>
      <c r="BM2785" s="74"/>
    </row>
    <row r="2786" spans="63:65" x14ac:dyDescent="0.25">
      <c r="BK2786" s="74">
        <v>7724</v>
      </c>
      <c r="BL2786" s="74" t="s">
        <v>4402</v>
      </c>
      <c r="BM2786" s="74"/>
    </row>
    <row r="2787" spans="63:65" x14ac:dyDescent="0.25">
      <c r="BK2787" s="74">
        <v>7725</v>
      </c>
      <c r="BL2787" s="74" t="s">
        <v>4403</v>
      </c>
      <c r="BM2787" s="74"/>
    </row>
    <row r="2788" spans="63:65" x14ac:dyDescent="0.25">
      <c r="BK2788" s="74">
        <v>7726</v>
      </c>
      <c r="BL2788" s="74" t="s">
        <v>10131</v>
      </c>
      <c r="BM2788" s="74"/>
    </row>
    <row r="2789" spans="63:65" x14ac:dyDescent="0.25">
      <c r="BK2789" s="74">
        <v>7727</v>
      </c>
      <c r="BL2789" s="74" t="s">
        <v>4404</v>
      </c>
      <c r="BM2789" s="74"/>
    </row>
    <row r="2790" spans="63:65" x14ac:dyDescent="0.25">
      <c r="BK2790" s="74">
        <v>7728</v>
      </c>
      <c r="BL2790" s="74" t="s">
        <v>4405</v>
      </c>
      <c r="BM2790" s="74"/>
    </row>
    <row r="2791" spans="63:65" x14ac:dyDescent="0.25">
      <c r="BK2791" s="74">
        <v>7729</v>
      </c>
      <c r="BL2791" s="74" t="s">
        <v>4406</v>
      </c>
      <c r="BM2791" s="74"/>
    </row>
    <row r="2792" spans="63:65" x14ac:dyDescent="0.25">
      <c r="BK2792" s="74">
        <v>7730</v>
      </c>
      <c r="BL2792" s="74" t="s">
        <v>4407</v>
      </c>
      <c r="BM2792" s="74"/>
    </row>
    <row r="2793" spans="63:65" x14ac:dyDescent="0.25">
      <c r="BK2793" s="74">
        <v>7731</v>
      </c>
      <c r="BL2793" s="74" t="s">
        <v>3573</v>
      </c>
      <c r="BM2793" s="74"/>
    </row>
    <row r="2794" spans="63:65" x14ac:dyDescent="0.25">
      <c r="BK2794" s="74">
        <v>7732</v>
      </c>
      <c r="BL2794" s="74" t="s">
        <v>3894</v>
      </c>
      <c r="BM2794" s="74"/>
    </row>
    <row r="2795" spans="63:65" x14ac:dyDescent="0.25">
      <c r="BK2795" s="74">
        <v>7733</v>
      </c>
      <c r="BL2795" s="74" t="s">
        <v>10132</v>
      </c>
      <c r="BM2795" s="74"/>
    </row>
    <row r="2796" spans="63:65" x14ac:dyDescent="0.25">
      <c r="BK2796" s="74">
        <v>7734</v>
      </c>
      <c r="BL2796" s="74" t="s">
        <v>4408</v>
      </c>
      <c r="BM2796" s="74"/>
    </row>
    <row r="2797" spans="63:65" x14ac:dyDescent="0.25">
      <c r="BK2797" s="74">
        <v>7736</v>
      </c>
      <c r="BL2797" s="74" t="s">
        <v>4409</v>
      </c>
      <c r="BM2797" s="74"/>
    </row>
    <row r="2798" spans="63:65" x14ac:dyDescent="0.25">
      <c r="BK2798" s="74">
        <v>7737</v>
      </c>
      <c r="BL2798" s="74" t="s">
        <v>4410</v>
      </c>
      <c r="BM2798" s="74"/>
    </row>
    <row r="2799" spans="63:65" x14ac:dyDescent="0.25">
      <c r="BK2799" s="74">
        <v>7738</v>
      </c>
      <c r="BL2799" s="74" t="s">
        <v>4411</v>
      </c>
      <c r="BM2799" s="74"/>
    </row>
    <row r="2800" spans="63:65" x14ac:dyDescent="0.25">
      <c r="BK2800" s="74">
        <v>7739</v>
      </c>
      <c r="BL2800" s="74" t="s">
        <v>4412</v>
      </c>
      <c r="BM2800" s="74"/>
    </row>
    <row r="2801" spans="63:65" x14ac:dyDescent="0.25">
      <c r="BK2801" s="74">
        <v>7740</v>
      </c>
      <c r="BL2801" s="74" t="s">
        <v>4413</v>
      </c>
      <c r="BM2801" s="74"/>
    </row>
    <row r="2802" spans="63:65" x14ac:dyDescent="0.25">
      <c r="BK2802" s="74">
        <v>7741</v>
      </c>
      <c r="BL2802" s="74" t="s">
        <v>4414</v>
      </c>
      <c r="BM2802" s="74"/>
    </row>
    <row r="2803" spans="63:65" x14ac:dyDescent="0.25">
      <c r="BK2803" s="74">
        <v>7742</v>
      </c>
      <c r="BL2803" s="74" t="s">
        <v>4415</v>
      </c>
      <c r="BM2803" s="74"/>
    </row>
    <row r="2804" spans="63:65" x14ac:dyDescent="0.25">
      <c r="BK2804" s="74">
        <v>7743</v>
      </c>
      <c r="BL2804" s="74" t="s">
        <v>4416</v>
      </c>
      <c r="BM2804" s="74"/>
    </row>
    <row r="2805" spans="63:65" x14ac:dyDescent="0.25">
      <c r="BK2805" s="74">
        <v>7744</v>
      </c>
      <c r="BL2805" s="74" t="s">
        <v>10133</v>
      </c>
      <c r="BM2805" s="74"/>
    </row>
    <row r="2806" spans="63:65" x14ac:dyDescent="0.25">
      <c r="BK2806" s="74">
        <v>7745</v>
      </c>
      <c r="BL2806" s="74" t="s">
        <v>4389</v>
      </c>
      <c r="BM2806" s="74"/>
    </row>
    <row r="2807" spans="63:65" x14ac:dyDescent="0.25">
      <c r="BK2807" s="74">
        <v>7746</v>
      </c>
      <c r="BL2807" s="74" t="s">
        <v>4417</v>
      </c>
      <c r="BM2807" s="74"/>
    </row>
    <row r="2808" spans="63:65" x14ac:dyDescent="0.25">
      <c r="BK2808" s="74">
        <v>7747</v>
      </c>
      <c r="BL2808" s="74" t="s">
        <v>4418</v>
      </c>
      <c r="BM2808" s="74"/>
    </row>
    <row r="2809" spans="63:65" x14ac:dyDescent="0.25">
      <c r="BK2809" s="74">
        <v>7748</v>
      </c>
      <c r="BL2809" s="74" t="s">
        <v>4419</v>
      </c>
      <c r="BM2809" s="74"/>
    </row>
    <row r="2810" spans="63:65" x14ac:dyDescent="0.25">
      <c r="BK2810" s="74">
        <v>7749</v>
      </c>
      <c r="BL2810" s="74" t="s">
        <v>10134</v>
      </c>
      <c r="BM2810" s="74"/>
    </row>
    <row r="2811" spans="63:65" x14ac:dyDescent="0.25">
      <c r="BK2811" s="74">
        <v>7750</v>
      </c>
      <c r="BL2811" s="74" t="s">
        <v>4420</v>
      </c>
      <c r="BM2811" s="74"/>
    </row>
    <row r="2812" spans="63:65" x14ac:dyDescent="0.25">
      <c r="BK2812" s="74">
        <v>7751</v>
      </c>
      <c r="BL2812" s="74" t="s">
        <v>4421</v>
      </c>
      <c r="BM2812" s="74"/>
    </row>
    <row r="2813" spans="63:65" x14ac:dyDescent="0.25">
      <c r="BK2813" s="74">
        <v>7752</v>
      </c>
      <c r="BL2813" s="74" t="s">
        <v>3743</v>
      </c>
      <c r="BM2813" s="74"/>
    </row>
    <row r="2814" spans="63:65" x14ac:dyDescent="0.25">
      <c r="BK2814" s="74">
        <v>7753</v>
      </c>
      <c r="BL2814" s="74" t="s">
        <v>10135</v>
      </c>
      <c r="BM2814" s="74"/>
    </row>
    <row r="2815" spans="63:65" x14ac:dyDescent="0.25">
      <c r="BK2815" s="74">
        <v>7754</v>
      </c>
      <c r="BL2815" s="74" t="s">
        <v>3660</v>
      </c>
      <c r="BM2815" s="74"/>
    </row>
    <row r="2816" spans="63:65" x14ac:dyDescent="0.25">
      <c r="BK2816" s="74">
        <v>7755</v>
      </c>
      <c r="BL2816" s="74" t="s">
        <v>4422</v>
      </c>
      <c r="BM2816" s="74"/>
    </row>
    <row r="2817" spans="63:65" x14ac:dyDescent="0.25">
      <c r="BK2817" s="74">
        <v>7756</v>
      </c>
      <c r="BL2817" s="74" t="s">
        <v>4423</v>
      </c>
      <c r="BM2817" s="74"/>
    </row>
    <row r="2818" spans="63:65" x14ac:dyDescent="0.25">
      <c r="BK2818" s="74">
        <v>7757</v>
      </c>
      <c r="BL2818" s="74" t="s">
        <v>4424</v>
      </c>
      <c r="BM2818" s="74"/>
    </row>
    <row r="2819" spans="63:65" x14ac:dyDescent="0.25">
      <c r="BK2819" s="74">
        <v>7758</v>
      </c>
      <c r="BL2819" s="74" t="s">
        <v>10136</v>
      </c>
      <c r="BM2819" s="74"/>
    </row>
    <row r="2820" spans="63:65" x14ac:dyDescent="0.25">
      <c r="BK2820" s="74">
        <v>7759</v>
      </c>
      <c r="BL2820" s="74" t="s">
        <v>4425</v>
      </c>
      <c r="BM2820" s="74"/>
    </row>
    <row r="2821" spans="63:65" x14ac:dyDescent="0.25">
      <c r="BK2821" s="74">
        <v>7760</v>
      </c>
      <c r="BL2821" s="74" t="s">
        <v>3418</v>
      </c>
      <c r="BM2821" s="74"/>
    </row>
    <row r="2822" spans="63:65" x14ac:dyDescent="0.25">
      <c r="BK2822" s="74">
        <v>7761</v>
      </c>
      <c r="BL2822" s="74" t="s">
        <v>10137</v>
      </c>
      <c r="BM2822" s="74"/>
    </row>
    <row r="2823" spans="63:65" x14ac:dyDescent="0.25">
      <c r="BK2823" s="74">
        <v>7762</v>
      </c>
      <c r="BL2823" s="74" t="s">
        <v>3838</v>
      </c>
      <c r="BM2823" s="74"/>
    </row>
    <row r="2824" spans="63:65" x14ac:dyDescent="0.25">
      <c r="BK2824" s="74">
        <v>7763</v>
      </c>
      <c r="BL2824" s="74" t="s">
        <v>4426</v>
      </c>
      <c r="BM2824" s="74"/>
    </row>
    <row r="2825" spans="63:65" x14ac:dyDescent="0.25">
      <c r="BK2825" s="74">
        <v>7764</v>
      </c>
      <c r="BL2825" s="74" t="s">
        <v>3906</v>
      </c>
      <c r="BM2825" s="74"/>
    </row>
    <row r="2826" spans="63:65" x14ac:dyDescent="0.25">
      <c r="BK2826" s="74">
        <v>7765</v>
      </c>
      <c r="BL2826" s="74" t="s">
        <v>4427</v>
      </c>
      <c r="BM2826" s="74"/>
    </row>
    <row r="2827" spans="63:65" x14ac:dyDescent="0.25">
      <c r="BK2827" s="74">
        <v>7766</v>
      </c>
      <c r="BL2827" s="74" t="s">
        <v>4416</v>
      </c>
      <c r="BM2827" s="74"/>
    </row>
    <row r="2828" spans="63:65" x14ac:dyDescent="0.25">
      <c r="BK2828" s="74">
        <v>7767</v>
      </c>
      <c r="BL2828" s="74" t="s">
        <v>10138</v>
      </c>
      <c r="BM2828" s="74"/>
    </row>
    <row r="2829" spans="63:65" x14ac:dyDescent="0.25">
      <c r="BK2829" s="74">
        <v>7768</v>
      </c>
      <c r="BL2829" s="74" t="s">
        <v>10139</v>
      </c>
      <c r="BM2829" s="74"/>
    </row>
    <row r="2830" spans="63:65" x14ac:dyDescent="0.25">
      <c r="BK2830" s="74">
        <v>7769</v>
      </c>
      <c r="BL2830" s="74" t="s">
        <v>2410</v>
      </c>
      <c r="BM2830" s="74"/>
    </row>
    <row r="2831" spans="63:65" x14ac:dyDescent="0.25">
      <c r="BK2831" s="74">
        <v>7770</v>
      </c>
      <c r="BL2831" s="74" t="s">
        <v>4428</v>
      </c>
      <c r="BM2831" s="74"/>
    </row>
    <row r="2832" spans="63:65" x14ac:dyDescent="0.25">
      <c r="BK2832" s="74">
        <v>7771</v>
      </c>
      <c r="BL2832" s="74" t="s">
        <v>4429</v>
      </c>
      <c r="BM2832" s="74"/>
    </row>
    <row r="2833" spans="63:65" x14ac:dyDescent="0.25">
      <c r="BK2833" s="74">
        <v>7772</v>
      </c>
      <c r="BL2833" s="74" t="s">
        <v>4430</v>
      </c>
      <c r="BM2833" s="74"/>
    </row>
    <row r="2834" spans="63:65" x14ac:dyDescent="0.25">
      <c r="BK2834" s="74">
        <v>7773</v>
      </c>
      <c r="BL2834" s="74" t="s">
        <v>4431</v>
      </c>
      <c r="BM2834" s="74"/>
    </row>
    <row r="2835" spans="63:65" x14ac:dyDescent="0.25">
      <c r="BK2835" s="74">
        <v>7774</v>
      </c>
      <c r="BL2835" s="74" t="s">
        <v>4432</v>
      </c>
      <c r="BM2835" s="74"/>
    </row>
    <row r="2836" spans="63:65" x14ac:dyDescent="0.25">
      <c r="BK2836" s="74">
        <v>7775</v>
      </c>
      <c r="BL2836" s="74" t="s">
        <v>4171</v>
      </c>
      <c r="BM2836" s="74"/>
    </row>
    <row r="2837" spans="63:65" x14ac:dyDescent="0.25">
      <c r="BK2837" s="74">
        <v>7777</v>
      </c>
      <c r="BL2837" s="74" t="s">
        <v>4433</v>
      </c>
      <c r="BM2837" s="74"/>
    </row>
    <row r="2838" spans="63:65" x14ac:dyDescent="0.25">
      <c r="BK2838" s="74">
        <v>7778</v>
      </c>
      <c r="BL2838" s="74" t="s">
        <v>4434</v>
      </c>
      <c r="BM2838" s="74"/>
    </row>
    <row r="2839" spans="63:65" x14ac:dyDescent="0.25">
      <c r="BK2839" s="74">
        <v>7779</v>
      </c>
      <c r="BL2839" s="74" t="s">
        <v>4435</v>
      </c>
      <c r="BM2839" s="74"/>
    </row>
    <row r="2840" spans="63:65" x14ac:dyDescent="0.25">
      <c r="BK2840" s="74">
        <v>7780</v>
      </c>
      <c r="BL2840" s="74" t="s">
        <v>4436</v>
      </c>
      <c r="BM2840" s="74"/>
    </row>
    <row r="2841" spans="63:65" x14ac:dyDescent="0.25">
      <c r="BK2841" s="74">
        <v>7781</v>
      </c>
      <c r="BL2841" s="74" t="s">
        <v>4437</v>
      </c>
      <c r="BM2841" s="74"/>
    </row>
    <row r="2842" spans="63:65" x14ac:dyDescent="0.25">
      <c r="BK2842" s="74">
        <v>7782</v>
      </c>
      <c r="BL2842" s="74" t="s">
        <v>4188</v>
      </c>
      <c r="BM2842" s="74"/>
    </row>
    <row r="2843" spans="63:65" x14ac:dyDescent="0.25">
      <c r="BK2843" s="74">
        <v>7783</v>
      </c>
      <c r="BL2843" s="74" t="s">
        <v>10140</v>
      </c>
      <c r="BM2843" s="74"/>
    </row>
    <row r="2844" spans="63:65" x14ac:dyDescent="0.25">
      <c r="BK2844" s="74">
        <v>7784</v>
      </c>
      <c r="BL2844" s="74" t="s">
        <v>9559</v>
      </c>
      <c r="BM2844" s="74"/>
    </row>
    <row r="2845" spans="63:65" x14ac:dyDescent="0.25">
      <c r="BK2845" s="74">
        <v>7786</v>
      </c>
      <c r="BL2845" s="74" t="s">
        <v>10141</v>
      </c>
      <c r="BM2845" s="74"/>
    </row>
    <row r="2846" spans="63:65" x14ac:dyDescent="0.25">
      <c r="BK2846" s="74">
        <v>7787</v>
      </c>
      <c r="BL2846" s="74" t="s">
        <v>4440</v>
      </c>
      <c r="BM2846" s="74"/>
    </row>
    <row r="2847" spans="63:65" x14ac:dyDescent="0.25">
      <c r="BK2847" s="74">
        <v>7788</v>
      </c>
      <c r="BL2847" s="74" t="s">
        <v>4036</v>
      </c>
      <c r="BM2847" s="74"/>
    </row>
    <row r="2848" spans="63:65" x14ac:dyDescent="0.25">
      <c r="BK2848" s="74">
        <v>7789</v>
      </c>
      <c r="BL2848" s="74" t="s">
        <v>4441</v>
      </c>
      <c r="BM2848" s="74"/>
    </row>
    <row r="2849" spans="63:65" x14ac:dyDescent="0.25">
      <c r="BK2849" s="74">
        <v>7790</v>
      </c>
      <c r="BL2849" s="74" t="s">
        <v>4442</v>
      </c>
      <c r="BM2849" s="74"/>
    </row>
    <row r="2850" spans="63:65" x14ac:dyDescent="0.25">
      <c r="BK2850" s="74">
        <v>7791</v>
      </c>
      <c r="BL2850" s="74" t="s">
        <v>4443</v>
      </c>
      <c r="BM2850" s="74"/>
    </row>
    <row r="2851" spans="63:65" x14ac:dyDescent="0.25">
      <c r="BK2851" s="74">
        <v>7792</v>
      </c>
      <c r="BL2851" s="74" t="s">
        <v>4444</v>
      </c>
      <c r="BM2851" s="74"/>
    </row>
    <row r="2852" spans="63:65" x14ac:dyDescent="0.25">
      <c r="BK2852" s="74">
        <v>7793</v>
      </c>
      <c r="BL2852" s="74" t="s">
        <v>4445</v>
      </c>
      <c r="BM2852" s="74"/>
    </row>
    <row r="2853" spans="63:65" x14ac:dyDescent="0.25">
      <c r="BK2853" s="74">
        <v>7794</v>
      </c>
      <c r="BL2853" s="74" t="s">
        <v>4446</v>
      </c>
      <c r="BM2853" s="74"/>
    </row>
    <row r="2854" spans="63:65" x14ac:dyDescent="0.25">
      <c r="BK2854" s="74">
        <v>7795</v>
      </c>
      <c r="BL2854" s="74" t="s">
        <v>10142</v>
      </c>
      <c r="BM2854" s="74"/>
    </row>
    <row r="2855" spans="63:65" x14ac:dyDescent="0.25">
      <c r="BK2855" s="74">
        <v>7797</v>
      </c>
      <c r="BL2855" s="74" t="s">
        <v>4447</v>
      </c>
      <c r="BM2855" s="74"/>
    </row>
    <row r="2856" spans="63:65" x14ac:dyDescent="0.25">
      <c r="BK2856" s="74">
        <v>7798</v>
      </c>
      <c r="BL2856" s="74" t="s">
        <v>4448</v>
      </c>
      <c r="BM2856" s="74"/>
    </row>
    <row r="2857" spans="63:65" x14ac:dyDescent="0.25">
      <c r="BK2857" s="74">
        <v>7799</v>
      </c>
      <c r="BL2857" s="74" t="s">
        <v>4449</v>
      </c>
      <c r="BM2857" s="74"/>
    </row>
    <row r="2858" spans="63:65" x14ac:dyDescent="0.25">
      <c r="BK2858" s="74">
        <v>7801</v>
      </c>
      <c r="BL2858" s="74" t="s">
        <v>4450</v>
      </c>
      <c r="BM2858" s="74"/>
    </row>
    <row r="2859" spans="63:65" x14ac:dyDescent="0.25">
      <c r="BK2859" s="74">
        <v>7802</v>
      </c>
      <c r="BL2859" s="74" t="s">
        <v>4451</v>
      </c>
      <c r="BM2859" s="74"/>
    </row>
    <row r="2860" spans="63:65" x14ac:dyDescent="0.25">
      <c r="BK2860" s="74">
        <v>7803</v>
      </c>
      <c r="BL2860" s="74" t="s">
        <v>4452</v>
      </c>
      <c r="BM2860" s="74"/>
    </row>
    <row r="2861" spans="63:65" x14ac:dyDescent="0.25">
      <c r="BK2861" s="74">
        <v>7804</v>
      </c>
      <c r="BL2861" s="74" t="s">
        <v>4453</v>
      </c>
      <c r="BM2861" s="74"/>
    </row>
    <row r="2862" spans="63:65" x14ac:dyDescent="0.25">
      <c r="BK2862" s="74">
        <v>7805</v>
      </c>
      <c r="BL2862" s="74" t="s">
        <v>10143</v>
      </c>
      <c r="BM2862" s="74"/>
    </row>
    <row r="2863" spans="63:65" x14ac:dyDescent="0.25">
      <c r="BK2863" s="74">
        <v>7806</v>
      </c>
      <c r="BL2863" s="74" t="s">
        <v>4454</v>
      </c>
      <c r="BM2863" s="74"/>
    </row>
    <row r="2864" spans="63:65" x14ac:dyDescent="0.25">
      <c r="BK2864" s="74">
        <v>7807</v>
      </c>
      <c r="BL2864" s="74" t="s">
        <v>4455</v>
      </c>
      <c r="BM2864" s="74"/>
    </row>
    <row r="2865" spans="63:65" x14ac:dyDescent="0.25">
      <c r="BK2865" s="74">
        <v>7808</v>
      </c>
      <c r="BL2865" s="74" t="s">
        <v>4456</v>
      </c>
      <c r="BM2865" s="74"/>
    </row>
    <row r="2866" spans="63:65" x14ac:dyDescent="0.25">
      <c r="BK2866" s="74">
        <v>7809</v>
      </c>
      <c r="BL2866" s="74" t="s">
        <v>10144</v>
      </c>
      <c r="BM2866" s="74"/>
    </row>
    <row r="2867" spans="63:65" x14ac:dyDescent="0.25">
      <c r="BK2867" s="74">
        <v>7810</v>
      </c>
      <c r="BL2867" s="74" t="s">
        <v>4457</v>
      </c>
      <c r="BM2867" s="74"/>
    </row>
    <row r="2868" spans="63:65" x14ac:dyDescent="0.25">
      <c r="BK2868" s="74">
        <v>7811</v>
      </c>
      <c r="BL2868" s="74" t="s">
        <v>4458</v>
      </c>
      <c r="BM2868" s="74"/>
    </row>
    <row r="2869" spans="63:65" x14ac:dyDescent="0.25">
      <c r="BK2869" s="74">
        <v>7813</v>
      </c>
      <c r="BL2869" s="74" t="s">
        <v>4460</v>
      </c>
      <c r="BM2869" s="74"/>
    </row>
    <row r="2870" spans="63:65" x14ac:dyDescent="0.25">
      <c r="BK2870" s="74">
        <v>7814</v>
      </c>
      <c r="BL2870" s="74" t="s">
        <v>4461</v>
      </c>
      <c r="BM2870" s="74"/>
    </row>
    <row r="2871" spans="63:65" x14ac:dyDescent="0.25">
      <c r="BK2871" s="74">
        <v>7815</v>
      </c>
      <c r="BL2871" s="74" t="s">
        <v>4095</v>
      </c>
      <c r="BM2871" s="74"/>
    </row>
    <row r="2872" spans="63:65" x14ac:dyDescent="0.25">
      <c r="BK2872" s="74">
        <v>7816</v>
      </c>
      <c r="BL2872" s="74" t="s">
        <v>3951</v>
      </c>
      <c r="BM2872" s="74"/>
    </row>
    <row r="2873" spans="63:65" x14ac:dyDescent="0.25">
      <c r="BK2873" s="74">
        <v>7817</v>
      </c>
      <c r="BL2873" s="74" t="s">
        <v>2934</v>
      </c>
      <c r="BM2873" s="74"/>
    </row>
    <row r="2874" spans="63:65" x14ac:dyDescent="0.25">
      <c r="BK2874" s="74">
        <v>7818</v>
      </c>
      <c r="BL2874" s="74" t="s">
        <v>4462</v>
      </c>
      <c r="BM2874" s="74"/>
    </row>
    <row r="2875" spans="63:65" x14ac:dyDescent="0.25">
      <c r="BK2875" s="74">
        <v>7819</v>
      </c>
      <c r="BL2875" s="74" t="s">
        <v>4463</v>
      </c>
      <c r="BM2875" s="74"/>
    </row>
    <row r="2876" spans="63:65" x14ac:dyDescent="0.25">
      <c r="BK2876" s="74">
        <v>7820</v>
      </c>
      <c r="BL2876" s="74" t="s">
        <v>4464</v>
      </c>
      <c r="BM2876" s="74"/>
    </row>
    <row r="2877" spans="63:65" x14ac:dyDescent="0.25">
      <c r="BK2877" s="74">
        <v>7821</v>
      </c>
      <c r="BL2877" s="74" t="s">
        <v>4465</v>
      </c>
      <c r="BM2877" s="74"/>
    </row>
    <row r="2878" spans="63:65" x14ac:dyDescent="0.25">
      <c r="BK2878" s="74">
        <v>7822</v>
      </c>
      <c r="BL2878" s="74" t="s">
        <v>4466</v>
      </c>
      <c r="BM2878" s="74"/>
    </row>
    <row r="2879" spans="63:65" x14ac:dyDescent="0.25">
      <c r="BK2879" s="74">
        <v>7823</v>
      </c>
      <c r="BL2879" s="74" t="s">
        <v>4467</v>
      </c>
      <c r="BM2879" s="74"/>
    </row>
    <row r="2880" spans="63:65" x14ac:dyDescent="0.25">
      <c r="BK2880" s="74">
        <v>7824</v>
      </c>
      <c r="BL2880" s="74" t="s">
        <v>4468</v>
      </c>
      <c r="BM2880" s="74"/>
    </row>
    <row r="2881" spans="63:65" x14ac:dyDescent="0.25">
      <c r="BK2881" s="74">
        <v>7825</v>
      </c>
      <c r="BL2881" s="74" t="s">
        <v>4469</v>
      </c>
      <c r="BM2881" s="74"/>
    </row>
    <row r="2882" spans="63:65" x14ac:dyDescent="0.25">
      <c r="BK2882" s="74">
        <v>7826</v>
      </c>
      <c r="BL2882" s="74" t="s">
        <v>4470</v>
      </c>
      <c r="BM2882" s="74"/>
    </row>
    <row r="2883" spans="63:65" x14ac:dyDescent="0.25">
      <c r="BK2883" s="74">
        <v>7827</v>
      </c>
      <c r="BL2883" s="74" t="s">
        <v>4471</v>
      </c>
      <c r="BM2883" s="74"/>
    </row>
    <row r="2884" spans="63:65" x14ac:dyDescent="0.25">
      <c r="BK2884" s="74">
        <v>7828</v>
      </c>
      <c r="BL2884" s="74" t="s">
        <v>4472</v>
      </c>
      <c r="BM2884" s="74"/>
    </row>
    <row r="2885" spans="63:65" x14ac:dyDescent="0.25">
      <c r="BK2885" s="74">
        <v>7829</v>
      </c>
      <c r="BL2885" s="74" t="s">
        <v>4473</v>
      </c>
      <c r="BM2885" s="74"/>
    </row>
    <row r="2886" spans="63:65" x14ac:dyDescent="0.25">
      <c r="BK2886" s="74">
        <v>7830</v>
      </c>
      <c r="BL2886" s="74" t="s">
        <v>4474</v>
      </c>
      <c r="BM2886" s="74"/>
    </row>
    <row r="2887" spans="63:65" x14ac:dyDescent="0.25">
      <c r="BK2887" s="74">
        <v>7831</v>
      </c>
      <c r="BL2887" s="74" t="s">
        <v>10145</v>
      </c>
      <c r="BM2887" s="74"/>
    </row>
    <row r="2888" spans="63:65" x14ac:dyDescent="0.25">
      <c r="BK2888" s="74">
        <v>7832</v>
      </c>
      <c r="BL2888" s="74" t="s">
        <v>4475</v>
      </c>
      <c r="BM2888" s="74"/>
    </row>
    <row r="2889" spans="63:65" x14ac:dyDescent="0.25">
      <c r="BK2889" s="74">
        <v>7833</v>
      </c>
      <c r="BL2889" s="74" t="s">
        <v>4411</v>
      </c>
      <c r="BM2889" s="74"/>
    </row>
    <row r="2890" spans="63:65" x14ac:dyDescent="0.25">
      <c r="BK2890" s="74">
        <v>7834</v>
      </c>
      <c r="BL2890" s="74" t="s">
        <v>3495</v>
      </c>
      <c r="BM2890" s="74"/>
    </row>
    <row r="2891" spans="63:65" x14ac:dyDescent="0.25">
      <c r="BK2891" s="74">
        <v>7835</v>
      </c>
      <c r="BL2891" s="74" t="s">
        <v>10146</v>
      </c>
      <c r="BM2891" s="74"/>
    </row>
    <row r="2892" spans="63:65" x14ac:dyDescent="0.25">
      <c r="BK2892" s="74">
        <v>7836</v>
      </c>
      <c r="BL2892" s="74" t="s">
        <v>4393</v>
      </c>
      <c r="BM2892" s="74"/>
    </row>
    <row r="2893" spans="63:65" x14ac:dyDescent="0.25">
      <c r="BK2893" s="74">
        <v>7837</v>
      </c>
      <c r="BL2893" s="74" t="s">
        <v>4476</v>
      </c>
      <c r="BM2893" s="74"/>
    </row>
    <row r="2894" spans="63:65" x14ac:dyDescent="0.25">
      <c r="BK2894" s="74">
        <v>7838</v>
      </c>
      <c r="BL2894" s="74" t="s">
        <v>3378</v>
      </c>
      <c r="BM2894" s="74"/>
    </row>
    <row r="2895" spans="63:65" x14ac:dyDescent="0.25">
      <c r="BK2895" s="74">
        <v>7839</v>
      </c>
      <c r="BL2895" s="74" t="s">
        <v>4477</v>
      </c>
      <c r="BM2895" s="74"/>
    </row>
    <row r="2896" spans="63:65" x14ac:dyDescent="0.25">
      <c r="BK2896" s="74">
        <v>7840</v>
      </c>
      <c r="BL2896" s="74" t="s">
        <v>2410</v>
      </c>
      <c r="BM2896" s="74"/>
    </row>
    <row r="2897" spans="63:65" x14ac:dyDescent="0.25">
      <c r="BK2897" s="74">
        <v>7841</v>
      </c>
      <c r="BL2897" s="74" t="s">
        <v>4478</v>
      </c>
      <c r="BM2897" s="74"/>
    </row>
    <row r="2898" spans="63:65" x14ac:dyDescent="0.25">
      <c r="BK2898" s="74">
        <v>7842</v>
      </c>
      <c r="BL2898" s="74" t="s">
        <v>4479</v>
      </c>
      <c r="BM2898" s="74"/>
    </row>
    <row r="2899" spans="63:65" x14ac:dyDescent="0.25">
      <c r="BK2899" s="74">
        <v>7843</v>
      </c>
      <c r="BL2899" s="74" t="s">
        <v>4480</v>
      </c>
      <c r="BM2899" s="74"/>
    </row>
    <row r="2900" spans="63:65" x14ac:dyDescent="0.25">
      <c r="BK2900" s="74">
        <v>7844</v>
      </c>
      <c r="BL2900" s="74" t="s">
        <v>3951</v>
      </c>
      <c r="BM2900" s="74"/>
    </row>
    <row r="2901" spans="63:65" x14ac:dyDescent="0.25">
      <c r="BK2901" s="74">
        <v>7845</v>
      </c>
      <c r="BL2901" s="74" t="s">
        <v>10147</v>
      </c>
      <c r="BM2901" s="74"/>
    </row>
    <row r="2902" spans="63:65" x14ac:dyDescent="0.25">
      <c r="BK2902" s="74">
        <v>7846</v>
      </c>
      <c r="BL2902" s="74" t="s">
        <v>4481</v>
      </c>
      <c r="BM2902" s="74"/>
    </row>
    <row r="2903" spans="63:65" x14ac:dyDescent="0.25">
      <c r="BK2903" s="74">
        <v>7847</v>
      </c>
      <c r="BL2903" s="74" t="s">
        <v>4482</v>
      </c>
      <c r="BM2903" s="74"/>
    </row>
    <row r="2904" spans="63:65" x14ac:dyDescent="0.25">
      <c r="BK2904" s="74">
        <v>7848</v>
      </c>
      <c r="BL2904" s="74" t="s">
        <v>4483</v>
      </c>
      <c r="BM2904" s="74"/>
    </row>
    <row r="2905" spans="63:65" x14ac:dyDescent="0.25">
      <c r="BK2905" s="74">
        <v>7849</v>
      </c>
      <c r="BL2905" s="74" t="s">
        <v>3357</v>
      </c>
      <c r="BM2905" s="74"/>
    </row>
    <row r="2906" spans="63:65" x14ac:dyDescent="0.25">
      <c r="BK2906" s="74">
        <v>7850</v>
      </c>
      <c r="BL2906" s="74" t="s">
        <v>4484</v>
      </c>
      <c r="BM2906" s="74"/>
    </row>
    <row r="2907" spans="63:65" x14ac:dyDescent="0.25">
      <c r="BK2907" s="74">
        <v>7851</v>
      </c>
      <c r="BL2907" s="74" t="s">
        <v>4485</v>
      </c>
      <c r="BM2907" s="74"/>
    </row>
    <row r="2908" spans="63:65" x14ac:dyDescent="0.25">
      <c r="BK2908" s="74">
        <v>7852</v>
      </c>
      <c r="BL2908" s="74" t="s">
        <v>4486</v>
      </c>
      <c r="BM2908" s="74"/>
    </row>
    <row r="2909" spans="63:65" x14ac:dyDescent="0.25">
      <c r="BK2909" s="74">
        <v>7853</v>
      </c>
      <c r="BL2909" s="74" t="s">
        <v>4487</v>
      </c>
      <c r="BM2909" s="74"/>
    </row>
    <row r="2910" spans="63:65" x14ac:dyDescent="0.25">
      <c r="BK2910" s="74">
        <v>7854</v>
      </c>
      <c r="BL2910" s="74" t="s">
        <v>4488</v>
      </c>
      <c r="BM2910" s="74"/>
    </row>
    <row r="2911" spans="63:65" x14ac:dyDescent="0.25">
      <c r="BK2911" s="74">
        <v>7855</v>
      </c>
      <c r="BL2911" s="74" t="s">
        <v>10148</v>
      </c>
      <c r="BM2911" s="74"/>
    </row>
    <row r="2912" spans="63:65" x14ac:dyDescent="0.25">
      <c r="BK2912" s="74">
        <v>7856</v>
      </c>
      <c r="BL2912" s="74" t="s">
        <v>10149</v>
      </c>
      <c r="BM2912" s="74"/>
    </row>
    <row r="2913" spans="63:65" x14ac:dyDescent="0.25">
      <c r="BK2913" s="74">
        <v>7857</v>
      </c>
      <c r="BL2913" s="74" t="s">
        <v>3366</v>
      </c>
      <c r="BM2913" s="74"/>
    </row>
    <row r="2914" spans="63:65" x14ac:dyDescent="0.25">
      <c r="BK2914" s="74">
        <v>7858</v>
      </c>
      <c r="BL2914" s="74" t="s">
        <v>4215</v>
      </c>
      <c r="BM2914" s="74"/>
    </row>
    <row r="2915" spans="63:65" x14ac:dyDescent="0.25">
      <c r="BK2915" s="74">
        <v>7859</v>
      </c>
      <c r="BL2915" s="74" t="s">
        <v>4489</v>
      </c>
      <c r="BM2915" s="74"/>
    </row>
    <row r="2916" spans="63:65" x14ac:dyDescent="0.25">
      <c r="BK2916" s="74">
        <v>7860</v>
      </c>
      <c r="BL2916" s="74" t="s">
        <v>4490</v>
      </c>
      <c r="BM2916" s="74"/>
    </row>
    <row r="2917" spans="63:65" x14ac:dyDescent="0.25">
      <c r="BK2917" s="74">
        <v>7861</v>
      </c>
      <c r="BL2917" s="74" t="s">
        <v>3946</v>
      </c>
      <c r="BM2917" s="74"/>
    </row>
    <row r="2918" spans="63:65" x14ac:dyDescent="0.25">
      <c r="BK2918" s="74">
        <v>7862</v>
      </c>
      <c r="BL2918" s="74" t="s">
        <v>4491</v>
      </c>
      <c r="BM2918" s="74"/>
    </row>
    <row r="2919" spans="63:65" x14ac:dyDescent="0.25">
      <c r="BK2919" s="74">
        <v>7863</v>
      </c>
      <c r="BL2919" s="74" t="s">
        <v>4492</v>
      </c>
      <c r="BM2919" s="74"/>
    </row>
    <row r="2920" spans="63:65" x14ac:dyDescent="0.25">
      <c r="BK2920" s="74">
        <v>7864</v>
      </c>
      <c r="BL2920" s="74" t="s">
        <v>4493</v>
      </c>
      <c r="BM2920" s="74"/>
    </row>
    <row r="2921" spans="63:65" x14ac:dyDescent="0.25">
      <c r="BK2921" s="74">
        <v>7867</v>
      </c>
      <c r="BL2921" s="74" t="s">
        <v>4494</v>
      </c>
      <c r="BM2921" s="74"/>
    </row>
    <row r="2922" spans="63:65" x14ac:dyDescent="0.25">
      <c r="BK2922" s="74">
        <v>7868</v>
      </c>
      <c r="BL2922" s="74" t="s">
        <v>4495</v>
      </c>
      <c r="BM2922" s="74"/>
    </row>
    <row r="2923" spans="63:65" x14ac:dyDescent="0.25">
      <c r="BK2923" s="74">
        <v>7869</v>
      </c>
      <c r="BL2923" s="74" t="s">
        <v>4496</v>
      </c>
      <c r="BM2923" s="74"/>
    </row>
    <row r="2924" spans="63:65" x14ac:dyDescent="0.25">
      <c r="BK2924" s="74">
        <v>7870</v>
      </c>
      <c r="BL2924" s="74" t="s">
        <v>3592</v>
      </c>
      <c r="BM2924" s="74"/>
    </row>
    <row r="2925" spans="63:65" x14ac:dyDescent="0.25">
      <c r="BK2925" s="74">
        <v>7871</v>
      </c>
      <c r="BL2925" s="74" t="s">
        <v>4497</v>
      </c>
      <c r="BM2925" s="74"/>
    </row>
    <row r="2926" spans="63:65" x14ac:dyDescent="0.25">
      <c r="BK2926" s="74">
        <v>7872</v>
      </c>
      <c r="BL2926" s="74" t="s">
        <v>4498</v>
      </c>
      <c r="BM2926" s="74"/>
    </row>
    <row r="2927" spans="63:65" x14ac:dyDescent="0.25">
      <c r="BK2927" s="74">
        <v>7873</v>
      </c>
      <c r="BL2927" s="74" t="s">
        <v>4498</v>
      </c>
      <c r="BM2927" s="74"/>
    </row>
    <row r="2928" spans="63:65" x14ac:dyDescent="0.25">
      <c r="BK2928" s="74">
        <v>7874</v>
      </c>
      <c r="BL2928" s="74" t="s">
        <v>4499</v>
      </c>
      <c r="BM2928" s="74"/>
    </row>
    <row r="2929" spans="63:65" x14ac:dyDescent="0.25">
      <c r="BK2929" s="74">
        <v>7875</v>
      </c>
      <c r="BL2929" s="74" t="s">
        <v>4500</v>
      </c>
      <c r="BM2929" s="74"/>
    </row>
    <row r="2930" spans="63:65" x14ac:dyDescent="0.25">
      <c r="BK2930" s="74">
        <v>7877</v>
      </c>
      <c r="BL2930" s="74" t="s">
        <v>4501</v>
      </c>
      <c r="BM2930" s="74"/>
    </row>
    <row r="2931" spans="63:65" x14ac:dyDescent="0.25">
      <c r="BK2931" s="74">
        <v>7878</v>
      </c>
      <c r="BL2931" s="74" t="s">
        <v>4502</v>
      </c>
      <c r="BM2931" s="74"/>
    </row>
    <row r="2932" spans="63:65" x14ac:dyDescent="0.25">
      <c r="BK2932" s="74">
        <v>7879</v>
      </c>
      <c r="BL2932" s="74" t="s">
        <v>4503</v>
      </c>
      <c r="BM2932" s="74"/>
    </row>
    <row r="2933" spans="63:65" x14ac:dyDescent="0.25">
      <c r="BK2933" s="74">
        <v>7880</v>
      </c>
      <c r="BL2933" s="74" t="s">
        <v>3819</v>
      </c>
      <c r="BM2933" s="74"/>
    </row>
    <row r="2934" spans="63:65" x14ac:dyDescent="0.25">
      <c r="BK2934" s="74">
        <v>7881</v>
      </c>
      <c r="BL2934" s="74" t="s">
        <v>4504</v>
      </c>
      <c r="BM2934" s="74"/>
    </row>
    <row r="2935" spans="63:65" x14ac:dyDescent="0.25">
      <c r="BK2935" s="74">
        <v>7882</v>
      </c>
      <c r="BL2935" s="74" t="s">
        <v>4105</v>
      </c>
      <c r="BM2935" s="74"/>
    </row>
    <row r="2936" spans="63:65" x14ac:dyDescent="0.25">
      <c r="BK2936" s="74">
        <v>7883</v>
      </c>
      <c r="BL2936" s="74" t="s">
        <v>4360</v>
      </c>
      <c r="BM2936" s="74"/>
    </row>
    <row r="2937" spans="63:65" x14ac:dyDescent="0.25">
      <c r="BK2937" s="74">
        <v>7884</v>
      </c>
      <c r="BL2937" s="74" t="s">
        <v>4505</v>
      </c>
      <c r="BM2937" s="74"/>
    </row>
    <row r="2938" spans="63:65" x14ac:dyDescent="0.25">
      <c r="BK2938" s="74">
        <v>7885</v>
      </c>
      <c r="BL2938" s="74" t="s">
        <v>9406</v>
      </c>
      <c r="BM2938" s="74"/>
    </row>
    <row r="2939" spans="63:65" x14ac:dyDescent="0.25">
      <c r="BK2939" s="74">
        <v>7886</v>
      </c>
      <c r="BL2939" s="74" t="s">
        <v>4506</v>
      </c>
      <c r="BM2939" s="74"/>
    </row>
    <row r="2940" spans="63:65" x14ac:dyDescent="0.25">
      <c r="BK2940" s="74">
        <v>7887</v>
      </c>
      <c r="BL2940" s="74" t="s">
        <v>4507</v>
      </c>
      <c r="BM2940" s="74"/>
    </row>
    <row r="2941" spans="63:65" x14ac:dyDescent="0.25">
      <c r="BK2941" s="74">
        <v>7888</v>
      </c>
      <c r="BL2941" s="74" t="s">
        <v>4508</v>
      </c>
      <c r="BM2941" s="74"/>
    </row>
    <row r="2942" spans="63:65" x14ac:dyDescent="0.25">
      <c r="BK2942" s="74">
        <v>7889</v>
      </c>
      <c r="BL2942" s="74" t="s">
        <v>4509</v>
      </c>
      <c r="BM2942" s="74"/>
    </row>
    <row r="2943" spans="63:65" x14ac:dyDescent="0.25">
      <c r="BK2943" s="74">
        <v>7890</v>
      </c>
      <c r="BL2943" s="74" t="s">
        <v>4510</v>
      </c>
      <c r="BM2943" s="74"/>
    </row>
    <row r="2944" spans="63:65" x14ac:dyDescent="0.25">
      <c r="BK2944" s="74">
        <v>7891</v>
      </c>
      <c r="BL2944" s="74" t="s">
        <v>4511</v>
      </c>
      <c r="BM2944" s="74"/>
    </row>
    <row r="2945" spans="63:65" x14ac:dyDescent="0.25">
      <c r="BK2945" s="74">
        <v>7892</v>
      </c>
      <c r="BL2945" s="74" t="s">
        <v>4512</v>
      </c>
      <c r="BM2945" s="74"/>
    </row>
    <row r="2946" spans="63:65" x14ac:dyDescent="0.25">
      <c r="BK2946" s="74">
        <v>7893</v>
      </c>
      <c r="BL2946" s="74" t="s">
        <v>4513</v>
      </c>
      <c r="BM2946" s="74"/>
    </row>
    <row r="2947" spans="63:65" x14ac:dyDescent="0.25">
      <c r="BK2947" s="74">
        <v>7894</v>
      </c>
      <c r="BL2947" s="74" t="s">
        <v>4514</v>
      </c>
      <c r="BM2947" s="74"/>
    </row>
    <row r="2948" spans="63:65" x14ac:dyDescent="0.25">
      <c r="BK2948" s="74">
        <v>7895</v>
      </c>
      <c r="BL2948" s="74" t="s">
        <v>4515</v>
      </c>
      <c r="BM2948" s="74"/>
    </row>
    <row r="2949" spans="63:65" x14ac:dyDescent="0.25">
      <c r="BK2949" s="74">
        <v>7896</v>
      </c>
      <c r="BL2949" s="74" t="s">
        <v>3357</v>
      </c>
      <c r="BM2949" s="74"/>
    </row>
    <row r="2950" spans="63:65" x14ac:dyDescent="0.25">
      <c r="BK2950" s="74">
        <v>7897</v>
      </c>
      <c r="BL2950" s="74" t="s">
        <v>4516</v>
      </c>
      <c r="BM2950" s="74"/>
    </row>
    <row r="2951" spans="63:65" x14ac:dyDescent="0.25">
      <c r="BK2951" s="74">
        <v>7898</v>
      </c>
      <c r="BL2951" s="74" t="s">
        <v>4517</v>
      </c>
      <c r="BM2951" s="74"/>
    </row>
    <row r="2952" spans="63:65" x14ac:dyDescent="0.25">
      <c r="BK2952" s="74">
        <v>7899</v>
      </c>
      <c r="BL2952" s="74" t="s">
        <v>4518</v>
      </c>
      <c r="BM2952" s="74"/>
    </row>
    <row r="2953" spans="63:65" x14ac:dyDescent="0.25">
      <c r="BK2953" s="74">
        <v>7900</v>
      </c>
      <c r="BL2953" s="74" t="s">
        <v>4519</v>
      </c>
      <c r="BM2953" s="74"/>
    </row>
    <row r="2954" spans="63:65" x14ac:dyDescent="0.25">
      <c r="BK2954" s="74">
        <v>7901</v>
      </c>
      <c r="BL2954" s="74" t="s">
        <v>10150</v>
      </c>
      <c r="BM2954" s="74"/>
    </row>
    <row r="2955" spans="63:65" x14ac:dyDescent="0.25">
      <c r="BK2955" s="74">
        <v>7902</v>
      </c>
      <c r="BL2955" s="74" t="s">
        <v>4520</v>
      </c>
      <c r="BM2955" s="74"/>
    </row>
    <row r="2956" spans="63:65" x14ac:dyDescent="0.25">
      <c r="BK2956" s="74">
        <v>7903</v>
      </c>
      <c r="BL2956" s="74" t="s">
        <v>4521</v>
      </c>
      <c r="BM2956" s="74"/>
    </row>
    <row r="2957" spans="63:65" x14ac:dyDescent="0.25">
      <c r="BK2957" s="74">
        <v>7904</v>
      </c>
      <c r="BL2957" s="74" t="s">
        <v>4522</v>
      </c>
      <c r="BM2957" s="74"/>
    </row>
    <row r="2958" spans="63:65" x14ac:dyDescent="0.25">
      <c r="BK2958" s="74">
        <v>7905</v>
      </c>
      <c r="BL2958" s="74" t="s">
        <v>10151</v>
      </c>
      <c r="BM2958" s="74"/>
    </row>
    <row r="2959" spans="63:65" x14ac:dyDescent="0.25">
      <c r="BK2959" s="74">
        <v>7906</v>
      </c>
      <c r="BL2959" s="74" t="s">
        <v>4523</v>
      </c>
      <c r="BM2959" s="74"/>
    </row>
    <row r="2960" spans="63:65" x14ac:dyDescent="0.25">
      <c r="BK2960" s="74">
        <v>7907</v>
      </c>
      <c r="BL2960" s="74" t="s">
        <v>4524</v>
      </c>
      <c r="BM2960" s="74"/>
    </row>
    <row r="2961" spans="63:65" x14ac:dyDescent="0.25">
      <c r="BK2961" s="74">
        <v>7908</v>
      </c>
      <c r="BL2961" s="74" t="s">
        <v>10152</v>
      </c>
      <c r="BM2961" s="74"/>
    </row>
    <row r="2962" spans="63:65" x14ac:dyDescent="0.25">
      <c r="BK2962" s="74">
        <v>7909</v>
      </c>
      <c r="BL2962" s="74" t="s">
        <v>4525</v>
      </c>
      <c r="BM2962" s="74"/>
    </row>
    <row r="2963" spans="63:65" x14ac:dyDescent="0.25">
      <c r="BK2963" s="74">
        <v>7910</v>
      </c>
      <c r="BL2963" s="74" t="s">
        <v>10153</v>
      </c>
      <c r="BM2963" s="74"/>
    </row>
    <row r="2964" spans="63:65" x14ac:dyDescent="0.25">
      <c r="BK2964" s="74">
        <v>7911</v>
      </c>
      <c r="BL2964" s="74" t="s">
        <v>4526</v>
      </c>
      <c r="BM2964" s="74"/>
    </row>
    <row r="2965" spans="63:65" x14ac:dyDescent="0.25">
      <c r="BK2965" s="74">
        <v>7912</v>
      </c>
      <c r="BL2965" s="74" t="s">
        <v>10154</v>
      </c>
      <c r="BM2965" s="74"/>
    </row>
    <row r="2966" spans="63:65" x14ac:dyDescent="0.25">
      <c r="BK2966" s="74">
        <v>7913</v>
      </c>
      <c r="BL2966" s="74" t="s">
        <v>10155</v>
      </c>
      <c r="BM2966" s="74"/>
    </row>
    <row r="2967" spans="63:65" x14ac:dyDescent="0.25">
      <c r="BK2967" s="74">
        <v>7914</v>
      </c>
      <c r="BL2967" s="74" t="s">
        <v>4527</v>
      </c>
      <c r="BM2967" s="74"/>
    </row>
    <row r="2968" spans="63:65" x14ac:dyDescent="0.25">
      <c r="BK2968" s="74">
        <v>7915</v>
      </c>
      <c r="BL2968" s="74" t="s">
        <v>10156</v>
      </c>
      <c r="BM2968" s="74"/>
    </row>
    <row r="2969" spans="63:65" x14ac:dyDescent="0.25">
      <c r="BK2969" s="74">
        <v>7916</v>
      </c>
      <c r="BL2969" s="74" t="s">
        <v>4528</v>
      </c>
      <c r="BM2969" s="74"/>
    </row>
    <row r="2970" spans="63:65" x14ac:dyDescent="0.25">
      <c r="BK2970" s="74">
        <v>7917</v>
      </c>
      <c r="BL2970" s="74" t="s">
        <v>4529</v>
      </c>
      <c r="BM2970" s="74"/>
    </row>
    <row r="2971" spans="63:65" x14ac:dyDescent="0.25">
      <c r="BK2971" s="74">
        <v>7918</v>
      </c>
      <c r="BL2971" s="74" t="s">
        <v>10157</v>
      </c>
      <c r="BM2971" s="74"/>
    </row>
    <row r="2972" spans="63:65" x14ac:dyDescent="0.25">
      <c r="BK2972" s="74">
        <v>7919</v>
      </c>
      <c r="BL2972" s="74" t="s">
        <v>4530</v>
      </c>
      <c r="BM2972" s="74"/>
    </row>
    <row r="2973" spans="63:65" x14ac:dyDescent="0.25">
      <c r="BK2973" s="74">
        <v>7920</v>
      </c>
      <c r="BL2973" s="74" t="s">
        <v>4531</v>
      </c>
      <c r="BM2973" s="74"/>
    </row>
    <row r="2974" spans="63:65" x14ac:dyDescent="0.25">
      <c r="BK2974" s="74">
        <v>7921</v>
      </c>
      <c r="BL2974" s="74" t="s">
        <v>4101</v>
      </c>
      <c r="BM2974" s="74"/>
    </row>
    <row r="2975" spans="63:65" x14ac:dyDescent="0.25">
      <c r="BK2975" s="74">
        <v>7922</v>
      </c>
      <c r="BL2975" s="74" t="s">
        <v>4532</v>
      </c>
      <c r="BM2975" s="74"/>
    </row>
    <row r="2976" spans="63:65" x14ac:dyDescent="0.25">
      <c r="BK2976" s="74">
        <v>7923</v>
      </c>
      <c r="BL2976" s="74" t="s">
        <v>4533</v>
      </c>
      <c r="BM2976" s="74"/>
    </row>
    <row r="2977" spans="63:65" x14ac:dyDescent="0.25">
      <c r="BK2977" s="74">
        <v>7924</v>
      </c>
      <c r="BL2977" s="74" t="s">
        <v>4534</v>
      </c>
      <c r="BM2977" s="74"/>
    </row>
    <row r="2978" spans="63:65" x14ac:dyDescent="0.25">
      <c r="BK2978" s="74">
        <v>7925</v>
      </c>
      <c r="BL2978" s="74" t="s">
        <v>4535</v>
      </c>
      <c r="BM2978" s="74"/>
    </row>
    <row r="2979" spans="63:65" x14ac:dyDescent="0.25">
      <c r="BK2979" s="74">
        <v>7926</v>
      </c>
      <c r="BL2979" s="74" t="s">
        <v>4536</v>
      </c>
      <c r="BM2979" s="74"/>
    </row>
    <row r="2980" spans="63:65" x14ac:dyDescent="0.25">
      <c r="BK2980" s="74">
        <v>7927</v>
      </c>
      <c r="BL2980" s="74" t="s">
        <v>10158</v>
      </c>
      <c r="BM2980" s="74"/>
    </row>
    <row r="2981" spans="63:65" x14ac:dyDescent="0.25">
      <c r="BK2981" s="74">
        <v>7928</v>
      </c>
      <c r="BL2981" s="74" t="s">
        <v>4537</v>
      </c>
      <c r="BM2981" s="74"/>
    </row>
    <row r="2982" spans="63:65" x14ac:dyDescent="0.25">
      <c r="BK2982" s="74">
        <v>7929</v>
      </c>
      <c r="BL2982" s="74" t="s">
        <v>10159</v>
      </c>
      <c r="BM2982" s="74"/>
    </row>
    <row r="2983" spans="63:65" x14ac:dyDescent="0.25">
      <c r="BK2983" s="74">
        <v>7930</v>
      </c>
      <c r="BL2983" s="74" t="s">
        <v>4538</v>
      </c>
      <c r="BM2983" s="74"/>
    </row>
    <row r="2984" spans="63:65" x14ac:dyDescent="0.25">
      <c r="BK2984" s="74">
        <v>7931</v>
      </c>
      <c r="BL2984" s="74" t="s">
        <v>4539</v>
      </c>
      <c r="BM2984" s="74"/>
    </row>
    <row r="2985" spans="63:65" x14ac:dyDescent="0.25">
      <c r="BK2985" s="74">
        <v>7932</v>
      </c>
      <c r="BL2985" s="74" t="s">
        <v>10160</v>
      </c>
      <c r="BM2985" s="74"/>
    </row>
    <row r="2986" spans="63:65" x14ac:dyDescent="0.25">
      <c r="BK2986" s="74">
        <v>7933</v>
      </c>
      <c r="BL2986" s="74" t="s">
        <v>4540</v>
      </c>
      <c r="BM2986" s="74"/>
    </row>
    <row r="2987" spans="63:65" x14ac:dyDescent="0.25">
      <c r="BK2987" s="74">
        <v>7934</v>
      </c>
      <c r="BL2987" s="74" t="s">
        <v>4541</v>
      </c>
      <c r="BM2987" s="74"/>
    </row>
    <row r="2988" spans="63:65" x14ac:dyDescent="0.25">
      <c r="BK2988" s="74">
        <v>7935</v>
      </c>
      <c r="BL2988" s="74" t="s">
        <v>4542</v>
      </c>
      <c r="BM2988" s="74"/>
    </row>
    <row r="2989" spans="63:65" x14ac:dyDescent="0.25">
      <c r="BK2989" s="74">
        <v>7936</v>
      </c>
      <c r="BL2989" s="74" t="s">
        <v>3971</v>
      </c>
      <c r="BM2989" s="74"/>
    </row>
    <row r="2990" spans="63:65" x14ac:dyDescent="0.25">
      <c r="BK2990" s="74">
        <v>7937</v>
      </c>
      <c r="BL2990" s="74" t="s">
        <v>4543</v>
      </c>
      <c r="BM2990" s="74"/>
    </row>
    <row r="2991" spans="63:65" x14ac:dyDescent="0.25">
      <c r="BK2991" s="74">
        <v>7938</v>
      </c>
      <c r="BL2991" s="74" t="s">
        <v>4544</v>
      </c>
      <c r="BM2991" s="74"/>
    </row>
    <row r="2992" spans="63:65" x14ac:dyDescent="0.25">
      <c r="BK2992" s="74">
        <v>7939</v>
      </c>
      <c r="BL2992" s="74" t="s">
        <v>4545</v>
      </c>
      <c r="BM2992" s="74"/>
    </row>
    <row r="2993" spans="63:65" x14ac:dyDescent="0.25">
      <c r="BK2993" s="74">
        <v>7940</v>
      </c>
      <c r="BL2993" s="74" t="s">
        <v>4546</v>
      </c>
      <c r="BM2993" s="74"/>
    </row>
    <row r="2994" spans="63:65" x14ac:dyDescent="0.25">
      <c r="BK2994" s="74">
        <v>7941</v>
      </c>
      <c r="BL2994" s="74" t="s">
        <v>4547</v>
      </c>
      <c r="BM2994" s="74"/>
    </row>
    <row r="2995" spans="63:65" x14ac:dyDescent="0.25">
      <c r="BK2995" s="74">
        <v>7942</v>
      </c>
      <c r="BL2995" s="74" t="s">
        <v>4548</v>
      </c>
      <c r="BM2995" s="74"/>
    </row>
    <row r="2996" spans="63:65" x14ac:dyDescent="0.25">
      <c r="BK2996" s="74">
        <v>7943</v>
      </c>
      <c r="BL2996" s="74" t="s">
        <v>4549</v>
      </c>
      <c r="BM2996" s="74"/>
    </row>
    <row r="2997" spans="63:65" x14ac:dyDescent="0.25">
      <c r="BK2997" s="74">
        <v>7944</v>
      </c>
      <c r="BL2997" s="74" t="s">
        <v>4550</v>
      </c>
      <c r="BM2997" s="74"/>
    </row>
    <row r="2998" spans="63:65" x14ac:dyDescent="0.25">
      <c r="BK2998" s="74">
        <v>7945</v>
      </c>
      <c r="BL2998" s="74" t="s">
        <v>4215</v>
      </c>
      <c r="BM2998" s="74"/>
    </row>
    <row r="2999" spans="63:65" x14ac:dyDescent="0.25">
      <c r="BK2999" s="74">
        <v>7946</v>
      </c>
      <c r="BL2999" s="74" t="s">
        <v>4215</v>
      </c>
      <c r="BM2999" s="74"/>
    </row>
    <row r="3000" spans="63:65" x14ac:dyDescent="0.25">
      <c r="BK3000" s="74">
        <v>7947</v>
      </c>
      <c r="BL3000" s="74" t="s">
        <v>4215</v>
      </c>
      <c r="BM3000" s="74"/>
    </row>
    <row r="3001" spans="63:65" x14ac:dyDescent="0.25">
      <c r="BK3001" s="74">
        <v>7950</v>
      </c>
      <c r="BL3001" s="74" t="s">
        <v>4551</v>
      </c>
      <c r="BM3001" s="74"/>
    </row>
    <row r="3002" spans="63:65" x14ac:dyDescent="0.25">
      <c r="BK3002" s="74">
        <v>7951</v>
      </c>
      <c r="BL3002" s="74" t="s">
        <v>4552</v>
      </c>
      <c r="BM3002" s="74"/>
    </row>
    <row r="3003" spans="63:65" x14ac:dyDescent="0.25">
      <c r="BK3003" s="74">
        <v>7952</v>
      </c>
      <c r="BL3003" s="74" t="s">
        <v>4553</v>
      </c>
      <c r="BM3003" s="74"/>
    </row>
    <row r="3004" spans="63:65" x14ac:dyDescent="0.25">
      <c r="BK3004" s="74">
        <v>7953</v>
      </c>
      <c r="BL3004" s="74" t="s">
        <v>4554</v>
      </c>
      <c r="BM3004" s="74"/>
    </row>
    <row r="3005" spans="63:65" x14ac:dyDescent="0.25">
      <c r="BK3005" s="74">
        <v>7954</v>
      </c>
      <c r="BL3005" s="74" t="s">
        <v>4555</v>
      </c>
      <c r="BM3005" s="74"/>
    </row>
    <row r="3006" spans="63:65" x14ac:dyDescent="0.25">
      <c r="BK3006" s="74">
        <v>7955</v>
      </c>
      <c r="BL3006" s="74" t="s">
        <v>9560</v>
      </c>
      <c r="BM3006" s="74"/>
    </row>
    <row r="3007" spans="63:65" x14ac:dyDescent="0.25">
      <c r="BK3007" s="74">
        <v>7956</v>
      </c>
      <c r="BL3007" s="74" t="s">
        <v>9561</v>
      </c>
      <c r="BM3007" s="74"/>
    </row>
    <row r="3008" spans="63:65" x14ac:dyDescent="0.25">
      <c r="BK3008" s="74">
        <v>7957</v>
      </c>
      <c r="BL3008" s="74" t="s">
        <v>4557</v>
      </c>
      <c r="BM3008" s="74"/>
    </row>
    <row r="3009" spans="63:65" x14ac:dyDescent="0.25">
      <c r="BK3009" s="74">
        <v>7958</v>
      </c>
      <c r="BL3009" s="74" t="s">
        <v>4558</v>
      </c>
      <c r="BM3009" s="74"/>
    </row>
    <row r="3010" spans="63:65" x14ac:dyDescent="0.25">
      <c r="BK3010" s="74">
        <v>7959</v>
      </c>
      <c r="BL3010" s="74" t="s">
        <v>4559</v>
      </c>
      <c r="BM3010" s="74"/>
    </row>
    <row r="3011" spans="63:65" x14ac:dyDescent="0.25">
      <c r="BK3011" s="74">
        <v>7960</v>
      </c>
      <c r="BL3011" s="74" t="s">
        <v>9562</v>
      </c>
      <c r="BM3011" s="74"/>
    </row>
    <row r="3012" spans="63:65" x14ac:dyDescent="0.25">
      <c r="BK3012" s="74">
        <v>7961</v>
      </c>
      <c r="BL3012" s="74" t="s">
        <v>4560</v>
      </c>
      <c r="BM3012" s="74"/>
    </row>
    <row r="3013" spans="63:65" x14ac:dyDescent="0.25">
      <c r="BK3013" s="74">
        <v>7962</v>
      </c>
      <c r="BL3013" s="74" t="s">
        <v>12958</v>
      </c>
      <c r="BM3013" s="74"/>
    </row>
    <row r="3014" spans="63:65" x14ac:dyDescent="0.25">
      <c r="BK3014" s="74">
        <v>7963</v>
      </c>
      <c r="BL3014" s="74" t="s">
        <v>10163</v>
      </c>
      <c r="BM3014" s="74"/>
    </row>
    <row r="3015" spans="63:65" x14ac:dyDescent="0.25">
      <c r="BK3015" s="74">
        <v>7964</v>
      </c>
      <c r="BL3015" s="74" t="s">
        <v>3929</v>
      </c>
      <c r="BM3015" s="74"/>
    </row>
    <row r="3016" spans="63:65" x14ac:dyDescent="0.25">
      <c r="BK3016" s="74">
        <v>7965</v>
      </c>
      <c r="BL3016" s="74" t="s">
        <v>4561</v>
      </c>
      <c r="BM3016" s="74"/>
    </row>
    <row r="3017" spans="63:65" x14ac:dyDescent="0.25">
      <c r="BK3017" s="74">
        <v>7966</v>
      </c>
      <c r="BL3017" s="74" t="s">
        <v>10164</v>
      </c>
      <c r="BM3017" s="74"/>
    </row>
    <row r="3018" spans="63:65" x14ac:dyDescent="0.25">
      <c r="BK3018" s="74">
        <v>7967</v>
      </c>
      <c r="BL3018" s="74" t="s">
        <v>4562</v>
      </c>
      <c r="BM3018" s="74"/>
    </row>
    <row r="3019" spans="63:65" x14ac:dyDescent="0.25">
      <c r="BK3019" s="74">
        <v>7968</v>
      </c>
      <c r="BL3019" s="74" t="s">
        <v>4563</v>
      </c>
      <c r="BM3019" s="74"/>
    </row>
    <row r="3020" spans="63:65" x14ac:dyDescent="0.25">
      <c r="BK3020" s="74">
        <v>7969</v>
      </c>
      <c r="BL3020" s="74" t="s">
        <v>10165</v>
      </c>
      <c r="BM3020" s="74"/>
    </row>
    <row r="3021" spans="63:65" x14ac:dyDescent="0.25">
      <c r="BK3021" s="74">
        <v>7970</v>
      </c>
      <c r="BL3021" s="74" t="s">
        <v>4564</v>
      </c>
      <c r="BM3021" s="74"/>
    </row>
    <row r="3022" spans="63:65" x14ac:dyDescent="0.25">
      <c r="BK3022" s="74">
        <v>7971</v>
      </c>
      <c r="BL3022" s="74" t="s">
        <v>4017</v>
      </c>
      <c r="BM3022" s="74"/>
    </row>
    <row r="3023" spans="63:65" x14ac:dyDescent="0.25">
      <c r="BK3023" s="74">
        <v>7972</v>
      </c>
      <c r="BL3023" s="74" t="s">
        <v>10166</v>
      </c>
      <c r="BM3023" s="74"/>
    </row>
    <row r="3024" spans="63:65" x14ac:dyDescent="0.25">
      <c r="BK3024" s="74">
        <v>7973</v>
      </c>
      <c r="BL3024" s="74" t="s">
        <v>4565</v>
      </c>
      <c r="BM3024" s="74"/>
    </row>
    <row r="3025" spans="63:65" x14ac:dyDescent="0.25">
      <c r="BK3025" s="74">
        <v>7974</v>
      </c>
      <c r="BL3025" s="74" t="s">
        <v>10167</v>
      </c>
      <c r="BM3025" s="74"/>
    </row>
    <row r="3026" spans="63:65" x14ac:dyDescent="0.25">
      <c r="BK3026" s="74">
        <v>7975</v>
      </c>
      <c r="BL3026" s="74" t="s">
        <v>4566</v>
      </c>
      <c r="BM3026" s="74"/>
    </row>
    <row r="3027" spans="63:65" x14ac:dyDescent="0.25">
      <c r="BK3027" s="74">
        <v>7976</v>
      </c>
      <c r="BL3027" s="74" t="s">
        <v>4567</v>
      </c>
      <c r="BM3027" s="74"/>
    </row>
    <row r="3028" spans="63:65" x14ac:dyDescent="0.25">
      <c r="BK3028" s="74">
        <v>7977</v>
      </c>
      <c r="BL3028" s="74" t="s">
        <v>4568</v>
      </c>
      <c r="BM3028" s="74"/>
    </row>
    <row r="3029" spans="63:65" x14ac:dyDescent="0.25">
      <c r="BK3029" s="74">
        <v>7978</v>
      </c>
      <c r="BL3029" s="74" t="s">
        <v>4569</v>
      </c>
      <c r="BM3029" s="74"/>
    </row>
    <row r="3030" spans="63:65" x14ac:dyDescent="0.25">
      <c r="BK3030" s="74">
        <v>7979</v>
      </c>
      <c r="BL3030" s="74" t="s">
        <v>4570</v>
      </c>
      <c r="BM3030" s="74"/>
    </row>
    <row r="3031" spans="63:65" x14ac:dyDescent="0.25">
      <c r="BK3031" s="74">
        <v>7980</v>
      </c>
      <c r="BL3031" s="74" t="s">
        <v>4571</v>
      </c>
      <c r="BM3031" s="74"/>
    </row>
    <row r="3032" spans="63:65" x14ac:dyDescent="0.25">
      <c r="BK3032" s="74">
        <v>7981</v>
      </c>
      <c r="BL3032" s="74" t="s">
        <v>10168</v>
      </c>
      <c r="BM3032" s="74"/>
    </row>
    <row r="3033" spans="63:65" x14ac:dyDescent="0.25">
      <c r="BK3033" s="74">
        <v>7982</v>
      </c>
      <c r="BL3033" s="74" t="s">
        <v>4572</v>
      </c>
      <c r="BM3033" s="74"/>
    </row>
    <row r="3034" spans="63:65" x14ac:dyDescent="0.25">
      <c r="BK3034" s="74">
        <v>7983</v>
      </c>
      <c r="BL3034" s="74" t="s">
        <v>4573</v>
      </c>
      <c r="BM3034" s="74"/>
    </row>
    <row r="3035" spans="63:65" x14ac:dyDescent="0.25">
      <c r="BK3035" s="74">
        <v>7984</v>
      </c>
      <c r="BL3035" s="74" t="s">
        <v>3331</v>
      </c>
      <c r="BM3035" s="74"/>
    </row>
    <row r="3036" spans="63:65" x14ac:dyDescent="0.25">
      <c r="BK3036" s="74">
        <v>7985</v>
      </c>
      <c r="BL3036" s="74" t="s">
        <v>4574</v>
      </c>
      <c r="BM3036" s="74"/>
    </row>
    <row r="3037" spans="63:65" x14ac:dyDescent="0.25">
      <c r="BK3037" s="74">
        <v>7986</v>
      </c>
      <c r="BL3037" s="74" t="s">
        <v>4575</v>
      </c>
      <c r="BM3037" s="74"/>
    </row>
    <row r="3038" spans="63:65" x14ac:dyDescent="0.25">
      <c r="BK3038" s="74">
        <v>7987</v>
      </c>
      <c r="BL3038" s="74" t="s">
        <v>4576</v>
      </c>
      <c r="BM3038" s="74"/>
    </row>
    <row r="3039" spans="63:65" x14ac:dyDescent="0.25">
      <c r="BK3039" s="74">
        <v>7989</v>
      </c>
      <c r="BL3039" s="74" t="s">
        <v>10169</v>
      </c>
      <c r="BM3039" s="74"/>
    </row>
    <row r="3040" spans="63:65" x14ac:dyDescent="0.25">
      <c r="BK3040" s="74">
        <v>7990</v>
      </c>
      <c r="BL3040" s="74" t="s">
        <v>3661</v>
      </c>
      <c r="BM3040" s="74"/>
    </row>
    <row r="3041" spans="63:65" x14ac:dyDescent="0.25">
      <c r="BK3041" s="74">
        <v>7991</v>
      </c>
      <c r="BL3041" s="74" t="s">
        <v>4577</v>
      </c>
      <c r="BM3041" s="74"/>
    </row>
    <row r="3042" spans="63:65" x14ac:dyDescent="0.25">
      <c r="BK3042" s="74">
        <v>7992</v>
      </c>
      <c r="BL3042" s="74" t="s">
        <v>4578</v>
      </c>
      <c r="BM3042" s="74"/>
    </row>
    <row r="3043" spans="63:65" x14ac:dyDescent="0.25">
      <c r="BK3043" s="74">
        <v>7993</v>
      </c>
      <c r="BL3043" s="74" t="s">
        <v>4579</v>
      </c>
      <c r="BM3043" s="74"/>
    </row>
    <row r="3044" spans="63:65" x14ac:dyDescent="0.25">
      <c r="BK3044" s="74">
        <v>7995</v>
      </c>
      <c r="BL3044" s="74" t="s">
        <v>4580</v>
      </c>
      <c r="BM3044" s="74"/>
    </row>
    <row r="3045" spans="63:65" x14ac:dyDescent="0.25">
      <c r="BK3045" s="74">
        <v>7996</v>
      </c>
      <c r="BL3045" s="74" t="s">
        <v>4581</v>
      </c>
      <c r="BM3045" s="74"/>
    </row>
    <row r="3046" spans="63:65" x14ac:dyDescent="0.25">
      <c r="BK3046" s="74">
        <v>7997</v>
      </c>
      <c r="BL3046" s="74" t="s">
        <v>4582</v>
      </c>
      <c r="BM3046" s="74"/>
    </row>
    <row r="3047" spans="63:65" x14ac:dyDescent="0.25">
      <c r="BK3047" s="74">
        <v>7998</v>
      </c>
      <c r="BL3047" s="74" t="s">
        <v>4583</v>
      </c>
      <c r="BM3047" s="74"/>
    </row>
    <row r="3048" spans="63:65" x14ac:dyDescent="0.25">
      <c r="BK3048" s="74">
        <v>7999</v>
      </c>
      <c r="BL3048" s="74" t="s">
        <v>4584</v>
      </c>
      <c r="BM3048" s="74"/>
    </row>
    <row r="3049" spans="63:65" x14ac:dyDescent="0.25">
      <c r="BK3049" s="74">
        <v>8000</v>
      </c>
      <c r="BL3049" s="74" t="s">
        <v>4585</v>
      </c>
      <c r="BM3049" s="74"/>
    </row>
    <row r="3050" spans="63:65" x14ac:dyDescent="0.25">
      <c r="BK3050" s="74">
        <v>8002</v>
      </c>
      <c r="BL3050" s="74" t="s">
        <v>10170</v>
      </c>
      <c r="BM3050" s="74"/>
    </row>
    <row r="3051" spans="63:65" x14ac:dyDescent="0.25">
      <c r="BK3051" s="74">
        <v>8003</v>
      </c>
      <c r="BL3051" s="74" t="s">
        <v>4587</v>
      </c>
      <c r="BM3051" s="74"/>
    </row>
    <row r="3052" spans="63:65" x14ac:dyDescent="0.25">
      <c r="BK3052" s="74">
        <v>8004</v>
      </c>
      <c r="BL3052" s="74" t="s">
        <v>3408</v>
      </c>
      <c r="BM3052" s="74"/>
    </row>
    <row r="3053" spans="63:65" x14ac:dyDescent="0.25">
      <c r="BK3053" s="74">
        <v>8005</v>
      </c>
      <c r="BL3053" s="74" t="s">
        <v>4475</v>
      </c>
      <c r="BM3053" s="74"/>
    </row>
    <row r="3054" spans="63:65" x14ac:dyDescent="0.25">
      <c r="BK3054" s="74">
        <v>8006</v>
      </c>
      <c r="BL3054" s="74" t="s">
        <v>4588</v>
      </c>
      <c r="BM3054" s="74"/>
    </row>
    <row r="3055" spans="63:65" x14ac:dyDescent="0.25">
      <c r="BK3055" s="74">
        <v>8007</v>
      </c>
      <c r="BL3055" s="74" t="s">
        <v>4589</v>
      </c>
      <c r="BM3055" s="74"/>
    </row>
    <row r="3056" spans="63:65" x14ac:dyDescent="0.25">
      <c r="BK3056" s="74">
        <v>8008</v>
      </c>
      <c r="BL3056" s="74" t="s">
        <v>10171</v>
      </c>
      <c r="BM3056" s="74"/>
    </row>
    <row r="3057" spans="63:65" x14ac:dyDescent="0.25">
      <c r="BK3057" s="74">
        <v>8009</v>
      </c>
      <c r="BL3057" s="74" t="s">
        <v>4590</v>
      </c>
      <c r="BM3057" s="74"/>
    </row>
    <row r="3058" spans="63:65" x14ac:dyDescent="0.25">
      <c r="BK3058" s="74">
        <v>8010</v>
      </c>
      <c r="BL3058" s="74" t="s">
        <v>10172</v>
      </c>
      <c r="BM3058" s="74"/>
    </row>
    <row r="3059" spans="63:65" x14ac:dyDescent="0.25">
      <c r="BK3059" s="74">
        <v>8011</v>
      </c>
      <c r="BL3059" s="74" t="s">
        <v>10173</v>
      </c>
      <c r="BM3059" s="74"/>
    </row>
    <row r="3060" spans="63:65" x14ac:dyDescent="0.25">
      <c r="BK3060" s="74">
        <v>8012</v>
      </c>
      <c r="BL3060" s="74" t="s">
        <v>4591</v>
      </c>
      <c r="BM3060" s="74"/>
    </row>
    <row r="3061" spans="63:65" x14ac:dyDescent="0.25">
      <c r="BK3061" s="74">
        <v>8013</v>
      </c>
      <c r="BL3061" s="74" t="s">
        <v>10174</v>
      </c>
      <c r="BM3061" s="74"/>
    </row>
    <row r="3062" spans="63:65" x14ac:dyDescent="0.25">
      <c r="BK3062" s="74">
        <v>8015</v>
      </c>
      <c r="BL3062" s="74" t="s">
        <v>4592</v>
      </c>
      <c r="BM3062" s="74"/>
    </row>
    <row r="3063" spans="63:65" x14ac:dyDescent="0.25">
      <c r="BK3063" s="74">
        <v>8016</v>
      </c>
      <c r="BL3063" s="74" t="s">
        <v>4593</v>
      </c>
      <c r="BM3063" s="74"/>
    </row>
    <row r="3064" spans="63:65" x14ac:dyDescent="0.25">
      <c r="BK3064" s="74">
        <v>8018</v>
      </c>
      <c r="BL3064" s="74" t="s">
        <v>4594</v>
      </c>
      <c r="BM3064" s="74"/>
    </row>
    <row r="3065" spans="63:65" x14ac:dyDescent="0.25">
      <c r="BK3065" s="74">
        <v>8019</v>
      </c>
      <c r="BL3065" s="74" t="s">
        <v>4595</v>
      </c>
      <c r="BM3065" s="74"/>
    </row>
    <row r="3066" spans="63:65" x14ac:dyDescent="0.25">
      <c r="BK3066" s="74">
        <v>8020</v>
      </c>
      <c r="BL3066" s="74" t="s">
        <v>4596</v>
      </c>
      <c r="BM3066" s="74"/>
    </row>
    <row r="3067" spans="63:65" x14ac:dyDescent="0.25">
      <c r="BK3067" s="74">
        <v>8021</v>
      </c>
      <c r="BL3067" s="74" t="s">
        <v>4597</v>
      </c>
      <c r="BM3067" s="74"/>
    </row>
    <row r="3068" spans="63:65" x14ac:dyDescent="0.25">
      <c r="BK3068" s="74">
        <v>8022</v>
      </c>
      <c r="BL3068" s="74" t="s">
        <v>4598</v>
      </c>
      <c r="BM3068" s="74"/>
    </row>
    <row r="3069" spans="63:65" x14ac:dyDescent="0.25">
      <c r="BK3069" s="74">
        <v>8023</v>
      </c>
      <c r="BL3069" s="74" t="s">
        <v>10175</v>
      </c>
      <c r="BM3069" s="74"/>
    </row>
    <row r="3070" spans="63:65" x14ac:dyDescent="0.25">
      <c r="BK3070" s="74">
        <v>8024</v>
      </c>
      <c r="BL3070" s="74" t="s">
        <v>4599</v>
      </c>
      <c r="BM3070" s="74"/>
    </row>
    <row r="3071" spans="63:65" x14ac:dyDescent="0.25">
      <c r="BK3071" s="74">
        <v>8025</v>
      </c>
      <c r="BL3071" s="74" t="s">
        <v>4600</v>
      </c>
      <c r="BM3071" s="74"/>
    </row>
    <row r="3072" spans="63:65" x14ac:dyDescent="0.25">
      <c r="BK3072" s="74">
        <v>8026</v>
      </c>
      <c r="BL3072" s="74" t="s">
        <v>4601</v>
      </c>
      <c r="BM3072" s="74"/>
    </row>
    <row r="3073" spans="63:65" x14ac:dyDescent="0.25">
      <c r="BK3073" s="74">
        <v>8027</v>
      </c>
      <c r="BL3073" s="74" t="s">
        <v>4602</v>
      </c>
      <c r="BM3073" s="74"/>
    </row>
    <row r="3074" spans="63:65" x14ac:dyDescent="0.25">
      <c r="BK3074" s="74">
        <v>8028</v>
      </c>
      <c r="BL3074" s="74" t="s">
        <v>4603</v>
      </c>
      <c r="BM3074" s="74"/>
    </row>
    <row r="3075" spans="63:65" x14ac:dyDescent="0.25">
      <c r="BK3075" s="74">
        <v>8029</v>
      </c>
      <c r="BL3075" s="74" t="s">
        <v>4074</v>
      </c>
      <c r="BM3075" s="74"/>
    </row>
    <row r="3076" spans="63:65" x14ac:dyDescent="0.25">
      <c r="BK3076" s="74">
        <v>8030</v>
      </c>
      <c r="BL3076" s="74" t="s">
        <v>4604</v>
      </c>
      <c r="BM3076" s="74"/>
    </row>
    <row r="3077" spans="63:65" x14ac:dyDescent="0.25">
      <c r="BK3077" s="74">
        <v>8031</v>
      </c>
      <c r="BL3077" s="74" t="s">
        <v>4605</v>
      </c>
      <c r="BM3077" s="74"/>
    </row>
    <row r="3078" spans="63:65" x14ac:dyDescent="0.25">
      <c r="BK3078" s="74">
        <v>8032</v>
      </c>
      <c r="BL3078" s="74" t="s">
        <v>4606</v>
      </c>
      <c r="BM3078" s="74"/>
    </row>
    <row r="3079" spans="63:65" x14ac:dyDescent="0.25">
      <c r="BK3079" s="74">
        <v>8033</v>
      </c>
      <c r="BL3079" s="74" t="s">
        <v>4607</v>
      </c>
      <c r="BM3079" s="74"/>
    </row>
    <row r="3080" spans="63:65" x14ac:dyDescent="0.25">
      <c r="BK3080" s="74">
        <v>8034</v>
      </c>
      <c r="BL3080" s="74" t="s">
        <v>4608</v>
      </c>
      <c r="BM3080" s="74"/>
    </row>
    <row r="3081" spans="63:65" x14ac:dyDescent="0.25">
      <c r="BK3081" s="74">
        <v>8035</v>
      </c>
      <c r="BL3081" s="74" t="s">
        <v>4609</v>
      </c>
      <c r="BM3081" s="74"/>
    </row>
    <row r="3082" spans="63:65" x14ac:dyDescent="0.25">
      <c r="BK3082" s="74">
        <v>8036</v>
      </c>
      <c r="BL3082" s="74" t="s">
        <v>4610</v>
      </c>
      <c r="BM3082" s="74"/>
    </row>
    <row r="3083" spans="63:65" x14ac:dyDescent="0.25">
      <c r="BK3083" s="74">
        <v>8037</v>
      </c>
      <c r="BL3083" s="74" t="s">
        <v>10176</v>
      </c>
      <c r="BM3083" s="74"/>
    </row>
    <row r="3084" spans="63:65" x14ac:dyDescent="0.25">
      <c r="BK3084" s="74">
        <v>8038</v>
      </c>
      <c r="BL3084" s="74" t="s">
        <v>4611</v>
      </c>
      <c r="BM3084" s="74"/>
    </row>
    <row r="3085" spans="63:65" x14ac:dyDescent="0.25">
      <c r="BK3085" s="74">
        <v>8039</v>
      </c>
      <c r="BL3085" s="74" t="s">
        <v>4612</v>
      </c>
      <c r="BM3085" s="74"/>
    </row>
    <row r="3086" spans="63:65" x14ac:dyDescent="0.25">
      <c r="BK3086" s="74">
        <v>8040</v>
      </c>
      <c r="BL3086" s="74" t="s">
        <v>4613</v>
      </c>
      <c r="BM3086" s="74"/>
    </row>
    <row r="3087" spans="63:65" x14ac:dyDescent="0.25">
      <c r="BK3087" s="74">
        <v>8041</v>
      </c>
      <c r="BL3087" s="74" t="s">
        <v>4614</v>
      </c>
      <c r="BM3087" s="74"/>
    </row>
    <row r="3088" spans="63:65" x14ac:dyDescent="0.25">
      <c r="BK3088" s="74">
        <v>8042</v>
      </c>
      <c r="BL3088" s="74" t="s">
        <v>4615</v>
      </c>
      <c r="BM3088" s="74"/>
    </row>
    <row r="3089" spans="63:65" x14ac:dyDescent="0.25">
      <c r="BK3089" s="74">
        <v>8043</v>
      </c>
      <c r="BL3089" s="74" t="s">
        <v>4616</v>
      </c>
      <c r="BM3089" s="74"/>
    </row>
    <row r="3090" spans="63:65" x14ac:dyDescent="0.25">
      <c r="BK3090" s="74">
        <v>8044</v>
      </c>
      <c r="BL3090" s="74" t="s">
        <v>10177</v>
      </c>
      <c r="BM3090" s="74"/>
    </row>
    <row r="3091" spans="63:65" x14ac:dyDescent="0.25">
      <c r="BK3091" s="74">
        <v>8045</v>
      </c>
      <c r="BL3091" s="74" t="s">
        <v>4617</v>
      </c>
      <c r="BM3091" s="74"/>
    </row>
    <row r="3092" spans="63:65" x14ac:dyDescent="0.25">
      <c r="BK3092" s="74">
        <v>8046</v>
      </c>
      <c r="BL3092" s="74" t="s">
        <v>4618</v>
      </c>
      <c r="BM3092" s="74"/>
    </row>
    <row r="3093" spans="63:65" x14ac:dyDescent="0.25">
      <c r="BK3093" s="74">
        <v>8047</v>
      </c>
      <c r="BL3093" s="74" t="s">
        <v>10178</v>
      </c>
      <c r="BM3093" s="74"/>
    </row>
    <row r="3094" spans="63:65" x14ac:dyDescent="0.25">
      <c r="BK3094" s="74">
        <v>8048</v>
      </c>
      <c r="BL3094" s="74" t="s">
        <v>3427</v>
      </c>
      <c r="BM3094" s="74"/>
    </row>
    <row r="3095" spans="63:65" x14ac:dyDescent="0.25">
      <c r="BK3095" s="74">
        <v>8049</v>
      </c>
      <c r="BL3095" s="74" t="s">
        <v>10179</v>
      </c>
      <c r="BM3095" s="74"/>
    </row>
    <row r="3096" spans="63:65" x14ac:dyDescent="0.25">
      <c r="BK3096" s="74">
        <v>8050</v>
      </c>
      <c r="BL3096" s="74" t="s">
        <v>4619</v>
      </c>
      <c r="BM3096" s="74"/>
    </row>
    <row r="3097" spans="63:65" x14ac:dyDescent="0.25">
      <c r="BK3097" s="74">
        <v>8051</v>
      </c>
      <c r="BL3097" s="74" t="s">
        <v>10180</v>
      </c>
      <c r="BM3097" s="74"/>
    </row>
    <row r="3098" spans="63:65" x14ac:dyDescent="0.25">
      <c r="BK3098" s="74">
        <v>8052</v>
      </c>
      <c r="BL3098" s="74" t="s">
        <v>4620</v>
      </c>
      <c r="BM3098" s="74"/>
    </row>
    <row r="3099" spans="63:65" x14ac:dyDescent="0.25">
      <c r="BK3099" s="74">
        <v>8053</v>
      </c>
      <c r="BL3099" s="74" t="s">
        <v>4621</v>
      </c>
      <c r="BM3099" s="74"/>
    </row>
    <row r="3100" spans="63:65" x14ac:dyDescent="0.25">
      <c r="BK3100" s="74">
        <v>8054</v>
      </c>
      <c r="BL3100" s="74" t="s">
        <v>4622</v>
      </c>
      <c r="BM3100" s="74"/>
    </row>
    <row r="3101" spans="63:65" x14ac:dyDescent="0.25">
      <c r="BK3101" s="74">
        <v>8055</v>
      </c>
      <c r="BL3101" s="74" t="s">
        <v>4623</v>
      </c>
      <c r="BM3101" s="74"/>
    </row>
    <row r="3102" spans="63:65" x14ac:dyDescent="0.25">
      <c r="BK3102" s="74">
        <v>8056</v>
      </c>
      <c r="BL3102" s="74" t="s">
        <v>4624</v>
      </c>
      <c r="BM3102" s="74"/>
    </row>
    <row r="3103" spans="63:65" x14ac:dyDescent="0.25">
      <c r="BK3103" s="74">
        <v>8057</v>
      </c>
      <c r="BL3103" s="74" t="s">
        <v>3428</v>
      </c>
      <c r="BM3103" s="74"/>
    </row>
    <row r="3104" spans="63:65" x14ac:dyDescent="0.25">
      <c r="BK3104" s="74">
        <v>8058</v>
      </c>
      <c r="BL3104" s="74" t="s">
        <v>4625</v>
      </c>
      <c r="BM3104" s="74"/>
    </row>
    <row r="3105" spans="63:65" x14ac:dyDescent="0.25">
      <c r="BK3105" s="74">
        <v>8059</v>
      </c>
      <c r="BL3105" s="74" t="s">
        <v>4626</v>
      </c>
      <c r="BM3105" s="74"/>
    </row>
    <row r="3106" spans="63:65" x14ac:dyDescent="0.25">
      <c r="BK3106" s="74">
        <v>8060</v>
      </c>
      <c r="BL3106" s="74" t="s">
        <v>4190</v>
      </c>
      <c r="BM3106" s="74"/>
    </row>
    <row r="3107" spans="63:65" x14ac:dyDescent="0.25">
      <c r="BK3107" s="74">
        <v>8061</v>
      </c>
      <c r="BL3107" s="74" t="s">
        <v>4627</v>
      </c>
      <c r="BM3107" s="74"/>
    </row>
    <row r="3108" spans="63:65" x14ac:dyDescent="0.25">
      <c r="BK3108" s="74">
        <v>8062</v>
      </c>
      <c r="BL3108" s="74" t="s">
        <v>1582</v>
      </c>
      <c r="BM3108" s="74"/>
    </row>
    <row r="3109" spans="63:65" x14ac:dyDescent="0.25">
      <c r="BK3109" s="74">
        <v>8063</v>
      </c>
      <c r="BL3109" s="74" t="s">
        <v>3959</v>
      </c>
      <c r="BM3109" s="74"/>
    </row>
    <row r="3110" spans="63:65" x14ac:dyDescent="0.25">
      <c r="BK3110" s="74">
        <v>8064</v>
      </c>
      <c r="BL3110" s="74" t="s">
        <v>10181</v>
      </c>
      <c r="BM3110" s="74"/>
    </row>
    <row r="3111" spans="63:65" x14ac:dyDescent="0.25">
      <c r="BK3111" s="74">
        <v>8065</v>
      </c>
      <c r="BL3111" s="74" t="s">
        <v>4628</v>
      </c>
      <c r="BM3111" s="74"/>
    </row>
    <row r="3112" spans="63:65" x14ac:dyDescent="0.25">
      <c r="BK3112" s="74">
        <v>8066</v>
      </c>
      <c r="BL3112" s="74" t="s">
        <v>4629</v>
      </c>
      <c r="BM3112" s="74"/>
    </row>
    <row r="3113" spans="63:65" x14ac:dyDescent="0.25">
      <c r="BK3113" s="74">
        <v>8067</v>
      </c>
      <c r="BL3113" s="74" t="s">
        <v>4630</v>
      </c>
      <c r="BM3113" s="74"/>
    </row>
    <row r="3114" spans="63:65" x14ac:dyDescent="0.25">
      <c r="BK3114" s="74">
        <v>8068</v>
      </c>
      <c r="BL3114" s="74" t="s">
        <v>3357</v>
      </c>
      <c r="BM3114" s="74"/>
    </row>
    <row r="3115" spans="63:65" x14ac:dyDescent="0.25">
      <c r="BK3115" s="74">
        <v>8069</v>
      </c>
      <c r="BL3115" s="74" t="s">
        <v>10182</v>
      </c>
      <c r="BM3115" s="74"/>
    </row>
    <row r="3116" spans="63:65" x14ac:dyDescent="0.25">
      <c r="BK3116" s="74">
        <v>8070</v>
      </c>
      <c r="BL3116" s="74" t="s">
        <v>4631</v>
      </c>
      <c r="BM3116" s="74"/>
    </row>
    <row r="3117" spans="63:65" x14ac:dyDescent="0.25">
      <c r="BK3117" s="74">
        <v>8071</v>
      </c>
      <c r="BL3117" s="74" t="s">
        <v>4632</v>
      </c>
      <c r="BM3117" s="74"/>
    </row>
    <row r="3118" spans="63:65" x14ac:dyDescent="0.25">
      <c r="BK3118" s="74">
        <v>8072</v>
      </c>
      <c r="BL3118" s="74" t="s">
        <v>4633</v>
      </c>
      <c r="BM3118" s="74"/>
    </row>
    <row r="3119" spans="63:65" x14ac:dyDescent="0.25">
      <c r="BK3119" s="74">
        <v>8073</v>
      </c>
      <c r="BL3119" s="74" t="s">
        <v>4634</v>
      </c>
      <c r="BM3119" s="74"/>
    </row>
    <row r="3120" spans="63:65" x14ac:dyDescent="0.25">
      <c r="BK3120" s="74">
        <v>8074</v>
      </c>
      <c r="BL3120" s="74" t="s">
        <v>4635</v>
      </c>
      <c r="BM3120" s="74"/>
    </row>
    <row r="3121" spans="63:65" x14ac:dyDescent="0.25">
      <c r="BK3121" s="74">
        <v>8075</v>
      </c>
      <c r="BL3121" s="74" t="s">
        <v>4636</v>
      </c>
      <c r="BM3121" s="74"/>
    </row>
    <row r="3122" spans="63:65" x14ac:dyDescent="0.25">
      <c r="BK3122" s="74">
        <v>8076</v>
      </c>
      <c r="BL3122" s="74" t="s">
        <v>4637</v>
      </c>
      <c r="BM3122" s="74"/>
    </row>
    <row r="3123" spans="63:65" x14ac:dyDescent="0.25">
      <c r="BK3123" s="74">
        <v>8077</v>
      </c>
      <c r="BL3123" s="74" t="s">
        <v>4638</v>
      </c>
      <c r="BM3123" s="74"/>
    </row>
    <row r="3124" spans="63:65" x14ac:dyDescent="0.25">
      <c r="BK3124" s="74">
        <v>8078</v>
      </c>
      <c r="BL3124" s="74" t="s">
        <v>4639</v>
      </c>
      <c r="BM3124" s="74"/>
    </row>
    <row r="3125" spans="63:65" x14ac:dyDescent="0.25">
      <c r="BK3125" s="74">
        <v>8079</v>
      </c>
      <c r="BL3125" s="74" t="s">
        <v>4640</v>
      </c>
      <c r="BM3125" s="74"/>
    </row>
    <row r="3126" spans="63:65" x14ac:dyDescent="0.25">
      <c r="BK3126" s="74">
        <v>8080</v>
      </c>
      <c r="BL3126" s="74" t="s">
        <v>4641</v>
      </c>
      <c r="BM3126" s="74"/>
    </row>
    <row r="3127" spans="63:65" x14ac:dyDescent="0.25">
      <c r="BK3127" s="74">
        <v>8081</v>
      </c>
      <c r="BL3127" s="74" t="s">
        <v>4640</v>
      </c>
      <c r="BM3127" s="74"/>
    </row>
    <row r="3128" spans="63:65" x14ac:dyDescent="0.25">
      <c r="BK3128" s="74">
        <v>8082</v>
      </c>
      <c r="BL3128" s="74" t="s">
        <v>4642</v>
      </c>
      <c r="BM3128" s="74"/>
    </row>
    <row r="3129" spans="63:65" x14ac:dyDescent="0.25">
      <c r="BK3129" s="74">
        <v>8083</v>
      </c>
      <c r="BL3129" s="74" t="s">
        <v>4643</v>
      </c>
      <c r="BM3129" s="74"/>
    </row>
    <row r="3130" spans="63:65" x14ac:dyDescent="0.25">
      <c r="BK3130" s="74">
        <v>8084</v>
      </c>
      <c r="BL3130" s="74" t="s">
        <v>4644</v>
      </c>
      <c r="BM3130" s="74"/>
    </row>
    <row r="3131" spans="63:65" x14ac:dyDescent="0.25">
      <c r="BK3131" s="74">
        <v>8085</v>
      </c>
      <c r="BL3131" s="74" t="s">
        <v>4645</v>
      </c>
      <c r="BM3131" s="74"/>
    </row>
    <row r="3132" spans="63:65" x14ac:dyDescent="0.25">
      <c r="BK3132" s="74">
        <v>8087</v>
      </c>
      <c r="BL3132" s="74" t="s">
        <v>10183</v>
      </c>
      <c r="BM3132" s="74"/>
    </row>
    <row r="3133" spans="63:65" x14ac:dyDescent="0.25">
      <c r="BK3133" s="74">
        <v>8088</v>
      </c>
      <c r="BL3133" s="74" t="s">
        <v>4646</v>
      </c>
      <c r="BM3133" s="74"/>
    </row>
    <row r="3134" spans="63:65" x14ac:dyDescent="0.25">
      <c r="BK3134" s="74">
        <v>8089</v>
      </c>
      <c r="BL3134" s="74" t="s">
        <v>10184</v>
      </c>
      <c r="BM3134" s="74"/>
    </row>
    <row r="3135" spans="63:65" x14ac:dyDescent="0.25">
      <c r="BK3135" s="74">
        <v>8090</v>
      </c>
      <c r="BL3135" s="74" t="s">
        <v>4647</v>
      </c>
      <c r="BM3135" s="74"/>
    </row>
    <row r="3136" spans="63:65" x14ac:dyDescent="0.25">
      <c r="BK3136" s="74">
        <v>8091</v>
      </c>
      <c r="BL3136" s="74" t="s">
        <v>4648</v>
      </c>
      <c r="BM3136" s="74"/>
    </row>
    <row r="3137" spans="63:65" x14ac:dyDescent="0.25">
      <c r="BK3137" s="74">
        <v>8092</v>
      </c>
      <c r="BL3137" s="74" t="s">
        <v>4649</v>
      </c>
      <c r="BM3137" s="74"/>
    </row>
    <row r="3138" spans="63:65" x14ac:dyDescent="0.25">
      <c r="BK3138" s="74">
        <v>8093</v>
      </c>
      <c r="BL3138" s="74" t="s">
        <v>10184</v>
      </c>
      <c r="BM3138" s="74"/>
    </row>
    <row r="3139" spans="63:65" x14ac:dyDescent="0.25">
      <c r="BK3139" s="74">
        <v>8094</v>
      </c>
      <c r="BL3139" s="74" t="s">
        <v>4650</v>
      </c>
      <c r="BM3139" s="74"/>
    </row>
    <row r="3140" spans="63:65" x14ac:dyDescent="0.25">
      <c r="BK3140" s="74">
        <v>8095</v>
      </c>
      <c r="BL3140" s="74" t="s">
        <v>10185</v>
      </c>
      <c r="BM3140" s="74"/>
    </row>
    <row r="3141" spans="63:65" x14ac:dyDescent="0.25">
      <c r="BK3141" s="74">
        <v>8096</v>
      </c>
      <c r="BL3141" s="74" t="s">
        <v>4651</v>
      </c>
      <c r="BM3141" s="74"/>
    </row>
    <row r="3142" spans="63:65" x14ac:dyDescent="0.25">
      <c r="BK3142" s="74">
        <v>8097</v>
      </c>
      <c r="BL3142" s="74" t="s">
        <v>4652</v>
      </c>
      <c r="BM3142" s="74"/>
    </row>
    <row r="3143" spans="63:65" x14ac:dyDescent="0.25">
      <c r="BK3143" s="74">
        <v>8098</v>
      </c>
      <c r="BL3143" s="74" t="s">
        <v>4640</v>
      </c>
      <c r="BM3143" s="74"/>
    </row>
    <row r="3144" spans="63:65" x14ac:dyDescent="0.25">
      <c r="BK3144" s="74">
        <v>8099</v>
      </c>
      <c r="BL3144" s="74" t="s">
        <v>4653</v>
      </c>
      <c r="BM3144" s="74"/>
    </row>
    <row r="3145" spans="63:65" x14ac:dyDescent="0.25">
      <c r="BK3145" s="74">
        <v>8100</v>
      </c>
      <c r="BL3145" s="74" t="s">
        <v>4654</v>
      </c>
      <c r="BM3145" s="74"/>
    </row>
    <row r="3146" spans="63:65" x14ac:dyDescent="0.25">
      <c r="BK3146" s="74">
        <v>8101</v>
      </c>
      <c r="BL3146" s="74" t="s">
        <v>4655</v>
      </c>
      <c r="BM3146" s="74"/>
    </row>
    <row r="3147" spans="63:65" x14ac:dyDescent="0.25">
      <c r="BK3147" s="74">
        <v>8102</v>
      </c>
      <c r="BL3147" s="74" t="s">
        <v>4656</v>
      </c>
      <c r="BM3147" s="74"/>
    </row>
    <row r="3148" spans="63:65" x14ac:dyDescent="0.25">
      <c r="BK3148" s="74">
        <v>8103</v>
      </c>
      <c r="BL3148" s="74" t="s">
        <v>4657</v>
      </c>
      <c r="BM3148" s="74"/>
    </row>
    <row r="3149" spans="63:65" x14ac:dyDescent="0.25">
      <c r="BK3149" s="74">
        <v>8104</v>
      </c>
      <c r="BL3149" s="74" t="s">
        <v>9564</v>
      </c>
      <c r="BM3149" s="74"/>
    </row>
    <row r="3150" spans="63:65" x14ac:dyDescent="0.25">
      <c r="BK3150" s="74">
        <v>8105</v>
      </c>
      <c r="BL3150" s="74" t="s">
        <v>4658</v>
      </c>
      <c r="BM3150" s="74"/>
    </row>
    <row r="3151" spans="63:65" x14ac:dyDescent="0.25">
      <c r="BK3151" s="74">
        <v>8106</v>
      </c>
      <c r="BL3151" s="74" t="s">
        <v>4659</v>
      </c>
      <c r="BM3151" s="74"/>
    </row>
    <row r="3152" spans="63:65" x14ac:dyDescent="0.25">
      <c r="BK3152" s="74">
        <v>8107</v>
      </c>
      <c r="BL3152" s="74" t="s">
        <v>4660</v>
      </c>
      <c r="BM3152" s="74"/>
    </row>
    <row r="3153" spans="63:65" x14ac:dyDescent="0.25">
      <c r="BK3153" s="74">
        <v>8108</v>
      </c>
      <c r="BL3153" s="74" t="s">
        <v>4661</v>
      </c>
      <c r="BM3153" s="74"/>
    </row>
    <row r="3154" spans="63:65" x14ac:dyDescent="0.25">
      <c r="BK3154" s="74">
        <v>8109</v>
      </c>
      <c r="BL3154" s="74" t="s">
        <v>4662</v>
      </c>
      <c r="BM3154" s="74"/>
    </row>
    <row r="3155" spans="63:65" x14ac:dyDescent="0.25">
      <c r="BK3155" s="74">
        <v>8110</v>
      </c>
      <c r="BL3155" s="74" t="s">
        <v>4663</v>
      </c>
      <c r="BM3155" s="74"/>
    </row>
    <row r="3156" spans="63:65" x14ac:dyDescent="0.25">
      <c r="BK3156" s="74">
        <v>8112</v>
      </c>
      <c r="BL3156" s="74" t="s">
        <v>4665</v>
      </c>
      <c r="BM3156" s="74"/>
    </row>
    <row r="3157" spans="63:65" x14ac:dyDescent="0.25">
      <c r="BK3157" s="74">
        <v>8113</v>
      </c>
      <c r="BL3157" s="74" t="s">
        <v>4666</v>
      </c>
      <c r="BM3157" s="74"/>
    </row>
    <row r="3158" spans="63:65" x14ac:dyDescent="0.25">
      <c r="BK3158" s="74">
        <v>8114</v>
      </c>
      <c r="BL3158" s="74" t="s">
        <v>4667</v>
      </c>
      <c r="BM3158" s="74"/>
    </row>
    <row r="3159" spans="63:65" x14ac:dyDescent="0.25">
      <c r="BK3159" s="74">
        <v>8117</v>
      </c>
      <c r="BL3159" s="74" t="s">
        <v>4670</v>
      </c>
      <c r="BM3159" s="74"/>
    </row>
    <row r="3160" spans="63:65" x14ac:dyDescent="0.25">
      <c r="BK3160" s="74">
        <v>8118</v>
      </c>
      <c r="BL3160" s="74" t="s">
        <v>4671</v>
      </c>
      <c r="BM3160" s="74"/>
    </row>
    <row r="3161" spans="63:65" x14ac:dyDescent="0.25">
      <c r="BK3161" s="74">
        <v>8119</v>
      </c>
      <c r="BL3161" s="74" t="s">
        <v>4672</v>
      </c>
      <c r="BM3161" s="74"/>
    </row>
    <row r="3162" spans="63:65" x14ac:dyDescent="0.25">
      <c r="BK3162" s="74">
        <v>8121</v>
      </c>
      <c r="BL3162" s="74" t="s">
        <v>4673</v>
      </c>
      <c r="BM3162" s="74"/>
    </row>
    <row r="3163" spans="63:65" x14ac:dyDescent="0.25">
      <c r="BK3163" s="74">
        <v>8122</v>
      </c>
      <c r="BL3163" s="74" t="s">
        <v>4674</v>
      </c>
      <c r="BM3163" s="74"/>
    </row>
    <row r="3164" spans="63:65" x14ac:dyDescent="0.25">
      <c r="BK3164" s="74">
        <v>8123</v>
      </c>
      <c r="BL3164" s="74" t="s">
        <v>4675</v>
      </c>
      <c r="BM3164" s="74"/>
    </row>
    <row r="3165" spans="63:65" x14ac:dyDescent="0.25">
      <c r="BK3165" s="74">
        <v>8124</v>
      </c>
      <c r="BL3165" s="74" t="s">
        <v>12419</v>
      </c>
      <c r="BM3165" s="74"/>
    </row>
    <row r="3166" spans="63:65" x14ac:dyDescent="0.25">
      <c r="BK3166" s="74">
        <v>8125</v>
      </c>
      <c r="BL3166" s="74" t="s">
        <v>12419</v>
      </c>
      <c r="BM3166" s="74"/>
    </row>
    <row r="3167" spans="63:65" x14ac:dyDescent="0.25">
      <c r="BK3167" s="74">
        <v>8126</v>
      </c>
      <c r="BL3167" s="74" t="s">
        <v>4677</v>
      </c>
      <c r="BM3167" s="74"/>
    </row>
    <row r="3168" spans="63:65" x14ac:dyDescent="0.25">
      <c r="BK3168" s="74">
        <v>8127</v>
      </c>
      <c r="BL3168" s="74" t="s">
        <v>4678</v>
      </c>
      <c r="BM3168" s="74"/>
    </row>
    <row r="3169" spans="63:65" x14ac:dyDescent="0.25">
      <c r="BK3169" s="74">
        <v>8128</v>
      </c>
      <c r="BL3169" s="74" t="s">
        <v>3489</v>
      </c>
      <c r="BM3169" s="74"/>
    </row>
    <row r="3170" spans="63:65" x14ac:dyDescent="0.25">
      <c r="BK3170" s="74">
        <v>8129</v>
      </c>
      <c r="BL3170" s="74" t="s">
        <v>4679</v>
      </c>
      <c r="BM3170" s="74"/>
    </row>
    <row r="3171" spans="63:65" x14ac:dyDescent="0.25">
      <c r="BK3171" s="74">
        <v>8130</v>
      </c>
      <c r="BL3171" s="74" t="s">
        <v>4680</v>
      </c>
      <c r="BM3171" s="74"/>
    </row>
    <row r="3172" spans="63:65" x14ac:dyDescent="0.25">
      <c r="BK3172" s="74">
        <v>8131</v>
      </c>
      <c r="BL3172" s="74" t="s">
        <v>4681</v>
      </c>
      <c r="BM3172" s="74"/>
    </row>
    <row r="3173" spans="63:65" x14ac:dyDescent="0.25">
      <c r="BK3173" s="74">
        <v>8132</v>
      </c>
      <c r="BL3173" s="74" t="s">
        <v>10186</v>
      </c>
      <c r="BM3173" s="74"/>
    </row>
    <row r="3174" spans="63:65" x14ac:dyDescent="0.25">
      <c r="BK3174" s="74">
        <v>8133</v>
      </c>
      <c r="BL3174" s="74" t="s">
        <v>4682</v>
      </c>
      <c r="BM3174" s="74"/>
    </row>
    <row r="3175" spans="63:65" x14ac:dyDescent="0.25">
      <c r="BK3175" s="74">
        <v>8134</v>
      </c>
      <c r="BL3175" s="74" t="s">
        <v>4683</v>
      </c>
      <c r="BM3175" s="74"/>
    </row>
    <row r="3176" spans="63:65" x14ac:dyDescent="0.25">
      <c r="BK3176" s="74">
        <v>8135</v>
      </c>
      <c r="BL3176" s="74" t="s">
        <v>3991</v>
      </c>
      <c r="BM3176" s="74"/>
    </row>
    <row r="3177" spans="63:65" x14ac:dyDescent="0.25">
      <c r="BK3177" s="74">
        <v>8136</v>
      </c>
      <c r="BL3177" s="74" t="s">
        <v>4684</v>
      </c>
      <c r="BM3177" s="74"/>
    </row>
    <row r="3178" spans="63:65" x14ac:dyDescent="0.25">
      <c r="BK3178" s="74">
        <v>8137</v>
      </c>
      <c r="BL3178" s="74" t="s">
        <v>4685</v>
      </c>
      <c r="BM3178" s="74"/>
    </row>
    <row r="3179" spans="63:65" x14ac:dyDescent="0.25">
      <c r="BK3179" s="74">
        <v>8138</v>
      </c>
      <c r="BL3179" s="74" t="s">
        <v>4686</v>
      </c>
      <c r="BM3179" s="74"/>
    </row>
    <row r="3180" spans="63:65" x14ac:dyDescent="0.25">
      <c r="BK3180" s="74">
        <v>8139</v>
      </c>
      <c r="BL3180" s="74" t="s">
        <v>4680</v>
      </c>
      <c r="BM3180" s="74"/>
    </row>
    <row r="3181" spans="63:65" x14ac:dyDescent="0.25">
      <c r="BK3181" s="74">
        <v>8140</v>
      </c>
      <c r="BL3181" s="74" t="s">
        <v>4687</v>
      </c>
      <c r="BM3181" s="74"/>
    </row>
    <row r="3182" spans="63:65" x14ac:dyDescent="0.25">
      <c r="BK3182" s="74">
        <v>8141</v>
      </c>
      <c r="BL3182" s="74" t="s">
        <v>4688</v>
      </c>
      <c r="BM3182" s="74"/>
    </row>
    <row r="3183" spans="63:65" x14ac:dyDescent="0.25">
      <c r="BK3183" s="74">
        <v>8142</v>
      </c>
      <c r="BL3183" s="74" t="s">
        <v>4689</v>
      </c>
      <c r="BM3183" s="74"/>
    </row>
    <row r="3184" spans="63:65" x14ac:dyDescent="0.25">
      <c r="BK3184" s="74">
        <v>8143</v>
      </c>
      <c r="BL3184" s="74" t="s">
        <v>3603</v>
      </c>
      <c r="BM3184" s="74"/>
    </row>
    <row r="3185" spans="63:65" x14ac:dyDescent="0.25">
      <c r="BK3185" s="74">
        <v>8144</v>
      </c>
      <c r="BL3185" s="74" t="s">
        <v>4690</v>
      </c>
      <c r="BM3185" s="74"/>
    </row>
    <row r="3186" spans="63:65" x14ac:dyDescent="0.25">
      <c r="BK3186" s="74">
        <v>8145</v>
      </c>
      <c r="BL3186" s="74" t="s">
        <v>4691</v>
      </c>
      <c r="BM3186" s="74"/>
    </row>
    <row r="3187" spans="63:65" x14ac:dyDescent="0.25">
      <c r="BK3187" s="74">
        <v>8146</v>
      </c>
      <c r="BL3187" s="74" t="s">
        <v>4692</v>
      </c>
      <c r="BM3187" s="74"/>
    </row>
    <row r="3188" spans="63:65" x14ac:dyDescent="0.25">
      <c r="BK3188" s="74">
        <v>8147</v>
      </c>
      <c r="BL3188" s="74" t="s">
        <v>4693</v>
      </c>
      <c r="BM3188" s="74"/>
    </row>
    <row r="3189" spans="63:65" x14ac:dyDescent="0.25">
      <c r="BK3189" s="74">
        <v>8148</v>
      </c>
      <c r="BL3189" s="74" t="s">
        <v>4694</v>
      </c>
      <c r="BM3189" s="74"/>
    </row>
    <row r="3190" spans="63:65" x14ac:dyDescent="0.25">
      <c r="BK3190" s="74">
        <v>8149</v>
      </c>
      <c r="BL3190" s="74" t="s">
        <v>4695</v>
      </c>
      <c r="BM3190" s="74"/>
    </row>
    <row r="3191" spans="63:65" x14ac:dyDescent="0.25">
      <c r="BK3191" s="74">
        <v>8150</v>
      </c>
      <c r="BL3191" s="74" t="s">
        <v>4696</v>
      </c>
      <c r="BM3191" s="74"/>
    </row>
    <row r="3192" spans="63:65" x14ac:dyDescent="0.25">
      <c r="BK3192" s="74">
        <v>8151</v>
      </c>
      <c r="BL3192" s="74" t="s">
        <v>4697</v>
      </c>
      <c r="BM3192" s="74"/>
    </row>
    <row r="3193" spans="63:65" x14ac:dyDescent="0.25">
      <c r="BK3193" s="74">
        <v>8152</v>
      </c>
      <c r="BL3193" s="74" t="s">
        <v>4698</v>
      </c>
      <c r="BM3193" s="74"/>
    </row>
    <row r="3194" spans="63:65" x14ac:dyDescent="0.25">
      <c r="BK3194" s="74">
        <v>8153</v>
      </c>
      <c r="BL3194" s="74" t="s">
        <v>4389</v>
      </c>
      <c r="BM3194" s="74"/>
    </row>
    <row r="3195" spans="63:65" x14ac:dyDescent="0.25">
      <c r="BK3195" s="74">
        <v>8154</v>
      </c>
      <c r="BL3195" s="74" t="s">
        <v>4699</v>
      </c>
      <c r="BM3195" s="74"/>
    </row>
    <row r="3196" spans="63:65" x14ac:dyDescent="0.25">
      <c r="BK3196" s="74">
        <v>8155</v>
      </c>
      <c r="BL3196" s="74" t="s">
        <v>4700</v>
      </c>
      <c r="BM3196" s="74"/>
    </row>
    <row r="3197" spans="63:65" x14ac:dyDescent="0.25">
      <c r="BK3197" s="74">
        <v>8156</v>
      </c>
      <c r="BL3197" s="74" t="s">
        <v>4701</v>
      </c>
      <c r="BM3197" s="74"/>
    </row>
    <row r="3198" spans="63:65" x14ac:dyDescent="0.25">
      <c r="BK3198" s="74">
        <v>8157</v>
      </c>
      <c r="BL3198" s="74" t="s">
        <v>4702</v>
      </c>
      <c r="BM3198" s="74"/>
    </row>
    <row r="3199" spans="63:65" x14ac:dyDescent="0.25">
      <c r="BK3199" s="74">
        <v>8158</v>
      </c>
      <c r="BL3199" s="74" t="s">
        <v>4703</v>
      </c>
      <c r="BM3199" s="74"/>
    </row>
    <row r="3200" spans="63:65" x14ac:dyDescent="0.25">
      <c r="BK3200" s="74">
        <v>8159</v>
      </c>
      <c r="BL3200" s="74" t="s">
        <v>10187</v>
      </c>
      <c r="BM3200" s="74"/>
    </row>
    <row r="3201" spans="63:65" x14ac:dyDescent="0.25">
      <c r="BK3201" s="74">
        <v>8160</v>
      </c>
      <c r="BL3201" s="74" t="s">
        <v>4704</v>
      </c>
      <c r="BM3201" s="74"/>
    </row>
    <row r="3202" spans="63:65" x14ac:dyDescent="0.25">
      <c r="BK3202" s="74">
        <v>8161</v>
      </c>
      <c r="BL3202" s="74" t="s">
        <v>4705</v>
      </c>
      <c r="BM3202" s="74"/>
    </row>
    <row r="3203" spans="63:65" x14ac:dyDescent="0.25">
      <c r="BK3203" s="74">
        <v>8162</v>
      </c>
      <c r="BL3203" s="74" t="s">
        <v>4543</v>
      </c>
      <c r="BM3203" s="74"/>
    </row>
    <row r="3204" spans="63:65" x14ac:dyDescent="0.25">
      <c r="BK3204" s="74">
        <v>8163</v>
      </c>
      <c r="BL3204" s="74" t="s">
        <v>3868</v>
      </c>
      <c r="BM3204" s="74"/>
    </row>
    <row r="3205" spans="63:65" x14ac:dyDescent="0.25">
      <c r="BK3205" s="74">
        <v>8164</v>
      </c>
      <c r="BL3205" s="74" t="s">
        <v>4706</v>
      </c>
      <c r="BM3205" s="74"/>
    </row>
    <row r="3206" spans="63:65" x14ac:dyDescent="0.25">
      <c r="BK3206" s="74">
        <v>8165</v>
      </c>
      <c r="BL3206" s="74" t="s">
        <v>4707</v>
      </c>
      <c r="BM3206" s="74"/>
    </row>
    <row r="3207" spans="63:65" x14ac:dyDescent="0.25">
      <c r="BK3207" s="74">
        <v>8166</v>
      </c>
      <c r="BL3207" s="74" t="s">
        <v>4708</v>
      </c>
      <c r="BM3207" s="74"/>
    </row>
    <row r="3208" spans="63:65" x14ac:dyDescent="0.25">
      <c r="BK3208" s="74">
        <v>8167</v>
      </c>
      <c r="BL3208" s="74" t="s">
        <v>3344</v>
      </c>
      <c r="BM3208" s="74"/>
    </row>
    <row r="3209" spans="63:65" x14ac:dyDescent="0.25">
      <c r="BK3209" s="74">
        <v>8168</v>
      </c>
      <c r="BL3209" s="74" t="s">
        <v>4709</v>
      </c>
      <c r="BM3209" s="74"/>
    </row>
    <row r="3210" spans="63:65" x14ac:dyDescent="0.25">
      <c r="BK3210" s="74">
        <v>8169</v>
      </c>
      <c r="BL3210" s="74" t="s">
        <v>4710</v>
      </c>
      <c r="BM3210" s="74"/>
    </row>
    <row r="3211" spans="63:65" x14ac:dyDescent="0.25">
      <c r="BK3211" s="74">
        <v>8170</v>
      </c>
      <c r="BL3211" s="74" t="s">
        <v>4699</v>
      </c>
      <c r="BM3211" s="74"/>
    </row>
    <row r="3212" spans="63:65" x14ac:dyDescent="0.25">
      <c r="BK3212" s="74">
        <v>8171</v>
      </c>
      <c r="BL3212" s="74" t="s">
        <v>10188</v>
      </c>
      <c r="BM3212" s="74"/>
    </row>
    <row r="3213" spans="63:65" x14ac:dyDescent="0.25">
      <c r="BK3213" s="74">
        <v>8172</v>
      </c>
      <c r="BL3213" s="74" t="s">
        <v>4711</v>
      </c>
      <c r="BM3213" s="74"/>
    </row>
    <row r="3214" spans="63:65" x14ac:dyDescent="0.25">
      <c r="BK3214" s="74">
        <v>8173</v>
      </c>
      <c r="BL3214" s="74" t="s">
        <v>4712</v>
      </c>
      <c r="BM3214" s="74"/>
    </row>
    <row r="3215" spans="63:65" x14ac:dyDescent="0.25">
      <c r="BK3215" s="74">
        <v>8174</v>
      </c>
      <c r="BL3215" s="74" t="s">
        <v>3357</v>
      </c>
      <c r="BM3215" s="74"/>
    </row>
    <row r="3216" spans="63:65" x14ac:dyDescent="0.25">
      <c r="BK3216" s="74">
        <v>8175</v>
      </c>
      <c r="BL3216" s="74" t="s">
        <v>4713</v>
      </c>
      <c r="BM3216" s="74"/>
    </row>
    <row r="3217" spans="63:65" x14ac:dyDescent="0.25">
      <c r="BK3217" s="74">
        <v>8176</v>
      </c>
      <c r="BL3217" s="74" t="s">
        <v>4706</v>
      </c>
      <c r="BM3217" s="74"/>
    </row>
    <row r="3218" spans="63:65" x14ac:dyDescent="0.25">
      <c r="BK3218" s="74">
        <v>8177</v>
      </c>
      <c r="BL3218" s="74" t="s">
        <v>4714</v>
      </c>
      <c r="BM3218" s="74"/>
    </row>
    <row r="3219" spans="63:65" x14ac:dyDescent="0.25">
      <c r="BK3219" s="74">
        <v>8178</v>
      </c>
      <c r="BL3219" s="74" t="s">
        <v>4715</v>
      </c>
      <c r="BM3219" s="74"/>
    </row>
    <row r="3220" spans="63:65" x14ac:dyDescent="0.25">
      <c r="BK3220" s="74">
        <v>8179</v>
      </c>
      <c r="BL3220" s="74" t="s">
        <v>3396</v>
      </c>
      <c r="BM3220" s="74"/>
    </row>
    <row r="3221" spans="63:65" x14ac:dyDescent="0.25">
      <c r="BK3221" s="74">
        <v>8180</v>
      </c>
      <c r="BL3221" s="74" t="s">
        <v>4716</v>
      </c>
      <c r="BM3221" s="74"/>
    </row>
    <row r="3222" spans="63:65" x14ac:dyDescent="0.25">
      <c r="BK3222" s="74">
        <v>8181</v>
      </c>
      <c r="BL3222" s="74" t="s">
        <v>4717</v>
      </c>
      <c r="BM3222" s="74"/>
    </row>
    <row r="3223" spans="63:65" x14ac:dyDescent="0.25">
      <c r="BK3223" s="74">
        <v>8182</v>
      </c>
      <c r="BL3223" s="74" t="s">
        <v>4718</v>
      </c>
      <c r="BM3223" s="74"/>
    </row>
    <row r="3224" spans="63:65" x14ac:dyDescent="0.25">
      <c r="BK3224" s="74">
        <v>8183</v>
      </c>
      <c r="BL3224" s="74" t="s">
        <v>3344</v>
      </c>
      <c r="BM3224" s="74"/>
    </row>
    <row r="3225" spans="63:65" x14ac:dyDescent="0.25">
      <c r="BK3225" s="74">
        <v>8184</v>
      </c>
      <c r="BL3225" s="74" t="s">
        <v>4719</v>
      </c>
      <c r="BM3225" s="74"/>
    </row>
    <row r="3226" spans="63:65" x14ac:dyDescent="0.25">
      <c r="BK3226" s="74">
        <v>8185</v>
      </c>
      <c r="BL3226" s="74" t="s">
        <v>3404</v>
      </c>
      <c r="BM3226" s="74"/>
    </row>
    <row r="3227" spans="63:65" x14ac:dyDescent="0.25">
      <c r="BK3227" s="74">
        <v>8186</v>
      </c>
      <c r="BL3227" s="74" t="s">
        <v>4720</v>
      </c>
      <c r="BM3227" s="74"/>
    </row>
    <row r="3228" spans="63:65" x14ac:dyDescent="0.25">
      <c r="BK3228" s="74">
        <v>8187</v>
      </c>
      <c r="BL3228" s="74" t="s">
        <v>4721</v>
      </c>
      <c r="BM3228" s="74"/>
    </row>
    <row r="3229" spans="63:65" x14ac:dyDescent="0.25">
      <c r="BK3229" s="74">
        <v>8188</v>
      </c>
      <c r="BL3229" s="74" t="s">
        <v>4722</v>
      </c>
      <c r="BM3229" s="74"/>
    </row>
    <row r="3230" spans="63:65" x14ac:dyDescent="0.25">
      <c r="BK3230" s="74">
        <v>8189</v>
      </c>
      <c r="BL3230" s="74" t="s">
        <v>4723</v>
      </c>
      <c r="BM3230" s="74"/>
    </row>
    <row r="3231" spans="63:65" x14ac:dyDescent="0.25">
      <c r="BK3231" s="74">
        <v>8190</v>
      </c>
      <c r="BL3231" s="74" t="s">
        <v>4724</v>
      </c>
      <c r="BM3231" s="74"/>
    </row>
    <row r="3232" spans="63:65" x14ac:dyDescent="0.25">
      <c r="BK3232" s="74">
        <v>8191</v>
      </c>
      <c r="BL3232" s="74" t="s">
        <v>3357</v>
      </c>
      <c r="BM3232" s="74"/>
    </row>
    <row r="3233" spans="63:65" x14ac:dyDescent="0.25">
      <c r="BK3233" s="74">
        <v>8192</v>
      </c>
      <c r="BL3233" s="74" t="s">
        <v>4725</v>
      </c>
      <c r="BM3233" s="74"/>
    </row>
    <row r="3234" spans="63:65" x14ac:dyDescent="0.25">
      <c r="BK3234" s="74">
        <v>8193</v>
      </c>
      <c r="BL3234" s="74" t="s">
        <v>4726</v>
      </c>
      <c r="BM3234" s="74"/>
    </row>
    <row r="3235" spans="63:65" x14ac:dyDescent="0.25">
      <c r="BK3235" s="74">
        <v>8194</v>
      </c>
      <c r="BL3235" s="74" t="s">
        <v>4727</v>
      </c>
      <c r="BM3235" s="74"/>
    </row>
    <row r="3236" spans="63:65" x14ac:dyDescent="0.25">
      <c r="BK3236" s="74">
        <v>8195</v>
      </c>
      <c r="BL3236" s="74" t="s">
        <v>4728</v>
      </c>
      <c r="BM3236" s="74"/>
    </row>
    <row r="3237" spans="63:65" x14ac:dyDescent="0.25">
      <c r="BK3237" s="74">
        <v>8197</v>
      </c>
      <c r="BL3237" s="74" t="s">
        <v>4729</v>
      </c>
      <c r="BM3237" s="74"/>
    </row>
    <row r="3238" spans="63:65" x14ac:dyDescent="0.25">
      <c r="BK3238" s="74">
        <v>8198</v>
      </c>
      <c r="BL3238" s="74" t="s">
        <v>4730</v>
      </c>
      <c r="BM3238" s="74"/>
    </row>
    <row r="3239" spans="63:65" x14ac:dyDescent="0.25">
      <c r="BK3239" s="74">
        <v>8199</v>
      </c>
      <c r="BL3239" s="74" t="s">
        <v>4506</v>
      </c>
      <c r="BM3239" s="74"/>
    </row>
    <row r="3240" spans="63:65" x14ac:dyDescent="0.25">
      <c r="BK3240" s="74">
        <v>8200</v>
      </c>
      <c r="BL3240" s="74" t="s">
        <v>4731</v>
      </c>
      <c r="BM3240" s="74"/>
    </row>
    <row r="3241" spans="63:65" x14ac:dyDescent="0.25">
      <c r="BK3241" s="74">
        <v>8201</v>
      </c>
      <c r="BL3241" s="74" t="s">
        <v>4732</v>
      </c>
      <c r="BM3241" s="74"/>
    </row>
    <row r="3242" spans="63:65" x14ac:dyDescent="0.25">
      <c r="BK3242" s="74">
        <v>8202</v>
      </c>
      <c r="BL3242" s="74" t="s">
        <v>4733</v>
      </c>
      <c r="BM3242" s="74"/>
    </row>
    <row r="3243" spans="63:65" x14ac:dyDescent="0.25">
      <c r="BK3243" s="74">
        <v>8203</v>
      </c>
      <c r="BL3243" s="74" t="s">
        <v>4734</v>
      </c>
      <c r="BM3243" s="74"/>
    </row>
    <row r="3244" spans="63:65" x14ac:dyDescent="0.25">
      <c r="BK3244" s="74">
        <v>8204</v>
      </c>
      <c r="BL3244" s="74" t="s">
        <v>4735</v>
      </c>
      <c r="BM3244" s="74"/>
    </row>
    <row r="3245" spans="63:65" x14ac:dyDescent="0.25">
      <c r="BK3245" s="74">
        <v>8205</v>
      </c>
      <c r="BL3245" s="74" t="s">
        <v>4736</v>
      </c>
      <c r="BM3245" s="74"/>
    </row>
    <row r="3246" spans="63:65" x14ac:dyDescent="0.25">
      <c r="BK3246" s="74">
        <v>8206</v>
      </c>
      <c r="BL3246" s="74" t="s">
        <v>4737</v>
      </c>
      <c r="BM3246" s="74"/>
    </row>
    <row r="3247" spans="63:65" x14ac:dyDescent="0.25">
      <c r="BK3247" s="74">
        <v>8207</v>
      </c>
      <c r="BL3247" s="74" t="s">
        <v>10189</v>
      </c>
      <c r="BM3247" s="74"/>
    </row>
    <row r="3248" spans="63:65" x14ac:dyDescent="0.25">
      <c r="BK3248" s="74">
        <v>8208</v>
      </c>
      <c r="BL3248" s="74" t="s">
        <v>4738</v>
      </c>
      <c r="BM3248" s="74"/>
    </row>
    <row r="3249" spans="63:65" x14ac:dyDescent="0.25">
      <c r="BK3249" s="74">
        <v>8209</v>
      </c>
      <c r="BL3249" s="74" t="s">
        <v>4739</v>
      </c>
      <c r="BM3249" s="74"/>
    </row>
    <row r="3250" spans="63:65" x14ac:dyDescent="0.25">
      <c r="BK3250" s="74">
        <v>8210</v>
      </c>
      <c r="BL3250" s="74" t="s">
        <v>10190</v>
      </c>
      <c r="BM3250" s="74"/>
    </row>
    <row r="3251" spans="63:65" x14ac:dyDescent="0.25">
      <c r="BK3251" s="74">
        <v>8211</v>
      </c>
      <c r="BL3251" s="74" t="s">
        <v>4740</v>
      </c>
      <c r="BM3251" s="74"/>
    </row>
    <row r="3252" spans="63:65" x14ac:dyDescent="0.25">
      <c r="BK3252" s="74">
        <v>8212</v>
      </c>
      <c r="BL3252" s="74" t="s">
        <v>4741</v>
      </c>
      <c r="BM3252" s="74"/>
    </row>
    <row r="3253" spans="63:65" x14ac:dyDescent="0.25">
      <c r="BK3253" s="74">
        <v>8213</v>
      </c>
      <c r="BL3253" s="74" t="s">
        <v>4742</v>
      </c>
      <c r="BM3253" s="74"/>
    </row>
    <row r="3254" spans="63:65" x14ac:dyDescent="0.25">
      <c r="BK3254" s="74">
        <v>8214</v>
      </c>
      <c r="BL3254" s="74" t="s">
        <v>4743</v>
      </c>
      <c r="BM3254" s="74"/>
    </row>
    <row r="3255" spans="63:65" x14ac:dyDescent="0.25">
      <c r="BK3255" s="74">
        <v>8215</v>
      </c>
      <c r="BL3255" s="74" t="s">
        <v>3505</v>
      </c>
      <c r="BM3255" s="74"/>
    </row>
    <row r="3256" spans="63:65" x14ac:dyDescent="0.25">
      <c r="BK3256" s="74">
        <v>8216</v>
      </c>
      <c r="BL3256" s="74" t="s">
        <v>12420</v>
      </c>
      <c r="BM3256" s="74"/>
    </row>
    <row r="3257" spans="63:65" x14ac:dyDescent="0.25">
      <c r="BK3257" s="74">
        <v>8217</v>
      </c>
      <c r="BL3257" s="74" t="s">
        <v>4745</v>
      </c>
      <c r="BM3257" s="74"/>
    </row>
    <row r="3258" spans="63:65" x14ac:dyDescent="0.25">
      <c r="BK3258" s="74">
        <v>8218</v>
      </c>
      <c r="BL3258" s="74" t="s">
        <v>4746</v>
      </c>
      <c r="BM3258" s="74"/>
    </row>
    <row r="3259" spans="63:65" x14ac:dyDescent="0.25">
      <c r="BK3259" s="74">
        <v>8219</v>
      </c>
      <c r="BL3259" s="74" t="s">
        <v>10191</v>
      </c>
      <c r="BM3259" s="74"/>
    </row>
    <row r="3260" spans="63:65" x14ac:dyDescent="0.25">
      <c r="BK3260" s="74">
        <v>8220</v>
      </c>
      <c r="BL3260" s="74" t="s">
        <v>3932</v>
      </c>
      <c r="BM3260" s="74"/>
    </row>
    <row r="3261" spans="63:65" x14ac:dyDescent="0.25">
      <c r="BK3261" s="74">
        <v>8221</v>
      </c>
      <c r="BL3261" s="74" t="s">
        <v>4041</v>
      </c>
      <c r="BM3261" s="74"/>
    </row>
    <row r="3262" spans="63:65" x14ac:dyDescent="0.25">
      <c r="BK3262" s="74">
        <v>8223</v>
      </c>
      <c r="BL3262" s="74" t="s">
        <v>4748</v>
      </c>
      <c r="BM3262" s="74"/>
    </row>
    <row r="3263" spans="63:65" x14ac:dyDescent="0.25">
      <c r="BK3263" s="74">
        <v>8224</v>
      </c>
      <c r="BL3263" s="74" t="s">
        <v>4749</v>
      </c>
      <c r="BM3263" s="74"/>
    </row>
    <row r="3264" spans="63:65" x14ac:dyDescent="0.25">
      <c r="BK3264" s="74">
        <v>8225</v>
      </c>
      <c r="BL3264" s="74" t="s">
        <v>4750</v>
      </c>
      <c r="BM3264" s="74"/>
    </row>
    <row r="3265" spans="63:65" x14ac:dyDescent="0.25">
      <c r="BK3265" s="74">
        <v>8226</v>
      </c>
      <c r="BL3265" s="74" t="s">
        <v>10192</v>
      </c>
      <c r="BM3265" s="74"/>
    </row>
    <row r="3266" spans="63:65" x14ac:dyDescent="0.25">
      <c r="BK3266" s="74">
        <v>8227</v>
      </c>
      <c r="BL3266" s="74" t="s">
        <v>4751</v>
      </c>
      <c r="BM3266" s="74"/>
    </row>
    <row r="3267" spans="63:65" x14ac:dyDescent="0.25">
      <c r="BK3267" s="74">
        <v>8228</v>
      </c>
      <c r="BL3267" s="74" t="s">
        <v>4752</v>
      </c>
      <c r="BM3267" s="74"/>
    </row>
    <row r="3268" spans="63:65" x14ac:dyDescent="0.25">
      <c r="BK3268" s="74">
        <v>8229</v>
      </c>
      <c r="BL3268" s="74" t="s">
        <v>9248</v>
      </c>
      <c r="BM3268" s="74"/>
    </row>
    <row r="3269" spans="63:65" x14ac:dyDescent="0.25">
      <c r="BK3269" s="74">
        <v>8230</v>
      </c>
      <c r="BL3269" s="74" t="s">
        <v>4753</v>
      </c>
      <c r="BM3269" s="74"/>
    </row>
    <row r="3270" spans="63:65" x14ac:dyDescent="0.25">
      <c r="BK3270" s="74">
        <v>8231</v>
      </c>
      <c r="BL3270" s="74" t="s">
        <v>4754</v>
      </c>
      <c r="BM3270" s="74"/>
    </row>
    <row r="3271" spans="63:65" x14ac:dyDescent="0.25">
      <c r="BK3271" s="74">
        <v>8232</v>
      </c>
      <c r="BL3271" s="74" t="s">
        <v>4755</v>
      </c>
      <c r="BM3271" s="74"/>
    </row>
    <row r="3272" spans="63:65" x14ac:dyDescent="0.25">
      <c r="BK3272" s="74">
        <v>8233</v>
      </c>
      <c r="BL3272" s="74" t="s">
        <v>10193</v>
      </c>
      <c r="BM3272" s="74"/>
    </row>
    <row r="3273" spans="63:65" x14ac:dyDescent="0.25">
      <c r="BK3273" s="74">
        <v>8234</v>
      </c>
      <c r="BL3273" s="74" t="s">
        <v>4756</v>
      </c>
      <c r="BM3273" s="74"/>
    </row>
    <row r="3274" spans="63:65" x14ac:dyDescent="0.25">
      <c r="BK3274" s="74">
        <v>8235</v>
      </c>
      <c r="BL3274" s="74" t="s">
        <v>4757</v>
      </c>
      <c r="BM3274" s="74"/>
    </row>
    <row r="3275" spans="63:65" x14ac:dyDescent="0.25">
      <c r="BK3275" s="74">
        <v>8236</v>
      </c>
      <c r="BL3275" s="74" t="s">
        <v>10194</v>
      </c>
      <c r="BM3275" s="74"/>
    </row>
    <row r="3276" spans="63:65" x14ac:dyDescent="0.25">
      <c r="BK3276" s="74">
        <v>8237</v>
      </c>
      <c r="BL3276" s="74" t="s">
        <v>4758</v>
      </c>
      <c r="BM3276" s="74"/>
    </row>
    <row r="3277" spans="63:65" x14ac:dyDescent="0.25">
      <c r="BK3277" s="74">
        <v>8238</v>
      </c>
      <c r="BL3277" s="74" t="s">
        <v>4759</v>
      </c>
      <c r="BM3277" s="74"/>
    </row>
    <row r="3278" spans="63:65" x14ac:dyDescent="0.25">
      <c r="BK3278" s="74">
        <v>8239</v>
      </c>
      <c r="BL3278" s="74" t="s">
        <v>4760</v>
      </c>
      <c r="BM3278" s="74"/>
    </row>
    <row r="3279" spans="63:65" x14ac:dyDescent="0.25">
      <c r="BK3279" s="74">
        <v>8241</v>
      </c>
      <c r="BL3279" s="74" t="s">
        <v>10195</v>
      </c>
      <c r="BM3279" s="74"/>
    </row>
    <row r="3280" spans="63:65" x14ac:dyDescent="0.25">
      <c r="BK3280" s="74">
        <v>8242</v>
      </c>
      <c r="BL3280" s="74" t="s">
        <v>3420</v>
      </c>
      <c r="BM3280" s="74"/>
    </row>
    <row r="3281" spans="63:65" x14ac:dyDescent="0.25">
      <c r="BK3281" s="74">
        <v>8244</v>
      </c>
      <c r="BL3281" s="74" t="s">
        <v>4761</v>
      </c>
      <c r="BM3281" s="74"/>
    </row>
    <row r="3282" spans="63:65" x14ac:dyDescent="0.25">
      <c r="BK3282" s="74">
        <v>8245</v>
      </c>
      <c r="BL3282" s="74" t="s">
        <v>4762</v>
      </c>
      <c r="BM3282" s="74"/>
    </row>
    <row r="3283" spans="63:65" x14ac:dyDescent="0.25">
      <c r="BK3283" s="74">
        <v>8246</v>
      </c>
      <c r="BL3283" s="74" t="s">
        <v>4763</v>
      </c>
      <c r="BM3283" s="74"/>
    </row>
    <row r="3284" spans="63:65" x14ac:dyDescent="0.25">
      <c r="BK3284" s="74">
        <v>8247</v>
      </c>
      <c r="BL3284" s="74" t="s">
        <v>4653</v>
      </c>
      <c r="BM3284" s="74"/>
    </row>
    <row r="3285" spans="63:65" x14ac:dyDescent="0.25">
      <c r="BK3285" s="74">
        <v>8248</v>
      </c>
      <c r="BL3285" s="74" t="s">
        <v>4764</v>
      </c>
      <c r="BM3285" s="74"/>
    </row>
    <row r="3286" spans="63:65" x14ac:dyDescent="0.25">
      <c r="BK3286" s="74">
        <v>8249</v>
      </c>
      <c r="BL3286" s="74" t="s">
        <v>4765</v>
      </c>
      <c r="BM3286" s="74"/>
    </row>
    <row r="3287" spans="63:65" x14ac:dyDescent="0.25">
      <c r="BK3287" s="74">
        <v>8250</v>
      </c>
      <c r="BL3287" s="74" t="s">
        <v>10196</v>
      </c>
      <c r="BM3287" s="74"/>
    </row>
    <row r="3288" spans="63:65" x14ac:dyDescent="0.25">
      <c r="BK3288" s="74">
        <v>8251</v>
      </c>
      <c r="BL3288" s="74" t="s">
        <v>10197</v>
      </c>
      <c r="BM3288" s="74"/>
    </row>
    <row r="3289" spans="63:65" x14ac:dyDescent="0.25">
      <c r="BK3289" s="74">
        <v>8252</v>
      </c>
      <c r="BL3289" s="74" t="s">
        <v>4766</v>
      </c>
      <c r="BM3289" s="74"/>
    </row>
    <row r="3290" spans="63:65" x14ac:dyDescent="0.25">
      <c r="BK3290" s="74">
        <v>8253</v>
      </c>
      <c r="BL3290" s="74" t="s">
        <v>4767</v>
      </c>
      <c r="BM3290" s="74"/>
    </row>
    <row r="3291" spans="63:65" x14ac:dyDescent="0.25">
      <c r="BK3291" s="74">
        <v>8254</v>
      </c>
      <c r="BL3291" s="74" t="s">
        <v>4768</v>
      </c>
      <c r="BM3291" s="74"/>
    </row>
    <row r="3292" spans="63:65" x14ac:dyDescent="0.25">
      <c r="BK3292" s="74">
        <v>8255</v>
      </c>
      <c r="BL3292" s="74" t="s">
        <v>4769</v>
      </c>
      <c r="BM3292" s="74"/>
    </row>
    <row r="3293" spans="63:65" x14ac:dyDescent="0.25">
      <c r="BK3293" s="74">
        <v>8256</v>
      </c>
      <c r="BL3293" s="74" t="s">
        <v>4770</v>
      </c>
      <c r="BM3293" s="74"/>
    </row>
    <row r="3294" spans="63:65" x14ac:dyDescent="0.25">
      <c r="BK3294" s="74">
        <v>8257</v>
      </c>
      <c r="BL3294" s="74" t="s">
        <v>10198</v>
      </c>
      <c r="BM3294" s="74"/>
    </row>
    <row r="3295" spans="63:65" x14ac:dyDescent="0.25">
      <c r="BK3295" s="74">
        <v>8258</v>
      </c>
      <c r="BL3295" s="74" t="s">
        <v>10199</v>
      </c>
      <c r="BM3295" s="74"/>
    </row>
    <row r="3296" spans="63:65" x14ac:dyDescent="0.25">
      <c r="BK3296" s="74">
        <v>8259</v>
      </c>
      <c r="BL3296" s="74" t="s">
        <v>4771</v>
      </c>
      <c r="BM3296" s="74"/>
    </row>
    <row r="3297" spans="63:65" x14ac:dyDescent="0.25">
      <c r="BK3297" s="74">
        <v>8260</v>
      </c>
      <c r="BL3297" s="74" t="s">
        <v>3357</v>
      </c>
      <c r="BM3297" s="74"/>
    </row>
    <row r="3298" spans="63:65" x14ac:dyDescent="0.25">
      <c r="BK3298" s="74">
        <v>8261</v>
      </c>
      <c r="BL3298" s="74" t="s">
        <v>4772</v>
      </c>
      <c r="BM3298" s="74"/>
    </row>
    <row r="3299" spans="63:65" x14ac:dyDescent="0.25">
      <c r="BK3299" s="74">
        <v>8262</v>
      </c>
      <c r="BL3299" s="74" t="s">
        <v>4773</v>
      </c>
      <c r="BM3299" s="74"/>
    </row>
    <row r="3300" spans="63:65" x14ac:dyDescent="0.25">
      <c r="BK3300" s="74">
        <v>8264</v>
      </c>
      <c r="BL3300" s="74" t="s">
        <v>4775</v>
      </c>
      <c r="BM3300" s="74"/>
    </row>
    <row r="3301" spans="63:65" x14ac:dyDescent="0.25">
      <c r="BK3301" s="74">
        <v>8265</v>
      </c>
      <c r="BL3301" s="74" t="s">
        <v>4776</v>
      </c>
      <c r="BM3301" s="74"/>
    </row>
    <row r="3302" spans="63:65" x14ac:dyDescent="0.25">
      <c r="BK3302" s="74">
        <v>8266</v>
      </c>
      <c r="BL3302" s="74" t="s">
        <v>4777</v>
      </c>
      <c r="BM3302" s="74"/>
    </row>
    <row r="3303" spans="63:65" x14ac:dyDescent="0.25">
      <c r="BK3303" s="74">
        <v>8267</v>
      </c>
      <c r="BL3303" s="74" t="s">
        <v>4778</v>
      </c>
      <c r="BM3303" s="74"/>
    </row>
    <row r="3304" spans="63:65" x14ac:dyDescent="0.25">
      <c r="BK3304" s="74">
        <v>8268</v>
      </c>
      <c r="BL3304" s="74" t="s">
        <v>4151</v>
      </c>
      <c r="BM3304" s="74"/>
    </row>
    <row r="3305" spans="63:65" x14ac:dyDescent="0.25">
      <c r="BK3305" s="74">
        <v>8269</v>
      </c>
      <c r="BL3305" s="74" t="s">
        <v>4779</v>
      </c>
      <c r="BM3305" s="74"/>
    </row>
    <row r="3306" spans="63:65" x14ac:dyDescent="0.25">
      <c r="BK3306" s="74">
        <v>8270</v>
      </c>
      <c r="BL3306" s="74" t="s">
        <v>4780</v>
      </c>
      <c r="BM3306" s="74"/>
    </row>
    <row r="3307" spans="63:65" x14ac:dyDescent="0.25">
      <c r="BK3307" s="74">
        <v>8271</v>
      </c>
      <c r="BL3307" s="74" t="s">
        <v>4781</v>
      </c>
      <c r="BM3307" s="74"/>
    </row>
    <row r="3308" spans="63:65" x14ac:dyDescent="0.25">
      <c r="BK3308" s="74">
        <v>8272</v>
      </c>
      <c r="BL3308" s="74" t="s">
        <v>4782</v>
      </c>
      <c r="BM3308" s="74"/>
    </row>
    <row r="3309" spans="63:65" x14ac:dyDescent="0.25">
      <c r="BK3309" s="74">
        <v>8275</v>
      </c>
      <c r="BL3309" s="74" t="s">
        <v>10200</v>
      </c>
      <c r="BM3309" s="74"/>
    </row>
    <row r="3310" spans="63:65" x14ac:dyDescent="0.25">
      <c r="BK3310" s="74">
        <v>8277</v>
      </c>
      <c r="BL3310" s="74" t="s">
        <v>4783</v>
      </c>
      <c r="BM3310" s="74"/>
    </row>
    <row r="3311" spans="63:65" x14ac:dyDescent="0.25">
      <c r="BK3311" s="74">
        <v>8278</v>
      </c>
      <c r="BL3311" s="74" t="s">
        <v>10201</v>
      </c>
      <c r="BM3311" s="74"/>
    </row>
    <row r="3312" spans="63:65" x14ac:dyDescent="0.25">
      <c r="BK3312" s="74">
        <v>8279</v>
      </c>
      <c r="BL3312" s="74" t="s">
        <v>10202</v>
      </c>
      <c r="BM3312" s="74"/>
    </row>
    <row r="3313" spans="63:65" x14ac:dyDescent="0.25">
      <c r="BK3313" s="74">
        <v>8280</v>
      </c>
      <c r="BL3313" s="74" t="s">
        <v>4784</v>
      </c>
      <c r="BM3313" s="74"/>
    </row>
    <row r="3314" spans="63:65" x14ac:dyDescent="0.25">
      <c r="BK3314" s="74">
        <v>8281</v>
      </c>
      <c r="BL3314" s="74" t="s">
        <v>4785</v>
      </c>
      <c r="BM3314" s="74"/>
    </row>
    <row r="3315" spans="63:65" x14ac:dyDescent="0.25">
      <c r="BK3315" s="74">
        <v>8282</v>
      </c>
      <c r="BL3315" s="74" t="s">
        <v>10003</v>
      </c>
      <c r="BM3315" s="74"/>
    </row>
    <row r="3316" spans="63:65" x14ac:dyDescent="0.25">
      <c r="BK3316" s="74">
        <v>8283</v>
      </c>
      <c r="BL3316" s="74" t="s">
        <v>10203</v>
      </c>
      <c r="BM3316" s="74"/>
    </row>
    <row r="3317" spans="63:65" x14ac:dyDescent="0.25">
      <c r="BK3317" s="74">
        <v>8284</v>
      </c>
      <c r="BL3317" s="74" t="s">
        <v>4786</v>
      </c>
      <c r="BM3317" s="74"/>
    </row>
    <row r="3318" spans="63:65" x14ac:dyDescent="0.25">
      <c r="BK3318" s="74">
        <v>8285</v>
      </c>
      <c r="BL3318" s="74" t="s">
        <v>4787</v>
      </c>
      <c r="BM3318" s="74"/>
    </row>
    <row r="3319" spans="63:65" x14ac:dyDescent="0.25">
      <c r="BK3319" s="74">
        <v>8286</v>
      </c>
      <c r="BL3319" s="74" t="s">
        <v>4788</v>
      </c>
      <c r="BM3319" s="74"/>
    </row>
    <row r="3320" spans="63:65" x14ac:dyDescent="0.25">
      <c r="BK3320" s="74">
        <v>8287</v>
      </c>
      <c r="BL3320" s="74" t="s">
        <v>4789</v>
      </c>
      <c r="BM3320" s="74"/>
    </row>
    <row r="3321" spans="63:65" x14ac:dyDescent="0.25">
      <c r="BK3321" s="74">
        <v>8288</v>
      </c>
      <c r="BL3321" s="74" t="s">
        <v>4790</v>
      </c>
      <c r="BM3321" s="74"/>
    </row>
    <row r="3322" spans="63:65" x14ac:dyDescent="0.25">
      <c r="BK3322" s="74">
        <v>8289</v>
      </c>
      <c r="BL3322" s="74" t="s">
        <v>4475</v>
      </c>
      <c r="BM3322" s="74"/>
    </row>
    <row r="3323" spans="63:65" x14ac:dyDescent="0.25">
      <c r="BK3323" s="74">
        <v>8290</v>
      </c>
      <c r="BL3323" s="74" t="s">
        <v>10204</v>
      </c>
      <c r="BM3323" s="74"/>
    </row>
    <row r="3324" spans="63:65" x14ac:dyDescent="0.25">
      <c r="BK3324" s="74">
        <v>8291</v>
      </c>
      <c r="BL3324" s="74" t="s">
        <v>4791</v>
      </c>
      <c r="BM3324" s="74"/>
    </row>
    <row r="3325" spans="63:65" x14ac:dyDescent="0.25">
      <c r="BK3325" s="74">
        <v>8292</v>
      </c>
      <c r="BL3325" s="74" t="s">
        <v>10205</v>
      </c>
      <c r="BM3325" s="74"/>
    </row>
    <row r="3326" spans="63:65" x14ac:dyDescent="0.25">
      <c r="BK3326" s="74">
        <v>8293</v>
      </c>
      <c r="BL3326" s="74" t="s">
        <v>4792</v>
      </c>
      <c r="BM3326" s="74"/>
    </row>
    <row r="3327" spans="63:65" x14ac:dyDescent="0.25">
      <c r="BK3327" s="74">
        <v>8294</v>
      </c>
      <c r="BL3327" s="74" t="s">
        <v>4190</v>
      </c>
      <c r="BM3327" s="74"/>
    </row>
    <row r="3328" spans="63:65" x14ac:dyDescent="0.25">
      <c r="BK3328" s="74">
        <v>8295</v>
      </c>
      <c r="BL3328" s="74" t="s">
        <v>4793</v>
      </c>
      <c r="BM3328" s="74"/>
    </row>
    <row r="3329" spans="63:65" x14ac:dyDescent="0.25">
      <c r="BK3329" s="74">
        <v>8297</v>
      </c>
      <c r="BL3329" s="74" t="s">
        <v>4794</v>
      </c>
      <c r="BM3329" s="74"/>
    </row>
    <row r="3330" spans="63:65" x14ac:dyDescent="0.25">
      <c r="BK3330" s="74">
        <v>8298</v>
      </c>
      <c r="BL3330" s="74" t="s">
        <v>10206</v>
      </c>
      <c r="BM3330" s="74"/>
    </row>
    <row r="3331" spans="63:65" x14ac:dyDescent="0.25">
      <c r="BK3331" s="74">
        <v>8299</v>
      </c>
      <c r="BL3331" s="74" t="s">
        <v>4795</v>
      </c>
      <c r="BM3331" s="74"/>
    </row>
    <row r="3332" spans="63:65" x14ac:dyDescent="0.25">
      <c r="BK3332" s="74">
        <v>8300</v>
      </c>
      <c r="BL3332" s="74" t="s">
        <v>10207</v>
      </c>
      <c r="BM3332" s="74"/>
    </row>
    <row r="3333" spans="63:65" x14ac:dyDescent="0.25">
      <c r="BK3333" s="74">
        <v>8301</v>
      </c>
      <c r="BL3333" s="74" t="s">
        <v>4796</v>
      </c>
      <c r="BM3333" s="74"/>
    </row>
    <row r="3334" spans="63:65" x14ac:dyDescent="0.25">
      <c r="BK3334" s="74">
        <v>8303</v>
      </c>
      <c r="BL3334" s="74" t="s">
        <v>4797</v>
      </c>
      <c r="BM3334" s="74"/>
    </row>
    <row r="3335" spans="63:65" x14ac:dyDescent="0.25">
      <c r="BK3335" s="74">
        <v>8304</v>
      </c>
      <c r="BL3335" s="74" t="s">
        <v>4798</v>
      </c>
      <c r="BM3335" s="74"/>
    </row>
    <row r="3336" spans="63:65" x14ac:dyDescent="0.25">
      <c r="BK3336" s="74">
        <v>8305</v>
      </c>
      <c r="BL3336" s="74" t="s">
        <v>4799</v>
      </c>
      <c r="BM3336" s="74"/>
    </row>
    <row r="3337" spans="63:65" x14ac:dyDescent="0.25">
      <c r="BK3337" s="74">
        <v>8306</v>
      </c>
      <c r="BL3337" s="74" t="s">
        <v>4800</v>
      </c>
      <c r="BM3337" s="74"/>
    </row>
    <row r="3338" spans="63:65" x14ac:dyDescent="0.25">
      <c r="BK3338" s="74">
        <v>8307</v>
      </c>
      <c r="BL3338" s="74" t="s">
        <v>4801</v>
      </c>
      <c r="BM3338" s="74"/>
    </row>
    <row r="3339" spans="63:65" x14ac:dyDescent="0.25">
      <c r="BK3339" s="74">
        <v>8308</v>
      </c>
      <c r="BL3339" s="74" t="s">
        <v>4802</v>
      </c>
      <c r="BM3339" s="74"/>
    </row>
    <row r="3340" spans="63:65" x14ac:dyDescent="0.25">
      <c r="BK3340" s="74">
        <v>8309</v>
      </c>
      <c r="BL3340" s="74" t="s">
        <v>10208</v>
      </c>
      <c r="BM3340" s="74"/>
    </row>
    <row r="3341" spans="63:65" x14ac:dyDescent="0.25">
      <c r="BK3341" s="74">
        <v>8310</v>
      </c>
      <c r="BL3341" s="74" t="s">
        <v>4803</v>
      </c>
      <c r="BM3341" s="74"/>
    </row>
    <row r="3342" spans="63:65" x14ac:dyDescent="0.25">
      <c r="BK3342" s="74">
        <v>8311</v>
      </c>
      <c r="BL3342" s="74" t="s">
        <v>4804</v>
      </c>
      <c r="BM3342" s="74"/>
    </row>
    <row r="3343" spans="63:65" x14ac:dyDescent="0.25">
      <c r="BK3343" s="74">
        <v>8312</v>
      </c>
      <c r="BL3343" s="74" t="s">
        <v>4805</v>
      </c>
      <c r="BM3343" s="74"/>
    </row>
    <row r="3344" spans="63:65" x14ac:dyDescent="0.25">
      <c r="BK3344" s="74">
        <v>8313</v>
      </c>
      <c r="BL3344" s="74" t="s">
        <v>4806</v>
      </c>
      <c r="BM3344" s="74"/>
    </row>
    <row r="3345" spans="63:65" x14ac:dyDescent="0.25">
      <c r="BK3345" s="74">
        <v>8314</v>
      </c>
      <c r="BL3345" s="74" t="s">
        <v>4807</v>
      </c>
      <c r="BM3345" s="74"/>
    </row>
    <row r="3346" spans="63:65" x14ac:dyDescent="0.25">
      <c r="BK3346" s="74">
        <v>8315</v>
      </c>
      <c r="BL3346" s="74" t="s">
        <v>4808</v>
      </c>
      <c r="BM3346" s="74"/>
    </row>
    <row r="3347" spans="63:65" x14ac:dyDescent="0.25">
      <c r="BK3347" s="74">
        <v>8316</v>
      </c>
      <c r="BL3347" s="74" t="s">
        <v>9248</v>
      </c>
      <c r="BM3347" s="74"/>
    </row>
    <row r="3348" spans="63:65" x14ac:dyDescent="0.25">
      <c r="BK3348" s="74">
        <v>8317</v>
      </c>
      <c r="BL3348" s="74" t="s">
        <v>4809</v>
      </c>
      <c r="BM3348" s="74"/>
    </row>
    <row r="3349" spans="63:65" x14ac:dyDescent="0.25">
      <c r="BK3349" s="74">
        <v>8318</v>
      </c>
      <c r="BL3349" s="74" t="s">
        <v>4810</v>
      </c>
      <c r="BM3349" s="74"/>
    </row>
    <row r="3350" spans="63:65" x14ac:dyDescent="0.25">
      <c r="BK3350" s="74">
        <v>8319</v>
      </c>
      <c r="BL3350" s="74" t="s">
        <v>4811</v>
      </c>
      <c r="BM3350" s="74"/>
    </row>
    <row r="3351" spans="63:65" x14ac:dyDescent="0.25">
      <c r="BK3351" s="74">
        <v>8321</v>
      </c>
      <c r="BL3351" s="74" t="s">
        <v>8416</v>
      </c>
      <c r="BM3351" s="74"/>
    </row>
    <row r="3352" spans="63:65" x14ac:dyDescent="0.25">
      <c r="BK3352" s="74">
        <v>8322</v>
      </c>
      <c r="BL3352" s="74" t="s">
        <v>4812</v>
      </c>
      <c r="BM3352" s="74"/>
    </row>
    <row r="3353" spans="63:65" x14ac:dyDescent="0.25">
      <c r="BK3353" s="74">
        <v>8323</v>
      </c>
      <c r="BL3353" s="74" t="s">
        <v>10209</v>
      </c>
      <c r="BM3353" s="74"/>
    </row>
    <row r="3354" spans="63:65" x14ac:dyDescent="0.25">
      <c r="BK3354" s="74">
        <v>8324</v>
      </c>
      <c r="BL3354" s="74" t="s">
        <v>4813</v>
      </c>
      <c r="BM3354" s="74"/>
    </row>
    <row r="3355" spans="63:65" x14ac:dyDescent="0.25">
      <c r="BK3355" s="74">
        <v>8325</v>
      </c>
      <c r="BL3355" s="74" t="s">
        <v>3932</v>
      </c>
      <c r="BM3355" s="74"/>
    </row>
    <row r="3356" spans="63:65" x14ac:dyDescent="0.25">
      <c r="BK3356" s="74">
        <v>8326</v>
      </c>
      <c r="BL3356" s="74" t="s">
        <v>10210</v>
      </c>
      <c r="BM3356" s="74"/>
    </row>
    <row r="3357" spans="63:65" x14ac:dyDescent="0.25">
      <c r="BK3357" s="74">
        <v>8327</v>
      </c>
      <c r="BL3357" s="74" t="s">
        <v>4814</v>
      </c>
      <c r="BM3357" s="74"/>
    </row>
    <row r="3358" spans="63:65" x14ac:dyDescent="0.25">
      <c r="BK3358" s="74">
        <v>8328</v>
      </c>
      <c r="BL3358" s="74" t="s">
        <v>4815</v>
      </c>
      <c r="BM3358" s="74"/>
    </row>
    <row r="3359" spans="63:65" x14ac:dyDescent="0.25">
      <c r="BK3359" s="74">
        <v>8329</v>
      </c>
      <c r="BL3359" s="74" t="s">
        <v>3873</v>
      </c>
      <c r="BM3359" s="74"/>
    </row>
    <row r="3360" spans="63:65" x14ac:dyDescent="0.25">
      <c r="BK3360" s="74">
        <v>8330</v>
      </c>
      <c r="BL3360" s="74" t="s">
        <v>4816</v>
      </c>
      <c r="BM3360" s="74"/>
    </row>
    <row r="3361" spans="63:65" x14ac:dyDescent="0.25">
      <c r="BK3361" s="74">
        <v>8331</v>
      </c>
      <c r="BL3361" s="74" t="s">
        <v>4817</v>
      </c>
      <c r="BM3361" s="74"/>
    </row>
    <row r="3362" spans="63:65" x14ac:dyDescent="0.25">
      <c r="BK3362" s="74">
        <v>8332</v>
      </c>
      <c r="BL3362" s="74" t="s">
        <v>10211</v>
      </c>
      <c r="BM3362" s="74"/>
    </row>
    <row r="3363" spans="63:65" x14ac:dyDescent="0.25">
      <c r="BK3363" s="74">
        <v>8333</v>
      </c>
      <c r="BL3363" s="74" t="s">
        <v>4818</v>
      </c>
      <c r="BM3363" s="74"/>
    </row>
    <row r="3364" spans="63:65" x14ac:dyDescent="0.25">
      <c r="BK3364" s="74">
        <v>8334</v>
      </c>
      <c r="BL3364" s="74" t="s">
        <v>4819</v>
      </c>
      <c r="BM3364" s="74"/>
    </row>
    <row r="3365" spans="63:65" x14ac:dyDescent="0.25">
      <c r="BK3365" s="74">
        <v>8335</v>
      </c>
      <c r="BL3365" s="74" t="s">
        <v>4820</v>
      </c>
      <c r="BM3365" s="74"/>
    </row>
    <row r="3366" spans="63:65" x14ac:dyDescent="0.25">
      <c r="BK3366" s="74">
        <v>8336</v>
      </c>
      <c r="BL3366" s="74" t="s">
        <v>3628</v>
      </c>
      <c r="BM3366" s="74"/>
    </row>
    <row r="3367" spans="63:65" x14ac:dyDescent="0.25">
      <c r="BK3367" s="74">
        <v>8337</v>
      </c>
      <c r="BL3367" s="74" t="s">
        <v>10212</v>
      </c>
      <c r="BM3367" s="74"/>
    </row>
    <row r="3368" spans="63:65" x14ac:dyDescent="0.25">
      <c r="BK3368" s="74">
        <v>8338</v>
      </c>
      <c r="BL3368" s="74" t="s">
        <v>4821</v>
      </c>
      <c r="BM3368" s="74"/>
    </row>
    <row r="3369" spans="63:65" x14ac:dyDescent="0.25">
      <c r="BK3369" s="74">
        <v>8339</v>
      </c>
      <c r="BL3369" s="74" t="s">
        <v>4397</v>
      </c>
      <c r="BM3369" s="74"/>
    </row>
    <row r="3370" spans="63:65" x14ac:dyDescent="0.25">
      <c r="BK3370" s="74">
        <v>8340</v>
      </c>
      <c r="BL3370" s="74" t="s">
        <v>10213</v>
      </c>
      <c r="BM3370" s="74"/>
    </row>
    <row r="3371" spans="63:65" x14ac:dyDescent="0.25">
      <c r="BK3371" s="74">
        <v>8341</v>
      </c>
      <c r="BL3371" s="74" t="s">
        <v>4822</v>
      </c>
      <c r="BM3371" s="74"/>
    </row>
    <row r="3372" spans="63:65" x14ac:dyDescent="0.25">
      <c r="BK3372" s="74">
        <v>8342</v>
      </c>
      <c r="BL3372" s="74" t="s">
        <v>10214</v>
      </c>
      <c r="BM3372" s="74"/>
    </row>
    <row r="3373" spans="63:65" x14ac:dyDescent="0.25">
      <c r="BK3373" s="74">
        <v>8343</v>
      </c>
      <c r="BL3373" s="74" t="s">
        <v>10031</v>
      </c>
      <c r="BM3373" s="74"/>
    </row>
    <row r="3374" spans="63:65" x14ac:dyDescent="0.25">
      <c r="BK3374" s="74">
        <v>8344</v>
      </c>
      <c r="BL3374" s="74" t="s">
        <v>4823</v>
      </c>
      <c r="BM3374" s="74"/>
    </row>
    <row r="3375" spans="63:65" x14ac:dyDescent="0.25">
      <c r="BK3375" s="74">
        <v>8345</v>
      </c>
      <c r="BL3375" s="74" t="s">
        <v>4824</v>
      </c>
      <c r="BM3375" s="74"/>
    </row>
    <row r="3376" spans="63:65" x14ac:dyDescent="0.25">
      <c r="BK3376" s="74">
        <v>8347</v>
      </c>
      <c r="BL3376" s="74" t="s">
        <v>4825</v>
      </c>
      <c r="BM3376" s="74"/>
    </row>
    <row r="3377" spans="63:65" x14ac:dyDescent="0.25">
      <c r="BK3377" s="74">
        <v>8348</v>
      </c>
      <c r="BL3377" s="74" t="s">
        <v>4826</v>
      </c>
      <c r="BM3377" s="74"/>
    </row>
    <row r="3378" spans="63:65" x14ac:dyDescent="0.25">
      <c r="BK3378" s="74">
        <v>8349</v>
      </c>
      <c r="BL3378" s="74" t="s">
        <v>4827</v>
      </c>
      <c r="BM3378" s="74"/>
    </row>
    <row r="3379" spans="63:65" x14ac:dyDescent="0.25">
      <c r="BK3379" s="74">
        <v>8350</v>
      </c>
      <c r="BL3379" s="74" t="s">
        <v>4828</v>
      </c>
      <c r="BM3379" s="74"/>
    </row>
    <row r="3380" spans="63:65" x14ac:dyDescent="0.25">
      <c r="BK3380" s="74">
        <v>8351</v>
      </c>
      <c r="BL3380" s="74" t="s">
        <v>4829</v>
      </c>
      <c r="BM3380" s="74"/>
    </row>
    <row r="3381" spans="63:65" x14ac:dyDescent="0.25">
      <c r="BK3381" s="74">
        <v>8352</v>
      </c>
      <c r="BL3381" s="74" t="s">
        <v>10215</v>
      </c>
      <c r="BM3381" s="74"/>
    </row>
    <row r="3382" spans="63:65" x14ac:dyDescent="0.25">
      <c r="BK3382" s="74">
        <v>8353</v>
      </c>
      <c r="BL3382" s="74" t="s">
        <v>4830</v>
      </c>
      <c r="BM3382" s="74"/>
    </row>
    <row r="3383" spans="63:65" x14ac:dyDescent="0.25">
      <c r="BK3383" s="74">
        <v>8354</v>
      </c>
      <c r="BL3383" s="74" t="s">
        <v>4831</v>
      </c>
      <c r="BM3383" s="74"/>
    </row>
    <row r="3384" spans="63:65" x14ac:dyDescent="0.25">
      <c r="BK3384" s="74">
        <v>8355</v>
      </c>
      <c r="BL3384" s="74" t="s">
        <v>4832</v>
      </c>
      <c r="BM3384" s="74"/>
    </row>
    <row r="3385" spans="63:65" x14ac:dyDescent="0.25">
      <c r="BK3385" s="74">
        <v>8356</v>
      </c>
      <c r="BL3385" s="74" t="s">
        <v>4833</v>
      </c>
      <c r="BM3385" s="74"/>
    </row>
    <row r="3386" spans="63:65" x14ac:dyDescent="0.25">
      <c r="BK3386" s="74">
        <v>8357</v>
      </c>
      <c r="BL3386" s="74" t="s">
        <v>4834</v>
      </c>
      <c r="BM3386" s="74"/>
    </row>
    <row r="3387" spans="63:65" x14ac:dyDescent="0.25">
      <c r="BK3387" s="74">
        <v>8358</v>
      </c>
      <c r="BL3387" s="74" t="s">
        <v>4835</v>
      </c>
      <c r="BM3387" s="74"/>
    </row>
    <row r="3388" spans="63:65" x14ac:dyDescent="0.25">
      <c r="BK3388" s="74">
        <v>8359</v>
      </c>
      <c r="BL3388" s="74" t="s">
        <v>4836</v>
      </c>
      <c r="BM3388" s="74"/>
    </row>
    <row r="3389" spans="63:65" x14ac:dyDescent="0.25">
      <c r="BK3389" s="74">
        <v>8361</v>
      </c>
      <c r="BL3389" s="74" t="s">
        <v>10216</v>
      </c>
      <c r="BM3389" s="74"/>
    </row>
    <row r="3390" spans="63:65" x14ac:dyDescent="0.25">
      <c r="BK3390" s="74">
        <v>8362</v>
      </c>
      <c r="BL3390" s="74" t="s">
        <v>4837</v>
      </c>
      <c r="BM3390" s="74"/>
    </row>
    <row r="3391" spans="63:65" x14ac:dyDescent="0.25">
      <c r="BK3391" s="74">
        <v>8363</v>
      </c>
      <c r="BL3391" s="74" t="s">
        <v>3354</v>
      </c>
      <c r="BM3391" s="74"/>
    </row>
    <row r="3392" spans="63:65" x14ac:dyDescent="0.25">
      <c r="BK3392" s="74">
        <v>8364</v>
      </c>
      <c r="BL3392" s="74" t="s">
        <v>4838</v>
      </c>
      <c r="BM3392" s="74"/>
    </row>
    <row r="3393" spans="63:65" x14ac:dyDescent="0.25">
      <c r="BK3393" s="74">
        <v>8365</v>
      </c>
      <c r="BL3393" s="74" t="s">
        <v>4839</v>
      </c>
      <c r="BM3393" s="74"/>
    </row>
    <row r="3394" spans="63:65" x14ac:dyDescent="0.25">
      <c r="BK3394" s="74">
        <v>8366</v>
      </c>
      <c r="BL3394" s="74" t="s">
        <v>4840</v>
      </c>
      <c r="BM3394" s="74"/>
    </row>
    <row r="3395" spans="63:65" x14ac:dyDescent="0.25">
      <c r="BK3395" s="74">
        <v>8367</v>
      </c>
      <c r="BL3395" s="74" t="s">
        <v>4841</v>
      </c>
      <c r="BM3395" s="74"/>
    </row>
    <row r="3396" spans="63:65" x14ac:dyDescent="0.25">
      <c r="BK3396" s="74">
        <v>8368</v>
      </c>
      <c r="BL3396" s="74" t="s">
        <v>4842</v>
      </c>
      <c r="BM3396" s="74"/>
    </row>
    <row r="3397" spans="63:65" x14ac:dyDescent="0.25">
      <c r="BK3397" s="74">
        <v>8369</v>
      </c>
      <c r="BL3397" s="74" t="s">
        <v>4843</v>
      </c>
      <c r="BM3397" s="74"/>
    </row>
    <row r="3398" spans="63:65" x14ac:dyDescent="0.25">
      <c r="BK3398" s="74">
        <v>8371</v>
      </c>
      <c r="BL3398" s="74" t="s">
        <v>4844</v>
      </c>
      <c r="BM3398" s="74"/>
    </row>
    <row r="3399" spans="63:65" x14ac:dyDescent="0.25">
      <c r="BK3399" s="74">
        <v>8372</v>
      </c>
      <c r="BL3399" s="74" t="s">
        <v>3146</v>
      </c>
      <c r="BM3399" s="74"/>
    </row>
    <row r="3400" spans="63:65" x14ac:dyDescent="0.25">
      <c r="BK3400" s="74">
        <v>8373</v>
      </c>
      <c r="BL3400" s="74" t="s">
        <v>4845</v>
      </c>
      <c r="BM3400" s="74"/>
    </row>
    <row r="3401" spans="63:65" x14ac:dyDescent="0.25">
      <c r="BK3401" s="74">
        <v>8374</v>
      </c>
      <c r="BL3401" s="74" t="s">
        <v>10217</v>
      </c>
      <c r="BM3401" s="74"/>
    </row>
    <row r="3402" spans="63:65" x14ac:dyDescent="0.25">
      <c r="BK3402" s="74">
        <v>8375</v>
      </c>
      <c r="BL3402" s="74" t="s">
        <v>4846</v>
      </c>
      <c r="BM3402" s="74"/>
    </row>
    <row r="3403" spans="63:65" x14ac:dyDescent="0.25">
      <c r="BK3403" s="74">
        <v>8376</v>
      </c>
      <c r="BL3403" s="74" t="s">
        <v>4847</v>
      </c>
      <c r="BM3403" s="74"/>
    </row>
    <row r="3404" spans="63:65" x14ac:dyDescent="0.25">
      <c r="BK3404" s="74">
        <v>8377</v>
      </c>
      <c r="BL3404" s="74" t="s">
        <v>4848</v>
      </c>
      <c r="BM3404" s="74"/>
    </row>
    <row r="3405" spans="63:65" x14ac:dyDescent="0.25">
      <c r="BK3405" s="74">
        <v>8378</v>
      </c>
      <c r="BL3405" s="74" t="s">
        <v>4849</v>
      </c>
      <c r="BM3405" s="74"/>
    </row>
    <row r="3406" spans="63:65" x14ac:dyDescent="0.25">
      <c r="BK3406" s="74">
        <v>8379</v>
      </c>
      <c r="BL3406" s="74" t="s">
        <v>4850</v>
      </c>
      <c r="BM3406" s="74"/>
    </row>
    <row r="3407" spans="63:65" x14ac:dyDescent="0.25">
      <c r="BK3407" s="74">
        <v>8380</v>
      </c>
      <c r="BL3407" s="74" t="s">
        <v>10218</v>
      </c>
      <c r="BM3407" s="74"/>
    </row>
    <row r="3408" spans="63:65" x14ac:dyDescent="0.25">
      <c r="BK3408" s="74">
        <v>8381</v>
      </c>
      <c r="BL3408" s="74" t="s">
        <v>4851</v>
      </c>
      <c r="BM3408" s="74"/>
    </row>
    <row r="3409" spans="63:65" x14ac:dyDescent="0.25">
      <c r="BK3409" s="74">
        <v>8383</v>
      </c>
      <c r="BL3409" s="74" t="s">
        <v>4853</v>
      </c>
      <c r="BM3409" s="74"/>
    </row>
    <row r="3410" spans="63:65" x14ac:dyDescent="0.25">
      <c r="BK3410" s="74">
        <v>8384</v>
      </c>
      <c r="BL3410" s="74" t="s">
        <v>4854</v>
      </c>
      <c r="BM3410" s="74"/>
    </row>
    <row r="3411" spans="63:65" x14ac:dyDescent="0.25">
      <c r="BK3411" s="74">
        <v>8387</v>
      </c>
      <c r="BL3411" s="74" t="s">
        <v>4855</v>
      </c>
      <c r="BM3411" s="74"/>
    </row>
    <row r="3412" spans="63:65" x14ac:dyDescent="0.25">
      <c r="BK3412" s="74">
        <v>8389</v>
      </c>
      <c r="BL3412" s="74" t="s">
        <v>3991</v>
      </c>
      <c r="BM3412" s="74"/>
    </row>
    <row r="3413" spans="63:65" x14ac:dyDescent="0.25">
      <c r="BK3413" s="74">
        <v>8390</v>
      </c>
      <c r="BL3413" s="74" t="s">
        <v>10219</v>
      </c>
      <c r="BM3413" s="74"/>
    </row>
    <row r="3414" spans="63:65" x14ac:dyDescent="0.25">
      <c r="BK3414" s="74">
        <v>8391</v>
      </c>
      <c r="BL3414" s="74" t="s">
        <v>4618</v>
      </c>
      <c r="BM3414" s="74"/>
    </row>
    <row r="3415" spans="63:65" x14ac:dyDescent="0.25">
      <c r="BK3415" s="74">
        <v>8392</v>
      </c>
      <c r="BL3415" s="74" t="s">
        <v>4856</v>
      </c>
      <c r="BM3415" s="74"/>
    </row>
    <row r="3416" spans="63:65" x14ac:dyDescent="0.25">
      <c r="BK3416" s="74">
        <v>8393</v>
      </c>
      <c r="BL3416" s="74" t="s">
        <v>10220</v>
      </c>
      <c r="BM3416" s="74"/>
    </row>
    <row r="3417" spans="63:65" x14ac:dyDescent="0.25">
      <c r="BK3417" s="74">
        <v>8394</v>
      </c>
      <c r="BL3417" s="74" t="s">
        <v>4640</v>
      </c>
      <c r="BM3417" s="74"/>
    </row>
    <row r="3418" spans="63:65" x14ac:dyDescent="0.25">
      <c r="BK3418" s="74">
        <v>8395</v>
      </c>
      <c r="BL3418" s="74" t="s">
        <v>10221</v>
      </c>
      <c r="BM3418" s="74"/>
    </row>
    <row r="3419" spans="63:65" x14ac:dyDescent="0.25">
      <c r="BK3419" s="74">
        <v>8396</v>
      </c>
      <c r="BL3419" s="74" t="s">
        <v>4857</v>
      </c>
      <c r="BM3419" s="74"/>
    </row>
    <row r="3420" spans="63:65" x14ac:dyDescent="0.25">
      <c r="BK3420" s="74">
        <v>8397</v>
      </c>
      <c r="BL3420" s="74" t="s">
        <v>10222</v>
      </c>
      <c r="BM3420" s="74"/>
    </row>
    <row r="3421" spans="63:65" x14ac:dyDescent="0.25">
      <c r="BK3421" s="74">
        <v>8398</v>
      </c>
      <c r="BL3421" s="74" t="s">
        <v>4858</v>
      </c>
      <c r="BM3421" s="74"/>
    </row>
    <row r="3422" spans="63:65" x14ac:dyDescent="0.25">
      <c r="BK3422" s="74">
        <v>8399</v>
      </c>
      <c r="BL3422" s="74" t="s">
        <v>4859</v>
      </c>
      <c r="BM3422" s="74"/>
    </row>
    <row r="3423" spans="63:65" x14ac:dyDescent="0.25">
      <c r="BK3423" s="74">
        <v>8400</v>
      </c>
      <c r="BL3423" s="74" t="s">
        <v>4860</v>
      </c>
      <c r="BM3423" s="74"/>
    </row>
    <row r="3424" spans="63:65" x14ac:dyDescent="0.25">
      <c r="BK3424" s="74">
        <v>8401</v>
      </c>
      <c r="BL3424" s="74" t="s">
        <v>4861</v>
      </c>
      <c r="BM3424" s="74"/>
    </row>
    <row r="3425" spans="63:65" x14ac:dyDescent="0.25">
      <c r="BK3425" s="74">
        <v>8402</v>
      </c>
      <c r="BL3425" s="74" t="s">
        <v>10223</v>
      </c>
      <c r="BM3425" s="74"/>
    </row>
    <row r="3426" spans="63:65" x14ac:dyDescent="0.25">
      <c r="BK3426" s="74">
        <v>8403</v>
      </c>
      <c r="BL3426" s="74" t="s">
        <v>4862</v>
      </c>
      <c r="BM3426" s="74"/>
    </row>
    <row r="3427" spans="63:65" x14ac:dyDescent="0.25">
      <c r="BK3427" s="74">
        <v>8405</v>
      </c>
      <c r="BL3427" s="74" t="s">
        <v>3819</v>
      </c>
      <c r="BM3427" s="74"/>
    </row>
    <row r="3428" spans="63:65" x14ac:dyDescent="0.25">
      <c r="BK3428" s="74">
        <v>8406</v>
      </c>
      <c r="BL3428" s="74" t="s">
        <v>4863</v>
      </c>
      <c r="BM3428" s="74"/>
    </row>
    <row r="3429" spans="63:65" x14ac:dyDescent="0.25">
      <c r="BK3429" s="74">
        <v>8408</v>
      </c>
      <c r="BL3429" s="74" t="s">
        <v>4864</v>
      </c>
      <c r="BM3429" s="74"/>
    </row>
    <row r="3430" spans="63:65" x14ac:dyDescent="0.25">
      <c r="BK3430" s="74">
        <v>8411</v>
      </c>
      <c r="BL3430" s="74" t="s">
        <v>4300</v>
      </c>
      <c r="BM3430" s="74"/>
    </row>
    <row r="3431" spans="63:65" x14ac:dyDescent="0.25">
      <c r="BK3431" s="74">
        <v>8413</v>
      </c>
      <c r="BL3431" s="74" t="s">
        <v>3526</v>
      </c>
      <c r="BM3431" s="74"/>
    </row>
    <row r="3432" spans="63:65" x14ac:dyDescent="0.25">
      <c r="BK3432" s="74">
        <v>8414</v>
      </c>
      <c r="BL3432" s="74" t="s">
        <v>9407</v>
      </c>
      <c r="BM3432" s="74"/>
    </row>
    <row r="3433" spans="63:65" x14ac:dyDescent="0.25">
      <c r="BK3433" s="74">
        <v>8415</v>
      </c>
      <c r="BL3433" s="74" t="s">
        <v>4865</v>
      </c>
      <c r="BM3433" s="74"/>
    </row>
    <row r="3434" spans="63:65" x14ac:dyDescent="0.25">
      <c r="BK3434" s="74">
        <v>8416</v>
      </c>
      <c r="BL3434" s="74" t="s">
        <v>4866</v>
      </c>
      <c r="BM3434" s="74"/>
    </row>
    <row r="3435" spans="63:65" x14ac:dyDescent="0.25">
      <c r="BK3435" s="74">
        <v>8417</v>
      </c>
      <c r="BL3435" s="74" t="s">
        <v>4867</v>
      </c>
      <c r="BM3435" s="74"/>
    </row>
    <row r="3436" spans="63:65" x14ac:dyDescent="0.25">
      <c r="BK3436" s="74">
        <v>8418</v>
      </c>
      <c r="BL3436" s="74" t="s">
        <v>4868</v>
      </c>
      <c r="BM3436" s="74"/>
    </row>
    <row r="3437" spans="63:65" x14ac:dyDescent="0.25">
      <c r="BK3437" s="74">
        <v>8419</v>
      </c>
      <c r="BL3437" s="74" t="s">
        <v>4869</v>
      </c>
      <c r="BM3437" s="74"/>
    </row>
    <row r="3438" spans="63:65" x14ac:dyDescent="0.25">
      <c r="BK3438" s="74">
        <v>8420</v>
      </c>
      <c r="BL3438" s="74" t="s">
        <v>3927</v>
      </c>
      <c r="BM3438" s="74"/>
    </row>
    <row r="3439" spans="63:65" x14ac:dyDescent="0.25">
      <c r="BK3439" s="74">
        <v>8421</v>
      </c>
      <c r="BL3439" s="74" t="s">
        <v>4870</v>
      </c>
      <c r="BM3439" s="74"/>
    </row>
    <row r="3440" spans="63:65" x14ac:dyDescent="0.25">
      <c r="BK3440" s="74">
        <v>8422</v>
      </c>
      <c r="BL3440" s="74" t="s">
        <v>10224</v>
      </c>
      <c r="BM3440" s="74"/>
    </row>
    <row r="3441" spans="63:65" x14ac:dyDescent="0.25">
      <c r="BK3441" s="74">
        <v>8423</v>
      </c>
      <c r="BL3441" s="74" t="s">
        <v>2356</v>
      </c>
      <c r="BM3441" s="74"/>
    </row>
    <row r="3442" spans="63:65" x14ac:dyDescent="0.25">
      <c r="BK3442" s="74">
        <v>8424</v>
      </c>
      <c r="BL3442" s="74" t="s">
        <v>12421</v>
      </c>
      <c r="BM3442" s="74"/>
    </row>
    <row r="3443" spans="63:65" x14ac:dyDescent="0.25">
      <c r="BK3443" s="74">
        <v>8425</v>
      </c>
      <c r="BL3443" s="74" t="s">
        <v>10142</v>
      </c>
      <c r="BM3443" s="74"/>
    </row>
    <row r="3444" spans="63:65" x14ac:dyDescent="0.25">
      <c r="BK3444" s="74">
        <v>8426</v>
      </c>
      <c r="BL3444" s="74" t="s">
        <v>10149</v>
      </c>
      <c r="BM3444" s="74"/>
    </row>
    <row r="3445" spans="63:65" x14ac:dyDescent="0.25">
      <c r="BK3445" s="74">
        <v>8427</v>
      </c>
      <c r="BL3445" s="74" t="s">
        <v>4872</v>
      </c>
      <c r="BM3445" s="74"/>
    </row>
    <row r="3446" spans="63:65" x14ac:dyDescent="0.25">
      <c r="BK3446" s="74">
        <v>8428</v>
      </c>
      <c r="BL3446" s="74" t="s">
        <v>4873</v>
      </c>
      <c r="BM3446" s="74"/>
    </row>
    <row r="3447" spans="63:65" x14ac:dyDescent="0.25">
      <c r="BK3447" s="74">
        <v>8429</v>
      </c>
      <c r="BL3447" s="74" t="s">
        <v>4874</v>
      </c>
      <c r="BM3447" s="74"/>
    </row>
    <row r="3448" spans="63:65" x14ac:dyDescent="0.25">
      <c r="BK3448" s="74">
        <v>8430</v>
      </c>
      <c r="BL3448" s="74" t="s">
        <v>4875</v>
      </c>
      <c r="BM3448" s="74"/>
    </row>
    <row r="3449" spans="63:65" x14ac:dyDescent="0.25">
      <c r="BK3449" s="74">
        <v>8431</v>
      </c>
      <c r="BL3449" s="74" t="s">
        <v>4813</v>
      </c>
      <c r="BM3449" s="74"/>
    </row>
    <row r="3450" spans="63:65" x14ac:dyDescent="0.25">
      <c r="BK3450" s="74">
        <v>8432</v>
      </c>
      <c r="BL3450" s="74" t="s">
        <v>4876</v>
      </c>
      <c r="BM3450" s="74"/>
    </row>
    <row r="3451" spans="63:65" x14ac:dyDescent="0.25">
      <c r="BK3451" s="74">
        <v>8433</v>
      </c>
      <c r="BL3451" s="74" t="s">
        <v>4877</v>
      </c>
      <c r="BM3451" s="74"/>
    </row>
    <row r="3452" spans="63:65" x14ac:dyDescent="0.25">
      <c r="BK3452" s="74">
        <v>8434</v>
      </c>
      <c r="BL3452" s="74" t="s">
        <v>4878</v>
      </c>
      <c r="BM3452" s="74"/>
    </row>
    <row r="3453" spans="63:65" x14ac:dyDescent="0.25">
      <c r="BK3453" s="74">
        <v>8435</v>
      </c>
      <c r="BL3453" s="74" t="s">
        <v>4879</v>
      </c>
      <c r="BM3453" s="74"/>
    </row>
    <row r="3454" spans="63:65" x14ac:dyDescent="0.25">
      <c r="BK3454" s="74">
        <v>8436</v>
      </c>
      <c r="BL3454" s="74" t="s">
        <v>4880</v>
      </c>
      <c r="BM3454" s="74"/>
    </row>
    <row r="3455" spans="63:65" x14ac:dyDescent="0.25">
      <c r="BK3455" s="74">
        <v>8437</v>
      </c>
      <c r="BL3455" s="74" t="s">
        <v>4881</v>
      </c>
      <c r="BM3455" s="74"/>
    </row>
    <row r="3456" spans="63:65" x14ac:dyDescent="0.25">
      <c r="BK3456" s="74">
        <v>8439</v>
      </c>
      <c r="BL3456" s="74" t="s">
        <v>10225</v>
      </c>
      <c r="BM3456" s="74"/>
    </row>
    <row r="3457" spans="63:65" x14ac:dyDescent="0.25">
      <c r="BK3457" s="74">
        <v>8440</v>
      </c>
      <c r="BL3457" s="74" t="s">
        <v>10226</v>
      </c>
      <c r="BM3457" s="74"/>
    </row>
    <row r="3458" spans="63:65" x14ac:dyDescent="0.25">
      <c r="BK3458" s="74">
        <v>8441</v>
      </c>
      <c r="BL3458" s="74" t="s">
        <v>4882</v>
      </c>
      <c r="BM3458" s="74"/>
    </row>
    <row r="3459" spans="63:65" x14ac:dyDescent="0.25">
      <c r="BK3459" s="74">
        <v>8442</v>
      </c>
      <c r="BL3459" s="74" t="s">
        <v>4883</v>
      </c>
      <c r="BM3459" s="74"/>
    </row>
    <row r="3460" spans="63:65" x14ac:dyDescent="0.25">
      <c r="BK3460" s="74">
        <v>8443</v>
      </c>
      <c r="BL3460" s="74" t="s">
        <v>4884</v>
      </c>
      <c r="BM3460" s="74"/>
    </row>
    <row r="3461" spans="63:65" x14ac:dyDescent="0.25">
      <c r="BK3461" s="74">
        <v>8444</v>
      </c>
      <c r="BL3461" s="74" t="s">
        <v>117</v>
      </c>
      <c r="BM3461" s="74"/>
    </row>
    <row r="3462" spans="63:65" x14ac:dyDescent="0.25">
      <c r="BK3462" s="74">
        <v>8445</v>
      </c>
      <c r="BL3462" s="74" t="s">
        <v>10227</v>
      </c>
      <c r="BM3462" s="74"/>
    </row>
    <row r="3463" spans="63:65" x14ac:dyDescent="0.25">
      <c r="BK3463" s="74">
        <v>8447</v>
      </c>
      <c r="BL3463" s="74" t="s">
        <v>4545</v>
      </c>
      <c r="BM3463" s="74"/>
    </row>
    <row r="3464" spans="63:65" x14ac:dyDescent="0.25">
      <c r="BK3464" s="74">
        <v>8448</v>
      </c>
      <c r="BL3464" s="74" t="s">
        <v>3518</v>
      </c>
      <c r="BM3464" s="74"/>
    </row>
    <row r="3465" spans="63:65" x14ac:dyDescent="0.25">
      <c r="BK3465" s="74">
        <v>8449</v>
      </c>
      <c r="BL3465" s="74" t="s">
        <v>10228</v>
      </c>
      <c r="BM3465" s="74"/>
    </row>
    <row r="3466" spans="63:65" x14ac:dyDescent="0.25">
      <c r="BK3466" s="74">
        <v>8450</v>
      </c>
      <c r="BL3466" s="74" t="s">
        <v>4885</v>
      </c>
      <c r="BM3466" s="74"/>
    </row>
    <row r="3467" spans="63:65" x14ac:dyDescent="0.25">
      <c r="BK3467" s="74">
        <v>8451</v>
      </c>
      <c r="BL3467" s="74" t="s">
        <v>4886</v>
      </c>
      <c r="BM3467" s="74"/>
    </row>
    <row r="3468" spans="63:65" x14ac:dyDescent="0.25">
      <c r="BK3468" s="74">
        <v>8452</v>
      </c>
      <c r="BL3468" s="74" t="s">
        <v>3583</v>
      </c>
      <c r="BM3468" s="74"/>
    </row>
    <row r="3469" spans="63:65" x14ac:dyDescent="0.25">
      <c r="BK3469" s="74">
        <v>8454</v>
      </c>
      <c r="BL3469" s="74" t="s">
        <v>4887</v>
      </c>
      <c r="BM3469" s="74"/>
    </row>
    <row r="3470" spans="63:65" x14ac:dyDescent="0.25">
      <c r="BK3470" s="74">
        <v>8455</v>
      </c>
      <c r="BL3470" s="74" t="s">
        <v>4888</v>
      </c>
      <c r="BM3470" s="74"/>
    </row>
    <row r="3471" spans="63:65" x14ac:dyDescent="0.25">
      <c r="BK3471" s="74">
        <v>8456</v>
      </c>
      <c r="BL3471" s="74" t="s">
        <v>4889</v>
      </c>
      <c r="BM3471" s="74"/>
    </row>
    <row r="3472" spans="63:65" x14ac:dyDescent="0.25">
      <c r="BK3472" s="74">
        <v>8458</v>
      </c>
      <c r="BL3472" s="74" t="s">
        <v>4890</v>
      </c>
      <c r="BM3472" s="74"/>
    </row>
    <row r="3473" spans="63:65" x14ac:dyDescent="0.25">
      <c r="BK3473" s="74">
        <v>8459</v>
      </c>
      <c r="BL3473" s="74" t="s">
        <v>4891</v>
      </c>
      <c r="BM3473" s="74"/>
    </row>
    <row r="3474" spans="63:65" x14ac:dyDescent="0.25">
      <c r="BK3474" s="74">
        <v>8461</v>
      </c>
      <c r="BL3474" s="74" t="s">
        <v>4892</v>
      </c>
      <c r="BM3474" s="74"/>
    </row>
    <row r="3475" spans="63:65" x14ac:dyDescent="0.25">
      <c r="BK3475" s="74">
        <v>8463</v>
      </c>
      <c r="BL3475" s="74" t="s">
        <v>4894</v>
      </c>
      <c r="BM3475" s="74"/>
    </row>
    <row r="3476" spans="63:65" x14ac:dyDescent="0.25">
      <c r="BK3476" s="74">
        <v>8464</v>
      </c>
      <c r="BL3476" s="74" t="s">
        <v>4895</v>
      </c>
      <c r="BM3476" s="74"/>
    </row>
    <row r="3477" spans="63:65" x14ac:dyDescent="0.25">
      <c r="BK3477" s="74">
        <v>8467</v>
      </c>
      <c r="BL3477" s="74" t="s">
        <v>4896</v>
      </c>
      <c r="BM3477" s="74"/>
    </row>
    <row r="3478" spans="63:65" x14ac:dyDescent="0.25">
      <c r="BK3478" s="74">
        <v>8468</v>
      </c>
      <c r="BL3478" s="74" t="s">
        <v>4897</v>
      </c>
      <c r="BM3478" s="74"/>
    </row>
    <row r="3479" spans="63:65" x14ac:dyDescent="0.25">
      <c r="BK3479" s="74">
        <v>8469</v>
      </c>
      <c r="BL3479" s="74" t="s">
        <v>4898</v>
      </c>
      <c r="BM3479" s="74"/>
    </row>
    <row r="3480" spans="63:65" x14ac:dyDescent="0.25">
      <c r="BK3480" s="74">
        <v>8470</v>
      </c>
      <c r="BL3480" s="74" t="s">
        <v>4899</v>
      </c>
      <c r="BM3480" s="74"/>
    </row>
    <row r="3481" spans="63:65" x14ac:dyDescent="0.25">
      <c r="BK3481" s="74">
        <v>8471</v>
      </c>
      <c r="BL3481" s="74" t="s">
        <v>4900</v>
      </c>
      <c r="BM3481" s="74"/>
    </row>
    <row r="3482" spans="63:65" x14ac:dyDescent="0.25">
      <c r="BK3482" s="74">
        <v>8472</v>
      </c>
      <c r="BL3482" s="74" t="s">
        <v>4901</v>
      </c>
      <c r="BM3482" s="74"/>
    </row>
    <row r="3483" spans="63:65" x14ac:dyDescent="0.25">
      <c r="BK3483" s="74">
        <v>8473</v>
      </c>
      <c r="BL3483" s="74" t="s">
        <v>4902</v>
      </c>
      <c r="BM3483" s="74"/>
    </row>
    <row r="3484" spans="63:65" x14ac:dyDescent="0.25">
      <c r="BK3484" s="74">
        <v>8474</v>
      </c>
      <c r="BL3484" s="74" t="s">
        <v>10229</v>
      </c>
      <c r="BM3484" s="74"/>
    </row>
    <row r="3485" spans="63:65" x14ac:dyDescent="0.25">
      <c r="BK3485" s="74">
        <v>8475</v>
      </c>
      <c r="BL3485" s="74" t="s">
        <v>4903</v>
      </c>
      <c r="BM3485" s="74"/>
    </row>
    <row r="3486" spans="63:65" x14ac:dyDescent="0.25">
      <c r="BK3486" s="74">
        <v>8476</v>
      </c>
      <c r="BL3486" s="74" t="s">
        <v>4904</v>
      </c>
      <c r="BM3486" s="74"/>
    </row>
    <row r="3487" spans="63:65" x14ac:dyDescent="0.25">
      <c r="BK3487" s="74">
        <v>8477</v>
      </c>
      <c r="BL3487" s="74" t="s">
        <v>4905</v>
      </c>
      <c r="BM3487" s="74"/>
    </row>
    <row r="3488" spans="63:65" x14ac:dyDescent="0.25">
      <c r="BK3488" s="74">
        <v>8478</v>
      </c>
      <c r="BL3488" s="74" t="s">
        <v>4906</v>
      </c>
      <c r="BM3488" s="74"/>
    </row>
    <row r="3489" spans="63:65" x14ac:dyDescent="0.25">
      <c r="BK3489" s="74">
        <v>8479</v>
      </c>
      <c r="BL3489" s="74" t="s">
        <v>4907</v>
      </c>
      <c r="BM3489" s="74"/>
    </row>
    <row r="3490" spans="63:65" x14ac:dyDescent="0.25">
      <c r="BK3490" s="74">
        <v>8480</v>
      </c>
      <c r="BL3490" s="74" t="s">
        <v>10230</v>
      </c>
      <c r="BM3490" s="74"/>
    </row>
    <row r="3491" spans="63:65" x14ac:dyDescent="0.25">
      <c r="BK3491" s="74">
        <v>8481</v>
      </c>
      <c r="BL3491" s="74" t="s">
        <v>4908</v>
      </c>
      <c r="BM3491" s="74"/>
    </row>
    <row r="3492" spans="63:65" x14ac:dyDescent="0.25">
      <c r="BK3492" s="74">
        <v>8482</v>
      </c>
      <c r="BL3492" s="74" t="s">
        <v>4909</v>
      </c>
      <c r="BM3492" s="74"/>
    </row>
    <row r="3493" spans="63:65" x14ac:dyDescent="0.25">
      <c r="BK3493" s="74">
        <v>8483</v>
      </c>
      <c r="BL3493" s="74" t="s">
        <v>3603</v>
      </c>
      <c r="BM3493" s="74"/>
    </row>
    <row r="3494" spans="63:65" x14ac:dyDescent="0.25">
      <c r="BK3494" s="74">
        <v>8484</v>
      </c>
      <c r="BL3494" s="74" t="s">
        <v>10231</v>
      </c>
      <c r="BM3494" s="74"/>
    </row>
    <row r="3495" spans="63:65" x14ac:dyDescent="0.25">
      <c r="BK3495" s="74">
        <v>8485</v>
      </c>
      <c r="BL3495" s="74" t="s">
        <v>4910</v>
      </c>
      <c r="BM3495" s="74"/>
    </row>
    <row r="3496" spans="63:65" x14ac:dyDescent="0.25">
      <c r="BK3496" s="74">
        <v>8486</v>
      </c>
      <c r="BL3496" s="74" t="s">
        <v>3357</v>
      </c>
      <c r="BM3496" s="74"/>
    </row>
    <row r="3497" spans="63:65" x14ac:dyDescent="0.25">
      <c r="BK3497" s="74">
        <v>8487</v>
      </c>
      <c r="BL3497" s="74" t="s">
        <v>3446</v>
      </c>
      <c r="BM3497" s="74"/>
    </row>
    <row r="3498" spans="63:65" x14ac:dyDescent="0.25">
      <c r="BK3498" s="74">
        <v>8488</v>
      </c>
      <c r="BL3498" s="74" t="s">
        <v>4911</v>
      </c>
      <c r="BM3498" s="74"/>
    </row>
    <row r="3499" spans="63:65" x14ac:dyDescent="0.25">
      <c r="BK3499" s="74">
        <v>8489</v>
      </c>
      <c r="BL3499" s="74" t="s">
        <v>4912</v>
      </c>
      <c r="BM3499" s="74"/>
    </row>
    <row r="3500" spans="63:65" x14ac:dyDescent="0.25">
      <c r="BK3500" s="74">
        <v>8491</v>
      </c>
      <c r="BL3500" s="74" t="s">
        <v>4434</v>
      </c>
      <c r="BM3500" s="74"/>
    </row>
    <row r="3501" spans="63:65" x14ac:dyDescent="0.25">
      <c r="BK3501" s="74">
        <v>8492</v>
      </c>
      <c r="BL3501" s="74" t="s">
        <v>4913</v>
      </c>
      <c r="BM3501" s="74"/>
    </row>
    <row r="3502" spans="63:65" x14ac:dyDescent="0.25">
      <c r="BK3502" s="74">
        <v>8493</v>
      </c>
      <c r="BL3502" s="74" t="s">
        <v>4914</v>
      </c>
      <c r="BM3502" s="74"/>
    </row>
    <row r="3503" spans="63:65" x14ac:dyDescent="0.25">
      <c r="BK3503" s="74">
        <v>8494</v>
      </c>
      <c r="BL3503" s="74" t="s">
        <v>10232</v>
      </c>
      <c r="BM3503" s="74"/>
    </row>
    <row r="3504" spans="63:65" x14ac:dyDescent="0.25">
      <c r="BK3504" s="74">
        <v>8495</v>
      </c>
      <c r="BL3504" s="74" t="s">
        <v>4915</v>
      </c>
      <c r="BM3504" s="74"/>
    </row>
    <row r="3505" spans="63:65" x14ac:dyDescent="0.25">
      <c r="BK3505" s="74">
        <v>8496</v>
      </c>
      <c r="BL3505" s="74" t="s">
        <v>4916</v>
      </c>
      <c r="BM3505" s="74"/>
    </row>
    <row r="3506" spans="63:65" x14ac:dyDescent="0.25">
      <c r="BK3506" s="74">
        <v>8497</v>
      </c>
      <c r="BL3506" s="74" t="s">
        <v>4917</v>
      </c>
      <c r="BM3506" s="74"/>
    </row>
    <row r="3507" spans="63:65" x14ac:dyDescent="0.25">
      <c r="BK3507" s="74">
        <v>8498</v>
      </c>
      <c r="BL3507" s="74" t="s">
        <v>4918</v>
      </c>
      <c r="BM3507" s="74"/>
    </row>
    <row r="3508" spans="63:65" x14ac:dyDescent="0.25">
      <c r="BK3508" s="74">
        <v>8499</v>
      </c>
      <c r="BL3508" s="74" t="s">
        <v>4919</v>
      </c>
      <c r="BM3508" s="74"/>
    </row>
    <row r="3509" spans="63:65" x14ac:dyDescent="0.25">
      <c r="BK3509" s="74">
        <v>8500</v>
      </c>
      <c r="BL3509" s="74" t="s">
        <v>3741</v>
      </c>
      <c r="BM3509" s="74"/>
    </row>
    <row r="3510" spans="63:65" x14ac:dyDescent="0.25">
      <c r="BK3510" s="74">
        <v>8501</v>
      </c>
      <c r="BL3510" s="74" t="s">
        <v>4920</v>
      </c>
      <c r="BM3510" s="74"/>
    </row>
    <row r="3511" spans="63:65" x14ac:dyDescent="0.25">
      <c r="BK3511" s="74">
        <v>8502</v>
      </c>
      <c r="BL3511" s="74" t="s">
        <v>4921</v>
      </c>
      <c r="BM3511" s="74"/>
    </row>
    <row r="3512" spans="63:65" x14ac:dyDescent="0.25">
      <c r="BK3512" s="74">
        <v>8505</v>
      </c>
      <c r="BL3512" s="74" t="s">
        <v>4922</v>
      </c>
      <c r="BM3512" s="74"/>
    </row>
    <row r="3513" spans="63:65" x14ac:dyDescent="0.25">
      <c r="BK3513" s="74">
        <v>8506</v>
      </c>
      <c r="BL3513" s="74" t="s">
        <v>4923</v>
      </c>
      <c r="BM3513" s="74"/>
    </row>
    <row r="3514" spans="63:65" x14ac:dyDescent="0.25">
      <c r="BK3514" s="74">
        <v>8507</v>
      </c>
      <c r="BL3514" s="74" t="s">
        <v>4924</v>
      </c>
      <c r="BM3514" s="74"/>
    </row>
    <row r="3515" spans="63:65" x14ac:dyDescent="0.25">
      <c r="BK3515" s="74">
        <v>8508</v>
      </c>
      <c r="BL3515" s="74" t="s">
        <v>3357</v>
      </c>
      <c r="BM3515" s="74"/>
    </row>
    <row r="3516" spans="63:65" x14ac:dyDescent="0.25">
      <c r="BK3516" s="74">
        <v>8509</v>
      </c>
      <c r="BL3516" s="74" t="s">
        <v>4925</v>
      </c>
      <c r="BM3516" s="74"/>
    </row>
    <row r="3517" spans="63:65" x14ac:dyDescent="0.25">
      <c r="BK3517" s="74">
        <v>8510</v>
      </c>
      <c r="BL3517" s="74" t="s">
        <v>4379</v>
      </c>
      <c r="BM3517" s="74"/>
    </row>
    <row r="3518" spans="63:65" x14ac:dyDescent="0.25">
      <c r="BK3518" s="74">
        <v>8511</v>
      </c>
      <c r="BL3518" s="74" t="s">
        <v>4926</v>
      </c>
      <c r="BM3518" s="74"/>
    </row>
    <row r="3519" spans="63:65" x14ac:dyDescent="0.25">
      <c r="BK3519" s="74">
        <v>8512</v>
      </c>
      <c r="BL3519" s="74" t="s">
        <v>4927</v>
      </c>
      <c r="BM3519" s="74"/>
    </row>
    <row r="3520" spans="63:65" x14ac:dyDescent="0.25">
      <c r="BK3520" s="74">
        <v>8514</v>
      </c>
      <c r="BL3520" s="74" t="s">
        <v>4928</v>
      </c>
      <c r="BM3520" s="74"/>
    </row>
    <row r="3521" spans="63:65" x14ac:dyDescent="0.25">
      <c r="BK3521" s="74">
        <v>8515</v>
      </c>
      <c r="BL3521" s="74" t="s">
        <v>4929</v>
      </c>
      <c r="BM3521" s="74"/>
    </row>
    <row r="3522" spans="63:65" x14ac:dyDescent="0.25">
      <c r="BK3522" s="74">
        <v>8516</v>
      </c>
      <c r="BL3522" s="74" t="s">
        <v>3357</v>
      </c>
      <c r="BM3522" s="74"/>
    </row>
    <row r="3523" spans="63:65" x14ac:dyDescent="0.25">
      <c r="BK3523" s="74">
        <v>8517</v>
      </c>
      <c r="BL3523" s="74" t="s">
        <v>4930</v>
      </c>
      <c r="BM3523" s="74"/>
    </row>
    <row r="3524" spans="63:65" x14ac:dyDescent="0.25">
      <c r="BK3524" s="74">
        <v>8518</v>
      </c>
      <c r="BL3524" s="74" t="s">
        <v>4931</v>
      </c>
      <c r="BM3524" s="74"/>
    </row>
    <row r="3525" spans="63:65" x14ac:dyDescent="0.25">
      <c r="BK3525" s="74">
        <v>8519</v>
      </c>
      <c r="BL3525" s="74" t="s">
        <v>4932</v>
      </c>
      <c r="BM3525" s="74"/>
    </row>
    <row r="3526" spans="63:65" x14ac:dyDescent="0.25">
      <c r="BK3526" s="74">
        <v>8523</v>
      </c>
      <c r="BL3526" s="74" t="s">
        <v>4933</v>
      </c>
      <c r="BM3526" s="74"/>
    </row>
    <row r="3527" spans="63:65" x14ac:dyDescent="0.25">
      <c r="BK3527" s="74">
        <v>8524</v>
      </c>
      <c r="BL3527" s="74" t="s">
        <v>4934</v>
      </c>
      <c r="BM3527" s="74"/>
    </row>
    <row r="3528" spans="63:65" x14ac:dyDescent="0.25">
      <c r="BK3528" s="74">
        <v>8525</v>
      </c>
      <c r="BL3528" s="74" t="s">
        <v>4935</v>
      </c>
      <c r="BM3528" s="74"/>
    </row>
    <row r="3529" spans="63:65" x14ac:dyDescent="0.25">
      <c r="BK3529" s="74">
        <v>8526</v>
      </c>
      <c r="BL3529" s="74" t="s">
        <v>4691</v>
      </c>
      <c r="BM3529" s="74"/>
    </row>
    <row r="3530" spans="63:65" x14ac:dyDescent="0.25">
      <c r="BK3530" s="74">
        <v>8527</v>
      </c>
      <c r="BL3530" s="74" t="s">
        <v>4936</v>
      </c>
      <c r="BM3530" s="74"/>
    </row>
    <row r="3531" spans="63:65" x14ac:dyDescent="0.25">
      <c r="BK3531" s="74">
        <v>8528</v>
      </c>
      <c r="BL3531" s="74" t="s">
        <v>4937</v>
      </c>
      <c r="BM3531" s="74"/>
    </row>
    <row r="3532" spans="63:65" x14ac:dyDescent="0.25">
      <c r="BK3532" s="74">
        <v>8529</v>
      </c>
      <c r="BL3532" s="74" t="s">
        <v>4938</v>
      </c>
      <c r="BM3532" s="74"/>
    </row>
    <row r="3533" spans="63:65" x14ac:dyDescent="0.25">
      <c r="BK3533" s="74">
        <v>8530</v>
      </c>
      <c r="BL3533" s="74" t="s">
        <v>4939</v>
      </c>
      <c r="BM3533" s="74"/>
    </row>
    <row r="3534" spans="63:65" x14ac:dyDescent="0.25">
      <c r="BK3534" s="74">
        <v>8531</v>
      </c>
      <c r="BL3534" s="74" t="s">
        <v>4738</v>
      </c>
      <c r="BM3534" s="74"/>
    </row>
    <row r="3535" spans="63:65" x14ac:dyDescent="0.25">
      <c r="BK3535" s="74">
        <v>8532</v>
      </c>
      <c r="BL3535" s="74" t="s">
        <v>2934</v>
      </c>
      <c r="BM3535" s="74"/>
    </row>
    <row r="3536" spans="63:65" x14ac:dyDescent="0.25">
      <c r="BK3536" s="74">
        <v>8533</v>
      </c>
      <c r="BL3536" s="74" t="s">
        <v>10233</v>
      </c>
      <c r="BM3536" s="74"/>
    </row>
    <row r="3537" spans="63:65" x14ac:dyDescent="0.25">
      <c r="BK3537" s="74">
        <v>8535</v>
      </c>
      <c r="BL3537" s="74" t="s">
        <v>4940</v>
      </c>
      <c r="BM3537" s="74"/>
    </row>
    <row r="3538" spans="63:65" x14ac:dyDescent="0.25">
      <c r="BK3538" s="74">
        <v>8536</v>
      </c>
      <c r="BL3538" s="74" t="s">
        <v>4941</v>
      </c>
      <c r="BM3538" s="74"/>
    </row>
    <row r="3539" spans="63:65" x14ac:dyDescent="0.25">
      <c r="BK3539" s="74">
        <v>8537</v>
      </c>
      <c r="BL3539" s="74" t="s">
        <v>4942</v>
      </c>
      <c r="BM3539" s="74"/>
    </row>
    <row r="3540" spans="63:65" x14ac:dyDescent="0.25">
      <c r="BK3540" s="74">
        <v>8538</v>
      </c>
      <c r="BL3540" s="74" t="s">
        <v>4943</v>
      </c>
      <c r="BM3540" s="74"/>
    </row>
    <row r="3541" spans="63:65" x14ac:dyDescent="0.25">
      <c r="BK3541" s="74">
        <v>8539</v>
      </c>
      <c r="BL3541" s="74" t="s">
        <v>4944</v>
      </c>
      <c r="BM3541" s="74"/>
    </row>
    <row r="3542" spans="63:65" x14ac:dyDescent="0.25">
      <c r="BK3542" s="74">
        <v>8540</v>
      </c>
      <c r="BL3542" s="74" t="s">
        <v>4774</v>
      </c>
      <c r="BM3542" s="74"/>
    </row>
    <row r="3543" spans="63:65" x14ac:dyDescent="0.25">
      <c r="BK3543" s="74">
        <v>8541</v>
      </c>
      <c r="BL3543" s="74" t="s">
        <v>10234</v>
      </c>
      <c r="BM3543" s="74"/>
    </row>
    <row r="3544" spans="63:65" x14ac:dyDescent="0.25">
      <c r="BK3544" s="74">
        <v>8542</v>
      </c>
      <c r="BL3544" s="74" t="s">
        <v>4945</v>
      </c>
      <c r="BM3544" s="74"/>
    </row>
    <row r="3545" spans="63:65" x14ac:dyDescent="0.25">
      <c r="BK3545" s="74">
        <v>8543</v>
      </c>
      <c r="BL3545" s="74" t="s">
        <v>2755</v>
      </c>
      <c r="BM3545" s="74"/>
    </row>
    <row r="3546" spans="63:65" x14ac:dyDescent="0.25">
      <c r="BK3546" s="74">
        <v>8544</v>
      </c>
      <c r="BL3546" s="74" t="s">
        <v>4946</v>
      </c>
      <c r="BM3546" s="74"/>
    </row>
    <row r="3547" spans="63:65" x14ac:dyDescent="0.25">
      <c r="BK3547" s="74">
        <v>8545</v>
      </c>
      <c r="BL3547" s="74" t="s">
        <v>10235</v>
      </c>
      <c r="BM3547" s="74"/>
    </row>
    <row r="3548" spans="63:65" x14ac:dyDescent="0.25">
      <c r="BK3548" s="74">
        <v>8546</v>
      </c>
      <c r="BL3548" s="74" t="s">
        <v>4947</v>
      </c>
      <c r="BM3548" s="74"/>
    </row>
    <row r="3549" spans="63:65" x14ac:dyDescent="0.25">
      <c r="BK3549" s="74">
        <v>8547</v>
      </c>
      <c r="BL3549" s="74" t="s">
        <v>4948</v>
      </c>
      <c r="BM3549" s="74"/>
    </row>
    <row r="3550" spans="63:65" x14ac:dyDescent="0.25">
      <c r="BK3550" s="74">
        <v>8548</v>
      </c>
      <c r="BL3550" s="74" t="s">
        <v>4949</v>
      </c>
      <c r="BM3550" s="74"/>
    </row>
    <row r="3551" spans="63:65" x14ac:dyDescent="0.25">
      <c r="BK3551" s="74">
        <v>8549</v>
      </c>
      <c r="BL3551" s="74" t="s">
        <v>3809</v>
      </c>
      <c r="BM3551" s="74"/>
    </row>
    <row r="3552" spans="63:65" x14ac:dyDescent="0.25">
      <c r="BK3552" s="74">
        <v>8551</v>
      </c>
      <c r="BL3552" s="74" t="s">
        <v>10236</v>
      </c>
      <c r="BM3552" s="74"/>
    </row>
    <row r="3553" spans="63:65" x14ac:dyDescent="0.25">
      <c r="BK3553" s="74">
        <v>8552</v>
      </c>
      <c r="BL3553" s="74" t="s">
        <v>3755</v>
      </c>
      <c r="BM3553" s="74"/>
    </row>
    <row r="3554" spans="63:65" x14ac:dyDescent="0.25">
      <c r="BK3554" s="74">
        <v>8553</v>
      </c>
      <c r="BL3554" s="74" t="s">
        <v>4950</v>
      </c>
      <c r="BM3554" s="74"/>
    </row>
    <row r="3555" spans="63:65" x14ac:dyDescent="0.25">
      <c r="BK3555" s="74">
        <v>8554</v>
      </c>
      <c r="BL3555" s="74" t="s">
        <v>4951</v>
      </c>
      <c r="BM3555" s="74"/>
    </row>
    <row r="3556" spans="63:65" x14ac:dyDescent="0.25">
      <c r="BK3556" s="74">
        <v>8555</v>
      </c>
      <c r="BL3556" s="74" t="s">
        <v>4952</v>
      </c>
      <c r="BM3556" s="74"/>
    </row>
    <row r="3557" spans="63:65" x14ac:dyDescent="0.25">
      <c r="BK3557" s="74">
        <v>8556</v>
      </c>
      <c r="BL3557" s="74" t="s">
        <v>4953</v>
      </c>
      <c r="BM3557" s="74"/>
    </row>
    <row r="3558" spans="63:65" x14ac:dyDescent="0.25">
      <c r="BK3558" s="74">
        <v>8557</v>
      </c>
      <c r="BL3558" s="74" t="s">
        <v>4954</v>
      </c>
      <c r="BM3558" s="74"/>
    </row>
    <row r="3559" spans="63:65" x14ac:dyDescent="0.25">
      <c r="BK3559" s="74">
        <v>8558</v>
      </c>
      <c r="BL3559" s="74" t="s">
        <v>4955</v>
      </c>
      <c r="BM3559" s="74"/>
    </row>
    <row r="3560" spans="63:65" x14ac:dyDescent="0.25">
      <c r="BK3560" s="74">
        <v>8560</v>
      </c>
      <c r="BL3560" s="74" t="s">
        <v>4956</v>
      </c>
      <c r="BM3560" s="74"/>
    </row>
    <row r="3561" spans="63:65" x14ac:dyDescent="0.25">
      <c r="BK3561" s="74">
        <v>8561</v>
      </c>
      <c r="BL3561" s="74" t="s">
        <v>4150</v>
      </c>
      <c r="BM3561" s="74"/>
    </row>
    <row r="3562" spans="63:65" x14ac:dyDescent="0.25">
      <c r="BK3562" s="74">
        <v>8562</v>
      </c>
      <c r="BL3562" s="74" t="s">
        <v>4957</v>
      </c>
      <c r="BM3562" s="74"/>
    </row>
    <row r="3563" spans="63:65" x14ac:dyDescent="0.25">
      <c r="BK3563" s="74">
        <v>8563</v>
      </c>
      <c r="BL3563" s="74" t="s">
        <v>3650</v>
      </c>
      <c r="BM3563" s="74"/>
    </row>
    <row r="3564" spans="63:65" x14ac:dyDescent="0.25">
      <c r="BK3564" s="74">
        <v>8565</v>
      </c>
      <c r="BL3564" s="74" t="s">
        <v>4959</v>
      </c>
      <c r="BM3564" s="74"/>
    </row>
    <row r="3565" spans="63:65" x14ac:dyDescent="0.25">
      <c r="BK3565" s="74">
        <v>8566</v>
      </c>
      <c r="BL3565" s="74" t="s">
        <v>4792</v>
      </c>
      <c r="BM3565" s="74"/>
    </row>
    <row r="3566" spans="63:65" x14ac:dyDescent="0.25">
      <c r="BK3566" s="74">
        <v>8567</v>
      </c>
      <c r="BL3566" s="74" t="s">
        <v>4960</v>
      </c>
      <c r="BM3566" s="74"/>
    </row>
    <row r="3567" spans="63:65" x14ac:dyDescent="0.25">
      <c r="BK3567" s="74">
        <v>8568</v>
      </c>
      <c r="BL3567" s="74" t="s">
        <v>4961</v>
      </c>
      <c r="BM3567" s="74"/>
    </row>
    <row r="3568" spans="63:65" x14ac:dyDescent="0.25">
      <c r="BK3568" s="74">
        <v>8569</v>
      </c>
      <c r="BL3568" s="74" t="s">
        <v>4962</v>
      </c>
      <c r="BM3568" s="74"/>
    </row>
    <row r="3569" spans="63:65" x14ac:dyDescent="0.25">
      <c r="BK3569" s="74">
        <v>8570</v>
      </c>
      <c r="BL3569" s="74" t="s">
        <v>4963</v>
      </c>
      <c r="BM3569" s="74"/>
    </row>
    <row r="3570" spans="63:65" x14ac:dyDescent="0.25">
      <c r="BK3570" s="74">
        <v>8571</v>
      </c>
      <c r="BL3570" s="74" t="s">
        <v>4964</v>
      </c>
      <c r="BM3570" s="74"/>
    </row>
    <row r="3571" spans="63:65" x14ac:dyDescent="0.25">
      <c r="BK3571" s="74">
        <v>8572</v>
      </c>
      <c r="BL3571" s="74" t="s">
        <v>4965</v>
      </c>
      <c r="BM3571" s="74"/>
    </row>
    <row r="3572" spans="63:65" x14ac:dyDescent="0.25">
      <c r="BK3572" s="74">
        <v>8573</v>
      </c>
      <c r="BL3572" s="74" t="s">
        <v>4966</v>
      </c>
      <c r="BM3572" s="74"/>
    </row>
    <row r="3573" spans="63:65" x14ac:dyDescent="0.25">
      <c r="BK3573" s="74">
        <v>8574</v>
      </c>
      <c r="BL3573" s="74" t="s">
        <v>9565</v>
      </c>
      <c r="BM3573" s="74"/>
    </row>
    <row r="3574" spans="63:65" x14ac:dyDescent="0.25">
      <c r="BK3574" s="74">
        <v>8575</v>
      </c>
      <c r="BL3574" s="74" t="s">
        <v>4967</v>
      </c>
      <c r="BM3574" s="74"/>
    </row>
    <row r="3575" spans="63:65" x14ac:dyDescent="0.25">
      <c r="BK3575" s="74">
        <v>8577</v>
      </c>
      <c r="BL3575" s="74" t="s">
        <v>4968</v>
      </c>
      <c r="BM3575" s="74"/>
    </row>
    <row r="3576" spans="63:65" x14ac:dyDescent="0.25">
      <c r="BK3576" s="74">
        <v>8578</v>
      </c>
      <c r="BL3576" s="74" t="s">
        <v>4969</v>
      </c>
      <c r="BM3576" s="74"/>
    </row>
    <row r="3577" spans="63:65" x14ac:dyDescent="0.25">
      <c r="BK3577" s="74">
        <v>8580</v>
      </c>
      <c r="BL3577" s="74" t="s">
        <v>4970</v>
      </c>
      <c r="BM3577" s="74"/>
    </row>
    <row r="3578" spans="63:65" x14ac:dyDescent="0.25">
      <c r="BK3578" s="74">
        <v>8581</v>
      </c>
      <c r="BL3578" s="74" t="s">
        <v>4665</v>
      </c>
      <c r="BM3578" s="74"/>
    </row>
    <row r="3579" spans="63:65" x14ac:dyDescent="0.25">
      <c r="BK3579" s="74">
        <v>8582</v>
      </c>
      <c r="BL3579" s="74" t="s">
        <v>4670</v>
      </c>
      <c r="BM3579" s="74"/>
    </row>
    <row r="3580" spans="63:65" x14ac:dyDescent="0.25">
      <c r="BK3580" s="74">
        <v>8583</v>
      </c>
      <c r="BL3580" s="74" t="s">
        <v>4971</v>
      </c>
      <c r="BM3580" s="74"/>
    </row>
    <row r="3581" spans="63:65" x14ac:dyDescent="0.25">
      <c r="BK3581" s="74">
        <v>8584</v>
      </c>
      <c r="BL3581" s="74" t="s">
        <v>4972</v>
      </c>
      <c r="BM3581" s="74"/>
    </row>
    <row r="3582" spans="63:65" x14ac:dyDescent="0.25">
      <c r="BK3582" s="74">
        <v>8587</v>
      </c>
      <c r="BL3582" s="74" t="s">
        <v>4975</v>
      </c>
      <c r="BM3582" s="74"/>
    </row>
    <row r="3583" spans="63:65" x14ac:dyDescent="0.25">
      <c r="BK3583" s="74">
        <v>8588</v>
      </c>
      <c r="BL3583" s="74" t="s">
        <v>4976</v>
      </c>
      <c r="BM3583" s="74"/>
    </row>
    <row r="3584" spans="63:65" x14ac:dyDescent="0.25">
      <c r="BK3584" s="74">
        <v>8589</v>
      </c>
      <c r="BL3584" s="74" t="s">
        <v>4977</v>
      </c>
      <c r="BM3584" s="74"/>
    </row>
    <row r="3585" spans="63:65" x14ac:dyDescent="0.25">
      <c r="BK3585" s="74">
        <v>8590</v>
      </c>
      <c r="BL3585" s="74" t="s">
        <v>4978</v>
      </c>
      <c r="BM3585" s="74"/>
    </row>
    <row r="3586" spans="63:65" x14ac:dyDescent="0.25">
      <c r="BK3586" s="74">
        <v>8591</v>
      </c>
      <c r="BL3586" s="74" t="s">
        <v>4979</v>
      </c>
      <c r="BM3586" s="74"/>
    </row>
    <row r="3587" spans="63:65" x14ac:dyDescent="0.25">
      <c r="BK3587" s="74">
        <v>8592</v>
      </c>
      <c r="BL3587" s="74" t="s">
        <v>4980</v>
      </c>
      <c r="BM3587" s="74"/>
    </row>
    <row r="3588" spans="63:65" x14ac:dyDescent="0.25">
      <c r="BK3588" s="74">
        <v>8593</v>
      </c>
      <c r="BL3588" s="74" t="s">
        <v>4981</v>
      </c>
      <c r="BM3588" s="74"/>
    </row>
    <row r="3589" spans="63:65" x14ac:dyDescent="0.25">
      <c r="BK3589" s="74">
        <v>8594</v>
      </c>
      <c r="BL3589" s="74" t="s">
        <v>10237</v>
      </c>
      <c r="BM3589" s="74"/>
    </row>
    <row r="3590" spans="63:65" x14ac:dyDescent="0.25">
      <c r="BK3590" s="74">
        <v>8595</v>
      </c>
      <c r="BL3590" s="74" t="s">
        <v>4982</v>
      </c>
      <c r="BM3590" s="74"/>
    </row>
    <row r="3591" spans="63:65" x14ac:dyDescent="0.25">
      <c r="BK3591" s="74">
        <v>8596</v>
      </c>
      <c r="BL3591" s="74" t="s">
        <v>4983</v>
      </c>
      <c r="BM3591" s="74"/>
    </row>
    <row r="3592" spans="63:65" x14ac:dyDescent="0.25">
      <c r="BK3592" s="74">
        <v>8597</v>
      </c>
      <c r="BL3592" s="74" t="s">
        <v>4984</v>
      </c>
      <c r="BM3592" s="74"/>
    </row>
    <row r="3593" spans="63:65" x14ac:dyDescent="0.25">
      <c r="BK3593" s="74">
        <v>8598</v>
      </c>
      <c r="BL3593" s="74" t="s">
        <v>4985</v>
      </c>
      <c r="BM3593" s="74"/>
    </row>
    <row r="3594" spans="63:65" x14ac:dyDescent="0.25">
      <c r="BK3594" s="74">
        <v>8599</v>
      </c>
      <c r="BL3594" s="74" t="s">
        <v>10238</v>
      </c>
      <c r="BM3594" s="74"/>
    </row>
    <row r="3595" spans="63:65" x14ac:dyDescent="0.25">
      <c r="BK3595" s="74">
        <v>8600</v>
      </c>
      <c r="BL3595" s="74" t="s">
        <v>4986</v>
      </c>
      <c r="BM3595" s="74"/>
    </row>
    <row r="3596" spans="63:65" x14ac:dyDescent="0.25">
      <c r="BK3596" s="74">
        <v>8601</v>
      </c>
      <c r="BL3596" s="74" t="s">
        <v>4987</v>
      </c>
      <c r="BM3596" s="74"/>
    </row>
    <row r="3597" spans="63:65" x14ac:dyDescent="0.25">
      <c r="BK3597" s="74">
        <v>8602</v>
      </c>
      <c r="BL3597" s="74" t="s">
        <v>4988</v>
      </c>
      <c r="BM3597" s="74"/>
    </row>
    <row r="3598" spans="63:65" x14ac:dyDescent="0.25">
      <c r="BK3598" s="74">
        <v>8603</v>
      </c>
      <c r="BL3598" s="74" t="s">
        <v>3542</v>
      </c>
      <c r="BM3598" s="74"/>
    </row>
    <row r="3599" spans="63:65" x14ac:dyDescent="0.25">
      <c r="BK3599" s="74">
        <v>8604</v>
      </c>
      <c r="BL3599" s="74" t="s">
        <v>4989</v>
      </c>
      <c r="BM3599" s="74"/>
    </row>
    <row r="3600" spans="63:65" x14ac:dyDescent="0.25">
      <c r="BK3600" s="74">
        <v>8608</v>
      </c>
      <c r="BL3600" s="74" t="s">
        <v>10239</v>
      </c>
      <c r="BM3600" s="74"/>
    </row>
    <row r="3601" spans="63:65" x14ac:dyDescent="0.25">
      <c r="BK3601" s="74">
        <v>8609</v>
      </c>
      <c r="BL3601" s="74" t="s">
        <v>4990</v>
      </c>
      <c r="BM3601" s="74"/>
    </row>
    <row r="3602" spans="63:65" x14ac:dyDescent="0.25">
      <c r="BK3602" s="74">
        <v>8610</v>
      </c>
      <c r="BL3602" s="74" t="s">
        <v>4988</v>
      </c>
      <c r="BM3602" s="74"/>
    </row>
    <row r="3603" spans="63:65" x14ac:dyDescent="0.25">
      <c r="BK3603" s="74">
        <v>8611</v>
      </c>
      <c r="BL3603" s="74" t="s">
        <v>4991</v>
      </c>
      <c r="BM3603" s="74"/>
    </row>
    <row r="3604" spans="63:65" x14ac:dyDescent="0.25">
      <c r="BK3604" s="74">
        <v>8612</v>
      </c>
      <c r="BL3604" s="74" t="s">
        <v>4992</v>
      </c>
      <c r="BM3604" s="74"/>
    </row>
    <row r="3605" spans="63:65" x14ac:dyDescent="0.25">
      <c r="BK3605" s="74">
        <v>8613</v>
      </c>
      <c r="BL3605" s="74" t="s">
        <v>12026</v>
      </c>
      <c r="BM3605" s="74"/>
    </row>
    <row r="3606" spans="63:65" x14ac:dyDescent="0.25">
      <c r="BK3606" s="74">
        <v>8614</v>
      </c>
      <c r="BL3606" s="74" t="s">
        <v>4994</v>
      </c>
      <c r="BM3606" s="74"/>
    </row>
    <row r="3607" spans="63:65" x14ac:dyDescent="0.25">
      <c r="BK3607" s="74">
        <v>8616</v>
      </c>
      <c r="BL3607" s="74" t="s">
        <v>4995</v>
      </c>
      <c r="BM3607" s="74"/>
    </row>
    <row r="3608" spans="63:65" x14ac:dyDescent="0.25">
      <c r="BK3608" s="74">
        <v>8617</v>
      </c>
      <c r="BL3608" s="74" t="s">
        <v>4996</v>
      </c>
      <c r="BM3608" s="74"/>
    </row>
    <row r="3609" spans="63:65" x14ac:dyDescent="0.25">
      <c r="BK3609" s="74">
        <v>8618</v>
      </c>
      <c r="BL3609" s="74" t="s">
        <v>4089</v>
      </c>
      <c r="BM3609" s="74"/>
    </row>
    <row r="3610" spans="63:65" x14ac:dyDescent="0.25">
      <c r="BK3610" s="74">
        <v>8619</v>
      </c>
      <c r="BL3610" s="74" t="s">
        <v>4997</v>
      </c>
      <c r="BM3610" s="74"/>
    </row>
    <row r="3611" spans="63:65" x14ac:dyDescent="0.25">
      <c r="BK3611" s="74">
        <v>8620</v>
      </c>
      <c r="BL3611" s="74" t="s">
        <v>4998</v>
      </c>
      <c r="BM3611" s="74"/>
    </row>
    <row r="3612" spans="63:65" x14ac:dyDescent="0.25">
      <c r="BK3612" s="74">
        <v>8622</v>
      </c>
      <c r="BL3612" s="74" t="s">
        <v>4999</v>
      </c>
      <c r="BM3612" s="74"/>
    </row>
    <row r="3613" spans="63:65" x14ac:dyDescent="0.25">
      <c r="BK3613" s="74">
        <v>8623</v>
      </c>
      <c r="BL3613" s="74" t="s">
        <v>5000</v>
      </c>
      <c r="BM3613" s="74"/>
    </row>
    <row r="3614" spans="63:65" x14ac:dyDescent="0.25">
      <c r="BK3614" s="74">
        <v>8624</v>
      </c>
      <c r="BL3614" s="74" t="s">
        <v>5001</v>
      </c>
      <c r="BM3614" s="74"/>
    </row>
    <row r="3615" spans="63:65" x14ac:dyDescent="0.25">
      <c r="BK3615" s="74">
        <v>8625</v>
      </c>
      <c r="BL3615" s="74" t="s">
        <v>5002</v>
      </c>
      <c r="BM3615" s="74"/>
    </row>
    <row r="3616" spans="63:65" x14ac:dyDescent="0.25">
      <c r="BK3616" s="74">
        <v>8626</v>
      </c>
      <c r="BL3616" s="74" t="s">
        <v>5003</v>
      </c>
      <c r="BM3616" s="74"/>
    </row>
    <row r="3617" spans="63:65" x14ac:dyDescent="0.25">
      <c r="BK3617" s="74">
        <v>8627</v>
      </c>
      <c r="BL3617" s="74" t="s">
        <v>5004</v>
      </c>
      <c r="BM3617" s="74"/>
    </row>
    <row r="3618" spans="63:65" x14ac:dyDescent="0.25">
      <c r="BK3618" s="74">
        <v>8628</v>
      </c>
      <c r="BL3618" s="74" t="s">
        <v>5005</v>
      </c>
      <c r="BM3618" s="74"/>
    </row>
    <row r="3619" spans="63:65" x14ac:dyDescent="0.25">
      <c r="BK3619" s="74">
        <v>8629</v>
      </c>
      <c r="BL3619" s="74" t="s">
        <v>3956</v>
      </c>
      <c r="BM3619" s="74"/>
    </row>
    <row r="3620" spans="63:65" x14ac:dyDescent="0.25">
      <c r="BK3620" s="74">
        <v>8630</v>
      </c>
      <c r="BL3620" s="74" t="s">
        <v>5006</v>
      </c>
      <c r="BM3620" s="74"/>
    </row>
    <row r="3621" spans="63:65" x14ac:dyDescent="0.25">
      <c r="BK3621" s="74">
        <v>8631</v>
      </c>
      <c r="BL3621" s="74" t="s">
        <v>5007</v>
      </c>
      <c r="BM3621" s="74"/>
    </row>
    <row r="3622" spans="63:65" x14ac:dyDescent="0.25">
      <c r="BK3622" s="74">
        <v>8632</v>
      </c>
      <c r="BL3622" s="74" t="s">
        <v>10240</v>
      </c>
      <c r="BM3622" s="74"/>
    </row>
    <row r="3623" spans="63:65" x14ac:dyDescent="0.25">
      <c r="BK3623" s="74">
        <v>8633</v>
      </c>
      <c r="BL3623" s="74" t="s">
        <v>5008</v>
      </c>
      <c r="BM3623" s="74"/>
    </row>
    <row r="3624" spans="63:65" x14ac:dyDescent="0.25">
      <c r="BK3624" s="74">
        <v>8635</v>
      </c>
      <c r="BL3624" s="74" t="s">
        <v>3571</v>
      </c>
      <c r="BM3624" s="74"/>
    </row>
    <row r="3625" spans="63:65" x14ac:dyDescent="0.25">
      <c r="BK3625" s="74">
        <v>8637</v>
      </c>
      <c r="BL3625" s="74" t="s">
        <v>10114</v>
      </c>
      <c r="BM3625" s="74"/>
    </row>
    <row r="3626" spans="63:65" x14ac:dyDescent="0.25">
      <c r="BK3626" s="74">
        <v>8638</v>
      </c>
      <c r="BL3626" s="74" t="s">
        <v>5009</v>
      </c>
      <c r="BM3626" s="74"/>
    </row>
    <row r="3627" spans="63:65" x14ac:dyDescent="0.25">
      <c r="BK3627" s="74">
        <v>8639</v>
      </c>
      <c r="BL3627" s="74" t="s">
        <v>5010</v>
      </c>
      <c r="BM3627" s="74"/>
    </row>
    <row r="3628" spans="63:65" x14ac:dyDescent="0.25">
      <c r="BK3628" s="74">
        <v>8640</v>
      </c>
      <c r="BL3628" s="74" t="s">
        <v>5011</v>
      </c>
      <c r="BM3628" s="74"/>
    </row>
    <row r="3629" spans="63:65" x14ac:dyDescent="0.25">
      <c r="BK3629" s="74">
        <v>8641</v>
      </c>
      <c r="BL3629" s="74" t="s">
        <v>5012</v>
      </c>
      <c r="BM3629" s="74"/>
    </row>
    <row r="3630" spans="63:65" x14ac:dyDescent="0.25">
      <c r="BK3630" s="74">
        <v>8642</v>
      </c>
      <c r="BL3630" s="74" t="s">
        <v>5013</v>
      </c>
      <c r="BM3630" s="74"/>
    </row>
    <row r="3631" spans="63:65" x14ac:dyDescent="0.25">
      <c r="BK3631" s="74">
        <v>8643</v>
      </c>
      <c r="BL3631" s="74" t="s">
        <v>4736</v>
      </c>
      <c r="BM3631" s="74"/>
    </row>
    <row r="3632" spans="63:65" x14ac:dyDescent="0.25">
      <c r="BK3632" s="74">
        <v>8644</v>
      </c>
      <c r="BL3632" s="74" t="s">
        <v>4121</v>
      </c>
      <c r="BM3632" s="74"/>
    </row>
    <row r="3633" spans="63:65" x14ac:dyDescent="0.25">
      <c r="BK3633" s="74">
        <v>8645</v>
      </c>
      <c r="BL3633" s="74" t="s">
        <v>5014</v>
      </c>
      <c r="BM3633" s="74"/>
    </row>
    <row r="3634" spans="63:65" x14ac:dyDescent="0.25">
      <c r="BK3634" s="74">
        <v>8646</v>
      </c>
      <c r="BL3634" s="74" t="s">
        <v>5004</v>
      </c>
      <c r="BM3634" s="74"/>
    </row>
    <row r="3635" spans="63:65" x14ac:dyDescent="0.25">
      <c r="BK3635" s="74">
        <v>8647</v>
      </c>
      <c r="BL3635" s="74" t="s">
        <v>5015</v>
      </c>
      <c r="BM3635" s="74"/>
    </row>
    <row r="3636" spans="63:65" x14ac:dyDescent="0.25">
      <c r="BK3636" s="74">
        <v>8648</v>
      </c>
      <c r="BL3636" s="74" t="s">
        <v>5016</v>
      </c>
      <c r="BM3636" s="74"/>
    </row>
    <row r="3637" spans="63:65" x14ac:dyDescent="0.25">
      <c r="BK3637" s="74">
        <v>8649</v>
      </c>
      <c r="BL3637" s="74" t="s">
        <v>5017</v>
      </c>
      <c r="BM3637" s="74"/>
    </row>
    <row r="3638" spans="63:65" x14ac:dyDescent="0.25">
      <c r="BK3638" s="74">
        <v>8650</v>
      </c>
      <c r="BL3638" s="74" t="s">
        <v>5018</v>
      </c>
      <c r="BM3638" s="74"/>
    </row>
    <row r="3639" spans="63:65" x14ac:dyDescent="0.25">
      <c r="BK3639" s="74">
        <v>8651</v>
      </c>
      <c r="BL3639" s="74" t="s">
        <v>5019</v>
      </c>
      <c r="BM3639" s="74"/>
    </row>
    <row r="3640" spans="63:65" x14ac:dyDescent="0.25">
      <c r="BK3640" s="74">
        <v>8653</v>
      </c>
      <c r="BL3640" s="74" t="s">
        <v>2749</v>
      </c>
      <c r="BM3640" s="74"/>
    </row>
    <row r="3641" spans="63:65" x14ac:dyDescent="0.25">
      <c r="BK3641" s="74">
        <v>8654</v>
      </c>
      <c r="BL3641" s="74" t="s">
        <v>2760</v>
      </c>
      <c r="BM3641" s="74"/>
    </row>
    <row r="3642" spans="63:65" x14ac:dyDescent="0.25">
      <c r="BK3642" s="74">
        <v>8655</v>
      </c>
      <c r="BL3642" s="74" t="s">
        <v>5020</v>
      </c>
      <c r="BM3642" s="74"/>
    </row>
    <row r="3643" spans="63:65" x14ac:dyDescent="0.25">
      <c r="BK3643" s="74">
        <v>8656</v>
      </c>
      <c r="BL3643" s="74" t="s">
        <v>2770</v>
      </c>
      <c r="BM3643" s="74"/>
    </row>
    <row r="3644" spans="63:65" x14ac:dyDescent="0.25">
      <c r="BK3644" s="74">
        <v>8657</v>
      </c>
      <c r="BL3644" s="74" t="s">
        <v>2776</v>
      </c>
      <c r="BM3644" s="74"/>
    </row>
    <row r="3645" spans="63:65" x14ac:dyDescent="0.25">
      <c r="BK3645" s="74">
        <v>8658</v>
      </c>
      <c r="BL3645" s="74" t="s">
        <v>2781</v>
      </c>
      <c r="BM3645" s="74"/>
    </row>
    <row r="3646" spans="63:65" x14ac:dyDescent="0.25">
      <c r="BK3646" s="74">
        <v>8659</v>
      </c>
      <c r="BL3646" s="74" t="s">
        <v>2782</v>
      </c>
      <c r="BM3646" s="74"/>
    </row>
    <row r="3647" spans="63:65" x14ac:dyDescent="0.25">
      <c r="BK3647" s="74">
        <v>8660</v>
      </c>
      <c r="BL3647" s="74" t="s">
        <v>2793</v>
      </c>
      <c r="BM3647" s="74"/>
    </row>
    <row r="3648" spans="63:65" x14ac:dyDescent="0.25">
      <c r="BK3648" s="74">
        <v>8661</v>
      </c>
      <c r="BL3648" s="74" t="s">
        <v>2774</v>
      </c>
      <c r="BM3648" s="74"/>
    </row>
    <row r="3649" spans="63:65" x14ac:dyDescent="0.25">
      <c r="BK3649" s="74">
        <v>8662</v>
      </c>
      <c r="BL3649" s="74" t="s">
        <v>5021</v>
      </c>
      <c r="BM3649" s="74"/>
    </row>
    <row r="3650" spans="63:65" x14ac:dyDescent="0.25">
      <c r="BK3650" s="74">
        <v>8663</v>
      </c>
      <c r="BL3650" s="74" t="s">
        <v>2772</v>
      </c>
      <c r="BM3650" s="74"/>
    </row>
    <row r="3651" spans="63:65" x14ac:dyDescent="0.25">
      <c r="BK3651" s="74">
        <v>8664</v>
      </c>
      <c r="BL3651" s="74" t="s">
        <v>5022</v>
      </c>
      <c r="BM3651" s="74"/>
    </row>
    <row r="3652" spans="63:65" x14ac:dyDescent="0.25">
      <c r="BK3652" s="74">
        <v>8665</v>
      </c>
      <c r="BL3652" s="74" t="s">
        <v>2782</v>
      </c>
      <c r="BM3652" s="74"/>
    </row>
    <row r="3653" spans="63:65" x14ac:dyDescent="0.25">
      <c r="BK3653" s="74">
        <v>8666</v>
      </c>
      <c r="BL3653" s="74" t="s">
        <v>2782</v>
      </c>
      <c r="BM3653" s="74"/>
    </row>
    <row r="3654" spans="63:65" x14ac:dyDescent="0.25">
      <c r="BK3654" s="74">
        <v>8667</v>
      </c>
      <c r="BL3654" s="74" t="s">
        <v>2782</v>
      </c>
      <c r="BM3654" s="74"/>
    </row>
    <row r="3655" spans="63:65" x14ac:dyDescent="0.25">
      <c r="BK3655" s="74">
        <v>8668</v>
      </c>
      <c r="BL3655" s="74" t="s">
        <v>2749</v>
      </c>
      <c r="BM3655" s="74"/>
    </row>
    <row r="3656" spans="63:65" x14ac:dyDescent="0.25">
      <c r="BK3656" s="74">
        <v>8669</v>
      </c>
      <c r="BL3656" s="74" t="s">
        <v>2749</v>
      </c>
      <c r="BM3656" s="74"/>
    </row>
    <row r="3657" spans="63:65" x14ac:dyDescent="0.25">
      <c r="BK3657" s="74">
        <v>8670</v>
      </c>
      <c r="BL3657" s="74" t="s">
        <v>2749</v>
      </c>
      <c r="BM3657" s="74"/>
    </row>
    <row r="3658" spans="63:65" x14ac:dyDescent="0.25">
      <c r="BK3658" s="74">
        <v>8671</v>
      </c>
      <c r="BL3658" s="74" t="s">
        <v>2749</v>
      </c>
      <c r="BM3658" s="74"/>
    </row>
    <row r="3659" spans="63:65" x14ac:dyDescent="0.25">
      <c r="BK3659" s="74">
        <v>8672</v>
      </c>
      <c r="BL3659" s="74" t="s">
        <v>5023</v>
      </c>
      <c r="BM3659" s="74"/>
    </row>
    <row r="3660" spans="63:65" x14ac:dyDescent="0.25">
      <c r="BK3660" s="74">
        <v>8674</v>
      </c>
      <c r="BL3660" s="74" t="s">
        <v>3559</v>
      </c>
      <c r="BM3660" s="74"/>
    </row>
    <row r="3661" spans="63:65" x14ac:dyDescent="0.25">
      <c r="BK3661" s="74">
        <v>8675</v>
      </c>
      <c r="BL3661" s="74" t="s">
        <v>5024</v>
      </c>
      <c r="BM3661" s="74"/>
    </row>
    <row r="3662" spans="63:65" x14ac:dyDescent="0.25">
      <c r="BK3662" s="74">
        <v>8676</v>
      </c>
      <c r="BL3662" s="74" t="s">
        <v>3357</v>
      </c>
      <c r="BM3662" s="74"/>
    </row>
    <row r="3663" spans="63:65" x14ac:dyDescent="0.25">
      <c r="BK3663" s="74">
        <v>8677</v>
      </c>
      <c r="BL3663" s="74" t="s">
        <v>3357</v>
      </c>
      <c r="BM3663" s="74"/>
    </row>
    <row r="3664" spans="63:65" x14ac:dyDescent="0.25">
      <c r="BK3664" s="74">
        <v>8678</v>
      </c>
      <c r="BL3664" s="74" t="s">
        <v>2836</v>
      </c>
      <c r="BM3664" s="74"/>
    </row>
    <row r="3665" spans="63:65" x14ac:dyDescent="0.25">
      <c r="BK3665" s="74">
        <v>8679</v>
      </c>
      <c r="BL3665" s="74" t="s">
        <v>5025</v>
      </c>
      <c r="BM3665" s="74"/>
    </row>
    <row r="3666" spans="63:65" x14ac:dyDescent="0.25">
      <c r="BK3666" s="74">
        <v>8680</v>
      </c>
      <c r="BL3666" s="74" t="s">
        <v>5026</v>
      </c>
      <c r="BM3666" s="74"/>
    </row>
    <row r="3667" spans="63:65" x14ac:dyDescent="0.25">
      <c r="BK3667" s="74">
        <v>8681</v>
      </c>
      <c r="BL3667" s="74" t="s">
        <v>5027</v>
      </c>
      <c r="BM3667" s="74"/>
    </row>
    <row r="3668" spans="63:65" x14ac:dyDescent="0.25">
      <c r="BK3668" s="74">
        <v>8682</v>
      </c>
      <c r="BL3668" s="74" t="s">
        <v>2927</v>
      </c>
      <c r="BM3668" s="74"/>
    </row>
    <row r="3669" spans="63:65" x14ac:dyDescent="0.25">
      <c r="BK3669" s="74">
        <v>8683</v>
      </c>
      <c r="BL3669" s="74" t="s">
        <v>2925</v>
      </c>
      <c r="BM3669" s="74"/>
    </row>
    <row r="3670" spans="63:65" x14ac:dyDescent="0.25">
      <c r="BK3670" s="74">
        <v>8684</v>
      </c>
      <c r="BL3670" s="74" t="s">
        <v>2924</v>
      </c>
      <c r="BM3670" s="74"/>
    </row>
    <row r="3671" spans="63:65" x14ac:dyDescent="0.25">
      <c r="BK3671" s="74">
        <v>8685</v>
      </c>
      <c r="BL3671" s="74" t="s">
        <v>2923</v>
      </c>
      <c r="BM3671" s="74"/>
    </row>
    <row r="3672" spans="63:65" x14ac:dyDescent="0.25">
      <c r="BK3672" s="74">
        <v>8686</v>
      </c>
      <c r="BL3672" s="74" t="s">
        <v>5028</v>
      </c>
      <c r="BM3672" s="74"/>
    </row>
    <row r="3673" spans="63:65" x14ac:dyDescent="0.25">
      <c r="BK3673" s="74">
        <v>8687</v>
      </c>
      <c r="BL3673" s="74" t="s">
        <v>5029</v>
      </c>
      <c r="BM3673" s="74"/>
    </row>
    <row r="3674" spans="63:65" x14ac:dyDescent="0.25">
      <c r="BK3674" s="74">
        <v>8688</v>
      </c>
      <c r="BL3674" s="74" t="s">
        <v>5030</v>
      </c>
      <c r="BM3674" s="74"/>
    </row>
    <row r="3675" spans="63:65" x14ac:dyDescent="0.25">
      <c r="BK3675" s="74">
        <v>8689</v>
      </c>
      <c r="BL3675" s="74" t="s">
        <v>10241</v>
      </c>
      <c r="BM3675" s="74"/>
    </row>
    <row r="3676" spans="63:65" x14ac:dyDescent="0.25">
      <c r="BK3676" s="74">
        <v>8691</v>
      </c>
      <c r="BL3676" s="74" t="s">
        <v>5031</v>
      </c>
      <c r="BM3676" s="74"/>
    </row>
    <row r="3677" spans="63:65" x14ac:dyDescent="0.25">
      <c r="BK3677" s="74">
        <v>8692</v>
      </c>
      <c r="BL3677" s="74" t="s">
        <v>5032</v>
      </c>
      <c r="BM3677" s="74"/>
    </row>
    <row r="3678" spans="63:65" x14ac:dyDescent="0.25">
      <c r="BK3678" s="74">
        <v>8693</v>
      </c>
      <c r="BL3678" s="74" t="s">
        <v>5033</v>
      </c>
      <c r="BM3678" s="74"/>
    </row>
    <row r="3679" spans="63:65" x14ac:dyDescent="0.25">
      <c r="BK3679" s="74">
        <v>8694</v>
      </c>
      <c r="BL3679" s="74" t="s">
        <v>5034</v>
      </c>
      <c r="BM3679" s="74"/>
    </row>
    <row r="3680" spans="63:65" x14ac:dyDescent="0.25">
      <c r="BK3680" s="74">
        <v>8695</v>
      </c>
      <c r="BL3680" s="74" t="s">
        <v>4144</v>
      </c>
      <c r="BM3680" s="74"/>
    </row>
    <row r="3681" spans="63:65" x14ac:dyDescent="0.25">
      <c r="BK3681" s="74">
        <v>8696</v>
      </c>
      <c r="BL3681" s="74" t="s">
        <v>4618</v>
      </c>
      <c r="BM3681" s="74"/>
    </row>
    <row r="3682" spans="63:65" x14ac:dyDescent="0.25">
      <c r="BK3682" s="74">
        <v>8697</v>
      </c>
      <c r="BL3682" s="74" t="s">
        <v>5035</v>
      </c>
      <c r="BM3682" s="74"/>
    </row>
    <row r="3683" spans="63:65" x14ac:dyDescent="0.25">
      <c r="BK3683" s="74">
        <v>8698</v>
      </c>
      <c r="BL3683" s="74" t="s">
        <v>4650</v>
      </c>
      <c r="BM3683" s="74"/>
    </row>
    <row r="3684" spans="63:65" x14ac:dyDescent="0.25">
      <c r="BK3684" s="74">
        <v>8699</v>
      </c>
      <c r="BL3684" s="74" t="s">
        <v>5036</v>
      </c>
      <c r="BM3684" s="74"/>
    </row>
    <row r="3685" spans="63:65" x14ac:dyDescent="0.25">
      <c r="BK3685" s="74">
        <v>8700</v>
      </c>
      <c r="BL3685" s="74" t="s">
        <v>5037</v>
      </c>
      <c r="BM3685" s="74"/>
    </row>
    <row r="3686" spans="63:65" x14ac:dyDescent="0.25">
      <c r="BK3686" s="74">
        <v>8701</v>
      </c>
      <c r="BL3686" s="74" t="s">
        <v>5038</v>
      </c>
      <c r="BM3686" s="74"/>
    </row>
    <row r="3687" spans="63:65" x14ac:dyDescent="0.25">
      <c r="BK3687" s="74">
        <v>8702</v>
      </c>
      <c r="BL3687" s="74" t="s">
        <v>10242</v>
      </c>
      <c r="BM3687" s="74"/>
    </row>
    <row r="3688" spans="63:65" x14ac:dyDescent="0.25">
      <c r="BK3688" s="74">
        <v>8703</v>
      </c>
      <c r="BL3688" s="74" t="s">
        <v>5039</v>
      </c>
      <c r="BM3688" s="74"/>
    </row>
    <row r="3689" spans="63:65" x14ac:dyDescent="0.25">
      <c r="BK3689" s="74">
        <v>8704</v>
      </c>
      <c r="BL3689" s="74" t="s">
        <v>5040</v>
      </c>
      <c r="BM3689" s="74"/>
    </row>
    <row r="3690" spans="63:65" x14ac:dyDescent="0.25">
      <c r="BK3690" s="74">
        <v>8705</v>
      </c>
      <c r="BL3690" s="74" t="s">
        <v>5041</v>
      </c>
      <c r="BM3690" s="74"/>
    </row>
    <row r="3691" spans="63:65" x14ac:dyDescent="0.25">
      <c r="BK3691" s="74">
        <v>8707</v>
      </c>
      <c r="BL3691" s="74" t="s">
        <v>5042</v>
      </c>
      <c r="BM3691" s="74"/>
    </row>
    <row r="3692" spans="63:65" x14ac:dyDescent="0.25">
      <c r="BK3692" s="74">
        <v>8708</v>
      </c>
      <c r="BL3692" s="74" t="s">
        <v>3344</v>
      </c>
      <c r="BM3692" s="74"/>
    </row>
    <row r="3693" spans="63:65" x14ac:dyDescent="0.25">
      <c r="BK3693" s="74">
        <v>8709</v>
      </c>
      <c r="BL3693" s="74" t="s">
        <v>5043</v>
      </c>
      <c r="BM3693" s="74"/>
    </row>
    <row r="3694" spans="63:65" x14ac:dyDescent="0.25">
      <c r="BK3694" s="74">
        <v>8710</v>
      </c>
      <c r="BL3694" s="74" t="s">
        <v>3357</v>
      </c>
      <c r="BM3694" s="74"/>
    </row>
    <row r="3695" spans="63:65" x14ac:dyDescent="0.25">
      <c r="BK3695" s="74">
        <v>8711</v>
      </c>
      <c r="BL3695" s="74" t="s">
        <v>10243</v>
      </c>
      <c r="BM3695" s="74"/>
    </row>
    <row r="3696" spans="63:65" x14ac:dyDescent="0.25">
      <c r="BK3696" s="74">
        <v>8712</v>
      </c>
      <c r="BL3696" s="74" t="s">
        <v>3357</v>
      </c>
      <c r="BM3696" s="74"/>
    </row>
    <row r="3697" spans="63:65" x14ac:dyDescent="0.25">
      <c r="BK3697" s="74">
        <v>8713</v>
      </c>
      <c r="BL3697" s="74" t="s">
        <v>5044</v>
      </c>
      <c r="BM3697" s="74"/>
    </row>
    <row r="3698" spans="63:65" x14ac:dyDescent="0.25">
      <c r="BK3698" s="74">
        <v>8714</v>
      </c>
      <c r="BL3698" s="74" t="s">
        <v>5045</v>
      </c>
      <c r="BM3698" s="74"/>
    </row>
    <row r="3699" spans="63:65" x14ac:dyDescent="0.25">
      <c r="BK3699" s="74">
        <v>8715</v>
      </c>
      <c r="BL3699" s="74" t="s">
        <v>5046</v>
      </c>
      <c r="BM3699" s="74"/>
    </row>
    <row r="3700" spans="63:65" x14ac:dyDescent="0.25">
      <c r="BK3700" s="74">
        <v>8716</v>
      </c>
      <c r="BL3700" s="74" t="s">
        <v>10244</v>
      </c>
      <c r="BM3700" s="74"/>
    </row>
    <row r="3701" spans="63:65" x14ac:dyDescent="0.25">
      <c r="BK3701" s="74">
        <v>8717</v>
      </c>
      <c r="BL3701" s="74" t="s">
        <v>12959</v>
      </c>
      <c r="BM3701" s="74"/>
    </row>
    <row r="3702" spans="63:65" x14ac:dyDescent="0.25">
      <c r="BK3702" s="74">
        <v>8718</v>
      </c>
      <c r="BL3702" s="74" t="s">
        <v>5047</v>
      </c>
      <c r="BM3702" s="74"/>
    </row>
    <row r="3703" spans="63:65" x14ac:dyDescent="0.25">
      <c r="BK3703" s="74">
        <v>8719</v>
      </c>
      <c r="BL3703" s="74" t="s">
        <v>10245</v>
      </c>
      <c r="BM3703" s="74"/>
    </row>
    <row r="3704" spans="63:65" x14ac:dyDescent="0.25">
      <c r="BK3704" s="74">
        <v>8720</v>
      </c>
      <c r="BL3704" s="74" t="s">
        <v>5048</v>
      </c>
      <c r="BM3704" s="74"/>
    </row>
    <row r="3705" spans="63:65" x14ac:dyDescent="0.25">
      <c r="BK3705" s="74">
        <v>8722</v>
      </c>
      <c r="BL3705" s="74" t="s">
        <v>5049</v>
      </c>
      <c r="BM3705" s="74"/>
    </row>
    <row r="3706" spans="63:65" x14ac:dyDescent="0.25">
      <c r="BK3706" s="74">
        <v>8723</v>
      </c>
      <c r="BL3706" s="74" t="s">
        <v>5050</v>
      </c>
      <c r="BM3706" s="74"/>
    </row>
    <row r="3707" spans="63:65" x14ac:dyDescent="0.25">
      <c r="BK3707" s="74">
        <v>8724</v>
      </c>
      <c r="BL3707" s="74" t="s">
        <v>5051</v>
      </c>
      <c r="BM3707" s="74"/>
    </row>
    <row r="3708" spans="63:65" x14ac:dyDescent="0.25">
      <c r="BK3708" s="74">
        <v>8725</v>
      </c>
      <c r="BL3708" s="74" t="s">
        <v>5052</v>
      </c>
      <c r="BM3708" s="74"/>
    </row>
    <row r="3709" spans="63:65" x14ac:dyDescent="0.25">
      <c r="BK3709" s="74">
        <v>8726</v>
      </c>
      <c r="BL3709" s="74" t="s">
        <v>10246</v>
      </c>
      <c r="BM3709" s="74"/>
    </row>
    <row r="3710" spans="63:65" x14ac:dyDescent="0.25">
      <c r="BK3710" s="74">
        <v>8727</v>
      </c>
      <c r="BL3710" s="74" t="s">
        <v>5053</v>
      </c>
      <c r="BM3710" s="74"/>
    </row>
    <row r="3711" spans="63:65" x14ac:dyDescent="0.25">
      <c r="BK3711" s="74">
        <v>8728</v>
      </c>
      <c r="BL3711" s="74" t="s">
        <v>10247</v>
      </c>
      <c r="BM3711" s="74"/>
    </row>
    <row r="3712" spans="63:65" x14ac:dyDescent="0.25">
      <c r="BK3712" s="74">
        <v>8729</v>
      </c>
      <c r="BL3712" s="74" t="s">
        <v>10248</v>
      </c>
      <c r="BM3712" s="74"/>
    </row>
    <row r="3713" spans="63:65" x14ac:dyDescent="0.25">
      <c r="BK3713" s="74">
        <v>8730</v>
      </c>
      <c r="BL3713" s="74" t="s">
        <v>5054</v>
      </c>
      <c r="BM3713" s="74"/>
    </row>
    <row r="3714" spans="63:65" x14ac:dyDescent="0.25">
      <c r="BK3714" s="74">
        <v>8731</v>
      </c>
      <c r="BL3714" s="74" t="s">
        <v>10249</v>
      </c>
      <c r="BM3714" s="74"/>
    </row>
    <row r="3715" spans="63:65" x14ac:dyDescent="0.25">
      <c r="BK3715" s="74">
        <v>8732</v>
      </c>
      <c r="BL3715" s="74" t="s">
        <v>10250</v>
      </c>
      <c r="BM3715" s="74"/>
    </row>
    <row r="3716" spans="63:65" x14ac:dyDescent="0.25">
      <c r="BK3716" s="74">
        <v>8733</v>
      </c>
      <c r="BL3716" s="74" t="s">
        <v>10251</v>
      </c>
      <c r="BM3716" s="74"/>
    </row>
    <row r="3717" spans="63:65" x14ac:dyDescent="0.25">
      <c r="BK3717" s="74">
        <v>8734</v>
      </c>
      <c r="BL3717" s="74" t="s">
        <v>10252</v>
      </c>
      <c r="BM3717" s="74"/>
    </row>
    <row r="3718" spans="63:65" x14ac:dyDescent="0.25">
      <c r="BK3718" s="74">
        <v>8735</v>
      </c>
      <c r="BL3718" s="74" t="s">
        <v>5055</v>
      </c>
      <c r="BM3718" s="74"/>
    </row>
    <row r="3719" spans="63:65" x14ac:dyDescent="0.25">
      <c r="BK3719" s="74">
        <v>8736</v>
      </c>
      <c r="BL3719" s="74" t="s">
        <v>10253</v>
      </c>
      <c r="BM3719" s="74"/>
    </row>
    <row r="3720" spans="63:65" x14ac:dyDescent="0.25">
      <c r="BK3720" s="74">
        <v>8737</v>
      </c>
      <c r="BL3720" s="74" t="s">
        <v>5056</v>
      </c>
      <c r="BM3720" s="74"/>
    </row>
    <row r="3721" spans="63:65" x14ac:dyDescent="0.25">
      <c r="BK3721" s="74">
        <v>8738</v>
      </c>
      <c r="BL3721" s="74" t="s">
        <v>5057</v>
      </c>
      <c r="BM3721" s="74"/>
    </row>
    <row r="3722" spans="63:65" x14ac:dyDescent="0.25">
      <c r="BK3722" s="74">
        <v>8739</v>
      </c>
      <c r="BL3722" s="74" t="s">
        <v>5058</v>
      </c>
      <c r="BM3722" s="74"/>
    </row>
    <row r="3723" spans="63:65" x14ac:dyDescent="0.25">
      <c r="BK3723" s="74">
        <v>8741</v>
      </c>
      <c r="BL3723" s="74" t="s">
        <v>5059</v>
      </c>
      <c r="BM3723" s="74"/>
    </row>
    <row r="3724" spans="63:65" x14ac:dyDescent="0.25">
      <c r="BK3724" s="74">
        <v>8742</v>
      </c>
      <c r="BL3724" s="74" t="s">
        <v>5060</v>
      </c>
      <c r="BM3724" s="74"/>
    </row>
    <row r="3725" spans="63:65" x14ac:dyDescent="0.25">
      <c r="BK3725" s="74">
        <v>8743</v>
      </c>
      <c r="BL3725" s="74" t="s">
        <v>5061</v>
      </c>
      <c r="BM3725" s="74"/>
    </row>
    <row r="3726" spans="63:65" x14ac:dyDescent="0.25">
      <c r="BK3726" s="74">
        <v>8744</v>
      </c>
      <c r="BL3726" s="74" t="s">
        <v>5062</v>
      </c>
      <c r="BM3726" s="74"/>
    </row>
    <row r="3727" spans="63:65" x14ac:dyDescent="0.25">
      <c r="BK3727" s="74">
        <v>8745</v>
      </c>
      <c r="BL3727" s="74" t="s">
        <v>5063</v>
      </c>
      <c r="BM3727" s="74"/>
    </row>
    <row r="3728" spans="63:65" x14ac:dyDescent="0.25">
      <c r="BK3728" s="74">
        <v>8746</v>
      </c>
      <c r="BL3728" s="74" t="s">
        <v>5064</v>
      </c>
      <c r="BM3728" s="74"/>
    </row>
    <row r="3729" spans="63:65" x14ac:dyDescent="0.25">
      <c r="BK3729" s="74">
        <v>8747</v>
      </c>
      <c r="BL3729" s="74" t="s">
        <v>5065</v>
      </c>
      <c r="BM3729" s="74"/>
    </row>
    <row r="3730" spans="63:65" x14ac:dyDescent="0.25">
      <c r="BK3730" s="74">
        <v>8748</v>
      </c>
      <c r="BL3730" s="74" t="s">
        <v>5066</v>
      </c>
      <c r="BM3730" s="74"/>
    </row>
    <row r="3731" spans="63:65" x14ac:dyDescent="0.25">
      <c r="BK3731" s="74">
        <v>8750</v>
      </c>
      <c r="BL3731" s="74" t="s">
        <v>5067</v>
      </c>
      <c r="BM3731" s="74"/>
    </row>
    <row r="3732" spans="63:65" x14ac:dyDescent="0.25">
      <c r="BK3732" s="74">
        <v>8751</v>
      </c>
      <c r="BL3732" s="74" t="s">
        <v>5068</v>
      </c>
      <c r="BM3732" s="74"/>
    </row>
    <row r="3733" spans="63:65" x14ac:dyDescent="0.25">
      <c r="BK3733" s="74">
        <v>8752</v>
      </c>
      <c r="BL3733" s="74" t="s">
        <v>3834</v>
      </c>
      <c r="BM3733" s="74"/>
    </row>
    <row r="3734" spans="63:65" x14ac:dyDescent="0.25">
      <c r="BK3734" s="74">
        <v>8754</v>
      </c>
      <c r="BL3734" s="74" t="s">
        <v>10254</v>
      </c>
      <c r="BM3734" s="74"/>
    </row>
    <row r="3735" spans="63:65" x14ac:dyDescent="0.25">
      <c r="BK3735" s="74">
        <v>8755</v>
      </c>
      <c r="BL3735" s="74" t="s">
        <v>5069</v>
      </c>
      <c r="BM3735" s="74"/>
    </row>
    <row r="3736" spans="63:65" x14ac:dyDescent="0.25">
      <c r="BK3736" s="74">
        <v>8757</v>
      </c>
      <c r="BL3736" s="74" t="s">
        <v>10255</v>
      </c>
      <c r="BM3736" s="74"/>
    </row>
    <row r="3737" spans="63:65" x14ac:dyDescent="0.25">
      <c r="BK3737" s="74">
        <v>8758</v>
      </c>
      <c r="BL3737" s="74" t="s">
        <v>5070</v>
      </c>
      <c r="BM3737" s="74"/>
    </row>
    <row r="3738" spans="63:65" x14ac:dyDescent="0.25">
      <c r="BK3738" s="74">
        <v>8759</v>
      </c>
      <c r="BL3738" s="74" t="s">
        <v>5071</v>
      </c>
      <c r="BM3738" s="74"/>
    </row>
    <row r="3739" spans="63:65" x14ac:dyDescent="0.25">
      <c r="BK3739" s="74">
        <v>8760</v>
      </c>
      <c r="BL3739" s="74" t="s">
        <v>5072</v>
      </c>
      <c r="BM3739" s="74"/>
    </row>
    <row r="3740" spans="63:65" x14ac:dyDescent="0.25">
      <c r="BK3740" s="74">
        <v>8761</v>
      </c>
      <c r="BL3740" s="74" t="s">
        <v>5073</v>
      </c>
      <c r="BM3740" s="74"/>
    </row>
    <row r="3741" spans="63:65" x14ac:dyDescent="0.25">
      <c r="BK3741" s="74">
        <v>8762</v>
      </c>
      <c r="BL3741" s="74" t="s">
        <v>5074</v>
      </c>
      <c r="BM3741" s="74"/>
    </row>
    <row r="3742" spans="63:65" x14ac:dyDescent="0.25">
      <c r="BK3742" s="74">
        <v>8763</v>
      </c>
      <c r="BL3742" s="74" t="s">
        <v>5075</v>
      </c>
      <c r="BM3742" s="74"/>
    </row>
    <row r="3743" spans="63:65" x14ac:dyDescent="0.25">
      <c r="BK3743" s="74">
        <v>8764</v>
      </c>
      <c r="BL3743" s="74" t="s">
        <v>5076</v>
      </c>
      <c r="BM3743" s="74"/>
    </row>
    <row r="3744" spans="63:65" x14ac:dyDescent="0.25">
      <c r="BK3744" s="74">
        <v>8765</v>
      </c>
      <c r="BL3744" s="74" t="s">
        <v>5077</v>
      </c>
      <c r="BM3744" s="74"/>
    </row>
    <row r="3745" spans="63:65" x14ac:dyDescent="0.25">
      <c r="BK3745" s="74">
        <v>8766</v>
      </c>
      <c r="BL3745" s="74" t="s">
        <v>5078</v>
      </c>
      <c r="BM3745" s="74"/>
    </row>
    <row r="3746" spans="63:65" x14ac:dyDescent="0.25">
      <c r="BK3746" s="74">
        <v>8767</v>
      </c>
      <c r="BL3746" s="74" t="s">
        <v>5079</v>
      </c>
      <c r="BM3746" s="74"/>
    </row>
    <row r="3747" spans="63:65" x14ac:dyDescent="0.25">
      <c r="BK3747" s="74">
        <v>8768</v>
      </c>
      <c r="BL3747" s="74" t="s">
        <v>5080</v>
      </c>
      <c r="BM3747" s="74"/>
    </row>
    <row r="3748" spans="63:65" x14ac:dyDescent="0.25">
      <c r="BK3748" s="74">
        <v>8769</v>
      </c>
      <c r="BL3748" s="74" t="s">
        <v>3817</v>
      </c>
      <c r="BM3748" s="74"/>
    </row>
    <row r="3749" spans="63:65" x14ac:dyDescent="0.25">
      <c r="BK3749" s="74">
        <v>8770</v>
      </c>
      <c r="BL3749" s="74" t="s">
        <v>5081</v>
      </c>
      <c r="BM3749" s="74"/>
    </row>
    <row r="3750" spans="63:65" x14ac:dyDescent="0.25">
      <c r="BK3750" s="74">
        <v>8771</v>
      </c>
      <c r="BL3750" s="74" t="s">
        <v>5082</v>
      </c>
      <c r="BM3750" s="74"/>
    </row>
    <row r="3751" spans="63:65" x14ac:dyDescent="0.25">
      <c r="BK3751" s="74">
        <v>8772</v>
      </c>
      <c r="BL3751" s="74" t="s">
        <v>5083</v>
      </c>
      <c r="BM3751" s="74"/>
    </row>
    <row r="3752" spans="63:65" x14ac:dyDescent="0.25">
      <c r="BK3752" s="74">
        <v>8773</v>
      </c>
      <c r="BL3752" s="74" t="s">
        <v>5084</v>
      </c>
      <c r="BM3752" s="74"/>
    </row>
    <row r="3753" spans="63:65" x14ac:dyDescent="0.25">
      <c r="BK3753" s="74">
        <v>8774</v>
      </c>
      <c r="BL3753" s="74" t="s">
        <v>5085</v>
      </c>
      <c r="BM3753" s="74"/>
    </row>
    <row r="3754" spans="63:65" x14ac:dyDescent="0.25">
      <c r="BK3754" s="74">
        <v>8775</v>
      </c>
      <c r="BL3754" s="74" t="s">
        <v>5086</v>
      </c>
      <c r="BM3754" s="74"/>
    </row>
    <row r="3755" spans="63:65" x14ac:dyDescent="0.25">
      <c r="BK3755" s="74">
        <v>8776</v>
      </c>
      <c r="BL3755" s="74" t="s">
        <v>3806</v>
      </c>
      <c r="BM3755" s="74"/>
    </row>
    <row r="3756" spans="63:65" x14ac:dyDescent="0.25">
      <c r="BK3756" s="74">
        <v>8777</v>
      </c>
      <c r="BL3756" s="74" t="s">
        <v>5087</v>
      </c>
      <c r="BM3756" s="74"/>
    </row>
    <row r="3757" spans="63:65" x14ac:dyDescent="0.25">
      <c r="BK3757" s="74">
        <v>8778</v>
      </c>
      <c r="BL3757" s="74" t="s">
        <v>10256</v>
      </c>
      <c r="BM3757" s="74"/>
    </row>
    <row r="3758" spans="63:65" x14ac:dyDescent="0.25">
      <c r="BK3758" s="74">
        <v>8779</v>
      </c>
      <c r="BL3758" s="74" t="s">
        <v>12422</v>
      </c>
      <c r="BM3758" s="74"/>
    </row>
    <row r="3759" spans="63:65" x14ac:dyDescent="0.25">
      <c r="BK3759" s="74">
        <v>8780</v>
      </c>
      <c r="BL3759" s="74" t="s">
        <v>5089</v>
      </c>
      <c r="BM3759" s="74"/>
    </row>
    <row r="3760" spans="63:65" x14ac:dyDescent="0.25">
      <c r="BK3760" s="74">
        <v>8781</v>
      </c>
      <c r="BL3760" s="74" t="s">
        <v>5090</v>
      </c>
      <c r="BM3760" s="74"/>
    </row>
    <row r="3761" spans="63:65" x14ac:dyDescent="0.25">
      <c r="BK3761" s="74">
        <v>8782</v>
      </c>
      <c r="BL3761" s="74" t="s">
        <v>5091</v>
      </c>
      <c r="BM3761" s="74"/>
    </row>
    <row r="3762" spans="63:65" x14ac:dyDescent="0.25">
      <c r="BK3762" s="74">
        <v>8783</v>
      </c>
      <c r="BL3762" s="74" t="s">
        <v>5092</v>
      </c>
      <c r="BM3762" s="74"/>
    </row>
    <row r="3763" spans="63:65" x14ac:dyDescent="0.25">
      <c r="BK3763" s="74">
        <v>8784</v>
      </c>
      <c r="BL3763" s="74" t="s">
        <v>5093</v>
      </c>
      <c r="BM3763" s="74"/>
    </row>
    <row r="3764" spans="63:65" x14ac:dyDescent="0.25">
      <c r="BK3764" s="74">
        <v>8785</v>
      </c>
      <c r="BL3764" s="74" t="s">
        <v>5094</v>
      </c>
      <c r="BM3764" s="74"/>
    </row>
    <row r="3765" spans="63:65" x14ac:dyDescent="0.25">
      <c r="BK3765" s="74">
        <v>8786</v>
      </c>
      <c r="BL3765" s="74" t="s">
        <v>5095</v>
      </c>
      <c r="BM3765" s="74"/>
    </row>
    <row r="3766" spans="63:65" x14ac:dyDescent="0.25">
      <c r="BK3766" s="74">
        <v>8787</v>
      </c>
      <c r="BL3766" s="74" t="s">
        <v>4049</v>
      </c>
      <c r="BM3766" s="74"/>
    </row>
    <row r="3767" spans="63:65" x14ac:dyDescent="0.25">
      <c r="BK3767" s="74">
        <v>8788</v>
      </c>
      <c r="BL3767" s="74" t="s">
        <v>5096</v>
      </c>
      <c r="BM3767" s="74"/>
    </row>
    <row r="3768" spans="63:65" x14ac:dyDescent="0.25">
      <c r="BK3768" s="74">
        <v>8789</v>
      </c>
      <c r="BL3768" s="74" t="s">
        <v>10257</v>
      </c>
      <c r="BM3768" s="74"/>
    </row>
    <row r="3769" spans="63:65" x14ac:dyDescent="0.25">
      <c r="BK3769" s="74">
        <v>8790</v>
      </c>
      <c r="BL3769" s="74" t="s">
        <v>5097</v>
      </c>
      <c r="BM3769" s="74"/>
    </row>
    <row r="3770" spans="63:65" x14ac:dyDescent="0.25">
      <c r="BK3770" s="74">
        <v>8791</v>
      </c>
      <c r="BL3770" s="74" t="s">
        <v>3087</v>
      </c>
      <c r="BM3770" s="74"/>
    </row>
    <row r="3771" spans="63:65" x14ac:dyDescent="0.25">
      <c r="BK3771" s="74">
        <v>8794</v>
      </c>
      <c r="BL3771" s="74" t="s">
        <v>5098</v>
      </c>
      <c r="BM3771" s="74"/>
    </row>
    <row r="3772" spans="63:65" x14ac:dyDescent="0.25">
      <c r="BK3772" s="74">
        <v>8797</v>
      </c>
      <c r="BL3772" s="74" t="s">
        <v>5099</v>
      </c>
      <c r="BM3772" s="74"/>
    </row>
    <row r="3773" spans="63:65" x14ac:dyDescent="0.25">
      <c r="BK3773" s="74">
        <v>8799</v>
      </c>
      <c r="BL3773" s="74" t="s">
        <v>10258</v>
      </c>
      <c r="BM3773" s="74"/>
    </row>
    <row r="3774" spans="63:65" x14ac:dyDescent="0.25">
      <c r="BK3774" s="74">
        <v>8800</v>
      </c>
      <c r="BL3774" s="74" t="s">
        <v>5100</v>
      </c>
      <c r="BM3774" s="74"/>
    </row>
    <row r="3775" spans="63:65" x14ac:dyDescent="0.25">
      <c r="BK3775" s="74">
        <v>8801</v>
      </c>
      <c r="BL3775" s="74" t="s">
        <v>5101</v>
      </c>
      <c r="BM3775" s="74"/>
    </row>
    <row r="3776" spans="63:65" x14ac:dyDescent="0.25">
      <c r="BK3776" s="74">
        <v>8802</v>
      </c>
      <c r="BL3776" s="74" t="s">
        <v>5102</v>
      </c>
      <c r="BM3776" s="74"/>
    </row>
    <row r="3777" spans="63:65" x14ac:dyDescent="0.25">
      <c r="BK3777" s="74">
        <v>8804</v>
      </c>
      <c r="BL3777" s="74" t="s">
        <v>5103</v>
      </c>
      <c r="BM3777" s="74"/>
    </row>
    <row r="3778" spans="63:65" x14ac:dyDescent="0.25">
      <c r="BK3778" s="74">
        <v>8805</v>
      </c>
      <c r="BL3778" s="74" t="s">
        <v>5104</v>
      </c>
      <c r="BM3778" s="74"/>
    </row>
    <row r="3779" spans="63:65" x14ac:dyDescent="0.25">
      <c r="BK3779" s="74">
        <v>8806</v>
      </c>
      <c r="BL3779" s="74" t="s">
        <v>3669</v>
      </c>
      <c r="BM3779" s="74"/>
    </row>
    <row r="3780" spans="63:65" x14ac:dyDescent="0.25">
      <c r="BK3780" s="74">
        <v>8807</v>
      </c>
      <c r="BL3780" s="74" t="s">
        <v>5105</v>
      </c>
      <c r="BM3780" s="74"/>
    </row>
    <row r="3781" spans="63:65" x14ac:dyDescent="0.25">
      <c r="BK3781" s="74">
        <v>8808</v>
      </c>
      <c r="BL3781" s="74" t="s">
        <v>5106</v>
      </c>
      <c r="BM3781" s="74"/>
    </row>
    <row r="3782" spans="63:65" x14ac:dyDescent="0.25">
      <c r="BK3782" s="74">
        <v>8810</v>
      </c>
      <c r="BL3782" s="74" t="s">
        <v>5107</v>
      </c>
      <c r="BM3782" s="74"/>
    </row>
    <row r="3783" spans="63:65" x14ac:dyDescent="0.25">
      <c r="BK3783" s="74">
        <v>8811</v>
      </c>
      <c r="BL3783" s="74" t="s">
        <v>5108</v>
      </c>
      <c r="BM3783" s="74"/>
    </row>
    <row r="3784" spans="63:65" x14ac:dyDescent="0.25">
      <c r="BK3784" s="74">
        <v>8812</v>
      </c>
      <c r="BL3784" s="74" t="s">
        <v>5109</v>
      </c>
      <c r="BM3784" s="74"/>
    </row>
    <row r="3785" spans="63:65" x14ac:dyDescent="0.25">
      <c r="BK3785" s="74">
        <v>8814</v>
      </c>
      <c r="BL3785" s="74" t="s">
        <v>5110</v>
      </c>
      <c r="BM3785" s="74"/>
    </row>
    <row r="3786" spans="63:65" x14ac:dyDescent="0.25">
      <c r="BK3786" s="74">
        <v>8815</v>
      </c>
      <c r="BL3786" s="74" t="s">
        <v>5111</v>
      </c>
      <c r="BM3786" s="74"/>
    </row>
    <row r="3787" spans="63:65" x14ac:dyDescent="0.25">
      <c r="BK3787" s="74">
        <v>8816</v>
      </c>
      <c r="BL3787" s="74" t="s">
        <v>5112</v>
      </c>
      <c r="BM3787" s="74"/>
    </row>
    <row r="3788" spans="63:65" x14ac:dyDescent="0.25">
      <c r="BK3788" s="74">
        <v>8817</v>
      </c>
      <c r="BL3788" s="74" t="s">
        <v>5113</v>
      </c>
      <c r="BM3788" s="74"/>
    </row>
    <row r="3789" spans="63:65" x14ac:dyDescent="0.25">
      <c r="BK3789" s="74">
        <v>8818</v>
      </c>
      <c r="BL3789" s="74" t="s">
        <v>5114</v>
      </c>
      <c r="BM3789" s="74"/>
    </row>
    <row r="3790" spans="63:65" x14ac:dyDescent="0.25">
      <c r="BK3790" s="74">
        <v>8819</v>
      </c>
      <c r="BL3790" s="74" t="s">
        <v>3549</v>
      </c>
      <c r="BM3790" s="74"/>
    </row>
    <row r="3791" spans="63:65" x14ac:dyDescent="0.25">
      <c r="BK3791" s="74">
        <v>8820</v>
      </c>
      <c r="BL3791" s="74" t="s">
        <v>5115</v>
      </c>
      <c r="BM3791" s="74"/>
    </row>
    <row r="3792" spans="63:65" x14ac:dyDescent="0.25">
      <c r="BK3792" s="74">
        <v>8821</v>
      </c>
      <c r="BL3792" s="74" t="s">
        <v>5116</v>
      </c>
      <c r="BM3792" s="74"/>
    </row>
    <row r="3793" spans="63:65" x14ac:dyDescent="0.25">
      <c r="BK3793" s="74">
        <v>8822</v>
      </c>
      <c r="BL3793" s="74" t="s">
        <v>5117</v>
      </c>
      <c r="BM3793" s="74"/>
    </row>
    <row r="3794" spans="63:65" x14ac:dyDescent="0.25">
      <c r="BK3794" s="74">
        <v>8823</v>
      </c>
      <c r="BL3794" s="74" t="s">
        <v>5118</v>
      </c>
      <c r="BM3794" s="74"/>
    </row>
    <row r="3795" spans="63:65" x14ac:dyDescent="0.25">
      <c r="BK3795" s="74">
        <v>8824</v>
      </c>
      <c r="BL3795" s="74" t="s">
        <v>4940</v>
      </c>
      <c r="BM3795" s="74"/>
    </row>
    <row r="3796" spans="63:65" x14ac:dyDescent="0.25">
      <c r="BK3796" s="74">
        <v>8825</v>
      </c>
      <c r="BL3796" s="74" t="s">
        <v>3378</v>
      </c>
      <c r="BM3796" s="74"/>
    </row>
    <row r="3797" spans="63:65" x14ac:dyDescent="0.25">
      <c r="BK3797" s="74">
        <v>8826</v>
      </c>
      <c r="BL3797" s="74" t="s">
        <v>5119</v>
      </c>
      <c r="BM3797" s="74"/>
    </row>
    <row r="3798" spans="63:65" x14ac:dyDescent="0.25">
      <c r="BK3798" s="74">
        <v>8827</v>
      </c>
      <c r="BL3798" s="74" t="s">
        <v>10259</v>
      </c>
      <c r="BM3798" s="74"/>
    </row>
    <row r="3799" spans="63:65" x14ac:dyDescent="0.25">
      <c r="BK3799" s="74">
        <v>8828</v>
      </c>
      <c r="BL3799" s="74" t="s">
        <v>5120</v>
      </c>
      <c r="BM3799" s="74"/>
    </row>
    <row r="3800" spans="63:65" x14ac:dyDescent="0.25">
      <c r="BK3800" s="74">
        <v>8829</v>
      </c>
      <c r="BL3800" s="74" t="s">
        <v>5121</v>
      </c>
      <c r="BM3800" s="74"/>
    </row>
    <row r="3801" spans="63:65" x14ac:dyDescent="0.25">
      <c r="BK3801" s="74">
        <v>8830</v>
      </c>
      <c r="BL3801" s="74" t="s">
        <v>10260</v>
      </c>
      <c r="BM3801" s="74"/>
    </row>
    <row r="3802" spans="63:65" x14ac:dyDescent="0.25">
      <c r="BK3802" s="74">
        <v>8831</v>
      </c>
      <c r="BL3802" s="74" t="s">
        <v>5122</v>
      </c>
      <c r="BM3802" s="74"/>
    </row>
    <row r="3803" spans="63:65" x14ac:dyDescent="0.25">
      <c r="BK3803" s="74">
        <v>8832</v>
      </c>
      <c r="BL3803" s="74" t="s">
        <v>5123</v>
      </c>
      <c r="BM3803" s="74"/>
    </row>
    <row r="3804" spans="63:65" x14ac:dyDescent="0.25">
      <c r="BK3804" s="74">
        <v>8833</v>
      </c>
      <c r="BL3804" s="74" t="s">
        <v>5124</v>
      </c>
      <c r="BM3804" s="74"/>
    </row>
    <row r="3805" spans="63:65" x14ac:dyDescent="0.25">
      <c r="BK3805" s="74">
        <v>8835</v>
      </c>
      <c r="BL3805" s="74" t="s">
        <v>5125</v>
      </c>
      <c r="BM3805" s="74"/>
    </row>
    <row r="3806" spans="63:65" x14ac:dyDescent="0.25">
      <c r="BK3806" s="74">
        <v>8838</v>
      </c>
      <c r="BL3806" s="74" t="s">
        <v>4798</v>
      </c>
      <c r="BM3806" s="74"/>
    </row>
    <row r="3807" spans="63:65" x14ac:dyDescent="0.25">
      <c r="BK3807" s="74">
        <v>8839</v>
      </c>
      <c r="BL3807" s="74" t="s">
        <v>5126</v>
      </c>
      <c r="BM3807" s="74"/>
    </row>
    <row r="3808" spans="63:65" x14ac:dyDescent="0.25">
      <c r="BK3808" s="74">
        <v>8840</v>
      </c>
      <c r="BL3808" s="74" t="s">
        <v>5127</v>
      </c>
      <c r="BM3808" s="74"/>
    </row>
    <row r="3809" spans="63:65" x14ac:dyDescent="0.25">
      <c r="BK3809" s="74">
        <v>8842</v>
      </c>
      <c r="BL3809" s="74" t="s">
        <v>2316</v>
      </c>
      <c r="BM3809" s="74"/>
    </row>
    <row r="3810" spans="63:65" x14ac:dyDescent="0.25">
      <c r="BK3810" s="74">
        <v>8843</v>
      </c>
      <c r="BL3810" s="74" t="s">
        <v>4064</v>
      </c>
      <c r="BM3810" s="74"/>
    </row>
    <row r="3811" spans="63:65" x14ac:dyDescent="0.25">
      <c r="BK3811" s="74">
        <v>8844</v>
      </c>
      <c r="BL3811" s="74" t="s">
        <v>3994</v>
      </c>
      <c r="BM3811" s="74"/>
    </row>
    <row r="3812" spans="63:65" x14ac:dyDescent="0.25">
      <c r="BK3812" s="74">
        <v>8845</v>
      </c>
      <c r="BL3812" s="74" t="s">
        <v>5128</v>
      </c>
      <c r="BM3812" s="74"/>
    </row>
    <row r="3813" spans="63:65" x14ac:dyDescent="0.25">
      <c r="BK3813" s="74">
        <v>8847</v>
      </c>
      <c r="BL3813" s="74" t="s">
        <v>4938</v>
      </c>
      <c r="BM3813" s="74"/>
    </row>
    <row r="3814" spans="63:65" x14ac:dyDescent="0.25">
      <c r="BK3814" s="74">
        <v>8850</v>
      </c>
      <c r="BL3814" s="74" t="s">
        <v>5129</v>
      </c>
      <c r="BM3814" s="74"/>
    </row>
    <row r="3815" spans="63:65" x14ac:dyDescent="0.25">
      <c r="BK3815" s="74">
        <v>8853</v>
      </c>
      <c r="BL3815" s="74" t="s">
        <v>5130</v>
      </c>
      <c r="BM3815" s="74"/>
    </row>
    <row r="3816" spans="63:65" x14ac:dyDescent="0.25">
      <c r="BK3816" s="74">
        <v>8855</v>
      </c>
      <c r="BL3816" s="74" t="s">
        <v>2439</v>
      </c>
      <c r="BM3816" s="74"/>
    </row>
    <row r="3817" spans="63:65" x14ac:dyDescent="0.25">
      <c r="BK3817" s="74">
        <v>8856</v>
      </c>
      <c r="BL3817" s="74" t="s">
        <v>10261</v>
      </c>
      <c r="BM3817" s="74"/>
    </row>
    <row r="3818" spans="63:65" x14ac:dyDescent="0.25">
      <c r="BK3818" s="74">
        <v>8857</v>
      </c>
      <c r="BL3818" s="74" t="s">
        <v>5131</v>
      </c>
      <c r="BM3818" s="74"/>
    </row>
    <row r="3819" spans="63:65" x14ac:dyDescent="0.25">
      <c r="BK3819" s="74">
        <v>8858</v>
      </c>
      <c r="BL3819" s="74" t="s">
        <v>5132</v>
      </c>
      <c r="BM3819" s="74"/>
    </row>
    <row r="3820" spans="63:65" x14ac:dyDescent="0.25">
      <c r="BK3820" s="74">
        <v>8859</v>
      </c>
      <c r="BL3820" s="74" t="s">
        <v>5133</v>
      </c>
      <c r="BM3820" s="74"/>
    </row>
    <row r="3821" spans="63:65" x14ac:dyDescent="0.25">
      <c r="BK3821" s="74">
        <v>8860</v>
      </c>
      <c r="BL3821" s="74" t="s">
        <v>5134</v>
      </c>
      <c r="BM3821" s="74"/>
    </row>
    <row r="3822" spans="63:65" x14ac:dyDescent="0.25">
      <c r="BK3822" s="74">
        <v>8861</v>
      </c>
      <c r="BL3822" s="74" t="s">
        <v>5135</v>
      </c>
      <c r="BM3822" s="74"/>
    </row>
    <row r="3823" spans="63:65" x14ac:dyDescent="0.25">
      <c r="BK3823" s="74">
        <v>8862</v>
      </c>
      <c r="BL3823" s="74" t="s">
        <v>5136</v>
      </c>
      <c r="BM3823" s="74"/>
    </row>
    <row r="3824" spans="63:65" x14ac:dyDescent="0.25">
      <c r="BK3824" s="74">
        <v>8864</v>
      </c>
      <c r="BL3824" s="74" t="s">
        <v>10262</v>
      </c>
      <c r="BM3824" s="74"/>
    </row>
    <row r="3825" spans="63:65" x14ac:dyDescent="0.25">
      <c r="BK3825" s="74">
        <v>8865</v>
      </c>
      <c r="BL3825" s="74" t="s">
        <v>5137</v>
      </c>
      <c r="BM3825" s="74"/>
    </row>
    <row r="3826" spans="63:65" x14ac:dyDescent="0.25">
      <c r="BK3826" s="74">
        <v>8866</v>
      </c>
      <c r="BL3826" s="74" t="s">
        <v>5138</v>
      </c>
      <c r="BM3826" s="74"/>
    </row>
    <row r="3827" spans="63:65" x14ac:dyDescent="0.25">
      <c r="BK3827" s="74">
        <v>8867</v>
      </c>
      <c r="BL3827" s="74" t="s">
        <v>5139</v>
      </c>
      <c r="BM3827" s="74"/>
    </row>
    <row r="3828" spans="63:65" x14ac:dyDescent="0.25">
      <c r="BK3828" s="74">
        <v>8872</v>
      </c>
      <c r="BL3828" s="74" t="s">
        <v>5140</v>
      </c>
      <c r="BM3828" s="74"/>
    </row>
    <row r="3829" spans="63:65" x14ac:dyDescent="0.25">
      <c r="BK3829" s="74">
        <v>8873</v>
      </c>
      <c r="BL3829" s="74" t="s">
        <v>5141</v>
      </c>
      <c r="BM3829" s="74"/>
    </row>
    <row r="3830" spans="63:65" x14ac:dyDescent="0.25">
      <c r="BK3830" s="74">
        <v>8874</v>
      </c>
      <c r="BL3830" s="74" t="s">
        <v>4289</v>
      </c>
      <c r="BM3830" s="74"/>
    </row>
    <row r="3831" spans="63:65" x14ac:dyDescent="0.25">
      <c r="BK3831" s="74">
        <v>8875</v>
      </c>
      <c r="BL3831" s="74" t="s">
        <v>5142</v>
      </c>
      <c r="BM3831" s="74"/>
    </row>
    <row r="3832" spans="63:65" x14ac:dyDescent="0.25">
      <c r="BK3832" s="74">
        <v>8876</v>
      </c>
      <c r="BL3832" s="74" t="s">
        <v>4590</v>
      </c>
      <c r="BM3832" s="74"/>
    </row>
    <row r="3833" spans="63:65" x14ac:dyDescent="0.25">
      <c r="BK3833" s="74">
        <v>8880</v>
      </c>
      <c r="BL3833" s="74" t="s">
        <v>2737</v>
      </c>
      <c r="BM3833" s="74"/>
    </row>
    <row r="3834" spans="63:65" x14ac:dyDescent="0.25">
      <c r="BK3834" s="74">
        <v>8884</v>
      </c>
      <c r="BL3834" s="74" t="s">
        <v>5143</v>
      </c>
      <c r="BM3834" s="74"/>
    </row>
    <row r="3835" spans="63:65" x14ac:dyDescent="0.25">
      <c r="BK3835" s="74">
        <v>8888</v>
      </c>
      <c r="BL3835" s="74" t="s">
        <v>5146</v>
      </c>
      <c r="BM3835" s="74"/>
    </row>
    <row r="3836" spans="63:65" x14ac:dyDescent="0.25">
      <c r="BK3836" s="74">
        <v>8889</v>
      </c>
      <c r="BL3836" s="74" t="s">
        <v>5147</v>
      </c>
      <c r="BM3836" s="74"/>
    </row>
    <row r="3837" spans="63:65" x14ac:dyDescent="0.25">
      <c r="BK3837" s="74">
        <v>8890</v>
      </c>
      <c r="BL3837" s="74" t="s">
        <v>5148</v>
      </c>
      <c r="BM3837" s="74"/>
    </row>
    <row r="3838" spans="63:65" x14ac:dyDescent="0.25">
      <c r="BK3838" s="74">
        <v>8893</v>
      </c>
      <c r="BL3838" s="74" t="s">
        <v>5149</v>
      </c>
      <c r="BM3838" s="74"/>
    </row>
    <row r="3839" spans="63:65" x14ac:dyDescent="0.25">
      <c r="BK3839" s="74">
        <v>8894</v>
      </c>
      <c r="BL3839" s="74" t="s">
        <v>5150</v>
      </c>
      <c r="BM3839" s="74"/>
    </row>
    <row r="3840" spans="63:65" x14ac:dyDescent="0.25">
      <c r="BK3840" s="74">
        <v>8895</v>
      </c>
      <c r="BL3840" s="74" t="s">
        <v>5151</v>
      </c>
      <c r="BM3840" s="74"/>
    </row>
    <row r="3841" spans="63:65" x14ac:dyDescent="0.25">
      <c r="BK3841" s="74">
        <v>8896</v>
      </c>
      <c r="BL3841" s="74" t="s">
        <v>4938</v>
      </c>
      <c r="BM3841" s="74"/>
    </row>
    <row r="3842" spans="63:65" x14ac:dyDescent="0.25">
      <c r="BK3842" s="74">
        <v>8897</v>
      </c>
      <c r="BL3842" s="74" t="s">
        <v>5152</v>
      </c>
      <c r="BM3842" s="74"/>
    </row>
    <row r="3843" spans="63:65" x14ac:dyDescent="0.25">
      <c r="BK3843" s="74">
        <v>8898</v>
      </c>
      <c r="BL3843" s="74" t="s">
        <v>5153</v>
      </c>
      <c r="BM3843" s="74"/>
    </row>
    <row r="3844" spans="63:65" x14ac:dyDescent="0.25">
      <c r="BK3844" s="74">
        <v>8900</v>
      </c>
      <c r="BL3844" s="74" t="s">
        <v>5154</v>
      </c>
      <c r="BM3844" s="74"/>
    </row>
    <row r="3845" spans="63:65" x14ac:dyDescent="0.25">
      <c r="BK3845" s="74">
        <v>8901</v>
      </c>
      <c r="BL3845" s="74" t="s">
        <v>5155</v>
      </c>
      <c r="BM3845" s="74"/>
    </row>
    <row r="3846" spans="63:65" x14ac:dyDescent="0.25">
      <c r="BK3846" s="74">
        <v>8902</v>
      </c>
      <c r="BL3846" s="74" t="s">
        <v>5156</v>
      </c>
      <c r="BM3846" s="74"/>
    </row>
    <row r="3847" spans="63:65" x14ac:dyDescent="0.25">
      <c r="BK3847" s="74">
        <v>8903</v>
      </c>
      <c r="BL3847" s="74" t="s">
        <v>5157</v>
      </c>
      <c r="BM3847" s="74"/>
    </row>
    <row r="3848" spans="63:65" x14ac:dyDescent="0.25">
      <c r="BK3848" s="74">
        <v>8904</v>
      </c>
      <c r="BL3848" s="74" t="s">
        <v>5158</v>
      </c>
      <c r="BM3848" s="74"/>
    </row>
    <row r="3849" spans="63:65" x14ac:dyDescent="0.25">
      <c r="BK3849" s="74">
        <v>8905</v>
      </c>
      <c r="BL3849" s="74" t="s">
        <v>5159</v>
      </c>
      <c r="BM3849" s="74"/>
    </row>
    <row r="3850" spans="63:65" x14ac:dyDescent="0.25">
      <c r="BK3850" s="74">
        <v>8906</v>
      </c>
      <c r="BL3850" s="74" t="s">
        <v>5160</v>
      </c>
      <c r="BM3850" s="74"/>
    </row>
    <row r="3851" spans="63:65" x14ac:dyDescent="0.25">
      <c r="BK3851" s="74">
        <v>8907</v>
      </c>
      <c r="BL3851" s="74" t="s">
        <v>4550</v>
      </c>
      <c r="BM3851" s="74"/>
    </row>
    <row r="3852" spans="63:65" x14ac:dyDescent="0.25">
      <c r="BK3852" s="74">
        <v>8908</v>
      </c>
      <c r="BL3852" s="74" t="s">
        <v>5161</v>
      </c>
      <c r="BM3852" s="74"/>
    </row>
    <row r="3853" spans="63:65" x14ac:dyDescent="0.25">
      <c r="BK3853" s="74">
        <v>8909</v>
      </c>
      <c r="BL3853" s="74" t="s">
        <v>5162</v>
      </c>
      <c r="BM3853" s="74"/>
    </row>
    <row r="3854" spans="63:65" x14ac:dyDescent="0.25">
      <c r="BK3854" s="74">
        <v>8910</v>
      </c>
      <c r="BL3854" s="74" t="s">
        <v>3671</v>
      </c>
      <c r="BM3854" s="74"/>
    </row>
    <row r="3855" spans="63:65" x14ac:dyDescent="0.25">
      <c r="BK3855" s="74">
        <v>8911</v>
      </c>
      <c r="BL3855" s="74" t="s">
        <v>5163</v>
      </c>
      <c r="BM3855" s="74"/>
    </row>
    <row r="3856" spans="63:65" x14ac:dyDescent="0.25">
      <c r="BK3856" s="74">
        <v>8913</v>
      </c>
      <c r="BL3856" s="74" t="s">
        <v>5164</v>
      </c>
      <c r="BM3856" s="74"/>
    </row>
    <row r="3857" spans="63:65" x14ac:dyDescent="0.25">
      <c r="BK3857" s="74">
        <v>8918</v>
      </c>
      <c r="BL3857" s="74" t="s">
        <v>4018</v>
      </c>
      <c r="BM3857" s="74"/>
    </row>
    <row r="3858" spans="63:65" x14ac:dyDescent="0.25">
      <c r="BK3858" s="74">
        <v>8919</v>
      </c>
      <c r="BL3858" s="74" t="s">
        <v>4049</v>
      </c>
      <c r="BM3858" s="74"/>
    </row>
    <row r="3859" spans="63:65" x14ac:dyDescent="0.25">
      <c r="BK3859" s="74">
        <v>8920</v>
      </c>
      <c r="BL3859" s="74" t="s">
        <v>5166</v>
      </c>
      <c r="BM3859" s="74"/>
    </row>
    <row r="3860" spans="63:65" x14ac:dyDescent="0.25">
      <c r="BK3860" s="74">
        <v>8921</v>
      </c>
      <c r="BL3860" s="74" t="s">
        <v>5167</v>
      </c>
      <c r="BM3860" s="74"/>
    </row>
    <row r="3861" spans="63:65" x14ac:dyDescent="0.25">
      <c r="BK3861" s="74">
        <v>8923</v>
      </c>
      <c r="BL3861" s="74" t="s">
        <v>5168</v>
      </c>
      <c r="BM3861" s="74"/>
    </row>
    <row r="3862" spans="63:65" x14ac:dyDescent="0.25">
      <c r="BK3862" s="74">
        <v>8924</v>
      </c>
      <c r="BL3862" s="74" t="s">
        <v>3910</v>
      </c>
      <c r="BM3862" s="74"/>
    </row>
    <row r="3863" spans="63:65" x14ac:dyDescent="0.25">
      <c r="BK3863" s="74">
        <v>8925</v>
      </c>
      <c r="BL3863" s="74" t="s">
        <v>10263</v>
      </c>
      <c r="BM3863" s="74"/>
    </row>
    <row r="3864" spans="63:65" x14ac:dyDescent="0.25">
      <c r="BK3864" s="74">
        <v>8926</v>
      </c>
      <c r="BL3864" s="74" t="s">
        <v>5169</v>
      </c>
      <c r="BM3864" s="74"/>
    </row>
    <row r="3865" spans="63:65" x14ac:dyDescent="0.25">
      <c r="BK3865" s="74">
        <v>8927</v>
      </c>
      <c r="BL3865" s="74" t="s">
        <v>9567</v>
      </c>
      <c r="BM3865" s="74"/>
    </row>
    <row r="3866" spans="63:65" x14ac:dyDescent="0.25">
      <c r="BK3866" s="74">
        <v>8928</v>
      </c>
      <c r="BL3866" s="74" t="s">
        <v>5170</v>
      </c>
      <c r="BM3866" s="74"/>
    </row>
    <row r="3867" spans="63:65" x14ac:dyDescent="0.25">
      <c r="BK3867" s="74">
        <v>8929</v>
      </c>
      <c r="BL3867" s="74" t="s">
        <v>5171</v>
      </c>
      <c r="BM3867" s="74"/>
    </row>
    <row r="3868" spans="63:65" x14ac:dyDescent="0.25">
      <c r="BK3868" s="74">
        <v>8930</v>
      </c>
      <c r="BL3868" s="74" t="s">
        <v>5172</v>
      </c>
      <c r="BM3868" s="74"/>
    </row>
    <row r="3869" spans="63:65" x14ac:dyDescent="0.25">
      <c r="BK3869" s="74">
        <v>8932</v>
      </c>
      <c r="BL3869" s="74" t="s">
        <v>5174</v>
      </c>
      <c r="BM3869" s="74"/>
    </row>
    <row r="3870" spans="63:65" x14ac:dyDescent="0.25">
      <c r="BK3870" s="74">
        <v>8933</v>
      </c>
      <c r="BL3870" s="74" t="s">
        <v>5175</v>
      </c>
      <c r="BM3870" s="74"/>
    </row>
    <row r="3871" spans="63:65" x14ac:dyDescent="0.25">
      <c r="BK3871" s="74">
        <v>8934</v>
      </c>
      <c r="BL3871" s="74" t="s">
        <v>5176</v>
      </c>
      <c r="BM3871" s="74"/>
    </row>
    <row r="3872" spans="63:65" x14ac:dyDescent="0.25">
      <c r="BK3872" s="74">
        <v>8935</v>
      </c>
      <c r="BL3872" s="74" t="s">
        <v>5177</v>
      </c>
      <c r="BM3872" s="74"/>
    </row>
    <row r="3873" spans="63:65" x14ac:dyDescent="0.25">
      <c r="BK3873" s="74">
        <v>8936</v>
      </c>
      <c r="BL3873" s="74" t="s">
        <v>5178</v>
      </c>
      <c r="BM3873" s="74"/>
    </row>
    <row r="3874" spans="63:65" x14ac:dyDescent="0.25">
      <c r="BK3874" s="74">
        <v>8937</v>
      </c>
      <c r="BL3874" s="74" t="s">
        <v>10264</v>
      </c>
      <c r="BM3874" s="74"/>
    </row>
    <row r="3875" spans="63:65" x14ac:dyDescent="0.25">
      <c r="BK3875" s="74">
        <v>8938</v>
      </c>
      <c r="BL3875" s="74" t="s">
        <v>5179</v>
      </c>
      <c r="BM3875" s="74"/>
    </row>
    <row r="3876" spans="63:65" x14ac:dyDescent="0.25">
      <c r="BK3876" s="74">
        <v>8939</v>
      </c>
      <c r="BL3876" s="74" t="s">
        <v>5180</v>
      </c>
      <c r="BM3876" s="74"/>
    </row>
    <row r="3877" spans="63:65" x14ac:dyDescent="0.25">
      <c r="BK3877" s="74">
        <v>8941</v>
      </c>
      <c r="BL3877" s="74" t="s">
        <v>5182</v>
      </c>
      <c r="BM3877" s="74"/>
    </row>
    <row r="3878" spans="63:65" x14ac:dyDescent="0.25">
      <c r="BK3878" s="74">
        <v>8942</v>
      </c>
      <c r="BL3878" s="74" t="s">
        <v>5183</v>
      </c>
      <c r="BM3878" s="74"/>
    </row>
    <row r="3879" spans="63:65" x14ac:dyDescent="0.25">
      <c r="BK3879" s="74">
        <v>8943</v>
      </c>
      <c r="BL3879" s="74" t="s">
        <v>5184</v>
      </c>
      <c r="BM3879" s="74"/>
    </row>
    <row r="3880" spans="63:65" x14ac:dyDescent="0.25">
      <c r="BK3880" s="74">
        <v>8944</v>
      </c>
      <c r="BL3880" s="74" t="s">
        <v>4738</v>
      </c>
      <c r="BM3880" s="74"/>
    </row>
    <row r="3881" spans="63:65" x14ac:dyDescent="0.25">
      <c r="BK3881" s="74">
        <v>8945</v>
      </c>
      <c r="BL3881" s="74" t="s">
        <v>4938</v>
      </c>
      <c r="BM3881" s="74"/>
    </row>
    <row r="3882" spans="63:65" x14ac:dyDescent="0.25">
      <c r="BK3882" s="74">
        <v>8946</v>
      </c>
      <c r="BL3882" s="74" t="s">
        <v>3367</v>
      </c>
      <c r="BM3882" s="74"/>
    </row>
    <row r="3883" spans="63:65" x14ac:dyDescent="0.25">
      <c r="BK3883" s="74">
        <v>8947</v>
      </c>
      <c r="BL3883" s="74" t="s">
        <v>5185</v>
      </c>
      <c r="BM3883" s="74"/>
    </row>
    <row r="3884" spans="63:65" x14ac:dyDescent="0.25">
      <c r="BK3884" s="74">
        <v>8949</v>
      </c>
      <c r="BL3884" s="74" t="s">
        <v>3344</v>
      </c>
      <c r="BM3884" s="74"/>
    </row>
    <row r="3885" spans="63:65" x14ac:dyDescent="0.25">
      <c r="BK3885" s="74">
        <v>8950</v>
      </c>
      <c r="BL3885" s="74" t="s">
        <v>5186</v>
      </c>
      <c r="BM3885" s="74"/>
    </row>
    <row r="3886" spans="63:65" x14ac:dyDescent="0.25">
      <c r="BK3886" s="74">
        <v>8951</v>
      </c>
      <c r="BL3886" s="74" t="s">
        <v>5187</v>
      </c>
      <c r="BM3886" s="74"/>
    </row>
    <row r="3887" spans="63:65" x14ac:dyDescent="0.25">
      <c r="BK3887" s="74">
        <v>8952</v>
      </c>
      <c r="BL3887" s="74" t="s">
        <v>4940</v>
      </c>
      <c r="BM3887" s="74"/>
    </row>
    <row r="3888" spans="63:65" x14ac:dyDescent="0.25">
      <c r="BK3888" s="74">
        <v>8953</v>
      </c>
      <c r="BL3888" s="74" t="s">
        <v>5188</v>
      </c>
      <c r="BM3888" s="74"/>
    </row>
    <row r="3889" spans="63:65" x14ac:dyDescent="0.25">
      <c r="BK3889" s="74">
        <v>8954</v>
      </c>
      <c r="BL3889" s="74" t="s">
        <v>5175</v>
      </c>
      <c r="BM3889" s="74"/>
    </row>
    <row r="3890" spans="63:65" x14ac:dyDescent="0.25">
      <c r="BK3890" s="74">
        <v>8955</v>
      </c>
      <c r="BL3890" s="74" t="s">
        <v>5189</v>
      </c>
      <c r="BM3890" s="74"/>
    </row>
    <row r="3891" spans="63:65" x14ac:dyDescent="0.25">
      <c r="BK3891" s="74">
        <v>8956</v>
      </c>
      <c r="BL3891" s="74" t="s">
        <v>5190</v>
      </c>
      <c r="BM3891" s="74"/>
    </row>
    <row r="3892" spans="63:65" x14ac:dyDescent="0.25">
      <c r="BK3892" s="74">
        <v>8957</v>
      </c>
      <c r="BL3892" s="74" t="s">
        <v>5191</v>
      </c>
      <c r="BM3892" s="74"/>
    </row>
    <row r="3893" spans="63:65" x14ac:dyDescent="0.25">
      <c r="BK3893" s="74">
        <v>8958</v>
      </c>
      <c r="BL3893" s="74" t="s">
        <v>5192</v>
      </c>
      <c r="BM3893" s="74"/>
    </row>
    <row r="3894" spans="63:65" x14ac:dyDescent="0.25">
      <c r="BK3894" s="74">
        <v>8959</v>
      </c>
      <c r="BL3894" s="74" t="s">
        <v>5193</v>
      </c>
      <c r="BM3894" s="74"/>
    </row>
    <row r="3895" spans="63:65" x14ac:dyDescent="0.25">
      <c r="BK3895" s="74">
        <v>8960</v>
      </c>
      <c r="BL3895" s="74" t="s">
        <v>5194</v>
      </c>
      <c r="BM3895" s="74"/>
    </row>
    <row r="3896" spans="63:65" x14ac:dyDescent="0.25">
      <c r="BK3896" s="74">
        <v>8961</v>
      </c>
      <c r="BL3896" s="74" t="s">
        <v>5195</v>
      </c>
      <c r="BM3896" s="74"/>
    </row>
    <row r="3897" spans="63:65" x14ac:dyDescent="0.25">
      <c r="BK3897" s="74">
        <v>8962</v>
      </c>
      <c r="BL3897" s="74" t="s">
        <v>4454</v>
      </c>
      <c r="BM3897" s="74"/>
    </row>
    <row r="3898" spans="63:65" x14ac:dyDescent="0.25">
      <c r="BK3898" s="74">
        <v>8963</v>
      </c>
      <c r="BL3898" s="74" t="s">
        <v>5196</v>
      </c>
      <c r="BM3898" s="74"/>
    </row>
    <row r="3899" spans="63:65" x14ac:dyDescent="0.25">
      <c r="BK3899" s="74">
        <v>8964</v>
      </c>
      <c r="BL3899" s="74" t="s">
        <v>3378</v>
      </c>
      <c r="BM3899" s="74"/>
    </row>
    <row r="3900" spans="63:65" x14ac:dyDescent="0.25">
      <c r="BK3900" s="74">
        <v>8965</v>
      </c>
      <c r="BL3900" s="74" t="s">
        <v>5197</v>
      </c>
      <c r="BM3900" s="74"/>
    </row>
    <row r="3901" spans="63:65" x14ac:dyDescent="0.25">
      <c r="BK3901" s="74">
        <v>8966</v>
      </c>
      <c r="BL3901" s="74" t="s">
        <v>5198</v>
      </c>
      <c r="BM3901" s="74"/>
    </row>
    <row r="3902" spans="63:65" x14ac:dyDescent="0.25">
      <c r="BK3902" s="74">
        <v>8967</v>
      </c>
      <c r="BL3902" s="74" t="s">
        <v>5199</v>
      </c>
      <c r="BM3902" s="74"/>
    </row>
    <row r="3903" spans="63:65" x14ac:dyDescent="0.25">
      <c r="BK3903" s="74">
        <v>8968</v>
      </c>
      <c r="BL3903" s="74" t="s">
        <v>5200</v>
      </c>
      <c r="BM3903" s="74"/>
    </row>
    <row r="3904" spans="63:65" x14ac:dyDescent="0.25">
      <c r="BK3904" s="74">
        <v>8969</v>
      </c>
      <c r="BL3904" s="74" t="s">
        <v>1153</v>
      </c>
      <c r="BM3904" s="74"/>
    </row>
    <row r="3905" spans="63:65" x14ac:dyDescent="0.25">
      <c r="BK3905" s="74">
        <v>8970</v>
      </c>
      <c r="BL3905" s="74" t="s">
        <v>3354</v>
      </c>
      <c r="BM3905" s="74"/>
    </row>
    <row r="3906" spans="63:65" x14ac:dyDescent="0.25">
      <c r="BK3906" s="74">
        <v>8971</v>
      </c>
      <c r="BL3906" s="74" t="s">
        <v>5201</v>
      </c>
      <c r="BM3906" s="74"/>
    </row>
    <row r="3907" spans="63:65" x14ac:dyDescent="0.25">
      <c r="BK3907" s="74">
        <v>8972</v>
      </c>
      <c r="BL3907" s="74" t="s">
        <v>10265</v>
      </c>
      <c r="BM3907" s="74"/>
    </row>
    <row r="3908" spans="63:65" x14ac:dyDescent="0.25">
      <c r="BK3908" s="74">
        <v>8974</v>
      </c>
      <c r="BL3908" s="74" t="s">
        <v>5202</v>
      </c>
      <c r="BM3908" s="74"/>
    </row>
    <row r="3909" spans="63:65" x14ac:dyDescent="0.25">
      <c r="BK3909" s="74">
        <v>8975</v>
      </c>
      <c r="BL3909" s="74" t="s">
        <v>5202</v>
      </c>
      <c r="BM3909" s="74"/>
    </row>
    <row r="3910" spans="63:65" x14ac:dyDescent="0.25">
      <c r="BK3910" s="74">
        <v>8976</v>
      </c>
      <c r="BL3910" s="74" t="s">
        <v>5203</v>
      </c>
      <c r="BM3910" s="74"/>
    </row>
    <row r="3911" spans="63:65" x14ac:dyDescent="0.25">
      <c r="BK3911" s="74">
        <v>8977</v>
      </c>
      <c r="BL3911" s="74" t="s">
        <v>3671</v>
      </c>
      <c r="BM3911" s="74"/>
    </row>
    <row r="3912" spans="63:65" x14ac:dyDescent="0.25">
      <c r="BK3912" s="74">
        <v>8978</v>
      </c>
      <c r="BL3912" s="74" t="s">
        <v>3827</v>
      </c>
      <c r="BM3912" s="74"/>
    </row>
    <row r="3913" spans="63:65" x14ac:dyDescent="0.25">
      <c r="BK3913" s="74">
        <v>8980</v>
      </c>
      <c r="BL3913" s="74" t="s">
        <v>10266</v>
      </c>
      <c r="BM3913" s="74"/>
    </row>
    <row r="3914" spans="63:65" x14ac:dyDescent="0.25">
      <c r="BK3914" s="74">
        <v>8981</v>
      </c>
      <c r="BL3914" s="74" t="s">
        <v>10267</v>
      </c>
      <c r="BM3914" s="74"/>
    </row>
    <row r="3915" spans="63:65" x14ac:dyDescent="0.25">
      <c r="BK3915" s="74">
        <v>8982</v>
      </c>
      <c r="BL3915" s="74" t="s">
        <v>4543</v>
      </c>
      <c r="BM3915" s="74"/>
    </row>
    <row r="3916" spans="63:65" x14ac:dyDescent="0.25">
      <c r="BK3916" s="74">
        <v>8983</v>
      </c>
      <c r="BL3916" s="74" t="s">
        <v>10268</v>
      </c>
      <c r="BM3916" s="74"/>
    </row>
    <row r="3917" spans="63:65" x14ac:dyDescent="0.25">
      <c r="BK3917" s="74">
        <v>8984</v>
      </c>
      <c r="BL3917" s="74" t="s">
        <v>2453</v>
      </c>
      <c r="BM3917" s="74"/>
    </row>
    <row r="3918" spans="63:65" x14ac:dyDescent="0.25">
      <c r="BK3918" s="74">
        <v>8985</v>
      </c>
      <c r="BL3918" s="74" t="s">
        <v>10269</v>
      </c>
      <c r="BM3918" s="74"/>
    </row>
    <row r="3919" spans="63:65" x14ac:dyDescent="0.25">
      <c r="BK3919" s="74">
        <v>8986</v>
      </c>
      <c r="BL3919" s="74" t="s">
        <v>5204</v>
      </c>
      <c r="BM3919" s="74"/>
    </row>
    <row r="3920" spans="63:65" x14ac:dyDescent="0.25">
      <c r="BK3920" s="74">
        <v>8987</v>
      </c>
      <c r="BL3920" s="74" t="s">
        <v>5205</v>
      </c>
      <c r="BM3920" s="74"/>
    </row>
    <row r="3921" spans="63:65" x14ac:dyDescent="0.25">
      <c r="BK3921" s="74">
        <v>8989</v>
      </c>
      <c r="BL3921" s="74" t="s">
        <v>10270</v>
      </c>
      <c r="BM3921" s="74"/>
    </row>
    <row r="3922" spans="63:65" x14ac:dyDescent="0.25">
      <c r="BK3922" s="74">
        <v>8990</v>
      </c>
      <c r="BL3922" s="74" t="s">
        <v>10271</v>
      </c>
      <c r="BM3922" s="74"/>
    </row>
    <row r="3923" spans="63:65" x14ac:dyDescent="0.25">
      <c r="BK3923" s="74">
        <v>8991</v>
      </c>
      <c r="BL3923" s="74" t="s">
        <v>5206</v>
      </c>
      <c r="BM3923" s="74"/>
    </row>
    <row r="3924" spans="63:65" x14ac:dyDescent="0.25">
      <c r="BK3924" s="74">
        <v>8992</v>
      </c>
      <c r="BL3924" s="74" t="s">
        <v>5207</v>
      </c>
      <c r="BM3924" s="74"/>
    </row>
    <row r="3925" spans="63:65" x14ac:dyDescent="0.25">
      <c r="BK3925" s="74">
        <v>8993</v>
      </c>
      <c r="BL3925" s="74" t="s">
        <v>4081</v>
      </c>
      <c r="BM3925" s="74"/>
    </row>
    <row r="3926" spans="63:65" x14ac:dyDescent="0.25">
      <c r="BK3926" s="74">
        <v>8994</v>
      </c>
      <c r="BL3926" s="74" t="s">
        <v>5208</v>
      </c>
      <c r="BM3926" s="74"/>
    </row>
    <row r="3927" spans="63:65" x14ac:dyDescent="0.25">
      <c r="BK3927" s="74">
        <v>8995</v>
      </c>
      <c r="BL3927" s="74" t="s">
        <v>5209</v>
      </c>
      <c r="BM3927" s="74"/>
    </row>
    <row r="3928" spans="63:65" x14ac:dyDescent="0.25">
      <c r="BK3928" s="74">
        <v>8996</v>
      </c>
      <c r="BL3928" s="74" t="s">
        <v>5210</v>
      </c>
      <c r="BM3928" s="74"/>
    </row>
    <row r="3929" spans="63:65" x14ac:dyDescent="0.25">
      <c r="BK3929" s="74">
        <v>8997</v>
      </c>
      <c r="BL3929" s="74" t="s">
        <v>5211</v>
      </c>
      <c r="BM3929" s="74"/>
    </row>
    <row r="3930" spans="63:65" x14ac:dyDescent="0.25">
      <c r="BK3930" s="74">
        <v>8998</v>
      </c>
      <c r="BL3930" s="74" t="s">
        <v>5212</v>
      </c>
      <c r="BM3930" s="74"/>
    </row>
    <row r="3931" spans="63:65" x14ac:dyDescent="0.25">
      <c r="BK3931" s="74">
        <v>8999</v>
      </c>
      <c r="BL3931" s="74" t="s">
        <v>3747</v>
      </c>
      <c r="BM3931" s="74"/>
    </row>
    <row r="3932" spans="63:65" x14ac:dyDescent="0.25">
      <c r="BK3932" s="74">
        <v>9000</v>
      </c>
      <c r="BL3932" s="74" t="s">
        <v>10272</v>
      </c>
      <c r="BM3932" s="74"/>
    </row>
    <row r="3933" spans="63:65" x14ac:dyDescent="0.25">
      <c r="BK3933" s="74">
        <v>9001</v>
      </c>
      <c r="BL3933" s="74" t="s">
        <v>5213</v>
      </c>
      <c r="BM3933" s="74"/>
    </row>
    <row r="3934" spans="63:65" x14ac:dyDescent="0.25">
      <c r="BK3934" s="74">
        <v>9002</v>
      </c>
      <c r="BL3934" s="74" t="s">
        <v>5214</v>
      </c>
      <c r="BM3934" s="74"/>
    </row>
    <row r="3935" spans="63:65" x14ac:dyDescent="0.25">
      <c r="BK3935" s="74">
        <v>9003</v>
      </c>
      <c r="BL3935" s="74" t="s">
        <v>5215</v>
      </c>
      <c r="BM3935" s="74"/>
    </row>
    <row r="3936" spans="63:65" x14ac:dyDescent="0.25">
      <c r="BK3936" s="74">
        <v>9005</v>
      </c>
      <c r="BL3936" s="74" t="s">
        <v>5216</v>
      </c>
      <c r="BM3936" s="74"/>
    </row>
    <row r="3937" spans="63:65" x14ac:dyDescent="0.25">
      <c r="BK3937" s="74">
        <v>9006</v>
      </c>
      <c r="BL3937" s="74" t="s">
        <v>5217</v>
      </c>
      <c r="BM3937" s="74"/>
    </row>
    <row r="3938" spans="63:65" x14ac:dyDescent="0.25">
      <c r="BK3938" s="74">
        <v>9007</v>
      </c>
      <c r="BL3938" s="74" t="s">
        <v>3637</v>
      </c>
      <c r="BM3938" s="74"/>
    </row>
    <row r="3939" spans="63:65" x14ac:dyDescent="0.25">
      <c r="BK3939" s="74">
        <v>9008</v>
      </c>
      <c r="BL3939" s="74" t="s">
        <v>5218</v>
      </c>
      <c r="BM3939" s="74"/>
    </row>
    <row r="3940" spans="63:65" x14ac:dyDescent="0.25">
      <c r="BK3940" s="74">
        <v>9009</v>
      </c>
      <c r="BL3940" s="74" t="s">
        <v>5219</v>
      </c>
      <c r="BM3940" s="74"/>
    </row>
    <row r="3941" spans="63:65" x14ac:dyDescent="0.25">
      <c r="BK3941" s="74">
        <v>9011</v>
      </c>
      <c r="BL3941" s="74" t="s">
        <v>4152</v>
      </c>
      <c r="BM3941" s="74"/>
    </row>
    <row r="3942" spans="63:65" x14ac:dyDescent="0.25">
      <c r="BK3942" s="74">
        <v>9012</v>
      </c>
      <c r="BL3942" s="74" t="s">
        <v>4151</v>
      </c>
      <c r="BM3942" s="74"/>
    </row>
    <row r="3943" spans="63:65" x14ac:dyDescent="0.25">
      <c r="BK3943" s="74">
        <v>9013</v>
      </c>
      <c r="BL3943" s="74" t="s">
        <v>5220</v>
      </c>
      <c r="BM3943" s="74"/>
    </row>
    <row r="3944" spans="63:65" x14ac:dyDescent="0.25">
      <c r="BK3944" s="74">
        <v>9014</v>
      </c>
      <c r="BL3944" s="74" t="s">
        <v>5221</v>
      </c>
      <c r="BM3944" s="74"/>
    </row>
    <row r="3945" spans="63:65" x14ac:dyDescent="0.25">
      <c r="BK3945" s="74">
        <v>9015</v>
      </c>
      <c r="BL3945" s="74" t="s">
        <v>5222</v>
      </c>
      <c r="BM3945" s="74"/>
    </row>
    <row r="3946" spans="63:65" x14ac:dyDescent="0.25">
      <c r="BK3946" s="74">
        <v>9016</v>
      </c>
      <c r="BL3946" s="74" t="s">
        <v>5223</v>
      </c>
      <c r="BM3946" s="74"/>
    </row>
    <row r="3947" spans="63:65" x14ac:dyDescent="0.25">
      <c r="BK3947" s="74">
        <v>9017</v>
      </c>
      <c r="BL3947" s="74" t="s">
        <v>5224</v>
      </c>
      <c r="BM3947" s="74"/>
    </row>
    <row r="3948" spans="63:65" x14ac:dyDescent="0.25">
      <c r="BK3948" s="74">
        <v>9018</v>
      </c>
      <c r="BL3948" s="74" t="s">
        <v>5225</v>
      </c>
      <c r="BM3948" s="74"/>
    </row>
    <row r="3949" spans="63:65" x14ac:dyDescent="0.25">
      <c r="BK3949" s="74">
        <v>9020</v>
      </c>
      <c r="BL3949" s="74" t="s">
        <v>5226</v>
      </c>
      <c r="BM3949" s="74"/>
    </row>
    <row r="3950" spans="63:65" x14ac:dyDescent="0.25">
      <c r="BK3950" s="74">
        <v>9021</v>
      </c>
      <c r="BL3950" s="74" t="s">
        <v>10273</v>
      </c>
      <c r="BM3950" s="74"/>
    </row>
    <row r="3951" spans="63:65" x14ac:dyDescent="0.25">
      <c r="BK3951" s="74">
        <v>9023</v>
      </c>
      <c r="BL3951" s="74" t="s">
        <v>5227</v>
      </c>
      <c r="BM3951" s="74"/>
    </row>
    <row r="3952" spans="63:65" x14ac:dyDescent="0.25">
      <c r="BK3952" s="74">
        <v>9024</v>
      </c>
      <c r="BL3952" s="74" t="s">
        <v>5228</v>
      </c>
      <c r="BM3952" s="74"/>
    </row>
    <row r="3953" spans="63:65" x14ac:dyDescent="0.25">
      <c r="BK3953" s="74">
        <v>9025</v>
      </c>
      <c r="BL3953" s="74" t="s">
        <v>5229</v>
      </c>
      <c r="BM3953" s="74"/>
    </row>
    <row r="3954" spans="63:65" x14ac:dyDescent="0.25">
      <c r="BK3954" s="74">
        <v>9026</v>
      </c>
      <c r="BL3954" s="74" t="s">
        <v>5230</v>
      </c>
      <c r="BM3954" s="74"/>
    </row>
    <row r="3955" spans="63:65" x14ac:dyDescent="0.25">
      <c r="BK3955" s="74">
        <v>9027</v>
      </c>
      <c r="BL3955" s="74" t="s">
        <v>5231</v>
      </c>
      <c r="BM3955" s="74"/>
    </row>
    <row r="3956" spans="63:65" x14ac:dyDescent="0.25">
      <c r="BK3956" s="74">
        <v>9028</v>
      </c>
      <c r="BL3956" s="74" t="s">
        <v>5232</v>
      </c>
      <c r="BM3956" s="74"/>
    </row>
    <row r="3957" spans="63:65" x14ac:dyDescent="0.25">
      <c r="BK3957" s="74">
        <v>9030</v>
      </c>
      <c r="BL3957" s="74" t="s">
        <v>3367</v>
      </c>
      <c r="BM3957" s="74"/>
    </row>
    <row r="3958" spans="63:65" x14ac:dyDescent="0.25">
      <c r="BK3958" s="74">
        <v>9031</v>
      </c>
      <c r="BL3958" s="74" t="s">
        <v>5233</v>
      </c>
      <c r="BM3958" s="74"/>
    </row>
    <row r="3959" spans="63:65" x14ac:dyDescent="0.25">
      <c r="BK3959" s="74">
        <v>9033</v>
      </c>
      <c r="BL3959" s="74" t="s">
        <v>5234</v>
      </c>
      <c r="BM3959" s="74"/>
    </row>
    <row r="3960" spans="63:65" x14ac:dyDescent="0.25">
      <c r="BK3960" s="74">
        <v>9034</v>
      </c>
      <c r="BL3960" s="74" t="s">
        <v>5235</v>
      </c>
      <c r="BM3960" s="74"/>
    </row>
    <row r="3961" spans="63:65" x14ac:dyDescent="0.25">
      <c r="BK3961" s="74">
        <v>9036</v>
      </c>
      <c r="BL3961" s="74" t="s">
        <v>10274</v>
      </c>
      <c r="BM3961" s="74"/>
    </row>
    <row r="3962" spans="63:65" x14ac:dyDescent="0.25">
      <c r="BK3962" s="74">
        <v>9037</v>
      </c>
      <c r="BL3962" s="74" t="s">
        <v>12960</v>
      </c>
      <c r="BM3962" s="74"/>
    </row>
    <row r="3963" spans="63:65" x14ac:dyDescent="0.25">
      <c r="BK3963" s="74">
        <v>9038</v>
      </c>
      <c r="BL3963" s="74" t="s">
        <v>3467</v>
      </c>
      <c r="BM3963" s="74"/>
    </row>
    <row r="3964" spans="63:65" x14ac:dyDescent="0.25">
      <c r="BK3964" s="74">
        <v>9039</v>
      </c>
      <c r="BL3964" s="74" t="s">
        <v>5237</v>
      </c>
      <c r="BM3964" s="74"/>
    </row>
    <row r="3965" spans="63:65" x14ac:dyDescent="0.25">
      <c r="BK3965" s="74">
        <v>9040</v>
      </c>
      <c r="BL3965" s="74" t="s">
        <v>5238</v>
      </c>
      <c r="BM3965" s="74"/>
    </row>
    <row r="3966" spans="63:65" x14ac:dyDescent="0.25">
      <c r="BK3966" s="74">
        <v>9041</v>
      </c>
      <c r="BL3966" s="74" t="s">
        <v>5239</v>
      </c>
      <c r="BM3966" s="74"/>
    </row>
    <row r="3967" spans="63:65" x14ac:dyDescent="0.25">
      <c r="BK3967" s="74">
        <v>9042</v>
      </c>
      <c r="BL3967" s="74" t="s">
        <v>5240</v>
      </c>
      <c r="BM3967" s="74"/>
    </row>
    <row r="3968" spans="63:65" x14ac:dyDescent="0.25">
      <c r="BK3968" s="74">
        <v>9043</v>
      </c>
      <c r="BL3968" s="74" t="s">
        <v>4133</v>
      </c>
      <c r="BM3968" s="74"/>
    </row>
    <row r="3969" spans="63:65" x14ac:dyDescent="0.25">
      <c r="BK3969" s="74">
        <v>9044</v>
      </c>
      <c r="BL3969" s="74" t="s">
        <v>3505</v>
      </c>
      <c r="BM3969" s="74"/>
    </row>
    <row r="3970" spans="63:65" x14ac:dyDescent="0.25">
      <c r="BK3970" s="74">
        <v>9045</v>
      </c>
      <c r="BL3970" s="74" t="s">
        <v>5241</v>
      </c>
      <c r="BM3970" s="74"/>
    </row>
    <row r="3971" spans="63:65" x14ac:dyDescent="0.25">
      <c r="BK3971" s="74">
        <v>9049</v>
      </c>
      <c r="BL3971" s="74" t="s">
        <v>3366</v>
      </c>
      <c r="BM3971" s="74"/>
    </row>
    <row r="3972" spans="63:65" x14ac:dyDescent="0.25">
      <c r="BK3972" s="74">
        <v>9050</v>
      </c>
      <c r="BL3972" s="74" t="s">
        <v>4210</v>
      </c>
      <c r="BM3972" s="74"/>
    </row>
    <row r="3973" spans="63:65" x14ac:dyDescent="0.25">
      <c r="BK3973" s="74">
        <v>9051</v>
      </c>
      <c r="BL3973" s="74" t="s">
        <v>4791</v>
      </c>
      <c r="BM3973" s="74"/>
    </row>
    <row r="3974" spans="63:65" x14ac:dyDescent="0.25">
      <c r="BK3974" s="74">
        <v>9052</v>
      </c>
      <c r="BL3974" s="74" t="s">
        <v>5242</v>
      </c>
      <c r="BM3974" s="74"/>
    </row>
    <row r="3975" spans="63:65" x14ac:dyDescent="0.25">
      <c r="BK3975" s="74">
        <v>9053</v>
      </c>
      <c r="BL3975" s="74" t="s">
        <v>5243</v>
      </c>
      <c r="BM3975" s="74"/>
    </row>
    <row r="3976" spans="63:65" x14ac:dyDescent="0.25">
      <c r="BK3976" s="74">
        <v>9054</v>
      </c>
      <c r="BL3976" s="74" t="s">
        <v>5244</v>
      </c>
      <c r="BM3976" s="74"/>
    </row>
    <row r="3977" spans="63:65" x14ac:dyDescent="0.25">
      <c r="BK3977" s="74">
        <v>9055</v>
      </c>
      <c r="BL3977" s="74" t="s">
        <v>10240</v>
      </c>
      <c r="BM3977" s="74"/>
    </row>
    <row r="3978" spans="63:65" x14ac:dyDescent="0.25">
      <c r="BK3978" s="74">
        <v>9056</v>
      </c>
      <c r="BL3978" s="74" t="s">
        <v>5245</v>
      </c>
      <c r="BM3978" s="74"/>
    </row>
    <row r="3979" spans="63:65" x14ac:dyDescent="0.25">
      <c r="BK3979" s="74">
        <v>9057</v>
      </c>
      <c r="BL3979" s="74" t="s">
        <v>4950</v>
      </c>
      <c r="BM3979" s="74"/>
    </row>
    <row r="3980" spans="63:65" x14ac:dyDescent="0.25">
      <c r="BK3980" s="74">
        <v>9058</v>
      </c>
      <c r="BL3980" s="74" t="s">
        <v>10275</v>
      </c>
      <c r="BM3980" s="74"/>
    </row>
    <row r="3981" spans="63:65" x14ac:dyDescent="0.25">
      <c r="BK3981" s="74">
        <v>9059</v>
      </c>
      <c r="BL3981" s="74" t="s">
        <v>4394</v>
      </c>
      <c r="BM3981" s="74"/>
    </row>
    <row r="3982" spans="63:65" x14ac:dyDescent="0.25">
      <c r="BK3982" s="74">
        <v>9064</v>
      </c>
      <c r="BL3982" s="74" t="s">
        <v>5246</v>
      </c>
      <c r="BM3982" s="74"/>
    </row>
    <row r="3983" spans="63:65" x14ac:dyDescent="0.25">
      <c r="BK3983" s="74">
        <v>9065</v>
      </c>
      <c r="BL3983" s="74" t="s">
        <v>5247</v>
      </c>
      <c r="BM3983" s="74"/>
    </row>
    <row r="3984" spans="63:65" x14ac:dyDescent="0.25">
      <c r="BK3984" s="74">
        <v>9066</v>
      </c>
      <c r="BL3984" s="74" t="s">
        <v>10276</v>
      </c>
      <c r="BM3984" s="74"/>
    </row>
    <row r="3985" spans="63:65" x14ac:dyDescent="0.25">
      <c r="BK3985" s="74">
        <v>9067</v>
      </c>
      <c r="BL3985" s="74" t="s">
        <v>5248</v>
      </c>
      <c r="BM3985" s="74"/>
    </row>
    <row r="3986" spans="63:65" x14ac:dyDescent="0.25">
      <c r="BK3986" s="74">
        <v>9068</v>
      </c>
      <c r="BL3986" s="74" t="s">
        <v>4376</v>
      </c>
      <c r="BM3986" s="74"/>
    </row>
    <row r="3987" spans="63:65" x14ac:dyDescent="0.25">
      <c r="BK3987" s="74">
        <v>9069</v>
      </c>
      <c r="BL3987" s="74" t="s">
        <v>10277</v>
      </c>
      <c r="BM3987" s="74"/>
    </row>
    <row r="3988" spans="63:65" x14ac:dyDescent="0.25">
      <c r="BK3988" s="74">
        <v>9070</v>
      </c>
      <c r="BL3988" s="74" t="s">
        <v>10278</v>
      </c>
      <c r="BM3988" s="74"/>
    </row>
    <row r="3989" spans="63:65" x14ac:dyDescent="0.25">
      <c r="BK3989" s="74">
        <v>9071</v>
      </c>
      <c r="BL3989" s="74" t="s">
        <v>10279</v>
      </c>
      <c r="BM3989" s="74"/>
    </row>
    <row r="3990" spans="63:65" x14ac:dyDescent="0.25">
      <c r="BK3990" s="74">
        <v>9073</v>
      </c>
      <c r="BL3990" s="74" t="s">
        <v>3341</v>
      </c>
      <c r="BM3990" s="74"/>
    </row>
    <row r="3991" spans="63:65" x14ac:dyDescent="0.25">
      <c r="BK3991" s="74">
        <v>9075</v>
      </c>
      <c r="BL3991" s="74" t="s">
        <v>5249</v>
      </c>
      <c r="BM3991" s="74"/>
    </row>
    <row r="3992" spans="63:65" x14ac:dyDescent="0.25">
      <c r="BK3992" s="74">
        <v>9076</v>
      </c>
      <c r="BL3992" s="74" t="s">
        <v>10280</v>
      </c>
      <c r="BM3992" s="74"/>
    </row>
    <row r="3993" spans="63:65" x14ac:dyDescent="0.25">
      <c r="BK3993" s="74">
        <v>9077</v>
      </c>
      <c r="BL3993" s="74" t="s">
        <v>5250</v>
      </c>
      <c r="BM3993" s="74"/>
    </row>
    <row r="3994" spans="63:65" x14ac:dyDescent="0.25">
      <c r="BK3994" s="74">
        <v>9079</v>
      </c>
      <c r="BL3994" s="74" t="s">
        <v>10281</v>
      </c>
      <c r="BM3994" s="74"/>
    </row>
    <row r="3995" spans="63:65" x14ac:dyDescent="0.25">
      <c r="BK3995" s="74">
        <v>9080</v>
      </c>
      <c r="BL3995" s="74" t="s">
        <v>5237</v>
      </c>
      <c r="BM3995" s="74"/>
    </row>
    <row r="3996" spans="63:65" x14ac:dyDescent="0.25">
      <c r="BK3996" s="74">
        <v>9081</v>
      </c>
      <c r="BL3996" s="74" t="s">
        <v>5251</v>
      </c>
      <c r="BM3996" s="74"/>
    </row>
    <row r="3997" spans="63:65" x14ac:dyDescent="0.25">
      <c r="BK3997" s="74">
        <v>9082</v>
      </c>
      <c r="BL3997" s="74" t="s">
        <v>5252</v>
      </c>
      <c r="BM3997" s="74"/>
    </row>
    <row r="3998" spans="63:65" x14ac:dyDescent="0.25">
      <c r="BK3998" s="74">
        <v>9083</v>
      </c>
      <c r="BL3998" s="74" t="s">
        <v>5043</v>
      </c>
      <c r="BM3998" s="74"/>
    </row>
    <row r="3999" spans="63:65" x14ac:dyDescent="0.25">
      <c r="BK3999" s="74">
        <v>9084</v>
      </c>
      <c r="BL3999" s="74" t="s">
        <v>5253</v>
      </c>
      <c r="BM3999" s="74"/>
    </row>
    <row r="4000" spans="63:65" x14ac:dyDescent="0.25">
      <c r="BK4000" s="74">
        <v>9085</v>
      </c>
      <c r="BL4000" s="74" t="s">
        <v>10282</v>
      </c>
      <c r="BM4000" s="74"/>
    </row>
    <row r="4001" spans="63:65" x14ac:dyDescent="0.25">
      <c r="BK4001" s="74">
        <v>9086</v>
      </c>
      <c r="BL4001" s="74" t="s">
        <v>3809</v>
      </c>
      <c r="BM4001" s="74"/>
    </row>
    <row r="4002" spans="63:65" x14ac:dyDescent="0.25">
      <c r="BK4002" s="74">
        <v>9088</v>
      </c>
      <c r="BL4002" s="74" t="s">
        <v>5254</v>
      </c>
      <c r="BM4002" s="74"/>
    </row>
    <row r="4003" spans="63:65" x14ac:dyDescent="0.25">
      <c r="BK4003" s="74">
        <v>9089</v>
      </c>
      <c r="BL4003" s="74" t="s">
        <v>4130</v>
      </c>
      <c r="BM4003" s="74"/>
    </row>
    <row r="4004" spans="63:65" x14ac:dyDescent="0.25">
      <c r="BK4004" s="74">
        <v>9090</v>
      </c>
      <c r="BL4004" s="74" t="s">
        <v>10283</v>
      </c>
      <c r="BM4004" s="74"/>
    </row>
    <row r="4005" spans="63:65" x14ac:dyDescent="0.25">
      <c r="BK4005" s="74">
        <v>9091</v>
      </c>
      <c r="BL4005" s="74" t="s">
        <v>5255</v>
      </c>
      <c r="BM4005" s="74"/>
    </row>
    <row r="4006" spans="63:65" x14ac:dyDescent="0.25">
      <c r="BK4006" s="74">
        <v>9092</v>
      </c>
      <c r="BL4006" s="74" t="s">
        <v>5133</v>
      </c>
      <c r="BM4006" s="74"/>
    </row>
    <row r="4007" spans="63:65" x14ac:dyDescent="0.25">
      <c r="BK4007" s="74">
        <v>9093</v>
      </c>
      <c r="BL4007" s="74" t="s">
        <v>5256</v>
      </c>
      <c r="BM4007" s="74"/>
    </row>
    <row r="4008" spans="63:65" x14ac:dyDescent="0.25">
      <c r="BK4008" s="74">
        <v>9094</v>
      </c>
      <c r="BL4008" s="74" t="s">
        <v>4055</v>
      </c>
      <c r="BM4008" s="74"/>
    </row>
    <row r="4009" spans="63:65" x14ac:dyDescent="0.25">
      <c r="BK4009" s="74">
        <v>9095</v>
      </c>
      <c r="BL4009" s="74" t="s">
        <v>5257</v>
      </c>
      <c r="BM4009" s="74"/>
    </row>
    <row r="4010" spans="63:65" x14ac:dyDescent="0.25">
      <c r="BK4010" s="74">
        <v>9096</v>
      </c>
      <c r="BL4010" s="74" t="s">
        <v>5258</v>
      </c>
      <c r="BM4010" s="74"/>
    </row>
    <row r="4011" spans="63:65" x14ac:dyDescent="0.25">
      <c r="BK4011" s="74">
        <v>9097</v>
      </c>
      <c r="BL4011" s="74" t="s">
        <v>3639</v>
      </c>
      <c r="BM4011" s="74"/>
    </row>
    <row r="4012" spans="63:65" x14ac:dyDescent="0.25">
      <c r="BK4012" s="74">
        <v>9098</v>
      </c>
      <c r="BL4012" s="74" t="s">
        <v>5259</v>
      </c>
      <c r="BM4012" s="74"/>
    </row>
    <row r="4013" spans="63:65" x14ac:dyDescent="0.25">
      <c r="BK4013" s="74">
        <v>9099</v>
      </c>
      <c r="BL4013" s="74" t="s">
        <v>5260</v>
      </c>
      <c r="BM4013" s="74"/>
    </row>
    <row r="4014" spans="63:65" x14ac:dyDescent="0.25">
      <c r="BK4014" s="74">
        <v>9100</v>
      </c>
      <c r="BL4014" s="74" t="s">
        <v>5261</v>
      </c>
      <c r="BM4014" s="74"/>
    </row>
    <row r="4015" spans="63:65" x14ac:dyDescent="0.25">
      <c r="BK4015" s="74">
        <v>9101</v>
      </c>
      <c r="BL4015" s="74" t="s">
        <v>10284</v>
      </c>
      <c r="BM4015" s="74"/>
    </row>
    <row r="4016" spans="63:65" x14ac:dyDescent="0.25">
      <c r="BK4016" s="74">
        <v>9102</v>
      </c>
      <c r="BL4016" s="74" t="s">
        <v>5262</v>
      </c>
      <c r="BM4016" s="74"/>
    </row>
    <row r="4017" spans="63:65" x14ac:dyDescent="0.25">
      <c r="BK4017" s="74">
        <v>9103</v>
      </c>
      <c r="BL4017" s="74" t="s">
        <v>5263</v>
      </c>
      <c r="BM4017" s="74"/>
    </row>
    <row r="4018" spans="63:65" x14ac:dyDescent="0.25">
      <c r="BK4018" s="74">
        <v>9104</v>
      </c>
      <c r="BL4018" s="74" t="s">
        <v>5264</v>
      </c>
      <c r="BM4018" s="74"/>
    </row>
    <row r="4019" spans="63:65" x14ac:dyDescent="0.25">
      <c r="BK4019" s="74">
        <v>9105</v>
      </c>
      <c r="BL4019" s="74" t="s">
        <v>10285</v>
      </c>
      <c r="BM4019" s="74"/>
    </row>
    <row r="4020" spans="63:65" x14ac:dyDescent="0.25">
      <c r="BK4020" s="74">
        <v>9106</v>
      </c>
      <c r="BL4020" s="74" t="s">
        <v>5265</v>
      </c>
      <c r="BM4020" s="74"/>
    </row>
    <row r="4021" spans="63:65" x14ac:dyDescent="0.25">
      <c r="BK4021" s="74">
        <v>9107</v>
      </c>
      <c r="BL4021" s="74" t="s">
        <v>5266</v>
      </c>
      <c r="BM4021" s="74"/>
    </row>
    <row r="4022" spans="63:65" x14ac:dyDescent="0.25">
      <c r="BK4022" s="74">
        <v>9109</v>
      </c>
      <c r="BL4022" s="74" t="s">
        <v>5268</v>
      </c>
      <c r="BM4022" s="74"/>
    </row>
    <row r="4023" spans="63:65" x14ac:dyDescent="0.25">
      <c r="BK4023" s="74">
        <v>9110</v>
      </c>
      <c r="BL4023" s="74" t="s">
        <v>5269</v>
      </c>
      <c r="BM4023" s="74"/>
    </row>
    <row r="4024" spans="63:65" x14ac:dyDescent="0.25">
      <c r="BK4024" s="74">
        <v>9111</v>
      </c>
      <c r="BL4024" s="74" t="s">
        <v>12423</v>
      </c>
      <c r="BM4024" s="74"/>
    </row>
    <row r="4025" spans="63:65" x14ac:dyDescent="0.25">
      <c r="BK4025" s="74">
        <v>9112</v>
      </c>
      <c r="BL4025" s="74" t="s">
        <v>10286</v>
      </c>
      <c r="BM4025" s="74"/>
    </row>
    <row r="4026" spans="63:65" x14ac:dyDescent="0.25">
      <c r="BK4026" s="74">
        <v>9113</v>
      </c>
      <c r="BL4026" s="74" t="s">
        <v>5256</v>
      </c>
      <c r="BM4026" s="74"/>
    </row>
    <row r="4027" spans="63:65" x14ac:dyDescent="0.25">
      <c r="BK4027" s="74">
        <v>9114</v>
      </c>
      <c r="BL4027" s="74" t="s">
        <v>4470</v>
      </c>
      <c r="BM4027" s="74"/>
    </row>
    <row r="4028" spans="63:65" x14ac:dyDescent="0.25">
      <c r="BK4028" s="74">
        <v>9115</v>
      </c>
      <c r="BL4028" s="74" t="s">
        <v>10287</v>
      </c>
      <c r="BM4028" s="74"/>
    </row>
    <row r="4029" spans="63:65" x14ac:dyDescent="0.25">
      <c r="BK4029" s="74">
        <v>9116</v>
      </c>
      <c r="BL4029" s="74" t="s">
        <v>5270</v>
      </c>
      <c r="BM4029" s="74"/>
    </row>
    <row r="4030" spans="63:65" x14ac:dyDescent="0.25">
      <c r="BK4030" s="74">
        <v>9117</v>
      </c>
      <c r="BL4030" s="74" t="s">
        <v>5271</v>
      </c>
      <c r="BM4030" s="74"/>
    </row>
    <row r="4031" spans="63:65" x14ac:dyDescent="0.25">
      <c r="BK4031" s="74">
        <v>9118</v>
      </c>
      <c r="BL4031" s="74" t="s">
        <v>3362</v>
      </c>
      <c r="BM4031" s="74"/>
    </row>
    <row r="4032" spans="63:65" x14ac:dyDescent="0.25">
      <c r="BK4032" s="74">
        <v>9119</v>
      </c>
      <c r="BL4032" s="74" t="s">
        <v>3324</v>
      </c>
      <c r="BM4032" s="74"/>
    </row>
    <row r="4033" spans="63:65" x14ac:dyDescent="0.25">
      <c r="BK4033" s="74">
        <v>9120</v>
      </c>
      <c r="BL4033" s="74" t="s">
        <v>5272</v>
      </c>
      <c r="BM4033" s="74"/>
    </row>
    <row r="4034" spans="63:65" x14ac:dyDescent="0.25">
      <c r="BK4034" s="74">
        <v>9121</v>
      </c>
      <c r="BL4034" s="74" t="s">
        <v>10288</v>
      </c>
      <c r="BM4034" s="74"/>
    </row>
    <row r="4035" spans="63:65" x14ac:dyDescent="0.25">
      <c r="BK4035" s="74">
        <v>9122</v>
      </c>
      <c r="BL4035" s="74" t="s">
        <v>5273</v>
      </c>
      <c r="BM4035" s="74"/>
    </row>
    <row r="4036" spans="63:65" x14ac:dyDescent="0.25">
      <c r="BK4036" s="74">
        <v>9123</v>
      </c>
      <c r="BL4036" s="74" t="s">
        <v>4930</v>
      </c>
      <c r="BM4036" s="74"/>
    </row>
    <row r="4037" spans="63:65" x14ac:dyDescent="0.25">
      <c r="BK4037" s="74">
        <v>9124</v>
      </c>
      <c r="BL4037" s="74" t="s">
        <v>10289</v>
      </c>
      <c r="BM4037" s="74"/>
    </row>
    <row r="4038" spans="63:65" x14ac:dyDescent="0.25">
      <c r="BK4038" s="74">
        <v>9125</v>
      </c>
      <c r="BL4038" s="74" t="s">
        <v>5274</v>
      </c>
      <c r="BM4038" s="74"/>
    </row>
    <row r="4039" spans="63:65" x14ac:dyDescent="0.25">
      <c r="BK4039" s="74">
        <v>9126</v>
      </c>
      <c r="BL4039" s="74" t="s">
        <v>3363</v>
      </c>
      <c r="BM4039" s="74"/>
    </row>
    <row r="4040" spans="63:65" x14ac:dyDescent="0.25">
      <c r="BK4040" s="74">
        <v>9128</v>
      </c>
      <c r="BL4040" s="74" t="s">
        <v>5275</v>
      </c>
      <c r="BM4040" s="74"/>
    </row>
    <row r="4041" spans="63:65" x14ac:dyDescent="0.25">
      <c r="BK4041" s="74">
        <v>9129</v>
      </c>
      <c r="BL4041" s="74" t="s">
        <v>5276</v>
      </c>
      <c r="BM4041" s="74"/>
    </row>
    <row r="4042" spans="63:65" x14ac:dyDescent="0.25">
      <c r="BK4042" s="74">
        <v>9130</v>
      </c>
      <c r="BL4042" s="74" t="s">
        <v>5277</v>
      </c>
      <c r="BM4042" s="74"/>
    </row>
    <row r="4043" spans="63:65" x14ac:dyDescent="0.25">
      <c r="BK4043" s="74">
        <v>9131</v>
      </c>
      <c r="BL4043" s="74" t="s">
        <v>5278</v>
      </c>
      <c r="BM4043" s="74"/>
    </row>
    <row r="4044" spans="63:65" x14ac:dyDescent="0.25">
      <c r="BK4044" s="74">
        <v>9132</v>
      </c>
      <c r="BL4044" s="74" t="s">
        <v>4032</v>
      </c>
      <c r="BM4044" s="74"/>
    </row>
    <row r="4045" spans="63:65" x14ac:dyDescent="0.25">
      <c r="BK4045" s="74">
        <v>9133</v>
      </c>
      <c r="BL4045" s="74" t="s">
        <v>5279</v>
      </c>
      <c r="BM4045" s="74"/>
    </row>
    <row r="4046" spans="63:65" x14ac:dyDescent="0.25">
      <c r="BK4046" s="74">
        <v>9134</v>
      </c>
      <c r="BL4046" s="74" t="s">
        <v>5280</v>
      </c>
      <c r="BM4046" s="74"/>
    </row>
    <row r="4047" spans="63:65" x14ac:dyDescent="0.25">
      <c r="BK4047" s="74">
        <v>9135</v>
      </c>
      <c r="BL4047" s="74" t="s">
        <v>10290</v>
      </c>
      <c r="BM4047" s="74"/>
    </row>
    <row r="4048" spans="63:65" x14ac:dyDescent="0.25">
      <c r="BK4048" s="74">
        <v>9136</v>
      </c>
      <c r="BL4048" s="74" t="s">
        <v>10291</v>
      </c>
      <c r="BM4048" s="74"/>
    </row>
    <row r="4049" spans="63:65" x14ac:dyDescent="0.25">
      <c r="BK4049" s="74">
        <v>9137</v>
      </c>
      <c r="BL4049" s="74" t="s">
        <v>5281</v>
      </c>
      <c r="BM4049" s="74"/>
    </row>
    <row r="4050" spans="63:65" x14ac:dyDescent="0.25">
      <c r="BK4050" s="74">
        <v>9138</v>
      </c>
      <c r="BL4050" s="74" t="s">
        <v>5282</v>
      </c>
      <c r="BM4050" s="74"/>
    </row>
    <row r="4051" spans="63:65" x14ac:dyDescent="0.25">
      <c r="BK4051" s="74">
        <v>9139</v>
      </c>
      <c r="BL4051" s="74" t="s">
        <v>5283</v>
      </c>
      <c r="BM4051" s="74"/>
    </row>
    <row r="4052" spans="63:65" x14ac:dyDescent="0.25">
      <c r="BK4052" s="74">
        <v>9140</v>
      </c>
      <c r="BL4052" s="74" t="s">
        <v>5284</v>
      </c>
      <c r="BM4052" s="74"/>
    </row>
    <row r="4053" spans="63:65" x14ac:dyDescent="0.25">
      <c r="BK4053" s="74">
        <v>9141</v>
      </c>
      <c r="BL4053" s="74" t="s">
        <v>4785</v>
      </c>
      <c r="BM4053" s="74"/>
    </row>
    <row r="4054" spans="63:65" x14ac:dyDescent="0.25">
      <c r="BK4054" s="74">
        <v>9142</v>
      </c>
      <c r="BL4054" s="74" t="s">
        <v>4745</v>
      </c>
      <c r="BM4054" s="74"/>
    </row>
    <row r="4055" spans="63:65" x14ac:dyDescent="0.25">
      <c r="BK4055" s="74">
        <v>9143</v>
      </c>
      <c r="BL4055" s="74" t="s">
        <v>5285</v>
      </c>
      <c r="BM4055" s="74"/>
    </row>
    <row r="4056" spans="63:65" x14ac:dyDescent="0.25">
      <c r="BK4056" s="74">
        <v>9144</v>
      </c>
      <c r="BL4056" s="74" t="s">
        <v>3376</v>
      </c>
      <c r="BM4056" s="74"/>
    </row>
    <row r="4057" spans="63:65" x14ac:dyDescent="0.25">
      <c r="BK4057" s="74">
        <v>9145</v>
      </c>
      <c r="BL4057" s="74" t="s">
        <v>5286</v>
      </c>
      <c r="BM4057" s="74"/>
    </row>
    <row r="4058" spans="63:65" x14ac:dyDescent="0.25">
      <c r="BK4058" s="74">
        <v>9146</v>
      </c>
      <c r="BL4058" s="74" t="s">
        <v>3953</v>
      </c>
      <c r="BM4058" s="74"/>
    </row>
    <row r="4059" spans="63:65" x14ac:dyDescent="0.25">
      <c r="BK4059" s="74">
        <v>9147</v>
      </c>
      <c r="BL4059" s="74" t="s">
        <v>5287</v>
      </c>
      <c r="BM4059" s="74"/>
    </row>
    <row r="4060" spans="63:65" x14ac:dyDescent="0.25">
      <c r="BK4060" s="74">
        <v>9148</v>
      </c>
      <c r="BL4060" s="74" t="s">
        <v>3354</v>
      </c>
      <c r="BM4060" s="74"/>
    </row>
    <row r="4061" spans="63:65" x14ac:dyDescent="0.25">
      <c r="BK4061" s="74">
        <v>9149</v>
      </c>
      <c r="BL4061" s="74" t="s">
        <v>5288</v>
      </c>
      <c r="BM4061" s="74"/>
    </row>
    <row r="4062" spans="63:65" x14ac:dyDescent="0.25">
      <c r="BK4062" s="74">
        <v>9150</v>
      </c>
      <c r="BL4062" s="74" t="s">
        <v>3953</v>
      </c>
      <c r="BM4062" s="74"/>
    </row>
    <row r="4063" spans="63:65" x14ac:dyDescent="0.25">
      <c r="BK4063" s="74">
        <v>9151</v>
      </c>
      <c r="BL4063" s="74" t="s">
        <v>3935</v>
      </c>
      <c r="BM4063" s="74"/>
    </row>
    <row r="4064" spans="63:65" x14ac:dyDescent="0.25">
      <c r="BK4064" s="74">
        <v>9152</v>
      </c>
      <c r="BL4064" s="74" t="s">
        <v>5289</v>
      </c>
      <c r="BM4064" s="74"/>
    </row>
    <row r="4065" spans="63:65" x14ac:dyDescent="0.25">
      <c r="BK4065" s="74">
        <v>9153</v>
      </c>
      <c r="BL4065" s="74" t="s">
        <v>3542</v>
      </c>
      <c r="BM4065" s="74"/>
    </row>
    <row r="4066" spans="63:65" x14ac:dyDescent="0.25">
      <c r="BK4066" s="74">
        <v>9154</v>
      </c>
      <c r="BL4066" s="74" t="s">
        <v>4324</v>
      </c>
      <c r="BM4066" s="74"/>
    </row>
    <row r="4067" spans="63:65" x14ac:dyDescent="0.25">
      <c r="BK4067" s="74">
        <v>9155</v>
      </c>
      <c r="BL4067" s="74" t="s">
        <v>5290</v>
      </c>
      <c r="BM4067" s="74"/>
    </row>
    <row r="4068" spans="63:65" x14ac:dyDescent="0.25">
      <c r="BK4068" s="74">
        <v>9156</v>
      </c>
      <c r="BL4068" s="74" t="s">
        <v>5291</v>
      </c>
      <c r="BM4068" s="74"/>
    </row>
    <row r="4069" spans="63:65" x14ac:dyDescent="0.25">
      <c r="BK4069" s="74">
        <v>9157</v>
      </c>
      <c r="BL4069" s="74" t="s">
        <v>5292</v>
      </c>
      <c r="BM4069" s="74"/>
    </row>
    <row r="4070" spans="63:65" x14ac:dyDescent="0.25">
      <c r="BK4070" s="74">
        <v>9158</v>
      </c>
      <c r="BL4070" s="74" t="s">
        <v>10292</v>
      </c>
      <c r="BM4070" s="74"/>
    </row>
    <row r="4071" spans="63:65" x14ac:dyDescent="0.25">
      <c r="BK4071" s="74">
        <v>9159</v>
      </c>
      <c r="BL4071" s="74" t="s">
        <v>10293</v>
      </c>
      <c r="BM4071" s="74"/>
    </row>
    <row r="4072" spans="63:65" x14ac:dyDescent="0.25">
      <c r="BK4072" s="74">
        <v>9160</v>
      </c>
      <c r="BL4072" s="74" t="s">
        <v>2469</v>
      </c>
      <c r="BM4072" s="74"/>
    </row>
    <row r="4073" spans="63:65" x14ac:dyDescent="0.25">
      <c r="BK4073" s="74">
        <v>9162</v>
      </c>
      <c r="BL4073" s="74" t="s">
        <v>3323</v>
      </c>
      <c r="BM4073" s="74"/>
    </row>
    <row r="4074" spans="63:65" x14ac:dyDescent="0.25">
      <c r="BK4074" s="74">
        <v>9163</v>
      </c>
      <c r="BL4074" s="74" t="s">
        <v>5293</v>
      </c>
      <c r="BM4074" s="74"/>
    </row>
    <row r="4075" spans="63:65" x14ac:dyDescent="0.25">
      <c r="BK4075" s="74">
        <v>9164</v>
      </c>
      <c r="BL4075" s="74" t="s">
        <v>3988</v>
      </c>
      <c r="BM4075" s="74"/>
    </row>
    <row r="4076" spans="63:65" x14ac:dyDescent="0.25">
      <c r="BK4076" s="74">
        <v>9165</v>
      </c>
      <c r="BL4076" s="74" t="s">
        <v>5294</v>
      </c>
      <c r="BM4076" s="74"/>
    </row>
    <row r="4077" spans="63:65" x14ac:dyDescent="0.25">
      <c r="BK4077" s="74">
        <v>9166</v>
      </c>
      <c r="BL4077" s="74" t="s">
        <v>5295</v>
      </c>
      <c r="BM4077" s="74"/>
    </row>
    <row r="4078" spans="63:65" x14ac:dyDescent="0.25">
      <c r="BK4078" s="74">
        <v>9167</v>
      </c>
      <c r="BL4078" s="74" t="s">
        <v>5296</v>
      </c>
      <c r="BM4078" s="74"/>
    </row>
    <row r="4079" spans="63:65" x14ac:dyDescent="0.25">
      <c r="BK4079" s="74">
        <v>9168</v>
      </c>
      <c r="BL4079" s="74" t="s">
        <v>5297</v>
      </c>
      <c r="BM4079" s="74"/>
    </row>
    <row r="4080" spans="63:65" x14ac:dyDescent="0.25">
      <c r="BK4080" s="74">
        <v>9169</v>
      </c>
      <c r="BL4080" s="74" t="s">
        <v>5298</v>
      </c>
      <c r="BM4080" s="74"/>
    </row>
    <row r="4081" spans="63:65" x14ac:dyDescent="0.25">
      <c r="BK4081" s="74">
        <v>9170</v>
      </c>
      <c r="BL4081" s="74" t="s">
        <v>10294</v>
      </c>
      <c r="BM4081" s="74"/>
    </row>
    <row r="4082" spans="63:65" x14ac:dyDescent="0.25">
      <c r="BK4082" s="74">
        <v>9171</v>
      </c>
      <c r="BL4082" s="74" t="s">
        <v>10295</v>
      </c>
      <c r="BM4082" s="74"/>
    </row>
    <row r="4083" spans="63:65" x14ac:dyDescent="0.25">
      <c r="BK4083" s="74">
        <v>9172</v>
      </c>
      <c r="BL4083" s="74" t="s">
        <v>5299</v>
      </c>
      <c r="BM4083" s="74"/>
    </row>
    <row r="4084" spans="63:65" x14ac:dyDescent="0.25">
      <c r="BK4084" s="74">
        <v>9173</v>
      </c>
      <c r="BL4084" s="74" t="s">
        <v>5300</v>
      </c>
      <c r="BM4084" s="74"/>
    </row>
    <row r="4085" spans="63:65" x14ac:dyDescent="0.25">
      <c r="BK4085" s="74">
        <v>9174</v>
      </c>
      <c r="BL4085" s="74" t="s">
        <v>10296</v>
      </c>
      <c r="BM4085" s="74"/>
    </row>
    <row r="4086" spans="63:65" x14ac:dyDescent="0.25">
      <c r="BK4086" s="74">
        <v>9175</v>
      </c>
      <c r="BL4086" s="74" t="s">
        <v>5007</v>
      </c>
      <c r="BM4086" s="74"/>
    </row>
    <row r="4087" spans="63:65" x14ac:dyDescent="0.25">
      <c r="BK4087" s="74">
        <v>9176</v>
      </c>
      <c r="BL4087" s="74" t="s">
        <v>5301</v>
      </c>
      <c r="BM4087" s="74"/>
    </row>
    <row r="4088" spans="63:65" x14ac:dyDescent="0.25">
      <c r="BK4088" s="74">
        <v>9177</v>
      </c>
      <c r="BL4088" s="74" t="s">
        <v>10297</v>
      </c>
      <c r="BM4088" s="74"/>
    </row>
    <row r="4089" spans="63:65" x14ac:dyDescent="0.25">
      <c r="BK4089" s="74">
        <v>9178</v>
      </c>
      <c r="BL4089" s="74" t="s">
        <v>10298</v>
      </c>
      <c r="BM4089" s="74"/>
    </row>
    <row r="4090" spans="63:65" x14ac:dyDescent="0.25">
      <c r="BK4090" s="74">
        <v>9179</v>
      </c>
      <c r="BL4090" s="74" t="s">
        <v>10299</v>
      </c>
      <c r="BM4090" s="74"/>
    </row>
    <row r="4091" spans="63:65" x14ac:dyDescent="0.25">
      <c r="BK4091" s="74">
        <v>9180</v>
      </c>
      <c r="BL4091" s="74" t="s">
        <v>10300</v>
      </c>
      <c r="BM4091" s="74"/>
    </row>
    <row r="4092" spans="63:65" x14ac:dyDescent="0.25">
      <c r="BK4092" s="74">
        <v>9181</v>
      </c>
      <c r="BL4092" s="74" t="s">
        <v>5302</v>
      </c>
      <c r="BM4092" s="74"/>
    </row>
    <row r="4093" spans="63:65" x14ac:dyDescent="0.25">
      <c r="BK4093" s="74">
        <v>9182</v>
      </c>
      <c r="BL4093" s="74" t="s">
        <v>5303</v>
      </c>
      <c r="BM4093" s="74"/>
    </row>
    <row r="4094" spans="63:65" x14ac:dyDescent="0.25">
      <c r="BK4094" s="74">
        <v>9183</v>
      </c>
      <c r="BL4094" s="74" t="s">
        <v>5304</v>
      </c>
      <c r="BM4094" s="74"/>
    </row>
    <row r="4095" spans="63:65" x14ac:dyDescent="0.25">
      <c r="BK4095" s="74">
        <v>9184</v>
      </c>
      <c r="BL4095" s="74" t="s">
        <v>5305</v>
      </c>
      <c r="BM4095" s="74"/>
    </row>
    <row r="4096" spans="63:65" x14ac:dyDescent="0.25">
      <c r="BK4096" s="74">
        <v>9185</v>
      </c>
      <c r="BL4096" s="74" t="s">
        <v>5306</v>
      </c>
      <c r="BM4096" s="74"/>
    </row>
    <row r="4097" spans="63:65" x14ac:dyDescent="0.25">
      <c r="BK4097" s="74">
        <v>9186</v>
      </c>
      <c r="BL4097" s="74" t="s">
        <v>4650</v>
      </c>
      <c r="BM4097" s="74"/>
    </row>
    <row r="4098" spans="63:65" x14ac:dyDescent="0.25">
      <c r="BK4098" s="74">
        <v>9187</v>
      </c>
      <c r="BL4098" s="74" t="s">
        <v>5307</v>
      </c>
      <c r="BM4098" s="74"/>
    </row>
    <row r="4099" spans="63:65" x14ac:dyDescent="0.25">
      <c r="BK4099" s="74">
        <v>9188</v>
      </c>
      <c r="BL4099" s="74" t="s">
        <v>3895</v>
      </c>
      <c r="BM4099" s="74"/>
    </row>
    <row r="4100" spans="63:65" x14ac:dyDescent="0.25">
      <c r="BK4100" s="74">
        <v>9189</v>
      </c>
      <c r="BL4100" s="74" t="s">
        <v>5308</v>
      </c>
      <c r="BM4100" s="74"/>
    </row>
    <row r="4101" spans="63:65" x14ac:dyDescent="0.25">
      <c r="BK4101" s="74">
        <v>9190</v>
      </c>
      <c r="BL4101" s="74" t="s">
        <v>5309</v>
      </c>
      <c r="BM4101" s="74"/>
    </row>
    <row r="4102" spans="63:65" x14ac:dyDescent="0.25">
      <c r="BK4102" s="74">
        <v>9191</v>
      </c>
      <c r="BL4102" s="74" t="s">
        <v>5310</v>
      </c>
      <c r="BM4102" s="74"/>
    </row>
    <row r="4103" spans="63:65" x14ac:dyDescent="0.25">
      <c r="BK4103" s="74">
        <v>9192</v>
      </c>
      <c r="BL4103" s="74" t="s">
        <v>5311</v>
      </c>
      <c r="BM4103" s="74"/>
    </row>
    <row r="4104" spans="63:65" x14ac:dyDescent="0.25">
      <c r="BK4104" s="74">
        <v>9193</v>
      </c>
      <c r="BL4104" s="74" t="s">
        <v>5214</v>
      </c>
      <c r="BM4104" s="74"/>
    </row>
    <row r="4105" spans="63:65" x14ac:dyDescent="0.25">
      <c r="BK4105" s="74">
        <v>9194</v>
      </c>
      <c r="BL4105" s="74" t="s">
        <v>5312</v>
      </c>
      <c r="BM4105" s="74"/>
    </row>
    <row r="4106" spans="63:65" x14ac:dyDescent="0.25">
      <c r="BK4106" s="74">
        <v>9197</v>
      </c>
      <c r="BL4106" s="74" t="s">
        <v>10301</v>
      </c>
      <c r="BM4106" s="74"/>
    </row>
    <row r="4107" spans="63:65" x14ac:dyDescent="0.25">
      <c r="BK4107" s="74">
        <v>9198</v>
      </c>
      <c r="BL4107" s="74" t="s">
        <v>5313</v>
      </c>
      <c r="BM4107" s="74"/>
    </row>
    <row r="4108" spans="63:65" x14ac:dyDescent="0.25">
      <c r="BK4108" s="74">
        <v>9199</v>
      </c>
      <c r="BL4108" s="74" t="s">
        <v>5314</v>
      </c>
      <c r="BM4108" s="74"/>
    </row>
    <row r="4109" spans="63:65" x14ac:dyDescent="0.25">
      <c r="BK4109" s="74">
        <v>9200</v>
      </c>
      <c r="BL4109" s="74" t="s">
        <v>5315</v>
      </c>
      <c r="BM4109" s="74"/>
    </row>
    <row r="4110" spans="63:65" x14ac:dyDescent="0.25">
      <c r="BK4110" s="74">
        <v>9201</v>
      </c>
      <c r="BL4110" s="74" t="s">
        <v>5316</v>
      </c>
      <c r="BM4110" s="74"/>
    </row>
    <row r="4111" spans="63:65" x14ac:dyDescent="0.25">
      <c r="BK4111" s="74">
        <v>9202</v>
      </c>
      <c r="BL4111" s="74" t="s">
        <v>5317</v>
      </c>
      <c r="BM4111" s="74"/>
    </row>
    <row r="4112" spans="63:65" x14ac:dyDescent="0.25">
      <c r="BK4112" s="74">
        <v>9203</v>
      </c>
      <c r="BL4112" s="74" t="s">
        <v>5318</v>
      </c>
      <c r="BM4112" s="74"/>
    </row>
    <row r="4113" spans="63:65" x14ac:dyDescent="0.25">
      <c r="BK4113" s="74">
        <v>9204</v>
      </c>
      <c r="BL4113" s="74" t="s">
        <v>5319</v>
      </c>
      <c r="BM4113" s="74"/>
    </row>
    <row r="4114" spans="63:65" x14ac:dyDescent="0.25">
      <c r="BK4114" s="74">
        <v>9205</v>
      </c>
      <c r="BL4114" s="74" t="s">
        <v>5320</v>
      </c>
      <c r="BM4114" s="74"/>
    </row>
    <row r="4115" spans="63:65" x14ac:dyDescent="0.25">
      <c r="BK4115" s="74">
        <v>9206</v>
      </c>
      <c r="BL4115" s="74" t="s">
        <v>5267</v>
      </c>
      <c r="BM4115" s="74"/>
    </row>
    <row r="4116" spans="63:65" x14ac:dyDescent="0.25">
      <c r="BK4116" s="74">
        <v>9207</v>
      </c>
      <c r="BL4116" s="74" t="s">
        <v>5321</v>
      </c>
      <c r="BM4116" s="74"/>
    </row>
    <row r="4117" spans="63:65" x14ac:dyDescent="0.25">
      <c r="BK4117" s="74">
        <v>9208</v>
      </c>
      <c r="BL4117" s="74" t="s">
        <v>5322</v>
      </c>
      <c r="BM4117" s="74"/>
    </row>
    <row r="4118" spans="63:65" x14ac:dyDescent="0.25">
      <c r="BK4118" s="74">
        <v>9209</v>
      </c>
      <c r="BL4118" s="74" t="s">
        <v>5323</v>
      </c>
      <c r="BM4118" s="74"/>
    </row>
    <row r="4119" spans="63:65" x14ac:dyDescent="0.25">
      <c r="BK4119" s="74">
        <v>9210</v>
      </c>
      <c r="BL4119" s="74" t="s">
        <v>5221</v>
      </c>
      <c r="BM4119" s="74"/>
    </row>
    <row r="4120" spans="63:65" x14ac:dyDescent="0.25">
      <c r="BK4120" s="74">
        <v>9211</v>
      </c>
      <c r="BL4120" s="74" t="s">
        <v>5324</v>
      </c>
      <c r="BM4120" s="74"/>
    </row>
    <row r="4121" spans="63:65" x14ac:dyDescent="0.25">
      <c r="BK4121" s="74">
        <v>9212</v>
      </c>
      <c r="BL4121" s="74" t="s">
        <v>5325</v>
      </c>
      <c r="BM4121" s="74"/>
    </row>
    <row r="4122" spans="63:65" x14ac:dyDescent="0.25">
      <c r="BK4122" s="74">
        <v>9213</v>
      </c>
      <c r="BL4122" s="74" t="s">
        <v>5326</v>
      </c>
      <c r="BM4122" s="74"/>
    </row>
    <row r="4123" spans="63:65" x14ac:dyDescent="0.25">
      <c r="BK4123" s="74">
        <v>9214</v>
      </c>
      <c r="BL4123" s="74" t="s">
        <v>5327</v>
      </c>
      <c r="BM4123" s="74"/>
    </row>
    <row r="4124" spans="63:65" x14ac:dyDescent="0.25">
      <c r="BK4124" s="74">
        <v>9215</v>
      </c>
      <c r="BL4124" s="74" t="s">
        <v>5328</v>
      </c>
      <c r="BM4124" s="74"/>
    </row>
    <row r="4125" spans="63:65" x14ac:dyDescent="0.25">
      <c r="BK4125" s="74">
        <v>9216</v>
      </c>
      <c r="BL4125" s="74" t="s">
        <v>5329</v>
      </c>
      <c r="BM4125" s="74"/>
    </row>
    <row r="4126" spans="63:65" x14ac:dyDescent="0.25">
      <c r="BK4126" s="74">
        <v>9217</v>
      </c>
      <c r="BL4126" s="74" t="s">
        <v>10302</v>
      </c>
      <c r="BM4126" s="74"/>
    </row>
    <row r="4127" spans="63:65" x14ac:dyDescent="0.25">
      <c r="BK4127" s="74">
        <v>9218</v>
      </c>
      <c r="BL4127" s="74" t="s">
        <v>2498</v>
      </c>
      <c r="BM4127" s="74"/>
    </row>
    <row r="4128" spans="63:65" x14ac:dyDescent="0.25">
      <c r="BK4128" s="74">
        <v>9219</v>
      </c>
      <c r="BL4128" s="74" t="s">
        <v>10303</v>
      </c>
      <c r="BM4128" s="74"/>
    </row>
    <row r="4129" spans="63:65" x14ac:dyDescent="0.25">
      <c r="BK4129" s="74">
        <v>9220</v>
      </c>
      <c r="BL4129" s="74" t="s">
        <v>5330</v>
      </c>
      <c r="BM4129" s="74"/>
    </row>
    <row r="4130" spans="63:65" x14ac:dyDescent="0.25">
      <c r="BK4130" s="74">
        <v>9221</v>
      </c>
      <c r="BL4130" s="74" t="s">
        <v>5331</v>
      </c>
      <c r="BM4130" s="74"/>
    </row>
    <row r="4131" spans="63:65" x14ac:dyDescent="0.25">
      <c r="BK4131" s="74">
        <v>9222</v>
      </c>
      <c r="BL4131" s="74" t="s">
        <v>3937</v>
      </c>
      <c r="BM4131" s="74"/>
    </row>
    <row r="4132" spans="63:65" x14ac:dyDescent="0.25">
      <c r="BK4132" s="74">
        <v>9223</v>
      </c>
      <c r="BL4132" s="74" t="s">
        <v>5332</v>
      </c>
      <c r="BM4132" s="74"/>
    </row>
    <row r="4133" spans="63:65" x14ac:dyDescent="0.25">
      <c r="BK4133" s="74">
        <v>9224</v>
      </c>
      <c r="BL4133" s="74" t="s">
        <v>5333</v>
      </c>
      <c r="BM4133" s="74"/>
    </row>
    <row r="4134" spans="63:65" x14ac:dyDescent="0.25">
      <c r="BK4134" s="74">
        <v>9225</v>
      </c>
      <c r="BL4134" s="74" t="s">
        <v>5334</v>
      </c>
      <c r="BM4134" s="74"/>
    </row>
    <row r="4135" spans="63:65" x14ac:dyDescent="0.25">
      <c r="BK4135" s="74">
        <v>9226</v>
      </c>
      <c r="BL4135" s="74" t="s">
        <v>10304</v>
      </c>
      <c r="BM4135" s="74"/>
    </row>
    <row r="4136" spans="63:65" x14ac:dyDescent="0.25">
      <c r="BK4136" s="74">
        <v>9227</v>
      </c>
      <c r="BL4136" s="74" t="s">
        <v>10305</v>
      </c>
      <c r="BM4136" s="74"/>
    </row>
    <row r="4137" spans="63:65" x14ac:dyDescent="0.25">
      <c r="BK4137" s="74">
        <v>9228</v>
      </c>
      <c r="BL4137" s="74" t="s">
        <v>12424</v>
      </c>
      <c r="BM4137" s="74"/>
    </row>
    <row r="4138" spans="63:65" x14ac:dyDescent="0.25">
      <c r="BK4138" s="74">
        <v>9229</v>
      </c>
      <c r="BL4138" s="74" t="s">
        <v>3505</v>
      </c>
      <c r="BM4138" s="74"/>
    </row>
    <row r="4139" spans="63:65" x14ac:dyDescent="0.25">
      <c r="BK4139" s="74">
        <v>9230</v>
      </c>
      <c r="BL4139" s="74" t="s">
        <v>10306</v>
      </c>
      <c r="BM4139" s="74"/>
    </row>
    <row r="4140" spans="63:65" x14ac:dyDescent="0.25">
      <c r="BK4140" s="74">
        <v>9231</v>
      </c>
      <c r="BL4140" s="74" t="s">
        <v>10307</v>
      </c>
      <c r="BM4140" s="74"/>
    </row>
    <row r="4141" spans="63:65" x14ac:dyDescent="0.25">
      <c r="BK4141" s="74">
        <v>9232</v>
      </c>
      <c r="BL4141" s="74" t="s">
        <v>5336</v>
      </c>
      <c r="BM4141" s="74"/>
    </row>
    <row r="4142" spans="63:65" x14ac:dyDescent="0.25">
      <c r="BK4142" s="74">
        <v>9233</v>
      </c>
      <c r="BL4142" s="74" t="s">
        <v>5195</v>
      </c>
      <c r="BM4142" s="74"/>
    </row>
    <row r="4143" spans="63:65" x14ac:dyDescent="0.25">
      <c r="BK4143" s="74">
        <v>9234</v>
      </c>
      <c r="BL4143" s="74" t="s">
        <v>5337</v>
      </c>
      <c r="BM4143" s="74"/>
    </row>
    <row r="4144" spans="63:65" x14ac:dyDescent="0.25">
      <c r="BK4144" s="74">
        <v>9235</v>
      </c>
      <c r="BL4144" s="74" t="s">
        <v>5338</v>
      </c>
      <c r="BM4144" s="74"/>
    </row>
    <row r="4145" spans="63:65" x14ac:dyDescent="0.25">
      <c r="BK4145" s="74">
        <v>9236</v>
      </c>
      <c r="BL4145" s="74" t="s">
        <v>5339</v>
      </c>
      <c r="BM4145" s="74"/>
    </row>
    <row r="4146" spans="63:65" x14ac:dyDescent="0.25">
      <c r="BK4146" s="74">
        <v>9237</v>
      </c>
      <c r="BL4146" s="74" t="s">
        <v>3727</v>
      </c>
      <c r="BM4146" s="74"/>
    </row>
    <row r="4147" spans="63:65" x14ac:dyDescent="0.25">
      <c r="BK4147" s="74">
        <v>9238</v>
      </c>
      <c r="BL4147" s="74" t="s">
        <v>5340</v>
      </c>
      <c r="BM4147" s="74"/>
    </row>
    <row r="4148" spans="63:65" x14ac:dyDescent="0.25">
      <c r="BK4148" s="74">
        <v>9239</v>
      </c>
      <c r="BL4148" s="74" t="s">
        <v>3402</v>
      </c>
      <c r="BM4148" s="74"/>
    </row>
    <row r="4149" spans="63:65" x14ac:dyDescent="0.25">
      <c r="BK4149" s="74">
        <v>9240</v>
      </c>
      <c r="BL4149" s="74" t="s">
        <v>230</v>
      </c>
      <c r="BM4149" s="74"/>
    </row>
    <row r="4150" spans="63:65" x14ac:dyDescent="0.25">
      <c r="BK4150" s="74">
        <v>9241</v>
      </c>
      <c r="BL4150" s="74" t="s">
        <v>5341</v>
      </c>
      <c r="BM4150" s="74"/>
    </row>
    <row r="4151" spans="63:65" x14ac:dyDescent="0.25">
      <c r="BK4151" s="74">
        <v>9242</v>
      </c>
      <c r="BL4151" s="74" t="s">
        <v>5342</v>
      </c>
      <c r="BM4151" s="74"/>
    </row>
    <row r="4152" spans="63:65" x14ac:dyDescent="0.25">
      <c r="BK4152" s="74">
        <v>9243</v>
      </c>
      <c r="BL4152" s="74" t="s">
        <v>5343</v>
      </c>
      <c r="BM4152" s="74"/>
    </row>
    <row r="4153" spans="63:65" x14ac:dyDescent="0.25">
      <c r="BK4153" s="74">
        <v>9244</v>
      </c>
      <c r="BL4153" s="74" t="s">
        <v>3354</v>
      </c>
      <c r="BM4153" s="74"/>
    </row>
    <row r="4154" spans="63:65" x14ac:dyDescent="0.25">
      <c r="BK4154" s="74">
        <v>9245</v>
      </c>
      <c r="BL4154" s="74" t="s">
        <v>5344</v>
      </c>
      <c r="BM4154" s="74"/>
    </row>
    <row r="4155" spans="63:65" x14ac:dyDescent="0.25">
      <c r="BK4155" s="74">
        <v>9246</v>
      </c>
      <c r="BL4155" s="74" t="s">
        <v>5345</v>
      </c>
      <c r="BM4155" s="74"/>
    </row>
    <row r="4156" spans="63:65" x14ac:dyDescent="0.25">
      <c r="BK4156" s="74">
        <v>9247</v>
      </c>
      <c r="BL4156" s="74" t="s">
        <v>5346</v>
      </c>
      <c r="BM4156" s="74"/>
    </row>
    <row r="4157" spans="63:65" x14ac:dyDescent="0.25">
      <c r="BK4157" s="74">
        <v>9248</v>
      </c>
      <c r="BL4157" s="74" t="s">
        <v>3698</v>
      </c>
      <c r="BM4157" s="74"/>
    </row>
    <row r="4158" spans="63:65" x14ac:dyDescent="0.25">
      <c r="BK4158" s="74">
        <v>9249</v>
      </c>
      <c r="BL4158" s="74" t="s">
        <v>5347</v>
      </c>
      <c r="BM4158" s="74"/>
    </row>
    <row r="4159" spans="63:65" x14ac:dyDescent="0.25">
      <c r="BK4159" s="74">
        <v>9250</v>
      </c>
      <c r="BL4159" s="74" t="s">
        <v>5348</v>
      </c>
      <c r="BM4159" s="74"/>
    </row>
    <row r="4160" spans="63:65" x14ac:dyDescent="0.25">
      <c r="BK4160" s="74">
        <v>9251</v>
      </c>
      <c r="BL4160" s="74" t="s">
        <v>5349</v>
      </c>
      <c r="BM4160" s="74"/>
    </row>
    <row r="4161" spans="63:65" x14ac:dyDescent="0.25">
      <c r="BK4161" s="74">
        <v>9252</v>
      </c>
      <c r="BL4161" s="74" t="s">
        <v>5350</v>
      </c>
      <c r="BM4161" s="74"/>
    </row>
    <row r="4162" spans="63:65" x14ac:dyDescent="0.25">
      <c r="BK4162" s="74">
        <v>9253</v>
      </c>
      <c r="BL4162" s="74" t="s">
        <v>10308</v>
      </c>
      <c r="BM4162" s="74"/>
    </row>
    <row r="4163" spans="63:65" x14ac:dyDescent="0.25">
      <c r="BK4163" s="74">
        <v>9254</v>
      </c>
      <c r="BL4163" s="74" t="s">
        <v>5351</v>
      </c>
      <c r="BM4163" s="74"/>
    </row>
    <row r="4164" spans="63:65" x14ac:dyDescent="0.25">
      <c r="BK4164" s="74">
        <v>9255</v>
      </c>
      <c r="BL4164" s="74" t="s">
        <v>5352</v>
      </c>
      <c r="BM4164" s="74"/>
    </row>
    <row r="4165" spans="63:65" x14ac:dyDescent="0.25">
      <c r="BK4165" s="74">
        <v>9256</v>
      </c>
      <c r="BL4165" s="74" t="s">
        <v>5353</v>
      </c>
      <c r="BM4165" s="74"/>
    </row>
    <row r="4166" spans="63:65" x14ac:dyDescent="0.25">
      <c r="BK4166" s="74">
        <v>9257</v>
      </c>
      <c r="BL4166" s="74" t="s">
        <v>4633</v>
      </c>
      <c r="BM4166" s="74"/>
    </row>
    <row r="4167" spans="63:65" x14ac:dyDescent="0.25">
      <c r="BK4167" s="74">
        <v>9258</v>
      </c>
      <c r="BL4167" s="74" t="s">
        <v>4601</v>
      </c>
      <c r="BM4167" s="74"/>
    </row>
    <row r="4168" spans="63:65" x14ac:dyDescent="0.25">
      <c r="BK4168" s="74">
        <v>9259</v>
      </c>
      <c r="BL4168" s="74" t="s">
        <v>5354</v>
      </c>
      <c r="BM4168" s="74"/>
    </row>
    <row r="4169" spans="63:65" x14ac:dyDescent="0.25">
      <c r="BK4169" s="74">
        <v>9260</v>
      </c>
      <c r="BL4169" s="74" t="s">
        <v>2934</v>
      </c>
      <c r="BM4169" s="74"/>
    </row>
    <row r="4170" spans="63:65" x14ac:dyDescent="0.25">
      <c r="BK4170" s="74">
        <v>9262</v>
      </c>
      <c r="BL4170" s="74" t="s">
        <v>5356</v>
      </c>
      <c r="BM4170" s="74"/>
    </row>
    <row r="4171" spans="63:65" x14ac:dyDescent="0.25">
      <c r="BK4171" s="74">
        <v>9263</v>
      </c>
      <c r="BL4171" s="74" t="s">
        <v>5357</v>
      </c>
      <c r="BM4171" s="74"/>
    </row>
    <row r="4172" spans="63:65" x14ac:dyDescent="0.25">
      <c r="BK4172" s="74">
        <v>9264</v>
      </c>
      <c r="BL4172" s="74" t="s">
        <v>5358</v>
      </c>
      <c r="BM4172" s="74"/>
    </row>
    <row r="4173" spans="63:65" x14ac:dyDescent="0.25">
      <c r="BK4173" s="74">
        <v>9265</v>
      </c>
      <c r="BL4173" s="74" t="s">
        <v>4685</v>
      </c>
      <c r="BM4173" s="74"/>
    </row>
    <row r="4174" spans="63:65" x14ac:dyDescent="0.25">
      <c r="BK4174" s="74">
        <v>9266</v>
      </c>
      <c r="BL4174" s="74" t="s">
        <v>5359</v>
      </c>
      <c r="BM4174" s="74"/>
    </row>
    <row r="4175" spans="63:65" x14ac:dyDescent="0.25">
      <c r="BK4175" s="74">
        <v>9267</v>
      </c>
      <c r="BL4175" s="74" t="s">
        <v>5360</v>
      </c>
      <c r="BM4175" s="74"/>
    </row>
    <row r="4176" spans="63:65" x14ac:dyDescent="0.25">
      <c r="BK4176" s="74">
        <v>9268</v>
      </c>
      <c r="BL4176" s="74" t="s">
        <v>5361</v>
      </c>
      <c r="BM4176" s="74"/>
    </row>
    <row r="4177" spans="63:65" x14ac:dyDescent="0.25">
      <c r="BK4177" s="74">
        <v>9270</v>
      </c>
      <c r="BL4177" s="74" t="s">
        <v>10309</v>
      </c>
      <c r="BM4177" s="74"/>
    </row>
    <row r="4178" spans="63:65" x14ac:dyDescent="0.25">
      <c r="BK4178" s="74">
        <v>9271</v>
      </c>
      <c r="BL4178" s="74" t="s">
        <v>5362</v>
      </c>
      <c r="BM4178" s="74"/>
    </row>
    <row r="4179" spans="63:65" x14ac:dyDescent="0.25">
      <c r="BK4179" s="74">
        <v>9272</v>
      </c>
      <c r="BL4179" s="74" t="s">
        <v>10310</v>
      </c>
      <c r="BM4179" s="74"/>
    </row>
    <row r="4180" spans="63:65" x14ac:dyDescent="0.25">
      <c r="BK4180" s="74">
        <v>9273</v>
      </c>
      <c r="BL4180" s="74" t="s">
        <v>5363</v>
      </c>
      <c r="BM4180" s="74"/>
    </row>
    <row r="4181" spans="63:65" x14ac:dyDescent="0.25">
      <c r="BK4181" s="74">
        <v>9274</v>
      </c>
      <c r="BL4181" s="74" t="s">
        <v>10311</v>
      </c>
      <c r="BM4181" s="74"/>
    </row>
    <row r="4182" spans="63:65" x14ac:dyDescent="0.25">
      <c r="BK4182" s="74">
        <v>9275</v>
      </c>
      <c r="BL4182" s="74" t="s">
        <v>5364</v>
      </c>
      <c r="BM4182" s="74"/>
    </row>
    <row r="4183" spans="63:65" x14ac:dyDescent="0.25">
      <c r="BK4183" s="74">
        <v>9276</v>
      </c>
      <c r="BL4183" s="74" t="s">
        <v>5365</v>
      </c>
      <c r="BM4183" s="74"/>
    </row>
    <row r="4184" spans="63:65" x14ac:dyDescent="0.25">
      <c r="BK4184" s="74">
        <v>9277</v>
      </c>
      <c r="BL4184" s="74" t="s">
        <v>5366</v>
      </c>
      <c r="BM4184" s="74"/>
    </row>
    <row r="4185" spans="63:65" x14ac:dyDescent="0.25">
      <c r="BK4185" s="74">
        <v>9278</v>
      </c>
      <c r="BL4185" s="74" t="s">
        <v>10312</v>
      </c>
      <c r="BM4185" s="74"/>
    </row>
    <row r="4186" spans="63:65" x14ac:dyDescent="0.25">
      <c r="BK4186" s="74">
        <v>9279</v>
      </c>
      <c r="BL4186" s="74" t="s">
        <v>5367</v>
      </c>
      <c r="BM4186" s="74"/>
    </row>
    <row r="4187" spans="63:65" x14ac:dyDescent="0.25">
      <c r="BK4187" s="74">
        <v>9280</v>
      </c>
      <c r="BL4187" s="74" t="s">
        <v>5368</v>
      </c>
      <c r="BM4187" s="74"/>
    </row>
    <row r="4188" spans="63:65" x14ac:dyDescent="0.25">
      <c r="BK4188" s="74">
        <v>9281</v>
      </c>
      <c r="BL4188" s="74" t="s">
        <v>3932</v>
      </c>
      <c r="BM4188" s="74"/>
    </row>
    <row r="4189" spans="63:65" x14ac:dyDescent="0.25">
      <c r="BK4189" s="74">
        <v>9282</v>
      </c>
      <c r="BL4189" s="74" t="s">
        <v>5369</v>
      </c>
      <c r="BM4189" s="74"/>
    </row>
    <row r="4190" spans="63:65" x14ac:dyDescent="0.25">
      <c r="BK4190" s="74">
        <v>9284</v>
      </c>
      <c r="BL4190" s="74" t="s">
        <v>4358</v>
      </c>
      <c r="BM4190" s="74"/>
    </row>
    <row r="4191" spans="63:65" x14ac:dyDescent="0.25">
      <c r="BK4191" s="74">
        <v>9285</v>
      </c>
      <c r="BL4191" s="74" t="s">
        <v>3363</v>
      </c>
      <c r="BM4191" s="74"/>
    </row>
    <row r="4192" spans="63:65" x14ac:dyDescent="0.25">
      <c r="BK4192" s="74">
        <v>9286</v>
      </c>
      <c r="BL4192" s="74" t="s">
        <v>5370</v>
      </c>
      <c r="BM4192" s="74"/>
    </row>
    <row r="4193" spans="63:65" x14ac:dyDescent="0.25">
      <c r="BK4193" s="74">
        <v>9287</v>
      </c>
      <c r="BL4193" s="74" t="s">
        <v>5371</v>
      </c>
      <c r="BM4193" s="74"/>
    </row>
    <row r="4194" spans="63:65" x14ac:dyDescent="0.25">
      <c r="BK4194" s="74">
        <v>9288</v>
      </c>
      <c r="BL4194" s="74" t="s">
        <v>3458</v>
      </c>
      <c r="BM4194" s="74"/>
    </row>
    <row r="4195" spans="63:65" x14ac:dyDescent="0.25">
      <c r="BK4195" s="74">
        <v>9289</v>
      </c>
      <c r="BL4195" s="74" t="s">
        <v>5372</v>
      </c>
      <c r="BM4195" s="74"/>
    </row>
    <row r="4196" spans="63:65" x14ac:dyDescent="0.25">
      <c r="BK4196" s="74">
        <v>9290</v>
      </c>
      <c r="BL4196" s="74" t="s">
        <v>10313</v>
      </c>
      <c r="BM4196" s="74"/>
    </row>
    <row r="4197" spans="63:65" x14ac:dyDescent="0.25">
      <c r="BK4197" s="74">
        <v>9292</v>
      </c>
      <c r="BL4197" s="74" t="s">
        <v>5373</v>
      </c>
      <c r="BM4197" s="74"/>
    </row>
    <row r="4198" spans="63:65" x14ac:dyDescent="0.25">
      <c r="BK4198" s="74">
        <v>9293</v>
      </c>
      <c r="BL4198" s="74" t="s">
        <v>4697</v>
      </c>
      <c r="BM4198" s="74"/>
    </row>
    <row r="4199" spans="63:65" x14ac:dyDescent="0.25">
      <c r="BK4199" s="74">
        <v>9294</v>
      </c>
      <c r="BL4199" s="74" t="s">
        <v>4697</v>
      </c>
      <c r="BM4199" s="74"/>
    </row>
    <row r="4200" spans="63:65" x14ac:dyDescent="0.25">
      <c r="BK4200" s="74">
        <v>9295</v>
      </c>
      <c r="BL4200" s="74" t="s">
        <v>5374</v>
      </c>
      <c r="BM4200" s="74"/>
    </row>
    <row r="4201" spans="63:65" x14ac:dyDescent="0.25">
      <c r="BK4201" s="74">
        <v>9296</v>
      </c>
      <c r="BL4201" s="74" t="s">
        <v>4636</v>
      </c>
      <c r="BM4201" s="74"/>
    </row>
    <row r="4202" spans="63:65" x14ac:dyDescent="0.25">
      <c r="BK4202" s="74">
        <v>9298</v>
      </c>
      <c r="BL4202" s="74" t="s">
        <v>5360</v>
      </c>
      <c r="BM4202" s="74"/>
    </row>
    <row r="4203" spans="63:65" x14ac:dyDescent="0.25">
      <c r="BK4203" s="74">
        <v>9299</v>
      </c>
      <c r="BL4203" s="74" t="s">
        <v>5375</v>
      </c>
      <c r="BM4203" s="74"/>
    </row>
    <row r="4204" spans="63:65" x14ac:dyDescent="0.25">
      <c r="BK4204" s="74">
        <v>9300</v>
      </c>
      <c r="BL4204" s="74" t="s">
        <v>10314</v>
      </c>
      <c r="BM4204" s="74"/>
    </row>
    <row r="4205" spans="63:65" x14ac:dyDescent="0.25">
      <c r="BK4205" s="74">
        <v>9301</v>
      </c>
      <c r="BL4205" s="74" t="s">
        <v>5376</v>
      </c>
      <c r="BM4205" s="74"/>
    </row>
    <row r="4206" spans="63:65" x14ac:dyDescent="0.25">
      <c r="BK4206" s="74">
        <v>9302</v>
      </c>
      <c r="BL4206" s="74" t="s">
        <v>10315</v>
      </c>
      <c r="BM4206" s="74"/>
    </row>
    <row r="4207" spans="63:65" x14ac:dyDescent="0.25">
      <c r="BK4207" s="74">
        <v>9303</v>
      </c>
      <c r="BL4207" s="74" t="s">
        <v>10316</v>
      </c>
      <c r="BM4207" s="74"/>
    </row>
    <row r="4208" spans="63:65" x14ac:dyDescent="0.25">
      <c r="BK4208" s="74">
        <v>9304</v>
      </c>
      <c r="BL4208" s="74" t="s">
        <v>5377</v>
      </c>
      <c r="BM4208" s="74"/>
    </row>
    <row r="4209" spans="63:65" x14ac:dyDescent="0.25">
      <c r="BK4209" s="74">
        <v>9305</v>
      </c>
      <c r="BL4209" s="74" t="s">
        <v>10317</v>
      </c>
      <c r="BM4209" s="74"/>
    </row>
    <row r="4210" spans="63:65" x14ac:dyDescent="0.25">
      <c r="BK4210" s="74">
        <v>9306</v>
      </c>
      <c r="BL4210" s="74" t="s">
        <v>5378</v>
      </c>
      <c r="BM4210" s="74"/>
    </row>
    <row r="4211" spans="63:65" x14ac:dyDescent="0.25">
      <c r="BK4211" s="74">
        <v>9307</v>
      </c>
      <c r="BL4211" s="74" t="s">
        <v>3785</v>
      </c>
      <c r="BM4211" s="74"/>
    </row>
    <row r="4212" spans="63:65" x14ac:dyDescent="0.25">
      <c r="BK4212" s="74">
        <v>9308</v>
      </c>
      <c r="BL4212" s="74" t="s">
        <v>10318</v>
      </c>
      <c r="BM4212" s="74"/>
    </row>
    <row r="4213" spans="63:65" x14ac:dyDescent="0.25">
      <c r="BK4213" s="74">
        <v>9309</v>
      </c>
      <c r="BL4213" s="74" t="s">
        <v>5379</v>
      </c>
      <c r="BM4213" s="74"/>
    </row>
    <row r="4214" spans="63:65" x14ac:dyDescent="0.25">
      <c r="BK4214" s="74">
        <v>9312</v>
      </c>
      <c r="BL4214" s="74" t="s">
        <v>5380</v>
      </c>
      <c r="BM4214" s="74"/>
    </row>
    <row r="4215" spans="63:65" x14ac:dyDescent="0.25">
      <c r="BK4215" s="74">
        <v>9313</v>
      </c>
      <c r="BL4215" s="74" t="s">
        <v>5381</v>
      </c>
      <c r="BM4215" s="74"/>
    </row>
    <row r="4216" spans="63:65" x14ac:dyDescent="0.25">
      <c r="BK4216" s="74">
        <v>9314</v>
      </c>
      <c r="BL4216" s="74" t="s">
        <v>5382</v>
      </c>
      <c r="BM4216" s="74"/>
    </row>
    <row r="4217" spans="63:65" x14ac:dyDescent="0.25">
      <c r="BK4217" s="74">
        <v>9315</v>
      </c>
      <c r="BL4217" s="74" t="s">
        <v>12961</v>
      </c>
      <c r="BM4217" s="74"/>
    </row>
    <row r="4218" spans="63:65" x14ac:dyDescent="0.25">
      <c r="BK4218" s="74">
        <v>9316</v>
      </c>
      <c r="BL4218" s="74" t="s">
        <v>5384</v>
      </c>
      <c r="BM4218" s="74"/>
    </row>
    <row r="4219" spans="63:65" x14ac:dyDescent="0.25">
      <c r="BK4219" s="74">
        <v>9317</v>
      </c>
      <c r="BL4219" s="74" t="s">
        <v>5385</v>
      </c>
      <c r="BM4219" s="74"/>
    </row>
    <row r="4220" spans="63:65" x14ac:dyDescent="0.25">
      <c r="BK4220" s="74">
        <v>9319</v>
      </c>
      <c r="BL4220" s="74" t="s">
        <v>10319</v>
      </c>
      <c r="BM4220" s="74"/>
    </row>
    <row r="4221" spans="63:65" x14ac:dyDescent="0.25">
      <c r="BK4221" s="74">
        <v>9320</v>
      </c>
      <c r="BL4221" s="74" t="s">
        <v>4521</v>
      </c>
      <c r="BM4221" s="74"/>
    </row>
    <row r="4222" spans="63:65" x14ac:dyDescent="0.25">
      <c r="BK4222" s="74">
        <v>9321</v>
      </c>
      <c r="BL4222" s="74" t="s">
        <v>10320</v>
      </c>
      <c r="BM4222" s="74"/>
    </row>
    <row r="4223" spans="63:65" x14ac:dyDescent="0.25">
      <c r="BK4223" s="74">
        <v>9322</v>
      </c>
      <c r="BL4223" s="74" t="s">
        <v>5386</v>
      </c>
      <c r="BM4223" s="74"/>
    </row>
    <row r="4224" spans="63:65" x14ac:dyDescent="0.25">
      <c r="BK4224" s="74">
        <v>9323</v>
      </c>
      <c r="BL4224" s="74" t="s">
        <v>5387</v>
      </c>
      <c r="BM4224" s="74"/>
    </row>
    <row r="4225" spans="63:65" x14ac:dyDescent="0.25">
      <c r="BK4225" s="74">
        <v>9325</v>
      </c>
      <c r="BL4225" s="74" t="s">
        <v>3855</v>
      </c>
      <c r="BM4225" s="74"/>
    </row>
    <row r="4226" spans="63:65" x14ac:dyDescent="0.25">
      <c r="BK4226" s="74">
        <v>9326</v>
      </c>
      <c r="BL4226" s="74" t="s">
        <v>5388</v>
      </c>
      <c r="BM4226" s="74"/>
    </row>
    <row r="4227" spans="63:65" x14ac:dyDescent="0.25">
      <c r="BK4227" s="74">
        <v>9327</v>
      </c>
      <c r="BL4227" s="74" t="s">
        <v>5389</v>
      </c>
      <c r="BM4227" s="74"/>
    </row>
    <row r="4228" spans="63:65" x14ac:dyDescent="0.25">
      <c r="BK4228" s="74">
        <v>9328</v>
      </c>
      <c r="BL4228" s="74" t="s">
        <v>5344</v>
      </c>
      <c r="BM4228" s="74"/>
    </row>
    <row r="4229" spans="63:65" x14ac:dyDescent="0.25">
      <c r="BK4229" s="74">
        <v>9329</v>
      </c>
      <c r="BL4229" s="74" t="s">
        <v>5344</v>
      </c>
      <c r="BM4229" s="74"/>
    </row>
    <row r="4230" spans="63:65" x14ac:dyDescent="0.25">
      <c r="BK4230" s="74">
        <v>9330</v>
      </c>
      <c r="BL4230" s="74" t="s">
        <v>5317</v>
      </c>
      <c r="BM4230" s="74"/>
    </row>
    <row r="4231" spans="63:65" x14ac:dyDescent="0.25">
      <c r="BK4231" s="74">
        <v>9331</v>
      </c>
      <c r="BL4231" s="74" t="s">
        <v>5390</v>
      </c>
      <c r="BM4231" s="74"/>
    </row>
    <row r="4232" spans="63:65" x14ac:dyDescent="0.25">
      <c r="BK4232" s="74">
        <v>9332</v>
      </c>
      <c r="BL4232" s="74" t="s">
        <v>5254</v>
      </c>
      <c r="BM4232" s="74"/>
    </row>
    <row r="4233" spans="63:65" x14ac:dyDescent="0.25">
      <c r="BK4233" s="74">
        <v>9333</v>
      </c>
      <c r="BL4233" s="74" t="s">
        <v>5391</v>
      </c>
      <c r="BM4233" s="74"/>
    </row>
    <row r="4234" spans="63:65" x14ac:dyDescent="0.25">
      <c r="BK4234" s="74">
        <v>9334</v>
      </c>
      <c r="BL4234" s="74" t="s">
        <v>10321</v>
      </c>
      <c r="BM4234" s="74"/>
    </row>
    <row r="4235" spans="63:65" x14ac:dyDescent="0.25">
      <c r="BK4235" s="74">
        <v>9337</v>
      </c>
      <c r="BL4235" s="74" t="s">
        <v>4958</v>
      </c>
      <c r="BM4235" s="74"/>
    </row>
    <row r="4236" spans="63:65" x14ac:dyDescent="0.25">
      <c r="BK4236" s="74">
        <v>9338</v>
      </c>
      <c r="BL4236" s="74" t="s">
        <v>5392</v>
      </c>
      <c r="BM4236" s="74"/>
    </row>
    <row r="4237" spans="63:65" x14ac:dyDescent="0.25">
      <c r="BK4237" s="74">
        <v>9339</v>
      </c>
      <c r="BL4237" s="74" t="s">
        <v>5393</v>
      </c>
      <c r="BM4237" s="74"/>
    </row>
    <row r="4238" spans="63:65" x14ac:dyDescent="0.25">
      <c r="BK4238" s="74">
        <v>9340</v>
      </c>
      <c r="BL4238" s="74" t="s">
        <v>5394</v>
      </c>
      <c r="BM4238" s="74"/>
    </row>
    <row r="4239" spans="63:65" x14ac:dyDescent="0.25">
      <c r="BK4239" s="74">
        <v>9341</v>
      </c>
      <c r="BL4239" s="74" t="s">
        <v>5395</v>
      </c>
      <c r="BM4239" s="74"/>
    </row>
    <row r="4240" spans="63:65" x14ac:dyDescent="0.25">
      <c r="BK4240" s="74">
        <v>9342</v>
      </c>
      <c r="BL4240" s="74" t="s">
        <v>10322</v>
      </c>
      <c r="BM4240" s="74"/>
    </row>
    <row r="4241" spans="63:65" x14ac:dyDescent="0.25">
      <c r="BK4241" s="74">
        <v>9343</v>
      </c>
      <c r="BL4241" s="74" t="s">
        <v>5396</v>
      </c>
      <c r="BM4241" s="74"/>
    </row>
    <row r="4242" spans="63:65" x14ac:dyDescent="0.25">
      <c r="BK4242" s="74">
        <v>9344</v>
      </c>
      <c r="BL4242" s="74" t="s">
        <v>4965</v>
      </c>
      <c r="BM4242" s="74"/>
    </row>
    <row r="4243" spans="63:65" x14ac:dyDescent="0.25">
      <c r="BK4243" s="74">
        <v>9345</v>
      </c>
      <c r="BL4243" s="74" t="s">
        <v>5397</v>
      </c>
      <c r="BM4243" s="74"/>
    </row>
    <row r="4244" spans="63:65" x14ac:dyDescent="0.25">
      <c r="BK4244" s="74">
        <v>9346</v>
      </c>
      <c r="BL4244" s="74" t="s">
        <v>5398</v>
      </c>
      <c r="BM4244" s="74"/>
    </row>
    <row r="4245" spans="63:65" x14ac:dyDescent="0.25">
      <c r="BK4245" s="74">
        <v>9347</v>
      </c>
      <c r="BL4245" s="74" t="s">
        <v>5399</v>
      </c>
      <c r="BM4245" s="74"/>
    </row>
    <row r="4246" spans="63:65" x14ac:dyDescent="0.25">
      <c r="BK4246" s="74">
        <v>9349</v>
      </c>
      <c r="BL4246" s="74" t="s">
        <v>2315</v>
      </c>
      <c r="BM4246" s="74"/>
    </row>
    <row r="4247" spans="63:65" x14ac:dyDescent="0.25">
      <c r="BK4247" s="74">
        <v>9350</v>
      </c>
      <c r="BL4247" s="74" t="s">
        <v>4507</v>
      </c>
      <c r="BM4247" s="74"/>
    </row>
    <row r="4248" spans="63:65" x14ac:dyDescent="0.25">
      <c r="BK4248" s="74">
        <v>9351</v>
      </c>
      <c r="BL4248" s="74" t="s">
        <v>4798</v>
      </c>
      <c r="BM4248" s="74"/>
    </row>
    <row r="4249" spans="63:65" x14ac:dyDescent="0.25">
      <c r="BK4249" s="74">
        <v>9352</v>
      </c>
      <c r="BL4249" s="74" t="s">
        <v>5401</v>
      </c>
      <c r="BM4249" s="74"/>
    </row>
    <row r="4250" spans="63:65" x14ac:dyDescent="0.25">
      <c r="BK4250" s="74">
        <v>9353</v>
      </c>
      <c r="BL4250" s="74" t="s">
        <v>5402</v>
      </c>
      <c r="BM4250" s="74"/>
    </row>
    <row r="4251" spans="63:65" x14ac:dyDescent="0.25">
      <c r="BK4251" s="74">
        <v>9354</v>
      </c>
      <c r="BL4251" s="74" t="s">
        <v>5403</v>
      </c>
      <c r="BM4251" s="74"/>
    </row>
    <row r="4252" spans="63:65" x14ac:dyDescent="0.25">
      <c r="BK4252" s="74">
        <v>9356</v>
      </c>
      <c r="BL4252" s="74" t="s">
        <v>5404</v>
      </c>
      <c r="BM4252" s="74"/>
    </row>
    <row r="4253" spans="63:65" x14ac:dyDescent="0.25">
      <c r="BK4253" s="74">
        <v>9358</v>
      </c>
      <c r="BL4253" s="74" t="s">
        <v>12425</v>
      </c>
      <c r="BM4253" s="74"/>
    </row>
    <row r="4254" spans="63:65" x14ac:dyDescent="0.25">
      <c r="BK4254" s="74">
        <v>9359</v>
      </c>
      <c r="BL4254" s="74" t="s">
        <v>3818</v>
      </c>
      <c r="BM4254" s="74"/>
    </row>
    <row r="4255" spans="63:65" x14ac:dyDescent="0.25">
      <c r="BK4255" s="74">
        <v>9360</v>
      </c>
      <c r="BL4255" s="74" t="s">
        <v>10324</v>
      </c>
      <c r="BM4255" s="74"/>
    </row>
    <row r="4256" spans="63:65" x14ac:dyDescent="0.25">
      <c r="BK4256" s="74">
        <v>9361</v>
      </c>
      <c r="BL4256" s="74" t="s">
        <v>5405</v>
      </c>
      <c r="BM4256" s="74"/>
    </row>
    <row r="4257" spans="63:65" x14ac:dyDescent="0.25">
      <c r="BK4257" s="74">
        <v>9363</v>
      </c>
      <c r="BL4257" s="74" t="s">
        <v>5406</v>
      </c>
      <c r="BM4257" s="74"/>
    </row>
    <row r="4258" spans="63:65" x14ac:dyDescent="0.25">
      <c r="BK4258" s="74">
        <v>9364</v>
      </c>
      <c r="BL4258" s="74" t="s">
        <v>10325</v>
      </c>
      <c r="BM4258" s="74"/>
    </row>
    <row r="4259" spans="63:65" x14ac:dyDescent="0.25">
      <c r="BK4259" s="74">
        <v>9365</v>
      </c>
      <c r="BL4259" s="74" t="s">
        <v>5407</v>
      </c>
      <c r="BM4259" s="74"/>
    </row>
    <row r="4260" spans="63:65" x14ac:dyDescent="0.25">
      <c r="BK4260" s="74">
        <v>9366</v>
      </c>
      <c r="BL4260" s="74" t="s">
        <v>5408</v>
      </c>
      <c r="BM4260" s="74"/>
    </row>
    <row r="4261" spans="63:65" x14ac:dyDescent="0.25">
      <c r="BK4261" s="74">
        <v>9367</v>
      </c>
      <c r="BL4261" s="74" t="s">
        <v>5409</v>
      </c>
      <c r="BM4261" s="74"/>
    </row>
    <row r="4262" spans="63:65" x14ac:dyDescent="0.25">
      <c r="BK4262" s="74">
        <v>9368</v>
      </c>
      <c r="BL4262" s="74" t="s">
        <v>5410</v>
      </c>
      <c r="BM4262" s="74"/>
    </row>
    <row r="4263" spans="63:65" x14ac:dyDescent="0.25">
      <c r="BK4263" s="74">
        <v>9369</v>
      </c>
      <c r="BL4263" s="74" t="s">
        <v>5411</v>
      </c>
      <c r="BM4263" s="74"/>
    </row>
    <row r="4264" spans="63:65" x14ac:dyDescent="0.25">
      <c r="BK4264" s="74">
        <v>9370</v>
      </c>
      <c r="BL4264" s="74" t="s">
        <v>5412</v>
      </c>
      <c r="BM4264" s="74"/>
    </row>
    <row r="4265" spans="63:65" x14ac:dyDescent="0.25">
      <c r="BK4265" s="74">
        <v>9372</v>
      </c>
      <c r="BL4265" s="74" t="s">
        <v>10326</v>
      </c>
      <c r="BM4265" s="74"/>
    </row>
    <row r="4266" spans="63:65" x14ac:dyDescent="0.25">
      <c r="BK4266" s="74">
        <v>9373</v>
      </c>
      <c r="BL4266" s="74" t="s">
        <v>10327</v>
      </c>
      <c r="BM4266" s="74"/>
    </row>
    <row r="4267" spans="63:65" x14ac:dyDescent="0.25">
      <c r="BK4267" s="74">
        <v>9374</v>
      </c>
      <c r="BL4267" s="74" t="s">
        <v>10328</v>
      </c>
      <c r="BM4267" s="74"/>
    </row>
    <row r="4268" spans="63:65" x14ac:dyDescent="0.25">
      <c r="BK4268" s="74">
        <v>9375</v>
      </c>
      <c r="BL4268" s="74" t="s">
        <v>5413</v>
      </c>
      <c r="BM4268" s="74"/>
    </row>
    <row r="4269" spans="63:65" x14ac:dyDescent="0.25">
      <c r="BK4269" s="74">
        <v>9376</v>
      </c>
      <c r="BL4269" s="74" t="s">
        <v>12962</v>
      </c>
      <c r="BM4269" s="74"/>
    </row>
    <row r="4270" spans="63:65" x14ac:dyDescent="0.25">
      <c r="BK4270" s="74">
        <v>9377</v>
      </c>
      <c r="BL4270" s="74" t="s">
        <v>4726</v>
      </c>
      <c r="BM4270" s="74"/>
    </row>
    <row r="4271" spans="63:65" x14ac:dyDescent="0.25">
      <c r="BK4271" s="74">
        <v>9378</v>
      </c>
      <c r="BL4271" s="74" t="s">
        <v>4802</v>
      </c>
      <c r="BM4271" s="74"/>
    </row>
    <row r="4272" spans="63:65" x14ac:dyDescent="0.25">
      <c r="BK4272" s="74">
        <v>9379</v>
      </c>
      <c r="BL4272" s="74" t="s">
        <v>4706</v>
      </c>
      <c r="BM4272" s="74"/>
    </row>
    <row r="4273" spans="63:65" x14ac:dyDescent="0.25">
      <c r="BK4273" s="74">
        <v>9380</v>
      </c>
      <c r="BL4273" s="74" t="s">
        <v>5415</v>
      </c>
      <c r="BM4273" s="74"/>
    </row>
    <row r="4274" spans="63:65" x14ac:dyDescent="0.25">
      <c r="BK4274" s="74">
        <v>9381</v>
      </c>
      <c r="BL4274" s="74" t="s">
        <v>5416</v>
      </c>
      <c r="BM4274" s="74"/>
    </row>
    <row r="4275" spans="63:65" x14ac:dyDescent="0.25">
      <c r="BK4275" s="74">
        <v>9383</v>
      </c>
      <c r="BL4275" s="74" t="s">
        <v>4380</v>
      </c>
      <c r="BM4275" s="74"/>
    </row>
    <row r="4276" spans="63:65" x14ac:dyDescent="0.25">
      <c r="BK4276" s="74">
        <v>9384</v>
      </c>
      <c r="BL4276" s="74" t="s">
        <v>4018</v>
      </c>
      <c r="BM4276" s="74"/>
    </row>
    <row r="4277" spans="63:65" x14ac:dyDescent="0.25">
      <c r="BK4277" s="74">
        <v>9385</v>
      </c>
      <c r="BL4277" s="74" t="s">
        <v>3607</v>
      </c>
      <c r="BM4277" s="74"/>
    </row>
    <row r="4278" spans="63:65" x14ac:dyDescent="0.25">
      <c r="BK4278" s="74">
        <v>9386</v>
      </c>
      <c r="BL4278" s="74" t="s">
        <v>10329</v>
      </c>
      <c r="BM4278" s="74"/>
    </row>
    <row r="4279" spans="63:65" x14ac:dyDescent="0.25">
      <c r="BK4279" s="74">
        <v>9388</v>
      </c>
      <c r="BL4279" s="74" t="s">
        <v>5409</v>
      </c>
      <c r="BM4279" s="74"/>
    </row>
    <row r="4280" spans="63:65" x14ac:dyDescent="0.25">
      <c r="BK4280" s="74">
        <v>9389</v>
      </c>
      <c r="BL4280" s="74" t="s">
        <v>3528</v>
      </c>
      <c r="BM4280" s="74"/>
    </row>
    <row r="4281" spans="63:65" x14ac:dyDescent="0.25">
      <c r="BK4281" s="74">
        <v>9390</v>
      </c>
      <c r="BL4281" s="74" t="s">
        <v>5417</v>
      </c>
      <c r="BM4281" s="74"/>
    </row>
    <row r="4282" spans="63:65" x14ac:dyDescent="0.25">
      <c r="BK4282" s="74">
        <v>9391</v>
      </c>
      <c r="BL4282" s="74" t="s">
        <v>5418</v>
      </c>
      <c r="BM4282" s="74"/>
    </row>
    <row r="4283" spans="63:65" x14ac:dyDescent="0.25">
      <c r="BK4283" s="74">
        <v>9392</v>
      </c>
      <c r="BL4283" s="74" t="s">
        <v>5419</v>
      </c>
      <c r="BM4283" s="74"/>
    </row>
    <row r="4284" spans="63:65" x14ac:dyDescent="0.25">
      <c r="BK4284" s="74">
        <v>9393</v>
      </c>
      <c r="BL4284" s="74" t="s">
        <v>5420</v>
      </c>
      <c r="BM4284" s="74"/>
    </row>
    <row r="4285" spans="63:65" x14ac:dyDescent="0.25">
      <c r="BK4285" s="74">
        <v>9394</v>
      </c>
      <c r="BL4285" s="74" t="s">
        <v>5421</v>
      </c>
      <c r="BM4285" s="74"/>
    </row>
    <row r="4286" spans="63:65" x14ac:dyDescent="0.25">
      <c r="BK4286" s="74">
        <v>9395</v>
      </c>
      <c r="BL4286" s="74" t="s">
        <v>5422</v>
      </c>
      <c r="BM4286" s="74"/>
    </row>
    <row r="4287" spans="63:65" x14ac:dyDescent="0.25">
      <c r="BK4287" s="74">
        <v>9396</v>
      </c>
      <c r="BL4287" s="74" t="s">
        <v>5423</v>
      </c>
      <c r="BM4287" s="74"/>
    </row>
    <row r="4288" spans="63:65" x14ac:dyDescent="0.25">
      <c r="BK4288" s="74">
        <v>9397</v>
      </c>
      <c r="BL4288" s="74" t="s">
        <v>4494</v>
      </c>
      <c r="BM4288" s="74"/>
    </row>
    <row r="4289" spans="63:65" x14ac:dyDescent="0.25">
      <c r="BK4289" s="74">
        <v>9398</v>
      </c>
      <c r="BL4289" s="74" t="s">
        <v>5424</v>
      </c>
      <c r="BM4289" s="74"/>
    </row>
    <row r="4290" spans="63:65" x14ac:dyDescent="0.25">
      <c r="BK4290" s="74">
        <v>9399</v>
      </c>
      <c r="BL4290" s="74" t="s">
        <v>5425</v>
      </c>
      <c r="BM4290" s="74"/>
    </row>
    <row r="4291" spans="63:65" x14ac:dyDescent="0.25">
      <c r="BK4291" s="74">
        <v>9400</v>
      </c>
      <c r="BL4291" s="74" t="s">
        <v>5426</v>
      </c>
      <c r="BM4291" s="74"/>
    </row>
    <row r="4292" spans="63:65" x14ac:dyDescent="0.25">
      <c r="BK4292" s="74">
        <v>9401</v>
      </c>
      <c r="BL4292" s="74" t="s">
        <v>5427</v>
      </c>
      <c r="BM4292" s="74"/>
    </row>
    <row r="4293" spans="63:65" x14ac:dyDescent="0.25">
      <c r="BK4293" s="74">
        <v>9402</v>
      </c>
      <c r="BL4293" s="74" t="s">
        <v>5428</v>
      </c>
      <c r="BM4293" s="74"/>
    </row>
    <row r="4294" spans="63:65" x14ac:dyDescent="0.25">
      <c r="BK4294" s="74">
        <v>9403</v>
      </c>
      <c r="BL4294" s="74" t="s">
        <v>5381</v>
      </c>
      <c r="BM4294" s="74"/>
    </row>
    <row r="4295" spans="63:65" x14ac:dyDescent="0.25">
      <c r="BK4295" s="74">
        <v>9404</v>
      </c>
      <c r="BL4295" s="74" t="s">
        <v>4674</v>
      </c>
      <c r="BM4295" s="74"/>
    </row>
    <row r="4296" spans="63:65" x14ac:dyDescent="0.25">
      <c r="BK4296" s="74">
        <v>9405</v>
      </c>
      <c r="BL4296" s="74" t="s">
        <v>5429</v>
      </c>
      <c r="BM4296" s="74"/>
    </row>
    <row r="4297" spans="63:65" x14ac:dyDescent="0.25">
      <c r="BK4297" s="74">
        <v>9406</v>
      </c>
      <c r="BL4297" s="74" t="s">
        <v>5430</v>
      </c>
      <c r="BM4297" s="74"/>
    </row>
    <row r="4298" spans="63:65" x14ac:dyDescent="0.25">
      <c r="BK4298" s="74">
        <v>9409</v>
      </c>
      <c r="BL4298" s="74" t="s">
        <v>4645</v>
      </c>
      <c r="BM4298" s="74"/>
    </row>
    <row r="4299" spans="63:65" x14ac:dyDescent="0.25">
      <c r="BK4299" s="74">
        <v>9410</v>
      </c>
      <c r="BL4299" s="74" t="s">
        <v>5431</v>
      </c>
      <c r="BM4299" s="74"/>
    </row>
    <row r="4300" spans="63:65" x14ac:dyDescent="0.25">
      <c r="BK4300" s="74">
        <v>9411</v>
      </c>
      <c r="BL4300" s="74" t="s">
        <v>5432</v>
      </c>
      <c r="BM4300" s="74"/>
    </row>
    <row r="4301" spans="63:65" x14ac:dyDescent="0.25">
      <c r="BK4301" s="74">
        <v>9412</v>
      </c>
      <c r="BL4301" s="74" t="s">
        <v>4801</v>
      </c>
      <c r="BM4301" s="74"/>
    </row>
    <row r="4302" spans="63:65" x14ac:dyDescent="0.25">
      <c r="BK4302" s="74">
        <v>9413</v>
      </c>
      <c r="BL4302" s="74" t="s">
        <v>3558</v>
      </c>
      <c r="BM4302" s="74"/>
    </row>
    <row r="4303" spans="63:65" x14ac:dyDescent="0.25">
      <c r="BK4303" s="74">
        <v>9414</v>
      </c>
      <c r="BL4303" s="74" t="s">
        <v>5433</v>
      </c>
      <c r="BM4303" s="74"/>
    </row>
    <row r="4304" spans="63:65" x14ac:dyDescent="0.25">
      <c r="BK4304" s="74">
        <v>9415</v>
      </c>
      <c r="BL4304" s="74" t="s">
        <v>4738</v>
      </c>
      <c r="BM4304" s="74"/>
    </row>
    <row r="4305" spans="63:65" x14ac:dyDescent="0.25">
      <c r="BK4305" s="74">
        <v>9416</v>
      </c>
      <c r="BL4305" s="74" t="s">
        <v>3754</v>
      </c>
      <c r="BM4305" s="74"/>
    </row>
    <row r="4306" spans="63:65" x14ac:dyDescent="0.25">
      <c r="BK4306" s="74">
        <v>9417</v>
      </c>
      <c r="BL4306" s="74" t="s">
        <v>5434</v>
      </c>
      <c r="BM4306" s="74"/>
    </row>
    <row r="4307" spans="63:65" x14ac:dyDescent="0.25">
      <c r="BK4307" s="74">
        <v>9418</v>
      </c>
      <c r="BL4307" s="74" t="s">
        <v>5435</v>
      </c>
      <c r="BM4307" s="74"/>
    </row>
    <row r="4308" spans="63:65" x14ac:dyDescent="0.25">
      <c r="BK4308" s="74">
        <v>9419</v>
      </c>
      <c r="BL4308" s="74" t="s">
        <v>10330</v>
      </c>
      <c r="BM4308" s="74"/>
    </row>
    <row r="4309" spans="63:65" x14ac:dyDescent="0.25">
      <c r="BK4309" s="74">
        <v>9420</v>
      </c>
      <c r="BL4309" s="74" t="s">
        <v>10331</v>
      </c>
      <c r="BM4309" s="74"/>
    </row>
    <row r="4310" spans="63:65" x14ac:dyDescent="0.25">
      <c r="BK4310" s="74">
        <v>9421</v>
      </c>
      <c r="BL4310" s="74" t="s">
        <v>5436</v>
      </c>
      <c r="BM4310" s="74"/>
    </row>
    <row r="4311" spans="63:65" x14ac:dyDescent="0.25">
      <c r="BK4311" s="74">
        <v>9422</v>
      </c>
      <c r="BL4311" s="74" t="s">
        <v>5437</v>
      </c>
      <c r="BM4311" s="74"/>
    </row>
    <row r="4312" spans="63:65" x14ac:dyDescent="0.25">
      <c r="BK4312" s="74">
        <v>9423</v>
      </c>
      <c r="BL4312" s="74" t="s">
        <v>10332</v>
      </c>
      <c r="BM4312" s="74"/>
    </row>
    <row r="4313" spans="63:65" x14ac:dyDescent="0.25">
      <c r="BK4313" s="74">
        <v>9424</v>
      </c>
      <c r="BL4313" s="74" t="s">
        <v>10333</v>
      </c>
      <c r="BM4313" s="74"/>
    </row>
    <row r="4314" spans="63:65" x14ac:dyDescent="0.25">
      <c r="BK4314" s="74">
        <v>9425</v>
      </c>
      <c r="BL4314" s="74" t="s">
        <v>5438</v>
      </c>
      <c r="BM4314" s="74"/>
    </row>
    <row r="4315" spans="63:65" x14ac:dyDescent="0.25">
      <c r="BK4315" s="74">
        <v>9426</v>
      </c>
      <c r="BL4315" s="74" t="s">
        <v>4831</v>
      </c>
      <c r="BM4315" s="74"/>
    </row>
    <row r="4316" spans="63:65" x14ac:dyDescent="0.25">
      <c r="BK4316" s="74">
        <v>9427</v>
      </c>
      <c r="BL4316" s="74" t="s">
        <v>3344</v>
      </c>
      <c r="BM4316" s="74"/>
    </row>
    <row r="4317" spans="63:65" x14ac:dyDescent="0.25">
      <c r="BK4317" s="74">
        <v>9428</v>
      </c>
      <c r="BL4317" s="74" t="s">
        <v>10334</v>
      </c>
      <c r="BM4317" s="74"/>
    </row>
    <row r="4318" spans="63:65" x14ac:dyDescent="0.25">
      <c r="BK4318" s="74">
        <v>9429</v>
      </c>
      <c r="BL4318" s="74" t="s">
        <v>5439</v>
      </c>
      <c r="BM4318" s="74"/>
    </row>
    <row r="4319" spans="63:65" x14ac:dyDescent="0.25">
      <c r="BK4319" s="74">
        <v>9430</v>
      </c>
      <c r="BL4319" s="74" t="s">
        <v>5440</v>
      </c>
      <c r="BM4319" s="74"/>
    </row>
    <row r="4320" spans="63:65" x14ac:dyDescent="0.25">
      <c r="BK4320" s="74">
        <v>9432</v>
      </c>
      <c r="BL4320" s="74" t="s">
        <v>10335</v>
      </c>
      <c r="BM4320" s="74"/>
    </row>
    <row r="4321" spans="63:65" x14ac:dyDescent="0.25">
      <c r="BK4321" s="74">
        <v>9433</v>
      </c>
      <c r="BL4321" s="74" t="s">
        <v>5441</v>
      </c>
      <c r="BM4321" s="74"/>
    </row>
    <row r="4322" spans="63:65" x14ac:dyDescent="0.25">
      <c r="BK4322" s="74">
        <v>9434</v>
      </c>
      <c r="BL4322" s="74" t="s">
        <v>5442</v>
      </c>
      <c r="BM4322" s="74"/>
    </row>
    <row r="4323" spans="63:65" x14ac:dyDescent="0.25">
      <c r="BK4323" s="74">
        <v>9435</v>
      </c>
      <c r="BL4323" s="74" t="s">
        <v>10336</v>
      </c>
      <c r="BM4323" s="74"/>
    </row>
    <row r="4324" spans="63:65" x14ac:dyDescent="0.25">
      <c r="BK4324" s="74">
        <v>9436</v>
      </c>
      <c r="BL4324" s="74" t="s">
        <v>5306</v>
      </c>
      <c r="BM4324" s="74"/>
    </row>
    <row r="4325" spans="63:65" x14ac:dyDescent="0.25">
      <c r="BK4325" s="74">
        <v>9439</v>
      </c>
      <c r="BL4325" s="74" t="s">
        <v>10337</v>
      </c>
      <c r="BM4325" s="74"/>
    </row>
    <row r="4326" spans="63:65" x14ac:dyDescent="0.25">
      <c r="BK4326" s="74">
        <v>9440</v>
      </c>
      <c r="BL4326" s="74" t="s">
        <v>5443</v>
      </c>
      <c r="BM4326" s="74"/>
    </row>
    <row r="4327" spans="63:65" x14ac:dyDescent="0.25">
      <c r="BK4327" s="74">
        <v>9441</v>
      </c>
      <c r="BL4327" s="74" t="s">
        <v>5444</v>
      </c>
      <c r="BM4327" s="74"/>
    </row>
    <row r="4328" spans="63:65" x14ac:dyDescent="0.25">
      <c r="BK4328" s="74">
        <v>9442</v>
      </c>
      <c r="BL4328" s="74" t="s">
        <v>5445</v>
      </c>
      <c r="BM4328" s="74"/>
    </row>
    <row r="4329" spans="63:65" x14ac:dyDescent="0.25">
      <c r="BK4329" s="74">
        <v>9444</v>
      </c>
      <c r="BL4329" s="74" t="s">
        <v>5446</v>
      </c>
      <c r="BM4329" s="74"/>
    </row>
    <row r="4330" spans="63:65" x14ac:dyDescent="0.25">
      <c r="BK4330" s="74">
        <v>9445</v>
      </c>
      <c r="BL4330" s="74" t="s">
        <v>10338</v>
      </c>
      <c r="BM4330" s="74"/>
    </row>
    <row r="4331" spans="63:65" x14ac:dyDescent="0.25">
      <c r="BK4331" s="74">
        <v>9446</v>
      </c>
      <c r="BL4331" s="74" t="s">
        <v>5447</v>
      </c>
      <c r="BM4331" s="74"/>
    </row>
    <row r="4332" spans="63:65" x14ac:dyDescent="0.25">
      <c r="BK4332" s="74">
        <v>9447</v>
      </c>
      <c r="BL4332" s="74" t="s">
        <v>3488</v>
      </c>
      <c r="BM4332" s="74"/>
    </row>
    <row r="4333" spans="63:65" x14ac:dyDescent="0.25">
      <c r="BK4333" s="74">
        <v>9448</v>
      </c>
      <c r="BL4333" s="74" t="s">
        <v>3344</v>
      </c>
      <c r="BM4333" s="74"/>
    </row>
    <row r="4334" spans="63:65" x14ac:dyDescent="0.25">
      <c r="BK4334" s="74">
        <v>9449</v>
      </c>
      <c r="BL4334" s="74" t="s">
        <v>5448</v>
      </c>
      <c r="BM4334" s="74"/>
    </row>
    <row r="4335" spans="63:65" x14ac:dyDescent="0.25">
      <c r="BK4335" s="74">
        <v>9450</v>
      </c>
      <c r="BL4335" s="74" t="s">
        <v>5449</v>
      </c>
      <c r="BM4335" s="74"/>
    </row>
    <row r="4336" spans="63:65" x14ac:dyDescent="0.25">
      <c r="BK4336" s="74">
        <v>9452</v>
      </c>
      <c r="BL4336" s="74" t="s">
        <v>5450</v>
      </c>
      <c r="BM4336" s="74"/>
    </row>
    <row r="4337" spans="63:65" x14ac:dyDescent="0.25">
      <c r="BK4337" s="74">
        <v>9453</v>
      </c>
      <c r="BL4337" s="74" t="s">
        <v>9401</v>
      </c>
      <c r="BM4337" s="74"/>
    </row>
    <row r="4338" spans="63:65" x14ac:dyDescent="0.25">
      <c r="BK4338" s="74">
        <v>9454</v>
      </c>
      <c r="BL4338" s="74" t="s">
        <v>10339</v>
      </c>
      <c r="BM4338" s="74"/>
    </row>
    <row r="4339" spans="63:65" x14ac:dyDescent="0.25">
      <c r="BK4339" s="74">
        <v>9455</v>
      </c>
      <c r="BL4339" s="74" t="s">
        <v>5451</v>
      </c>
      <c r="BM4339" s="74"/>
    </row>
    <row r="4340" spans="63:65" x14ac:dyDescent="0.25">
      <c r="BK4340" s="74">
        <v>9456</v>
      </c>
      <c r="BL4340" s="74" t="s">
        <v>2308</v>
      </c>
      <c r="BM4340" s="74"/>
    </row>
    <row r="4341" spans="63:65" x14ac:dyDescent="0.25">
      <c r="BK4341" s="74">
        <v>9457</v>
      </c>
      <c r="BL4341" s="74" t="s">
        <v>5452</v>
      </c>
      <c r="BM4341" s="74"/>
    </row>
    <row r="4342" spans="63:65" x14ac:dyDescent="0.25">
      <c r="BK4342" s="74">
        <v>9458</v>
      </c>
      <c r="BL4342" s="74" t="s">
        <v>10340</v>
      </c>
      <c r="BM4342" s="74"/>
    </row>
    <row r="4343" spans="63:65" x14ac:dyDescent="0.25">
      <c r="BK4343" s="74">
        <v>9459</v>
      </c>
      <c r="BL4343" s="74" t="s">
        <v>5453</v>
      </c>
      <c r="BM4343" s="74"/>
    </row>
    <row r="4344" spans="63:65" x14ac:dyDescent="0.25">
      <c r="BK4344" s="74">
        <v>9460</v>
      </c>
      <c r="BL4344" s="74" t="s">
        <v>10341</v>
      </c>
      <c r="BM4344" s="74"/>
    </row>
    <row r="4345" spans="63:65" x14ac:dyDescent="0.25">
      <c r="BK4345" s="74">
        <v>9461</v>
      </c>
      <c r="BL4345" s="74" t="s">
        <v>5018</v>
      </c>
      <c r="BM4345" s="74"/>
    </row>
    <row r="4346" spans="63:65" x14ac:dyDescent="0.25">
      <c r="BK4346" s="74">
        <v>9462</v>
      </c>
      <c r="BL4346" s="74" t="s">
        <v>3350</v>
      </c>
      <c r="BM4346" s="74"/>
    </row>
    <row r="4347" spans="63:65" x14ac:dyDescent="0.25">
      <c r="BK4347" s="74">
        <v>9463</v>
      </c>
      <c r="BL4347" s="74" t="s">
        <v>5454</v>
      </c>
      <c r="BM4347" s="74"/>
    </row>
    <row r="4348" spans="63:65" x14ac:dyDescent="0.25">
      <c r="BK4348" s="74">
        <v>9464</v>
      </c>
      <c r="BL4348" s="74" t="s">
        <v>5455</v>
      </c>
      <c r="BM4348" s="74"/>
    </row>
    <row r="4349" spans="63:65" x14ac:dyDescent="0.25">
      <c r="BK4349" s="74">
        <v>9465</v>
      </c>
      <c r="BL4349" s="74" t="s">
        <v>5456</v>
      </c>
      <c r="BM4349" s="74"/>
    </row>
    <row r="4350" spans="63:65" x14ac:dyDescent="0.25">
      <c r="BK4350" s="74">
        <v>9466</v>
      </c>
      <c r="BL4350" s="74" t="s">
        <v>5457</v>
      </c>
      <c r="BM4350" s="74"/>
    </row>
    <row r="4351" spans="63:65" x14ac:dyDescent="0.25">
      <c r="BK4351" s="74">
        <v>9467</v>
      </c>
      <c r="BL4351" s="74" t="s">
        <v>5458</v>
      </c>
      <c r="BM4351" s="74"/>
    </row>
    <row r="4352" spans="63:65" x14ac:dyDescent="0.25">
      <c r="BK4352" s="74">
        <v>9468</v>
      </c>
      <c r="BL4352" s="74" t="s">
        <v>3513</v>
      </c>
      <c r="BM4352" s="74"/>
    </row>
    <row r="4353" spans="63:65" x14ac:dyDescent="0.25">
      <c r="BK4353" s="74">
        <v>9469</v>
      </c>
      <c r="BL4353" s="74" t="s">
        <v>5459</v>
      </c>
      <c r="BM4353" s="74"/>
    </row>
    <row r="4354" spans="63:65" x14ac:dyDescent="0.25">
      <c r="BK4354" s="74">
        <v>9470</v>
      </c>
      <c r="BL4354" s="74" t="s">
        <v>2894</v>
      </c>
      <c r="BM4354" s="74"/>
    </row>
    <row r="4355" spans="63:65" x14ac:dyDescent="0.25">
      <c r="BK4355" s="74">
        <v>9471</v>
      </c>
      <c r="BL4355" s="74" t="s">
        <v>3354</v>
      </c>
      <c r="BM4355" s="74"/>
    </row>
    <row r="4356" spans="63:65" x14ac:dyDescent="0.25">
      <c r="BK4356" s="74">
        <v>9473</v>
      </c>
      <c r="BL4356" s="74" t="s">
        <v>10342</v>
      </c>
      <c r="BM4356" s="74"/>
    </row>
    <row r="4357" spans="63:65" x14ac:dyDescent="0.25">
      <c r="BK4357" s="74">
        <v>9474</v>
      </c>
      <c r="BL4357" s="74" t="s">
        <v>5460</v>
      </c>
      <c r="BM4357" s="74"/>
    </row>
    <row r="4358" spans="63:65" x14ac:dyDescent="0.25">
      <c r="BK4358" s="74">
        <v>9475</v>
      </c>
      <c r="BL4358" s="74" t="s">
        <v>5461</v>
      </c>
      <c r="BM4358" s="74"/>
    </row>
    <row r="4359" spans="63:65" x14ac:dyDescent="0.25">
      <c r="BK4359" s="74">
        <v>9476</v>
      </c>
      <c r="BL4359" s="74" t="s">
        <v>5462</v>
      </c>
      <c r="BM4359" s="74"/>
    </row>
    <row r="4360" spans="63:65" x14ac:dyDescent="0.25">
      <c r="BK4360" s="74">
        <v>9477</v>
      </c>
      <c r="BL4360" s="74" t="s">
        <v>4225</v>
      </c>
      <c r="BM4360" s="74"/>
    </row>
    <row r="4361" spans="63:65" x14ac:dyDescent="0.25">
      <c r="BK4361" s="74">
        <v>9478</v>
      </c>
      <c r="BL4361" s="74" t="s">
        <v>5463</v>
      </c>
      <c r="BM4361" s="74"/>
    </row>
    <row r="4362" spans="63:65" x14ac:dyDescent="0.25">
      <c r="BK4362" s="74">
        <v>9479</v>
      </c>
      <c r="BL4362" s="74" t="s">
        <v>3953</v>
      </c>
      <c r="BM4362" s="74"/>
    </row>
    <row r="4363" spans="63:65" x14ac:dyDescent="0.25">
      <c r="BK4363" s="74">
        <v>9480</v>
      </c>
      <c r="BL4363" s="74" t="s">
        <v>5464</v>
      </c>
      <c r="BM4363" s="74"/>
    </row>
    <row r="4364" spans="63:65" x14ac:dyDescent="0.25">
      <c r="BK4364" s="74">
        <v>9481</v>
      </c>
      <c r="BL4364" s="74" t="s">
        <v>5123</v>
      </c>
      <c r="BM4364" s="74"/>
    </row>
    <row r="4365" spans="63:65" x14ac:dyDescent="0.25">
      <c r="BK4365" s="74">
        <v>9482</v>
      </c>
      <c r="BL4365" s="74" t="s">
        <v>5465</v>
      </c>
      <c r="BM4365" s="74"/>
    </row>
    <row r="4366" spans="63:65" x14ac:dyDescent="0.25">
      <c r="BK4366" s="74">
        <v>9483</v>
      </c>
      <c r="BL4366" s="74" t="s">
        <v>5466</v>
      </c>
      <c r="BM4366" s="74"/>
    </row>
    <row r="4367" spans="63:65" x14ac:dyDescent="0.25">
      <c r="BK4367" s="74">
        <v>9484</v>
      </c>
      <c r="BL4367" s="74" t="s">
        <v>3357</v>
      </c>
      <c r="BM4367" s="74"/>
    </row>
    <row r="4368" spans="63:65" x14ac:dyDescent="0.25">
      <c r="BK4368" s="74">
        <v>9485</v>
      </c>
      <c r="BL4368" s="74" t="s">
        <v>5467</v>
      </c>
      <c r="BM4368" s="74"/>
    </row>
    <row r="4369" spans="63:65" x14ac:dyDescent="0.25">
      <c r="BK4369" s="74">
        <v>9486</v>
      </c>
      <c r="BL4369" s="74" t="s">
        <v>3363</v>
      </c>
      <c r="BM4369" s="74"/>
    </row>
    <row r="4370" spans="63:65" x14ac:dyDescent="0.25">
      <c r="BK4370" s="74">
        <v>9487</v>
      </c>
      <c r="BL4370" s="74" t="s">
        <v>4904</v>
      </c>
      <c r="BM4370" s="74"/>
    </row>
    <row r="4371" spans="63:65" x14ac:dyDescent="0.25">
      <c r="BK4371" s="74">
        <v>9489</v>
      </c>
      <c r="BL4371" s="74" t="s">
        <v>5468</v>
      </c>
      <c r="BM4371" s="74"/>
    </row>
    <row r="4372" spans="63:65" x14ac:dyDescent="0.25">
      <c r="BK4372" s="74">
        <v>9490</v>
      </c>
      <c r="BL4372" s="74" t="s">
        <v>5469</v>
      </c>
      <c r="BM4372" s="74"/>
    </row>
    <row r="4373" spans="63:65" x14ac:dyDescent="0.25">
      <c r="BK4373" s="74">
        <v>9491</v>
      </c>
      <c r="BL4373" s="74" t="s">
        <v>5470</v>
      </c>
      <c r="BM4373" s="74"/>
    </row>
    <row r="4374" spans="63:65" x14ac:dyDescent="0.25">
      <c r="BK4374" s="74">
        <v>9492</v>
      </c>
      <c r="BL4374" s="74" t="s">
        <v>5471</v>
      </c>
      <c r="BM4374" s="74"/>
    </row>
    <row r="4375" spans="63:65" x14ac:dyDescent="0.25">
      <c r="BK4375" s="74">
        <v>9493</v>
      </c>
      <c r="BL4375" s="74" t="s">
        <v>4427</v>
      </c>
      <c r="BM4375" s="74"/>
    </row>
    <row r="4376" spans="63:65" x14ac:dyDescent="0.25">
      <c r="BK4376" s="74">
        <v>9494</v>
      </c>
      <c r="BL4376" s="74" t="s">
        <v>5472</v>
      </c>
      <c r="BM4376" s="74"/>
    </row>
    <row r="4377" spans="63:65" x14ac:dyDescent="0.25">
      <c r="BK4377" s="74">
        <v>9495</v>
      </c>
      <c r="BL4377" s="74" t="s">
        <v>5473</v>
      </c>
      <c r="BM4377" s="74"/>
    </row>
    <row r="4378" spans="63:65" x14ac:dyDescent="0.25">
      <c r="BK4378" s="74">
        <v>9496</v>
      </c>
      <c r="BL4378" s="74" t="s">
        <v>5474</v>
      </c>
      <c r="BM4378" s="74"/>
    </row>
    <row r="4379" spans="63:65" x14ac:dyDescent="0.25">
      <c r="BK4379" s="74">
        <v>9497</v>
      </c>
      <c r="BL4379" s="74" t="s">
        <v>5475</v>
      </c>
      <c r="BM4379" s="74"/>
    </row>
    <row r="4380" spans="63:65" x14ac:dyDescent="0.25">
      <c r="BK4380" s="74">
        <v>9498</v>
      </c>
      <c r="BL4380" s="74" t="s">
        <v>5475</v>
      </c>
      <c r="BM4380" s="74"/>
    </row>
    <row r="4381" spans="63:65" x14ac:dyDescent="0.25">
      <c r="BK4381" s="74">
        <v>9499</v>
      </c>
      <c r="BL4381" s="74" t="s">
        <v>10343</v>
      </c>
      <c r="BM4381" s="74"/>
    </row>
    <row r="4382" spans="63:65" x14ac:dyDescent="0.25">
      <c r="BK4382" s="74">
        <v>9500</v>
      </c>
      <c r="BL4382" s="74" t="s">
        <v>5476</v>
      </c>
      <c r="BM4382" s="74"/>
    </row>
    <row r="4383" spans="63:65" x14ac:dyDescent="0.25">
      <c r="BK4383" s="74">
        <v>9501</v>
      </c>
      <c r="BL4383" s="74" t="s">
        <v>10344</v>
      </c>
      <c r="BM4383" s="74"/>
    </row>
    <row r="4384" spans="63:65" x14ac:dyDescent="0.25">
      <c r="BK4384" s="74">
        <v>9502</v>
      </c>
      <c r="BL4384" s="74" t="s">
        <v>10345</v>
      </c>
      <c r="BM4384" s="74"/>
    </row>
    <row r="4385" spans="63:65" x14ac:dyDescent="0.25">
      <c r="BK4385" s="74">
        <v>9503</v>
      </c>
      <c r="BL4385" s="74" t="s">
        <v>5477</v>
      </c>
      <c r="BM4385" s="74"/>
    </row>
    <row r="4386" spans="63:65" x14ac:dyDescent="0.25">
      <c r="BK4386" s="74">
        <v>9505</v>
      </c>
      <c r="BL4386" s="74" t="s">
        <v>5478</v>
      </c>
      <c r="BM4386" s="74"/>
    </row>
    <row r="4387" spans="63:65" x14ac:dyDescent="0.25">
      <c r="BK4387" s="74">
        <v>9506</v>
      </c>
      <c r="BL4387" s="74" t="s">
        <v>5479</v>
      </c>
      <c r="BM4387" s="74"/>
    </row>
    <row r="4388" spans="63:65" x14ac:dyDescent="0.25">
      <c r="BK4388" s="74">
        <v>9507</v>
      </c>
      <c r="BL4388" s="74" t="s">
        <v>5480</v>
      </c>
      <c r="BM4388" s="74"/>
    </row>
    <row r="4389" spans="63:65" x14ac:dyDescent="0.25">
      <c r="BK4389" s="74">
        <v>9508</v>
      </c>
      <c r="BL4389" s="74" t="s">
        <v>5481</v>
      </c>
      <c r="BM4389" s="74"/>
    </row>
    <row r="4390" spans="63:65" x14ac:dyDescent="0.25">
      <c r="BK4390" s="74">
        <v>9509</v>
      </c>
      <c r="BL4390" s="74" t="s">
        <v>5284</v>
      </c>
      <c r="BM4390" s="74"/>
    </row>
    <row r="4391" spans="63:65" x14ac:dyDescent="0.25">
      <c r="BK4391" s="74">
        <v>9510</v>
      </c>
      <c r="BL4391" s="74" t="s">
        <v>5482</v>
      </c>
      <c r="BM4391" s="74"/>
    </row>
    <row r="4392" spans="63:65" x14ac:dyDescent="0.25">
      <c r="BK4392" s="74">
        <v>9511</v>
      </c>
      <c r="BL4392" s="74" t="s">
        <v>10346</v>
      </c>
      <c r="BM4392" s="74"/>
    </row>
    <row r="4393" spans="63:65" x14ac:dyDescent="0.25">
      <c r="BK4393" s="74">
        <v>9512</v>
      </c>
      <c r="BL4393" s="74" t="s">
        <v>5483</v>
      </c>
      <c r="BM4393" s="74"/>
    </row>
    <row r="4394" spans="63:65" x14ac:dyDescent="0.25">
      <c r="BK4394" s="74">
        <v>9513</v>
      </c>
      <c r="BL4394" s="74" t="s">
        <v>5484</v>
      </c>
      <c r="BM4394" s="74"/>
    </row>
    <row r="4395" spans="63:65" x14ac:dyDescent="0.25">
      <c r="BK4395" s="74">
        <v>9514</v>
      </c>
      <c r="BL4395" s="74" t="s">
        <v>5485</v>
      </c>
      <c r="BM4395" s="74"/>
    </row>
    <row r="4396" spans="63:65" x14ac:dyDescent="0.25">
      <c r="BK4396" s="74">
        <v>9515</v>
      </c>
      <c r="BL4396" s="74" t="s">
        <v>5486</v>
      </c>
      <c r="BM4396" s="74"/>
    </row>
    <row r="4397" spans="63:65" x14ac:dyDescent="0.25">
      <c r="BK4397" s="74">
        <v>9516</v>
      </c>
      <c r="BL4397" s="74" t="s">
        <v>5484</v>
      </c>
      <c r="BM4397" s="74"/>
    </row>
    <row r="4398" spans="63:65" x14ac:dyDescent="0.25">
      <c r="BK4398" s="74">
        <v>9517</v>
      </c>
      <c r="BL4398" s="74" t="s">
        <v>5487</v>
      </c>
      <c r="BM4398" s="74"/>
    </row>
    <row r="4399" spans="63:65" x14ac:dyDescent="0.25">
      <c r="BK4399" s="74">
        <v>9518</v>
      </c>
      <c r="BL4399" s="74" t="s">
        <v>5488</v>
      </c>
      <c r="BM4399" s="74"/>
    </row>
    <row r="4400" spans="63:65" x14ac:dyDescent="0.25">
      <c r="BK4400" s="74">
        <v>9519</v>
      </c>
      <c r="BL4400" s="74" t="s">
        <v>5489</v>
      </c>
      <c r="BM4400" s="74"/>
    </row>
    <row r="4401" spans="63:65" x14ac:dyDescent="0.25">
      <c r="BK4401" s="74">
        <v>9520</v>
      </c>
      <c r="BL4401" s="74" t="s">
        <v>3354</v>
      </c>
      <c r="BM4401" s="74"/>
    </row>
    <row r="4402" spans="63:65" x14ac:dyDescent="0.25">
      <c r="BK4402" s="74">
        <v>9521</v>
      </c>
      <c r="BL4402" s="74" t="s">
        <v>5490</v>
      </c>
      <c r="BM4402" s="74"/>
    </row>
    <row r="4403" spans="63:65" x14ac:dyDescent="0.25">
      <c r="BK4403" s="74">
        <v>9522</v>
      </c>
      <c r="BL4403" s="74" t="s">
        <v>5491</v>
      </c>
      <c r="BM4403" s="74"/>
    </row>
    <row r="4404" spans="63:65" x14ac:dyDescent="0.25">
      <c r="BK4404" s="74">
        <v>9523</v>
      </c>
      <c r="BL4404" s="74" t="s">
        <v>5492</v>
      </c>
      <c r="BM4404" s="74"/>
    </row>
    <row r="4405" spans="63:65" x14ac:dyDescent="0.25">
      <c r="BK4405" s="74">
        <v>9524</v>
      </c>
      <c r="BL4405" s="74" t="s">
        <v>5493</v>
      </c>
      <c r="BM4405" s="74"/>
    </row>
    <row r="4406" spans="63:65" x14ac:dyDescent="0.25">
      <c r="BK4406" s="74">
        <v>9525</v>
      </c>
      <c r="BL4406" s="74" t="s">
        <v>5326</v>
      </c>
      <c r="BM4406" s="74"/>
    </row>
    <row r="4407" spans="63:65" x14ac:dyDescent="0.25">
      <c r="BK4407" s="74">
        <v>9526</v>
      </c>
      <c r="BL4407" s="74" t="s">
        <v>3344</v>
      </c>
      <c r="BM4407" s="74"/>
    </row>
    <row r="4408" spans="63:65" x14ac:dyDescent="0.25">
      <c r="BK4408" s="74">
        <v>9527</v>
      </c>
      <c r="BL4408" s="74" t="s">
        <v>5494</v>
      </c>
      <c r="BM4408" s="74"/>
    </row>
    <row r="4409" spans="63:65" x14ac:dyDescent="0.25">
      <c r="BK4409" s="74">
        <v>9528</v>
      </c>
      <c r="BL4409" s="74" t="s">
        <v>3916</v>
      </c>
      <c r="BM4409" s="74"/>
    </row>
    <row r="4410" spans="63:65" x14ac:dyDescent="0.25">
      <c r="BK4410" s="74">
        <v>9529</v>
      </c>
      <c r="BL4410" s="74" t="s">
        <v>10000</v>
      </c>
      <c r="BM4410" s="74"/>
    </row>
    <row r="4411" spans="63:65" x14ac:dyDescent="0.25">
      <c r="BK4411" s="74">
        <v>9530</v>
      </c>
      <c r="BL4411" s="74" t="s">
        <v>5495</v>
      </c>
      <c r="BM4411" s="74"/>
    </row>
    <row r="4412" spans="63:65" x14ac:dyDescent="0.25">
      <c r="BK4412" s="74">
        <v>9531</v>
      </c>
      <c r="BL4412" s="74" t="s">
        <v>5496</v>
      </c>
      <c r="BM4412" s="74"/>
    </row>
    <row r="4413" spans="63:65" x14ac:dyDescent="0.25">
      <c r="BK4413" s="74">
        <v>9533</v>
      </c>
      <c r="BL4413" s="74" t="s">
        <v>5497</v>
      </c>
      <c r="BM4413" s="74"/>
    </row>
    <row r="4414" spans="63:65" x14ac:dyDescent="0.25">
      <c r="BK4414" s="74">
        <v>9534</v>
      </c>
      <c r="BL4414" s="74" t="s">
        <v>10347</v>
      </c>
      <c r="BM4414" s="74"/>
    </row>
    <row r="4415" spans="63:65" x14ac:dyDescent="0.25">
      <c r="BK4415" s="74">
        <v>9535</v>
      </c>
      <c r="BL4415" s="74" t="s">
        <v>5498</v>
      </c>
      <c r="BM4415" s="74"/>
    </row>
    <row r="4416" spans="63:65" x14ac:dyDescent="0.25">
      <c r="BK4416" s="74">
        <v>9536</v>
      </c>
      <c r="BL4416" s="74" t="s">
        <v>3460</v>
      </c>
      <c r="BM4416" s="74"/>
    </row>
    <row r="4417" spans="63:65" x14ac:dyDescent="0.25">
      <c r="BK4417" s="74">
        <v>9537</v>
      </c>
      <c r="BL4417" s="74" t="s">
        <v>5499</v>
      </c>
      <c r="BM4417" s="74"/>
    </row>
    <row r="4418" spans="63:65" x14ac:dyDescent="0.25">
      <c r="BK4418" s="74">
        <v>9538</v>
      </c>
      <c r="BL4418" s="74" t="s">
        <v>5500</v>
      </c>
      <c r="BM4418" s="74"/>
    </row>
    <row r="4419" spans="63:65" x14ac:dyDescent="0.25">
      <c r="BK4419" s="74">
        <v>9539</v>
      </c>
      <c r="BL4419" s="74" t="s">
        <v>4265</v>
      </c>
      <c r="BM4419" s="74"/>
    </row>
    <row r="4420" spans="63:65" x14ac:dyDescent="0.25">
      <c r="BK4420" s="74">
        <v>9542</v>
      </c>
      <c r="BL4420" s="74" t="s">
        <v>4938</v>
      </c>
      <c r="BM4420" s="74"/>
    </row>
    <row r="4421" spans="63:65" x14ac:dyDescent="0.25">
      <c r="BK4421" s="74">
        <v>9544</v>
      </c>
      <c r="BL4421" s="74" t="s">
        <v>10348</v>
      </c>
      <c r="BM4421" s="74"/>
    </row>
    <row r="4422" spans="63:65" x14ac:dyDescent="0.25">
      <c r="BK4422" s="74">
        <v>9545</v>
      </c>
      <c r="BL4422" s="74" t="s">
        <v>10349</v>
      </c>
      <c r="BM4422" s="74"/>
    </row>
    <row r="4423" spans="63:65" x14ac:dyDescent="0.25">
      <c r="BK4423" s="74">
        <v>9546</v>
      </c>
      <c r="BL4423" s="74" t="s">
        <v>10350</v>
      </c>
      <c r="BM4423" s="74"/>
    </row>
    <row r="4424" spans="63:65" x14ac:dyDescent="0.25">
      <c r="BK4424" s="74">
        <v>9547</v>
      </c>
      <c r="BL4424" s="74" t="s">
        <v>5151</v>
      </c>
      <c r="BM4424" s="74"/>
    </row>
    <row r="4425" spans="63:65" x14ac:dyDescent="0.25">
      <c r="BK4425" s="74">
        <v>9548</v>
      </c>
      <c r="BL4425" s="74" t="s">
        <v>5501</v>
      </c>
      <c r="BM4425" s="74"/>
    </row>
    <row r="4426" spans="63:65" x14ac:dyDescent="0.25">
      <c r="BK4426" s="74">
        <v>9549</v>
      </c>
      <c r="BL4426" s="74" t="s">
        <v>5502</v>
      </c>
      <c r="BM4426" s="74"/>
    </row>
    <row r="4427" spans="63:65" x14ac:dyDescent="0.25">
      <c r="BK4427" s="74">
        <v>9550</v>
      </c>
      <c r="BL4427" s="74" t="s">
        <v>9922</v>
      </c>
      <c r="BM4427" s="74"/>
    </row>
    <row r="4428" spans="63:65" x14ac:dyDescent="0.25">
      <c r="BK4428" s="74">
        <v>9551</v>
      </c>
      <c r="BL4428" s="74" t="s">
        <v>3363</v>
      </c>
      <c r="BM4428" s="74"/>
    </row>
    <row r="4429" spans="63:65" x14ac:dyDescent="0.25">
      <c r="BK4429" s="74">
        <v>9552</v>
      </c>
      <c r="BL4429" s="74" t="s">
        <v>5503</v>
      </c>
      <c r="BM4429" s="74"/>
    </row>
    <row r="4430" spans="63:65" x14ac:dyDescent="0.25">
      <c r="BK4430" s="74">
        <v>9554</v>
      </c>
      <c r="BL4430" s="74" t="s">
        <v>5504</v>
      </c>
      <c r="BM4430" s="74"/>
    </row>
    <row r="4431" spans="63:65" x14ac:dyDescent="0.25">
      <c r="BK4431" s="74">
        <v>9555</v>
      </c>
      <c r="BL4431" s="74" t="s">
        <v>5505</v>
      </c>
      <c r="BM4431" s="74"/>
    </row>
    <row r="4432" spans="63:65" x14ac:dyDescent="0.25">
      <c r="BK4432" s="74">
        <v>9556</v>
      </c>
      <c r="BL4432" s="74" t="s">
        <v>4458</v>
      </c>
      <c r="BM4432" s="74"/>
    </row>
    <row r="4433" spans="63:65" x14ac:dyDescent="0.25">
      <c r="BK4433" s="74">
        <v>9557</v>
      </c>
      <c r="BL4433" s="74" t="s">
        <v>5506</v>
      </c>
      <c r="BM4433" s="74"/>
    </row>
    <row r="4434" spans="63:65" x14ac:dyDescent="0.25">
      <c r="BK4434" s="74">
        <v>9559</v>
      </c>
      <c r="BL4434" s="74" t="s">
        <v>2431</v>
      </c>
      <c r="BM4434" s="74"/>
    </row>
    <row r="4435" spans="63:65" x14ac:dyDescent="0.25">
      <c r="BK4435" s="74">
        <v>9560</v>
      </c>
      <c r="BL4435" s="74" t="s">
        <v>5507</v>
      </c>
      <c r="BM4435" s="74"/>
    </row>
    <row r="4436" spans="63:65" x14ac:dyDescent="0.25">
      <c r="BK4436" s="74">
        <v>9561</v>
      </c>
      <c r="BL4436" s="74" t="s">
        <v>4943</v>
      </c>
      <c r="BM4436" s="74"/>
    </row>
    <row r="4437" spans="63:65" x14ac:dyDescent="0.25">
      <c r="BK4437" s="74">
        <v>9562</v>
      </c>
      <c r="BL4437" s="74" t="s">
        <v>5508</v>
      </c>
      <c r="BM4437" s="74"/>
    </row>
    <row r="4438" spans="63:65" x14ac:dyDescent="0.25">
      <c r="BK4438" s="74">
        <v>9563</v>
      </c>
      <c r="BL4438" s="74" t="s">
        <v>5509</v>
      </c>
      <c r="BM4438" s="74"/>
    </row>
    <row r="4439" spans="63:65" x14ac:dyDescent="0.25">
      <c r="BK4439" s="74">
        <v>9564</v>
      </c>
      <c r="BL4439" s="74" t="s">
        <v>4956</v>
      </c>
      <c r="BM4439" s="74"/>
    </row>
    <row r="4440" spans="63:65" x14ac:dyDescent="0.25">
      <c r="BK4440" s="74">
        <v>9565</v>
      </c>
      <c r="BL4440" s="74" t="s">
        <v>3357</v>
      </c>
      <c r="BM4440" s="74"/>
    </row>
    <row r="4441" spans="63:65" x14ac:dyDescent="0.25">
      <c r="BK4441" s="74">
        <v>9566</v>
      </c>
      <c r="BL4441" s="74" t="s">
        <v>3357</v>
      </c>
      <c r="BM4441" s="74"/>
    </row>
    <row r="4442" spans="63:65" x14ac:dyDescent="0.25">
      <c r="BK4442" s="74">
        <v>9567</v>
      </c>
      <c r="BL4442" s="74" t="s">
        <v>3357</v>
      </c>
      <c r="BM4442" s="74"/>
    </row>
    <row r="4443" spans="63:65" x14ac:dyDescent="0.25">
      <c r="BK4443" s="74">
        <v>9568</v>
      </c>
      <c r="BL4443" s="74" t="s">
        <v>3414</v>
      </c>
      <c r="BM4443" s="74"/>
    </row>
    <row r="4444" spans="63:65" x14ac:dyDescent="0.25">
      <c r="BK4444" s="74">
        <v>9570</v>
      </c>
      <c r="BL4444" s="74" t="s">
        <v>3216</v>
      </c>
      <c r="BM4444" s="74"/>
    </row>
    <row r="4445" spans="63:65" x14ac:dyDescent="0.25">
      <c r="BK4445" s="74">
        <v>9571</v>
      </c>
      <c r="BL4445" s="74" t="s">
        <v>5510</v>
      </c>
      <c r="BM4445" s="74"/>
    </row>
    <row r="4446" spans="63:65" x14ac:dyDescent="0.25">
      <c r="BK4446" s="74">
        <v>9572</v>
      </c>
      <c r="BL4446" s="74" t="s">
        <v>5438</v>
      </c>
      <c r="BM4446" s="74"/>
    </row>
    <row r="4447" spans="63:65" x14ac:dyDescent="0.25">
      <c r="BK4447" s="74">
        <v>9573</v>
      </c>
      <c r="BL4447" s="74" t="s">
        <v>5061</v>
      </c>
      <c r="BM4447" s="74"/>
    </row>
    <row r="4448" spans="63:65" x14ac:dyDescent="0.25">
      <c r="BK4448" s="74">
        <v>9574</v>
      </c>
      <c r="BL4448" s="74" t="s">
        <v>2550</v>
      </c>
      <c r="BM4448" s="74"/>
    </row>
    <row r="4449" spans="63:65" x14ac:dyDescent="0.25">
      <c r="BK4449" s="74">
        <v>9575</v>
      </c>
      <c r="BL4449" s="74" t="s">
        <v>3727</v>
      </c>
      <c r="BM4449" s="74"/>
    </row>
    <row r="4450" spans="63:65" x14ac:dyDescent="0.25">
      <c r="BK4450" s="74">
        <v>9576</v>
      </c>
      <c r="BL4450" s="74" t="s">
        <v>3727</v>
      </c>
      <c r="BM4450" s="74"/>
    </row>
    <row r="4451" spans="63:65" x14ac:dyDescent="0.25">
      <c r="BK4451" s="74">
        <v>9577</v>
      </c>
      <c r="BL4451" s="74" t="s">
        <v>10351</v>
      </c>
      <c r="BM4451" s="74"/>
    </row>
    <row r="4452" spans="63:65" x14ac:dyDescent="0.25">
      <c r="BK4452" s="74">
        <v>9578</v>
      </c>
      <c r="BL4452" s="74" t="s">
        <v>10352</v>
      </c>
      <c r="BM4452" s="74"/>
    </row>
    <row r="4453" spans="63:65" x14ac:dyDescent="0.25">
      <c r="BK4453" s="74">
        <v>9580</v>
      </c>
      <c r="BL4453" s="74" t="s">
        <v>5511</v>
      </c>
      <c r="BM4453" s="74"/>
    </row>
    <row r="4454" spans="63:65" x14ac:dyDescent="0.25">
      <c r="BK4454" s="74">
        <v>9581</v>
      </c>
      <c r="BL4454" s="74" t="s">
        <v>5512</v>
      </c>
      <c r="BM4454" s="74"/>
    </row>
    <row r="4455" spans="63:65" x14ac:dyDescent="0.25">
      <c r="BK4455" s="74">
        <v>9582</v>
      </c>
      <c r="BL4455" s="74" t="s">
        <v>5513</v>
      </c>
      <c r="BM4455" s="74"/>
    </row>
    <row r="4456" spans="63:65" x14ac:dyDescent="0.25">
      <c r="BK4456" s="74">
        <v>9583</v>
      </c>
      <c r="BL4456" s="74" t="s">
        <v>5514</v>
      </c>
      <c r="BM4456" s="74"/>
    </row>
    <row r="4457" spans="63:65" x14ac:dyDescent="0.25">
      <c r="BK4457" s="74">
        <v>9584</v>
      </c>
      <c r="BL4457" s="74" t="s">
        <v>10353</v>
      </c>
      <c r="BM4457" s="74"/>
    </row>
    <row r="4458" spans="63:65" x14ac:dyDescent="0.25">
      <c r="BK4458" s="74">
        <v>9585</v>
      </c>
      <c r="BL4458" s="74" t="s">
        <v>5515</v>
      </c>
      <c r="BM4458" s="74"/>
    </row>
    <row r="4459" spans="63:65" x14ac:dyDescent="0.25">
      <c r="BK4459" s="74">
        <v>9587</v>
      </c>
      <c r="BL4459" s="74" t="s">
        <v>5516</v>
      </c>
      <c r="BM4459" s="74"/>
    </row>
    <row r="4460" spans="63:65" x14ac:dyDescent="0.25">
      <c r="BK4460" s="74">
        <v>9588</v>
      </c>
      <c r="BL4460" s="74" t="s">
        <v>3357</v>
      </c>
      <c r="BM4460" s="74"/>
    </row>
    <row r="4461" spans="63:65" x14ac:dyDescent="0.25">
      <c r="BK4461" s="74">
        <v>9589</v>
      </c>
      <c r="BL4461" s="74" t="s">
        <v>4049</v>
      </c>
      <c r="BM4461" s="74"/>
    </row>
    <row r="4462" spans="63:65" x14ac:dyDescent="0.25">
      <c r="BK4462" s="74">
        <v>9590</v>
      </c>
      <c r="BL4462" s="74" t="s">
        <v>5517</v>
      </c>
      <c r="BM4462" s="74"/>
    </row>
    <row r="4463" spans="63:65" x14ac:dyDescent="0.25">
      <c r="BK4463" s="74">
        <v>9591</v>
      </c>
      <c r="BL4463" s="74" t="s">
        <v>10354</v>
      </c>
      <c r="BM4463" s="74"/>
    </row>
    <row r="4464" spans="63:65" x14ac:dyDescent="0.25">
      <c r="BK4464" s="74">
        <v>9592</v>
      </c>
      <c r="BL4464" s="74" t="s">
        <v>5518</v>
      </c>
      <c r="BM4464" s="74"/>
    </row>
    <row r="4465" spans="63:65" x14ac:dyDescent="0.25">
      <c r="BK4465" s="74">
        <v>9593</v>
      </c>
      <c r="BL4465" s="74" t="s">
        <v>5519</v>
      </c>
      <c r="BM4465" s="74"/>
    </row>
    <row r="4466" spans="63:65" x14ac:dyDescent="0.25">
      <c r="BK4466" s="74">
        <v>9594</v>
      </c>
      <c r="BL4466" s="74" t="s">
        <v>3505</v>
      </c>
      <c r="BM4466" s="74"/>
    </row>
    <row r="4467" spans="63:65" x14ac:dyDescent="0.25">
      <c r="BK4467" s="74">
        <v>9595</v>
      </c>
      <c r="BL4467" s="74" t="s">
        <v>10297</v>
      </c>
      <c r="BM4467" s="74"/>
    </row>
    <row r="4468" spans="63:65" x14ac:dyDescent="0.25">
      <c r="BK4468" s="74">
        <v>9596</v>
      </c>
      <c r="BL4468" s="74" t="s">
        <v>10355</v>
      </c>
      <c r="BM4468" s="74"/>
    </row>
    <row r="4469" spans="63:65" x14ac:dyDescent="0.25">
      <c r="BK4469" s="74">
        <v>9597</v>
      </c>
      <c r="BL4469" s="74" t="s">
        <v>10356</v>
      </c>
      <c r="BM4469" s="74"/>
    </row>
    <row r="4470" spans="63:65" x14ac:dyDescent="0.25">
      <c r="BK4470" s="74">
        <v>9598</v>
      </c>
      <c r="BL4470" s="74" t="s">
        <v>5520</v>
      </c>
      <c r="BM4470" s="74"/>
    </row>
    <row r="4471" spans="63:65" x14ac:dyDescent="0.25">
      <c r="BK4471" s="74">
        <v>9599</v>
      </c>
      <c r="BL4471" s="74" t="s">
        <v>5521</v>
      </c>
      <c r="BM4471" s="74"/>
    </row>
    <row r="4472" spans="63:65" x14ac:dyDescent="0.25">
      <c r="BK4472" s="74">
        <v>9600</v>
      </c>
      <c r="BL4472" s="74" t="s">
        <v>5522</v>
      </c>
      <c r="BM4472" s="74"/>
    </row>
    <row r="4473" spans="63:65" x14ac:dyDescent="0.25">
      <c r="BK4473" s="74">
        <v>9601</v>
      </c>
      <c r="BL4473" s="74" t="s">
        <v>5523</v>
      </c>
      <c r="BM4473" s="74"/>
    </row>
    <row r="4474" spans="63:65" x14ac:dyDescent="0.25">
      <c r="BK4474" s="74">
        <v>9602</v>
      </c>
      <c r="BL4474" s="74" t="s">
        <v>5524</v>
      </c>
      <c r="BM4474" s="74"/>
    </row>
    <row r="4475" spans="63:65" x14ac:dyDescent="0.25">
      <c r="BK4475" s="74">
        <v>9603</v>
      </c>
      <c r="BL4475" s="74" t="s">
        <v>5525</v>
      </c>
      <c r="BM4475" s="74"/>
    </row>
    <row r="4476" spans="63:65" x14ac:dyDescent="0.25">
      <c r="BK4476" s="74">
        <v>9604</v>
      </c>
      <c r="BL4476" s="74" t="s">
        <v>5526</v>
      </c>
      <c r="BM4476" s="74"/>
    </row>
    <row r="4477" spans="63:65" x14ac:dyDescent="0.25">
      <c r="BK4477" s="74">
        <v>9605</v>
      </c>
      <c r="BL4477" s="74" t="s">
        <v>5527</v>
      </c>
      <c r="BM4477" s="74"/>
    </row>
    <row r="4478" spans="63:65" x14ac:dyDescent="0.25">
      <c r="BK4478" s="74">
        <v>9606</v>
      </c>
      <c r="BL4478" s="74" t="s">
        <v>5524</v>
      </c>
      <c r="BM4478" s="74"/>
    </row>
    <row r="4479" spans="63:65" x14ac:dyDescent="0.25">
      <c r="BK4479" s="74">
        <v>9607</v>
      </c>
      <c r="BL4479" s="74" t="s">
        <v>5528</v>
      </c>
      <c r="BM4479" s="74"/>
    </row>
    <row r="4480" spans="63:65" x14ac:dyDescent="0.25">
      <c r="BK4480" s="74">
        <v>9608</v>
      </c>
      <c r="BL4480" s="74" t="s">
        <v>5529</v>
      </c>
      <c r="BM4480" s="74"/>
    </row>
    <row r="4481" spans="63:65" x14ac:dyDescent="0.25">
      <c r="BK4481" s="74">
        <v>9609</v>
      </c>
      <c r="BL4481" s="74" t="s">
        <v>5530</v>
      </c>
      <c r="BM4481" s="74"/>
    </row>
    <row r="4482" spans="63:65" x14ac:dyDescent="0.25">
      <c r="BK4482" s="74">
        <v>9610</v>
      </c>
      <c r="BL4482" s="74" t="s">
        <v>5531</v>
      </c>
      <c r="BM4482" s="74"/>
    </row>
    <row r="4483" spans="63:65" x14ac:dyDescent="0.25">
      <c r="BK4483" s="74">
        <v>9611</v>
      </c>
      <c r="BL4483" s="74" t="s">
        <v>10357</v>
      </c>
      <c r="BM4483" s="74"/>
    </row>
    <row r="4484" spans="63:65" x14ac:dyDescent="0.25">
      <c r="BK4484" s="74">
        <v>9612</v>
      </c>
      <c r="BL4484" s="74" t="s">
        <v>3484</v>
      </c>
      <c r="BM4484" s="74"/>
    </row>
    <row r="4485" spans="63:65" x14ac:dyDescent="0.25">
      <c r="BK4485" s="74">
        <v>9613</v>
      </c>
      <c r="BL4485" s="74" t="s">
        <v>4904</v>
      </c>
      <c r="BM4485" s="74"/>
    </row>
    <row r="4486" spans="63:65" x14ac:dyDescent="0.25">
      <c r="BK4486" s="74">
        <v>9614</v>
      </c>
      <c r="BL4486" s="74" t="s">
        <v>10358</v>
      </c>
      <c r="BM4486" s="74"/>
    </row>
    <row r="4487" spans="63:65" x14ac:dyDescent="0.25">
      <c r="BK4487" s="74">
        <v>9615</v>
      </c>
      <c r="BL4487" s="74" t="s">
        <v>2481</v>
      </c>
      <c r="BM4487" s="74"/>
    </row>
    <row r="4488" spans="63:65" x14ac:dyDescent="0.25">
      <c r="BK4488" s="74">
        <v>9617</v>
      </c>
      <c r="BL4488" s="74" t="s">
        <v>5532</v>
      </c>
      <c r="BM4488" s="74"/>
    </row>
    <row r="4489" spans="63:65" x14ac:dyDescent="0.25">
      <c r="BK4489" s="74">
        <v>9618</v>
      </c>
      <c r="BL4489" s="74" t="s">
        <v>5533</v>
      </c>
      <c r="BM4489" s="74"/>
    </row>
    <row r="4490" spans="63:65" x14ac:dyDescent="0.25">
      <c r="BK4490" s="74">
        <v>9619</v>
      </c>
      <c r="BL4490" s="74" t="s">
        <v>4222</v>
      </c>
      <c r="BM4490" s="74"/>
    </row>
    <row r="4491" spans="63:65" x14ac:dyDescent="0.25">
      <c r="BK4491" s="74">
        <v>9620</v>
      </c>
      <c r="BL4491" s="74" t="s">
        <v>5534</v>
      </c>
      <c r="BM4491" s="74"/>
    </row>
    <row r="4492" spans="63:65" x14ac:dyDescent="0.25">
      <c r="BK4492" s="74">
        <v>9621</v>
      </c>
      <c r="BL4492" s="74" t="s">
        <v>5535</v>
      </c>
      <c r="BM4492" s="74"/>
    </row>
    <row r="4493" spans="63:65" x14ac:dyDescent="0.25">
      <c r="BK4493" s="74">
        <v>9622</v>
      </c>
      <c r="BL4493" s="74" t="s">
        <v>5536</v>
      </c>
      <c r="BM4493" s="74"/>
    </row>
    <row r="4494" spans="63:65" x14ac:dyDescent="0.25">
      <c r="BK4494" s="74">
        <v>9624</v>
      </c>
      <c r="BL4494" s="74" t="s">
        <v>5537</v>
      </c>
      <c r="BM4494" s="74"/>
    </row>
    <row r="4495" spans="63:65" x14ac:dyDescent="0.25">
      <c r="BK4495" s="74">
        <v>9625</v>
      </c>
      <c r="BL4495" s="74" t="s">
        <v>5538</v>
      </c>
      <c r="BM4495" s="74"/>
    </row>
    <row r="4496" spans="63:65" x14ac:dyDescent="0.25">
      <c r="BK4496" s="74">
        <v>9626</v>
      </c>
      <c r="BL4496" s="74" t="s">
        <v>5539</v>
      </c>
      <c r="BM4496" s="74"/>
    </row>
    <row r="4497" spans="63:65" x14ac:dyDescent="0.25">
      <c r="BK4497" s="74">
        <v>9627</v>
      </c>
      <c r="BL4497" s="74" t="s">
        <v>4055</v>
      </c>
      <c r="BM4497" s="74"/>
    </row>
    <row r="4498" spans="63:65" x14ac:dyDescent="0.25">
      <c r="BK4498" s="74">
        <v>9628</v>
      </c>
      <c r="BL4498" s="74" t="s">
        <v>5540</v>
      </c>
      <c r="BM4498" s="74"/>
    </row>
    <row r="4499" spans="63:65" x14ac:dyDescent="0.25">
      <c r="BK4499" s="74">
        <v>9629</v>
      </c>
      <c r="BL4499" s="74" t="s">
        <v>5541</v>
      </c>
      <c r="BM4499" s="74"/>
    </row>
    <row r="4500" spans="63:65" x14ac:dyDescent="0.25">
      <c r="BK4500" s="74">
        <v>9630</v>
      </c>
      <c r="BL4500" s="74" t="s">
        <v>2817</v>
      </c>
      <c r="BM4500" s="74"/>
    </row>
    <row r="4501" spans="63:65" x14ac:dyDescent="0.25">
      <c r="BK4501" s="74">
        <v>9631</v>
      </c>
      <c r="BL4501" s="74" t="s">
        <v>2822</v>
      </c>
      <c r="BM4501" s="74"/>
    </row>
    <row r="4502" spans="63:65" x14ac:dyDescent="0.25">
      <c r="BK4502" s="74">
        <v>9632</v>
      </c>
      <c r="BL4502" s="74" t="s">
        <v>2822</v>
      </c>
      <c r="BM4502" s="74"/>
    </row>
    <row r="4503" spans="63:65" x14ac:dyDescent="0.25">
      <c r="BK4503" s="74">
        <v>9633</v>
      </c>
      <c r="BL4503" s="74" t="s">
        <v>3344</v>
      </c>
      <c r="BM4503" s="74"/>
    </row>
    <row r="4504" spans="63:65" x14ac:dyDescent="0.25">
      <c r="BK4504" s="74">
        <v>9634</v>
      </c>
      <c r="BL4504" s="74" t="s">
        <v>5542</v>
      </c>
      <c r="BM4504" s="74"/>
    </row>
    <row r="4505" spans="63:65" x14ac:dyDescent="0.25">
      <c r="BK4505" s="74">
        <v>9635</v>
      </c>
      <c r="BL4505" s="74" t="s">
        <v>5543</v>
      </c>
      <c r="BM4505" s="74"/>
    </row>
    <row r="4506" spans="63:65" x14ac:dyDescent="0.25">
      <c r="BK4506" s="74">
        <v>9636</v>
      </c>
      <c r="BL4506" s="74" t="s">
        <v>5493</v>
      </c>
      <c r="BM4506" s="74"/>
    </row>
    <row r="4507" spans="63:65" x14ac:dyDescent="0.25">
      <c r="BK4507" s="74">
        <v>9637</v>
      </c>
      <c r="BL4507" s="74" t="s">
        <v>5544</v>
      </c>
      <c r="BM4507" s="74"/>
    </row>
    <row r="4508" spans="63:65" x14ac:dyDescent="0.25">
      <c r="BK4508" s="74">
        <v>9638</v>
      </c>
      <c r="BL4508" s="74" t="s">
        <v>5545</v>
      </c>
      <c r="BM4508" s="74"/>
    </row>
    <row r="4509" spans="63:65" x14ac:dyDescent="0.25">
      <c r="BK4509" s="74">
        <v>9639</v>
      </c>
      <c r="BL4509" s="74" t="s">
        <v>10360</v>
      </c>
      <c r="BM4509" s="74"/>
    </row>
    <row r="4510" spans="63:65" x14ac:dyDescent="0.25">
      <c r="BK4510" s="74">
        <v>9640</v>
      </c>
      <c r="BL4510" s="74" t="s">
        <v>4250</v>
      </c>
      <c r="BM4510" s="74"/>
    </row>
    <row r="4511" spans="63:65" x14ac:dyDescent="0.25">
      <c r="BK4511" s="74">
        <v>9641</v>
      </c>
      <c r="BL4511" s="74" t="s">
        <v>5546</v>
      </c>
      <c r="BM4511" s="74"/>
    </row>
    <row r="4512" spans="63:65" x14ac:dyDescent="0.25">
      <c r="BK4512" s="74">
        <v>9642</v>
      </c>
      <c r="BL4512" s="74" t="s">
        <v>5547</v>
      </c>
      <c r="BM4512" s="74"/>
    </row>
    <row r="4513" spans="63:65" x14ac:dyDescent="0.25">
      <c r="BK4513" s="74">
        <v>9643</v>
      </c>
      <c r="BL4513" s="74" t="s">
        <v>10361</v>
      </c>
      <c r="BM4513" s="74"/>
    </row>
    <row r="4514" spans="63:65" x14ac:dyDescent="0.25">
      <c r="BK4514" s="74">
        <v>9644</v>
      </c>
      <c r="BL4514" s="74" t="s">
        <v>3717</v>
      </c>
      <c r="BM4514" s="74"/>
    </row>
    <row r="4515" spans="63:65" x14ac:dyDescent="0.25">
      <c r="BK4515" s="74">
        <v>9645</v>
      </c>
      <c r="BL4515" s="74" t="s">
        <v>5548</v>
      </c>
      <c r="BM4515" s="74"/>
    </row>
    <row r="4516" spans="63:65" x14ac:dyDescent="0.25">
      <c r="BK4516" s="74">
        <v>9646</v>
      </c>
      <c r="BL4516" s="74" t="s">
        <v>5549</v>
      </c>
      <c r="BM4516" s="74"/>
    </row>
    <row r="4517" spans="63:65" x14ac:dyDescent="0.25">
      <c r="BK4517" s="74">
        <v>9647</v>
      </c>
      <c r="BL4517" s="74" t="s">
        <v>5550</v>
      </c>
      <c r="BM4517" s="74"/>
    </row>
    <row r="4518" spans="63:65" x14ac:dyDescent="0.25">
      <c r="BK4518" s="74">
        <v>9648</v>
      </c>
      <c r="BL4518" s="74" t="s">
        <v>5551</v>
      </c>
      <c r="BM4518" s="74"/>
    </row>
    <row r="4519" spans="63:65" x14ac:dyDescent="0.25">
      <c r="BK4519" s="74">
        <v>9649</v>
      </c>
      <c r="BL4519" s="74" t="s">
        <v>5552</v>
      </c>
      <c r="BM4519" s="74"/>
    </row>
    <row r="4520" spans="63:65" x14ac:dyDescent="0.25">
      <c r="BK4520" s="74">
        <v>9651</v>
      </c>
      <c r="BL4520" s="74" t="s">
        <v>5553</v>
      </c>
      <c r="BM4520" s="74"/>
    </row>
    <row r="4521" spans="63:65" x14ac:dyDescent="0.25">
      <c r="BK4521" s="74">
        <v>9652</v>
      </c>
      <c r="BL4521" s="74" t="s">
        <v>5554</v>
      </c>
      <c r="BM4521" s="74"/>
    </row>
    <row r="4522" spans="63:65" x14ac:dyDescent="0.25">
      <c r="BK4522" s="74">
        <v>9653</v>
      </c>
      <c r="BL4522" s="74" t="s">
        <v>5555</v>
      </c>
      <c r="BM4522" s="74"/>
    </row>
    <row r="4523" spans="63:65" x14ac:dyDescent="0.25">
      <c r="BK4523" s="74">
        <v>9654</v>
      </c>
      <c r="BL4523" s="74" t="s">
        <v>5556</v>
      </c>
      <c r="BM4523" s="74"/>
    </row>
    <row r="4524" spans="63:65" x14ac:dyDescent="0.25">
      <c r="BK4524" s="74">
        <v>9656</v>
      </c>
      <c r="BL4524" s="74" t="s">
        <v>5557</v>
      </c>
      <c r="BM4524" s="74"/>
    </row>
    <row r="4525" spans="63:65" x14ac:dyDescent="0.25">
      <c r="BK4525" s="74">
        <v>9657</v>
      </c>
      <c r="BL4525" s="74" t="s">
        <v>5558</v>
      </c>
      <c r="BM4525" s="74"/>
    </row>
    <row r="4526" spans="63:65" x14ac:dyDescent="0.25">
      <c r="BK4526" s="74">
        <v>9658</v>
      </c>
      <c r="BL4526" s="74" t="s">
        <v>5559</v>
      </c>
      <c r="BM4526" s="74"/>
    </row>
    <row r="4527" spans="63:65" x14ac:dyDescent="0.25">
      <c r="BK4527" s="74">
        <v>9659</v>
      </c>
      <c r="BL4527" s="74" t="s">
        <v>3828</v>
      </c>
      <c r="BM4527" s="74"/>
    </row>
    <row r="4528" spans="63:65" x14ac:dyDescent="0.25">
      <c r="BK4528" s="74">
        <v>9660</v>
      </c>
      <c r="BL4528" s="74" t="s">
        <v>3535</v>
      </c>
      <c r="BM4528" s="74"/>
    </row>
    <row r="4529" spans="63:65" x14ac:dyDescent="0.25">
      <c r="BK4529" s="74">
        <v>9662</v>
      </c>
      <c r="BL4529" s="74" t="s">
        <v>5560</v>
      </c>
      <c r="BM4529" s="74"/>
    </row>
    <row r="4530" spans="63:65" x14ac:dyDescent="0.25">
      <c r="BK4530" s="74">
        <v>9663</v>
      </c>
      <c r="BL4530" s="74" t="s">
        <v>4545</v>
      </c>
      <c r="BM4530" s="74"/>
    </row>
    <row r="4531" spans="63:65" x14ac:dyDescent="0.25">
      <c r="BK4531" s="74">
        <v>9664</v>
      </c>
      <c r="BL4531" s="74" t="s">
        <v>5561</v>
      </c>
      <c r="BM4531" s="74"/>
    </row>
    <row r="4532" spans="63:65" x14ac:dyDescent="0.25">
      <c r="BK4532" s="74">
        <v>9665</v>
      </c>
      <c r="BL4532" s="74" t="s">
        <v>5562</v>
      </c>
      <c r="BM4532" s="74"/>
    </row>
    <row r="4533" spans="63:65" x14ac:dyDescent="0.25">
      <c r="BK4533" s="74">
        <v>9666</v>
      </c>
      <c r="BL4533" s="74" t="s">
        <v>5563</v>
      </c>
      <c r="BM4533" s="74"/>
    </row>
    <row r="4534" spans="63:65" x14ac:dyDescent="0.25">
      <c r="BK4534" s="74">
        <v>9667</v>
      </c>
      <c r="BL4534" s="74" t="s">
        <v>5564</v>
      </c>
      <c r="BM4534" s="74"/>
    </row>
    <row r="4535" spans="63:65" x14ac:dyDescent="0.25">
      <c r="BK4535" s="74">
        <v>9668</v>
      </c>
      <c r="BL4535" s="74" t="s">
        <v>3363</v>
      </c>
      <c r="BM4535" s="74"/>
    </row>
    <row r="4536" spans="63:65" x14ac:dyDescent="0.25">
      <c r="BK4536" s="74">
        <v>9669</v>
      </c>
      <c r="BL4536" s="74" t="s">
        <v>4155</v>
      </c>
      <c r="BM4536" s="74"/>
    </row>
    <row r="4537" spans="63:65" x14ac:dyDescent="0.25">
      <c r="BK4537" s="74">
        <v>9670</v>
      </c>
      <c r="BL4537" s="74" t="s">
        <v>3736</v>
      </c>
      <c r="BM4537" s="74"/>
    </row>
    <row r="4538" spans="63:65" x14ac:dyDescent="0.25">
      <c r="BK4538" s="74">
        <v>9671</v>
      </c>
      <c r="BL4538" s="74" t="s">
        <v>5565</v>
      </c>
      <c r="BM4538" s="74"/>
    </row>
    <row r="4539" spans="63:65" x14ac:dyDescent="0.25">
      <c r="BK4539" s="74">
        <v>9672</v>
      </c>
      <c r="BL4539" s="74" t="s">
        <v>3363</v>
      </c>
      <c r="BM4539" s="74"/>
    </row>
    <row r="4540" spans="63:65" x14ac:dyDescent="0.25">
      <c r="BK4540" s="74">
        <v>9673</v>
      </c>
      <c r="BL4540" s="74" t="s">
        <v>10363</v>
      </c>
      <c r="BM4540" s="74"/>
    </row>
    <row r="4541" spans="63:65" x14ac:dyDescent="0.25">
      <c r="BK4541" s="74">
        <v>9675</v>
      </c>
      <c r="BL4541" s="74" t="s">
        <v>5566</v>
      </c>
      <c r="BM4541" s="74"/>
    </row>
    <row r="4542" spans="63:65" x14ac:dyDescent="0.25">
      <c r="BK4542" s="74">
        <v>9676</v>
      </c>
      <c r="BL4542" s="74" t="s">
        <v>2582</v>
      </c>
      <c r="BM4542" s="74"/>
    </row>
    <row r="4543" spans="63:65" x14ac:dyDescent="0.25">
      <c r="BK4543" s="74">
        <v>9677</v>
      </c>
      <c r="BL4543" s="74" t="s">
        <v>5567</v>
      </c>
      <c r="BM4543" s="74"/>
    </row>
    <row r="4544" spans="63:65" x14ac:dyDescent="0.25">
      <c r="BK4544" s="74">
        <v>9678</v>
      </c>
      <c r="BL4544" s="74" t="s">
        <v>5568</v>
      </c>
      <c r="BM4544" s="74"/>
    </row>
    <row r="4545" spans="63:65" x14ac:dyDescent="0.25">
      <c r="BK4545" s="74">
        <v>9679</v>
      </c>
      <c r="BL4545" s="74" t="s">
        <v>5569</v>
      </c>
      <c r="BM4545" s="74"/>
    </row>
    <row r="4546" spans="63:65" x14ac:dyDescent="0.25">
      <c r="BK4546" s="74">
        <v>9680</v>
      </c>
      <c r="BL4546" s="74" t="s">
        <v>5570</v>
      </c>
      <c r="BM4546" s="74"/>
    </row>
    <row r="4547" spans="63:65" x14ac:dyDescent="0.25">
      <c r="BK4547" s="74">
        <v>9681</v>
      </c>
      <c r="BL4547" s="74" t="s">
        <v>5571</v>
      </c>
      <c r="BM4547" s="74"/>
    </row>
    <row r="4548" spans="63:65" x14ac:dyDescent="0.25">
      <c r="BK4548" s="74">
        <v>9682</v>
      </c>
      <c r="BL4548" s="74" t="s">
        <v>10364</v>
      </c>
      <c r="BM4548" s="74"/>
    </row>
    <row r="4549" spans="63:65" x14ac:dyDescent="0.25">
      <c r="BK4549" s="74">
        <v>9683</v>
      </c>
      <c r="BL4549" s="74" t="s">
        <v>10365</v>
      </c>
      <c r="BM4549" s="74"/>
    </row>
    <row r="4550" spans="63:65" x14ac:dyDescent="0.25">
      <c r="BK4550" s="74">
        <v>9684</v>
      </c>
      <c r="BL4550" s="74" t="s">
        <v>5105</v>
      </c>
      <c r="BM4550" s="74"/>
    </row>
    <row r="4551" spans="63:65" x14ac:dyDescent="0.25">
      <c r="BK4551" s="74">
        <v>9685</v>
      </c>
      <c r="BL4551" s="74" t="s">
        <v>10366</v>
      </c>
      <c r="BM4551" s="74"/>
    </row>
    <row r="4552" spans="63:65" x14ac:dyDescent="0.25">
      <c r="BK4552" s="74">
        <v>9686</v>
      </c>
      <c r="BL4552" s="74" t="s">
        <v>5572</v>
      </c>
      <c r="BM4552" s="74"/>
    </row>
    <row r="4553" spans="63:65" x14ac:dyDescent="0.25">
      <c r="BK4553" s="74">
        <v>9688</v>
      </c>
      <c r="BL4553" s="74" t="s">
        <v>5574</v>
      </c>
      <c r="BM4553" s="74"/>
    </row>
    <row r="4554" spans="63:65" x14ac:dyDescent="0.25">
      <c r="BK4554" s="74">
        <v>9689</v>
      </c>
      <c r="BL4554" s="74" t="s">
        <v>4039</v>
      </c>
      <c r="BM4554" s="74"/>
    </row>
    <row r="4555" spans="63:65" x14ac:dyDescent="0.25">
      <c r="BK4555" s="74">
        <v>9690</v>
      </c>
      <c r="BL4555" s="74" t="s">
        <v>5537</v>
      </c>
      <c r="BM4555" s="74"/>
    </row>
    <row r="4556" spans="63:65" x14ac:dyDescent="0.25">
      <c r="BK4556" s="74">
        <v>9691</v>
      </c>
      <c r="BL4556" s="74" t="s">
        <v>4140</v>
      </c>
      <c r="BM4556" s="74"/>
    </row>
    <row r="4557" spans="63:65" x14ac:dyDescent="0.25">
      <c r="BK4557" s="74">
        <v>9692</v>
      </c>
      <c r="BL4557" s="74" t="s">
        <v>5575</v>
      </c>
      <c r="BM4557" s="74"/>
    </row>
    <row r="4558" spans="63:65" x14ac:dyDescent="0.25">
      <c r="BK4558" s="74">
        <v>9693</v>
      </c>
      <c r="BL4558" s="74" t="s">
        <v>5576</v>
      </c>
      <c r="BM4558" s="74"/>
    </row>
    <row r="4559" spans="63:65" x14ac:dyDescent="0.25">
      <c r="BK4559" s="74">
        <v>9694</v>
      </c>
      <c r="BL4559" s="74" t="s">
        <v>5577</v>
      </c>
      <c r="BM4559" s="74"/>
    </row>
    <row r="4560" spans="63:65" x14ac:dyDescent="0.25">
      <c r="BK4560" s="74">
        <v>9695</v>
      </c>
      <c r="BL4560" s="74" t="s">
        <v>5036</v>
      </c>
      <c r="BM4560" s="74"/>
    </row>
    <row r="4561" spans="63:65" x14ac:dyDescent="0.25">
      <c r="BK4561" s="74">
        <v>9696</v>
      </c>
      <c r="BL4561" s="74" t="s">
        <v>4763</v>
      </c>
      <c r="BM4561" s="74"/>
    </row>
    <row r="4562" spans="63:65" x14ac:dyDescent="0.25">
      <c r="BK4562" s="74">
        <v>9697</v>
      </c>
      <c r="BL4562" s="74" t="s">
        <v>10367</v>
      </c>
      <c r="BM4562" s="74"/>
    </row>
    <row r="4563" spans="63:65" x14ac:dyDescent="0.25">
      <c r="BK4563" s="74">
        <v>9698</v>
      </c>
      <c r="BL4563" s="74" t="s">
        <v>5578</v>
      </c>
      <c r="BM4563" s="74"/>
    </row>
    <row r="4564" spans="63:65" x14ac:dyDescent="0.25">
      <c r="BK4564" s="74">
        <v>9699</v>
      </c>
      <c r="BL4564" s="74" t="s">
        <v>5579</v>
      </c>
      <c r="BM4564" s="74"/>
    </row>
    <row r="4565" spans="63:65" x14ac:dyDescent="0.25">
      <c r="BK4565" s="74">
        <v>9700</v>
      </c>
      <c r="BL4565" s="74" t="s">
        <v>5580</v>
      </c>
      <c r="BM4565" s="74"/>
    </row>
    <row r="4566" spans="63:65" x14ac:dyDescent="0.25">
      <c r="BK4566" s="74">
        <v>9701</v>
      </c>
      <c r="BL4566" s="74" t="s">
        <v>10368</v>
      </c>
      <c r="BM4566" s="74"/>
    </row>
    <row r="4567" spans="63:65" x14ac:dyDescent="0.25">
      <c r="BK4567" s="74">
        <v>9702</v>
      </c>
      <c r="BL4567" s="74" t="s">
        <v>5581</v>
      </c>
      <c r="BM4567" s="74"/>
    </row>
    <row r="4568" spans="63:65" x14ac:dyDescent="0.25">
      <c r="BK4568" s="74">
        <v>9703</v>
      </c>
      <c r="BL4568" s="74" t="s">
        <v>3389</v>
      </c>
      <c r="BM4568" s="74"/>
    </row>
    <row r="4569" spans="63:65" x14ac:dyDescent="0.25">
      <c r="BK4569" s="74">
        <v>9705</v>
      </c>
      <c r="BL4569" s="74" t="s">
        <v>5582</v>
      </c>
      <c r="BM4569" s="74"/>
    </row>
    <row r="4570" spans="63:65" x14ac:dyDescent="0.25">
      <c r="BK4570" s="74">
        <v>9706</v>
      </c>
      <c r="BL4570" s="74" t="s">
        <v>12426</v>
      </c>
      <c r="BM4570" s="74"/>
    </row>
    <row r="4571" spans="63:65" x14ac:dyDescent="0.25">
      <c r="BK4571" s="74">
        <v>9707</v>
      </c>
      <c r="BL4571" s="74" t="s">
        <v>5584</v>
      </c>
      <c r="BM4571" s="74"/>
    </row>
    <row r="4572" spans="63:65" x14ac:dyDescent="0.25">
      <c r="BK4572" s="74">
        <v>9708</v>
      </c>
      <c r="BL4572" s="74" t="s">
        <v>5585</v>
      </c>
      <c r="BM4572" s="74"/>
    </row>
    <row r="4573" spans="63:65" x14ac:dyDescent="0.25">
      <c r="BK4573" s="74">
        <v>9709</v>
      </c>
      <c r="BL4573" s="74" t="s">
        <v>5586</v>
      </c>
      <c r="BM4573" s="74"/>
    </row>
    <row r="4574" spans="63:65" x14ac:dyDescent="0.25">
      <c r="BK4574" s="74">
        <v>9711</v>
      </c>
      <c r="BL4574" s="74" t="s">
        <v>5587</v>
      </c>
      <c r="BM4574" s="74"/>
    </row>
    <row r="4575" spans="63:65" x14ac:dyDescent="0.25">
      <c r="BK4575" s="74">
        <v>9712</v>
      </c>
      <c r="BL4575" s="74" t="s">
        <v>3717</v>
      </c>
      <c r="BM4575" s="74"/>
    </row>
    <row r="4576" spans="63:65" x14ac:dyDescent="0.25">
      <c r="BK4576" s="74">
        <v>9713</v>
      </c>
      <c r="BL4576" s="74" t="s">
        <v>3357</v>
      </c>
      <c r="BM4576" s="74"/>
    </row>
    <row r="4577" spans="63:65" x14ac:dyDescent="0.25">
      <c r="BK4577" s="74">
        <v>9714</v>
      </c>
      <c r="BL4577" s="74" t="s">
        <v>3201</v>
      </c>
      <c r="BM4577" s="74"/>
    </row>
    <row r="4578" spans="63:65" x14ac:dyDescent="0.25">
      <c r="BK4578" s="74">
        <v>9715</v>
      </c>
      <c r="BL4578" s="74" t="s">
        <v>5588</v>
      </c>
      <c r="BM4578" s="74"/>
    </row>
    <row r="4579" spans="63:65" x14ac:dyDescent="0.25">
      <c r="BK4579" s="74">
        <v>9716</v>
      </c>
      <c r="BL4579" s="74" t="s">
        <v>5148</v>
      </c>
      <c r="BM4579" s="74"/>
    </row>
    <row r="4580" spans="63:65" x14ac:dyDescent="0.25">
      <c r="BK4580" s="74">
        <v>9717</v>
      </c>
      <c r="BL4580" s="74" t="s">
        <v>5589</v>
      </c>
      <c r="BM4580" s="74"/>
    </row>
    <row r="4581" spans="63:65" x14ac:dyDescent="0.25">
      <c r="BK4581" s="74">
        <v>9718</v>
      </c>
      <c r="BL4581" s="74" t="s">
        <v>3344</v>
      </c>
      <c r="BM4581" s="74"/>
    </row>
    <row r="4582" spans="63:65" x14ac:dyDescent="0.25">
      <c r="BK4582" s="74">
        <v>9719</v>
      </c>
      <c r="BL4582" s="74" t="s">
        <v>5590</v>
      </c>
      <c r="BM4582" s="74"/>
    </row>
    <row r="4583" spans="63:65" x14ac:dyDescent="0.25">
      <c r="BK4583" s="74">
        <v>9720</v>
      </c>
      <c r="BL4583" s="74" t="s">
        <v>3747</v>
      </c>
      <c r="BM4583" s="74"/>
    </row>
    <row r="4584" spans="63:65" x14ac:dyDescent="0.25">
      <c r="BK4584" s="74">
        <v>9721</v>
      </c>
      <c r="BL4584" s="74" t="s">
        <v>5591</v>
      </c>
      <c r="BM4584" s="74"/>
    </row>
    <row r="4585" spans="63:65" x14ac:dyDescent="0.25">
      <c r="BK4585" s="74">
        <v>9722</v>
      </c>
      <c r="BL4585" s="74" t="s">
        <v>5592</v>
      </c>
      <c r="BM4585" s="74"/>
    </row>
    <row r="4586" spans="63:65" x14ac:dyDescent="0.25">
      <c r="BK4586" s="74">
        <v>9723</v>
      </c>
      <c r="BL4586" s="74" t="s">
        <v>5593</v>
      </c>
      <c r="BM4586" s="74"/>
    </row>
    <row r="4587" spans="63:65" x14ac:dyDescent="0.25">
      <c r="BK4587" s="74">
        <v>9724</v>
      </c>
      <c r="BL4587" s="74" t="s">
        <v>5594</v>
      </c>
      <c r="BM4587" s="74"/>
    </row>
    <row r="4588" spans="63:65" x14ac:dyDescent="0.25">
      <c r="BK4588" s="74">
        <v>9726</v>
      </c>
      <c r="BL4588" s="74" t="s">
        <v>5595</v>
      </c>
      <c r="BM4588" s="74"/>
    </row>
    <row r="4589" spans="63:65" x14ac:dyDescent="0.25">
      <c r="BK4589" s="74">
        <v>9728</v>
      </c>
      <c r="BL4589" s="74" t="s">
        <v>3347</v>
      </c>
      <c r="BM4589" s="74"/>
    </row>
    <row r="4590" spans="63:65" x14ac:dyDescent="0.25">
      <c r="BK4590" s="74">
        <v>9729</v>
      </c>
      <c r="BL4590" s="74" t="s">
        <v>5596</v>
      </c>
      <c r="BM4590" s="74"/>
    </row>
    <row r="4591" spans="63:65" x14ac:dyDescent="0.25">
      <c r="BK4591" s="74">
        <v>9730</v>
      </c>
      <c r="BL4591" s="74" t="s">
        <v>10369</v>
      </c>
      <c r="BM4591" s="74"/>
    </row>
    <row r="4592" spans="63:65" x14ac:dyDescent="0.25">
      <c r="BK4592" s="74">
        <v>9731</v>
      </c>
      <c r="BL4592" s="74" t="s">
        <v>10370</v>
      </c>
      <c r="BM4592" s="74"/>
    </row>
    <row r="4593" spans="63:65" x14ac:dyDescent="0.25">
      <c r="BK4593" s="74">
        <v>9732</v>
      </c>
      <c r="BL4593" s="74" t="s">
        <v>3747</v>
      </c>
      <c r="BM4593" s="74"/>
    </row>
    <row r="4594" spans="63:65" x14ac:dyDescent="0.25">
      <c r="BK4594" s="74">
        <v>9733</v>
      </c>
      <c r="BL4594" s="74" t="s">
        <v>5597</v>
      </c>
      <c r="BM4594" s="74"/>
    </row>
    <row r="4595" spans="63:65" x14ac:dyDescent="0.25">
      <c r="BK4595" s="74">
        <v>9734</v>
      </c>
      <c r="BL4595" s="74" t="s">
        <v>4621</v>
      </c>
      <c r="BM4595" s="74"/>
    </row>
    <row r="4596" spans="63:65" x14ac:dyDescent="0.25">
      <c r="BK4596" s="74">
        <v>9735</v>
      </c>
      <c r="BL4596" s="74" t="s">
        <v>5598</v>
      </c>
      <c r="BM4596" s="74"/>
    </row>
    <row r="4597" spans="63:65" x14ac:dyDescent="0.25">
      <c r="BK4597" s="74">
        <v>9736</v>
      </c>
      <c r="BL4597" s="74" t="s">
        <v>5599</v>
      </c>
      <c r="BM4597" s="74"/>
    </row>
    <row r="4598" spans="63:65" x14ac:dyDescent="0.25">
      <c r="BK4598" s="74">
        <v>9737</v>
      </c>
      <c r="BL4598" s="74" t="s">
        <v>3357</v>
      </c>
      <c r="BM4598" s="74"/>
    </row>
    <row r="4599" spans="63:65" x14ac:dyDescent="0.25">
      <c r="BK4599" s="74">
        <v>9738</v>
      </c>
      <c r="BL4599" s="74" t="s">
        <v>5600</v>
      </c>
      <c r="BM4599" s="74"/>
    </row>
    <row r="4600" spans="63:65" x14ac:dyDescent="0.25">
      <c r="BK4600" s="74">
        <v>9739</v>
      </c>
      <c r="BL4600" s="74" t="s">
        <v>3694</v>
      </c>
      <c r="BM4600" s="74"/>
    </row>
    <row r="4601" spans="63:65" x14ac:dyDescent="0.25">
      <c r="BK4601" s="74">
        <v>9740</v>
      </c>
      <c r="BL4601" s="74" t="s">
        <v>5601</v>
      </c>
      <c r="BM4601" s="74"/>
    </row>
    <row r="4602" spans="63:65" x14ac:dyDescent="0.25">
      <c r="BK4602" s="74">
        <v>9741</v>
      </c>
      <c r="BL4602" s="74" t="s">
        <v>5602</v>
      </c>
      <c r="BM4602" s="74"/>
    </row>
    <row r="4603" spans="63:65" x14ac:dyDescent="0.25">
      <c r="BK4603" s="74">
        <v>9742</v>
      </c>
      <c r="BL4603" s="74" t="s">
        <v>4679</v>
      </c>
      <c r="BM4603" s="74"/>
    </row>
    <row r="4604" spans="63:65" x14ac:dyDescent="0.25">
      <c r="BK4604" s="74">
        <v>9743</v>
      </c>
      <c r="BL4604" s="74" t="s">
        <v>5128</v>
      </c>
      <c r="BM4604" s="74"/>
    </row>
    <row r="4605" spans="63:65" x14ac:dyDescent="0.25">
      <c r="BK4605" s="74">
        <v>9744</v>
      </c>
      <c r="BL4605" s="74" t="s">
        <v>125</v>
      </c>
      <c r="BM4605" s="74"/>
    </row>
    <row r="4606" spans="63:65" x14ac:dyDescent="0.25">
      <c r="BK4606" s="74">
        <v>9745</v>
      </c>
      <c r="BL4606" s="74" t="s">
        <v>10371</v>
      </c>
      <c r="BM4606" s="74"/>
    </row>
    <row r="4607" spans="63:65" x14ac:dyDescent="0.25">
      <c r="BK4607" s="74">
        <v>9746</v>
      </c>
      <c r="BL4607" s="74" t="s">
        <v>10372</v>
      </c>
      <c r="BM4607" s="74"/>
    </row>
    <row r="4608" spans="63:65" x14ac:dyDescent="0.25">
      <c r="BK4608" s="74">
        <v>9747</v>
      </c>
      <c r="BL4608" s="74" t="s">
        <v>10373</v>
      </c>
      <c r="BM4608" s="74"/>
    </row>
    <row r="4609" spans="63:65" x14ac:dyDescent="0.25">
      <c r="BK4609" s="74">
        <v>9748</v>
      </c>
      <c r="BL4609" s="74" t="s">
        <v>5603</v>
      </c>
      <c r="BM4609" s="74"/>
    </row>
    <row r="4610" spans="63:65" x14ac:dyDescent="0.25">
      <c r="BK4610" s="74">
        <v>9749</v>
      </c>
      <c r="BL4610" s="74" t="s">
        <v>5604</v>
      </c>
      <c r="BM4610" s="74"/>
    </row>
    <row r="4611" spans="63:65" x14ac:dyDescent="0.25">
      <c r="BK4611" s="74">
        <v>9750</v>
      </c>
      <c r="BL4611" s="74" t="s">
        <v>5605</v>
      </c>
      <c r="BM4611" s="74"/>
    </row>
    <row r="4612" spans="63:65" x14ac:dyDescent="0.25">
      <c r="BK4612" s="74">
        <v>9751</v>
      </c>
      <c r="BL4612" s="74" t="s">
        <v>3362</v>
      </c>
      <c r="BM4612" s="74"/>
    </row>
    <row r="4613" spans="63:65" x14ac:dyDescent="0.25">
      <c r="BK4613" s="74">
        <v>9752</v>
      </c>
      <c r="BL4613" s="74" t="s">
        <v>5606</v>
      </c>
      <c r="BM4613" s="74"/>
    </row>
    <row r="4614" spans="63:65" x14ac:dyDescent="0.25">
      <c r="BK4614" s="74">
        <v>9753</v>
      </c>
      <c r="BL4614" s="74" t="s">
        <v>10374</v>
      </c>
      <c r="BM4614" s="74"/>
    </row>
    <row r="4615" spans="63:65" x14ac:dyDescent="0.25">
      <c r="BK4615" s="74">
        <v>9754</v>
      </c>
      <c r="BL4615" s="74" t="s">
        <v>819</v>
      </c>
      <c r="BM4615" s="74"/>
    </row>
    <row r="4616" spans="63:65" x14ac:dyDescent="0.25">
      <c r="BK4616" s="74">
        <v>9755</v>
      </c>
      <c r="BL4616" s="74" t="s">
        <v>3732</v>
      </c>
      <c r="BM4616" s="74"/>
    </row>
    <row r="4617" spans="63:65" x14ac:dyDescent="0.25">
      <c r="BK4617" s="74">
        <v>9756</v>
      </c>
      <c r="BL4617" s="74" t="s">
        <v>3344</v>
      </c>
      <c r="BM4617" s="74"/>
    </row>
    <row r="4618" spans="63:65" x14ac:dyDescent="0.25">
      <c r="BK4618" s="74">
        <v>9757</v>
      </c>
      <c r="BL4618" s="74" t="s">
        <v>10375</v>
      </c>
      <c r="BM4618" s="74"/>
    </row>
    <row r="4619" spans="63:65" x14ac:dyDescent="0.25">
      <c r="BK4619" s="74">
        <v>9758</v>
      </c>
      <c r="BL4619" s="74" t="s">
        <v>9408</v>
      </c>
      <c r="BM4619" s="74"/>
    </row>
    <row r="4620" spans="63:65" x14ac:dyDescent="0.25">
      <c r="BK4620" s="74">
        <v>9759</v>
      </c>
      <c r="BL4620" s="74" t="s">
        <v>10376</v>
      </c>
      <c r="BM4620" s="74"/>
    </row>
    <row r="4621" spans="63:65" x14ac:dyDescent="0.25">
      <c r="BK4621" s="74">
        <v>9760</v>
      </c>
      <c r="BL4621" s="74" t="s">
        <v>10377</v>
      </c>
      <c r="BM4621" s="74"/>
    </row>
    <row r="4622" spans="63:65" x14ac:dyDescent="0.25">
      <c r="BK4622" s="74">
        <v>9761</v>
      </c>
      <c r="BL4622" s="74" t="s">
        <v>5607</v>
      </c>
      <c r="BM4622" s="74"/>
    </row>
    <row r="4623" spans="63:65" x14ac:dyDescent="0.25">
      <c r="BK4623" s="74">
        <v>9763</v>
      </c>
      <c r="BL4623" s="74" t="s">
        <v>5608</v>
      </c>
      <c r="BM4623" s="74"/>
    </row>
    <row r="4624" spans="63:65" x14ac:dyDescent="0.25">
      <c r="BK4624" s="74">
        <v>9765</v>
      </c>
      <c r="BL4624" s="74" t="s">
        <v>10378</v>
      </c>
      <c r="BM4624" s="74"/>
    </row>
    <row r="4625" spans="63:65" x14ac:dyDescent="0.25">
      <c r="BK4625" s="74">
        <v>9767</v>
      </c>
      <c r="BL4625" s="74" t="s">
        <v>10379</v>
      </c>
      <c r="BM4625" s="74"/>
    </row>
    <row r="4626" spans="63:65" x14ac:dyDescent="0.25">
      <c r="BK4626" s="74">
        <v>9768</v>
      </c>
      <c r="BL4626" s="74" t="s">
        <v>5609</v>
      </c>
      <c r="BM4626" s="74"/>
    </row>
    <row r="4627" spans="63:65" x14ac:dyDescent="0.25">
      <c r="BK4627" s="74">
        <v>9769</v>
      </c>
      <c r="BL4627" s="74" t="s">
        <v>5610</v>
      </c>
      <c r="BM4627" s="74"/>
    </row>
    <row r="4628" spans="63:65" x14ac:dyDescent="0.25">
      <c r="BK4628" s="74">
        <v>9771</v>
      </c>
      <c r="BL4628" s="74" t="s">
        <v>5611</v>
      </c>
      <c r="BM4628" s="74"/>
    </row>
    <row r="4629" spans="63:65" x14ac:dyDescent="0.25">
      <c r="BK4629" s="74">
        <v>9772</v>
      </c>
      <c r="BL4629" s="74" t="s">
        <v>3783</v>
      </c>
      <c r="BM4629" s="74"/>
    </row>
    <row r="4630" spans="63:65" x14ac:dyDescent="0.25">
      <c r="BK4630" s="74">
        <v>9773</v>
      </c>
      <c r="BL4630" s="74" t="s">
        <v>5612</v>
      </c>
      <c r="BM4630" s="74"/>
    </row>
    <row r="4631" spans="63:65" x14ac:dyDescent="0.25">
      <c r="BK4631" s="74">
        <v>9774</v>
      </c>
      <c r="BL4631" s="74" t="s">
        <v>5613</v>
      </c>
      <c r="BM4631" s="74"/>
    </row>
    <row r="4632" spans="63:65" x14ac:dyDescent="0.25">
      <c r="BK4632" s="74">
        <v>9775</v>
      </c>
      <c r="BL4632" s="74" t="s">
        <v>5614</v>
      </c>
      <c r="BM4632" s="74"/>
    </row>
    <row r="4633" spans="63:65" x14ac:dyDescent="0.25">
      <c r="BK4633" s="74">
        <v>9776</v>
      </c>
      <c r="BL4633" s="74" t="s">
        <v>5615</v>
      </c>
      <c r="BM4633" s="74"/>
    </row>
    <row r="4634" spans="63:65" x14ac:dyDescent="0.25">
      <c r="BK4634" s="74">
        <v>9777</v>
      </c>
      <c r="BL4634" s="74" t="s">
        <v>5616</v>
      </c>
      <c r="BM4634" s="74"/>
    </row>
    <row r="4635" spans="63:65" x14ac:dyDescent="0.25">
      <c r="BK4635" s="74">
        <v>9778</v>
      </c>
      <c r="BL4635" s="74" t="s">
        <v>5617</v>
      </c>
      <c r="BM4635" s="74"/>
    </row>
    <row r="4636" spans="63:65" x14ac:dyDescent="0.25">
      <c r="BK4636" s="74">
        <v>9780</v>
      </c>
      <c r="BL4636" s="74" t="s">
        <v>3695</v>
      </c>
      <c r="BM4636" s="74"/>
    </row>
    <row r="4637" spans="63:65" x14ac:dyDescent="0.25">
      <c r="BK4637" s="74">
        <v>9781</v>
      </c>
      <c r="BL4637" s="74" t="s">
        <v>5618</v>
      </c>
      <c r="BM4637" s="74"/>
    </row>
    <row r="4638" spans="63:65" x14ac:dyDescent="0.25">
      <c r="BK4638" s="74">
        <v>9783</v>
      </c>
      <c r="BL4638" s="74" t="s">
        <v>5619</v>
      </c>
      <c r="BM4638" s="74"/>
    </row>
    <row r="4639" spans="63:65" x14ac:dyDescent="0.25">
      <c r="BK4639" s="74">
        <v>9784</v>
      </c>
      <c r="BL4639" s="74" t="s">
        <v>5620</v>
      </c>
      <c r="BM4639" s="74"/>
    </row>
    <row r="4640" spans="63:65" x14ac:dyDescent="0.25">
      <c r="BK4640" s="74">
        <v>9785</v>
      </c>
      <c r="BL4640" s="74" t="s">
        <v>5621</v>
      </c>
      <c r="BM4640" s="74"/>
    </row>
    <row r="4641" spans="63:65" x14ac:dyDescent="0.25">
      <c r="BK4641" s="74">
        <v>9786</v>
      </c>
      <c r="BL4641" s="74" t="s">
        <v>5622</v>
      </c>
      <c r="BM4641" s="74"/>
    </row>
    <row r="4642" spans="63:65" x14ac:dyDescent="0.25">
      <c r="BK4642" s="74">
        <v>9787</v>
      </c>
      <c r="BL4642" s="74" t="s">
        <v>5623</v>
      </c>
      <c r="BM4642" s="74"/>
    </row>
    <row r="4643" spans="63:65" x14ac:dyDescent="0.25">
      <c r="BK4643" s="74">
        <v>9788</v>
      </c>
      <c r="BL4643" s="74" t="s">
        <v>5624</v>
      </c>
      <c r="BM4643" s="74"/>
    </row>
    <row r="4644" spans="63:65" x14ac:dyDescent="0.25">
      <c r="BK4644" s="74">
        <v>9789</v>
      </c>
      <c r="BL4644" s="74" t="s">
        <v>4208</v>
      </c>
      <c r="BM4644" s="74"/>
    </row>
    <row r="4645" spans="63:65" x14ac:dyDescent="0.25">
      <c r="BK4645" s="74">
        <v>9790</v>
      </c>
      <c r="BL4645" s="74" t="s">
        <v>5625</v>
      </c>
      <c r="BM4645" s="74"/>
    </row>
    <row r="4646" spans="63:65" x14ac:dyDescent="0.25">
      <c r="BK4646" s="74">
        <v>9791</v>
      </c>
      <c r="BL4646" s="74" t="s">
        <v>5626</v>
      </c>
      <c r="BM4646" s="74"/>
    </row>
    <row r="4647" spans="63:65" x14ac:dyDescent="0.25">
      <c r="BK4647" s="74">
        <v>9792</v>
      </c>
      <c r="BL4647" s="74" t="s">
        <v>5627</v>
      </c>
      <c r="BM4647" s="74"/>
    </row>
    <row r="4648" spans="63:65" x14ac:dyDescent="0.25">
      <c r="BK4648" s="74">
        <v>9793</v>
      </c>
      <c r="BL4648" s="74" t="s">
        <v>5628</v>
      </c>
      <c r="BM4648" s="74"/>
    </row>
    <row r="4649" spans="63:65" x14ac:dyDescent="0.25">
      <c r="BK4649" s="74">
        <v>9794</v>
      </c>
      <c r="BL4649" s="74" t="s">
        <v>3637</v>
      </c>
      <c r="BM4649" s="74"/>
    </row>
    <row r="4650" spans="63:65" x14ac:dyDescent="0.25">
      <c r="BK4650" s="74">
        <v>9795</v>
      </c>
      <c r="BL4650" s="74" t="s">
        <v>3706</v>
      </c>
      <c r="BM4650" s="74"/>
    </row>
    <row r="4651" spans="63:65" x14ac:dyDescent="0.25">
      <c r="BK4651" s="74">
        <v>9796</v>
      </c>
      <c r="BL4651" s="74" t="s">
        <v>5629</v>
      </c>
      <c r="BM4651" s="74"/>
    </row>
    <row r="4652" spans="63:65" x14ac:dyDescent="0.25">
      <c r="BK4652" s="74">
        <v>9797</v>
      </c>
      <c r="BL4652" s="74" t="s">
        <v>5630</v>
      </c>
      <c r="BM4652" s="74"/>
    </row>
    <row r="4653" spans="63:65" x14ac:dyDescent="0.25">
      <c r="BK4653" s="74">
        <v>9798</v>
      </c>
      <c r="BL4653" s="74" t="s">
        <v>10380</v>
      </c>
      <c r="BM4653" s="74"/>
    </row>
    <row r="4654" spans="63:65" x14ac:dyDescent="0.25">
      <c r="BK4654" s="74">
        <v>9799</v>
      </c>
      <c r="BL4654" s="74" t="s">
        <v>5631</v>
      </c>
      <c r="BM4654" s="74"/>
    </row>
    <row r="4655" spans="63:65" x14ac:dyDescent="0.25">
      <c r="BK4655" s="74">
        <v>9800</v>
      </c>
      <c r="BL4655" s="74" t="s">
        <v>5632</v>
      </c>
      <c r="BM4655" s="74"/>
    </row>
    <row r="4656" spans="63:65" x14ac:dyDescent="0.25">
      <c r="BK4656" s="74">
        <v>9801</v>
      </c>
      <c r="BL4656" s="74" t="s">
        <v>5633</v>
      </c>
      <c r="BM4656" s="74"/>
    </row>
    <row r="4657" spans="63:65" x14ac:dyDescent="0.25">
      <c r="BK4657" s="74">
        <v>9802</v>
      </c>
      <c r="BL4657" s="74" t="s">
        <v>821</v>
      </c>
      <c r="BM4657" s="74"/>
    </row>
    <row r="4658" spans="63:65" x14ac:dyDescent="0.25">
      <c r="BK4658" s="74">
        <v>9803</v>
      </c>
      <c r="BL4658" s="74" t="s">
        <v>5634</v>
      </c>
      <c r="BM4658" s="74"/>
    </row>
    <row r="4659" spans="63:65" x14ac:dyDescent="0.25">
      <c r="BK4659" s="74">
        <v>9804</v>
      </c>
      <c r="BL4659" s="74" t="s">
        <v>3350</v>
      </c>
      <c r="BM4659" s="74"/>
    </row>
    <row r="4660" spans="63:65" x14ac:dyDescent="0.25">
      <c r="BK4660" s="74">
        <v>9805</v>
      </c>
      <c r="BL4660" s="74" t="s">
        <v>5635</v>
      </c>
      <c r="BM4660" s="74"/>
    </row>
    <row r="4661" spans="63:65" x14ac:dyDescent="0.25">
      <c r="BK4661" s="74">
        <v>9807</v>
      </c>
      <c r="BL4661" s="74" t="s">
        <v>3343</v>
      </c>
      <c r="BM4661" s="74"/>
    </row>
    <row r="4662" spans="63:65" x14ac:dyDescent="0.25">
      <c r="BK4662" s="74">
        <v>9808</v>
      </c>
      <c r="BL4662" s="74" t="s">
        <v>5636</v>
      </c>
      <c r="BM4662" s="74"/>
    </row>
    <row r="4663" spans="63:65" x14ac:dyDescent="0.25">
      <c r="BK4663" s="74">
        <v>9809</v>
      </c>
      <c r="BL4663" s="74" t="s">
        <v>5637</v>
      </c>
      <c r="BM4663" s="74"/>
    </row>
    <row r="4664" spans="63:65" x14ac:dyDescent="0.25">
      <c r="BK4664" s="74">
        <v>9812</v>
      </c>
      <c r="BL4664" s="74" t="s">
        <v>3344</v>
      </c>
      <c r="BM4664" s="74"/>
    </row>
    <row r="4665" spans="63:65" x14ac:dyDescent="0.25">
      <c r="BK4665" s="74">
        <v>9813</v>
      </c>
      <c r="BL4665" s="74" t="s">
        <v>5638</v>
      </c>
      <c r="BM4665" s="74"/>
    </row>
    <row r="4666" spans="63:65" x14ac:dyDescent="0.25">
      <c r="BK4666" s="74">
        <v>9814</v>
      </c>
      <c r="BL4666" s="74" t="s">
        <v>5639</v>
      </c>
      <c r="BM4666" s="74"/>
    </row>
    <row r="4667" spans="63:65" x14ac:dyDescent="0.25">
      <c r="BK4667" s="74">
        <v>9816</v>
      </c>
      <c r="BL4667" s="74" t="s">
        <v>12427</v>
      </c>
      <c r="BM4667" s="74"/>
    </row>
    <row r="4668" spans="63:65" x14ac:dyDescent="0.25">
      <c r="BK4668" s="74">
        <v>9817</v>
      </c>
      <c r="BL4668" s="74" t="s">
        <v>5641</v>
      </c>
      <c r="BM4668" s="74"/>
    </row>
    <row r="4669" spans="63:65" x14ac:dyDescent="0.25">
      <c r="BK4669" s="74">
        <v>9818</v>
      </c>
      <c r="BL4669" s="74" t="s">
        <v>5040</v>
      </c>
      <c r="BM4669" s="74"/>
    </row>
    <row r="4670" spans="63:65" x14ac:dyDescent="0.25">
      <c r="BK4670" s="74">
        <v>9819</v>
      </c>
      <c r="BL4670" s="74" t="s">
        <v>5642</v>
      </c>
      <c r="BM4670" s="74"/>
    </row>
    <row r="4671" spans="63:65" x14ac:dyDescent="0.25">
      <c r="BK4671" s="74">
        <v>9820</v>
      </c>
      <c r="BL4671" s="74" t="s">
        <v>3924</v>
      </c>
      <c r="BM4671" s="74"/>
    </row>
    <row r="4672" spans="63:65" x14ac:dyDescent="0.25">
      <c r="BK4672" s="74">
        <v>9821</v>
      </c>
      <c r="BL4672" s="74" t="s">
        <v>5643</v>
      </c>
      <c r="BM4672" s="74"/>
    </row>
    <row r="4673" spans="63:65" x14ac:dyDescent="0.25">
      <c r="BK4673" s="74">
        <v>9822</v>
      </c>
      <c r="BL4673" s="74" t="s">
        <v>5644</v>
      </c>
      <c r="BM4673" s="74"/>
    </row>
    <row r="4674" spans="63:65" x14ac:dyDescent="0.25">
      <c r="BK4674" s="74">
        <v>9823</v>
      </c>
      <c r="BL4674" s="74" t="s">
        <v>3414</v>
      </c>
      <c r="BM4674" s="74"/>
    </row>
    <row r="4675" spans="63:65" x14ac:dyDescent="0.25">
      <c r="BK4675" s="74">
        <v>9824</v>
      </c>
      <c r="BL4675" s="74" t="s">
        <v>3357</v>
      </c>
      <c r="BM4675" s="74"/>
    </row>
    <row r="4676" spans="63:65" x14ac:dyDescent="0.25">
      <c r="BK4676" s="74">
        <v>9825</v>
      </c>
      <c r="BL4676" s="74" t="s">
        <v>5645</v>
      </c>
      <c r="BM4676" s="74"/>
    </row>
    <row r="4677" spans="63:65" x14ac:dyDescent="0.25">
      <c r="BK4677" s="74">
        <v>9826</v>
      </c>
      <c r="BL4677" s="74" t="s">
        <v>5646</v>
      </c>
      <c r="BM4677" s="74"/>
    </row>
    <row r="4678" spans="63:65" x14ac:dyDescent="0.25">
      <c r="BK4678" s="74">
        <v>9827</v>
      </c>
      <c r="BL4678" s="74" t="s">
        <v>5647</v>
      </c>
      <c r="BM4678" s="74"/>
    </row>
    <row r="4679" spans="63:65" x14ac:dyDescent="0.25">
      <c r="BK4679" s="74">
        <v>9828</v>
      </c>
      <c r="BL4679" s="74" t="s">
        <v>5648</v>
      </c>
      <c r="BM4679" s="74"/>
    </row>
    <row r="4680" spans="63:65" x14ac:dyDescent="0.25">
      <c r="BK4680" s="74">
        <v>9829</v>
      </c>
      <c r="BL4680" s="74" t="s">
        <v>5649</v>
      </c>
      <c r="BM4680" s="74"/>
    </row>
    <row r="4681" spans="63:65" x14ac:dyDescent="0.25">
      <c r="BK4681" s="74">
        <v>9830</v>
      </c>
      <c r="BL4681" s="74" t="s">
        <v>3344</v>
      </c>
      <c r="BM4681" s="74"/>
    </row>
    <row r="4682" spans="63:65" x14ac:dyDescent="0.25">
      <c r="BK4682" s="74">
        <v>9831</v>
      </c>
      <c r="BL4682" s="74" t="s">
        <v>10238</v>
      </c>
      <c r="BM4682" s="74"/>
    </row>
    <row r="4683" spans="63:65" x14ac:dyDescent="0.25">
      <c r="BK4683" s="74">
        <v>9832</v>
      </c>
      <c r="BL4683" s="74" t="s">
        <v>5650</v>
      </c>
      <c r="BM4683" s="74"/>
    </row>
    <row r="4684" spans="63:65" x14ac:dyDescent="0.25">
      <c r="BK4684" s="74">
        <v>9833</v>
      </c>
      <c r="BL4684" s="74" t="s">
        <v>5651</v>
      </c>
      <c r="BM4684" s="74"/>
    </row>
    <row r="4685" spans="63:65" x14ac:dyDescent="0.25">
      <c r="BK4685" s="74">
        <v>9834</v>
      </c>
      <c r="BL4685" s="74" t="s">
        <v>5652</v>
      </c>
      <c r="BM4685" s="74"/>
    </row>
    <row r="4686" spans="63:65" x14ac:dyDescent="0.25">
      <c r="BK4686" s="74">
        <v>9835</v>
      </c>
      <c r="BL4686" s="74" t="s">
        <v>5653</v>
      </c>
      <c r="BM4686" s="74"/>
    </row>
    <row r="4687" spans="63:65" x14ac:dyDescent="0.25">
      <c r="BK4687" s="74">
        <v>9836</v>
      </c>
      <c r="BL4687" s="74" t="s">
        <v>3989</v>
      </c>
      <c r="BM4687" s="74"/>
    </row>
    <row r="4688" spans="63:65" x14ac:dyDescent="0.25">
      <c r="BK4688" s="74">
        <v>9839</v>
      </c>
      <c r="BL4688" s="74" t="s">
        <v>5654</v>
      </c>
      <c r="BM4688" s="74"/>
    </row>
    <row r="4689" spans="63:65" x14ac:dyDescent="0.25">
      <c r="BK4689" s="74">
        <v>9841</v>
      </c>
      <c r="BL4689" s="74" t="s">
        <v>5656</v>
      </c>
      <c r="BM4689" s="74"/>
    </row>
    <row r="4690" spans="63:65" x14ac:dyDescent="0.25">
      <c r="BK4690" s="74">
        <v>9842</v>
      </c>
      <c r="BL4690" s="74" t="s">
        <v>5657</v>
      </c>
      <c r="BM4690" s="74"/>
    </row>
    <row r="4691" spans="63:65" x14ac:dyDescent="0.25">
      <c r="BK4691" s="74">
        <v>9843</v>
      </c>
      <c r="BL4691" s="74" t="s">
        <v>9568</v>
      </c>
      <c r="BM4691" s="74"/>
    </row>
    <row r="4692" spans="63:65" x14ac:dyDescent="0.25">
      <c r="BK4692" s="74">
        <v>9844</v>
      </c>
      <c r="BL4692" s="74" t="s">
        <v>5658</v>
      </c>
      <c r="BM4692" s="74"/>
    </row>
    <row r="4693" spans="63:65" x14ac:dyDescent="0.25">
      <c r="BK4693" s="74">
        <v>9845</v>
      </c>
      <c r="BL4693" s="74" t="s">
        <v>3382</v>
      </c>
      <c r="BM4693" s="74"/>
    </row>
    <row r="4694" spans="63:65" x14ac:dyDescent="0.25">
      <c r="BK4694" s="74">
        <v>9846</v>
      </c>
      <c r="BL4694" s="74" t="s">
        <v>3622</v>
      </c>
      <c r="BM4694" s="74"/>
    </row>
    <row r="4695" spans="63:65" x14ac:dyDescent="0.25">
      <c r="BK4695" s="74">
        <v>9847</v>
      </c>
      <c r="BL4695" s="74" t="s">
        <v>5659</v>
      </c>
      <c r="BM4695" s="74"/>
    </row>
    <row r="4696" spans="63:65" x14ac:dyDescent="0.25">
      <c r="BK4696" s="74">
        <v>9848</v>
      </c>
      <c r="BL4696" s="74" t="s">
        <v>640</v>
      </c>
      <c r="BM4696" s="74"/>
    </row>
    <row r="4697" spans="63:65" x14ac:dyDescent="0.25">
      <c r="BK4697" s="74">
        <v>9849</v>
      </c>
      <c r="BL4697" s="74" t="s">
        <v>5660</v>
      </c>
      <c r="BM4697" s="74"/>
    </row>
    <row r="4698" spans="63:65" x14ac:dyDescent="0.25">
      <c r="BK4698" s="74">
        <v>9850</v>
      </c>
      <c r="BL4698" s="74" t="s">
        <v>5661</v>
      </c>
      <c r="BM4698" s="74"/>
    </row>
    <row r="4699" spans="63:65" x14ac:dyDescent="0.25">
      <c r="BK4699" s="74">
        <v>9851</v>
      </c>
      <c r="BL4699" s="74" t="s">
        <v>5662</v>
      </c>
      <c r="BM4699" s="74"/>
    </row>
    <row r="4700" spans="63:65" x14ac:dyDescent="0.25">
      <c r="BK4700" s="74">
        <v>9852</v>
      </c>
      <c r="BL4700" s="74" t="s">
        <v>5663</v>
      </c>
      <c r="BM4700" s="74"/>
    </row>
    <row r="4701" spans="63:65" x14ac:dyDescent="0.25">
      <c r="BK4701" s="74">
        <v>9853</v>
      </c>
      <c r="BL4701" s="74" t="s">
        <v>5664</v>
      </c>
      <c r="BM4701" s="74"/>
    </row>
    <row r="4702" spans="63:65" x14ac:dyDescent="0.25">
      <c r="BK4702" s="74">
        <v>9854</v>
      </c>
      <c r="BL4702" s="74" t="s">
        <v>5518</v>
      </c>
      <c r="BM4702" s="74"/>
    </row>
    <row r="4703" spans="63:65" x14ac:dyDescent="0.25">
      <c r="BK4703" s="74">
        <v>9855</v>
      </c>
      <c r="BL4703" s="74" t="s">
        <v>5665</v>
      </c>
      <c r="BM4703" s="74"/>
    </row>
    <row r="4704" spans="63:65" x14ac:dyDescent="0.25">
      <c r="BK4704" s="74">
        <v>9856</v>
      </c>
      <c r="BL4704" s="74" t="s">
        <v>5666</v>
      </c>
      <c r="BM4704" s="74"/>
    </row>
    <row r="4705" spans="63:65" x14ac:dyDescent="0.25">
      <c r="BK4705" s="74">
        <v>9857</v>
      </c>
      <c r="BL4705" s="74" t="s">
        <v>5667</v>
      </c>
      <c r="BM4705" s="74"/>
    </row>
    <row r="4706" spans="63:65" x14ac:dyDescent="0.25">
      <c r="BK4706" s="74">
        <v>9858</v>
      </c>
      <c r="BL4706" s="74" t="s">
        <v>5668</v>
      </c>
      <c r="BM4706" s="74"/>
    </row>
    <row r="4707" spans="63:65" x14ac:dyDescent="0.25">
      <c r="BK4707" s="74">
        <v>9859</v>
      </c>
      <c r="BL4707" s="74" t="s">
        <v>5669</v>
      </c>
      <c r="BM4707" s="74"/>
    </row>
    <row r="4708" spans="63:65" x14ac:dyDescent="0.25">
      <c r="BK4708" s="74">
        <v>9860</v>
      </c>
      <c r="BL4708" s="74" t="s">
        <v>5284</v>
      </c>
      <c r="BM4708" s="74"/>
    </row>
    <row r="4709" spans="63:65" x14ac:dyDescent="0.25">
      <c r="BK4709" s="74">
        <v>9861</v>
      </c>
      <c r="BL4709" s="74" t="s">
        <v>5670</v>
      </c>
      <c r="BM4709" s="74"/>
    </row>
    <row r="4710" spans="63:65" x14ac:dyDescent="0.25">
      <c r="BK4710" s="74">
        <v>9862</v>
      </c>
      <c r="BL4710" s="74" t="s">
        <v>3614</v>
      </c>
      <c r="BM4710" s="74"/>
    </row>
    <row r="4711" spans="63:65" x14ac:dyDescent="0.25">
      <c r="BK4711" s="74">
        <v>9863</v>
      </c>
      <c r="BL4711" s="74" t="s">
        <v>5671</v>
      </c>
      <c r="BM4711" s="74"/>
    </row>
    <row r="4712" spans="63:65" x14ac:dyDescent="0.25">
      <c r="BK4712" s="74">
        <v>9864</v>
      </c>
      <c r="BL4712" s="74" t="s">
        <v>4838</v>
      </c>
      <c r="BM4712" s="74"/>
    </row>
    <row r="4713" spans="63:65" x14ac:dyDescent="0.25">
      <c r="BK4713" s="74">
        <v>9865</v>
      </c>
      <c r="BL4713" s="74" t="s">
        <v>5672</v>
      </c>
      <c r="BM4713" s="74"/>
    </row>
    <row r="4714" spans="63:65" x14ac:dyDescent="0.25">
      <c r="BK4714" s="74">
        <v>9866</v>
      </c>
      <c r="BL4714" s="74" t="s">
        <v>5673</v>
      </c>
      <c r="BM4714" s="74"/>
    </row>
    <row r="4715" spans="63:65" x14ac:dyDescent="0.25">
      <c r="BK4715" s="74">
        <v>9867</v>
      </c>
      <c r="BL4715" s="74" t="s">
        <v>5674</v>
      </c>
      <c r="BM4715" s="74"/>
    </row>
    <row r="4716" spans="63:65" x14ac:dyDescent="0.25">
      <c r="BK4716" s="74">
        <v>9868</v>
      </c>
      <c r="BL4716" s="74" t="s">
        <v>5675</v>
      </c>
      <c r="BM4716" s="74"/>
    </row>
    <row r="4717" spans="63:65" x14ac:dyDescent="0.25">
      <c r="BK4717" s="74">
        <v>9869</v>
      </c>
      <c r="BL4717" s="74" t="s">
        <v>5676</v>
      </c>
      <c r="BM4717" s="74"/>
    </row>
    <row r="4718" spans="63:65" x14ac:dyDescent="0.25">
      <c r="BK4718" s="74">
        <v>9870</v>
      </c>
      <c r="BL4718" s="74" t="s">
        <v>5677</v>
      </c>
      <c r="BM4718" s="74"/>
    </row>
    <row r="4719" spans="63:65" x14ac:dyDescent="0.25">
      <c r="BK4719" s="74">
        <v>9871</v>
      </c>
      <c r="BL4719" s="74" t="s">
        <v>5678</v>
      </c>
      <c r="BM4719" s="74"/>
    </row>
    <row r="4720" spans="63:65" x14ac:dyDescent="0.25">
      <c r="BK4720" s="74">
        <v>9872</v>
      </c>
      <c r="BL4720" s="74" t="s">
        <v>5679</v>
      </c>
      <c r="BM4720" s="74"/>
    </row>
    <row r="4721" spans="63:65" x14ac:dyDescent="0.25">
      <c r="BK4721" s="74">
        <v>9873</v>
      </c>
      <c r="BL4721" s="74" t="s">
        <v>5680</v>
      </c>
      <c r="BM4721" s="74"/>
    </row>
    <row r="4722" spans="63:65" x14ac:dyDescent="0.25">
      <c r="BK4722" s="74">
        <v>9874</v>
      </c>
      <c r="BL4722" s="74" t="s">
        <v>5681</v>
      </c>
      <c r="BM4722" s="74"/>
    </row>
    <row r="4723" spans="63:65" x14ac:dyDescent="0.25">
      <c r="BK4723" s="74">
        <v>9875</v>
      </c>
      <c r="BL4723" s="74" t="s">
        <v>5682</v>
      </c>
      <c r="BM4723" s="74"/>
    </row>
    <row r="4724" spans="63:65" x14ac:dyDescent="0.25">
      <c r="BK4724" s="74">
        <v>9876</v>
      </c>
      <c r="BL4724" s="74" t="s">
        <v>5683</v>
      </c>
      <c r="BM4724" s="74"/>
    </row>
    <row r="4725" spans="63:65" x14ac:dyDescent="0.25">
      <c r="BK4725" s="74">
        <v>9877</v>
      </c>
      <c r="BL4725" s="74" t="s">
        <v>5400</v>
      </c>
      <c r="BM4725" s="74"/>
    </row>
    <row r="4726" spans="63:65" x14ac:dyDescent="0.25">
      <c r="BK4726" s="74">
        <v>9878</v>
      </c>
      <c r="BL4726" s="74" t="s">
        <v>3817</v>
      </c>
      <c r="BM4726" s="74"/>
    </row>
    <row r="4727" spans="63:65" x14ac:dyDescent="0.25">
      <c r="BK4727" s="74">
        <v>9879</v>
      </c>
      <c r="BL4727" s="74" t="s">
        <v>5684</v>
      </c>
      <c r="BM4727" s="74"/>
    </row>
    <row r="4728" spans="63:65" x14ac:dyDescent="0.25">
      <c r="BK4728" s="74">
        <v>9880</v>
      </c>
      <c r="BL4728" s="74" t="s">
        <v>3669</v>
      </c>
      <c r="BM4728" s="74"/>
    </row>
    <row r="4729" spans="63:65" x14ac:dyDescent="0.25">
      <c r="BK4729" s="74">
        <v>9881</v>
      </c>
      <c r="BL4729" s="74" t="s">
        <v>5685</v>
      </c>
      <c r="BM4729" s="74"/>
    </row>
    <row r="4730" spans="63:65" x14ac:dyDescent="0.25">
      <c r="BK4730" s="74">
        <v>9883</v>
      </c>
      <c r="BL4730" s="74" t="s">
        <v>5686</v>
      </c>
      <c r="BM4730" s="74"/>
    </row>
    <row r="4731" spans="63:65" x14ac:dyDescent="0.25">
      <c r="BK4731" s="74">
        <v>9884</v>
      </c>
      <c r="BL4731" s="74" t="s">
        <v>5687</v>
      </c>
      <c r="BM4731" s="74"/>
    </row>
    <row r="4732" spans="63:65" x14ac:dyDescent="0.25">
      <c r="BK4732" s="74">
        <v>9885</v>
      </c>
      <c r="BL4732" s="74" t="s">
        <v>5688</v>
      </c>
      <c r="BM4732" s="74"/>
    </row>
    <row r="4733" spans="63:65" x14ac:dyDescent="0.25">
      <c r="BK4733" s="74">
        <v>9886</v>
      </c>
      <c r="BL4733" s="74" t="s">
        <v>5689</v>
      </c>
      <c r="BM4733" s="74"/>
    </row>
    <row r="4734" spans="63:65" x14ac:dyDescent="0.25">
      <c r="BK4734" s="74">
        <v>9887</v>
      </c>
      <c r="BL4734" s="74" t="s">
        <v>5690</v>
      </c>
      <c r="BM4734" s="74"/>
    </row>
    <row r="4735" spans="63:65" x14ac:dyDescent="0.25">
      <c r="BK4735" s="74">
        <v>9888</v>
      </c>
      <c r="BL4735" s="74" t="s">
        <v>5691</v>
      </c>
      <c r="BM4735" s="74"/>
    </row>
    <row r="4736" spans="63:65" x14ac:dyDescent="0.25">
      <c r="BK4736" s="74">
        <v>9889</v>
      </c>
      <c r="BL4736" s="74" t="s">
        <v>3344</v>
      </c>
      <c r="BM4736" s="74"/>
    </row>
    <row r="4737" spans="63:65" x14ac:dyDescent="0.25">
      <c r="BK4737" s="74">
        <v>9890</v>
      </c>
      <c r="BL4737" s="74" t="s">
        <v>5692</v>
      </c>
      <c r="BM4737" s="74"/>
    </row>
    <row r="4738" spans="63:65" x14ac:dyDescent="0.25">
      <c r="BK4738" s="74">
        <v>9891</v>
      </c>
      <c r="BL4738" s="74" t="s">
        <v>5693</v>
      </c>
      <c r="BM4738" s="74"/>
    </row>
    <row r="4739" spans="63:65" x14ac:dyDescent="0.25">
      <c r="BK4739" s="74">
        <v>9892</v>
      </c>
      <c r="BL4739" s="74" t="s">
        <v>4916</v>
      </c>
      <c r="BM4739" s="74"/>
    </row>
    <row r="4740" spans="63:65" x14ac:dyDescent="0.25">
      <c r="BK4740" s="74">
        <v>9893</v>
      </c>
      <c r="BL4740" s="74" t="s">
        <v>5694</v>
      </c>
      <c r="BM4740" s="74"/>
    </row>
    <row r="4741" spans="63:65" x14ac:dyDescent="0.25">
      <c r="BK4741" s="74">
        <v>9895</v>
      </c>
      <c r="BL4741" s="74" t="s">
        <v>5695</v>
      </c>
      <c r="BM4741" s="74"/>
    </row>
    <row r="4742" spans="63:65" x14ac:dyDescent="0.25">
      <c r="BK4742" s="74">
        <v>9896</v>
      </c>
      <c r="BL4742" s="74" t="s">
        <v>5696</v>
      </c>
      <c r="BM4742" s="74"/>
    </row>
    <row r="4743" spans="63:65" x14ac:dyDescent="0.25">
      <c r="BK4743" s="74">
        <v>9897</v>
      </c>
      <c r="BL4743" s="74" t="s">
        <v>3671</v>
      </c>
      <c r="BM4743" s="74"/>
    </row>
    <row r="4744" spans="63:65" x14ac:dyDescent="0.25">
      <c r="BK4744" s="74">
        <v>9898</v>
      </c>
      <c r="BL4744" s="74" t="s">
        <v>10381</v>
      </c>
      <c r="BM4744" s="74"/>
    </row>
    <row r="4745" spans="63:65" x14ac:dyDescent="0.25">
      <c r="BK4745" s="74">
        <v>9899</v>
      </c>
      <c r="BL4745" s="74" t="s">
        <v>5697</v>
      </c>
      <c r="BM4745" s="74"/>
    </row>
    <row r="4746" spans="63:65" x14ac:dyDescent="0.25">
      <c r="BK4746" s="74">
        <v>9900</v>
      </c>
      <c r="BL4746" s="74" t="s">
        <v>5698</v>
      </c>
      <c r="BM4746" s="74"/>
    </row>
    <row r="4747" spans="63:65" x14ac:dyDescent="0.25">
      <c r="BK4747" s="74">
        <v>9901</v>
      </c>
      <c r="BL4747" s="74" t="s">
        <v>10382</v>
      </c>
      <c r="BM4747" s="74"/>
    </row>
    <row r="4748" spans="63:65" x14ac:dyDescent="0.25">
      <c r="BK4748" s="74">
        <v>9902</v>
      </c>
      <c r="BL4748" s="74" t="s">
        <v>5699</v>
      </c>
      <c r="BM4748" s="74"/>
    </row>
    <row r="4749" spans="63:65" x14ac:dyDescent="0.25">
      <c r="BK4749" s="74">
        <v>9903</v>
      </c>
      <c r="BL4749" s="74" t="s">
        <v>5700</v>
      </c>
      <c r="BM4749" s="74"/>
    </row>
    <row r="4750" spans="63:65" x14ac:dyDescent="0.25">
      <c r="BK4750" s="74">
        <v>9904</v>
      </c>
      <c r="BL4750" s="74" t="s">
        <v>5701</v>
      </c>
      <c r="BM4750" s="74"/>
    </row>
    <row r="4751" spans="63:65" x14ac:dyDescent="0.25">
      <c r="BK4751" s="74">
        <v>9905</v>
      </c>
      <c r="BL4751" s="74" t="s">
        <v>5540</v>
      </c>
      <c r="BM4751" s="74"/>
    </row>
    <row r="4752" spans="63:65" x14ac:dyDescent="0.25">
      <c r="BK4752" s="74">
        <v>9906</v>
      </c>
      <c r="BL4752" s="74" t="s">
        <v>3594</v>
      </c>
      <c r="BM4752" s="74"/>
    </row>
    <row r="4753" spans="63:65" x14ac:dyDescent="0.25">
      <c r="BK4753" s="74">
        <v>9907</v>
      </c>
      <c r="BL4753" s="74" t="s">
        <v>5702</v>
      </c>
      <c r="BM4753" s="74"/>
    </row>
    <row r="4754" spans="63:65" x14ac:dyDescent="0.25">
      <c r="BK4754" s="74">
        <v>9908</v>
      </c>
      <c r="BL4754" s="74" t="s">
        <v>5703</v>
      </c>
      <c r="BM4754" s="74"/>
    </row>
    <row r="4755" spans="63:65" x14ac:dyDescent="0.25">
      <c r="BK4755" s="74">
        <v>9909</v>
      </c>
      <c r="BL4755" s="74" t="s">
        <v>5704</v>
      </c>
      <c r="BM4755" s="74"/>
    </row>
    <row r="4756" spans="63:65" x14ac:dyDescent="0.25">
      <c r="BK4756" s="74">
        <v>9910</v>
      </c>
      <c r="BL4756" s="74" t="s">
        <v>5705</v>
      </c>
      <c r="BM4756" s="74"/>
    </row>
    <row r="4757" spans="63:65" x14ac:dyDescent="0.25">
      <c r="BK4757" s="74">
        <v>9911</v>
      </c>
      <c r="BL4757" s="74" t="s">
        <v>5706</v>
      </c>
      <c r="BM4757" s="74"/>
    </row>
    <row r="4758" spans="63:65" x14ac:dyDescent="0.25">
      <c r="BK4758" s="74">
        <v>9912</v>
      </c>
      <c r="BL4758" s="74" t="s">
        <v>5707</v>
      </c>
      <c r="BM4758" s="74"/>
    </row>
    <row r="4759" spans="63:65" x14ac:dyDescent="0.25">
      <c r="BK4759" s="74">
        <v>9913</v>
      </c>
      <c r="BL4759" s="74" t="s">
        <v>5708</v>
      </c>
      <c r="BM4759" s="74"/>
    </row>
    <row r="4760" spans="63:65" x14ac:dyDescent="0.25">
      <c r="BK4760" s="74">
        <v>9914</v>
      </c>
      <c r="BL4760" s="74" t="s">
        <v>5709</v>
      </c>
      <c r="BM4760" s="74"/>
    </row>
    <row r="4761" spans="63:65" x14ac:dyDescent="0.25">
      <c r="BK4761" s="74">
        <v>9915</v>
      </c>
      <c r="BL4761" s="74" t="s">
        <v>5710</v>
      </c>
      <c r="BM4761" s="74"/>
    </row>
    <row r="4762" spans="63:65" x14ac:dyDescent="0.25">
      <c r="BK4762" s="74">
        <v>9916</v>
      </c>
      <c r="BL4762" s="74" t="s">
        <v>5711</v>
      </c>
      <c r="BM4762" s="74"/>
    </row>
    <row r="4763" spans="63:65" x14ac:dyDescent="0.25">
      <c r="BK4763" s="74">
        <v>9917</v>
      </c>
      <c r="BL4763" s="74" t="s">
        <v>5712</v>
      </c>
      <c r="BM4763" s="74"/>
    </row>
    <row r="4764" spans="63:65" x14ac:dyDescent="0.25">
      <c r="BK4764" s="74">
        <v>9918</v>
      </c>
      <c r="BL4764" s="74" t="s">
        <v>5438</v>
      </c>
      <c r="BM4764" s="74"/>
    </row>
    <row r="4765" spans="63:65" x14ac:dyDescent="0.25">
      <c r="BK4765" s="74">
        <v>9919</v>
      </c>
      <c r="BL4765" s="74" t="s">
        <v>3695</v>
      </c>
      <c r="BM4765" s="74"/>
    </row>
    <row r="4766" spans="63:65" x14ac:dyDescent="0.25">
      <c r="BK4766" s="74">
        <v>9921</v>
      </c>
      <c r="BL4766" s="74" t="s">
        <v>12026</v>
      </c>
      <c r="BM4766" s="74"/>
    </row>
    <row r="4767" spans="63:65" x14ac:dyDescent="0.25">
      <c r="BK4767" s="74">
        <v>9922</v>
      </c>
      <c r="BL4767" s="74" t="s">
        <v>5713</v>
      </c>
      <c r="BM4767" s="74"/>
    </row>
    <row r="4768" spans="63:65" x14ac:dyDescent="0.25">
      <c r="BK4768" s="74">
        <v>9923</v>
      </c>
      <c r="BL4768" s="74" t="s">
        <v>5714</v>
      </c>
      <c r="BM4768" s="74"/>
    </row>
    <row r="4769" spans="63:65" x14ac:dyDescent="0.25">
      <c r="BK4769" s="74">
        <v>9924</v>
      </c>
      <c r="BL4769" s="74" t="s">
        <v>5715</v>
      </c>
      <c r="BM4769" s="74"/>
    </row>
    <row r="4770" spans="63:65" x14ac:dyDescent="0.25">
      <c r="BK4770" s="74">
        <v>9925</v>
      </c>
      <c r="BL4770" s="74" t="s">
        <v>5716</v>
      </c>
      <c r="BM4770" s="74"/>
    </row>
    <row r="4771" spans="63:65" x14ac:dyDescent="0.25">
      <c r="BK4771" s="74">
        <v>9926</v>
      </c>
      <c r="BL4771" s="74" t="s">
        <v>5717</v>
      </c>
      <c r="BM4771" s="74"/>
    </row>
    <row r="4772" spans="63:65" x14ac:dyDescent="0.25">
      <c r="BK4772" s="74">
        <v>9927</v>
      </c>
      <c r="BL4772" s="74" t="s">
        <v>10383</v>
      </c>
      <c r="BM4772" s="74"/>
    </row>
    <row r="4773" spans="63:65" x14ac:dyDescent="0.25">
      <c r="BK4773" s="74">
        <v>9928</v>
      </c>
      <c r="BL4773" s="74" t="s">
        <v>5718</v>
      </c>
      <c r="BM4773" s="74"/>
    </row>
    <row r="4774" spans="63:65" x14ac:dyDescent="0.25">
      <c r="BK4774" s="74">
        <v>9929</v>
      </c>
      <c r="BL4774" s="74" t="s">
        <v>5719</v>
      </c>
      <c r="BM4774" s="74"/>
    </row>
    <row r="4775" spans="63:65" x14ac:dyDescent="0.25">
      <c r="BK4775" s="74">
        <v>9930</v>
      </c>
      <c r="BL4775" s="74" t="s">
        <v>5720</v>
      </c>
      <c r="BM4775" s="74"/>
    </row>
    <row r="4776" spans="63:65" x14ac:dyDescent="0.25">
      <c r="BK4776" s="74">
        <v>9931</v>
      </c>
      <c r="BL4776" s="74" t="s">
        <v>5721</v>
      </c>
      <c r="BM4776" s="74"/>
    </row>
    <row r="4777" spans="63:65" x14ac:dyDescent="0.25">
      <c r="BK4777" s="74">
        <v>9932</v>
      </c>
      <c r="BL4777" s="74" t="s">
        <v>5722</v>
      </c>
      <c r="BM4777" s="74"/>
    </row>
    <row r="4778" spans="63:65" x14ac:dyDescent="0.25">
      <c r="BK4778" s="74">
        <v>9933</v>
      </c>
      <c r="BL4778" s="74" t="s">
        <v>5723</v>
      </c>
      <c r="BM4778" s="74"/>
    </row>
    <row r="4779" spans="63:65" x14ac:dyDescent="0.25">
      <c r="BK4779" s="74">
        <v>9934</v>
      </c>
      <c r="BL4779" s="74" t="s">
        <v>5724</v>
      </c>
      <c r="BM4779" s="74"/>
    </row>
    <row r="4780" spans="63:65" x14ac:dyDescent="0.25">
      <c r="BK4780" s="74">
        <v>9935</v>
      </c>
      <c r="BL4780" s="74" t="s">
        <v>5725</v>
      </c>
      <c r="BM4780" s="74"/>
    </row>
    <row r="4781" spans="63:65" x14ac:dyDescent="0.25">
      <c r="BK4781" s="74">
        <v>9936</v>
      </c>
      <c r="BL4781" s="74" t="s">
        <v>5218</v>
      </c>
      <c r="BM4781" s="74"/>
    </row>
    <row r="4782" spans="63:65" x14ac:dyDescent="0.25">
      <c r="BK4782" s="74">
        <v>9937</v>
      </c>
      <c r="BL4782" s="74" t="s">
        <v>5726</v>
      </c>
      <c r="BM4782" s="74"/>
    </row>
    <row r="4783" spans="63:65" x14ac:dyDescent="0.25">
      <c r="BK4783" s="74">
        <v>9938</v>
      </c>
      <c r="BL4783" s="74" t="s">
        <v>5727</v>
      </c>
      <c r="BM4783" s="74"/>
    </row>
    <row r="4784" spans="63:65" x14ac:dyDescent="0.25">
      <c r="BK4784" s="74">
        <v>9939</v>
      </c>
      <c r="BL4784" s="74" t="s">
        <v>5728</v>
      </c>
      <c r="BM4784" s="74"/>
    </row>
    <row r="4785" spans="63:65" x14ac:dyDescent="0.25">
      <c r="BK4785" s="74">
        <v>9940</v>
      </c>
      <c r="BL4785" s="74" t="s">
        <v>5729</v>
      </c>
      <c r="BM4785" s="74"/>
    </row>
    <row r="4786" spans="63:65" x14ac:dyDescent="0.25">
      <c r="BK4786" s="74">
        <v>9941</v>
      </c>
      <c r="BL4786" s="74" t="s">
        <v>4874</v>
      </c>
      <c r="BM4786" s="74"/>
    </row>
    <row r="4787" spans="63:65" x14ac:dyDescent="0.25">
      <c r="BK4787" s="74">
        <v>9942</v>
      </c>
      <c r="BL4787" s="74" t="s">
        <v>5730</v>
      </c>
      <c r="BM4787" s="74"/>
    </row>
    <row r="4788" spans="63:65" x14ac:dyDescent="0.25">
      <c r="BK4788" s="74">
        <v>9943</v>
      </c>
      <c r="BL4788" s="74" t="s">
        <v>10384</v>
      </c>
      <c r="BM4788" s="74"/>
    </row>
    <row r="4789" spans="63:65" x14ac:dyDescent="0.25">
      <c r="BK4789" s="74">
        <v>9944</v>
      </c>
      <c r="BL4789" s="74" t="s">
        <v>5731</v>
      </c>
      <c r="BM4789" s="74"/>
    </row>
    <row r="4790" spans="63:65" x14ac:dyDescent="0.25">
      <c r="BK4790" s="74">
        <v>9945</v>
      </c>
      <c r="BL4790" s="74" t="s">
        <v>10385</v>
      </c>
      <c r="BM4790" s="74"/>
    </row>
    <row r="4791" spans="63:65" x14ac:dyDescent="0.25">
      <c r="BK4791" s="74">
        <v>9946</v>
      </c>
      <c r="BL4791" s="74" t="s">
        <v>5732</v>
      </c>
      <c r="BM4791" s="74"/>
    </row>
    <row r="4792" spans="63:65" x14ac:dyDescent="0.25">
      <c r="BK4792" s="74">
        <v>9947</v>
      </c>
      <c r="BL4792" s="74" t="s">
        <v>3357</v>
      </c>
      <c r="BM4792" s="74"/>
    </row>
    <row r="4793" spans="63:65" x14ac:dyDescent="0.25">
      <c r="BK4793" s="74">
        <v>9948</v>
      </c>
      <c r="BL4793" s="74" t="s">
        <v>5733</v>
      </c>
      <c r="BM4793" s="74"/>
    </row>
    <row r="4794" spans="63:65" x14ac:dyDescent="0.25">
      <c r="BK4794" s="74">
        <v>9949</v>
      </c>
      <c r="BL4794" s="74" t="s">
        <v>3344</v>
      </c>
      <c r="BM4794" s="74"/>
    </row>
    <row r="4795" spans="63:65" x14ac:dyDescent="0.25">
      <c r="BK4795" s="74">
        <v>9950</v>
      </c>
      <c r="BL4795" s="74" t="s">
        <v>3344</v>
      </c>
      <c r="BM4795" s="74"/>
    </row>
    <row r="4796" spans="63:65" x14ac:dyDescent="0.25">
      <c r="BK4796" s="74">
        <v>9951</v>
      </c>
      <c r="BL4796" s="74" t="s">
        <v>10386</v>
      </c>
      <c r="BM4796" s="74"/>
    </row>
    <row r="4797" spans="63:65" x14ac:dyDescent="0.25">
      <c r="BK4797" s="74">
        <v>9952</v>
      </c>
      <c r="BL4797" s="74" t="s">
        <v>10387</v>
      </c>
      <c r="BM4797" s="74"/>
    </row>
    <row r="4798" spans="63:65" x14ac:dyDescent="0.25">
      <c r="BK4798" s="74">
        <v>9953</v>
      </c>
      <c r="BL4798" s="74" t="s">
        <v>5734</v>
      </c>
      <c r="BM4798" s="74"/>
    </row>
    <row r="4799" spans="63:65" x14ac:dyDescent="0.25">
      <c r="BK4799" s="74">
        <v>9954</v>
      </c>
      <c r="BL4799" s="74" t="s">
        <v>5735</v>
      </c>
      <c r="BM4799" s="74"/>
    </row>
    <row r="4800" spans="63:65" x14ac:dyDescent="0.25">
      <c r="BK4800" s="74">
        <v>9955</v>
      </c>
      <c r="BL4800" s="74" t="s">
        <v>3883</v>
      </c>
      <c r="BM4800" s="74"/>
    </row>
    <row r="4801" spans="63:65" x14ac:dyDescent="0.25">
      <c r="BK4801" s="74">
        <v>9957</v>
      </c>
      <c r="BL4801" s="74" t="s">
        <v>5736</v>
      </c>
      <c r="BM4801" s="74"/>
    </row>
    <row r="4802" spans="63:65" x14ac:dyDescent="0.25">
      <c r="BK4802" s="74">
        <v>9958</v>
      </c>
      <c r="BL4802" s="74" t="s">
        <v>5737</v>
      </c>
      <c r="BM4802" s="74"/>
    </row>
    <row r="4803" spans="63:65" x14ac:dyDescent="0.25">
      <c r="BK4803" s="74">
        <v>9959</v>
      </c>
      <c r="BL4803" s="74" t="s">
        <v>5737</v>
      </c>
      <c r="BM4803" s="74"/>
    </row>
    <row r="4804" spans="63:65" x14ac:dyDescent="0.25">
      <c r="BK4804" s="74">
        <v>9960</v>
      </c>
      <c r="BL4804" s="74" t="s">
        <v>10388</v>
      </c>
      <c r="BM4804" s="74"/>
    </row>
    <row r="4805" spans="63:65" x14ac:dyDescent="0.25">
      <c r="BK4805" s="74">
        <v>9961</v>
      </c>
      <c r="BL4805" s="74" t="s">
        <v>3827</v>
      </c>
      <c r="BM4805" s="74"/>
    </row>
    <row r="4806" spans="63:65" x14ac:dyDescent="0.25">
      <c r="BK4806" s="74">
        <v>9962</v>
      </c>
      <c r="BL4806" s="74" t="s">
        <v>5738</v>
      </c>
      <c r="BM4806" s="74"/>
    </row>
    <row r="4807" spans="63:65" x14ac:dyDescent="0.25">
      <c r="BK4807" s="74">
        <v>9963</v>
      </c>
      <c r="BL4807" s="74" t="s">
        <v>5739</v>
      </c>
      <c r="BM4807" s="74"/>
    </row>
    <row r="4808" spans="63:65" x14ac:dyDescent="0.25">
      <c r="BK4808" s="74">
        <v>9964</v>
      </c>
      <c r="BL4808" s="74" t="s">
        <v>3332</v>
      </c>
      <c r="BM4808" s="74"/>
    </row>
    <row r="4809" spans="63:65" x14ac:dyDescent="0.25">
      <c r="BK4809" s="74">
        <v>9965</v>
      </c>
      <c r="BL4809" s="74" t="s">
        <v>5740</v>
      </c>
      <c r="BM4809" s="74"/>
    </row>
    <row r="4810" spans="63:65" x14ac:dyDescent="0.25">
      <c r="BK4810" s="74">
        <v>9966</v>
      </c>
      <c r="BL4810" s="74" t="s">
        <v>5418</v>
      </c>
      <c r="BM4810" s="74"/>
    </row>
    <row r="4811" spans="63:65" x14ac:dyDescent="0.25">
      <c r="BK4811" s="74">
        <v>9967</v>
      </c>
      <c r="BL4811" s="74" t="s">
        <v>5741</v>
      </c>
      <c r="BM4811" s="74"/>
    </row>
    <row r="4812" spans="63:65" x14ac:dyDescent="0.25">
      <c r="BK4812" s="74">
        <v>9968</v>
      </c>
      <c r="BL4812" s="74" t="s">
        <v>5742</v>
      </c>
      <c r="BM4812" s="74"/>
    </row>
    <row r="4813" spans="63:65" x14ac:dyDescent="0.25">
      <c r="BK4813" s="74">
        <v>9969</v>
      </c>
      <c r="BL4813" s="74" t="s">
        <v>5743</v>
      </c>
      <c r="BM4813" s="74"/>
    </row>
    <row r="4814" spans="63:65" x14ac:dyDescent="0.25">
      <c r="BK4814" s="74">
        <v>9972</v>
      </c>
      <c r="BL4814" s="74" t="s">
        <v>5744</v>
      </c>
      <c r="BM4814" s="74"/>
    </row>
    <row r="4815" spans="63:65" x14ac:dyDescent="0.25">
      <c r="BK4815" s="74">
        <v>9973</v>
      </c>
      <c r="BL4815" s="74" t="s">
        <v>3344</v>
      </c>
      <c r="BM4815" s="74"/>
    </row>
    <row r="4816" spans="63:65" x14ac:dyDescent="0.25">
      <c r="BK4816" s="74">
        <v>9974</v>
      </c>
      <c r="BL4816" s="74" t="s">
        <v>3344</v>
      </c>
      <c r="BM4816" s="74"/>
    </row>
    <row r="4817" spans="63:65" x14ac:dyDescent="0.25">
      <c r="BK4817" s="74">
        <v>9975</v>
      </c>
      <c r="BL4817" s="74" t="s">
        <v>5745</v>
      </c>
      <c r="BM4817" s="74"/>
    </row>
    <row r="4818" spans="63:65" x14ac:dyDescent="0.25">
      <c r="BK4818" s="74">
        <v>9976</v>
      </c>
      <c r="BL4818" s="74" t="s">
        <v>5746</v>
      </c>
      <c r="BM4818" s="74"/>
    </row>
    <row r="4819" spans="63:65" x14ac:dyDescent="0.25">
      <c r="BK4819" s="74">
        <v>9977</v>
      </c>
      <c r="BL4819" s="74" t="s">
        <v>5696</v>
      </c>
      <c r="BM4819" s="74"/>
    </row>
    <row r="4820" spans="63:65" x14ac:dyDescent="0.25">
      <c r="BK4820" s="74">
        <v>9978</v>
      </c>
      <c r="BL4820" s="74" t="s">
        <v>3671</v>
      </c>
      <c r="BM4820" s="74"/>
    </row>
    <row r="4821" spans="63:65" x14ac:dyDescent="0.25">
      <c r="BK4821" s="74">
        <v>9979</v>
      </c>
      <c r="BL4821" s="74" t="s">
        <v>5747</v>
      </c>
      <c r="BM4821" s="74"/>
    </row>
    <row r="4822" spans="63:65" x14ac:dyDescent="0.25">
      <c r="BK4822" s="74">
        <v>9980</v>
      </c>
      <c r="BL4822" s="74" t="s">
        <v>10389</v>
      </c>
      <c r="BM4822" s="74"/>
    </row>
    <row r="4823" spans="63:65" x14ac:dyDescent="0.25">
      <c r="BK4823" s="74">
        <v>9981</v>
      </c>
      <c r="BL4823" s="74" t="s">
        <v>5748</v>
      </c>
      <c r="BM4823" s="74"/>
    </row>
    <row r="4824" spans="63:65" x14ac:dyDescent="0.25">
      <c r="BK4824" s="74">
        <v>9982</v>
      </c>
      <c r="BL4824" s="74" t="s">
        <v>4667</v>
      </c>
      <c r="BM4824" s="74"/>
    </row>
    <row r="4825" spans="63:65" x14ac:dyDescent="0.25">
      <c r="BK4825" s="74">
        <v>9983</v>
      </c>
      <c r="BL4825" s="74" t="s">
        <v>5749</v>
      </c>
      <c r="BM4825" s="74"/>
    </row>
    <row r="4826" spans="63:65" x14ac:dyDescent="0.25">
      <c r="BK4826" s="74">
        <v>9984</v>
      </c>
      <c r="BL4826" s="74" t="s">
        <v>10390</v>
      </c>
      <c r="BM4826" s="74"/>
    </row>
    <row r="4827" spans="63:65" x14ac:dyDescent="0.25">
      <c r="BK4827" s="74">
        <v>9985</v>
      </c>
      <c r="BL4827" s="74" t="s">
        <v>5750</v>
      </c>
      <c r="BM4827" s="74"/>
    </row>
    <row r="4828" spans="63:65" x14ac:dyDescent="0.25">
      <c r="BK4828" s="74">
        <v>9986</v>
      </c>
      <c r="BL4828" s="74" t="s">
        <v>5751</v>
      </c>
      <c r="BM4828" s="74"/>
    </row>
    <row r="4829" spans="63:65" x14ac:dyDescent="0.25">
      <c r="BK4829" s="74">
        <v>9987</v>
      </c>
      <c r="BL4829" s="74" t="s">
        <v>3505</v>
      </c>
      <c r="BM4829" s="74"/>
    </row>
    <row r="4830" spans="63:65" x14ac:dyDescent="0.25">
      <c r="BK4830" s="74">
        <v>9988</v>
      </c>
      <c r="BL4830" s="74" t="s">
        <v>5752</v>
      </c>
      <c r="BM4830" s="74"/>
    </row>
    <row r="4831" spans="63:65" x14ac:dyDescent="0.25">
      <c r="BK4831" s="74">
        <v>9989</v>
      </c>
      <c r="BL4831" s="74" t="s">
        <v>3344</v>
      </c>
      <c r="BM4831" s="74"/>
    </row>
    <row r="4832" spans="63:65" x14ac:dyDescent="0.25">
      <c r="BK4832" s="74">
        <v>9990</v>
      </c>
      <c r="BL4832" s="74" t="s">
        <v>5753</v>
      </c>
      <c r="BM4832" s="74"/>
    </row>
    <row r="4833" spans="63:65" x14ac:dyDescent="0.25">
      <c r="BK4833" s="74">
        <v>9991</v>
      </c>
      <c r="BL4833" s="74" t="s">
        <v>3363</v>
      </c>
      <c r="BM4833" s="74"/>
    </row>
    <row r="4834" spans="63:65" x14ac:dyDescent="0.25">
      <c r="BK4834" s="74">
        <v>9992</v>
      </c>
      <c r="BL4834" s="74" t="s">
        <v>4039</v>
      </c>
      <c r="BM4834" s="74"/>
    </row>
    <row r="4835" spans="63:65" x14ac:dyDescent="0.25">
      <c r="BK4835" s="74">
        <v>9993</v>
      </c>
      <c r="BL4835" s="74" t="s">
        <v>5754</v>
      </c>
      <c r="BM4835" s="74"/>
    </row>
    <row r="4836" spans="63:65" x14ac:dyDescent="0.25">
      <c r="BK4836" s="74">
        <v>9994</v>
      </c>
      <c r="BL4836" s="74" t="s">
        <v>5636</v>
      </c>
      <c r="BM4836" s="74"/>
    </row>
    <row r="4837" spans="63:65" x14ac:dyDescent="0.25">
      <c r="BK4837" s="74">
        <v>9995</v>
      </c>
      <c r="BL4837" s="74" t="s">
        <v>5755</v>
      </c>
      <c r="BM4837" s="74"/>
    </row>
    <row r="4838" spans="63:65" x14ac:dyDescent="0.25">
      <c r="BK4838" s="74">
        <v>9996</v>
      </c>
      <c r="BL4838" s="74" t="s">
        <v>10391</v>
      </c>
      <c r="BM4838" s="74"/>
    </row>
    <row r="4839" spans="63:65" x14ac:dyDescent="0.25">
      <c r="BK4839" s="74">
        <v>9997</v>
      </c>
      <c r="BL4839" s="74" t="s">
        <v>10392</v>
      </c>
      <c r="BM4839" s="74"/>
    </row>
    <row r="4840" spans="63:65" x14ac:dyDescent="0.25">
      <c r="BK4840" s="74">
        <v>9998</v>
      </c>
      <c r="BL4840" s="74" t="s">
        <v>5756</v>
      </c>
      <c r="BM4840" s="74"/>
    </row>
    <row r="4841" spans="63:65" x14ac:dyDescent="0.25">
      <c r="BK4841" s="74">
        <v>10000</v>
      </c>
      <c r="BL4841" s="74" t="s">
        <v>5757</v>
      </c>
      <c r="BM4841" s="74"/>
    </row>
    <row r="4842" spans="63:65" x14ac:dyDescent="0.25">
      <c r="BK4842" s="74">
        <v>10001</v>
      </c>
      <c r="BL4842" s="74" t="s">
        <v>5758</v>
      </c>
      <c r="BM4842" s="74"/>
    </row>
    <row r="4843" spans="63:65" x14ac:dyDescent="0.25">
      <c r="BK4843" s="74">
        <v>10002</v>
      </c>
      <c r="BL4843" s="74" t="s">
        <v>801</v>
      </c>
      <c r="BM4843" s="74"/>
    </row>
    <row r="4844" spans="63:65" x14ac:dyDescent="0.25">
      <c r="BK4844" s="74">
        <v>10003</v>
      </c>
      <c r="BL4844" s="74" t="s">
        <v>5759</v>
      </c>
      <c r="BM4844" s="74"/>
    </row>
    <row r="4845" spans="63:65" x14ac:dyDescent="0.25">
      <c r="BK4845" s="74">
        <v>10004</v>
      </c>
      <c r="BL4845" s="74" t="s">
        <v>5760</v>
      </c>
      <c r="BM4845" s="74"/>
    </row>
    <row r="4846" spans="63:65" x14ac:dyDescent="0.25">
      <c r="BK4846" s="74">
        <v>10005</v>
      </c>
      <c r="BL4846" s="74" t="s">
        <v>3840</v>
      </c>
      <c r="BM4846" s="74"/>
    </row>
    <row r="4847" spans="63:65" x14ac:dyDescent="0.25">
      <c r="BK4847" s="74">
        <v>10006</v>
      </c>
      <c r="BL4847" s="74" t="s">
        <v>5761</v>
      </c>
      <c r="BM4847" s="74"/>
    </row>
    <row r="4848" spans="63:65" x14ac:dyDescent="0.25">
      <c r="BK4848" s="74">
        <v>10007</v>
      </c>
      <c r="BL4848" s="74" t="s">
        <v>4734</v>
      </c>
      <c r="BM4848" s="74"/>
    </row>
    <row r="4849" spans="63:65" x14ac:dyDescent="0.25">
      <c r="BK4849" s="74">
        <v>10008</v>
      </c>
      <c r="BL4849" s="74" t="s">
        <v>10393</v>
      </c>
      <c r="BM4849" s="74"/>
    </row>
    <row r="4850" spans="63:65" x14ac:dyDescent="0.25">
      <c r="BK4850" s="74">
        <v>10009</v>
      </c>
      <c r="BL4850" s="74" t="s">
        <v>5762</v>
      </c>
      <c r="BM4850" s="74"/>
    </row>
    <row r="4851" spans="63:65" x14ac:dyDescent="0.25">
      <c r="BK4851" s="74">
        <v>10010</v>
      </c>
      <c r="BL4851" s="74" t="s">
        <v>10394</v>
      </c>
      <c r="BM4851" s="74"/>
    </row>
    <row r="4852" spans="63:65" x14ac:dyDescent="0.25">
      <c r="BK4852" s="74">
        <v>10011</v>
      </c>
      <c r="BL4852" s="74" t="s">
        <v>5763</v>
      </c>
      <c r="BM4852" s="74"/>
    </row>
    <row r="4853" spans="63:65" x14ac:dyDescent="0.25">
      <c r="BK4853" s="74">
        <v>10012</v>
      </c>
      <c r="BL4853" s="74" t="s">
        <v>5764</v>
      </c>
      <c r="BM4853" s="74"/>
    </row>
    <row r="4854" spans="63:65" x14ac:dyDescent="0.25">
      <c r="BK4854" s="74">
        <v>10013</v>
      </c>
      <c r="BL4854" s="74" t="s">
        <v>10107</v>
      </c>
      <c r="BM4854" s="74"/>
    </row>
    <row r="4855" spans="63:65" x14ac:dyDescent="0.25">
      <c r="BK4855" s="74">
        <v>10014</v>
      </c>
      <c r="BL4855" s="74" t="s">
        <v>5765</v>
      </c>
      <c r="BM4855" s="74"/>
    </row>
    <row r="4856" spans="63:65" x14ac:dyDescent="0.25">
      <c r="BK4856" s="74">
        <v>10015</v>
      </c>
      <c r="BL4856" s="74" t="s">
        <v>5766</v>
      </c>
      <c r="BM4856" s="74"/>
    </row>
    <row r="4857" spans="63:65" x14ac:dyDescent="0.25">
      <c r="BK4857" s="74">
        <v>10018</v>
      </c>
      <c r="BL4857" s="74" t="s">
        <v>4215</v>
      </c>
      <c r="BM4857" s="74"/>
    </row>
    <row r="4858" spans="63:65" x14ac:dyDescent="0.25">
      <c r="BK4858" s="74">
        <v>10019</v>
      </c>
      <c r="BL4858" s="74" t="s">
        <v>5767</v>
      </c>
      <c r="BM4858" s="74"/>
    </row>
    <row r="4859" spans="63:65" x14ac:dyDescent="0.25">
      <c r="BK4859" s="74">
        <v>10020</v>
      </c>
      <c r="BL4859" s="74" t="s">
        <v>5768</v>
      </c>
      <c r="BM4859" s="74"/>
    </row>
    <row r="4860" spans="63:65" x14ac:dyDescent="0.25">
      <c r="BK4860" s="74">
        <v>10021</v>
      </c>
      <c r="BL4860" s="74" t="s">
        <v>5769</v>
      </c>
      <c r="BM4860" s="74"/>
    </row>
    <row r="4861" spans="63:65" x14ac:dyDescent="0.25">
      <c r="BK4861" s="74">
        <v>10022</v>
      </c>
      <c r="BL4861" s="74" t="s">
        <v>5770</v>
      </c>
      <c r="BM4861" s="74"/>
    </row>
    <row r="4862" spans="63:65" x14ac:dyDescent="0.25">
      <c r="BK4862" s="74">
        <v>10023</v>
      </c>
      <c r="BL4862" s="74" t="s">
        <v>10395</v>
      </c>
      <c r="BM4862" s="74"/>
    </row>
    <row r="4863" spans="63:65" x14ac:dyDescent="0.25">
      <c r="BK4863" s="74">
        <v>10024</v>
      </c>
      <c r="BL4863" s="74" t="s">
        <v>5771</v>
      </c>
      <c r="BM4863" s="74"/>
    </row>
    <row r="4864" spans="63:65" x14ac:dyDescent="0.25">
      <c r="BK4864" s="74">
        <v>10025</v>
      </c>
      <c r="BL4864" s="74" t="s">
        <v>12428</v>
      </c>
      <c r="BM4864" s="74"/>
    </row>
    <row r="4865" spans="63:65" x14ac:dyDescent="0.25">
      <c r="BK4865" s="74">
        <v>10026</v>
      </c>
      <c r="BL4865" s="74" t="s">
        <v>10396</v>
      </c>
      <c r="BM4865" s="74"/>
    </row>
    <row r="4866" spans="63:65" x14ac:dyDescent="0.25">
      <c r="BK4866" s="74">
        <v>10027</v>
      </c>
      <c r="BL4866" s="74" t="s">
        <v>5772</v>
      </c>
      <c r="BM4866" s="74"/>
    </row>
    <row r="4867" spans="63:65" x14ac:dyDescent="0.25">
      <c r="BK4867" s="74">
        <v>10028</v>
      </c>
      <c r="BL4867" s="74" t="s">
        <v>10397</v>
      </c>
      <c r="BM4867" s="74"/>
    </row>
    <row r="4868" spans="63:65" x14ac:dyDescent="0.25">
      <c r="BK4868" s="74">
        <v>10029</v>
      </c>
      <c r="BL4868" s="74" t="s">
        <v>5773</v>
      </c>
      <c r="BM4868" s="74"/>
    </row>
    <row r="4869" spans="63:65" x14ac:dyDescent="0.25">
      <c r="BK4869" s="74">
        <v>10030</v>
      </c>
      <c r="BL4869" s="74" t="s">
        <v>5774</v>
      </c>
      <c r="BM4869" s="74"/>
    </row>
    <row r="4870" spans="63:65" x14ac:dyDescent="0.25">
      <c r="BK4870" s="74">
        <v>10031</v>
      </c>
      <c r="BL4870" s="74" t="s">
        <v>5775</v>
      </c>
      <c r="BM4870" s="74"/>
    </row>
    <row r="4871" spans="63:65" x14ac:dyDescent="0.25">
      <c r="BK4871" s="74">
        <v>10032</v>
      </c>
      <c r="BL4871" s="74" t="s">
        <v>5776</v>
      </c>
      <c r="BM4871" s="74"/>
    </row>
    <row r="4872" spans="63:65" x14ac:dyDescent="0.25">
      <c r="BK4872" s="74">
        <v>10033</v>
      </c>
      <c r="BL4872" s="74" t="s">
        <v>5739</v>
      </c>
      <c r="BM4872" s="74"/>
    </row>
    <row r="4873" spans="63:65" x14ac:dyDescent="0.25">
      <c r="BK4873" s="74">
        <v>10034</v>
      </c>
      <c r="BL4873" s="74" t="s">
        <v>5777</v>
      </c>
      <c r="BM4873" s="74"/>
    </row>
    <row r="4874" spans="63:65" x14ac:dyDescent="0.25">
      <c r="BK4874" s="74">
        <v>10035</v>
      </c>
      <c r="BL4874" s="74" t="s">
        <v>5778</v>
      </c>
      <c r="BM4874" s="74"/>
    </row>
    <row r="4875" spans="63:65" x14ac:dyDescent="0.25">
      <c r="BK4875" s="74">
        <v>10036</v>
      </c>
      <c r="BL4875" s="74" t="s">
        <v>5779</v>
      </c>
      <c r="BM4875" s="74"/>
    </row>
    <row r="4876" spans="63:65" x14ac:dyDescent="0.25">
      <c r="BK4876" s="74">
        <v>10037</v>
      </c>
      <c r="BL4876" s="74" t="s">
        <v>4943</v>
      </c>
      <c r="BM4876" s="74"/>
    </row>
    <row r="4877" spans="63:65" x14ac:dyDescent="0.25">
      <c r="BK4877" s="74">
        <v>10038</v>
      </c>
      <c r="BL4877" s="74" t="s">
        <v>4853</v>
      </c>
      <c r="BM4877" s="74"/>
    </row>
    <row r="4878" spans="63:65" x14ac:dyDescent="0.25">
      <c r="BK4878" s="74">
        <v>10039</v>
      </c>
      <c r="BL4878" s="74" t="s">
        <v>5780</v>
      </c>
      <c r="BM4878" s="74"/>
    </row>
    <row r="4879" spans="63:65" x14ac:dyDescent="0.25">
      <c r="BK4879" s="74">
        <v>10040</v>
      </c>
      <c r="BL4879" s="74" t="s">
        <v>2437</v>
      </c>
      <c r="BM4879" s="74"/>
    </row>
    <row r="4880" spans="63:65" x14ac:dyDescent="0.25">
      <c r="BK4880" s="74">
        <v>10041</v>
      </c>
      <c r="BL4880" s="74" t="s">
        <v>5781</v>
      </c>
      <c r="BM4880" s="74"/>
    </row>
    <row r="4881" spans="63:65" x14ac:dyDescent="0.25">
      <c r="BK4881" s="74">
        <v>10042</v>
      </c>
      <c r="BL4881" s="74" t="s">
        <v>10398</v>
      </c>
      <c r="BM4881" s="74"/>
    </row>
    <row r="4882" spans="63:65" x14ac:dyDescent="0.25">
      <c r="BK4882" s="74">
        <v>10043</v>
      </c>
      <c r="BL4882" s="74" t="s">
        <v>5782</v>
      </c>
      <c r="BM4882" s="74"/>
    </row>
    <row r="4883" spans="63:65" x14ac:dyDescent="0.25">
      <c r="BK4883" s="74">
        <v>10044</v>
      </c>
      <c r="BL4883" s="74" t="s">
        <v>10399</v>
      </c>
      <c r="BM4883" s="74"/>
    </row>
    <row r="4884" spans="63:65" x14ac:dyDescent="0.25">
      <c r="BK4884" s="74">
        <v>10045</v>
      </c>
      <c r="BL4884" s="74" t="s">
        <v>5783</v>
      </c>
      <c r="BM4884" s="74"/>
    </row>
    <row r="4885" spans="63:65" x14ac:dyDescent="0.25">
      <c r="BK4885" s="74">
        <v>10046</v>
      </c>
      <c r="BL4885" s="74" t="s">
        <v>4002</v>
      </c>
      <c r="BM4885" s="74"/>
    </row>
    <row r="4886" spans="63:65" x14ac:dyDescent="0.25">
      <c r="BK4886" s="74">
        <v>10047</v>
      </c>
      <c r="BL4886" s="74" t="s">
        <v>10400</v>
      </c>
      <c r="BM4886" s="74"/>
    </row>
    <row r="4887" spans="63:65" x14ac:dyDescent="0.25">
      <c r="BK4887" s="74">
        <v>10048</v>
      </c>
      <c r="BL4887" s="74" t="s">
        <v>5784</v>
      </c>
      <c r="BM4887" s="74"/>
    </row>
    <row r="4888" spans="63:65" x14ac:dyDescent="0.25">
      <c r="BK4888" s="74">
        <v>10049</v>
      </c>
      <c r="BL4888" s="74" t="s">
        <v>5785</v>
      </c>
      <c r="BM4888" s="74"/>
    </row>
    <row r="4889" spans="63:65" x14ac:dyDescent="0.25">
      <c r="BK4889" s="74">
        <v>10050</v>
      </c>
      <c r="BL4889" s="74" t="s">
        <v>5786</v>
      </c>
      <c r="BM4889" s="74"/>
    </row>
    <row r="4890" spans="63:65" x14ac:dyDescent="0.25">
      <c r="BK4890" s="74">
        <v>10051</v>
      </c>
      <c r="BL4890" s="74" t="s">
        <v>10401</v>
      </c>
      <c r="BM4890" s="74"/>
    </row>
    <row r="4891" spans="63:65" x14ac:dyDescent="0.25">
      <c r="BK4891" s="74">
        <v>10052</v>
      </c>
      <c r="BL4891" s="74" t="s">
        <v>5787</v>
      </c>
      <c r="BM4891" s="74"/>
    </row>
    <row r="4892" spans="63:65" x14ac:dyDescent="0.25">
      <c r="BK4892" s="74">
        <v>10053</v>
      </c>
      <c r="BL4892" s="74" t="s">
        <v>5788</v>
      </c>
      <c r="BM4892" s="74"/>
    </row>
    <row r="4893" spans="63:65" x14ac:dyDescent="0.25">
      <c r="BK4893" s="74">
        <v>10054</v>
      </c>
      <c r="BL4893" s="74" t="s">
        <v>5789</v>
      </c>
      <c r="BM4893" s="74"/>
    </row>
    <row r="4894" spans="63:65" x14ac:dyDescent="0.25">
      <c r="BK4894" s="74">
        <v>10055</v>
      </c>
      <c r="BL4894" s="74" t="s">
        <v>5790</v>
      </c>
      <c r="BM4894" s="74"/>
    </row>
    <row r="4895" spans="63:65" x14ac:dyDescent="0.25">
      <c r="BK4895" s="74">
        <v>10056</v>
      </c>
      <c r="BL4895" s="74" t="s">
        <v>3730</v>
      </c>
      <c r="BM4895" s="74"/>
    </row>
    <row r="4896" spans="63:65" x14ac:dyDescent="0.25">
      <c r="BK4896" s="74">
        <v>10057</v>
      </c>
      <c r="BL4896" s="74" t="s">
        <v>5791</v>
      </c>
      <c r="BM4896" s="74"/>
    </row>
    <row r="4897" spans="63:65" x14ac:dyDescent="0.25">
      <c r="BK4897" s="74">
        <v>10058</v>
      </c>
      <c r="BL4897" s="74" t="s">
        <v>5792</v>
      </c>
      <c r="BM4897" s="74"/>
    </row>
    <row r="4898" spans="63:65" x14ac:dyDescent="0.25">
      <c r="BK4898" s="74">
        <v>10059</v>
      </c>
      <c r="BL4898" s="74" t="s">
        <v>5793</v>
      </c>
      <c r="BM4898" s="74"/>
    </row>
    <row r="4899" spans="63:65" x14ac:dyDescent="0.25">
      <c r="BK4899" s="74">
        <v>10060</v>
      </c>
      <c r="BL4899" s="74" t="s">
        <v>10402</v>
      </c>
      <c r="BM4899" s="74"/>
    </row>
    <row r="4900" spans="63:65" x14ac:dyDescent="0.25">
      <c r="BK4900" s="74">
        <v>10061</v>
      </c>
      <c r="BL4900" s="74" t="s">
        <v>10403</v>
      </c>
      <c r="BM4900" s="74"/>
    </row>
    <row r="4901" spans="63:65" x14ac:dyDescent="0.25">
      <c r="BK4901" s="74">
        <v>10062</v>
      </c>
      <c r="BL4901" s="74" t="s">
        <v>5794</v>
      </c>
      <c r="BM4901" s="74"/>
    </row>
    <row r="4902" spans="63:65" x14ac:dyDescent="0.25">
      <c r="BK4902" s="74">
        <v>10063</v>
      </c>
      <c r="BL4902" s="74" t="s">
        <v>5795</v>
      </c>
      <c r="BM4902" s="74"/>
    </row>
    <row r="4903" spans="63:65" x14ac:dyDescent="0.25">
      <c r="BK4903" s="74">
        <v>10064</v>
      </c>
      <c r="BL4903" s="74" t="s">
        <v>5133</v>
      </c>
      <c r="BM4903" s="74"/>
    </row>
    <row r="4904" spans="63:65" x14ac:dyDescent="0.25">
      <c r="BK4904" s="74">
        <v>10065</v>
      </c>
      <c r="BL4904" s="74" t="s">
        <v>3998</v>
      </c>
      <c r="BM4904" s="74"/>
    </row>
    <row r="4905" spans="63:65" x14ac:dyDescent="0.25">
      <c r="BK4905" s="74">
        <v>10066</v>
      </c>
      <c r="BL4905" s="74" t="s">
        <v>5796</v>
      </c>
      <c r="BM4905" s="74"/>
    </row>
    <row r="4906" spans="63:65" x14ac:dyDescent="0.25">
      <c r="BK4906" s="74">
        <v>10068</v>
      </c>
      <c r="BL4906" s="74" t="s">
        <v>4199</v>
      </c>
      <c r="BM4906" s="74"/>
    </row>
    <row r="4907" spans="63:65" x14ac:dyDescent="0.25">
      <c r="BK4907" s="74">
        <v>10070</v>
      </c>
      <c r="BL4907" s="74" t="s">
        <v>4705</v>
      </c>
      <c r="BM4907" s="74"/>
    </row>
    <row r="4908" spans="63:65" x14ac:dyDescent="0.25">
      <c r="BK4908" s="74">
        <v>10071</v>
      </c>
      <c r="BL4908" s="74" t="s">
        <v>5797</v>
      </c>
      <c r="BM4908" s="74"/>
    </row>
    <row r="4909" spans="63:65" x14ac:dyDescent="0.25">
      <c r="BK4909" s="74">
        <v>10072</v>
      </c>
      <c r="BL4909" s="74" t="s">
        <v>5798</v>
      </c>
      <c r="BM4909" s="74"/>
    </row>
    <row r="4910" spans="63:65" x14ac:dyDescent="0.25">
      <c r="BK4910" s="74">
        <v>10074</v>
      </c>
      <c r="BL4910" s="74" t="s">
        <v>5799</v>
      </c>
      <c r="BM4910" s="74"/>
    </row>
    <row r="4911" spans="63:65" x14ac:dyDescent="0.25">
      <c r="BK4911" s="74">
        <v>10075</v>
      </c>
      <c r="BL4911" s="74" t="s">
        <v>5800</v>
      </c>
      <c r="BM4911" s="74"/>
    </row>
    <row r="4912" spans="63:65" x14ac:dyDescent="0.25">
      <c r="BK4912" s="74">
        <v>10076</v>
      </c>
      <c r="BL4912" s="74" t="s">
        <v>10404</v>
      </c>
      <c r="BM4912" s="74"/>
    </row>
    <row r="4913" spans="63:65" x14ac:dyDescent="0.25">
      <c r="BK4913" s="74">
        <v>10077</v>
      </c>
      <c r="BL4913" s="74" t="s">
        <v>5411</v>
      </c>
      <c r="BM4913" s="74"/>
    </row>
    <row r="4914" spans="63:65" x14ac:dyDescent="0.25">
      <c r="BK4914" s="74">
        <v>10078</v>
      </c>
      <c r="BL4914" s="74" t="s">
        <v>3355</v>
      </c>
      <c r="BM4914" s="74"/>
    </row>
    <row r="4915" spans="63:65" x14ac:dyDescent="0.25">
      <c r="BK4915" s="74">
        <v>10079</v>
      </c>
      <c r="BL4915" s="74" t="s">
        <v>5801</v>
      </c>
      <c r="BM4915" s="74"/>
    </row>
    <row r="4916" spans="63:65" x14ac:dyDescent="0.25">
      <c r="BK4916" s="74">
        <v>10080</v>
      </c>
      <c r="BL4916" s="74" t="s">
        <v>5802</v>
      </c>
      <c r="BM4916" s="74"/>
    </row>
    <row r="4917" spans="63:65" x14ac:dyDescent="0.25">
      <c r="BK4917" s="74">
        <v>10081</v>
      </c>
      <c r="BL4917" s="74" t="s">
        <v>10405</v>
      </c>
      <c r="BM4917" s="74"/>
    </row>
    <row r="4918" spans="63:65" x14ac:dyDescent="0.25">
      <c r="BK4918" s="74">
        <v>10082</v>
      </c>
      <c r="BL4918" s="74" t="s">
        <v>5803</v>
      </c>
      <c r="BM4918" s="74"/>
    </row>
    <row r="4919" spans="63:65" x14ac:dyDescent="0.25">
      <c r="BK4919" s="74">
        <v>10083</v>
      </c>
      <c r="BL4919" s="74" t="s">
        <v>10406</v>
      </c>
      <c r="BM4919" s="74"/>
    </row>
    <row r="4920" spans="63:65" x14ac:dyDescent="0.25">
      <c r="BK4920" s="74">
        <v>10084</v>
      </c>
      <c r="BL4920" s="74" t="s">
        <v>5804</v>
      </c>
      <c r="BM4920" s="74"/>
    </row>
    <row r="4921" spans="63:65" x14ac:dyDescent="0.25">
      <c r="BK4921" s="74">
        <v>10085</v>
      </c>
      <c r="BL4921" s="74" t="s">
        <v>5805</v>
      </c>
      <c r="BM4921" s="74"/>
    </row>
    <row r="4922" spans="63:65" x14ac:dyDescent="0.25">
      <c r="BK4922" s="74">
        <v>10086</v>
      </c>
      <c r="BL4922" s="74" t="s">
        <v>5806</v>
      </c>
      <c r="BM4922" s="74"/>
    </row>
    <row r="4923" spans="63:65" x14ac:dyDescent="0.25">
      <c r="BK4923" s="74">
        <v>10087</v>
      </c>
      <c r="BL4923" s="74" t="s">
        <v>5807</v>
      </c>
      <c r="BM4923" s="74"/>
    </row>
    <row r="4924" spans="63:65" x14ac:dyDescent="0.25">
      <c r="BK4924" s="74">
        <v>10088</v>
      </c>
      <c r="BL4924" s="74" t="s">
        <v>3961</v>
      </c>
      <c r="BM4924" s="74"/>
    </row>
    <row r="4925" spans="63:65" x14ac:dyDescent="0.25">
      <c r="BK4925" s="74">
        <v>10089</v>
      </c>
      <c r="BL4925" s="74" t="s">
        <v>5808</v>
      </c>
      <c r="BM4925" s="74"/>
    </row>
    <row r="4926" spans="63:65" x14ac:dyDescent="0.25">
      <c r="BK4926" s="74">
        <v>10090</v>
      </c>
      <c r="BL4926" s="74" t="s">
        <v>5809</v>
      </c>
      <c r="BM4926" s="74"/>
    </row>
    <row r="4927" spans="63:65" x14ac:dyDescent="0.25">
      <c r="BK4927" s="74">
        <v>10091</v>
      </c>
      <c r="BL4927" s="74" t="s">
        <v>5810</v>
      </c>
      <c r="BM4927" s="74"/>
    </row>
    <row r="4928" spans="63:65" x14ac:dyDescent="0.25">
      <c r="BK4928" s="74">
        <v>10092</v>
      </c>
      <c r="BL4928" s="74" t="s">
        <v>5811</v>
      </c>
      <c r="BM4928" s="74"/>
    </row>
    <row r="4929" spans="63:65" x14ac:dyDescent="0.25">
      <c r="BK4929" s="74">
        <v>10093</v>
      </c>
      <c r="BL4929" s="74" t="s">
        <v>5812</v>
      </c>
      <c r="BM4929" s="74"/>
    </row>
    <row r="4930" spans="63:65" x14ac:dyDescent="0.25">
      <c r="BK4930" s="74">
        <v>10094</v>
      </c>
      <c r="BL4930" s="74" t="s">
        <v>5813</v>
      </c>
      <c r="BM4930" s="74"/>
    </row>
    <row r="4931" spans="63:65" x14ac:dyDescent="0.25">
      <c r="BK4931" s="74">
        <v>10095</v>
      </c>
      <c r="BL4931" s="74" t="s">
        <v>5814</v>
      </c>
      <c r="BM4931" s="74"/>
    </row>
    <row r="4932" spans="63:65" x14ac:dyDescent="0.25">
      <c r="BK4932" s="74">
        <v>10096</v>
      </c>
      <c r="BL4932" s="74" t="s">
        <v>5815</v>
      </c>
      <c r="BM4932" s="74"/>
    </row>
    <row r="4933" spans="63:65" x14ac:dyDescent="0.25">
      <c r="BK4933" s="74">
        <v>10097</v>
      </c>
      <c r="BL4933" s="74" t="s">
        <v>5816</v>
      </c>
      <c r="BM4933" s="74"/>
    </row>
    <row r="4934" spans="63:65" x14ac:dyDescent="0.25">
      <c r="BK4934" s="74">
        <v>10098</v>
      </c>
      <c r="BL4934" s="74" t="s">
        <v>5817</v>
      </c>
      <c r="BM4934" s="74"/>
    </row>
    <row r="4935" spans="63:65" x14ac:dyDescent="0.25">
      <c r="BK4935" s="74">
        <v>10099</v>
      </c>
      <c r="BL4935" s="74" t="s">
        <v>3357</v>
      </c>
      <c r="BM4935" s="74"/>
    </row>
    <row r="4936" spans="63:65" x14ac:dyDescent="0.25">
      <c r="BK4936" s="74">
        <v>10100</v>
      </c>
      <c r="BL4936" s="74" t="s">
        <v>5818</v>
      </c>
      <c r="BM4936" s="74"/>
    </row>
    <row r="4937" spans="63:65" x14ac:dyDescent="0.25">
      <c r="BK4937" s="74">
        <v>10101</v>
      </c>
      <c r="BL4937" s="74" t="s">
        <v>10407</v>
      </c>
      <c r="BM4937" s="74"/>
    </row>
    <row r="4938" spans="63:65" x14ac:dyDescent="0.25">
      <c r="BK4938" s="74">
        <v>10102</v>
      </c>
      <c r="BL4938" s="74" t="s">
        <v>10408</v>
      </c>
      <c r="BM4938" s="74"/>
    </row>
    <row r="4939" spans="63:65" x14ac:dyDescent="0.25">
      <c r="BK4939" s="74">
        <v>10103</v>
      </c>
      <c r="BL4939" s="74" t="s">
        <v>3433</v>
      </c>
      <c r="BM4939" s="74"/>
    </row>
    <row r="4940" spans="63:65" x14ac:dyDescent="0.25">
      <c r="BK4940" s="74">
        <v>10104</v>
      </c>
      <c r="BL4940" s="74" t="s">
        <v>5819</v>
      </c>
      <c r="BM4940" s="74"/>
    </row>
    <row r="4941" spans="63:65" x14ac:dyDescent="0.25">
      <c r="BK4941" s="74">
        <v>10105</v>
      </c>
      <c r="BL4941" s="74" t="s">
        <v>5820</v>
      </c>
      <c r="BM4941" s="74"/>
    </row>
    <row r="4942" spans="63:65" x14ac:dyDescent="0.25">
      <c r="BK4942" s="74">
        <v>10106</v>
      </c>
      <c r="BL4942" s="74" t="s">
        <v>5821</v>
      </c>
      <c r="BM4942" s="74"/>
    </row>
    <row r="4943" spans="63:65" x14ac:dyDescent="0.25">
      <c r="BK4943" s="74">
        <v>10107</v>
      </c>
      <c r="BL4943" s="74" t="s">
        <v>5822</v>
      </c>
      <c r="BM4943" s="74"/>
    </row>
    <row r="4944" spans="63:65" x14ac:dyDescent="0.25">
      <c r="BK4944" s="74">
        <v>10108</v>
      </c>
      <c r="BL4944" s="74" t="s">
        <v>5823</v>
      </c>
      <c r="BM4944" s="74"/>
    </row>
    <row r="4945" spans="63:65" x14ac:dyDescent="0.25">
      <c r="BK4945" s="74">
        <v>10109</v>
      </c>
      <c r="BL4945" s="74" t="s">
        <v>5824</v>
      </c>
      <c r="BM4945" s="74"/>
    </row>
    <row r="4946" spans="63:65" x14ac:dyDescent="0.25">
      <c r="BK4946" s="74">
        <v>10110</v>
      </c>
      <c r="BL4946" s="74" t="s">
        <v>5825</v>
      </c>
      <c r="BM4946" s="74"/>
    </row>
    <row r="4947" spans="63:65" x14ac:dyDescent="0.25">
      <c r="BK4947" s="74">
        <v>10111</v>
      </c>
      <c r="BL4947" s="74" t="s">
        <v>10409</v>
      </c>
      <c r="BM4947" s="74"/>
    </row>
    <row r="4948" spans="63:65" x14ac:dyDescent="0.25">
      <c r="BK4948" s="74">
        <v>10112</v>
      </c>
      <c r="BL4948" s="74" t="s">
        <v>5826</v>
      </c>
      <c r="BM4948" s="74"/>
    </row>
    <row r="4949" spans="63:65" x14ac:dyDescent="0.25">
      <c r="BK4949" s="74">
        <v>10113</v>
      </c>
      <c r="BL4949" s="74" t="s">
        <v>3582</v>
      </c>
      <c r="BM4949" s="74"/>
    </row>
    <row r="4950" spans="63:65" x14ac:dyDescent="0.25">
      <c r="BK4950" s="74">
        <v>10114</v>
      </c>
      <c r="BL4950" s="74" t="s">
        <v>5827</v>
      </c>
      <c r="BM4950" s="74"/>
    </row>
    <row r="4951" spans="63:65" x14ac:dyDescent="0.25">
      <c r="BK4951" s="74">
        <v>10115</v>
      </c>
      <c r="BL4951" s="74" t="s">
        <v>10410</v>
      </c>
      <c r="BM4951" s="74"/>
    </row>
    <row r="4952" spans="63:65" x14ac:dyDescent="0.25">
      <c r="BK4952" s="74">
        <v>10116</v>
      </c>
      <c r="BL4952" s="74" t="s">
        <v>5826</v>
      </c>
      <c r="BM4952" s="74"/>
    </row>
    <row r="4953" spans="63:65" x14ac:dyDescent="0.25">
      <c r="BK4953" s="74">
        <v>10117</v>
      </c>
      <c r="BL4953" s="74" t="s">
        <v>5828</v>
      </c>
      <c r="BM4953" s="74"/>
    </row>
    <row r="4954" spans="63:65" x14ac:dyDescent="0.25">
      <c r="BK4954" s="74">
        <v>10118</v>
      </c>
      <c r="BL4954" s="74" t="s">
        <v>5829</v>
      </c>
      <c r="BM4954" s="74"/>
    </row>
    <row r="4955" spans="63:65" x14ac:dyDescent="0.25">
      <c r="BK4955" s="74">
        <v>10119</v>
      </c>
      <c r="BL4955" s="74" t="s">
        <v>5830</v>
      </c>
      <c r="BM4955" s="74"/>
    </row>
    <row r="4956" spans="63:65" x14ac:dyDescent="0.25">
      <c r="BK4956" s="74">
        <v>10120</v>
      </c>
      <c r="BL4956" s="74" t="s">
        <v>10411</v>
      </c>
      <c r="BM4956" s="74"/>
    </row>
    <row r="4957" spans="63:65" x14ac:dyDescent="0.25">
      <c r="BK4957" s="74">
        <v>10121</v>
      </c>
      <c r="BL4957" s="74" t="s">
        <v>5831</v>
      </c>
      <c r="BM4957" s="74"/>
    </row>
    <row r="4958" spans="63:65" x14ac:dyDescent="0.25">
      <c r="BK4958" s="74">
        <v>10122</v>
      </c>
      <c r="BL4958" s="74" t="s">
        <v>5832</v>
      </c>
      <c r="BM4958" s="74"/>
    </row>
    <row r="4959" spans="63:65" x14ac:dyDescent="0.25">
      <c r="BK4959" s="74">
        <v>10123</v>
      </c>
      <c r="BL4959" s="74" t="s">
        <v>4379</v>
      </c>
      <c r="BM4959" s="74"/>
    </row>
    <row r="4960" spans="63:65" x14ac:dyDescent="0.25">
      <c r="BK4960" s="74">
        <v>10124</v>
      </c>
      <c r="BL4960" s="74" t="s">
        <v>4761</v>
      </c>
      <c r="BM4960" s="74"/>
    </row>
    <row r="4961" spans="63:65" x14ac:dyDescent="0.25">
      <c r="BK4961" s="74">
        <v>10125</v>
      </c>
      <c r="BL4961" s="74" t="s">
        <v>5833</v>
      </c>
      <c r="BM4961" s="74"/>
    </row>
    <row r="4962" spans="63:65" x14ac:dyDescent="0.25">
      <c r="BK4962" s="74">
        <v>10126</v>
      </c>
      <c r="BL4962" s="74" t="s">
        <v>5834</v>
      </c>
      <c r="BM4962" s="74"/>
    </row>
    <row r="4963" spans="63:65" x14ac:dyDescent="0.25">
      <c r="BK4963" s="74">
        <v>10127</v>
      </c>
      <c r="BL4963" s="74" t="s">
        <v>5835</v>
      </c>
      <c r="BM4963" s="74"/>
    </row>
    <row r="4964" spans="63:65" x14ac:dyDescent="0.25">
      <c r="BK4964" s="74">
        <v>10128</v>
      </c>
      <c r="BL4964" s="74" t="s">
        <v>5836</v>
      </c>
      <c r="BM4964" s="74"/>
    </row>
    <row r="4965" spans="63:65" x14ac:dyDescent="0.25">
      <c r="BK4965" s="74">
        <v>10129</v>
      </c>
      <c r="BL4965" s="74" t="s">
        <v>10412</v>
      </c>
      <c r="BM4965" s="74"/>
    </row>
    <row r="4966" spans="63:65" x14ac:dyDescent="0.25">
      <c r="BK4966" s="74">
        <v>10130</v>
      </c>
      <c r="BL4966" s="74" t="s">
        <v>5837</v>
      </c>
      <c r="BM4966" s="74"/>
    </row>
    <row r="4967" spans="63:65" x14ac:dyDescent="0.25">
      <c r="BK4967" s="74">
        <v>10131</v>
      </c>
      <c r="BL4967" s="74" t="s">
        <v>5838</v>
      </c>
      <c r="BM4967" s="74"/>
    </row>
    <row r="4968" spans="63:65" x14ac:dyDescent="0.25">
      <c r="BK4968" s="74">
        <v>10132</v>
      </c>
      <c r="BL4968" s="74" t="s">
        <v>5839</v>
      </c>
      <c r="BM4968" s="74"/>
    </row>
    <row r="4969" spans="63:65" x14ac:dyDescent="0.25">
      <c r="BK4969" s="74">
        <v>10133</v>
      </c>
      <c r="BL4969" s="74" t="s">
        <v>5840</v>
      </c>
      <c r="BM4969" s="74"/>
    </row>
    <row r="4970" spans="63:65" x14ac:dyDescent="0.25">
      <c r="BK4970" s="74">
        <v>10134</v>
      </c>
      <c r="BL4970" s="74" t="s">
        <v>5841</v>
      </c>
      <c r="BM4970" s="74"/>
    </row>
    <row r="4971" spans="63:65" x14ac:dyDescent="0.25">
      <c r="BK4971" s="74">
        <v>10135</v>
      </c>
      <c r="BL4971" s="74" t="s">
        <v>5842</v>
      </c>
      <c r="BM4971" s="74"/>
    </row>
    <row r="4972" spans="63:65" x14ac:dyDescent="0.25">
      <c r="BK4972" s="74">
        <v>10136</v>
      </c>
      <c r="BL4972" s="74" t="s">
        <v>5843</v>
      </c>
      <c r="BM4972" s="74"/>
    </row>
    <row r="4973" spans="63:65" x14ac:dyDescent="0.25">
      <c r="BK4973" s="74">
        <v>10137</v>
      </c>
      <c r="BL4973" s="74" t="s">
        <v>10413</v>
      </c>
      <c r="BM4973" s="74"/>
    </row>
    <row r="4974" spans="63:65" x14ac:dyDescent="0.25">
      <c r="BK4974" s="74">
        <v>10138</v>
      </c>
      <c r="BL4974" s="74" t="s">
        <v>5844</v>
      </c>
      <c r="BM4974" s="74"/>
    </row>
    <row r="4975" spans="63:65" x14ac:dyDescent="0.25">
      <c r="BK4975" s="74">
        <v>10139</v>
      </c>
      <c r="BL4975" s="74" t="s">
        <v>5845</v>
      </c>
      <c r="BM4975" s="74"/>
    </row>
    <row r="4976" spans="63:65" x14ac:dyDescent="0.25">
      <c r="BK4976" s="74">
        <v>10140</v>
      </c>
      <c r="BL4976" s="74" t="s">
        <v>5846</v>
      </c>
      <c r="BM4976" s="74"/>
    </row>
    <row r="4977" spans="63:65" x14ac:dyDescent="0.25">
      <c r="BK4977" s="74">
        <v>10141</v>
      </c>
      <c r="BL4977" s="74" t="s">
        <v>5847</v>
      </c>
      <c r="BM4977" s="74"/>
    </row>
    <row r="4978" spans="63:65" x14ac:dyDescent="0.25">
      <c r="BK4978" s="74">
        <v>10142</v>
      </c>
      <c r="BL4978" s="74" t="s">
        <v>5848</v>
      </c>
      <c r="BM4978" s="74"/>
    </row>
    <row r="4979" spans="63:65" x14ac:dyDescent="0.25">
      <c r="BK4979" s="74">
        <v>10143</v>
      </c>
      <c r="BL4979" s="74" t="s">
        <v>3754</v>
      </c>
      <c r="BM4979" s="74"/>
    </row>
    <row r="4980" spans="63:65" x14ac:dyDescent="0.25">
      <c r="BK4980" s="74">
        <v>10144</v>
      </c>
      <c r="BL4980" s="74" t="s">
        <v>3845</v>
      </c>
      <c r="BM4980" s="74"/>
    </row>
    <row r="4981" spans="63:65" x14ac:dyDescent="0.25">
      <c r="BK4981" s="74">
        <v>10145</v>
      </c>
      <c r="BL4981" s="74" t="s">
        <v>10414</v>
      </c>
      <c r="BM4981" s="74"/>
    </row>
    <row r="4982" spans="63:65" x14ac:dyDescent="0.25">
      <c r="BK4982" s="74">
        <v>10146</v>
      </c>
      <c r="BL4982" s="74" t="s">
        <v>5849</v>
      </c>
      <c r="BM4982" s="74"/>
    </row>
    <row r="4983" spans="63:65" x14ac:dyDescent="0.25">
      <c r="BK4983" s="74">
        <v>10147</v>
      </c>
      <c r="BL4983" s="74" t="s">
        <v>10415</v>
      </c>
      <c r="BM4983" s="74"/>
    </row>
    <row r="4984" spans="63:65" x14ac:dyDescent="0.25">
      <c r="BK4984" s="74">
        <v>10148</v>
      </c>
      <c r="BL4984" s="74" t="s">
        <v>3474</v>
      </c>
      <c r="BM4984" s="74"/>
    </row>
    <row r="4985" spans="63:65" x14ac:dyDescent="0.25">
      <c r="BK4985" s="74">
        <v>10149</v>
      </c>
      <c r="BL4985" s="74" t="s">
        <v>5850</v>
      </c>
      <c r="BM4985" s="74"/>
    </row>
    <row r="4986" spans="63:65" x14ac:dyDescent="0.25">
      <c r="BK4986" s="74">
        <v>10150</v>
      </c>
      <c r="BL4986" s="74" t="s">
        <v>4215</v>
      </c>
      <c r="BM4986" s="74"/>
    </row>
    <row r="4987" spans="63:65" x14ac:dyDescent="0.25">
      <c r="BK4987" s="74">
        <v>10151</v>
      </c>
      <c r="BL4987" s="74" t="s">
        <v>10416</v>
      </c>
      <c r="BM4987" s="74"/>
    </row>
    <row r="4988" spans="63:65" x14ac:dyDescent="0.25">
      <c r="BK4988" s="74">
        <v>10152</v>
      </c>
      <c r="BL4988" s="74" t="s">
        <v>5851</v>
      </c>
      <c r="BM4988" s="74"/>
    </row>
    <row r="4989" spans="63:65" x14ac:dyDescent="0.25">
      <c r="BK4989" s="74">
        <v>10153</v>
      </c>
      <c r="BL4989" s="74" t="s">
        <v>5852</v>
      </c>
      <c r="BM4989" s="74"/>
    </row>
    <row r="4990" spans="63:65" x14ac:dyDescent="0.25">
      <c r="BK4990" s="74">
        <v>10154</v>
      </c>
      <c r="BL4990" s="74" t="s">
        <v>851</v>
      </c>
      <c r="BM4990" s="74"/>
    </row>
    <row r="4991" spans="63:65" x14ac:dyDescent="0.25">
      <c r="BK4991" s="74">
        <v>10155</v>
      </c>
      <c r="BL4991" s="74" t="s">
        <v>5853</v>
      </c>
      <c r="BM4991" s="74"/>
    </row>
    <row r="4992" spans="63:65" x14ac:dyDescent="0.25">
      <c r="BK4992" s="74">
        <v>10156</v>
      </c>
      <c r="BL4992" s="74" t="s">
        <v>5854</v>
      </c>
      <c r="BM4992" s="74"/>
    </row>
    <row r="4993" spans="63:65" x14ac:dyDescent="0.25">
      <c r="BK4993" s="74">
        <v>10157</v>
      </c>
      <c r="BL4993" s="74" t="s">
        <v>10417</v>
      </c>
      <c r="BM4993" s="74"/>
    </row>
    <row r="4994" spans="63:65" x14ac:dyDescent="0.25">
      <c r="BK4994" s="74">
        <v>10158</v>
      </c>
      <c r="BL4994" s="74" t="s">
        <v>5683</v>
      </c>
      <c r="BM4994" s="74"/>
    </row>
    <row r="4995" spans="63:65" x14ac:dyDescent="0.25">
      <c r="BK4995" s="74">
        <v>10159</v>
      </c>
      <c r="BL4995" s="74" t="s">
        <v>5855</v>
      </c>
      <c r="BM4995" s="74"/>
    </row>
    <row r="4996" spans="63:65" x14ac:dyDescent="0.25">
      <c r="BK4996" s="74">
        <v>10160</v>
      </c>
      <c r="BL4996" s="74" t="s">
        <v>4039</v>
      </c>
      <c r="BM4996" s="74"/>
    </row>
    <row r="4997" spans="63:65" x14ac:dyDescent="0.25">
      <c r="BK4997" s="74">
        <v>10161</v>
      </c>
      <c r="BL4997" s="74" t="s">
        <v>5856</v>
      </c>
      <c r="BM4997" s="74"/>
    </row>
    <row r="4998" spans="63:65" x14ac:dyDescent="0.25">
      <c r="BK4998" s="74">
        <v>10162</v>
      </c>
      <c r="BL4998" s="74" t="s">
        <v>5857</v>
      </c>
      <c r="BM4998" s="74"/>
    </row>
    <row r="4999" spans="63:65" x14ac:dyDescent="0.25">
      <c r="BK4999" s="74">
        <v>10163</v>
      </c>
      <c r="BL4999" s="74" t="s">
        <v>5858</v>
      </c>
      <c r="BM4999" s="74"/>
    </row>
    <row r="5000" spans="63:65" x14ac:dyDescent="0.25">
      <c r="BK5000" s="74">
        <v>10164</v>
      </c>
      <c r="BL5000" s="74" t="s">
        <v>5859</v>
      </c>
      <c r="BM5000" s="74"/>
    </row>
    <row r="5001" spans="63:65" x14ac:dyDescent="0.25">
      <c r="BK5001" s="74">
        <v>10165</v>
      </c>
      <c r="BL5001" s="74" t="s">
        <v>5860</v>
      </c>
      <c r="BM5001" s="74"/>
    </row>
    <row r="5002" spans="63:65" x14ac:dyDescent="0.25">
      <c r="BK5002" s="74">
        <v>10167</v>
      </c>
      <c r="BL5002" s="74" t="s">
        <v>10418</v>
      </c>
      <c r="BM5002" s="74"/>
    </row>
    <row r="5003" spans="63:65" x14ac:dyDescent="0.25">
      <c r="BK5003" s="74">
        <v>10168</v>
      </c>
      <c r="BL5003" s="74" t="s">
        <v>10419</v>
      </c>
      <c r="BM5003" s="74"/>
    </row>
    <row r="5004" spans="63:65" x14ac:dyDescent="0.25">
      <c r="BK5004" s="74">
        <v>10169</v>
      </c>
      <c r="BL5004" s="74" t="s">
        <v>5861</v>
      </c>
      <c r="BM5004" s="74"/>
    </row>
    <row r="5005" spans="63:65" x14ac:dyDescent="0.25">
      <c r="BK5005" s="74">
        <v>10170</v>
      </c>
      <c r="BL5005" s="74" t="s">
        <v>10420</v>
      </c>
      <c r="BM5005" s="74"/>
    </row>
    <row r="5006" spans="63:65" x14ac:dyDescent="0.25">
      <c r="BK5006" s="74">
        <v>10171</v>
      </c>
      <c r="BL5006" s="74" t="s">
        <v>10421</v>
      </c>
      <c r="BM5006" s="74"/>
    </row>
    <row r="5007" spans="63:65" x14ac:dyDescent="0.25">
      <c r="BK5007" s="74">
        <v>10172</v>
      </c>
      <c r="BL5007" s="74" t="s">
        <v>3727</v>
      </c>
      <c r="BM5007" s="74"/>
    </row>
    <row r="5008" spans="63:65" x14ac:dyDescent="0.25">
      <c r="BK5008" s="74">
        <v>10173</v>
      </c>
      <c r="BL5008" s="74" t="s">
        <v>5862</v>
      </c>
      <c r="BM5008" s="74"/>
    </row>
    <row r="5009" spans="63:65" x14ac:dyDescent="0.25">
      <c r="BK5009" s="74">
        <v>10174</v>
      </c>
      <c r="BL5009" s="74" t="s">
        <v>5863</v>
      </c>
      <c r="BM5009" s="74"/>
    </row>
    <row r="5010" spans="63:65" x14ac:dyDescent="0.25">
      <c r="BK5010" s="74">
        <v>10175</v>
      </c>
      <c r="BL5010" s="74" t="s">
        <v>9558</v>
      </c>
      <c r="BM5010" s="74"/>
    </row>
    <row r="5011" spans="63:65" x14ac:dyDescent="0.25">
      <c r="BK5011" s="74">
        <v>10176</v>
      </c>
      <c r="BL5011" s="74" t="s">
        <v>5864</v>
      </c>
      <c r="BM5011" s="74"/>
    </row>
    <row r="5012" spans="63:65" x14ac:dyDescent="0.25">
      <c r="BK5012" s="74">
        <v>10177</v>
      </c>
      <c r="BL5012" s="74" t="s">
        <v>3474</v>
      </c>
      <c r="BM5012" s="74"/>
    </row>
    <row r="5013" spans="63:65" x14ac:dyDescent="0.25">
      <c r="BK5013" s="74">
        <v>10178</v>
      </c>
      <c r="BL5013" s="74" t="s">
        <v>10422</v>
      </c>
      <c r="BM5013" s="74"/>
    </row>
    <row r="5014" spans="63:65" x14ac:dyDescent="0.25">
      <c r="BK5014" s="74">
        <v>10179</v>
      </c>
      <c r="BL5014" s="74" t="s">
        <v>5865</v>
      </c>
      <c r="BM5014" s="74"/>
    </row>
    <row r="5015" spans="63:65" x14ac:dyDescent="0.25">
      <c r="BK5015" s="74">
        <v>10180</v>
      </c>
      <c r="BL5015" s="74" t="s">
        <v>10423</v>
      </c>
      <c r="BM5015" s="74"/>
    </row>
    <row r="5016" spans="63:65" x14ac:dyDescent="0.25">
      <c r="BK5016" s="74">
        <v>10181</v>
      </c>
      <c r="BL5016" s="74" t="s">
        <v>10424</v>
      </c>
      <c r="BM5016" s="74"/>
    </row>
    <row r="5017" spans="63:65" x14ac:dyDescent="0.25">
      <c r="BK5017" s="74">
        <v>10182</v>
      </c>
      <c r="BL5017" s="74" t="s">
        <v>5866</v>
      </c>
      <c r="BM5017" s="74"/>
    </row>
    <row r="5018" spans="63:65" x14ac:dyDescent="0.25">
      <c r="BK5018" s="74">
        <v>10183</v>
      </c>
      <c r="BL5018" s="74" t="s">
        <v>4542</v>
      </c>
      <c r="BM5018" s="74"/>
    </row>
    <row r="5019" spans="63:65" x14ac:dyDescent="0.25">
      <c r="BK5019" s="74">
        <v>10184</v>
      </c>
      <c r="BL5019" s="74" t="s">
        <v>4616</v>
      </c>
      <c r="BM5019" s="74"/>
    </row>
    <row r="5020" spans="63:65" x14ac:dyDescent="0.25">
      <c r="BK5020" s="74">
        <v>10185</v>
      </c>
      <c r="BL5020" s="74" t="s">
        <v>5867</v>
      </c>
      <c r="BM5020" s="74"/>
    </row>
    <row r="5021" spans="63:65" x14ac:dyDescent="0.25">
      <c r="BK5021" s="74">
        <v>10186</v>
      </c>
      <c r="BL5021" s="74" t="s">
        <v>5868</v>
      </c>
      <c r="BM5021" s="74"/>
    </row>
    <row r="5022" spans="63:65" x14ac:dyDescent="0.25">
      <c r="BK5022" s="74">
        <v>10187</v>
      </c>
      <c r="BL5022" s="74" t="s">
        <v>5869</v>
      </c>
      <c r="BM5022" s="74"/>
    </row>
    <row r="5023" spans="63:65" x14ac:dyDescent="0.25">
      <c r="BK5023" s="74">
        <v>10188</v>
      </c>
      <c r="BL5023" s="74" t="s">
        <v>3568</v>
      </c>
      <c r="BM5023" s="74"/>
    </row>
    <row r="5024" spans="63:65" x14ac:dyDescent="0.25">
      <c r="BK5024" s="74">
        <v>10190</v>
      </c>
      <c r="BL5024" s="74" t="s">
        <v>5870</v>
      </c>
      <c r="BM5024" s="74"/>
    </row>
    <row r="5025" spans="63:65" x14ac:dyDescent="0.25">
      <c r="BK5025" s="74">
        <v>10191</v>
      </c>
      <c r="BL5025" s="74" t="s">
        <v>5871</v>
      </c>
      <c r="BM5025" s="74"/>
    </row>
    <row r="5026" spans="63:65" x14ac:dyDescent="0.25">
      <c r="BK5026" s="74">
        <v>10192</v>
      </c>
      <c r="BL5026" s="74" t="s">
        <v>10425</v>
      </c>
      <c r="BM5026" s="74"/>
    </row>
    <row r="5027" spans="63:65" x14ac:dyDescent="0.25">
      <c r="BK5027" s="74">
        <v>10193</v>
      </c>
      <c r="BL5027" s="74" t="s">
        <v>5872</v>
      </c>
      <c r="BM5027" s="74"/>
    </row>
    <row r="5028" spans="63:65" x14ac:dyDescent="0.25">
      <c r="BK5028" s="74">
        <v>10194</v>
      </c>
      <c r="BL5028" s="74" t="s">
        <v>5873</v>
      </c>
      <c r="BM5028" s="74"/>
    </row>
    <row r="5029" spans="63:65" x14ac:dyDescent="0.25">
      <c r="BK5029" s="74">
        <v>10195</v>
      </c>
      <c r="BL5029" s="74" t="s">
        <v>5874</v>
      </c>
      <c r="BM5029" s="74"/>
    </row>
    <row r="5030" spans="63:65" x14ac:dyDescent="0.25">
      <c r="BK5030" s="74">
        <v>10196</v>
      </c>
      <c r="BL5030" s="74" t="s">
        <v>5875</v>
      </c>
      <c r="BM5030" s="74"/>
    </row>
    <row r="5031" spans="63:65" x14ac:dyDescent="0.25">
      <c r="BK5031" s="74">
        <v>10197</v>
      </c>
      <c r="BL5031" s="74" t="s">
        <v>5876</v>
      </c>
      <c r="BM5031" s="74"/>
    </row>
    <row r="5032" spans="63:65" x14ac:dyDescent="0.25">
      <c r="BK5032" s="74">
        <v>10198</v>
      </c>
      <c r="BL5032" s="74" t="s">
        <v>3519</v>
      </c>
      <c r="BM5032" s="74"/>
    </row>
    <row r="5033" spans="63:65" x14ac:dyDescent="0.25">
      <c r="BK5033" s="74">
        <v>10199</v>
      </c>
      <c r="BL5033" s="74" t="s">
        <v>5877</v>
      </c>
      <c r="BM5033" s="74"/>
    </row>
    <row r="5034" spans="63:65" x14ac:dyDescent="0.25">
      <c r="BK5034" s="74">
        <v>10201</v>
      </c>
      <c r="BL5034" s="74" t="s">
        <v>5878</v>
      </c>
      <c r="BM5034" s="74"/>
    </row>
    <row r="5035" spans="63:65" x14ac:dyDescent="0.25">
      <c r="BK5035" s="74">
        <v>10202</v>
      </c>
      <c r="BL5035" s="74" t="s">
        <v>5879</v>
      </c>
      <c r="BM5035" s="74"/>
    </row>
    <row r="5036" spans="63:65" x14ac:dyDescent="0.25">
      <c r="BK5036" s="74">
        <v>10203</v>
      </c>
      <c r="BL5036" s="74" t="s">
        <v>5880</v>
      </c>
      <c r="BM5036" s="74"/>
    </row>
    <row r="5037" spans="63:65" x14ac:dyDescent="0.25">
      <c r="BK5037" s="74">
        <v>10204</v>
      </c>
      <c r="BL5037" s="74" t="s">
        <v>5881</v>
      </c>
      <c r="BM5037" s="74"/>
    </row>
    <row r="5038" spans="63:65" x14ac:dyDescent="0.25">
      <c r="BK5038" s="74">
        <v>10205</v>
      </c>
      <c r="BL5038" s="74" t="s">
        <v>5882</v>
      </c>
      <c r="BM5038" s="74"/>
    </row>
    <row r="5039" spans="63:65" x14ac:dyDescent="0.25">
      <c r="BK5039" s="74">
        <v>10206</v>
      </c>
      <c r="BL5039" s="74" t="s">
        <v>5257</v>
      </c>
      <c r="BM5039" s="74"/>
    </row>
    <row r="5040" spans="63:65" x14ac:dyDescent="0.25">
      <c r="BK5040" s="74">
        <v>10207</v>
      </c>
      <c r="BL5040" s="74" t="s">
        <v>5216</v>
      </c>
      <c r="BM5040" s="74"/>
    </row>
    <row r="5041" spans="63:65" x14ac:dyDescent="0.25">
      <c r="BK5041" s="74">
        <v>10208</v>
      </c>
      <c r="BL5041" s="74" t="s">
        <v>5883</v>
      </c>
      <c r="BM5041" s="74"/>
    </row>
    <row r="5042" spans="63:65" x14ac:dyDescent="0.25">
      <c r="BK5042" s="74">
        <v>10209</v>
      </c>
      <c r="BL5042" s="74" t="s">
        <v>3528</v>
      </c>
      <c r="BM5042" s="74"/>
    </row>
    <row r="5043" spans="63:65" x14ac:dyDescent="0.25">
      <c r="BK5043" s="74">
        <v>10210</v>
      </c>
      <c r="BL5043" s="74" t="s">
        <v>10426</v>
      </c>
      <c r="BM5043" s="74"/>
    </row>
    <row r="5044" spans="63:65" x14ac:dyDescent="0.25">
      <c r="BK5044" s="74">
        <v>10211</v>
      </c>
      <c r="BL5044" s="74" t="s">
        <v>5884</v>
      </c>
      <c r="BM5044" s="74"/>
    </row>
    <row r="5045" spans="63:65" x14ac:dyDescent="0.25">
      <c r="BK5045" s="74">
        <v>10212</v>
      </c>
      <c r="BL5045" s="74" t="s">
        <v>10427</v>
      </c>
      <c r="BM5045" s="74"/>
    </row>
    <row r="5046" spans="63:65" x14ac:dyDescent="0.25">
      <c r="BK5046" s="74">
        <v>10213</v>
      </c>
      <c r="BL5046" s="74" t="s">
        <v>5885</v>
      </c>
      <c r="BM5046" s="74"/>
    </row>
    <row r="5047" spans="63:65" x14ac:dyDescent="0.25">
      <c r="BK5047" s="74">
        <v>10214</v>
      </c>
      <c r="BL5047" s="74" t="s">
        <v>5886</v>
      </c>
      <c r="BM5047" s="74"/>
    </row>
    <row r="5048" spans="63:65" x14ac:dyDescent="0.25">
      <c r="BK5048" s="74">
        <v>10215</v>
      </c>
      <c r="BL5048" s="74" t="s">
        <v>5887</v>
      </c>
      <c r="BM5048" s="74"/>
    </row>
    <row r="5049" spans="63:65" x14ac:dyDescent="0.25">
      <c r="BK5049" s="74">
        <v>10216</v>
      </c>
      <c r="BL5049" s="74" t="s">
        <v>4512</v>
      </c>
      <c r="BM5049" s="74"/>
    </row>
    <row r="5050" spans="63:65" x14ac:dyDescent="0.25">
      <c r="BK5050" s="74">
        <v>10217</v>
      </c>
      <c r="BL5050" s="74" t="s">
        <v>5888</v>
      </c>
      <c r="BM5050" s="74"/>
    </row>
    <row r="5051" spans="63:65" x14ac:dyDescent="0.25">
      <c r="BK5051" s="74">
        <v>10218</v>
      </c>
      <c r="BL5051" s="74" t="s">
        <v>5840</v>
      </c>
      <c r="BM5051" s="74"/>
    </row>
    <row r="5052" spans="63:65" x14ac:dyDescent="0.25">
      <c r="BK5052" s="74">
        <v>10219</v>
      </c>
      <c r="BL5052" s="74" t="s">
        <v>9572</v>
      </c>
      <c r="BM5052" s="74"/>
    </row>
    <row r="5053" spans="63:65" x14ac:dyDescent="0.25">
      <c r="BK5053" s="74">
        <v>10220</v>
      </c>
      <c r="BL5053" s="74" t="s">
        <v>10428</v>
      </c>
      <c r="BM5053" s="74"/>
    </row>
    <row r="5054" spans="63:65" x14ac:dyDescent="0.25">
      <c r="BK5054" s="74">
        <v>10221</v>
      </c>
      <c r="BL5054" s="74" t="s">
        <v>3503</v>
      </c>
      <c r="BM5054" s="74"/>
    </row>
    <row r="5055" spans="63:65" x14ac:dyDescent="0.25">
      <c r="BK5055" s="74">
        <v>10222</v>
      </c>
      <c r="BL5055" s="74" t="s">
        <v>10429</v>
      </c>
      <c r="BM5055" s="74"/>
    </row>
    <row r="5056" spans="63:65" x14ac:dyDescent="0.25">
      <c r="BK5056" s="74">
        <v>10223</v>
      </c>
      <c r="BL5056" s="74" t="s">
        <v>5889</v>
      </c>
      <c r="BM5056" s="74"/>
    </row>
    <row r="5057" spans="63:65" x14ac:dyDescent="0.25">
      <c r="BK5057" s="74">
        <v>10224</v>
      </c>
      <c r="BL5057" s="74" t="s">
        <v>10430</v>
      </c>
      <c r="BM5057" s="74"/>
    </row>
    <row r="5058" spans="63:65" x14ac:dyDescent="0.25">
      <c r="BK5058" s="74">
        <v>10225</v>
      </c>
      <c r="BL5058" s="74" t="s">
        <v>5890</v>
      </c>
      <c r="BM5058" s="74"/>
    </row>
    <row r="5059" spans="63:65" x14ac:dyDescent="0.25">
      <c r="BK5059" s="74">
        <v>10228</v>
      </c>
      <c r="BL5059" s="74" t="s">
        <v>5891</v>
      </c>
      <c r="BM5059" s="74"/>
    </row>
    <row r="5060" spans="63:65" x14ac:dyDescent="0.25">
      <c r="BK5060" s="74">
        <v>10229</v>
      </c>
      <c r="BL5060" s="74" t="s">
        <v>5892</v>
      </c>
      <c r="BM5060" s="74"/>
    </row>
    <row r="5061" spans="63:65" x14ac:dyDescent="0.25">
      <c r="BK5061" s="74">
        <v>10230</v>
      </c>
      <c r="BL5061" s="74" t="s">
        <v>5893</v>
      </c>
      <c r="BM5061" s="74"/>
    </row>
    <row r="5062" spans="63:65" x14ac:dyDescent="0.25">
      <c r="BK5062" s="74">
        <v>10231</v>
      </c>
      <c r="BL5062" s="74" t="s">
        <v>5894</v>
      </c>
      <c r="BM5062" s="74"/>
    </row>
    <row r="5063" spans="63:65" x14ac:dyDescent="0.25">
      <c r="BK5063" s="74">
        <v>10232</v>
      </c>
      <c r="BL5063" s="74" t="s">
        <v>5895</v>
      </c>
      <c r="BM5063" s="74"/>
    </row>
    <row r="5064" spans="63:65" x14ac:dyDescent="0.25">
      <c r="BK5064" s="74">
        <v>10233</v>
      </c>
      <c r="BL5064" s="74" t="s">
        <v>5896</v>
      </c>
      <c r="BM5064" s="74"/>
    </row>
    <row r="5065" spans="63:65" x14ac:dyDescent="0.25">
      <c r="BK5065" s="74">
        <v>10234</v>
      </c>
      <c r="BL5065" s="74" t="s">
        <v>5897</v>
      </c>
      <c r="BM5065" s="74"/>
    </row>
    <row r="5066" spans="63:65" x14ac:dyDescent="0.25">
      <c r="BK5066" s="74">
        <v>10235</v>
      </c>
      <c r="BL5066" s="74" t="s">
        <v>5898</v>
      </c>
      <c r="BM5066" s="74"/>
    </row>
    <row r="5067" spans="63:65" x14ac:dyDescent="0.25">
      <c r="BK5067" s="74">
        <v>10236</v>
      </c>
      <c r="BL5067" s="74" t="s">
        <v>10431</v>
      </c>
      <c r="BM5067" s="74"/>
    </row>
    <row r="5068" spans="63:65" x14ac:dyDescent="0.25">
      <c r="BK5068" s="74">
        <v>10237</v>
      </c>
      <c r="BL5068" s="74" t="s">
        <v>12423</v>
      </c>
      <c r="BM5068" s="74"/>
    </row>
    <row r="5069" spans="63:65" x14ac:dyDescent="0.25">
      <c r="BK5069" s="74">
        <v>10238</v>
      </c>
      <c r="BL5069" s="74" t="s">
        <v>5899</v>
      </c>
      <c r="BM5069" s="74"/>
    </row>
    <row r="5070" spans="63:65" x14ac:dyDescent="0.25">
      <c r="BK5070" s="74">
        <v>10239</v>
      </c>
      <c r="BL5070" s="74" t="s">
        <v>5900</v>
      </c>
      <c r="BM5070" s="74"/>
    </row>
    <row r="5071" spans="63:65" x14ac:dyDescent="0.25">
      <c r="BK5071" s="74">
        <v>10240</v>
      </c>
      <c r="BL5071" s="74" t="s">
        <v>10432</v>
      </c>
      <c r="BM5071" s="74"/>
    </row>
    <row r="5072" spans="63:65" x14ac:dyDescent="0.25">
      <c r="BK5072" s="74">
        <v>10241</v>
      </c>
      <c r="BL5072" s="74" t="s">
        <v>4271</v>
      </c>
      <c r="BM5072" s="74"/>
    </row>
    <row r="5073" spans="63:65" x14ac:dyDescent="0.25">
      <c r="BK5073" s="74">
        <v>10242</v>
      </c>
      <c r="BL5073" s="74" t="s">
        <v>10433</v>
      </c>
      <c r="BM5073" s="74"/>
    </row>
    <row r="5074" spans="63:65" x14ac:dyDescent="0.25">
      <c r="BK5074" s="74">
        <v>10243</v>
      </c>
      <c r="BL5074" s="74" t="s">
        <v>5901</v>
      </c>
      <c r="BM5074" s="74"/>
    </row>
    <row r="5075" spans="63:65" x14ac:dyDescent="0.25">
      <c r="BK5075" s="74">
        <v>10244</v>
      </c>
      <c r="BL5075" s="74" t="s">
        <v>10434</v>
      </c>
      <c r="BM5075" s="74"/>
    </row>
    <row r="5076" spans="63:65" x14ac:dyDescent="0.25">
      <c r="BK5076" s="74">
        <v>10245</v>
      </c>
      <c r="BL5076" s="74" t="s">
        <v>3552</v>
      </c>
      <c r="BM5076" s="74"/>
    </row>
    <row r="5077" spans="63:65" x14ac:dyDescent="0.25">
      <c r="BK5077" s="74">
        <v>10246</v>
      </c>
      <c r="BL5077" s="74" t="s">
        <v>5902</v>
      </c>
      <c r="BM5077" s="74"/>
    </row>
    <row r="5078" spans="63:65" x14ac:dyDescent="0.25">
      <c r="BK5078" s="74">
        <v>10247</v>
      </c>
      <c r="BL5078" s="74" t="s">
        <v>3503</v>
      </c>
      <c r="BM5078" s="74"/>
    </row>
    <row r="5079" spans="63:65" x14ac:dyDescent="0.25">
      <c r="BK5079" s="74">
        <v>10248</v>
      </c>
      <c r="BL5079" s="74" t="s">
        <v>5903</v>
      </c>
      <c r="BM5079" s="74"/>
    </row>
    <row r="5080" spans="63:65" x14ac:dyDescent="0.25">
      <c r="BK5080" s="74">
        <v>10249</v>
      </c>
      <c r="BL5080" s="74" t="s">
        <v>10435</v>
      </c>
      <c r="BM5080" s="74"/>
    </row>
    <row r="5081" spans="63:65" x14ac:dyDescent="0.25">
      <c r="BK5081" s="74">
        <v>10250</v>
      </c>
      <c r="BL5081" s="74" t="s">
        <v>10436</v>
      </c>
      <c r="BM5081" s="74"/>
    </row>
    <row r="5082" spans="63:65" x14ac:dyDescent="0.25">
      <c r="BK5082" s="74">
        <v>10251</v>
      </c>
      <c r="BL5082" s="74" t="s">
        <v>10437</v>
      </c>
      <c r="BM5082" s="74"/>
    </row>
    <row r="5083" spans="63:65" x14ac:dyDescent="0.25">
      <c r="BK5083" s="74">
        <v>10252</v>
      </c>
      <c r="BL5083" s="74" t="s">
        <v>5904</v>
      </c>
      <c r="BM5083" s="74"/>
    </row>
    <row r="5084" spans="63:65" x14ac:dyDescent="0.25">
      <c r="BK5084" s="74">
        <v>10253</v>
      </c>
      <c r="BL5084" s="74" t="s">
        <v>10438</v>
      </c>
      <c r="BM5084" s="74"/>
    </row>
    <row r="5085" spans="63:65" x14ac:dyDescent="0.25">
      <c r="BK5085" s="74">
        <v>10254</v>
      </c>
      <c r="BL5085" s="74" t="s">
        <v>5905</v>
      </c>
      <c r="BM5085" s="74"/>
    </row>
    <row r="5086" spans="63:65" x14ac:dyDescent="0.25">
      <c r="BK5086" s="74">
        <v>10255</v>
      </c>
      <c r="BL5086" s="74" t="s">
        <v>10439</v>
      </c>
      <c r="BM5086" s="74"/>
    </row>
    <row r="5087" spans="63:65" x14ac:dyDescent="0.25">
      <c r="BK5087" s="74">
        <v>10256</v>
      </c>
      <c r="BL5087" s="74" t="s">
        <v>12963</v>
      </c>
      <c r="BM5087" s="74"/>
    </row>
    <row r="5088" spans="63:65" x14ac:dyDescent="0.25">
      <c r="BK5088" s="74">
        <v>10257</v>
      </c>
      <c r="BL5088" s="74" t="s">
        <v>10440</v>
      </c>
      <c r="BM5088" s="74"/>
    </row>
    <row r="5089" spans="63:65" x14ac:dyDescent="0.25">
      <c r="BK5089" s="74">
        <v>10258</v>
      </c>
      <c r="BL5089" s="74" t="s">
        <v>5907</v>
      </c>
      <c r="BM5089" s="74"/>
    </row>
    <row r="5090" spans="63:65" x14ac:dyDescent="0.25">
      <c r="BK5090" s="74">
        <v>10259</v>
      </c>
      <c r="BL5090" s="74" t="s">
        <v>5908</v>
      </c>
      <c r="BM5090" s="74"/>
    </row>
    <row r="5091" spans="63:65" x14ac:dyDescent="0.25">
      <c r="BK5091" s="74">
        <v>10260</v>
      </c>
      <c r="BL5091" s="74" t="s">
        <v>9675</v>
      </c>
      <c r="BM5091" s="74"/>
    </row>
    <row r="5092" spans="63:65" x14ac:dyDescent="0.25">
      <c r="BK5092" s="74">
        <v>10261</v>
      </c>
      <c r="BL5092" s="74" t="s">
        <v>5909</v>
      </c>
      <c r="BM5092" s="74"/>
    </row>
    <row r="5093" spans="63:65" x14ac:dyDescent="0.25">
      <c r="BK5093" s="74">
        <v>10262</v>
      </c>
      <c r="BL5093" s="74" t="s">
        <v>3381</v>
      </c>
      <c r="BM5093" s="74"/>
    </row>
    <row r="5094" spans="63:65" x14ac:dyDescent="0.25">
      <c r="BK5094" s="74">
        <v>10263</v>
      </c>
      <c r="BL5094" s="74" t="s">
        <v>5910</v>
      </c>
      <c r="BM5094" s="74"/>
    </row>
    <row r="5095" spans="63:65" x14ac:dyDescent="0.25">
      <c r="BK5095" s="74">
        <v>10264</v>
      </c>
      <c r="BL5095" s="74" t="s">
        <v>5911</v>
      </c>
      <c r="BM5095" s="74"/>
    </row>
    <row r="5096" spans="63:65" x14ac:dyDescent="0.25">
      <c r="BK5096" s="74">
        <v>10265</v>
      </c>
      <c r="BL5096" s="74" t="s">
        <v>5912</v>
      </c>
      <c r="BM5096" s="74"/>
    </row>
    <row r="5097" spans="63:65" x14ac:dyDescent="0.25">
      <c r="BK5097" s="74">
        <v>10266</v>
      </c>
      <c r="BL5097" s="74" t="s">
        <v>5913</v>
      </c>
      <c r="BM5097" s="74"/>
    </row>
    <row r="5098" spans="63:65" x14ac:dyDescent="0.25">
      <c r="BK5098" s="74">
        <v>10268</v>
      </c>
      <c r="BL5098" s="74" t="s">
        <v>3695</v>
      </c>
      <c r="BM5098" s="74"/>
    </row>
    <row r="5099" spans="63:65" x14ac:dyDescent="0.25">
      <c r="BK5099" s="74">
        <v>10269</v>
      </c>
      <c r="BL5099" s="74" t="s">
        <v>12964</v>
      </c>
      <c r="BM5099" s="74"/>
    </row>
    <row r="5100" spans="63:65" x14ac:dyDescent="0.25">
      <c r="BK5100" s="74">
        <v>10270</v>
      </c>
      <c r="BL5100" s="74" t="s">
        <v>5915</v>
      </c>
      <c r="BM5100" s="74"/>
    </row>
    <row r="5101" spans="63:65" x14ac:dyDescent="0.25">
      <c r="BK5101" s="74">
        <v>10271</v>
      </c>
      <c r="BL5101" s="74" t="s">
        <v>3355</v>
      </c>
      <c r="BM5101" s="74"/>
    </row>
    <row r="5102" spans="63:65" x14ac:dyDescent="0.25">
      <c r="BK5102" s="74">
        <v>10272</v>
      </c>
      <c r="BL5102" s="74" t="s">
        <v>5916</v>
      </c>
      <c r="BM5102" s="74"/>
    </row>
    <row r="5103" spans="63:65" x14ac:dyDescent="0.25">
      <c r="BK5103" s="74">
        <v>10273</v>
      </c>
      <c r="BL5103" s="74" t="s">
        <v>10441</v>
      </c>
      <c r="BM5103" s="74"/>
    </row>
    <row r="5104" spans="63:65" x14ac:dyDescent="0.25">
      <c r="BK5104" s="74">
        <v>10274</v>
      </c>
      <c r="BL5104" s="74" t="s">
        <v>10442</v>
      </c>
      <c r="BM5104" s="74"/>
    </row>
    <row r="5105" spans="63:65" x14ac:dyDescent="0.25">
      <c r="BK5105" s="74">
        <v>10275</v>
      </c>
      <c r="BL5105" s="74" t="s">
        <v>10443</v>
      </c>
      <c r="BM5105" s="74"/>
    </row>
    <row r="5106" spans="63:65" x14ac:dyDescent="0.25">
      <c r="BK5106" s="74">
        <v>10276</v>
      </c>
      <c r="BL5106" s="74" t="s">
        <v>10444</v>
      </c>
      <c r="BM5106" s="74"/>
    </row>
    <row r="5107" spans="63:65" x14ac:dyDescent="0.25">
      <c r="BK5107" s="74">
        <v>10277</v>
      </c>
      <c r="BL5107" s="74" t="s">
        <v>5804</v>
      </c>
      <c r="BM5107" s="74"/>
    </row>
    <row r="5108" spans="63:65" x14ac:dyDescent="0.25">
      <c r="BK5108" s="74">
        <v>10278</v>
      </c>
      <c r="BL5108" s="74" t="s">
        <v>5798</v>
      </c>
      <c r="BM5108" s="74"/>
    </row>
    <row r="5109" spans="63:65" x14ac:dyDescent="0.25">
      <c r="BK5109" s="74">
        <v>10279</v>
      </c>
      <c r="BL5109" s="74" t="s">
        <v>5917</v>
      </c>
      <c r="BM5109" s="74"/>
    </row>
    <row r="5110" spans="63:65" x14ac:dyDescent="0.25">
      <c r="BK5110" s="74">
        <v>10280</v>
      </c>
      <c r="BL5110" s="74" t="s">
        <v>10445</v>
      </c>
      <c r="BM5110" s="74"/>
    </row>
    <row r="5111" spans="63:65" x14ac:dyDescent="0.25">
      <c r="BK5111" s="74">
        <v>10281</v>
      </c>
      <c r="BL5111" s="74" t="s">
        <v>5918</v>
      </c>
      <c r="BM5111" s="74"/>
    </row>
    <row r="5112" spans="63:65" x14ac:dyDescent="0.25">
      <c r="BK5112" s="74">
        <v>10282</v>
      </c>
      <c r="BL5112" s="74" t="s">
        <v>5919</v>
      </c>
      <c r="BM5112" s="74"/>
    </row>
    <row r="5113" spans="63:65" x14ac:dyDescent="0.25">
      <c r="BK5113" s="74">
        <v>10283</v>
      </c>
      <c r="BL5113" s="74" t="s">
        <v>5920</v>
      </c>
      <c r="BM5113" s="74"/>
    </row>
    <row r="5114" spans="63:65" x14ac:dyDescent="0.25">
      <c r="BK5114" s="74">
        <v>10284</v>
      </c>
      <c r="BL5114" s="74" t="s">
        <v>5921</v>
      </c>
      <c r="BM5114" s="74"/>
    </row>
    <row r="5115" spans="63:65" x14ac:dyDescent="0.25">
      <c r="BK5115" s="74">
        <v>10285</v>
      </c>
      <c r="BL5115" s="74" t="s">
        <v>10103</v>
      </c>
      <c r="BM5115" s="74"/>
    </row>
    <row r="5116" spans="63:65" x14ac:dyDescent="0.25">
      <c r="BK5116" s="74">
        <v>10286</v>
      </c>
      <c r="BL5116" s="74" t="s">
        <v>5922</v>
      </c>
      <c r="BM5116" s="74"/>
    </row>
    <row r="5117" spans="63:65" x14ac:dyDescent="0.25">
      <c r="BK5117" s="74">
        <v>10287</v>
      </c>
      <c r="BL5117" s="74" t="s">
        <v>3773</v>
      </c>
      <c r="BM5117" s="74"/>
    </row>
    <row r="5118" spans="63:65" x14ac:dyDescent="0.25">
      <c r="BK5118" s="74">
        <v>10288</v>
      </c>
      <c r="BL5118" s="74" t="s">
        <v>3411</v>
      </c>
      <c r="BM5118" s="74"/>
    </row>
    <row r="5119" spans="63:65" x14ac:dyDescent="0.25">
      <c r="BK5119" s="74">
        <v>10289</v>
      </c>
      <c r="BL5119" s="74" t="s">
        <v>10446</v>
      </c>
      <c r="BM5119" s="74"/>
    </row>
    <row r="5120" spans="63:65" x14ac:dyDescent="0.25">
      <c r="BK5120" s="74">
        <v>10290</v>
      </c>
      <c r="BL5120" s="74" t="s">
        <v>3408</v>
      </c>
      <c r="BM5120" s="74"/>
    </row>
    <row r="5121" spans="63:65" x14ac:dyDescent="0.25">
      <c r="BK5121" s="74">
        <v>10291</v>
      </c>
      <c r="BL5121" s="74" t="s">
        <v>5923</v>
      </c>
      <c r="BM5121" s="74"/>
    </row>
    <row r="5122" spans="63:65" x14ac:dyDescent="0.25">
      <c r="BK5122" s="74">
        <v>10292</v>
      </c>
      <c r="BL5122" s="74" t="s">
        <v>5924</v>
      </c>
      <c r="BM5122" s="74"/>
    </row>
    <row r="5123" spans="63:65" x14ac:dyDescent="0.25">
      <c r="BK5123" s="74">
        <v>10293</v>
      </c>
      <c r="BL5123" s="74" t="s">
        <v>5925</v>
      </c>
      <c r="BM5123" s="74"/>
    </row>
    <row r="5124" spans="63:65" x14ac:dyDescent="0.25">
      <c r="BK5124" s="74">
        <v>10294</v>
      </c>
      <c r="BL5124" s="74" t="s">
        <v>5926</v>
      </c>
      <c r="BM5124" s="74"/>
    </row>
    <row r="5125" spans="63:65" x14ac:dyDescent="0.25">
      <c r="BK5125" s="74">
        <v>10295</v>
      </c>
      <c r="BL5125" s="74" t="s">
        <v>3633</v>
      </c>
      <c r="BM5125" s="74"/>
    </row>
    <row r="5126" spans="63:65" x14ac:dyDescent="0.25">
      <c r="BK5126" s="74">
        <v>10296</v>
      </c>
      <c r="BL5126" s="74" t="s">
        <v>10447</v>
      </c>
      <c r="BM5126" s="74"/>
    </row>
    <row r="5127" spans="63:65" x14ac:dyDescent="0.25">
      <c r="BK5127" s="74">
        <v>10297</v>
      </c>
      <c r="BL5127" s="74" t="s">
        <v>5927</v>
      </c>
      <c r="BM5127" s="74"/>
    </row>
    <row r="5128" spans="63:65" x14ac:dyDescent="0.25">
      <c r="BK5128" s="74">
        <v>10298</v>
      </c>
      <c r="BL5128" s="74" t="s">
        <v>12965</v>
      </c>
      <c r="BM5128" s="74"/>
    </row>
    <row r="5129" spans="63:65" x14ac:dyDescent="0.25">
      <c r="BK5129" s="74">
        <v>10299</v>
      </c>
      <c r="BL5129" s="74" t="s">
        <v>5929</v>
      </c>
      <c r="BM5129" s="74"/>
    </row>
    <row r="5130" spans="63:65" x14ac:dyDescent="0.25">
      <c r="BK5130" s="74">
        <v>10300</v>
      </c>
      <c r="BL5130" s="74" t="s">
        <v>5930</v>
      </c>
      <c r="BM5130" s="74"/>
    </row>
    <row r="5131" spans="63:65" x14ac:dyDescent="0.25">
      <c r="BK5131" s="74">
        <v>10301</v>
      </c>
      <c r="BL5131" s="74" t="s">
        <v>5931</v>
      </c>
      <c r="BM5131" s="74"/>
    </row>
    <row r="5132" spans="63:65" x14ac:dyDescent="0.25">
      <c r="BK5132" s="74">
        <v>10302</v>
      </c>
      <c r="BL5132" s="74" t="s">
        <v>5932</v>
      </c>
      <c r="BM5132" s="74"/>
    </row>
    <row r="5133" spans="63:65" x14ac:dyDescent="0.25">
      <c r="BK5133" s="74">
        <v>10303</v>
      </c>
      <c r="BL5133" s="74" t="s">
        <v>3344</v>
      </c>
      <c r="BM5133" s="74"/>
    </row>
    <row r="5134" spans="63:65" x14ac:dyDescent="0.25">
      <c r="BK5134" s="74">
        <v>10304</v>
      </c>
      <c r="BL5134" s="74" t="s">
        <v>10217</v>
      </c>
      <c r="BM5134" s="74"/>
    </row>
    <row r="5135" spans="63:65" x14ac:dyDescent="0.25">
      <c r="BK5135" s="74">
        <v>10305</v>
      </c>
      <c r="BL5135" s="74" t="s">
        <v>5933</v>
      </c>
      <c r="BM5135" s="74"/>
    </row>
    <row r="5136" spans="63:65" x14ac:dyDescent="0.25">
      <c r="BK5136" s="74">
        <v>10306</v>
      </c>
      <c r="BL5136" s="74" t="s">
        <v>5934</v>
      </c>
      <c r="BM5136" s="74"/>
    </row>
    <row r="5137" spans="63:65" x14ac:dyDescent="0.25">
      <c r="BK5137" s="74">
        <v>10307</v>
      </c>
      <c r="BL5137" s="74" t="s">
        <v>10004</v>
      </c>
      <c r="BM5137" s="74"/>
    </row>
    <row r="5138" spans="63:65" x14ac:dyDescent="0.25">
      <c r="BK5138" s="74">
        <v>10308</v>
      </c>
      <c r="BL5138" s="74" t="s">
        <v>5813</v>
      </c>
      <c r="BM5138" s="74"/>
    </row>
    <row r="5139" spans="63:65" x14ac:dyDescent="0.25">
      <c r="BK5139" s="74">
        <v>10309</v>
      </c>
      <c r="BL5139" s="74" t="s">
        <v>4374</v>
      </c>
      <c r="BM5139" s="74"/>
    </row>
    <row r="5140" spans="63:65" x14ac:dyDescent="0.25">
      <c r="BK5140" s="74">
        <v>10310</v>
      </c>
      <c r="BL5140" s="74" t="s">
        <v>5935</v>
      </c>
      <c r="BM5140" s="74"/>
    </row>
    <row r="5141" spans="63:65" x14ac:dyDescent="0.25">
      <c r="BK5141" s="74">
        <v>10311</v>
      </c>
      <c r="BL5141" s="74" t="s">
        <v>12966</v>
      </c>
      <c r="BM5141" s="74"/>
    </row>
    <row r="5142" spans="63:65" x14ac:dyDescent="0.25">
      <c r="BK5142" s="74">
        <v>10312</v>
      </c>
      <c r="BL5142" s="74" t="s">
        <v>5937</v>
      </c>
      <c r="BM5142" s="74"/>
    </row>
    <row r="5143" spans="63:65" x14ac:dyDescent="0.25">
      <c r="BK5143" s="74">
        <v>10313</v>
      </c>
      <c r="BL5143" s="74" t="s">
        <v>4458</v>
      </c>
      <c r="BM5143" s="74"/>
    </row>
    <row r="5144" spans="63:65" x14ac:dyDescent="0.25">
      <c r="BK5144" s="74">
        <v>10314</v>
      </c>
      <c r="BL5144" s="74" t="s">
        <v>5938</v>
      </c>
      <c r="BM5144" s="74"/>
    </row>
    <row r="5145" spans="63:65" x14ac:dyDescent="0.25">
      <c r="BK5145" s="74">
        <v>10315</v>
      </c>
      <c r="BL5145" s="74" t="s">
        <v>5939</v>
      </c>
      <c r="BM5145" s="74"/>
    </row>
    <row r="5146" spans="63:65" x14ac:dyDescent="0.25">
      <c r="BK5146" s="74">
        <v>10316</v>
      </c>
      <c r="BL5146" s="74" t="s">
        <v>5940</v>
      </c>
      <c r="BM5146" s="74"/>
    </row>
    <row r="5147" spans="63:65" x14ac:dyDescent="0.25">
      <c r="BK5147" s="74">
        <v>10317</v>
      </c>
      <c r="BL5147" s="74" t="s">
        <v>10448</v>
      </c>
      <c r="BM5147" s="74"/>
    </row>
    <row r="5148" spans="63:65" x14ac:dyDescent="0.25">
      <c r="BK5148" s="74">
        <v>10318</v>
      </c>
      <c r="BL5148" s="74" t="s">
        <v>5941</v>
      </c>
      <c r="BM5148" s="74"/>
    </row>
    <row r="5149" spans="63:65" x14ac:dyDescent="0.25">
      <c r="BK5149" s="74">
        <v>10319</v>
      </c>
      <c r="BL5149" s="74" t="s">
        <v>5942</v>
      </c>
      <c r="BM5149" s="74"/>
    </row>
    <row r="5150" spans="63:65" x14ac:dyDescent="0.25">
      <c r="BK5150" s="74">
        <v>10320</v>
      </c>
      <c r="BL5150" s="74" t="s">
        <v>5943</v>
      </c>
      <c r="BM5150" s="74"/>
    </row>
    <row r="5151" spans="63:65" x14ac:dyDescent="0.25">
      <c r="BK5151" s="74">
        <v>10321</v>
      </c>
      <c r="BL5151" s="74" t="s">
        <v>5944</v>
      </c>
      <c r="BM5151" s="74"/>
    </row>
    <row r="5152" spans="63:65" x14ac:dyDescent="0.25">
      <c r="BK5152" s="74">
        <v>10322</v>
      </c>
      <c r="BL5152" s="74" t="s">
        <v>4539</v>
      </c>
      <c r="BM5152" s="74"/>
    </row>
    <row r="5153" spans="63:65" x14ac:dyDescent="0.25">
      <c r="BK5153" s="74">
        <v>10323</v>
      </c>
      <c r="BL5153" s="74" t="s">
        <v>4706</v>
      </c>
      <c r="BM5153" s="74"/>
    </row>
    <row r="5154" spans="63:65" x14ac:dyDescent="0.25">
      <c r="BK5154" s="74">
        <v>10324</v>
      </c>
      <c r="BL5154" s="74" t="s">
        <v>5945</v>
      </c>
      <c r="BM5154" s="74"/>
    </row>
    <row r="5155" spans="63:65" x14ac:dyDescent="0.25">
      <c r="BK5155" s="74">
        <v>10325</v>
      </c>
      <c r="BL5155" s="74" t="s">
        <v>5946</v>
      </c>
      <c r="BM5155" s="74"/>
    </row>
    <row r="5156" spans="63:65" x14ac:dyDescent="0.25">
      <c r="BK5156" s="74">
        <v>10326</v>
      </c>
      <c r="BL5156" s="74" t="s">
        <v>9570</v>
      </c>
      <c r="BM5156" s="74"/>
    </row>
    <row r="5157" spans="63:65" x14ac:dyDescent="0.25">
      <c r="BK5157" s="74">
        <v>10327</v>
      </c>
      <c r="BL5157" s="74" t="s">
        <v>5947</v>
      </c>
      <c r="BM5157" s="74"/>
    </row>
    <row r="5158" spans="63:65" x14ac:dyDescent="0.25">
      <c r="BK5158" s="74">
        <v>10328</v>
      </c>
      <c r="BL5158" s="74" t="s">
        <v>10449</v>
      </c>
      <c r="BM5158" s="74"/>
    </row>
    <row r="5159" spans="63:65" x14ac:dyDescent="0.25">
      <c r="BK5159" s="74">
        <v>10329</v>
      </c>
      <c r="BL5159" s="74" t="s">
        <v>5615</v>
      </c>
      <c r="BM5159" s="74"/>
    </row>
    <row r="5160" spans="63:65" x14ac:dyDescent="0.25">
      <c r="BK5160" s="74">
        <v>10330</v>
      </c>
      <c r="BL5160" s="74" t="s">
        <v>125</v>
      </c>
      <c r="BM5160" s="74"/>
    </row>
    <row r="5161" spans="63:65" x14ac:dyDescent="0.25">
      <c r="BK5161" s="74">
        <v>10331</v>
      </c>
      <c r="BL5161" s="74" t="s">
        <v>5948</v>
      </c>
      <c r="BM5161" s="74"/>
    </row>
    <row r="5162" spans="63:65" x14ac:dyDescent="0.25">
      <c r="BK5162" s="74">
        <v>10332</v>
      </c>
      <c r="BL5162" s="74" t="s">
        <v>5949</v>
      </c>
      <c r="BM5162" s="74"/>
    </row>
    <row r="5163" spans="63:65" x14ac:dyDescent="0.25">
      <c r="BK5163" s="74">
        <v>10333</v>
      </c>
      <c r="BL5163" s="74" t="s">
        <v>4770</v>
      </c>
      <c r="BM5163" s="74"/>
    </row>
    <row r="5164" spans="63:65" x14ac:dyDescent="0.25">
      <c r="BK5164" s="74">
        <v>10334</v>
      </c>
      <c r="BL5164" s="74" t="s">
        <v>5950</v>
      </c>
      <c r="BM5164" s="74"/>
    </row>
    <row r="5165" spans="63:65" x14ac:dyDescent="0.25">
      <c r="BK5165" s="74">
        <v>10335</v>
      </c>
      <c r="BL5165" s="74" t="s">
        <v>5951</v>
      </c>
      <c r="BM5165" s="74"/>
    </row>
    <row r="5166" spans="63:65" x14ac:dyDescent="0.25">
      <c r="BK5166" s="74">
        <v>10336</v>
      </c>
      <c r="BL5166" s="74" t="s">
        <v>5952</v>
      </c>
      <c r="BM5166" s="74"/>
    </row>
    <row r="5167" spans="63:65" x14ac:dyDescent="0.25">
      <c r="BK5167" s="74">
        <v>10337</v>
      </c>
      <c r="BL5167" s="74" t="s">
        <v>5953</v>
      </c>
      <c r="BM5167" s="74"/>
    </row>
    <row r="5168" spans="63:65" x14ac:dyDescent="0.25">
      <c r="BK5168" s="74">
        <v>10338</v>
      </c>
      <c r="BL5168" s="74" t="s">
        <v>5954</v>
      </c>
      <c r="BM5168" s="74"/>
    </row>
    <row r="5169" spans="63:65" x14ac:dyDescent="0.25">
      <c r="BK5169" s="74">
        <v>10339</v>
      </c>
      <c r="BL5169" s="74" t="s">
        <v>5955</v>
      </c>
      <c r="BM5169" s="74"/>
    </row>
    <row r="5170" spans="63:65" x14ac:dyDescent="0.25">
      <c r="BK5170" s="74">
        <v>10340</v>
      </c>
      <c r="BL5170" s="74" t="s">
        <v>1153</v>
      </c>
      <c r="BM5170" s="74"/>
    </row>
    <row r="5171" spans="63:65" x14ac:dyDescent="0.25">
      <c r="BK5171" s="74">
        <v>10341</v>
      </c>
      <c r="BL5171" s="74" t="s">
        <v>4541</v>
      </c>
      <c r="BM5171" s="74"/>
    </row>
    <row r="5172" spans="63:65" x14ac:dyDescent="0.25">
      <c r="BK5172" s="74">
        <v>10342</v>
      </c>
      <c r="BL5172" s="74" t="s">
        <v>5492</v>
      </c>
      <c r="BM5172" s="74"/>
    </row>
    <row r="5173" spans="63:65" x14ac:dyDescent="0.25">
      <c r="BK5173" s="74">
        <v>10343</v>
      </c>
      <c r="BL5173" s="74" t="s">
        <v>10450</v>
      </c>
      <c r="BM5173" s="74"/>
    </row>
    <row r="5174" spans="63:65" x14ac:dyDescent="0.25">
      <c r="BK5174" s="74">
        <v>10344</v>
      </c>
      <c r="BL5174" s="74" t="s">
        <v>5956</v>
      </c>
      <c r="BM5174" s="74"/>
    </row>
    <row r="5175" spans="63:65" x14ac:dyDescent="0.25">
      <c r="BK5175" s="74">
        <v>10345</v>
      </c>
      <c r="BL5175" s="74" t="s">
        <v>4455</v>
      </c>
      <c r="BM5175" s="74"/>
    </row>
    <row r="5176" spans="63:65" x14ac:dyDescent="0.25">
      <c r="BK5176" s="74">
        <v>10346</v>
      </c>
      <c r="BL5176" s="74" t="s">
        <v>5957</v>
      </c>
      <c r="BM5176" s="74"/>
    </row>
    <row r="5177" spans="63:65" x14ac:dyDescent="0.25">
      <c r="BK5177" s="74">
        <v>10347</v>
      </c>
      <c r="BL5177" s="74" t="s">
        <v>10451</v>
      </c>
      <c r="BM5177" s="74"/>
    </row>
    <row r="5178" spans="63:65" x14ac:dyDescent="0.25">
      <c r="BK5178" s="74">
        <v>10348</v>
      </c>
      <c r="BL5178" s="74" t="s">
        <v>5958</v>
      </c>
      <c r="BM5178" s="74"/>
    </row>
    <row r="5179" spans="63:65" x14ac:dyDescent="0.25">
      <c r="BK5179" s="74">
        <v>10349</v>
      </c>
      <c r="BL5179" s="74" t="s">
        <v>5959</v>
      </c>
      <c r="BM5179" s="74"/>
    </row>
    <row r="5180" spans="63:65" x14ac:dyDescent="0.25">
      <c r="BK5180" s="74">
        <v>10350</v>
      </c>
      <c r="BL5180" s="74" t="s">
        <v>5960</v>
      </c>
      <c r="BM5180" s="74"/>
    </row>
    <row r="5181" spans="63:65" x14ac:dyDescent="0.25">
      <c r="BK5181" s="74">
        <v>10351</v>
      </c>
      <c r="BL5181" s="74" t="s">
        <v>5961</v>
      </c>
      <c r="BM5181" s="74"/>
    </row>
    <row r="5182" spans="63:65" x14ac:dyDescent="0.25">
      <c r="BK5182" s="74">
        <v>10352</v>
      </c>
      <c r="BL5182" s="74" t="s">
        <v>5962</v>
      </c>
      <c r="BM5182" s="74"/>
    </row>
    <row r="5183" spans="63:65" x14ac:dyDescent="0.25">
      <c r="BK5183" s="74">
        <v>10353</v>
      </c>
      <c r="BL5183" s="74" t="s">
        <v>5963</v>
      </c>
      <c r="BM5183" s="74"/>
    </row>
    <row r="5184" spans="63:65" x14ac:dyDescent="0.25">
      <c r="BK5184" s="74">
        <v>10354</v>
      </c>
      <c r="BL5184" s="74" t="s">
        <v>5689</v>
      </c>
      <c r="BM5184" s="74"/>
    </row>
    <row r="5185" spans="63:65" x14ac:dyDescent="0.25">
      <c r="BK5185" s="74">
        <v>10355</v>
      </c>
      <c r="BL5185" s="74" t="s">
        <v>10452</v>
      </c>
      <c r="BM5185" s="74"/>
    </row>
    <row r="5186" spans="63:65" x14ac:dyDescent="0.25">
      <c r="BK5186" s="74">
        <v>10356</v>
      </c>
      <c r="BL5186" s="74" t="s">
        <v>5964</v>
      </c>
      <c r="BM5186" s="74"/>
    </row>
    <row r="5187" spans="63:65" x14ac:dyDescent="0.25">
      <c r="BK5187" s="74">
        <v>10357</v>
      </c>
      <c r="BL5187" s="74" t="s">
        <v>5965</v>
      </c>
      <c r="BM5187" s="74"/>
    </row>
    <row r="5188" spans="63:65" x14ac:dyDescent="0.25">
      <c r="BK5188" s="74">
        <v>10358</v>
      </c>
      <c r="BL5188" s="74" t="s">
        <v>5078</v>
      </c>
      <c r="BM5188" s="74"/>
    </row>
    <row r="5189" spans="63:65" x14ac:dyDescent="0.25">
      <c r="BK5189" s="74">
        <v>10359</v>
      </c>
      <c r="BL5189" s="74" t="s">
        <v>5966</v>
      </c>
      <c r="BM5189" s="74"/>
    </row>
    <row r="5190" spans="63:65" x14ac:dyDescent="0.25">
      <c r="BK5190" s="74">
        <v>10361</v>
      </c>
      <c r="BL5190" s="74" t="s">
        <v>5967</v>
      </c>
      <c r="BM5190" s="74"/>
    </row>
    <row r="5191" spans="63:65" x14ac:dyDescent="0.25">
      <c r="BK5191" s="74">
        <v>10363</v>
      </c>
      <c r="BL5191" s="74" t="s">
        <v>3593</v>
      </c>
      <c r="BM5191" s="74"/>
    </row>
    <row r="5192" spans="63:65" x14ac:dyDescent="0.25">
      <c r="BK5192" s="74">
        <v>10364</v>
      </c>
      <c r="BL5192" s="74" t="s">
        <v>5968</v>
      </c>
      <c r="BM5192" s="74"/>
    </row>
    <row r="5193" spans="63:65" x14ac:dyDescent="0.25">
      <c r="BK5193" s="74">
        <v>10365</v>
      </c>
      <c r="BL5193" s="74" t="s">
        <v>5969</v>
      </c>
      <c r="BM5193" s="74"/>
    </row>
    <row r="5194" spans="63:65" x14ac:dyDescent="0.25">
      <c r="BK5194" s="74">
        <v>10366</v>
      </c>
      <c r="BL5194" s="74" t="s">
        <v>5970</v>
      </c>
      <c r="BM5194" s="74"/>
    </row>
    <row r="5195" spans="63:65" x14ac:dyDescent="0.25">
      <c r="BK5195" s="74">
        <v>10367</v>
      </c>
      <c r="BL5195" s="74" t="s">
        <v>3727</v>
      </c>
      <c r="BM5195" s="74"/>
    </row>
    <row r="5196" spans="63:65" x14ac:dyDescent="0.25">
      <c r="BK5196" s="74">
        <v>10368</v>
      </c>
      <c r="BL5196" s="74" t="s">
        <v>5971</v>
      </c>
      <c r="BM5196" s="74"/>
    </row>
    <row r="5197" spans="63:65" x14ac:dyDescent="0.25">
      <c r="BK5197" s="74">
        <v>10369</v>
      </c>
      <c r="BL5197" s="74" t="s">
        <v>5972</v>
      </c>
      <c r="BM5197" s="74"/>
    </row>
    <row r="5198" spans="63:65" x14ac:dyDescent="0.25">
      <c r="BK5198" s="74">
        <v>10370</v>
      </c>
      <c r="BL5198" s="74" t="s">
        <v>5973</v>
      </c>
      <c r="BM5198" s="74"/>
    </row>
    <row r="5199" spans="63:65" x14ac:dyDescent="0.25">
      <c r="BK5199" s="74">
        <v>10371</v>
      </c>
      <c r="BL5199" s="74" t="s">
        <v>5235</v>
      </c>
      <c r="BM5199" s="74"/>
    </row>
    <row r="5200" spans="63:65" x14ac:dyDescent="0.25">
      <c r="BK5200" s="74">
        <v>10372</v>
      </c>
      <c r="BL5200" s="74" t="s">
        <v>4311</v>
      </c>
      <c r="BM5200" s="74"/>
    </row>
    <row r="5201" spans="63:65" x14ac:dyDescent="0.25">
      <c r="BK5201" s="74">
        <v>10373</v>
      </c>
      <c r="BL5201" s="74" t="s">
        <v>5974</v>
      </c>
      <c r="BM5201" s="74"/>
    </row>
    <row r="5202" spans="63:65" x14ac:dyDescent="0.25">
      <c r="BK5202" s="74">
        <v>10374</v>
      </c>
      <c r="BL5202" s="74" t="s">
        <v>5975</v>
      </c>
      <c r="BM5202" s="74"/>
    </row>
    <row r="5203" spans="63:65" x14ac:dyDescent="0.25">
      <c r="BK5203" s="74">
        <v>10375</v>
      </c>
      <c r="BL5203" s="74" t="s">
        <v>4086</v>
      </c>
      <c r="BM5203" s="74"/>
    </row>
    <row r="5204" spans="63:65" x14ac:dyDescent="0.25">
      <c r="BK5204" s="74">
        <v>10376</v>
      </c>
      <c r="BL5204" s="74" t="s">
        <v>5976</v>
      </c>
      <c r="BM5204" s="74"/>
    </row>
    <row r="5205" spans="63:65" x14ac:dyDescent="0.25">
      <c r="BK5205" s="74">
        <v>10377</v>
      </c>
      <c r="BL5205" s="74" t="s">
        <v>5977</v>
      </c>
      <c r="BM5205" s="74"/>
    </row>
    <row r="5206" spans="63:65" x14ac:dyDescent="0.25">
      <c r="BK5206" s="74">
        <v>10378</v>
      </c>
      <c r="BL5206" s="74" t="s">
        <v>5978</v>
      </c>
      <c r="BM5206" s="74"/>
    </row>
    <row r="5207" spans="63:65" x14ac:dyDescent="0.25">
      <c r="BK5207" s="74">
        <v>10379</v>
      </c>
      <c r="BL5207" s="74" t="s">
        <v>4539</v>
      </c>
      <c r="BM5207" s="74"/>
    </row>
    <row r="5208" spans="63:65" x14ac:dyDescent="0.25">
      <c r="BK5208" s="74">
        <v>10380</v>
      </c>
      <c r="BL5208" s="74" t="s">
        <v>5979</v>
      </c>
      <c r="BM5208" s="74"/>
    </row>
    <row r="5209" spans="63:65" x14ac:dyDescent="0.25">
      <c r="BK5209" s="74">
        <v>10381</v>
      </c>
      <c r="BL5209" s="74" t="s">
        <v>5980</v>
      </c>
      <c r="BM5209" s="74"/>
    </row>
    <row r="5210" spans="63:65" x14ac:dyDescent="0.25">
      <c r="BK5210" s="74">
        <v>10382</v>
      </c>
      <c r="BL5210" s="74" t="s">
        <v>5981</v>
      </c>
      <c r="BM5210" s="74"/>
    </row>
    <row r="5211" spans="63:65" x14ac:dyDescent="0.25">
      <c r="BK5211" s="74">
        <v>10383</v>
      </c>
      <c r="BL5211" s="74" t="s">
        <v>5982</v>
      </c>
      <c r="BM5211" s="74"/>
    </row>
    <row r="5212" spans="63:65" x14ac:dyDescent="0.25">
      <c r="BK5212" s="74">
        <v>10384</v>
      </c>
      <c r="BL5212" s="74" t="s">
        <v>5983</v>
      </c>
      <c r="BM5212" s="74"/>
    </row>
    <row r="5213" spans="63:65" x14ac:dyDescent="0.25">
      <c r="BK5213" s="74">
        <v>10385</v>
      </c>
      <c r="BL5213" s="74" t="s">
        <v>5759</v>
      </c>
      <c r="BM5213" s="74"/>
    </row>
    <row r="5214" spans="63:65" x14ac:dyDescent="0.25">
      <c r="BK5214" s="74">
        <v>10386</v>
      </c>
      <c r="BL5214" s="74" t="s">
        <v>5984</v>
      </c>
      <c r="BM5214" s="74"/>
    </row>
    <row r="5215" spans="63:65" x14ac:dyDescent="0.25">
      <c r="BK5215" s="74">
        <v>10387</v>
      </c>
      <c r="BL5215" s="74" t="s">
        <v>5985</v>
      </c>
      <c r="BM5215" s="74"/>
    </row>
    <row r="5216" spans="63:65" x14ac:dyDescent="0.25">
      <c r="BK5216" s="74">
        <v>10388</v>
      </c>
      <c r="BL5216" s="74" t="s">
        <v>5332</v>
      </c>
      <c r="BM5216" s="74"/>
    </row>
    <row r="5217" spans="63:65" x14ac:dyDescent="0.25">
      <c r="BK5217" s="74">
        <v>10389</v>
      </c>
      <c r="BL5217" s="74" t="s">
        <v>5986</v>
      </c>
      <c r="BM5217" s="74"/>
    </row>
    <row r="5218" spans="63:65" x14ac:dyDescent="0.25">
      <c r="BK5218" s="74">
        <v>10390</v>
      </c>
      <c r="BL5218" s="74" t="s">
        <v>4960</v>
      </c>
      <c r="BM5218" s="74"/>
    </row>
    <row r="5219" spans="63:65" x14ac:dyDescent="0.25">
      <c r="BK5219" s="74">
        <v>10392</v>
      </c>
      <c r="BL5219" s="74" t="s">
        <v>5821</v>
      </c>
      <c r="BM5219" s="74"/>
    </row>
    <row r="5220" spans="63:65" x14ac:dyDescent="0.25">
      <c r="BK5220" s="74">
        <v>10393</v>
      </c>
      <c r="BL5220" s="74" t="s">
        <v>4002</v>
      </c>
      <c r="BM5220" s="74"/>
    </row>
    <row r="5221" spans="63:65" x14ac:dyDescent="0.25">
      <c r="BK5221" s="74">
        <v>10394</v>
      </c>
      <c r="BL5221" s="74" t="s">
        <v>5987</v>
      </c>
      <c r="BM5221" s="74"/>
    </row>
    <row r="5222" spans="63:65" x14ac:dyDescent="0.25">
      <c r="BK5222" s="74">
        <v>10395</v>
      </c>
      <c r="BL5222" s="74" t="s">
        <v>5988</v>
      </c>
      <c r="BM5222" s="74"/>
    </row>
    <row r="5223" spans="63:65" x14ac:dyDescent="0.25">
      <c r="BK5223" s="74">
        <v>10396</v>
      </c>
      <c r="BL5223" s="74" t="s">
        <v>5989</v>
      </c>
      <c r="BM5223" s="74"/>
    </row>
    <row r="5224" spans="63:65" x14ac:dyDescent="0.25">
      <c r="BK5224" s="74">
        <v>10397</v>
      </c>
      <c r="BL5224" s="74" t="s">
        <v>4199</v>
      </c>
      <c r="BM5224" s="74"/>
    </row>
    <row r="5225" spans="63:65" x14ac:dyDescent="0.25">
      <c r="BK5225" s="74">
        <v>10398</v>
      </c>
      <c r="BL5225" s="74" t="s">
        <v>4039</v>
      </c>
      <c r="BM5225" s="74"/>
    </row>
    <row r="5226" spans="63:65" x14ac:dyDescent="0.25">
      <c r="BK5226" s="74">
        <v>10399</v>
      </c>
      <c r="BL5226" s="74" t="s">
        <v>10453</v>
      </c>
      <c r="BM5226" s="74"/>
    </row>
    <row r="5227" spans="63:65" x14ac:dyDescent="0.25">
      <c r="BK5227" s="74">
        <v>10400</v>
      </c>
      <c r="BL5227" s="74" t="s">
        <v>5172</v>
      </c>
      <c r="BM5227" s="74"/>
    </row>
    <row r="5228" spans="63:65" x14ac:dyDescent="0.25">
      <c r="BK5228" s="74">
        <v>10401</v>
      </c>
      <c r="BL5228" s="74" t="s">
        <v>5990</v>
      </c>
      <c r="BM5228" s="74"/>
    </row>
    <row r="5229" spans="63:65" x14ac:dyDescent="0.25">
      <c r="BK5229" s="74">
        <v>10402</v>
      </c>
      <c r="BL5229" s="74" t="s">
        <v>5991</v>
      </c>
      <c r="BM5229" s="74"/>
    </row>
    <row r="5230" spans="63:65" x14ac:dyDescent="0.25">
      <c r="BK5230" s="74">
        <v>10403</v>
      </c>
      <c r="BL5230" s="74" t="s">
        <v>5992</v>
      </c>
      <c r="BM5230" s="74"/>
    </row>
    <row r="5231" spans="63:65" x14ac:dyDescent="0.25">
      <c r="BK5231" s="74">
        <v>10404</v>
      </c>
      <c r="BL5231" s="74" t="s">
        <v>5993</v>
      </c>
      <c r="BM5231" s="74"/>
    </row>
    <row r="5232" spans="63:65" x14ac:dyDescent="0.25">
      <c r="BK5232" s="74">
        <v>10405</v>
      </c>
      <c r="BL5232" s="74" t="s">
        <v>5994</v>
      </c>
      <c r="BM5232" s="74"/>
    </row>
    <row r="5233" spans="63:65" x14ac:dyDescent="0.25">
      <c r="BK5233" s="74">
        <v>10406</v>
      </c>
      <c r="BL5233" s="74" t="s">
        <v>5870</v>
      </c>
      <c r="BM5233" s="74"/>
    </row>
    <row r="5234" spans="63:65" x14ac:dyDescent="0.25">
      <c r="BK5234" s="74">
        <v>10407</v>
      </c>
      <c r="BL5234" s="74" t="s">
        <v>5995</v>
      </c>
      <c r="BM5234" s="74"/>
    </row>
    <row r="5235" spans="63:65" x14ac:dyDescent="0.25">
      <c r="BK5235" s="74">
        <v>10408</v>
      </c>
      <c r="BL5235" s="74" t="s">
        <v>5709</v>
      </c>
      <c r="BM5235" s="74"/>
    </row>
    <row r="5236" spans="63:65" x14ac:dyDescent="0.25">
      <c r="BK5236" s="74">
        <v>10409</v>
      </c>
      <c r="BL5236" s="74" t="s">
        <v>10454</v>
      </c>
      <c r="BM5236" s="74"/>
    </row>
    <row r="5237" spans="63:65" x14ac:dyDescent="0.25">
      <c r="BK5237" s="74">
        <v>10410</v>
      </c>
      <c r="BL5237" s="74" t="s">
        <v>5996</v>
      </c>
      <c r="BM5237" s="74"/>
    </row>
    <row r="5238" spans="63:65" x14ac:dyDescent="0.25">
      <c r="BK5238" s="74">
        <v>10411</v>
      </c>
      <c r="BL5238" s="74" t="s">
        <v>5997</v>
      </c>
      <c r="BM5238" s="74"/>
    </row>
    <row r="5239" spans="63:65" x14ac:dyDescent="0.25">
      <c r="BK5239" s="74">
        <v>10413</v>
      </c>
      <c r="BL5239" s="74" t="s">
        <v>3525</v>
      </c>
      <c r="BM5239" s="74"/>
    </row>
    <row r="5240" spans="63:65" x14ac:dyDescent="0.25">
      <c r="BK5240" s="74">
        <v>10414</v>
      </c>
      <c r="BL5240" s="74" t="s">
        <v>3848</v>
      </c>
      <c r="BM5240" s="74"/>
    </row>
    <row r="5241" spans="63:65" x14ac:dyDescent="0.25">
      <c r="BK5241" s="74">
        <v>10415</v>
      </c>
      <c r="BL5241" s="74" t="s">
        <v>5998</v>
      </c>
      <c r="BM5241" s="74"/>
    </row>
    <row r="5242" spans="63:65" x14ac:dyDescent="0.25">
      <c r="BK5242" s="74">
        <v>10416</v>
      </c>
      <c r="BL5242" s="74" t="s">
        <v>5999</v>
      </c>
      <c r="BM5242" s="74"/>
    </row>
    <row r="5243" spans="63:65" x14ac:dyDescent="0.25">
      <c r="BK5243" s="74">
        <v>10417</v>
      </c>
      <c r="BL5243" s="74" t="s">
        <v>6000</v>
      </c>
      <c r="BM5243" s="74"/>
    </row>
    <row r="5244" spans="63:65" x14ac:dyDescent="0.25">
      <c r="BK5244" s="74">
        <v>10418</v>
      </c>
      <c r="BL5244" s="74" t="s">
        <v>3783</v>
      </c>
      <c r="BM5244" s="74"/>
    </row>
    <row r="5245" spans="63:65" x14ac:dyDescent="0.25">
      <c r="BK5245" s="74">
        <v>10419</v>
      </c>
      <c r="BL5245" s="74" t="s">
        <v>4815</v>
      </c>
      <c r="BM5245" s="74"/>
    </row>
    <row r="5246" spans="63:65" x14ac:dyDescent="0.25">
      <c r="BK5246" s="74">
        <v>10420</v>
      </c>
      <c r="BL5246" s="74" t="s">
        <v>6001</v>
      </c>
      <c r="BM5246" s="74"/>
    </row>
    <row r="5247" spans="63:65" x14ac:dyDescent="0.25">
      <c r="BK5247" s="74">
        <v>10421</v>
      </c>
      <c r="BL5247" s="74" t="s">
        <v>6002</v>
      </c>
      <c r="BM5247" s="74"/>
    </row>
    <row r="5248" spans="63:65" x14ac:dyDescent="0.25">
      <c r="BK5248" s="74">
        <v>10423</v>
      </c>
      <c r="BL5248" s="74" t="s">
        <v>6003</v>
      </c>
      <c r="BM5248" s="74"/>
    </row>
    <row r="5249" spans="63:65" x14ac:dyDescent="0.25">
      <c r="BK5249" s="74">
        <v>10424</v>
      </c>
      <c r="BL5249" s="74" t="s">
        <v>6004</v>
      </c>
      <c r="BM5249" s="74"/>
    </row>
    <row r="5250" spans="63:65" x14ac:dyDescent="0.25">
      <c r="BK5250" s="74">
        <v>10425</v>
      </c>
      <c r="BL5250" s="74" t="s">
        <v>6005</v>
      </c>
      <c r="BM5250" s="74"/>
    </row>
    <row r="5251" spans="63:65" x14ac:dyDescent="0.25">
      <c r="BK5251" s="74">
        <v>10426</v>
      </c>
      <c r="BL5251" s="74" t="s">
        <v>6006</v>
      </c>
      <c r="BM5251" s="74"/>
    </row>
    <row r="5252" spans="63:65" x14ac:dyDescent="0.25">
      <c r="BK5252" s="74">
        <v>10427</v>
      </c>
      <c r="BL5252" s="74" t="s">
        <v>6007</v>
      </c>
      <c r="BM5252" s="74"/>
    </row>
    <row r="5253" spans="63:65" x14ac:dyDescent="0.25">
      <c r="BK5253" s="74">
        <v>10428</v>
      </c>
      <c r="BL5253" s="74" t="s">
        <v>6008</v>
      </c>
      <c r="BM5253" s="74"/>
    </row>
    <row r="5254" spans="63:65" x14ac:dyDescent="0.25">
      <c r="BK5254" s="74">
        <v>10429</v>
      </c>
      <c r="BL5254" s="74" t="s">
        <v>6009</v>
      </c>
      <c r="BM5254" s="74"/>
    </row>
    <row r="5255" spans="63:65" x14ac:dyDescent="0.25">
      <c r="BK5255" s="74">
        <v>10430</v>
      </c>
      <c r="BL5255" s="74" t="s">
        <v>5479</v>
      </c>
      <c r="BM5255" s="74"/>
    </row>
    <row r="5256" spans="63:65" x14ac:dyDescent="0.25">
      <c r="BK5256" s="74">
        <v>10431</v>
      </c>
      <c r="BL5256" s="74" t="s">
        <v>6010</v>
      </c>
      <c r="BM5256" s="74"/>
    </row>
    <row r="5257" spans="63:65" x14ac:dyDescent="0.25">
      <c r="BK5257" s="74">
        <v>10432</v>
      </c>
      <c r="BL5257" s="74" t="s">
        <v>6011</v>
      </c>
      <c r="BM5257" s="74"/>
    </row>
    <row r="5258" spans="63:65" x14ac:dyDescent="0.25">
      <c r="BK5258" s="74">
        <v>10433</v>
      </c>
      <c r="BL5258" s="74" t="s">
        <v>6012</v>
      </c>
      <c r="BM5258" s="74"/>
    </row>
    <row r="5259" spans="63:65" x14ac:dyDescent="0.25">
      <c r="BK5259" s="74">
        <v>10434</v>
      </c>
      <c r="BL5259" s="74" t="s">
        <v>6013</v>
      </c>
      <c r="BM5259" s="74"/>
    </row>
    <row r="5260" spans="63:65" x14ac:dyDescent="0.25">
      <c r="BK5260" s="74">
        <v>10435</v>
      </c>
      <c r="BL5260" s="74" t="s">
        <v>10455</v>
      </c>
      <c r="BM5260" s="74"/>
    </row>
    <row r="5261" spans="63:65" x14ac:dyDescent="0.25">
      <c r="BK5261" s="74">
        <v>10436</v>
      </c>
      <c r="BL5261" s="74" t="s">
        <v>6014</v>
      </c>
      <c r="BM5261" s="74"/>
    </row>
    <row r="5262" spans="63:65" x14ac:dyDescent="0.25">
      <c r="BK5262" s="74">
        <v>10437</v>
      </c>
      <c r="BL5262" s="74" t="s">
        <v>6015</v>
      </c>
      <c r="BM5262" s="74"/>
    </row>
    <row r="5263" spans="63:65" x14ac:dyDescent="0.25">
      <c r="BK5263" s="74">
        <v>10438</v>
      </c>
      <c r="BL5263" s="74" t="s">
        <v>6016</v>
      </c>
      <c r="BM5263" s="74"/>
    </row>
    <row r="5264" spans="63:65" x14ac:dyDescent="0.25">
      <c r="BK5264" s="74">
        <v>10439</v>
      </c>
      <c r="BL5264" s="74" t="s">
        <v>6017</v>
      </c>
      <c r="BM5264" s="74"/>
    </row>
    <row r="5265" spans="63:65" x14ac:dyDescent="0.25">
      <c r="BK5265" s="74">
        <v>10440</v>
      </c>
      <c r="BL5265" s="74" t="s">
        <v>6018</v>
      </c>
      <c r="BM5265" s="74"/>
    </row>
    <row r="5266" spans="63:65" x14ac:dyDescent="0.25">
      <c r="BK5266" s="74">
        <v>10441</v>
      </c>
      <c r="BL5266" s="74" t="s">
        <v>4248</v>
      </c>
      <c r="BM5266" s="74"/>
    </row>
    <row r="5267" spans="63:65" x14ac:dyDescent="0.25">
      <c r="BK5267" s="74">
        <v>10442</v>
      </c>
      <c r="BL5267" s="74" t="s">
        <v>3743</v>
      </c>
      <c r="BM5267" s="74"/>
    </row>
    <row r="5268" spans="63:65" x14ac:dyDescent="0.25">
      <c r="BK5268" s="74">
        <v>10443</v>
      </c>
      <c r="BL5268" s="74" t="s">
        <v>117</v>
      </c>
      <c r="BM5268" s="74"/>
    </row>
    <row r="5269" spans="63:65" x14ac:dyDescent="0.25">
      <c r="BK5269" s="74">
        <v>10445</v>
      </c>
      <c r="BL5269" s="74" t="s">
        <v>6020</v>
      </c>
      <c r="BM5269" s="74"/>
    </row>
    <row r="5270" spans="63:65" x14ac:dyDescent="0.25">
      <c r="BK5270" s="74">
        <v>10446</v>
      </c>
      <c r="BL5270" s="74" t="s">
        <v>6021</v>
      </c>
      <c r="BM5270" s="74"/>
    </row>
    <row r="5271" spans="63:65" x14ac:dyDescent="0.25">
      <c r="BK5271" s="74">
        <v>10447</v>
      </c>
      <c r="BL5271" s="74" t="s">
        <v>6022</v>
      </c>
      <c r="BM5271" s="74"/>
    </row>
    <row r="5272" spans="63:65" x14ac:dyDescent="0.25">
      <c r="BK5272" s="74">
        <v>10448</v>
      </c>
      <c r="BL5272" s="74" t="s">
        <v>6023</v>
      </c>
      <c r="BM5272" s="74"/>
    </row>
    <row r="5273" spans="63:65" x14ac:dyDescent="0.25">
      <c r="BK5273" s="74">
        <v>10449</v>
      </c>
      <c r="BL5273" s="74" t="s">
        <v>6024</v>
      </c>
      <c r="BM5273" s="74"/>
    </row>
    <row r="5274" spans="63:65" x14ac:dyDescent="0.25">
      <c r="BK5274" s="74">
        <v>10450</v>
      </c>
      <c r="BL5274" s="74" t="s">
        <v>6025</v>
      </c>
      <c r="BM5274" s="74"/>
    </row>
    <row r="5275" spans="63:65" x14ac:dyDescent="0.25">
      <c r="BK5275" s="74">
        <v>10451</v>
      </c>
      <c r="BL5275" s="74" t="s">
        <v>6026</v>
      </c>
      <c r="BM5275" s="74"/>
    </row>
    <row r="5276" spans="63:65" x14ac:dyDescent="0.25">
      <c r="BK5276" s="74">
        <v>10452</v>
      </c>
      <c r="BL5276" s="74" t="s">
        <v>3357</v>
      </c>
      <c r="BM5276" s="74"/>
    </row>
    <row r="5277" spans="63:65" x14ac:dyDescent="0.25">
      <c r="BK5277" s="74">
        <v>10453</v>
      </c>
      <c r="BL5277" s="74" t="s">
        <v>6027</v>
      </c>
      <c r="BM5277" s="74"/>
    </row>
    <row r="5278" spans="63:65" x14ac:dyDescent="0.25">
      <c r="BK5278" s="74">
        <v>10454</v>
      </c>
      <c r="BL5278" s="74" t="s">
        <v>6028</v>
      </c>
      <c r="BM5278" s="74"/>
    </row>
    <row r="5279" spans="63:65" x14ac:dyDescent="0.25">
      <c r="BK5279" s="74">
        <v>10455</v>
      </c>
      <c r="BL5279" s="74" t="s">
        <v>6029</v>
      </c>
      <c r="BM5279" s="74"/>
    </row>
    <row r="5280" spans="63:65" x14ac:dyDescent="0.25">
      <c r="BK5280" s="74">
        <v>10456</v>
      </c>
      <c r="BL5280" s="74" t="s">
        <v>10456</v>
      </c>
      <c r="BM5280" s="74"/>
    </row>
    <row r="5281" spans="63:65" x14ac:dyDescent="0.25">
      <c r="BK5281" s="74">
        <v>10457</v>
      </c>
      <c r="BL5281" s="74" t="s">
        <v>10457</v>
      </c>
      <c r="BM5281" s="74"/>
    </row>
    <row r="5282" spans="63:65" x14ac:dyDescent="0.25">
      <c r="BK5282" s="74">
        <v>10458</v>
      </c>
      <c r="BL5282" s="74" t="s">
        <v>6030</v>
      </c>
      <c r="BM5282" s="74"/>
    </row>
    <row r="5283" spans="63:65" x14ac:dyDescent="0.25">
      <c r="BK5283" s="74">
        <v>10459</v>
      </c>
      <c r="BL5283" s="74" t="s">
        <v>5622</v>
      </c>
      <c r="BM5283" s="74"/>
    </row>
    <row r="5284" spans="63:65" x14ac:dyDescent="0.25">
      <c r="BK5284" s="74">
        <v>10460</v>
      </c>
      <c r="BL5284" s="74" t="s">
        <v>6031</v>
      </c>
      <c r="BM5284" s="74"/>
    </row>
    <row r="5285" spans="63:65" x14ac:dyDescent="0.25">
      <c r="BK5285" s="74">
        <v>10461</v>
      </c>
      <c r="BL5285" s="74" t="s">
        <v>6032</v>
      </c>
      <c r="BM5285" s="74"/>
    </row>
    <row r="5286" spans="63:65" x14ac:dyDescent="0.25">
      <c r="BK5286" s="74">
        <v>10462</v>
      </c>
      <c r="BL5286" s="74" t="s">
        <v>6033</v>
      </c>
      <c r="BM5286" s="74"/>
    </row>
    <row r="5287" spans="63:65" x14ac:dyDescent="0.25">
      <c r="BK5287" s="74">
        <v>10463</v>
      </c>
      <c r="BL5287" s="74" t="s">
        <v>6034</v>
      </c>
      <c r="BM5287" s="74"/>
    </row>
    <row r="5288" spans="63:65" x14ac:dyDescent="0.25">
      <c r="BK5288" s="74">
        <v>10464</v>
      </c>
      <c r="BL5288" s="74" t="s">
        <v>10458</v>
      </c>
      <c r="BM5288" s="74"/>
    </row>
    <row r="5289" spans="63:65" x14ac:dyDescent="0.25">
      <c r="BK5289" s="74">
        <v>10465</v>
      </c>
      <c r="BL5289" s="74" t="s">
        <v>6035</v>
      </c>
      <c r="BM5289" s="74"/>
    </row>
    <row r="5290" spans="63:65" x14ac:dyDescent="0.25">
      <c r="BK5290" s="74">
        <v>10466</v>
      </c>
      <c r="BL5290" s="74" t="s">
        <v>6036</v>
      </c>
      <c r="BM5290" s="74"/>
    </row>
    <row r="5291" spans="63:65" x14ac:dyDescent="0.25">
      <c r="BK5291" s="74">
        <v>10467</v>
      </c>
      <c r="BL5291" s="74" t="s">
        <v>10459</v>
      </c>
      <c r="BM5291" s="74"/>
    </row>
    <row r="5292" spans="63:65" x14ac:dyDescent="0.25">
      <c r="BK5292" s="74">
        <v>10468</v>
      </c>
      <c r="BL5292" s="74" t="s">
        <v>6037</v>
      </c>
      <c r="BM5292" s="74"/>
    </row>
    <row r="5293" spans="63:65" x14ac:dyDescent="0.25">
      <c r="BK5293" s="74">
        <v>10469</v>
      </c>
      <c r="BL5293" s="74" t="s">
        <v>6038</v>
      </c>
      <c r="BM5293" s="74"/>
    </row>
    <row r="5294" spans="63:65" x14ac:dyDescent="0.25">
      <c r="BK5294" s="74">
        <v>10470</v>
      </c>
      <c r="BL5294" s="74" t="s">
        <v>6039</v>
      </c>
      <c r="BM5294" s="74"/>
    </row>
    <row r="5295" spans="63:65" x14ac:dyDescent="0.25">
      <c r="BK5295" s="74">
        <v>10471</v>
      </c>
      <c r="BL5295" s="74" t="s">
        <v>4442</v>
      </c>
      <c r="BM5295" s="74"/>
    </row>
    <row r="5296" spans="63:65" x14ac:dyDescent="0.25">
      <c r="BK5296" s="74">
        <v>10472</v>
      </c>
      <c r="BL5296" s="74" t="s">
        <v>5865</v>
      </c>
      <c r="BM5296" s="74"/>
    </row>
    <row r="5297" spans="63:65" x14ac:dyDescent="0.25">
      <c r="BK5297" s="74">
        <v>10473</v>
      </c>
      <c r="BL5297" s="74" t="s">
        <v>6040</v>
      </c>
      <c r="BM5297" s="74"/>
    </row>
    <row r="5298" spans="63:65" x14ac:dyDescent="0.25">
      <c r="BK5298" s="74">
        <v>10474</v>
      </c>
      <c r="BL5298" s="74" t="s">
        <v>5287</v>
      </c>
      <c r="BM5298" s="74"/>
    </row>
    <row r="5299" spans="63:65" x14ac:dyDescent="0.25">
      <c r="BK5299" s="74">
        <v>10475</v>
      </c>
      <c r="BL5299" s="74" t="s">
        <v>6041</v>
      </c>
      <c r="BM5299" s="74"/>
    </row>
    <row r="5300" spans="63:65" x14ac:dyDescent="0.25">
      <c r="BK5300" s="74">
        <v>10476</v>
      </c>
      <c r="BL5300" s="74" t="s">
        <v>6042</v>
      </c>
      <c r="BM5300" s="74"/>
    </row>
    <row r="5301" spans="63:65" x14ac:dyDescent="0.25">
      <c r="BK5301" s="74">
        <v>10477</v>
      </c>
      <c r="BL5301" s="74" t="s">
        <v>4039</v>
      </c>
      <c r="BM5301" s="74"/>
    </row>
    <row r="5302" spans="63:65" x14ac:dyDescent="0.25">
      <c r="BK5302" s="74">
        <v>10478</v>
      </c>
      <c r="BL5302" s="74" t="s">
        <v>12954</v>
      </c>
      <c r="BM5302" s="74"/>
    </row>
    <row r="5303" spans="63:65" x14ac:dyDescent="0.25">
      <c r="BK5303" s="74">
        <v>10479</v>
      </c>
      <c r="BL5303" s="74" t="s">
        <v>6043</v>
      </c>
      <c r="BM5303" s="74"/>
    </row>
    <row r="5304" spans="63:65" x14ac:dyDescent="0.25">
      <c r="BK5304" s="74">
        <v>10480</v>
      </c>
      <c r="BL5304" s="74" t="s">
        <v>6044</v>
      </c>
      <c r="BM5304" s="74"/>
    </row>
    <row r="5305" spans="63:65" x14ac:dyDescent="0.25">
      <c r="BK5305" s="74">
        <v>10481</v>
      </c>
      <c r="BL5305" s="74" t="s">
        <v>3894</v>
      </c>
      <c r="BM5305" s="74"/>
    </row>
    <row r="5306" spans="63:65" x14ac:dyDescent="0.25">
      <c r="BK5306" s="74">
        <v>10482</v>
      </c>
      <c r="BL5306" s="74" t="s">
        <v>6045</v>
      </c>
      <c r="BM5306" s="74"/>
    </row>
    <row r="5307" spans="63:65" x14ac:dyDescent="0.25">
      <c r="BK5307" s="74">
        <v>10483</v>
      </c>
      <c r="BL5307" s="74" t="s">
        <v>3874</v>
      </c>
      <c r="BM5307" s="74"/>
    </row>
    <row r="5308" spans="63:65" x14ac:dyDescent="0.25">
      <c r="BK5308" s="74">
        <v>10484</v>
      </c>
      <c r="BL5308" s="74" t="s">
        <v>10458</v>
      </c>
      <c r="BM5308" s="74"/>
    </row>
    <row r="5309" spans="63:65" x14ac:dyDescent="0.25">
      <c r="BK5309" s="74">
        <v>10485</v>
      </c>
      <c r="BL5309" s="74" t="s">
        <v>4292</v>
      </c>
      <c r="BM5309" s="74"/>
    </row>
    <row r="5310" spans="63:65" x14ac:dyDescent="0.25">
      <c r="BK5310" s="74">
        <v>10486</v>
      </c>
      <c r="BL5310" s="74" t="s">
        <v>6046</v>
      </c>
      <c r="BM5310" s="74"/>
    </row>
    <row r="5311" spans="63:65" x14ac:dyDescent="0.25">
      <c r="BK5311" s="74">
        <v>10487</v>
      </c>
      <c r="BL5311" s="74" t="s">
        <v>6047</v>
      </c>
      <c r="BM5311" s="74"/>
    </row>
    <row r="5312" spans="63:65" x14ac:dyDescent="0.25">
      <c r="BK5312" s="74">
        <v>10488</v>
      </c>
      <c r="BL5312" s="74" t="s">
        <v>6048</v>
      </c>
      <c r="BM5312" s="74"/>
    </row>
    <row r="5313" spans="63:65" x14ac:dyDescent="0.25">
      <c r="BK5313" s="74">
        <v>10489</v>
      </c>
      <c r="BL5313" s="74" t="s">
        <v>6049</v>
      </c>
      <c r="BM5313" s="74"/>
    </row>
    <row r="5314" spans="63:65" x14ac:dyDescent="0.25">
      <c r="BK5314" s="74">
        <v>10490</v>
      </c>
      <c r="BL5314" s="74" t="s">
        <v>6050</v>
      </c>
      <c r="BM5314" s="74"/>
    </row>
    <row r="5315" spans="63:65" x14ac:dyDescent="0.25">
      <c r="BK5315" s="74">
        <v>10491</v>
      </c>
      <c r="BL5315" s="74" t="s">
        <v>6051</v>
      </c>
      <c r="BM5315" s="74"/>
    </row>
    <row r="5316" spans="63:65" x14ac:dyDescent="0.25">
      <c r="BK5316" s="74">
        <v>10492</v>
      </c>
      <c r="BL5316" s="74" t="s">
        <v>6052</v>
      </c>
      <c r="BM5316" s="74"/>
    </row>
    <row r="5317" spans="63:65" x14ac:dyDescent="0.25">
      <c r="BK5317" s="74">
        <v>10493</v>
      </c>
      <c r="BL5317" s="74" t="s">
        <v>6053</v>
      </c>
      <c r="BM5317" s="74"/>
    </row>
    <row r="5318" spans="63:65" x14ac:dyDescent="0.25">
      <c r="BK5318" s="74">
        <v>10494</v>
      </c>
      <c r="BL5318" s="74" t="s">
        <v>6054</v>
      </c>
      <c r="BM5318" s="74"/>
    </row>
    <row r="5319" spans="63:65" x14ac:dyDescent="0.25">
      <c r="BK5319" s="74">
        <v>10495</v>
      </c>
      <c r="BL5319" s="74" t="s">
        <v>4383</v>
      </c>
      <c r="BM5319" s="74"/>
    </row>
    <row r="5320" spans="63:65" x14ac:dyDescent="0.25">
      <c r="BK5320" s="74">
        <v>10496</v>
      </c>
      <c r="BL5320" s="74" t="s">
        <v>6055</v>
      </c>
      <c r="BM5320" s="74"/>
    </row>
    <row r="5321" spans="63:65" x14ac:dyDescent="0.25">
      <c r="BK5321" s="74">
        <v>10497</v>
      </c>
      <c r="BL5321" s="74" t="s">
        <v>6056</v>
      </c>
      <c r="BM5321" s="74"/>
    </row>
    <row r="5322" spans="63:65" x14ac:dyDescent="0.25">
      <c r="BK5322" s="74">
        <v>10498</v>
      </c>
      <c r="BL5322" s="74" t="s">
        <v>10460</v>
      </c>
      <c r="BM5322" s="74"/>
    </row>
    <row r="5323" spans="63:65" x14ac:dyDescent="0.25">
      <c r="BK5323" s="74">
        <v>10499</v>
      </c>
      <c r="BL5323" s="74" t="s">
        <v>6057</v>
      </c>
      <c r="BM5323" s="74"/>
    </row>
    <row r="5324" spans="63:65" x14ac:dyDescent="0.25">
      <c r="BK5324" s="74">
        <v>10500</v>
      </c>
      <c r="BL5324" s="74" t="s">
        <v>6058</v>
      </c>
      <c r="BM5324" s="74"/>
    </row>
    <row r="5325" spans="63:65" x14ac:dyDescent="0.25">
      <c r="BK5325" s="74">
        <v>10501</v>
      </c>
      <c r="BL5325" s="74" t="s">
        <v>6059</v>
      </c>
      <c r="BM5325" s="74"/>
    </row>
    <row r="5326" spans="63:65" x14ac:dyDescent="0.25">
      <c r="BK5326" s="74">
        <v>10502</v>
      </c>
      <c r="BL5326" s="74" t="s">
        <v>5456</v>
      </c>
      <c r="BM5326" s="74"/>
    </row>
    <row r="5327" spans="63:65" x14ac:dyDescent="0.25">
      <c r="BK5327" s="74">
        <v>10503</v>
      </c>
      <c r="BL5327" s="74" t="s">
        <v>6060</v>
      </c>
      <c r="BM5327" s="74"/>
    </row>
    <row r="5328" spans="63:65" x14ac:dyDescent="0.25">
      <c r="BK5328" s="74">
        <v>10504</v>
      </c>
      <c r="BL5328" s="74" t="s">
        <v>5838</v>
      </c>
      <c r="BM5328" s="74"/>
    </row>
    <row r="5329" spans="63:65" x14ac:dyDescent="0.25">
      <c r="BK5329" s="74">
        <v>10505</v>
      </c>
      <c r="BL5329" s="74" t="s">
        <v>6061</v>
      </c>
      <c r="BM5329" s="74"/>
    </row>
    <row r="5330" spans="63:65" x14ac:dyDescent="0.25">
      <c r="BK5330" s="74">
        <v>10506</v>
      </c>
      <c r="BL5330" s="74" t="s">
        <v>6061</v>
      </c>
      <c r="BM5330" s="74"/>
    </row>
    <row r="5331" spans="63:65" x14ac:dyDescent="0.25">
      <c r="BK5331" s="74">
        <v>10507</v>
      </c>
      <c r="BL5331" s="74" t="s">
        <v>10461</v>
      </c>
      <c r="BM5331" s="74"/>
    </row>
    <row r="5332" spans="63:65" x14ac:dyDescent="0.25">
      <c r="BK5332" s="74">
        <v>10508</v>
      </c>
      <c r="BL5332" s="74" t="s">
        <v>6062</v>
      </c>
      <c r="BM5332" s="74"/>
    </row>
    <row r="5333" spans="63:65" x14ac:dyDescent="0.25">
      <c r="BK5333" s="74">
        <v>10509</v>
      </c>
      <c r="BL5333" s="74" t="s">
        <v>6063</v>
      </c>
      <c r="BM5333" s="74"/>
    </row>
    <row r="5334" spans="63:65" x14ac:dyDescent="0.25">
      <c r="BK5334" s="74">
        <v>10510</v>
      </c>
      <c r="BL5334" s="74" t="s">
        <v>6064</v>
      </c>
      <c r="BM5334" s="74"/>
    </row>
    <row r="5335" spans="63:65" x14ac:dyDescent="0.25">
      <c r="BK5335" s="74">
        <v>10511</v>
      </c>
      <c r="BL5335" s="74" t="s">
        <v>6065</v>
      </c>
      <c r="BM5335" s="74"/>
    </row>
    <row r="5336" spans="63:65" x14ac:dyDescent="0.25">
      <c r="BK5336" s="74">
        <v>10512</v>
      </c>
      <c r="BL5336" s="74" t="s">
        <v>6066</v>
      </c>
      <c r="BM5336" s="74"/>
    </row>
    <row r="5337" spans="63:65" x14ac:dyDescent="0.25">
      <c r="BK5337" s="74">
        <v>10513</v>
      </c>
      <c r="BL5337" s="74" t="s">
        <v>6067</v>
      </c>
      <c r="BM5337" s="74"/>
    </row>
    <row r="5338" spans="63:65" x14ac:dyDescent="0.25">
      <c r="BK5338" s="74">
        <v>10514</v>
      </c>
      <c r="BL5338" s="74" t="s">
        <v>6068</v>
      </c>
      <c r="BM5338" s="74"/>
    </row>
    <row r="5339" spans="63:65" x14ac:dyDescent="0.25">
      <c r="BK5339" s="74">
        <v>10515</v>
      </c>
      <c r="BL5339" s="74" t="s">
        <v>12967</v>
      </c>
      <c r="BM5339" s="74"/>
    </row>
    <row r="5340" spans="63:65" x14ac:dyDescent="0.25">
      <c r="BK5340" s="74">
        <v>10516</v>
      </c>
      <c r="BL5340" s="74" t="s">
        <v>6070</v>
      </c>
      <c r="BM5340" s="74"/>
    </row>
    <row r="5341" spans="63:65" x14ac:dyDescent="0.25">
      <c r="BK5341" s="74">
        <v>10517</v>
      </c>
      <c r="BL5341" s="74" t="s">
        <v>4375</v>
      </c>
      <c r="BM5341" s="74"/>
    </row>
    <row r="5342" spans="63:65" x14ac:dyDescent="0.25">
      <c r="BK5342" s="74">
        <v>10518</v>
      </c>
      <c r="BL5342" s="74" t="s">
        <v>10462</v>
      </c>
      <c r="BM5342" s="74"/>
    </row>
    <row r="5343" spans="63:65" x14ac:dyDescent="0.25">
      <c r="BK5343" s="74">
        <v>10519</v>
      </c>
      <c r="BL5343" s="74" t="s">
        <v>6071</v>
      </c>
      <c r="BM5343" s="74"/>
    </row>
    <row r="5344" spans="63:65" x14ac:dyDescent="0.25">
      <c r="BK5344" s="74">
        <v>10520</v>
      </c>
      <c r="BL5344" s="74" t="s">
        <v>6072</v>
      </c>
      <c r="BM5344" s="74"/>
    </row>
    <row r="5345" spans="63:65" x14ac:dyDescent="0.25">
      <c r="BK5345" s="74">
        <v>10521</v>
      </c>
      <c r="BL5345" s="74" t="s">
        <v>6073</v>
      </c>
      <c r="BM5345" s="74"/>
    </row>
    <row r="5346" spans="63:65" x14ac:dyDescent="0.25">
      <c r="BK5346" s="74">
        <v>10522</v>
      </c>
      <c r="BL5346" s="74" t="s">
        <v>6074</v>
      </c>
      <c r="BM5346" s="74"/>
    </row>
    <row r="5347" spans="63:65" x14ac:dyDescent="0.25">
      <c r="BK5347" s="74">
        <v>10523</v>
      </c>
      <c r="BL5347" s="74" t="s">
        <v>6075</v>
      </c>
      <c r="BM5347" s="74"/>
    </row>
    <row r="5348" spans="63:65" x14ac:dyDescent="0.25">
      <c r="BK5348" s="74">
        <v>10524</v>
      </c>
      <c r="BL5348" s="74" t="s">
        <v>6076</v>
      </c>
      <c r="BM5348" s="74"/>
    </row>
    <row r="5349" spans="63:65" x14ac:dyDescent="0.25">
      <c r="BK5349" s="74">
        <v>10525</v>
      </c>
      <c r="BL5349" s="74" t="s">
        <v>6077</v>
      </c>
      <c r="BM5349" s="74"/>
    </row>
    <row r="5350" spans="63:65" x14ac:dyDescent="0.25">
      <c r="BK5350" s="74">
        <v>10526</v>
      </c>
      <c r="BL5350" s="74" t="s">
        <v>3357</v>
      </c>
      <c r="BM5350" s="74"/>
    </row>
    <row r="5351" spans="63:65" x14ac:dyDescent="0.25">
      <c r="BK5351" s="74">
        <v>10527</v>
      </c>
      <c r="BL5351" s="74" t="s">
        <v>3357</v>
      </c>
      <c r="BM5351" s="74"/>
    </row>
    <row r="5352" spans="63:65" x14ac:dyDescent="0.25">
      <c r="BK5352" s="74">
        <v>10528</v>
      </c>
      <c r="BL5352" s="74" t="s">
        <v>4548</v>
      </c>
      <c r="BM5352" s="74"/>
    </row>
    <row r="5353" spans="63:65" x14ac:dyDescent="0.25">
      <c r="BK5353" s="74">
        <v>10529</v>
      </c>
      <c r="BL5353" s="74" t="s">
        <v>823</v>
      </c>
      <c r="BM5353" s="74"/>
    </row>
    <row r="5354" spans="63:65" x14ac:dyDescent="0.25">
      <c r="BK5354" s="74">
        <v>10530</v>
      </c>
      <c r="BL5354" s="74" t="s">
        <v>6078</v>
      </c>
      <c r="BM5354" s="74"/>
    </row>
    <row r="5355" spans="63:65" x14ac:dyDescent="0.25">
      <c r="BK5355" s="74">
        <v>10531</v>
      </c>
      <c r="BL5355" s="74" t="s">
        <v>6079</v>
      </c>
      <c r="BM5355" s="74"/>
    </row>
    <row r="5356" spans="63:65" x14ac:dyDescent="0.25">
      <c r="BK5356" s="74">
        <v>10532</v>
      </c>
      <c r="BL5356" s="74" t="s">
        <v>6080</v>
      </c>
      <c r="BM5356" s="74"/>
    </row>
    <row r="5357" spans="63:65" x14ac:dyDescent="0.25">
      <c r="BK5357" s="74">
        <v>10533</v>
      </c>
      <c r="BL5357" s="74" t="s">
        <v>6081</v>
      </c>
      <c r="BM5357" s="74"/>
    </row>
    <row r="5358" spans="63:65" x14ac:dyDescent="0.25">
      <c r="BK5358" s="74">
        <v>10534</v>
      </c>
      <c r="BL5358" s="74" t="s">
        <v>6082</v>
      </c>
      <c r="BM5358" s="74"/>
    </row>
    <row r="5359" spans="63:65" x14ac:dyDescent="0.25">
      <c r="BK5359" s="74">
        <v>10535</v>
      </c>
      <c r="BL5359" s="74" t="s">
        <v>6083</v>
      </c>
      <c r="BM5359" s="74"/>
    </row>
    <row r="5360" spans="63:65" x14ac:dyDescent="0.25">
      <c r="BK5360" s="74">
        <v>10536</v>
      </c>
      <c r="BL5360" s="74" t="s">
        <v>10463</v>
      </c>
      <c r="BM5360" s="74"/>
    </row>
    <row r="5361" spans="63:65" x14ac:dyDescent="0.25">
      <c r="BK5361" s="74">
        <v>10537</v>
      </c>
      <c r="BL5361" s="74" t="s">
        <v>6084</v>
      </c>
      <c r="BM5361" s="74"/>
    </row>
    <row r="5362" spans="63:65" x14ac:dyDescent="0.25">
      <c r="BK5362" s="74">
        <v>10538</v>
      </c>
      <c r="BL5362" s="74" t="s">
        <v>6085</v>
      </c>
      <c r="BM5362" s="74"/>
    </row>
    <row r="5363" spans="63:65" x14ac:dyDescent="0.25">
      <c r="BK5363" s="74">
        <v>10539</v>
      </c>
      <c r="BL5363" s="74" t="s">
        <v>10464</v>
      </c>
      <c r="BM5363" s="74"/>
    </row>
    <row r="5364" spans="63:65" x14ac:dyDescent="0.25">
      <c r="BK5364" s="74">
        <v>10540</v>
      </c>
      <c r="BL5364" s="74" t="s">
        <v>6086</v>
      </c>
      <c r="BM5364" s="74"/>
    </row>
    <row r="5365" spans="63:65" x14ac:dyDescent="0.25">
      <c r="BK5365" s="74">
        <v>10541</v>
      </c>
      <c r="BL5365" s="74" t="s">
        <v>6087</v>
      </c>
      <c r="BM5365" s="74"/>
    </row>
    <row r="5366" spans="63:65" x14ac:dyDescent="0.25">
      <c r="BK5366" s="74">
        <v>10542</v>
      </c>
      <c r="BL5366" s="74" t="s">
        <v>6088</v>
      </c>
      <c r="BM5366" s="74"/>
    </row>
    <row r="5367" spans="63:65" x14ac:dyDescent="0.25">
      <c r="BK5367" s="74">
        <v>10543</v>
      </c>
      <c r="BL5367" s="74" t="s">
        <v>6089</v>
      </c>
      <c r="BM5367" s="74"/>
    </row>
    <row r="5368" spans="63:65" x14ac:dyDescent="0.25">
      <c r="BK5368" s="74">
        <v>10544</v>
      </c>
      <c r="BL5368" s="74" t="s">
        <v>10465</v>
      </c>
      <c r="BM5368" s="74"/>
    </row>
    <row r="5369" spans="63:65" x14ac:dyDescent="0.25">
      <c r="BK5369" s="74">
        <v>10545</v>
      </c>
      <c r="BL5369" s="74" t="s">
        <v>6090</v>
      </c>
      <c r="BM5369" s="74"/>
    </row>
    <row r="5370" spans="63:65" x14ac:dyDescent="0.25">
      <c r="BK5370" s="74">
        <v>10546</v>
      </c>
      <c r="BL5370" s="74" t="s">
        <v>6091</v>
      </c>
      <c r="BM5370" s="74"/>
    </row>
    <row r="5371" spans="63:65" x14ac:dyDescent="0.25">
      <c r="BK5371" s="74">
        <v>10547</v>
      </c>
      <c r="BL5371" s="74" t="s">
        <v>10466</v>
      </c>
      <c r="BM5371" s="74"/>
    </row>
    <row r="5372" spans="63:65" x14ac:dyDescent="0.25">
      <c r="BK5372" s="74">
        <v>10548</v>
      </c>
      <c r="BL5372" s="74" t="s">
        <v>6092</v>
      </c>
      <c r="BM5372" s="74"/>
    </row>
    <row r="5373" spans="63:65" x14ac:dyDescent="0.25">
      <c r="BK5373" s="74">
        <v>10549</v>
      </c>
      <c r="BL5373" s="74" t="s">
        <v>6093</v>
      </c>
      <c r="BM5373" s="74"/>
    </row>
    <row r="5374" spans="63:65" x14ac:dyDescent="0.25">
      <c r="BK5374" s="74">
        <v>10550</v>
      </c>
      <c r="BL5374" s="74" t="s">
        <v>6094</v>
      </c>
      <c r="BM5374" s="74"/>
    </row>
    <row r="5375" spans="63:65" x14ac:dyDescent="0.25">
      <c r="BK5375" s="74">
        <v>10551</v>
      </c>
      <c r="BL5375" s="74" t="s">
        <v>3775</v>
      </c>
      <c r="BM5375" s="74"/>
    </row>
    <row r="5376" spans="63:65" x14ac:dyDescent="0.25">
      <c r="BK5376" s="74">
        <v>10552</v>
      </c>
      <c r="BL5376" s="74" t="s">
        <v>5972</v>
      </c>
      <c r="BM5376" s="74"/>
    </row>
    <row r="5377" spans="63:65" x14ac:dyDescent="0.25">
      <c r="BK5377" s="74">
        <v>10553</v>
      </c>
      <c r="BL5377" s="74" t="s">
        <v>3535</v>
      </c>
      <c r="BM5377" s="74"/>
    </row>
    <row r="5378" spans="63:65" x14ac:dyDescent="0.25">
      <c r="BK5378" s="74">
        <v>10554</v>
      </c>
      <c r="BL5378" s="74" t="s">
        <v>6095</v>
      </c>
      <c r="BM5378" s="74"/>
    </row>
    <row r="5379" spans="63:65" x14ac:dyDescent="0.25">
      <c r="BK5379" s="74">
        <v>10555</v>
      </c>
      <c r="BL5379" s="74" t="s">
        <v>6096</v>
      </c>
      <c r="BM5379" s="74"/>
    </row>
    <row r="5380" spans="63:65" x14ac:dyDescent="0.25">
      <c r="BK5380" s="74">
        <v>10556</v>
      </c>
      <c r="BL5380" s="74" t="s">
        <v>3414</v>
      </c>
      <c r="BM5380" s="74"/>
    </row>
    <row r="5381" spans="63:65" x14ac:dyDescent="0.25">
      <c r="BK5381" s="74">
        <v>10557</v>
      </c>
      <c r="BL5381" s="74" t="s">
        <v>4428</v>
      </c>
      <c r="BM5381" s="74"/>
    </row>
    <row r="5382" spans="63:65" x14ac:dyDescent="0.25">
      <c r="BK5382" s="74">
        <v>10558</v>
      </c>
      <c r="BL5382" s="74" t="s">
        <v>6097</v>
      </c>
      <c r="BM5382" s="74"/>
    </row>
    <row r="5383" spans="63:65" x14ac:dyDescent="0.25">
      <c r="BK5383" s="74">
        <v>10559</v>
      </c>
      <c r="BL5383" s="74" t="s">
        <v>6098</v>
      </c>
      <c r="BM5383" s="74"/>
    </row>
    <row r="5384" spans="63:65" x14ac:dyDescent="0.25">
      <c r="BK5384" s="74">
        <v>10560</v>
      </c>
      <c r="BL5384" s="74" t="s">
        <v>6099</v>
      </c>
      <c r="BM5384" s="74"/>
    </row>
    <row r="5385" spans="63:65" x14ac:dyDescent="0.25">
      <c r="BK5385" s="74">
        <v>10561</v>
      </c>
      <c r="BL5385" s="74" t="s">
        <v>6100</v>
      </c>
      <c r="BM5385" s="74"/>
    </row>
    <row r="5386" spans="63:65" x14ac:dyDescent="0.25">
      <c r="BK5386" s="74">
        <v>10562</v>
      </c>
      <c r="BL5386" s="74" t="s">
        <v>10467</v>
      </c>
      <c r="BM5386" s="74"/>
    </row>
    <row r="5387" spans="63:65" x14ac:dyDescent="0.25">
      <c r="BK5387" s="74">
        <v>10563</v>
      </c>
      <c r="BL5387" s="74" t="s">
        <v>10468</v>
      </c>
      <c r="BM5387" s="74"/>
    </row>
    <row r="5388" spans="63:65" x14ac:dyDescent="0.25">
      <c r="BK5388" s="74">
        <v>10564</v>
      </c>
      <c r="BL5388" s="74" t="s">
        <v>6101</v>
      </c>
      <c r="BM5388" s="74"/>
    </row>
    <row r="5389" spans="63:65" x14ac:dyDescent="0.25">
      <c r="BK5389" s="74">
        <v>10565</v>
      </c>
      <c r="BL5389" s="74" t="s">
        <v>6102</v>
      </c>
      <c r="BM5389" s="74"/>
    </row>
    <row r="5390" spans="63:65" x14ac:dyDescent="0.25">
      <c r="BK5390" s="74">
        <v>10566</v>
      </c>
      <c r="BL5390" s="74" t="s">
        <v>6103</v>
      </c>
      <c r="BM5390" s="74"/>
    </row>
    <row r="5391" spans="63:65" x14ac:dyDescent="0.25">
      <c r="BK5391" s="74">
        <v>10567</v>
      </c>
      <c r="BL5391" s="74" t="s">
        <v>6104</v>
      </c>
      <c r="BM5391" s="74"/>
    </row>
    <row r="5392" spans="63:65" x14ac:dyDescent="0.25">
      <c r="BK5392" s="74">
        <v>10568</v>
      </c>
      <c r="BL5392" s="74" t="s">
        <v>6105</v>
      </c>
      <c r="BM5392" s="74"/>
    </row>
    <row r="5393" spans="63:65" x14ac:dyDescent="0.25">
      <c r="BK5393" s="74">
        <v>10569</v>
      </c>
      <c r="BL5393" s="74" t="s">
        <v>6106</v>
      </c>
      <c r="BM5393" s="74"/>
    </row>
    <row r="5394" spans="63:65" x14ac:dyDescent="0.25">
      <c r="BK5394" s="74">
        <v>10570</v>
      </c>
      <c r="BL5394" s="74" t="s">
        <v>6107</v>
      </c>
      <c r="BM5394" s="74"/>
    </row>
    <row r="5395" spans="63:65" x14ac:dyDescent="0.25">
      <c r="BK5395" s="74">
        <v>10571</v>
      </c>
      <c r="BL5395" s="74" t="s">
        <v>10469</v>
      </c>
      <c r="BM5395" s="74"/>
    </row>
    <row r="5396" spans="63:65" x14ac:dyDescent="0.25">
      <c r="BK5396" s="74">
        <v>10572</v>
      </c>
      <c r="BL5396" s="74" t="s">
        <v>6108</v>
      </c>
      <c r="BM5396" s="74"/>
    </row>
    <row r="5397" spans="63:65" x14ac:dyDescent="0.25">
      <c r="BK5397" s="74">
        <v>10573</v>
      </c>
      <c r="BL5397" s="74" t="s">
        <v>6109</v>
      </c>
      <c r="BM5397" s="74"/>
    </row>
    <row r="5398" spans="63:65" x14ac:dyDescent="0.25">
      <c r="BK5398" s="74">
        <v>10574</v>
      </c>
      <c r="BL5398" s="74" t="s">
        <v>6110</v>
      </c>
      <c r="BM5398" s="74"/>
    </row>
    <row r="5399" spans="63:65" x14ac:dyDescent="0.25">
      <c r="BK5399" s="74">
        <v>10575</v>
      </c>
      <c r="BL5399" s="74" t="s">
        <v>6111</v>
      </c>
      <c r="BM5399" s="74"/>
    </row>
    <row r="5400" spans="63:65" x14ac:dyDescent="0.25">
      <c r="BK5400" s="74">
        <v>10576</v>
      </c>
      <c r="BL5400" s="74" t="s">
        <v>9571</v>
      </c>
      <c r="BM5400" s="74"/>
    </row>
    <row r="5401" spans="63:65" x14ac:dyDescent="0.25">
      <c r="BK5401" s="74">
        <v>10577</v>
      </c>
      <c r="BL5401" s="74" t="s">
        <v>6112</v>
      </c>
      <c r="BM5401" s="74"/>
    </row>
    <row r="5402" spans="63:65" x14ac:dyDescent="0.25">
      <c r="BK5402" s="74">
        <v>10578</v>
      </c>
      <c r="BL5402" s="74" t="s">
        <v>6113</v>
      </c>
      <c r="BM5402" s="74"/>
    </row>
    <row r="5403" spans="63:65" x14ac:dyDescent="0.25">
      <c r="BK5403" s="74">
        <v>10579</v>
      </c>
      <c r="BL5403" s="74" t="s">
        <v>6114</v>
      </c>
      <c r="BM5403" s="74"/>
    </row>
    <row r="5404" spans="63:65" x14ac:dyDescent="0.25">
      <c r="BK5404" s="74">
        <v>10580</v>
      </c>
      <c r="BL5404" s="74" t="s">
        <v>9572</v>
      </c>
      <c r="BM5404" s="74"/>
    </row>
    <row r="5405" spans="63:65" x14ac:dyDescent="0.25">
      <c r="BK5405" s="74">
        <v>10581</v>
      </c>
      <c r="BL5405" s="74" t="s">
        <v>6115</v>
      </c>
      <c r="BM5405" s="74"/>
    </row>
    <row r="5406" spans="63:65" x14ac:dyDescent="0.25">
      <c r="BK5406" s="74">
        <v>10582</v>
      </c>
      <c r="BL5406" s="74" t="s">
        <v>6116</v>
      </c>
      <c r="BM5406" s="74"/>
    </row>
    <row r="5407" spans="63:65" x14ac:dyDescent="0.25">
      <c r="BK5407" s="74">
        <v>10584</v>
      </c>
      <c r="BL5407" s="74" t="s">
        <v>6117</v>
      </c>
      <c r="BM5407" s="74"/>
    </row>
    <row r="5408" spans="63:65" x14ac:dyDescent="0.25">
      <c r="BK5408" s="74">
        <v>10585</v>
      </c>
      <c r="BL5408" s="74" t="s">
        <v>5604</v>
      </c>
      <c r="BM5408" s="74"/>
    </row>
    <row r="5409" spans="63:65" x14ac:dyDescent="0.25">
      <c r="BK5409" s="74">
        <v>10586</v>
      </c>
      <c r="BL5409" s="74" t="s">
        <v>10470</v>
      </c>
      <c r="BM5409" s="74"/>
    </row>
    <row r="5410" spans="63:65" x14ac:dyDescent="0.25">
      <c r="BK5410" s="74">
        <v>10587</v>
      </c>
      <c r="BL5410" s="74" t="s">
        <v>6118</v>
      </c>
      <c r="BM5410" s="74"/>
    </row>
    <row r="5411" spans="63:65" x14ac:dyDescent="0.25">
      <c r="BK5411" s="74">
        <v>10588</v>
      </c>
      <c r="BL5411" s="74" t="s">
        <v>10471</v>
      </c>
      <c r="BM5411" s="74"/>
    </row>
    <row r="5412" spans="63:65" x14ac:dyDescent="0.25">
      <c r="BK5412" s="74">
        <v>10589</v>
      </c>
      <c r="BL5412" s="74" t="s">
        <v>6119</v>
      </c>
      <c r="BM5412" s="74"/>
    </row>
    <row r="5413" spans="63:65" x14ac:dyDescent="0.25">
      <c r="BK5413" s="74">
        <v>10590</v>
      </c>
      <c r="BL5413" s="74" t="s">
        <v>6120</v>
      </c>
      <c r="BM5413" s="74"/>
    </row>
    <row r="5414" spans="63:65" x14ac:dyDescent="0.25">
      <c r="BK5414" s="74">
        <v>10591</v>
      </c>
      <c r="BL5414" s="74" t="s">
        <v>6121</v>
      </c>
      <c r="BM5414" s="74"/>
    </row>
    <row r="5415" spans="63:65" x14ac:dyDescent="0.25">
      <c r="BK5415" s="74">
        <v>10592</v>
      </c>
      <c r="BL5415" s="74" t="s">
        <v>6122</v>
      </c>
      <c r="BM5415" s="74"/>
    </row>
    <row r="5416" spans="63:65" x14ac:dyDescent="0.25">
      <c r="BK5416" s="74">
        <v>10593</v>
      </c>
      <c r="BL5416" s="74" t="s">
        <v>6123</v>
      </c>
      <c r="BM5416" s="74"/>
    </row>
    <row r="5417" spans="63:65" x14ac:dyDescent="0.25">
      <c r="BK5417" s="74">
        <v>10594</v>
      </c>
      <c r="BL5417" s="74" t="s">
        <v>6124</v>
      </c>
      <c r="BM5417" s="74"/>
    </row>
    <row r="5418" spans="63:65" x14ac:dyDescent="0.25">
      <c r="BK5418" s="74">
        <v>10595</v>
      </c>
      <c r="BL5418" s="74" t="s">
        <v>10472</v>
      </c>
      <c r="BM5418" s="74"/>
    </row>
    <row r="5419" spans="63:65" x14ac:dyDescent="0.25">
      <c r="BK5419" s="74">
        <v>10596</v>
      </c>
      <c r="BL5419" s="74" t="s">
        <v>10473</v>
      </c>
      <c r="BM5419" s="74"/>
    </row>
    <row r="5420" spans="63:65" x14ac:dyDescent="0.25">
      <c r="BK5420" s="74">
        <v>10597</v>
      </c>
      <c r="BL5420" s="74" t="s">
        <v>6125</v>
      </c>
      <c r="BM5420" s="74"/>
    </row>
    <row r="5421" spans="63:65" x14ac:dyDescent="0.25">
      <c r="BK5421" s="74">
        <v>10598</v>
      </c>
      <c r="BL5421" s="74" t="s">
        <v>4599</v>
      </c>
      <c r="BM5421" s="74"/>
    </row>
    <row r="5422" spans="63:65" x14ac:dyDescent="0.25">
      <c r="BK5422" s="74">
        <v>10599</v>
      </c>
      <c r="BL5422" s="74" t="s">
        <v>6126</v>
      </c>
      <c r="BM5422" s="74"/>
    </row>
    <row r="5423" spans="63:65" x14ac:dyDescent="0.25">
      <c r="BK5423" s="74">
        <v>10600</v>
      </c>
      <c r="BL5423" s="74" t="s">
        <v>6127</v>
      </c>
      <c r="BM5423" s="74"/>
    </row>
    <row r="5424" spans="63:65" x14ac:dyDescent="0.25">
      <c r="BK5424" s="74">
        <v>10601</v>
      </c>
      <c r="BL5424" s="74" t="s">
        <v>6128</v>
      </c>
      <c r="BM5424" s="74"/>
    </row>
    <row r="5425" spans="63:65" x14ac:dyDescent="0.25">
      <c r="BK5425" s="74">
        <v>10602</v>
      </c>
      <c r="BL5425" s="74" t="s">
        <v>3855</v>
      </c>
      <c r="BM5425" s="74"/>
    </row>
    <row r="5426" spans="63:65" x14ac:dyDescent="0.25">
      <c r="BK5426" s="74">
        <v>10603</v>
      </c>
      <c r="BL5426" s="74" t="s">
        <v>6129</v>
      </c>
      <c r="BM5426" s="74"/>
    </row>
    <row r="5427" spans="63:65" x14ac:dyDescent="0.25">
      <c r="BK5427" s="74">
        <v>10604</v>
      </c>
      <c r="BL5427" s="74" t="s">
        <v>10474</v>
      </c>
      <c r="BM5427" s="74"/>
    </row>
    <row r="5428" spans="63:65" x14ac:dyDescent="0.25">
      <c r="BK5428" s="74">
        <v>10605</v>
      </c>
      <c r="BL5428" s="74" t="s">
        <v>6130</v>
      </c>
      <c r="BM5428" s="74"/>
    </row>
    <row r="5429" spans="63:65" x14ac:dyDescent="0.25">
      <c r="BK5429" s="74">
        <v>10606</v>
      </c>
      <c r="BL5429" s="74" t="s">
        <v>4215</v>
      </c>
      <c r="BM5429" s="74"/>
    </row>
    <row r="5430" spans="63:65" x14ac:dyDescent="0.25">
      <c r="BK5430" s="74">
        <v>10607</v>
      </c>
      <c r="BL5430" s="74" t="s">
        <v>6131</v>
      </c>
      <c r="BM5430" s="74"/>
    </row>
    <row r="5431" spans="63:65" x14ac:dyDescent="0.25">
      <c r="BK5431" s="74">
        <v>10608</v>
      </c>
      <c r="BL5431" s="74" t="s">
        <v>4893</v>
      </c>
      <c r="BM5431" s="74"/>
    </row>
    <row r="5432" spans="63:65" x14ac:dyDescent="0.25">
      <c r="BK5432" s="74">
        <v>10609</v>
      </c>
      <c r="BL5432" s="74" t="s">
        <v>6132</v>
      </c>
      <c r="BM5432" s="74"/>
    </row>
    <row r="5433" spans="63:65" x14ac:dyDescent="0.25">
      <c r="BK5433" s="74">
        <v>10610</v>
      </c>
      <c r="BL5433" s="74" t="s">
        <v>4660</v>
      </c>
      <c r="BM5433" s="74"/>
    </row>
    <row r="5434" spans="63:65" x14ac:dyDescent="0.25">
      <c r="BK5434" s="74">
        <v>10611</v>
      </c>
      <c r="BL5434" s="74" t="s">
        <v>10475</v>
      </c>
      <c r="BM5434" s="74"/>
    </row>
    <row r="5435" spans="63:65" x14ac:dyDescent="0.25">
      <c r="BK5435" s="74">
        <v>10612</v>
      </c>
      <c r="BL5435" s="74" t="s">
        <v>5868</v>
      </c>
      <c r="BM5435" s="74"/>
    </row>
    <row r="5436" spans="63:65" x14ac:dyDescent="0.25">
      <c r="BK5436" s="74">
        <v>10613</v>
      </c>
      <c r="BL5436" s="74" t="s">
        <v>6133</v>
      </c>
      <c r="BM5436" s="74"/>
    </row>
    <row r="5437" spans="63:65" x14ac:dyDescent="0.25">
      <c r="BK5437" s="74">
        <v>10614</v>
      </c>
      <c r="BL5437" s="74" t="s">
        <v>6134</v>
      </c>
      <c r="BM5437" s="74"/>
    </row>
    <row r="5438" spans="63:65" x14ac:dyDescent="0.25">
      <c r="BK5438" s="74">
        <v>10615</v>
      </c>
      <c r="BL5438" s="74" t="s">
        <v>6135</v>
      </c>
      <c r="BM5438" s="74"/>
    </row>
    <row r="5439" spans="63:65" x14ac:dyDescent="0.25">
      <c r="BK5439" s="74">
        <v>10616</v>
      </c>
      <c r="BL5439" s="74" t="s">
        <v>6136</v>
      </c>
      <c r="BM5439" s="74"/>
    </row>
    <row r="5440" spans="63:65" x14ac:dyDescent="0.25">
      <c r="BK5440" s="74">
        <v>10617</v>
      </c>
      <c r="BL5440" s="74" t="s">
        <v>6137</v>
      </c>
      <c r="BM5440" s="74"/>
    </row>
    <row r="5441" spans="63:65" x14ac:dyDescent="0.25">
      <c r="BK5441" s="74">
        <v>10619</v>
      </c>
      <c r="BL5441" s="74" t="s">
        <v>10476</v>
      </c>
      <c r="BM5441" s="74"/>
    </row>
    <row r="5442" spans="63:65" x14ac:dyDescent="0.25">
      <c r="BK5442" s="74">
        <v>10620</v>
      </c>
      <c r="BL5442" s="74" t="s">
        <v>6139</v>
      </c>
      <c r="BM5442" s="74"/>
    </row>
    <row r="5443" spans="63:65" x14ac:dyDescent="0.25">
      <c r="BK5443" s="74">
        <v>10621</v>
      </c>
      <c r="BL5443" s="74" t="s">
        <v>6140</v>
      </c>
      <c r="BM5443" s="74"/>
    </row>
    <row r="5444" spans="63:65" x14ac:dyDescent="0.25">
      <c r="BK5444" s="74">
        <v>10622</v>
      </c>
      <c r="BL5444" s="74" t="s">
        <v>6141</v>
      </c>
      <c r="BM5444" s="74"/>
    </row>
    <row r="5445" spans="63:65" x14ac:dyDescent="0.25">
      <c r="BK5445" s="74">
        <v>10623</v>
      </c>
      <c r="BL5445" s="74" t="s">
        <v>6142</v>
      </c>
      <c r="BM5445" s="74"/>
    </row>
    <row r="5446" spans="63:65" x14ac:dyDescent="0.25">
      <c r="BK5446" s="74">
        <v>10624</v>
      </c>
      <c r="BL5446" s="74" t="s">
        <v>5092</v>
      </c>
      <c r="BM5446" s="74"/>
    </row>
    <row r="5447" spans="63:65" x14ac:dyDescent="0.25">
      <c r="BK5447" s="74">
        <v>10625</v>
      </c>
      <c r="BL5447" s="74" t="s">
        <v>10477</v>
      </c>
      <c r="BM5447" s="74"/>
    </row>
    <row r="5448" spans="63:65" x14ac:dyDescent="0.25">
      <c r="BK5448" s="74">
        <v>10626</v>
      </c>
      <c r="BL5448" s="74" t="s">
        <v>6143</v>
      </c>
      <c r="BM5448" s="74"/>
    </row>
    <row r="5449" spans="63:65" x14ac:dyDescent="0.25">
      <c r="BK5449" s="74">
        <v>10627</v>
      </c>
      <c r="BL5449" s="74" t="s">
        <v>10478</v>
      </c>
      <c r="BM5449" s="74"/>
    </row>
    <row r="5450" spans="63:65" x14ac:dyDescent="0.25">
      <c r="BK5450" s="74">
        <v>10628</v>
      </c>
      <c r="BL5450" s="74" t="s">
        <v>6144</v>
      </c>
      <c r="BM5450" s="74"/>
    </row>
    <row r="5451" spans="63:65" x14ac:dyDescent="0.25">
      <c r="BK5451" s="74">
        <v>10629</v>
      </c>
      <c r="BL5451" s="74" t="s">
        <v>5742</v>
      </c>
      <c r="BM5451" s="74"/>
    </row>
    <row r="5452" spans="63:65" x14ac:dyDescent="0.25">
      <c r="BK5452" s="74">
        <v>10630</v>
      </c>
      <c r="BL5452" s="74" t="s">
        <v>6145</v>
      </c>
      <c r="BM5452" s="74"/>
    </row>
    <row r="5453" spans="63:65" x14ac:dyDescent="0.25">
      <c r="BK5453" s="74">
        <v>10631</v>
      </c>
      <c r="BL5453" s="74" t="s">
        <v>6146</v>
      </c>
      <c r="BM5453" s="74"/>
    </row>
    <row r="5454" spans="63:65" x14ac:dyDescent="0.25">
      <c r="BK5454" s="74">
        <v>10632</v>
      </c>
      <c r="BL5454" s="74" t="s">
        <v>6147</v>
      </c>
      <c r="BM5454" s="74"/>
    </row>
    <row r="5455" spans="63:65" x14ac:dyDescent="0.25">
      <c r="BK5455" s="74">
        <v>10633</v>
      </c>
      <c r="BL5455" s="74" t="s">
        <v>6148</v>
      </c>
      <c r="BM5455" s="74"/>
    </row>
    <row r="5456" spans="63:65" x14ac:dyDescent="0.25">
      <c r="BK5456" s="74">
        <v>10634</v>
      </c>
      <c r="BL5456" s="74" t="s">
        <v>6149</v>
      </c>
      <c r="BM5456" s="74"/>
    </row>
    <row r="5457" spans="63:65" x14ac:dyDescent="0.25">
      <c r="BK5457" s="74">
        <v>10635</v>
      </c>
      <c r="BL5457" s="74" t="s">
        <v>3903</v>
      </c>
      <c r="BM5457" s="74"/>
    </row>
    <row r="5458" spans="63:65" x14ac:dyDescent="0.25">
      <c r="BK5458" s="74">
        <v>10636</v>
      </c>
      <c r="BL5458" s="74" t="s">
        <v>6150</v>
      </c>
      <c r="BM5458" s="74"/>
    </row>
    <row r="5459" spans="63:65" x14ac:dyDescent="0.25">
      <c r="BK5459" s="74">
        <v>10637</v>
      </c>
      <c r="BL5459" s="74" t="s">
        <v>4387</v>
      </c>
      <c r="BM5459" s="74"/>
    </row>
    <row r="5460" spans="63:65" x14ac:dyDescent="0.25">
      <c r="BK5460" s="74">
        <v>10638</v>
      </c>
      <c r="BL5460" s="74" t="s">
        <v>10479</v>
      </c>
      <c r="BM5460" s="74"/>
    </row>
    <row r="5461" spans="63:65" x14ac:dyDescent="0.25">
      <c r="BK5461" s="74">
        <v>10639</v>
      </c>
      <c r="BL5461" s="74" t="s">
        <v>6151</v>
      </c>
      <c r="BM5461" s="74"/>
    </row>
    <row r="5462" spans="63:65" x14ac:dyDescent="0.25">
      <c r="BK5462" s="74">
        <v>10640</v>
      </c>
      <c r="BL5462" s="74" t="s">
        <v>5860</v>
      </c>
      <c r="BM5462" s="74"/>
    </row>
    <row r="5463" spans="63:65" x14ac:dyDescent="0.25">
      <c r="BK5463" s="74">
        <v>10641</v>
      </c>
      <c r="BL5463" s="74" t="s">
        <v>6152</v>
      </c>
      <c r="BM5463" s="74"/>
    </row>
    <row r="5464" spans="63:65" x14ac:dyDescent="0.25">
      <c r="BK5464" s="74">
        <v>10642</v>
      </c>
      <c r="BL5464" s="74" t="s">
        <v>6153</v>
      </c>
      <c r="BM5464" s="74"/>
    </row>
    <row r="5465" spans="63:65" x14ac:dyDescent="0.25">
      <c r="BK5465" s="74">
        <v>10643</v>
      </c>
      <c r="BL5465" s="74" t="s">
        <v>6154</v>
      </c>
      <c r="BM5465" s="74"/>
    </row>
    <row r="5466" spans="63:65" x14ac:dyDescent="0.25">
      <c r="BK5466" s="74">
        <v>10644</v>
      </c>
      <c r="BL5466" s="74" t="s">
        <v>6155</v>
      </c>
      <c r="BM5466" s="74"/>
    </row>
    <row r="5467" spans="63:65" x14ac:dyDescent="0.25">
      <c r="BK5467" s="74">
        <v>10645</v>
      </c>
      <c r="BL5467" s="74" t="s">
        <v>6156</v>
      </c>
      <c r="BM5467" s="74"/>
    </row>
    <row r="5468" spans="63:65" x14ac:dyDescent="0.25">
      <c r="BK5468" s="74">
        <v>10646</v>
      </c>
      <c r="BL5468" s="74" t="s">
        <v>5801</v>
      </c>
      <c r="BM5468" s="74"/>
    </row>
    <row r="5469" spans="63:65" x14ac:dyDescent="0.25">
      <c r="BK5469" s="74">
        <v>10647</v>
      </c>
      <c r="BL5469" s="74" t="s">
        <v>6157</v>
      </c>
      <c r="BM5469" s="74"/>
    </row>
    <row r="5470" spans="63:65" x14ac:dyDescent="0.25">
      <c r="BK5470" s="74">
        <v>10648</v>
      </c>
      <c r="BL5470" s="74" t="s">
        <v>10480</v>
      </c>
      <c r="BM5470" s="74"/>
    </row>
    <row r="5471" spans="63:65" x14ac:dyDescent="0.25">
      <c r="BK5471" s="74">
        <v>10649</v>
      </c>
      <c r="BL5471" s="74" t="s">
        <v>6158</v>
      </c>
      <c r="BM5471" s="74"/>
    </row>
    <row r="5472" spans="63:65" x14ac:dyDescent="0.25">
      <c r="BK5472" s="74">
        <v>10650</v>
      </c>
      <c r="BL5472" s="74" t="s">
        <v>10481</v>
      </c>
      <c r="BM5472" s="74"/>
    </row>
    <row r="5473" spans="63:65" x14ac:dyDescent="0.25">
      <c r="BK5473" s="74">
        <v>10651</v>
      </c>
      <c r="BL5473" s="74" t="s">
        <v>5435</v>
      </c>
      <c r="BM5473" s="74"/>
    </row>
    <row r="5474" spans="63:65" x14ac:dyDescent="0.25">
      <c r="BK5474" s="74">
        <v>10652</v>
      </c>
      <c r="BL5474" s="74" t="s">
        <v>6159</v>
      </c>
      <c r="BM5474" s="74"/>
    </row>
    <row r="5475" spans="63:65" x14ac:dyDescent="0.25">
      <c r="BK5475" s="74">
        <v>10653</v>
      </c>
      <c r="BL5475" s="74" t="s">
        <v>6160</v>
      </c>
      <c r="BM5475" s="74"/>
    </row>
    <row r="5476" spans="63:65" x14ac:dyDescent="0.25">
      <c r="BK5476" s="74">
        <v>10654</v>
      </c>
      <c r="BL5476" s="74" t="s">
        <v>6160</v>
      </c>
      <c r="BM5476" s="74"/>
    </row>
    <row r="5477" spans="63:65" x14ac:dyDescent="0.25">
      <c r="BK5477" s="74">
        <v>10655</v>
      </c>
      <c r="BL5477" s="74" t="s">
        <v>1665</v>
      </c>
      <c r="BM5477" s="74"/>
    </row>
    <row r="5478" spans="63:65" x14ac:dyDescent="0.25">
      <c r="BK5478" s="74">
        <v>10656</v>
      </c>
      <c r="BL5478" s="74" t="s">
        <v>6161</v>
      </c>
      <c r="BM5478" s="74"/>
    </row>
    <row r="5479" spans="63:65" x14ac:dyDescent="0.25">
      <c r="BK5479" s="74">
        <v>10657</v>
      </c>
      <c r="BL5479" s="74" t="s">
        <v>4364</v>
      </c>
      <c r="BM5479" s="74"/>
    </row>
    <row r="5480" spans="63:65" x14ac:dyDescent="0.25">
      <c r="BK5480" s="74">
        <v>10658</v>
      </c>
      <c r="BL5480" s="74" t="s">
        <v>5646</v>
      </c>
      <c r="BM5480" s="74"/>
    </row>
    <row r="5481" spans="63:65" x14ac:dyDescent="0.25">
      <c r="BK5481" s="74">
        <v>10659</v>
      </c>
      <c r="BL5481" s="74" t="s">
        <v>10482</v>
      </c>
      <c r="BM5481" s="74"/>
    </row>
    <row r="5482" spans="63:65" x14ac:dyDescent="0.25">
      <c r="BK5482" s="74">
        <v>10660</v>
      </c>
      <c r="BL5482" s="74" t="s">
        <v>10483</v>
      </c>
      <c r="BM5482" s="74"/>
    </row>
    <row r="5483" spans="63:65" x14ac:dyDescent="0.25">
      <c r="BK5483" s="74">
        <v>10661</v>
      </c>
      <c r="BL5483" s="74" t="s">
        <v>3932</v>
      </c>
      <c r="BM5483" s="74"/>
    </row>
    <row r="5484" spans="63:65" x14ac:dyDescent="0.25">
      <c r="BK5484" s="74">
        <v>10662</v>
      </c>
      <c r="BL5484" s="74" t="s">
        <v>3932</v>
      </c>
      <c r="BM5484" s="74"/>
    </row>
    <row r="5485" spans="63:65" x14ac:dyDescent="0.25">
      <c r="BK5485" s="74">
        <v>10663</v>
      </c>
      <c r="BL5485" s="74" t="s">
        <v>3932</v>
      </c>
      <c r="BM5485" s="74"/>
    </row>
    <row r="5486" spans="63:65" x14ac:dyDescent="0.25">
      <c r="BK5486" s="74">
        <v>10664</v>
      </c>
      <c r="BL5486" s="74" t="s">
        <v>3932</v>
      </c>
      <c r="BM5486" s="74"/>
    </row>
    <row r="5487" spans="63:65" x14ac:dyDescent="0.25">
      <c r="BK5487" s="74">
        <v>10665</v>
      </c>
      <c r="BL5487" s="74" t="s">
        <v>3932</v>
      </c>
      <c r="BM5487" s="74"/>
    </row>
    <row r="5488" spans="63:65" x14ac:dyDescent="0.25">
      <c r="BK5488" s="74">
        <v>10666</v>
      </c>
      <c r="BL5488" s="74" t="s">
        <v>3932</v>
      </c>
      <c r="BM5488" s="74"/>
    </row>
    <row r="5489" spans="63:65" x14ac:dyDescent="0.25">
      <c r="BK5489" s="74">
        <v>10667</v>
      </c>
      <c r="BL5489" s="74" t="s">
        <v>3932</v>
      </c>
      <c r="BM5489" s="74"/>
    </row>
    <row r="5490" spans="63:65" x14ac:dyDescent="0.25">
      <c r="BK5490" s="74">
        <v>10668</v>
      </c>
      <c r="BL5490" s="74" t="s">
        <v>3932</v>
      </c>
      <c r="BM5490" s="74"/>
    </row>
    <row r="5491" spans="63:65" x14ac:dyDescent="0.25">
      <c r="BK5491" s="74">
        <v>10669</v>
      </c>
      <c r="BL5491" s="74" t="s">
        <v>3932</v>
      </c>
      <c r="BM5491" s="74"/>
    </row>
    <row r="5492" spans="63:65" x14ac:dyDescent="0.25">
      <c r="BK5492" s="74">
        <v>10670</v>
      </c>
      <c r="BL5492" s="74" t="s">
        <v>3932</v>
      </c>
      <c r="BM5492" s="74"/>
    </row>
    <row r="5493" spans="63:65" x14ac:dyDescent="0.25">
      <c r="BK5493" s="74">
        <v>10671</v>
      </c>
      <c r="BL5493" s="74" t="s">
        <v>3932</v>
      </c>
      <c r="BM5493" s="74"/>
    </row>
    <row r="5494" spans="63:65" x14ac:dyDescent="0.25">
      <c r="BK5494" s="74">
        <v>10672</v>
      </c>
      <c r="BL5494" s="74" t="s">
        <v>6061</v>
      </c>
      <c r="BM5494" s="74"/>
    </row>
    <row r="5495" spans="63:65" x14ac:dyDescent="0.25">
      <c r="BK5495" s="74">
        <v>10673</v>
      </c>
      <c r="BL5495" s="74" t="s">
        <v>6162</v>
      </c>
      <c r="BM5495" s="74"/>
    </row>
    <row r="5496" spans="63:65" x14ac:dyDescent="0.25">
      <c r="BK5496" s="74">
        <v>10674</v>
      </c>
      <c r="BL5496" s="74" t="s">
        <v>6163</v>
      </c>
      <c r="BM5496" s="74"/>
    </row>
    <row r="5497" spans="63:65" x14ac:dyDescent="0.25">
      <c r="BK5497" s="74">
        <v>10675</v>
      </c>
      <c r="BL5497" s="74" t="s">
        <v>6164</v>
      </c>
      <c r="BM5497" s="74"/>
    </row>
    <row r="5498" spans="63:65" x14ac:dyDescent="0.25">
      <c r="BK5498" s="74">
        <v>10676</v>
      </c>
      <c r="BL5498" s="74" t="s">
        <v>6165</v>
      </c>
      <c r="BM5498" s="74"/>
    </row>
    <row r="5499" spans="63:65" x14ac:dyDescent="0.25">
      <c r="BK5499" s="74">
        <v>10677</v>
      </c>
      <c r="BL5499" s="74" t="s">
        <v>6166</v>
      </c>
      <c r="BM5499" s="74"/>
    </row>
    <row r="5500" spans="63:65" x14ac:dyDescent="0.25">
      <c r="BK5500" s="74">
        <v>10678</v>
      </c>
      <c r="BL5500" s="74" t="s">
        <v>6167</v>
      </c>
      <c r="BM5500" s="74"/>
    </row>
    <row r="5501" spans="63:65" x14ac:dyDescent="0.25">
      <c r="BK5501" s="74">
        <v>10679</v>
      </c>
      <c r="BL5501" s="74" t="s">
        <v>10484</v>
      </c>
      <c r="BM5501" s="74"/>
    </row>
    <row r="5502" spans="63:65" x14ac:dyDescent="0.25">
      <c r="BK5502" s="74">
        <v>10680</v>
      </c>
      <c r="BL5502" s="74" t="s">
        <v>6168</v>
      </c>
      <c r="BM5502" s="74"/>
    </row>
    <row r="5503" spans="63:65" x14ac:dyDescent="0.25">
      <c r="BK5503" s="74">
        <v>10681</v>
      </c>
      <c r="BL5503" s="74" t="s">
        <v>333</v>
      </c>
      <c r="BM5503" s="74"/>
    </row>
    <row r="5504" spans="63:65" x14ac:dyDescent="0.25">
      <c r="BK5504" s="74">
        <v>10682</v>
      </c>
      <c r="BL5504" s="74" t="s">
        <v>6169</v>
      </c>
      <c r="BM5504" s="74"/>
    </row>
    <row r="5505" spans="63:65" x14ac:dyDescent="0.25">
      <c r="BK5505" s="74">
        <v>10683</v>
      </c>
      <c r="BL5505" s="74" t="s">
        <v>6170</v>
      </c>
      <c r="BM5505" s="74"/>
    </row>
    <row r="5506" spans="63:65" x14ac:dyDescent="0.25">
      <c r="BK5506" s="74">
        <v>10684</v>
      </c>
      <c r="BL5506" s="74" t="s">
        <v>2349</v>
      </c>
      <c r="BM5506" s="74"/>
    </row>
    <row r="5507" spans="63:65" x14ac:dyDescent="0.25">
      <c r="BK5507" s="74">
        <v>10685</v>
      </c>
      <c r="BL5507" s="74" t="s">
        <v>5978</v>
      </c>
      <c r="BM5507" s="74"/>
    </row>
    <row r="5508" spans="63:65" x14ac:dyDescent="0.25">
      <c r="BK5508" s="74">
        <v>10687</v>
      </c>
      <c r="BL5508" s="74" t="s">
        <v>6171</v>
      </c>
      <c r="BM5508" s="74"/>
    </row>
    <row r="5509" spans="63:65" x14ac:dyDescent="0.25">
      <c r="BK5509" s="74">
        <v>10688</v>
      </c>
      <c r="BL5509" s="74" t="s">
        <v>6172</v>
      </c>
      <c r="BM5509" s="74"/>
    </row>
    <row r="5510" spans="63:65" x14ac:dyDescent="0.25">
      <c r="BK5510" s="74">
        <v>10689</v>
      </c>
      <c r="BL5510" s="74" t="s">
        <v>10485</v>
      </c>
      <c r="BM5510" s="74"/>
    </row>
    <row r="5511" spans="63:65" x14ac:dyDescent="0.25">
      <c r="BK5511" s="74">
        <v>10690</v>
      </c>
      <c r="BL5511" s="74" t="s">
        <v>3592</v>
      </c>
      <c r="BM5511" s="74"/>
    </row>
    <row r="5512" spans="63:65" x14ac:dyDescent="0.25">
      <c r="BK5512" s="74">
        <v>10691</v>
      </c>
      <c r="BL5512" s="74" t="s">
        <v>6173</v>
      </c>
      <c r="BM5512" s="74"/>
    </row>
    <row r="5513" spans="63:65" x14ac:dyDescent="0.25">
      <c r="BK5513" s="74">
        <v>10692</v>
      </c>
      <c r="BL5513" s="74" t="s">
        <v>4621</v>
      </c>
      <c r="BM5513" s="74"/>
    </row>
    <row r="5514" spans="63:65" x14ac:dyDescent="0.25">
      <c r="BK5514" s="74">
        <v>10693</v>
      </c>
      <c r="BL5514" s="74" t="s">
        <v>10486</v>
      </c>
      <c r="BM5514" s="74"/>
    </row>
    <row r="5515" spans="63:65" x14ac:dyDescent="0.25">
      <c r="BK5515" s="74">
        <v>10694</v>
      </c>
      <c r="BL5515" s="74" t="s">
        <v>3932</v>
      </c>
      <c r="BM5515" s="74"/>
    </row>
    <row r="5516" spans="63:65" x14ac:dyDescent="0.25">
      <c r="BK5516" s="74">
        <v>10695</v>
      </c>
      <c r="BL5516" s="74" t="s">
        <v>6174</v>
      </c>
      <c r="BM5516" s="74"/>
    </row>
    <row r="5517" spans="63:65" x14ac:dyDescent="0.25">
      <c r="BK5517" s="74">
        <v>10696</v>
      </c>
      <c r="BL5517" s="74" t="s">
        <v>3932</v>
      </c>
      <c r="BM5517" s="74"/>
    </row>
    <row r="5518" spans="63:65" x14ac:dyDescent="0.25">
      <c r="BK5518" s="74">
        <v>10697</v>
      </c>
      <c r="BL5518" s="74" t="s">
        <v>3932</v>
      </c>
      <c r="BM5518" s="74"/>
    </row>
    <row r="5519" spans="63:65" x14ac:dyDescent="0.25">
      <c r="BK5519" s="74">
        <v>10698</v>
      </c>
      <c r="BL5519" s="74" t="s">
        <v>3932</v>
      </c>
      <c r="BM5519" s="74"/>
    </row>
    <row r="5520" spans="63:65" x14ac:dyDescent="0.25">
      <c r="BK5520" s="74">
        <v>10699</v>
      </c>
      <c r="BL5520" s="74" t="s">
        <v>4578</v>
      </c>
      <c r="BM5520" s="74"/>
    </row>
    <row r="5521" spans="63:65" x14ac:dyDescent="0.25">
      <c r="BK5521" s="74">
        <v>10700</v>
      </c>
      <c r="BL5521" s="74" t="s">
        <v>6175</v>
      </c>
      <c r="BM5521" s="74"/>
    </row>
    <row r="5522" spans="63:65" x14ac:dyDescent="0.25">
      <c r="BK5522" s="74">
        <v>10701</v>
      </c>
      <c r="BL5522" s="74" t="s">
        <v>6176</v>
      </c>
      <c r="BM5522" s="74"/>
    </row>
    <row r="5523" spans="63:65" x14ac:dyDescent="0.25">
      <c r="BK5523" s="74">
        <v>10702</v>
      </c>
      <c r="BL5523" s="74" t="s">
        <v>6177</v>
      </c>
      <c r="BM5523" s="74"/>
    </row>
    <row r="5524" spans="63:65" x14ac:dyDescent="0.25">
      <c r="BK5524" s="74">
        <v>10703</v>
      </c>
      <c r="BL5524" s="74" t="s">
        <v>10487</v>
      </c>
      <c r="BM5524" s="74"/>
    </row>
    <row r="5525" spans="63:65" x14ac:dyDescent="0.25">
      <c r="BK5525" s="74">
        <v>10704</v>
      </c>
      <c r="BL5525" s="74" t="s">
        <v>6178</v>
      </c>
      <c r="BM5525" s="74"/>
    </row>
    <row r="5526" spans="63:65" x14ac:dyDescent="0.25">
      <c r="BK5526" s="74">
        <v>10705</v>
      </c>
      <c r="BL5526" s="74" t="s">
        <v>6179</v>
      </c>
      <c r="BM5526" s="74"/>
    </row>
    <row r="5527" spans="63:65" x14ac:dyDescent="0.25">
      <c r="BK5527" s="74">
        <v>10706</v>
      </c>
      <c r="BL5527" s="74" t="s">
        <v>6180</v>
      </c>
      <c r="BM5527" s="74"/>
    </row>
    <row r="5528" spans="63:65" x14ac:dyDescent="0.25">
      <c r="BK5528" s="74">
        <v>10707</v>
      </c>
      <c r="BL5528" s="74" t="s">
        <v>6181</v>
      </c>
      <c r="BM5528" s="74"/>
    </row>
    <row r="5529" spans="63:65" x14ac:dyDescent="0.25">
      <c r="BK5529" s="74">
        <v>10708</v>
      </c>
      <c r="BL5529" s="74" t="s">
        <v>3357</v>
      </c>
      <c r="BM5529" s="74"/>
    </row>
    <row r="5530" spans="63:65" x14ac:dyDescent="0.25">
      <c r="BK5530" s="74">
        <v>10709</v>
      </c>
      <c r="BL5530" s="74" t="s">
        <v>3357</v>
      </c>
      <c r="BM5530" s="74"/>
    </row>
    <row r="5531" spans="63:65" x14ac:dyDescent="0.25">
      <c r="BK5531" s="74">
        <v>10710</v>
      </c>
      <c r="BL5531" s="74" t="s">
        <v>5803</v>
      </c>
      <c r="BM5531" s="74"/>
    </row>
    <row r="5532" spans="63:65" x14ac:dyDescent="0.25">
      <c r="BK5532" s="74">
        <v>10711</v>
      </c>
      <c r="BL5532" s="74" t="s">
        <v>6182</v>
      </c>
      <c r="BM5532" s="74"/>
    </row>
    <row r="5533" spans="63:65" x14ac:dyDescent="0.25">
      <c r="BK5533" s="74">
        <v>10712</v>
      </c>
      <c r="BL5533" s="74" t="s">
        <v>6183</v>
      </c>
      <c r="BM5533" s="74"/>
    </row>
    <row r="5534" spans="63:65" x14ac:dyDescent="0.25">
      <c r="BK5534" s="74">
        <v>10713</v>
      </c>
      <c r="BL5534" s="74" t="s">
        <v>4530</v>
      </c>
      <c r="BM5534" s="74"/>
    </row>
    <row r="5535" spans="63:65" x14ac:dyDescent="0.25">
      <c r="BK5535" s="74">
        <v>10714</v>
      </c>
      <c r="BL5535" s="74" t="s">
        <v>6184</v>
      </c>
      <c r="BM5535" s="74"/>
    </row>
    <row r="5536" spans="63:65" x14ac:dyDescent="0.25">
      <c r="BK5536" s="74">
        <v>10715</v>
      </c>
      <c r="BL5536" s="74" t="s">
        <v>6185</v>
      </c>
      <c r="BM5536" s="74"/>
    </row>
    <row r="5537" spans="63:65" x14ac:dyDescent="0.25">
      <c r="BK5537" s="74">
        <v>10716</v>
      </c>
      <c r="BL5537" s="74" t="s">
        <v>6186</v>
      </c>
      <c r="BM5537" s="74"/>
    </row>
    <row r="5538" spans="63:65" x14ac:dyDescent="0.25">
      <c r="BK5538" s="74">
        <v>10717</v>
      </c>
      <c r="BL5538" s="74" t="s">
        <v>6187</v>
      </c>
      <c r="BM5538" s="74"/>
    </row>
    <row r="5539" spans="63:65" x14ac:dyDescent="0.25">
      <c r="BK5539" s="74">
        <v>10718</v>
      </c>
      <c r="BL5539" s="74" t="s">
        <v>5787</v>
      </c>
      <c r="BM5539" s="74"/>
    </row>
    <row r="5540" spans="63:65" x14ac:dyDescent="0.25">
      <c r="BK5540" s="74">
        <v>10719</v>
      </c>
      <c r="BL5540" s="74" t="s">
        <v>6188</v>
      </c>
      <c r="BM5540" s="74"/>
    </row>
    <row r="5541" spans="63:65" x14ac:dyDescent="0.25">
      <c r="BK5541" s="74">
        <v>10720</v>
      </c>
      <c r="BL5541" s="74" t="s">
        <v>6189</v>
      </c>
      <c r="BM5541" s="74"/>
    </row>
    <row r="5542" spans="63:65" x14ac:dyDescent="0.25">
      <c r="BK5542" s="74">
        <v>10721</v>
      </c>
      <c r="BL5542" s="74" t="s">
        <v>10488</v>
      </c>
      <c r="BM5542" s="74"/>
    </row>
    <row r="5543" spans="63:65" x14ac:dyDescent="0.25">
      <c r="BK5543" s="74">
        <v>10722</v>
      </c>
      <c r="BL5543" s="74" t="s">
        <v>5854</v>
      </c>
      <c r="BM5543" s="74"/>
    </row>
    <row r="5544" spans="63:65" x14ac:dyDescent="0.25">
      <c r="BK5544" s="74">
        <v>10723</v>
      </c>
      <c r="BL5544" s="74" t="s">
        <v>4496</v>
      </c>
      <c r="BM5544" s="74"/>
    </row>
    <row r="5545" spans="63:65" x14ac:dyDescent="0.25">
      <c r="BK5545" s="74">
        <v>10724</v>
      </c>
      <c r="BL5545" s="74" t="s">
        <v>10489</v>
      </c>
      <c r="BM5545" s="74"/>
    </row>
    <row r="5546" spans="63:65" x14ac:dyDescent="0.25">
      <c r="BK5546" s="74">
        <v>10725</v>
      </c>
      <c r="BL5546" s="74" t="s">
        <v>6190</v>
      </c>
      <c r="BM5546" s="74"/>
    </row>
    <row r="5547" spans="63:65" x14ac:dyDescent="0.25">
      <c r="BK5547" s="74">
        <v>10726</v>
      </c>
      <c r="BL5547" s="74" t="s">
        <v>3378</v>
      </c>
      <c r="BM5547" s="74"/>
    </row>
    <row r="5548" spans="63:65" x14ac:dyDescent="0.25">
      <c r="BK5548" s="74">
        <v>10727</v>
      </c>
      <c r="BL5548" s="74" t="s">
        <v>6191</v>
      </c>
      <c r="BM5548" s="74"/>
    </row>
    <row r="5549" spans="63:65" x14ac:dyDescent="0.25">
      <c r="BK5549" s="74">
        <v>10728</v>
      </c>
      <c r="BL5549" s="74" t="s">
        <v>6192</v>
      </c>
      <c r="BM5549" s="74"/>
    </row>
    <row r="5550" spans="63:65" x14ac:dyDescent="0.25">
      <c r="BK5550" s="74">
        <v>10729</v>
      </c>
      <c r="BL5550" s="74" t="s">
        <v>2310</v>
      </c>
      <c r="BM5550" s="74"/>
    </row>
    <row r="5551" spans="63:65" x14ac:dyDescent="0.25">
      <c r="BK5551" s="74">
        <v>10730</v>
      </c>
      <c r="BL5551" s="74" t="s">
        <v>6193</v>
      </c>
      <c r="BM5551" s="74"/>
    </row>
    <row r="5552" spans="63:65" x14ac:dyDescent="0.25">
      <c r="BK5552" s="74">
        <v>10731</v>
      </c>
      <c r="BL5552" s="74" t="s">
        <v>10490</v>
      </c>
      <c r="BM5552" s="74"/>
    </row>
    <row r="5553" spans="63:65" x14ac:dyDescent="0.25">
      <c r="BK5553" s="74">
        <v>10733</v>
      </c>
      <c r="BL5553" s="74" t="s">
        <v>10491</v>
      </c>
      <c r="BM5553" s="74"/>
    </row>
    <row r="5554" spans="63:65" x14ac:dyDescent="0.25">
      <c r="BK5554" s="74">
        <v>10734</v>
      </c>
      <c r="BL5554" s="74" t="s">
        <v>6194</v>
      </c>
      <c r="BM5554" s="74"/>
    </row>
    <row r="5555" spans="63:65" x14ac:dyDescent="0.25">
      <c r="BK5555" s="74">
        <v>10735</v>
      </c>
      <c r="BL5555" s="74" t="s">
        <v>10492</v>
      </c>
      <c r="BM5555" s="74"/>
    </row>
    <row r="5556" spans="63:65" x14ac:dyDescent="0.25">
      <c r="BK5556" s="74">
        <v>10736</v>
      </c>
      <c r="BL5556" s="74" t="s">
        <v>6195</v>
      </c>
      <c r="BM5556" s="74"/>
    </row>
    <row r="5557" spans="63:65" x14ac:dyDescent="0.25">
      <c r="BK5557" s="74">
        <v>10737</v>
      </c>
      <c r="BL5557" s="74" t="s">
        <v>6196</v>
      </c>
      <c r="BM5557" s="74"/>
    </row>
    <row r="5558" spans="63:65" x14ac:dyDescent="0.25">
      <c r="BK5558" s="74">
        <v>10738</v>
      </c>
      <c r="BL5558" s="74" t="s">
        <v>6197</v>
      </c>
      <c r="BM5558" s="74"/>
    </row>
    <row r="5559" spans="63:65" x14ac:dyDescent="0.25">
      <c r="BK5559" s="74">
        <v>10739</v>
      </c>
      <c r="BL5559" s="74" t="s">
        <v>6198</v>
      </c>
      <c r="BM5559" s="74"/>
    </row>
    <row r="5560" spans="63:65" x14ac:dyDescent="0.25">
      <c r="BK5560" s="74">
        <v>10740</v>
      </c>
      <c r="BL5560" s="74" t="s">
        <v>6199</v>
      </c>
      <c r="BM5560" s="74"/>
    </row>
    <row r="5561" spans="63:65" x14ac:dyDescent="0.25">
      <c r="BK5561" s="74">
        <v>10741</v>
      </c>
      <c r="BL5561" s="74" t="s">
        <v>6200</v>
      </c>
      <c r="BM5561" s="74"/>
    </row>
    <row r="5562" spans="63:65" x14ac:dyDescent="0.25">
      <c r="BK5562" s="74">
        <v>10742</v>
      </c>
      <c r="BL5562" s="74" t="s">
        <v>6201</v>
      </c>
      <c r="BM5562" s="74"/>
    </row>
    <row r="5563" spans="63:65" x14ac:dyDescent="0.25">
      <c r="BK5563" s="74">
        <v>10743</v>
      </c>
      <c r="BL5563" s="74" t="s">
        <v>6202</v>
      </c>
      <c r="BM5563" s="74"/>
    </row>
    <row r="5564" spans="63:65" x14ac:dyDescent="0.25">
      <c r="BK5564" s="74">
        <v>10744</v>
      </c>
      <c r="BL5564" s="74" t="s">
        <v>6203</v>
      </c>
      <c r="BM5564" s="74"/>
    </row>
    <row r="5565" spans="63:65" x14ac:dyDescent="0.25">
      <c r="BK5565" s="74">
        <v>10745</v>
      </c>
      <c r="BL5565" s="74" t="s">
        <v>6204</v>
      </c>
      <c r="BM5565" s="74"/>
    </row>
    <row r="5566" spans="63:65" x14ac:dyDescent="0.25">
      <c r="BK5566" s="74">
        <v>10746</v>
      </c>
      <c r="BL5566" s="74" t="s">
        <v>6205</v>
      </c>
      <c r="BM5566" s="74"/>
    </row>
    <row r="5567" spans="63:65" x14ac:dyDescent="0.25">
      <c r="BK5567" s="74">
        <v>10747</v>
      </c>
      <c r="BL5567" s="74" t="s">
        <v>10493</v>
      </c>
      <c r="BM5567" s="74"/>
    </row>
    <row r="5568" spans="63:65" x14ac:dyDescent="0.25">
      <c r="BK5568" s="74">
        <v>10748</v>
      </c>
      <c r="BL5568" s="74" t="s">
        <v>6206</v>
      </c>
      <c r="BM5568" s="74"/>
    </row>
    <row r="5569" spans="63:65" x14ac:dyDescent="0.25">
      <c r="BK5569" s="74">
        <v>10749</v>
      </c>
      <c r="BL5569" s="74" t="s">
        <v>6207</v>
      </c>
      <c r="BM5569" s="74"/>
    </row>
    <row r="5570" spans="63:65" x14ac:dyDescent="0.25">
      <c r="BK5570" s="74">
        <v>10750</v>
      </c>
      <c r="BL5570" s="74" t="s">
        <v>6208</v>
      </c>
      <c r="BM5570" s="74"/>
    </row>
    <row r="5571" spans="63:65" x14ac:dyDescent="0.25">
      <c r="BK5571" s="74">
        <v>10751</v>
      </c>
      <c r="BL5571" s="74" t="s">
        <v>6209</v>
      </c>
      <c r="BM5571" s="74"/>
    </row>
    <row r="5572" spans="63:65" x14ac:dyDescent="0.25">
      <c r="BK5572" s="74">
        <v>10752</v>
      </c>
      <c r="BL5572" s="74" t="s">
        <v>6210</v>
      </c>
      <c r="BM5572" s="74"/>
    </row>
    <row r="5573" spans="63:65" x14ac:dyDescent="0.25">
      <c r="BK5573" s="74">
        <v>10753</v>
      </c>
      <c r="BL5573" s="74" t="s">
        <v>6211</v>
      </c>
      <c r="BM5573" s="74"/>
    </row>
    <row r="5574" spans="63:65" x14ac:dyDescent="0.25">
      <c r="BK5574" s="74">
        <v>10754</v>
      </c>
      <c r="BL5574" s="74" t="s">
        <v>6212</v>
      </c>
      <c r="BM5574" s="74"/>
    </row>
    <row r="5575" spans="63:65" x14ac:dyDescent="0.25">
      <c r="BK5575" s="74">
        <v>10755</v>
      </c>
      <c r="BL5575" s="74" t="s">
        <v>6213</v>
      </c>
      <c r="BM5575" s="74"/>
    </row>
    <row r="5576" spans="63:65" x14ac:dyDescent="0.25">
      <c r="BK5576" s="74">
        <v>10756</v>
      </c>
      <c r="BL5576" s="74" t="s">
        <v>6214</v>
      </c>
      <c r="BM5576" s="74"/>
    </row>
    <row r="5577" spans="63:65" x14ac:dyDescent="0.25">
      <c r="BK5577" s="74">
        <v>10757</v>
      </c>
      <c r="BL5577" s="74" t="s">
        <v>6215</v>
      </c>
      <c r="BM5577" s="74"/>
    </row>
    <row r="5578" spans="63:65" x14ac:dyDescent="0.25">
      <c r="BK5578" s="74">
        <v>10758</v>
      </c>
      <c r="BL5578" s="74" t="s">
        <v>6216</v>
      </c>
      <c r="BM5578" s="74"/>
    </row>
    <row r="5579" spans="63:65" x14ac:dyDescent="0.25">
      <c r="BK5579" s="74">
        <v>10759</v>
      </c>
      <c r="BL5579" s="74" t="s">
        <v>6217</v>
      </c>
      <c r="BM5579" s="74"/>
    </row>
    <row r="5580" spans="63:65" x14ac:dyDescent="0.25">
      <c r="BK5580" s="74">
        <v>10760</v>
      </c>
      <c r="BL5580" s="74" t="s">
        <v>6218</v>
      </c>
      <c r="BM5580" s="74"/>
    </row>
    <row r="5581" spans="63:65" x14ac:dyDescent="0.25">
      <c r="BK5581" s="74">
        <v>10761</v>
      </c>
      <c r="BL5581" s="74" t="s">
        <v>6219</v>
      </c>
      <c r="BM5581" s="74"/>
    </row>
    <row r="5582" spans="63:65" x14ac:dyDescent="0.25">
      <c r="BK5582" s="74">
        <v>10762</v>
      </c>
      <c r="BL5582" s="74" t="s">
        <v>10494</v>
      </c>
      <c r="BM5582" s="74"/>
    </row>
    <row r="5583" spans="63:65" x14ac:dyDescent="0.25">
      <c r="BK5583" s="74">
        <v>10763</v>
      </c>
      <c r="BL5583" s="74" t="s">
        <v>6220</v>
      </c>
      <c r="BM5583" s="74"/>
    </row>
    <row r="5584" spans="63:65" x14ac:dyDescent="0.25">
      <c r="BK5584" s="74">
        <v>10764</v>
      </c>
      <c r="BL5584" s="74" t="s">
        <v>6221</v>
      </c>
      <c r="BM5584" s="74"/>
    </row>
    <row r="5585" spans="63:65" x14ac:dyDescent="0.25">
      <c r="BK5585" s="74">
        <v>10765</v>
      </c>
      <c r="BL5585" s="74" t="s">
        <v>6222</v>
      </c>
      <c r="BM5585" s="74"/>
    </row>
    <row r="5586" spans="63:65" x14ac:dyDescent="0.25">
      <c r="BK5586" s="74">
        <v>10766</v>
      </c>
      <c r="BL5586" s="74" t="s">
        <v>10495</v>
      </c>
      <c r="BM5586" s="74"/>
    </row>
    <row r="5587" spans="63:65" x14ac:dyDescent="0.25">
      <c r="BK5587" s="74">
        <v>10767</v>
      </c>
      <c r="BL5587" s="74" t="s">
        <v>10496</v>
      </c>
      <c r="BM5587" s="74"/>
    </row>
    <row r="5588" spans="63:65" x14ac:dyDescent="0.25">
      <c r="BK5588" s="74">
        <v>10768</v>
      </c>
      <c r="BL5588" s="74" t="s">
        <v>6223</v>
      </c>
      <c r="BM5588" s="74"/>
    </row>
    <row r="5589" spans="63:65" x14ac:dyDescent="0.25">
      <c r="BK5589" s="74">
        <v>10769</v>
      </c>
      <c r="BL5589" s="74" t="s">
        <v>6224</v>
      </c>
      <c r="BM5589" s="74"/>
    </row>
    <row r="5590" spans="63:65" x14ac:dyDescent="0.25">
      <c r="BK5590" s="74">
        <v>10770</v>
      </c>
      <c r="BL5590" s="74" t="s">
        <v>6225</v>
      </c>
      <c r="BM5590" s="74"/>
    </row>
    <row r="5591" spans="63:65" x14ac:dyDescent="0.25">
      <c r="BK5591" s="74">
        <v>10771</v>
      </c>
      <c r="BL5591" s="74" t="s">
        <v>6057</v>
      </c>
      <c r="BM5591" s="74"/>
    </row>
    <row r="5592" spans="63:65" x14ac:dyDescent="0.25">
      <c r="BK5592" s="74">
        <v>10772</v>
      </c>
      <c r="BL5592" s="74" t="s">
        <v>6226</v>
      </c>
      <c r="BM5592" s="74"/>
    </row>
    <row r="5593" spans="63:65" x14ac:dyDescent="0.25">
      <c r="BK5593" s="74">
        <v>10773</v>
      </c>
      <c r="BL5593" s="74" t="s">
        <v>9573</v>
      </c>
      <c r="BM5593" s="74"/>
    </row>
    <row r="5594" spans="63:65" x14ac:dyDescent="0.25">
      <c r="BK5594" s="74">
        <v>10774</v>
      </c>
      <c r="BL5594" s="74" t="s">
        <v>10497</v>
      </c>
      <c r="BM5594" s="74"/>
    </row>
    <row r="5595" spans="63:65" x14ac:dyDescent="0.25">
      <c r="BK5595" s="74">
        <v>10775</v>
      </c>
      <c r="BL5595" s="74" t="s">
        <v>6227</v>
      </c>
      <c r="BM5595" s="74"/>
    </row>
    <row r="5596" spans="63:65" x14ac:dyDescent="0.25">
      <c r="BK5596" s="74">
        <v>10776</v>
      </c>
      <c r="BL5596" s="74" t="s">
        <v>6228</v>
      </c>
      <c r="BM5596" s="74"/>
    </row>
    <row r="5597" spans="63:65" x14ac:dyDescent="0.25">
      <c r="BK5597" s="74">
        <v>10777</v>
      </c>
      <c r="BL5597" s="74" t="s">
        <v>6229</v>
      </c>
      <c r="BM5597" s="74"/>
    </row>
    <row r="5598" spans="63:65" x14ac:dyDescent="0.25">
      <c r="BK5598" s="74">
        <v>10778</v>
      </c>
      <c r="BL5598" s="74" t="s">
        <v>10498</v>
      </c>
      <c r="BM5598" s="74"/>
    </row>
    <row r="5599" spans="63:65" x14ac:dyDescent="0.25">
      <c r="BK5599" s="74">
        <v>10779</v>
      </c>
      <c r="BL5599" s="74" t="s">
        <v>6230</v>
      </c>
      <c r="BM5599" s="74"/>
    </row>
    <row r="5600" spans="63:65" x14ac:dyDescent="0.25">
      <c r="BK5600" s="74">
        <v>10780</v>
      </c>
      <c r="BL5600" s="74" t="s">
        <v>2719</v>
      </c>
      <c r="BM5600" s="74"/>
    </row>
    <row r="5601" spans="63:65" x14ac:dyDescent="0.25">
      <c r="BK5601" s="74">
        <v>10781</v>
      </c>
      <c r="BL5601" s="74" t="s">
        <v>10499</v>
      </c>
      <c r="BM5601" s="74"/>
    </row>
    <row r="5602" spans="63:65" x14ac:dyDescent="0.25">
      <c r="BK5602" s="74">
        <v>10782</v>
      </c>
      <c r="BL5602" s="74" t="s">
        <v>4007</v>
      </c>
      <c r="BM5602" s="74"/>
    </row>
    <row r="5603" spans="63:65" x14ac:dyDescent="0.25">
      <c r="BK5603" s="74">
        <v>10783</v>
      </c>
      <c r="BL5603" s="74" t="s">
        <v>10500</v>
      </c>
      <c r="BM5603" s="74"/>
    </row>
    <row r="5604" spans="63:65" x14ac:dyDescent="0.25">
      <c r="BK5604" s="74">
        <v>10784</v>
      </c>
      <c r="BL5604" s="74" t="s">
        <v>6231</v>
      </c>
      <c r="BM5604" s="74"/>
    </row>
    <row r="5605" spans="63:65" x14ac:dyDescent="0.25">
      <c r="BK5605" s="74">
        <v>10785</v>
      </c>
      <c r="BL5605" s="74" t="s">
        <v>10501</v>
      </c>
      <c r="BM5605" s="74"/>
    </row>
    <row r="5606" spans="63:65" x14ac:dyDescent="0.25">
      <c r="BK5606" s="74">
        <v>10786</v>
      </c>
      <c r="BL5606" s="74" t="s">
        <v>10502</v>
      </c>
      <c r="BM5606" s="74"/>
    </row>
    <row r="5607" spans="63:65" x14ac:dyDescent="0.25">
      <c r="BK5607" s="74">
        <v>10787</v>
      </c>
      <c r="BL5607" s="74" t="s">
        <v>60</v>
      </c>
      <c r="BM5607" s="74"/>
    </row>
    <row r="5608" spans="63:65" x14ac:dyDescent="0.25">
      <c r="BK5608" s="74">
        <v>10788</v>
      </c>
      <c r="BL5608" s="74" t="s">
        <v>10503</v>
      </c>
      <c r="BM5608" s="74"/>
    </row>
    <row r="5609" spans="63:65" x14ac:dyDescent="0.25">
      <c r="BK5609" s="74">
        <v>10789</v>
      </c>
      <c r="BL5609" s="74" t="s">
        <v>3962</v>
      </c>
      <c r="BM5609" s="74"/>
    </row>
    <row r="5610" spans="63:65" x14ac:dyDescent="0.25">
      <c r="BK5610" s="74">
        <v>10790</v>
      </c>
      <c r="BL5610" s="74" t="s">
        <v>6232</v>
      </c>
      <c r="BM5610" s="74"/>
    </row>
    <row r="5611" spans="63:65" x14ac:dyDescent="0.25">
      <c r="BK5611" s="74">
        <v>10791</v>
      </c>
      <c r="BL5611" s="74" t="s">
        <v>6233</v>
      </c>
      <c r="BM5611" s="74"/>
    </row>
    <row r="5612" spans="63:65" x14ac:dyDescent="0.25">
      <c r="BK5612" s="74">
        <v>10792</v>
      </c>
      <c r="BL5612" s="74" t="s">
        <v>3398</v>
      </c>
      <c r="BM5612" s="74"/>
    </row>
    <row r="5613" spans="63:65" x14ac:dyDescent="0.25">
      <c r="BK5613" s="74">
        <v>10793</v>
      </c>
      <c r="BL5613" s="74" t="s">
        <v>3324</v>
      </c>
      <c r="BM5613" s="74"/>
    </row>
    <row r="5614" spans="63:65" x14ac:dyDescent="0.25">
      <c r="BK5614" s="74">
        <v>10794</v>
      </c>
      <c r="BL5614" s="74" t="s">
        <v>6234</v>
      </c>
      <c r="BM5614" s="74"/>
    </row>
    <row r="5615" spans="63:65" x14ac:dyDescent="0.25">
      <c r="BK5615" s="74">
        <v>10795</v>
      </c>
      <c r="BL5615" s="74" t="s">
        <v>6235</v>
      </c>
      <c r="BM5615" s="74"/>
    </row>
    <row r="5616" spans="63:65" x14ac:dyDescent="0.25">
      <c r="BK5616" s="74">
        <v>10796</v>
      </c>
      <c r="BL5616" s="74" t="s">
        <v>10504</v>
      </c>
      <c r="BM5616" s="74"/>
    </row>
    <row r="5617" spans="63:65" x14ac:dyDescent="0.25">
      <c r="BK5617" s="74">
        <v>10797</v>
      </c>
      <c r="BL5617" s="74" t="s">
        <v>6236</v>
      </c>
      <c r="BM5617" s="74"/>
    </row>
    <row r="5618" spans="63:65" x14ac:dyDescent="0.25">
      <c r="BK5618" s="74">
        <v>10798</v>
      </c>
      <c r="BL5618" s="74" t="s">
        <v>10505</v>
      </c>
      <c r="BM5618" s="74"/>
    </row>
    <row r="5619" spans="63:65" x14ac:dyDescent="0.25">
      <c r="BK5619" s="74">
        <v>10799</v>
      </c>
      <c r="BL5619" s="74" t="s">
        <v>10506</v>
      </c>
      <c r="BM5619" s="74"/>
    </row>
    <row r="5620" spans="63:65" x14ac:dyDescent="0.25">
      <c r="BK5620" s="74">
        <v>10800</v>
      </c>
      <c r="BL5620" s="74" t="s">
        <v>6237</v>
      </c>
      <c r="BM5620" s="74"/>
    </row>
    <row r="5621" spans="63:65" x14ac:dyDescent="0.25">
      <c r="BK5621" s="74">
        <v>10801</v>
      </c>
      <c r="BL5621" s="74" t="s">
        <v>10507</v>
      </c>
      <c r="BM5621" s="74"/>
    </row>
    <row r="5622" spans="63:65" x14ac:dyDescent="0.25">
      <c r="BK5622" s="74">
        <v>10802</v>
      </c>
      <c r="BL5622" s="74" t="s">
        <v>6238</v>
      </c>
      <c r="BM5622" s="74"/>
    </row>
    <row r="5623" spans="63:65" x14ac:dyDescent="0.25">
      <c r="BK5623" s="74">
        <v>10803</v>
      </c>
      <c r="BL5623" s="74" t="s">
        <v>6239</v>
      </c>
      <c r="BM5623" s="74"/>
    </row>
    <row r="5624" spans="63:65" x14ac:dyDescent="0.25">
      <c r="BK5624" s="74">
        <v>10804</v>
      </c>
      <c r="BL5624" s="74" t="s">
        <v>10508</v>
      </c>
      <c r="BM5624" s="74"/>
    </row>
    <row r="5625" spans="63:65" x14ac:dyDescent="0.25">
      <c r="BK5625" s="74">
        <v>10806</v>
      </c>
      <c r="BL5625" s="74" t="s">
        <v>92</v>
      </c>
      <c r="BM5625" s="74"/>
    </row>
    <row r="5626" spans="63:65" x14ac:dyDescent="0.25">
      <c r="BK5626" s="74">
        <v>10807</v>
      </c>
      <c r="BL5626" s="74" t="s">
        <v>10509</v>
      </c>
      <c r="BM5626" s="74"/>
    </row>
    <row r="5627" spans="63:65" x14ac:dyDescent="0.25">
      <c r="BK5627" s="74">
        <v>10808</v>
      </c>
      <c r="BL5627" s="74" t="s">
        <v>6240</v>
      </c>
      <c r="BM5627" s="74"/>
    </row>
    <row r="5628" spans="63:65" x14ac:dyDescent="0.25">
      <c r="BK5628" s="74">
        <v>10809</v>
      </c>
      <c r="BL5628" s="74" t="s">
        <v>6241</v>
      </c>
      <c r="BM5628" s="74"/>
    </row>
    <row r="5629" spans="63:65" x14ac:dyDescent="0.25">
      <c r="BK5629" s="74">
        <v>10810</v>
      </c>
      <c r="BL5629" s="74" t="s">
        <v>6242</v>
      </c>
      <c r="BM5629" s="74"/>
    </row>
    <row r="5630" spans="63:65" x14ac:dyDescent="0.25">
      <c r="BK5630" s="74">
        <v>10811</v>
      </c>
      <c r="BL5630" s="74" t="s">
        <v>5855</v>
      </c>
      <c r="BM5630" s="74"/>
    </row>
    <row r="5631" spans="63:65" x14ac:dyDescent="0.25">
      <c r="BK5631" s="74">
        <v>10812</v>
      </c>
      <c r="BL5631" s="74" t="s">
        <v>3512</v>
      </c>
      <c r="BM5631" s="74"/>
    </row>
    <row r="5632" spans="63:65" x14ac:dyDescent="0.25">
      <c r="BK5632" s="74">
        <v>10813</v>
      </c>
      <c r="BL5632" s="74" t="s">
        <v>10510</v>
      </c>
      <c r="BM5632" s="74"/>
    </row>
    <row r="5633" spans="63:65" x14ac:dyDescent="0.25">
      <c r="BK5633" s="74">
        <v>10814</v>
      </c>
      <c r="BL5633" s="74" t="s">
        <v>10511</v>
      </c>
      <c r="BM5633" s="74"/>
    </row>
    <row r="5634" spans="63:65" x14ac:dyDescent="0.25">
      <c r="BK5634" s="74">
        <v>10815</v>
      </c>
      <c r="BL5634" s="74" t="s">
        <v>6243</v>
      </c>
      <c r="BM5634" s="74"/>
    </row>
    <row r="5635" spans="63:65" x14ac:dyDescent="0.25">
      <c r="BK5635" s="74">
        <v>10816</v>
      </c>
      <c r="BL5635" s="74" t="s">
        <v>6244</v>
      </c>
      <c r="BM5635" s="74"/>
    </row>
    <row r="5636" spans="63:65" x14ac:dyDescent="0.25">
      <c r="BK5636" s="74">
        <v>10817</v>
      </c>
      <c r="BL5636" s="74" t="s">
        <v>3354</v>
      </c>
      <c r="BM5636" s="74"/>
    </row>
    <row r="5637" spans="63:65" x14ac:dyDescent="0.25">
      <c r="BK5637" s="74">
        <v>10818</v>
      </c>
      <c r="BL5637" s="74" t="s">
        <v>10512</v>
      </c>
      <c r="BM5637" s="74"/>
    </row>
    <row r="5638" spans="63:65" x14ac:dyDescent="0.25">
      <c r="BK5638" s="74">
        <v>10819</v>
      </c>
      <c r="BL5638" s="74" t="s">
        <v>6245</v>
      </c>
      <c r="BM5638" s="74"/>
    </row>
    <row r="5639" spans="63:65" x14ac:dyDescent="0.25">
      <c r="BK5639" s="74">
        <v>10820</v>
      </c>
      <c r="BL5639" s="74" t="s">
        <v>6246</v>
      </c>
      <c r="BM5639" s="74"/>
    </row>
    <row r="5640" spans="63:65" x14ac:dyDescent="0.25">
      <c r="BK5640" s="74">
        <v>10821</v>
      </c>
      <c r="BL5640" s="74" t="s">
        <v>6247</v>
      </c>
      <c r="BM5640" s="74"/>
    </row>
    <row r="5641" spans="63:65" x14ac:dyDescent="0.25">
      <c r="BK5641" s="74">
        <v>10822</v>
      </c>
      <c r="BL5641" s="74" t="s">
        <v>10513</v>
      </c>
      <c r="BM5641" s="74"/>
    </row>
    <row r="5642" spans="63:65" x14ac:dyDescent="0.25">
      <c r="BK5642" s="74">
        <v>10823</v>
      </c>
      <c r="BL5642" s="74" t="s">
        <v>6248</v>
      </c>
      <c r="BM5642" s="74"/>
    </row>
    <row r="5643" spans="63:65" x14ac:dyDescent="0.25">
      <c r="BK5643" s="74">
        <v>10824</v>
      </c>
      <c r="BL5643" s="74" t="s">
        <v>6249</v>
      </c>
      <c r="BM5643" s="74"/>
    </row>
    <row r="5644" spans="63:65" x14ac:dyDescent="0.25">
      <c r="BK5644" s="74">
        <v>10825</v>
      </c>
      <c r="BL5644" s="74" t="s">
        <v>6250</v>
      </c>
      <c r="BM5644" s="74"/>
    </row>
    <row r="5645" spans="63:65" x14ac:dyDescent="0.25">
      <c r="BK5645" s="74">
        <v>10826</v>
      </c>
      <c r="BL5645" s="74" t="s">
        <v>3592</v>
      </c>
      <c r="BM5645" s="74"/>
    </row>
    <row r="5646" spans="63:65" x14ac:dyDescent="0.25">
      <c r="BK5646" s="74">
        <v>10827</v>
      </c>
      <c r="BL5646" s="74" t="s">
        <v>6251</v>
      </c>
      <c r="BM5646" s="74"/>
    </row>
    <row r="5647" spans="63:65" x14ac:dyDescent="0.25">
      <c r="BK5647" s="74">
        <v>10828</v>
      </c>
      <c r="BL5647" s="74" t="s">
        <v>6252</v>
      </c>
      <c r="BM5647" s="74"/>
    </row>
    <row r="5648" spans="63:65" x14ac:dyDescent="0.25">
      <c r="BK5648" s="74">
        <v>10829</v>
      </c>
      <c r="BL5648" s="74" t="s">
        <v>6253</v>
      </c>
      <c r="BM5648" s="74"/>
    </row>
    <row r="5649" spans="63:65" x14ac:dyDescent="0.25">
      <c r="BK5649" s="74">
        <v>10830</v>
      </c>
      <c r="BL5649" s="74" t="s">
        <v>6254</v>
      </c>
      <c r="BM5649" s="74"/>
    </row>
    <row r="5650" spans="63:65" x14ac:dyDescent="0.25">
      <c r="BK5650" s="74">
        <v>10831</v>
      </c>
      <c r="BL5650" s="74" t="s">
        <v>3755</v>
      </c>
      <c r="BM5650" s="74"/>
    </row>
    <row r="5651" spans="63:65" x14ac:dyDescent="0.25">
      <c r="BK5651" s="74">
        <v>10832</v>
      </c>
      <c r="BL5651" s="74" t="s">
        <v>6255</v>
      </c>
      <c r="BM5651" s="74"/>
    </row>
    <row r="5652" spans="63:65" x14ac:dyDescent="0.25">
      <c r="BK5652" s="74">
        <v>10833</v>
      </c>
      <c r="BL5652" s="74" t="s">
        <v>6256</v>
      </c>
      <c r="BM5652" s="74"/>
    </row>
    <row r="5653" spans="63:65" x14ac:dyDescent="0.25">
      <c r="BK5653" s="74">
        <v>10834</v>
      </c>
      <c r="BL5653" s="74" t="s">
        <v>4496</v>
      </c>
      <c r="BM5653" s="74"/>
    </row>
    <row r="5654" spans="63:65" x14ac:dyDescent="0.25">
      <c r="BK5654" s="74">
        <v>10835</v>
      </c>
      <c r="BL5654" s="74" t="s">
        <v>10514</v>
      </c>
      <c r="BM5654" s="74"/>
    </row>
    <row r="5655" spans="63:65" x14ac:dyDescent="0.25">
      <c r="BK5655" s="74">
        <v>10836</v>
      </c>
      <c r="BL5655" s="74" t="s">
        <v>6257</v>
      </c>
      <c r="BM5655" s="74"/>
    </row>
    <row r="5656" spans="63:65" x14ac:dyDescent="0.25">
      <c r="BK5656" s="74">
        <v>10837</v>
      </c>
      <c r="BL5656" s="74" t="s">
        <v>6258</v>
      </c>
      <c r="BM5656" s="74"/>
    </row>
    <row r="5657" spans="63:65" x14ac:dyDescent="0.25">
      <c r="BK5657" s="74">
        <v>10838</v>
      </c>
      <c r="BL5657" s="74" t="s">
        <v>6259</v>
      </c>
      <c r="BM5657" s="74"/>
    </row>
    <row r="5658" spans="63:65" x14ac:dyDescent="0.25">
      <c r="BK5658" s="74">
        <v>10839</v>
      </c>
      <c r="BL5658" s="74" t="s">
        <v>4925</v>
      </c>
      <c r="BM5658" s="74"/>
    </row>
    <row r="5659" spans="63:65" x14ac:dyDescent="0.25">
      <c r="BK5659" s="74">
        <v>10840</v>
      </c>
      <c r="BL5659" s="74" t="s">
        <v>5752</v>
      </c>
      <c r="BM5659" s="74"/>
    </row>
    <row r="5660" spans="63:65" x14ac:dyDescent="0.25">
      <c r="BK5660" s="74">
        <v>10841</v>
      </c>
      <c r="BL5660" s="74" t="s">
        <v>6260</v>
      </c>
      <c r="BM5660" s="74"/>
    </row>
    <row r="5661" spans="63:65" x14ac:dyDescent="0.25">
      <c r="BK5661" s="74">
        <v>10842</v>
      </c>
      <c r="BL5661" s="74" t="s">
        <v>6261</v>
      </c>
      <c r="BM5661" s="74"/>
    </row>
    <row r="5662" spans="63:65" x14ac:dyDescent="0.25">
      <c r="BK5662" s="74">
        <v>10843</v>
      </c>
      <c r="BL5662" s="74" t="s">
        <v>10515</v>
      </c>
      <c r="BM5662" s="74"/>
    </row>
    <row r="5663" spans="63:65" x14ac:dyDescent="0.25">
      <c r="BK5663" s="74">
        <v>10844</v>
      </c>
      <c r="BL5663" s="74" t="s">
        <v>6262</v>
      </c>
      <c r="BM5663" s="74"/>
    </row>
    <row r="5664" spans="63:65" x14ac:dyDescent="0.25">
      <c r="BK5664" s="74">
        <v>10845</v>
      </c>
      <c r="BL5664" s="74" t="s">
        <v>3465</v>
      </c>
      <c r="BM5664" s="74"/>
    </row>
    <row r="5665" spans="63:65" x14ac:dyDescent="0.25">
      <c r="BK5665" s="74">
        <v>10846</v>
      </c>
      <c r="BL5665" s="74" t="s">
        <v>6263</v>
      </c>
      <c r="BM5665" s="74"/>
    </row>
    <row r="5666" spans="63:65" x14ac:dyDescent="0.25">
      <c r="BK5666" s="74">
        <v>10847</v>
      </c>
      <c r="BL5666" s="74" t="s">
        <v>4384</v>
      </c>
      <c r="BM5666" s="74"/>
    </row>
    <row r="5667" spans="63:65" x14ac:dyDescent="0.25">
      <c r="BK5667" s="74">
        <v>10848</v>
      </c>
      <c r="BL5667" s="74" t="s">
        <v>9574</v>
      </c>
      <c r="BM5667" s="74"/>
    </row>
    <row r="5668" spans="63:65" x14ac:dyDescent="0.25">
      <c r="BK5668" s="74">
        <v>10849</v>
      </c>
      <c r="BL5668" s="74" t="s">
        <v>6264</v>
      </c>
      <c r="BM5668" s="74"/>
    </row>
    <row r="5669" spans="63:65" x14ac:dyDescent="0.25">
      <c r="BK5669" s="74">
        <v>10850</v>
      </c>
      <c r="BL5669" s="74" t="s">
        <v>5119</v>
      </c>
      <c r="BM5669" s="74"/>
    </row>
    <row r="5670" spans="63:65" x14ac:dyDescent="0.25">
      <c r="BK5670" s="74">
        <v>10851</v>
      </c>
      <c r="BL5670" s="74" t="s">
        <v>10516</v>
      </c>
      <c r="BM5670" s="74"/>
    </row>
    <row r="5671" spans="63:65" x14ac:dyDescent="0.25">
      <c r="BK5671" s="74">
        <v>10852</v>
      </c>
      <c r="BL5671" s="74" t="s">
        <v>6265</v>
      </c>
      <c r="BM5671" s="74"/>
    </row>
    <row r="5672" spans="63:65" x14ac:dyDescent="0.25">
      <c r="BK5672" s="74">
        <v>10853</v>
      </c>
      <c r="BL5672" s="74" t="s">
        <v>10517</v>
      </c>
      <c r="BM5672" s="74"/>
    </row>
    <row r="5673" spans="63:65" x14ac:dyDescent="0.25">
      <c r="BK5673" s="74">
        <v>10854</v>
      </c>
      <c r="BL5673" s="74" t="s">
        <v>6266</v>
      </c>
      <c r="BM5673" s="74"/>
    </row>
    <row r="5674" spans="63:65" x14ac:dyDescent="0.25">
      <c r="BK5674" s="74">
        <v>10855</v>
      </c>
      <c r="BL5674" s="74" t="s">
        <v>6242</v>
      </c>
      <c r="BM5674" s="74"/>
    </row>
    <row r="5675" spans="63:65" x14ac:dyDescent="0.25">
      <c r="BK5675" s="74">
        <v>10856</v>
      </c>
      <c r="BL5675" s="74" t="s">
        <v>10518</v>
      </c>
      <c r="BM5675" s="74"/>
    </row>
    <row r="5676" spans="63:65" x14ac:dyDescent="0.25">
      <c r="BK5676" s="74">
        <v>10857</v>
      </c>
      <c r="BL5676" s="74" t="s">
        <v>6267</v>
      </c>
      <c r="BM5676" s="74"/>
    </row>
    <row r="5677" spans="63:65" x14ac:dyDescent="0.25">
      <c r="BK5677" s="74">
        <v>10858</v>
      </c>
      <c r="BL5677" s="74" t="s">
        <v>6268</v>
      </c>
      <c r="BM5677" s="74"/>
    </row>
    <row r="5678" spans="63:65" x14ac:dyDescent="0.25">
      <c r="BK5678" s="74">
        <v>10859</v>
      </c>
      <c r="BL5678" s="74" t="s">
        <v>6269</v>
      </c>
      <c r="BM5678" s="74"/>
    </row>
    <row r="5679" spans="63:65" x14ac:dyDescent="0.25">
      <c r="BK5679" s="74">
        <v>10860</v>
      </c>
      <c r="BL5679" s="74" t="s">
        <v>6270</v>
      </c>
      <c r="BM5679" s="74"/>
    </row>
    <row r="5680" spans="63:65" x14ac:dyDescent="0.25">
      <c r="BK5680" s="74">
        <v>10861</v>
      </c>
      <c r="BL5680" s="74" t="s">
        <v>10519</v>
      </c>
      <c r="BM5680" s="74"/>
    </row>
    <row r="5681" spans="63:65" x14ac:dyDescent="0.25">
      <c r="BK5681" s="74">
        <v>10862</v>
      </c>
      <c r="BL5681" s="74" t="s">
        <v>3446</v>
      </c>
      <c r="BM5681" s="74"/>
    </row>
    <row r="5682" spans="63:65" x14ac:dyDescent="0.25">
      <c r="BK5682" s="74">
        <v>10863</v>
      </c>
      <c r="BL5682" s="74" t="s">
        <v>3607</v>
      </c>
      <c r="BM5682" s="74"/>
    </row>
    <row r="5683" spans="63:65" x14ac:dyDescent="0.25">
      <c r="BK5683" s="74">
        <v>10864</v>
      </c>
      <c r="BL5683" s="74" t="s">
        <v>10520</v>
      </c>
      <c r="BM5683" s="74"/>
    </row>
    <row r="5684" spans="63:65" x14ac:dyDescent="0.25">
      <c r="BK5684" s="74">
        <v>10865</v>
      </c>
      <c r="BL5684" s="74" t="s">
        <v>6271</v>
      </c>
      <c r="BM5684" s="74"/>
    </row>
    <row r="5685" spans="63:65" x14ac:dyDescent="0.25">
      <c r="BK5685" s="74">
        <v>10866</v>
      </c>
      <c r="BL5685" s="74" t="s">
        <v>4807</v>
      </c>
      <c r="BM5685" s="74"/>
    </row>
    <row r="5686" spans="63:65" x14ac:dyDescent="0.25">
      <c r="BK5686" s="74">
        <v>10867</v>
      </c>
      <c r="BL5686" s="74" t="s">
        <v>6272</v>
      </c>
      <c r="BM5686" s="74"/>
    </row>
    <row r="5687" spans="63:65" x14ac:dyDescent="0.25">
      <c r="BK5687" s="74">
        <v>10868</v>
      </c>
      <c r="BL5687" s="74" t="s">
        <v>6273</v>
      </c>
      <c r="BM5687" s="74"/>
    </row>
    <row r="5688" spans="63:65" x14ac:dyDescent="0.25">
      <c r="BK5688" s="74">
        <v>10869</v>
      </c>
      <c r="BL5688" s="74" t="s">
        <v>6274</v>
      </c>
      <c r="BM5688" s="74"/>
    </row>
    <row r="5689" spans="63:65" x14ac:dyDescent="0.25">
      <c r="BK5689" s="74">
        <v>10870</v>
      </c>
      <c r="BL5689" s="74" t="s">
        <v>6275</v>
      </c>
      <c r="BM5689" s="74"/>
    </row>
    <row r="5690" spans="63:65" x14ac:dyDescent="0.25">
      <c r="BK5690" s="74">
        <v>10871</v>
      </c>
      <c r="BL5690" s="74" t="s">
        <v>6276</v>
      </c>
      <c r="BM5690" s="74"/>
    </row>
    <row r="5691" spans="63:65" x14ac:dyDescent="0.25">
      <c r="BK5691" s="74">
        <v>10872</v>
      </c>
      <c r="BL5691" s="74" t="s">
        <v>6277</v>
      </c>
      <c r="BM5691" s="74"/>
    </row>
    <row r="5692" spans="63:65" x14ac:dyDescent="0.25">
      <c r="BK5692" s="74">
        <v>10873</v>
      </c>
      <c r="BL5692" s="74" t="s">
        <v>4561</v>
      </c>
      <c r="BM5692" s="74"/>
    </row>
    <row r="5693" spans="63:65" x14ac:dyDescent="0.25">
      <c r="BK5693" s="74">
        <v>10874</v>
      </c>
      <c r="BL5693" s="74" t="s">
        <v>6278</v>
      </c>
      <c r="BM5693" s="74"/>
    </row>
    <row r="5694" spans="63:65" x14ac:dyDescent="0.25">
      <c r="BK5694" s="74">
        <v>10875</v>
      </c>
      <c r="BL5694" s="74" t="s">
        <v>6279</v>
      </c>
      <c r="BM5694" s="74"/>
    </row>
    <row r="5695" spans="63:65" x14ac:dyDescent="0.25">
      <c r="BK5695" s="74">
        <v>10876</v>
      </c>
      <c r="BL5695" s="74" t="s">
        <v>2412</v>
      </c>
      <c r="BM5695" s="74"/>
    </row>
    <row r="5696" spans="63:65" x14ac:dyDescent="0.25">
      <c r="BK5696" s="74">
        <v>10877</v>
      </c>
      <c r="BL5696" s="74" t="s">
        <v>6280</v>
      </c>
      <c r="BM5696" s="74"/>
    </row>
    <row r="5697" spans="63:65" x14ac:dyDescent="0.25">
      <c r="BK5697" s="74">
        <v>10878</v>
      </c>
      <c r="BL5697" s="74" t="s">
        <v>3747</v>
      </c>
      <c r="BM5697" s="74"/>
    </row>
    <row r="5698" spans="63:65" x14ac:dyDescent="0.25">
      <c r="BK5698" s="74">
        <v>10879</v>
      </c>
      <c r="BL5698" s="74" t="s">
        <v>10521</v>
      </c>
      <c r="BM5698" s="74"/>
    </row>
    <row r="5699" spans="63:65" x14ac:dyDescent="0.25">
      <c r="BK5699" s="74">
        <v>10880</v>
      </c>
      <c r="BL5699" s="74" t="s">
        <v>6281</v>
      </c>
      <c r="BM5699" s="74"/>
    </row>
    <row r="5700" spans="63:65" x14ac:dyDescent="0.25">
      <c r="BK5700" s="74">
        <v>10881</v>
      </c>
      <c r="BL5700" s="74" t="s">
        <v>10522</v>
      </c>
      <c r="BM5700" s="74"/>
    </row>
    <row r="5701" spans="63:65" x14ac:dyDescent="0.25">
      <c r="BK5701" s="74">
        <v>10882</v>
      </c>
      <c r="BL5701" s="74" t="s">
        <v>10523</v>
      </c>
      <c r="BM5701" s="74"/>
    </row>
    <row r="5702" spans="63:65" x14ac:dyDescent="0.25">
      <c r="BK5702" s="74">
        <v>10883</v>
      </c>
      <c r="BL5702" s="74" t="s">
        <v>6282</v>
      </c>
      <c r="BM5702" s="74"/>
    </row>
    <row r="5703" spans="63:65" x14ac:dyDescent="0.25">
      <c r="BK5703" s="74">
        <v>10884</v>
      </c>
      <c r="BL5703" s="74" t="s">
        <v>3982</v>
      </c>
      <c r="BM5703" s="74"/>
    </row>
    <row r="5704" spans="63:65" x14ac:dyDescent="0.25">
      <c r="BK5704" s="74">
        <v>10885</v>
      </c>
      <c r="BL5704" s="74" t="s">
        <v>10524</v>
      </c>
      <c r="BM5704" s="74"/>
    </row>
    <row r="5705" spans="63:65" x14ac:dyDescent="0.25">
      <c r="BK5705" s="74">
        <v>10886</v>
      </c>
      <c r="BL5705" s="74" t="s">
        <v>10525</v>
      </c>
      <c r="BM5705" s="74"/>
    </row>
    <row r="5706" spans="63:65" x14ac:dyDescent="0.25">
      <c r="BK5706" s="74">
        <v>10887</v>
      </c>
      <c r="BL5706" s="74" t="s">
        <v>10526</v>
      </c>
      <c r="BM5706" s="74"/>
    </row>
    <row r="5707" spans="63:65" x14ac:dyDescent="0.25">
      <c r="BK5707" s="74">
        <v>10888</v>
      </c>
      <c r="BL5707" s="74" t="s">
        <v>6283</v>
      </c>
      <c r="BM5707" s="74"/>
    </row>
    <row r="5708" spans="63:65" x14ac:dyDescent="0.25">
      <c r="BK5708" s="74">
        <v>10889</v>
      </c>
      <c r="BL5708" s="74" t="s">
        <v>10527</v>
      </c>
      <c r="BM5708" s="74"/>
    </row>
    <row r="5709" spans="63:65" x14ac:dyDescent="0.25">
      <c r="BK5709" s="74">
        <v>10890</v>
      </c>
      <c r="BL5709" s="74" t="s">
        <v>10528</v>
      </c>
      <c r="BM5709" s="74"/>
    </row>
    <row r="5710" spans="63:65" x14ac:dyDescent="0.25">
      <c r="BK5710" s="74">
        <v>10891</v>
      </c>
      <c r="BL5710" s="74" t="s">
        <v>6284</v>
      </c>
      <c r="BM5710" s="74"/>
    </row>
    <row r="5711" spans="63:65" x14ac:dyDescent="0.25">
      <c r="BK5711" s="74">
        <v>10892</v>
      </c>
      <c r="BL5711" s="74" t="s">
        <v>4894</v>
      </c>
      <c r="BM5711" s="74"/>
    </row>
    <row r="5712" spans="63:65" x14ac:dyDescent="0.25">
      <c r="BK5712" s="74">
        <v>10893</v>
      </c>
      <c r="BL5712" s="74" t="s">
        <v>10529</v>
      </c>
      <c r="BM5712" s="74"/>
    </row>
    <row r="5713" spans="63:65" x14ac:dyDescent="0.25">
      <c r="BK5713" s="74">
        <v>10894</v>
      </c>
      <c r="BL5713" s="74" t="s">
        <v>6285</v>
      </c>
      <c r="BM5713" s="74"/>
    </row>
    <row r="5714" spans="63:65" x14ac:dyDescent="0.25">
      <c r="BK5714" s="74">
        <v>10895</v>
      </c>
      <c r="BL5714" s="74" t="s">
        <v>10530</v>
      </c>
      <c r="BM5714" s="74"/>
    </row>
    <row r="5715" spans="63:65" x14ac:dyDescent="0.25">
      <c r="BK5715" s="74">
        <v>10896</v>
      </c>
      <c r="BL5715" s="74" t="s">
        <v>10531</v>
      </c>
      <c r="BM5715" s="74"/>
    </row>
    <row r="5716" spans="63:65" x14ac:dyDescent="0.25">
      <c r="BK5716" s="74">
        <v>10897</v>
      </c>
      <c r="BL5716" s="74" t="s">
        <v>6278</v>
      </c>
      <c r="BM5716" s="74"/>
    </row>
    <row r="5717" spans="63:65" x14ac:dyDescent="0.25">
      <c r="BK5717" s="74">
        <v>10898</v>
      </c>
      <c r="BL5717" s="74" t="s">
        <v>6286</v>
      </c>
      <c r="BM5717" s="74"/>
    </row>
    <row r="5718" spans="63:65" x14ac:dyDescent="0.25">
      <c r="BK5718" s="74">
        <v>10899</v>
      </c>
      <c r="BL5718" s="74" t="s">
        <v>3543</v>
      </c>
      <c r="BM5718" s="74"/>
    </row>
    <row r="5719" spans="63:65" x14ac:dyDescent="0.25">
      <c r="BK5719" s="74">
        <v>10900</v>
      </c>
      <c r="BL5719" s="74" t="s">
        <v>10532</v>
      </c>
      <c r="BM5719" s="74"/>
    </row>
    <row r="5720" spans="63:65" x14ac:dyDescent="0.25">
      <c r="BK5720" s="74">
        <v>10901</v>
      </c>
      <c r="BL5720" s="74" t="s">
        <v>6077</v>
      </c>
      <c r="BM5720" s="74"/>
    </row>
    <row r="5721" spans="63:65" x14ac:dyDescent="0.25">
      <c r="BK5721" s="74">
        <v>10902</v>
      </c>
      <c r="BL5721" s="74" t="s">
        <v>6287</v>
      </c>
      <c r="BM5721" s="74"/>
    </row>
    <row r="5722" spans="63:65" x14ac:dyDescent="0.25">
      <c r="BK5722" s="74">
        <v>10903</v>
      </c>
      <c r="BL5722" s="74" t="s">
        <v>4758</v>
      </c>
      <c r="BM5722" s="74"/>
    </row>
    <row r="5723" spans="63:65" x14ac:dyDescent="0.25">
      <c r="BK5723" s="74">
        <v>10904</v>
      </c>
      <c r="BL5723" s="74" t="s">
        <v>6288</v>
      </c>
      <c r="BM5723" s="74"/>
    </row>
    <row r="5724" spans="63:65" x14ac:dyDescent="0.25">
      <c r="BK5724" s="74">
        <v>10905</v>
      </c>
      <c r="BL5724" s="74" t="s">
        <v>6268</v>
      </c>
      <c r="BM5724" s="74"/>
    </row>
    <row r="5725" spans="63:65" x14ac:dyDescent="0.25">
      <c r="BK5725" s="74">
        <v>10906</v>
      </c>
      <c r="BL5725" s="74" t="s">
        <v>2616</v>
      </c>
      <c r="BM5725" s="74"/>
    </row>
    <row r="5726" spans="63:65" x14ac:dyDescent="0.25">
      <c r="BK5726" s="74">
        <v>10907</v>
      </c>
      <c r="BL5726" s="74" t="s">
        <v>6289</v>
      </c>
      <c r="BM5726" s="74"/>
    </row>
    <row r="5727" spans="63:65" x14ac:dyDescent="0.25">
      <c r="BK5727" s="74">
        <v>10908</v>
      </c>
      <c r="BL5727" s="74" t="s">
        <v>6290</v>
      </c>
      <c r="BM5727" s="74"/>
    </row>
    <row r="5728" spans="63:65" x14ac:dyDescent="0.25">
      <c r="BK5728" s="74">
        <v>10909</v>
      </c>
      <c r="BL5728" s="74" t="s">
        <v>5652</v>
      </c>
      <c r="BM5728" s="74"/>
    </row>
    <row r="5729" spans="63:65" x14ac:dyDescent="0.25">
      <c r="BK5729" s="74">
        <v>10910</v>
      </c>
      <c r="BL5729" s="74" t="s">
        <v>6291</v>
      </c>
      <c r="BM5729" s="74"/>
    </row>
    <row r="5730" spans="63:65" x14ac:dyDescent="0.25">
      <c r="BK5730" s="74">
        <v>10911</v>
      </c>
      <c r="BL5730" s="74" t="s">
        <v>10533</v>
      </c>
      <c r="BM5730" s="74"/>
    </row>
    <row r="5731" spans="63:65" x14ac:dyDescent="0.25">
      <c r="BK5731" s="74">
        <v>10912</v>
      </c>
      <c r="BL5731" s="74" t="s">
        <v>6292</v>
      </c>
      <c r="BM5731" s="74"/>
    </row>
    <row r="5732" spans="63:65" x14ac:dyDescent="0.25">
      <c r="BK5732" s="74">
        <v>10913</v>
      </c>
      <c r="BL5732" s="74" t="s">
        <v>10534</v>
      </c>
      <c r="BM5732" s="74"/>
    </row>
    <row r="5733" spans="63:65" x14ac:dyDescent="0.25">
      <c r="BK5733" s="74">
        <v>10914</v>
      </c>
      <c r="BL5733" s="74" t="s">
        <v>6293</v>
      </c>
      <c r="BM5733" s="74"/>
    </row>
    <row r="5734" spans="63:65" x14ac:dyDescent="0.25">
      <c r="BK5734" s="74">
        <v>10915</v>
      </c>
      <c r="BL5734" s="74" t="s">
        <v>10535</v>
      </c>
      <c r="BM5734" s="74"/>
    </row>
    <row r="5735" spans="63:65" x14ac:dyDescent="0.25">
      <c r="BK5735" s="74">
        <v>10916</v>
      </c>
      <c r="BL5735" s="74" t="s">
        <v>6294</v>
      </c>
      <c r="BM5735" s="74"/>
    </row>
    <row r="5736" spans="63:65" x14ac:dyDescent="0.25">
      <c r="BK5736" s="74">
        <v>10917</v>
      </c>
      <c r="BL5736" s="74" t="s">
        <v>6295</v>
      </c>
      <c r="BM5736" s="74"/>
    </row>
    <row r="5737" spans="63:65" x14ac:dyDescent="0.25">
      <c r="BK5737" s="74">
        <v>10918</v>
      </c>
      <c r="BL5737" s="74" t="s">
        <v>5879</v>
      </c>
      <c r="BM5737" s="74"/>
    </row>
    <row r="5738" spans="63:65" x14ac:dyDescent="0.25">
      <c r="BK5738" s="74">
        <v>10919</v>
      </c>
      <c r="BL5738" s="74" t="s">
        <v>10536</v>
      </c>
      <c r="BM5738" s="74"/>
    </row>
    <row r="5739" spans="63:65" x14ac:dyDescent="0.25">
      <c r="BK5739" s="74">
        <v>10920</v>
      </c>
      <c r="BL5739" s="74" t="s">
        <v>6296</v>
      </c>
      <c r="BM5739" s="74"/>
    </row>
    <row r="5740" spans="63:65" x14ac:dyDescent="0.25">
      <c r="BK5740" s="74">
        <v>10921</v>
      </c>
      <c r="BL5740" s="74" t="s">
        <v>6297</v>
      </c>
      <c r="BM5740" s="74"/>
    </row>
    <row r="5741" spans="63:65" x14ac:dyDescent="0.25">
      <c r="BK5741" s="74">
        <v>10922</v>
      </c>
      <c r="BL5741" s="74" t="s">
        <v>10537</v>
      </c>
      <c r="BM5741" s="74"/>
    </row>
    <row r="5742" spans="63:65" x14ac:dyDescent="0.25">
      <c r="BK5742" s="74">
        <v>10923</v>
      </c>
      <c r="BL5742" s="74" t="s">
        <v>6298</v>
      </c>
      <c r="BM5742" s="74"/>
    </row>
    <row r="5743" spans="63:65" x14ac:dyDescent="0.25">
      <c r="BK5743" s="74">
        <v>10924</v>
      </c>
      <c r="BL5743" s="74" t="s">
        <v>6299</v>
      </c>
      <c r="BM5743" s="74"/>
    </row>
    <row r="5744" spans="63:65" x14ac:dyDescent="0.25">
      <c r="BK5744" s="74">
        <v>10925</v>
      </c>
      <c r="BL5744" s="74" t="s">
        <v>6300</v>
      </c>
      <c r="BM5744" s="74"/>
    </row>
    <row r="5745" spans="63:65" x14ac:dyDescent="0.25">
      <c r="BK5745" s="74">
        <v>10926</v>
      </c>
      <c r="BL5745" s="74" t="s">
        <v>4483</v>
      </c>
      <c r="BM5745" s="74"/>
    </row>
    <row r="5746" spans="63:65" x14ac:dyDescent="0.25">
      <c r="BK5746" s="74">
        <v>10927</v>
      </c>
      <c r="BL5746" s="74" t="s">
        <v>4483</v>
      </c>
      <c r="BM5746" s="74"/>
    </row>
    <row r="5747" spans="63:65" x14ac:dyDescent="0.25">
      <c r="BK5747" s="74">
        <v>10928</v>
      </c>
      <c r="BL5747" s="74" t="s">
        <v>10538</v>
      </c>
      <c r="BM5747" s="74"/>
    </row>
    <row r="5748" spans="63:65" x14ac:dyDescent="0.25">
      <c r="BK5748" s="74">
        <v>10929</v>
      </c>
      <c r="BL5748" s="74" t="s">
        <v>6301</v>
      </c>
      <c r="BM5748" s="74"/>
    </row>
    <row r="5749" spans="63:65" x14ac:dyDescent="0.25">
      <c r="BK5749" s="74">
        <v>10930</v>
      </c>
      <c r="BL5749" s="74" t="s">
        <v>4391</v>
      </c>
      <c r="BM5749" s="74"/>
    </row>
    <row r="5750" spans="63:65" x14ac:dyDescent="0.25">
      <c r="BK5750" s="74">
        <v>10931</v>
      </c>
      <c r="BL5750" s="74" t="s">
        <v>6276</v>
      </c>
      <c r="BM5750" s="74"/>
    </row>
    <row r="5751" spans="63:65" x14ac:dyDescent="0.25">
      <c r="BK5751" s="74">
        <v>10932</v>
      </c>
      <c r="BL5751" s="74" t="s">
        <v>6302</v>
      </c>
      <c r="BM5751" s="74"/>
    </row>
    <row r="5752" spans="63:65" x14ac:dyDescent="0.25">
      <c r="BK5752" s="74">
        <v>10933</v>
      </c>
      <c r="BL5752" s="74" t="s">
        <v>6303</v>
      </c>
      <c r="BM5752" s="74"/>
    </row>
    <row r="5753" spans="63:65" x14ac:dyDescent="0.25">
      <c r="BK5753" s="74">
        <v>10934</v>
      </c>
      <c r="BL5753" s="74" t="s">
        <v>12427</v>
      </c>
      <c r="BM5753" s="74"/>
    </row>
    <row r="5754" spans="63:65" x14ac:dyDescent="0.25">
      <c r="BK5754" s="74">
        <v>10935</v>
      </c>
      <c r="BL5754" s="74" t="s">
        <v>6304</v>
      </c>
      <c r="BM5754" s="74"/>
    </row>
    <row r="5755" spans="63:65" x14ac:dyDescent="0.25">
      <c r="BK5755" s="74">
        <v>10936</v>
      </c>
      <c r="BL5755" s="74" t="s">
        <v>10539</v>
      </c>
      <c r="BM5755" s="74"/>
    </row>
    <row r="5756" spans="63:65" x14ac:dyDescent="0.25">
      <c r="BK5756" s="74">
        <v>10937</v>
      </c>
      <c r="BL5756" s="74" t="s">
        <v>6305</v>
      </c>
      <c r="BM5756" s="74"/>
    </row>
    <row r="5757" spans="63:65" x14ac:dyDescent="0.25">
      <c r="BK5757" s="74">
        <v>10938</v>
      </c>
      <c r="BL5757" s="74" t="s">
        <v>6306</v>
      </c>
      <c r="BM5757" s="74"/>
    </row>
    <row r="5758" spans="63:65" x14ac:dyDescent="0.25">
      <c r="BK5758" s="74">
        <v>10940</v>
      </c>
      <c r="BL5758" s="74" t="s">
        <v>6307</v>
      </c>
      <c r="BM5758" s="74"/>
    </row>
    <row r="5759" spans="63:65" x14ac:dyDescent="0.25">
      <c r="BK5759" s="74">
        <v>10941</v>
      </c>
      <c r="BL5759" s="74" t="s">
        <v>10540</v>
      </c>
      <c r="BM5759" s="74"/>
    </row>
    <row r="5760" spans="63:65" x14ac:dyDescent="0.25">
      <c r="BK5760" s="74">
        <v>10942</v>
      </c>
      <c r="BL5760" s="74" t="s">
        <v>6308</v>
      </c>
      <c r="BM5760" s="74"/>
    </row>
    <row r="5761" spans="63:65" x14ac:dyDescent="0.25">
      <c r="BK5761" s="74">
        <v>10943</v>
      </c>
      <c r="BL5761" s="74" t="s">
        <v>10541</v>
      </c>
      <c r="BM5761" s="74"/>
    </row>
    <row r="5762" spans="63:65" x14ac:dyDescent="0.25">
      <c r="BK5762" s="74">
        <v>10944</v>
      </c>
      <c r="BL5762" s="74" t="s">
        <v>6309</v>
      </c>
      <c r="BM5762" s="74"/>
    </row>
    <row r="5763" spans="63:65" x14ac:dyDescent="0.25">
      <c r="BK5763" s="74">
        <v>10945</v>
      </c>
      <c r="BL5763" s="74" t="s">
        <v>12968</v>
      </c>
      <c r="BM5763" s="74"/>
    </row>
    <row r="5764" spans="63:65" x14ac:dyDescent="0.25">
      <c r="BK5764" s="74">
        <v>10946</v>
      </c>
      <c r="BL5764" s="74" t="s">
        <v>6310</v>
      </c>
      <c r="BM5764" s="74"/>
    </row>
    <row r="5765" spans="63:65" x14ac:dyDescent="0.25">
      <c r="BK5765" s="74">
        <v>10947</v>
      </c>
      <c r="BL5765" s="74" t="s">
        <v>3593</v>
      </c>
      <c r="BM5765" s="74"/>
    </row>
    <row r="5766" spans="63:65" x14ac:dyDescent="0.25">
      <c r="BK5766" s="74">
        <v>10948</v>
      </c>
      <c r="BL5766" s="74" t="s">
        <v>10543</v>
      </c>
      <c r="BM5766" s="74"/>
    </row>
    <row r="5767" spans="63:65" x14ac:dyDescent="0.25">
      <c r="BK5767" s="74">
        <v>10949</v>
      </c>
      <c r="BL5767" s="74" t="s">
        <v>6311</v>
      </c>
      <c r="BM5767" s="74"/>
    </row>
    <row r="5768" spans="63:65" x14ac:dyDescent="0.25">
      <c r="BK5768" s="74">
        <v>10950</v>
      </c>
      <c r="BL5768" s="74" t="s">
        <v>6311</v>
      </c>
      <c r="BM5768" s="74"/>
    </row>
    <row r="5769" spans="63:65" x14ac:dyDescent="0.25">
      <c r="BK5769" s="74">
        <v>10951</v>
      </c>
      <c r="BL5769" s="74" t="s">
        <v>6312</v>
      </c>
      <c r="BM5769" s="74"/>
    </row>
    <row r="5770" spans="63:65" x14ac:dyDescent="0.25">
      <c r="BK5770" s="74">
        <v>10952</v>
      </c>
      <c r="BL5770" s="74" t="s">
        <v>3747</v>
      </c>
      <c r="BM5770" s="74"/>
    </row>
    <row r="5771" spans="63:65" x14ac:dyDescent="0.25">
      <c r="BK5771" s="74">
        <v>10953</v>
      </c>
      <c r="BL5771" s="74" t="s">
        <v>3743</v>
      </c>
      <c r="BM5771" s="74"/>
    </row>
    <row r="5772" spans="63:65" x14ac:dyDescent="0.25">
      <c r="BK5772" s="74">
        <v>10954</v>
      </c>
      <c r="BL5772" s="74" t="s">
        <v>5879</v>
      </c>
      <c r="BM5772" s="74"/>
    </row>
    <row r="5773" spans="63:65" x14ac:dyDescent="0.25">
      <c r="BK5773" s="74">
        <v>10955</v>
      </c>
      <c r="BL5773" s="74" t="s">
        <v>2638</v>
      </c>
      <c r="BM5773" s="74"/>
    </row>
    <row r="5774" spans="63:65" x14ac:dyDescent="0.25">
      <c r="BK5774" s="74">
        <v>10956</v>
      </c>
      <c r="BL5774" s="74" t="s">
        <v>10544</v>
      </c>
      <c r="BM5774" s="74"/>
    </row>
    <row r="5775" spans="63:65" x14ac:dyDescent="0.25">
      <c r="BK5775" s="74">
        <v>10957</v>
      </c>
      <c r="BL5775" s="74" t="s">
        <v>10545</v>
      </c>
      <c r="BM5775" s="74"/>
    </row>
    <row r="5776" spans="63:65" x14ac:dyDescent="0.25">
      <c r="BK5776" s="74">
        <v>10958</v>
      </c>
      <c r="BL5776" s="74" t="s">
        <v>6313</v>
      </c>
      <c r="BM5776" s="74"/>
    </row>
    <row r="5777" spans="63:65" x14ac:dyDescent="0.25">
      <c r="BK5777" s="74">
        <v>10959</v>
      </c>
      <c r="BL5777" s="74" t="s">
        <v>6216</v>
      </c>
      <c r="BM5777" s="74"/>
    </row>
    <row r="5778" spans="63:65" x14ac:dyDescent="0.25">
      <c r="BK5778" s="74">
        <v>10960</v>
      </c>
      <c r="BL5778" s="74" t="s">
        <v>6314</v>
      </c>
      <c r="BM5778" s="74"/>
    </row>
    <row r="5779" spans="63:65" x14ac:dyDescent="0.25">
      <c r="BK5779" s="74">
        <v>10961</v>
      </c>
      <c r="BL5779" s="74" t="s">
        <v>10546</v>
      </c>
      <c r="BM5779" s="74"/>
    </row>
    <row r="5780" spans="63:65" x14ac:dyDescent="0.25">
      <c r="BK5780" s="74">
        <v>10962</v>
      </c>
      <c r="BL5780" s="74" t="s">
        <v>3672</v>
      </c>
      <c r="BM5780" s="74"/>
    </row>
    <row r="5781" spans="63:65" x14ac:dyDescent="0.25">
      <c r="BK5781" s="74">
        <v>10963</v>
      </c>
      <c r="BL5781" s="74" t="s">
        <v>5618</v>
      </c>
      <c r="BM5781" s="74"/>
    </row>
    <row r="5782" spans="63:65" x14ac:dyDescent="0.25">
      <c r="BK5782" s="74">
        <v>10964</v>
      </c>
      <c r="BL5782" s="74" t="s">
        <v>10547</v>
      </c>
      <c r="BM5782" s="74"/>
    </row>
    <row r="5783" spans="63:65" x14ac:dyDescent="0.25">
      <c r="BK5783" s="74">
        <v>10965</v>
      </c>
      <c r="BL5783" s="74" t="s">
        <v>10548</v>
      </c>
      <c r="BM5783" s="74"/>
    </row>
    <row r="5784" spans="63:65" x14ac:dyDescent="0.25">
      <c r="BK5784" s="74">
        <v>10966</v>
      </c>
      <c r="BL5784" s="74" t="s">
        <v>3654</v>
      </c>
      <c r="BM5784" s="74"/>
    </row>
    <row r="5785" spans="63:65" x14ac:dyDescent="0.25">
      <c r="BK5785" s="74">
        <v>10967</v>
      </c>
      <c r="BL5785" s="74" t="s">
        <v>10549</v>
      </c>
      <c r="BM5785" s="74"/>
    </row>
    <row r="5786" spans="63:65" x14ac:dyDescent="0.25">
      <c r="BK5786" s="74">
        <v>10968</v>
      </c>
      <c r="BL5786" s="74" t="s">
        <v>6315</v>
      </c>
      <c r="BM5786" s="74"/>
    </row>
    <row r="5787" spans="63:65" x14ac:dyDescent="0.25">
      <c r="BK5787" s="74">
        <v>10969</v>
      </c>
      <c r="BL5787" s="74" t="s">
        <v>6316</v>
      </c>
      <c r="BM5787" s="74"/>
    </row>
    <row r="5788" spans="63:65" x14ac:dyDescent="0.25">
      <c r="BK5788" s="74">
        <v>10970</v>
      </c>
      <c r="BL5788" s="74" t="s">
        <v>6317</v>
      </c>
      <c r="BM5788" s="74"/>
    </row>
    <row r="5789" spans="63:65" x14ac:dyDescent="0.25">
      <c r="BK5789" s="74">
        <v>10971</v>
      </c>
      <c r="BL5789" s="74" t="s">
        <v>10550</v>
      </c>
      <c r="BM5789" s="74"/>
    </row>
    <row r="5790" spans="63:65" x14ac:dyDescent="0.25">
      <c r="BK5790" s="74">
        <v>10972</v>
      </c>
      <c r="BL5790" s="74" t="s">
        <v>6318</v>
      </c>
      <c r="BM5790" s="74"/>
    </row>
    <row r="5791" spans="63:65" x14ac:dyDescent="0.25">
      <c r="BK5791" s="74">
        <v>10973</v>
      </c>
      <c r="BL5791" s="74" t="s">
        <v>6167</v>
      </c>
      <c r="BM5791" s="74"/>
    </row>
    <row r="5792" spans="63:65" x14ac:dyDescent="0.25">
      <c r="BK5792" s="74">
        <v>10974</v>
      </c>
      <c r="BL5792" s="74" t="s">
        <v>10551</v>
      </c>
      <c r="BM5792" s="74"/>
    </row>
    <row r="5793" spans="63:65" x14ac:dyDescent="0.25">
      <c r="BK5793" s="74">
        <v>10975</v>
      </c>
      <c r="BL5793" s="74" t="s">
        <v>10552</v>
      </c>
      <c r="BM5793" s="74"/>
    </row>
    <row r="5794" spans="63:65" x14ac:dyDescent="0.25">
      <c r="BK5794" s="74">
        <v>10976</v>
      </c>
      <c r="BL5794" s="74" t="s">
        <v>10553</v>
      </c>
      <c r="BM5794" s="74"/>
    </row>
    <row r="5795" spans="63:65" x14ac:dyDescent="0.25">
      <c r="BK5795" s="74">
        <v>10977</v>
      </c>
      <c r="BL5795" s="74" t="s">
        <v>10554</v>
      </c>
      <c r="BM5795" s="74"/>
    </row>
    <row r="5796" spans="63:65" x14ac:dyDescent="0.25">
      <c r="BK5796" s="74">
        <v>10978</v>
      </c>
      <c r="BL5796" s="74" t="s">
        <v>6319</v>
      </c>
      <c r="BM5796" s="74"/>
    </row>
    <row r="5797" spans="63:65" x14ac:dyDescent="0.25">
      <c r="BK5797" s="74">
        <v>10980</v>
      </c>
      <c r="BL5797" s="74" t="s">
        <v>10555</v>
      </c>
      <c r="BM5797" s="74"/>
    </row>
    <row r="5798" spans="63:65" x14ac:dyDescent="0.25">
      <c r="BK5798" s="74">
        <v>10981</v>
      </c>
      <c r="BL5798" s="74" t="s">
        <v>10556</v>
      </c>
      <c r="BM5798" s="74"/>
    </row>
    <row r="5799" spans="63:65" x14ac:dyDescent="0.25">
      <c r="BK5799" s="74">
        <v>10982</v>
      </c>
      <c r="BL5799" s="74" t="s">
        <v>10557</v>
      </c>
      <c r="BM5799" s="74"/>
    </row>
    <row r="5800" spans="63:65" x14ac:dyDescent="0.25">
      <c r="BK5800" s="74">
        <v>10983</v>
      </c>
      <c r="BL5800" s="74" t="s">
        <v>10558</v>
      </c>
      <c r="BM5800" s="74"/>
    </row>
    <row r="5801" spans="63:65" x14ac:dyDescent="0.25">
      <c r="BK5801" s="74">
        <v>10984</v>
      </c>
      <c r="BL5801" s="74" t="s">
        <v>6320</v>
      </c>
      <c r="BM5801" s="74"/>
    </row>
    <row r="5802" spans="63:65" x14ac:dyDescent="0.25">
      <c r="BK5802" s="74">
        <v>10985</v>
      </c>
      <c r="BL5802" s="74" t="s">
        <v>6321</v>
      </c>
      <c r="BM5802" s="74"/>
    </row>
    <row r="5803" spans="63:65" x14ac:dyDescent="0.25">
      <c r="BK5803" s="74">
        <v>10986</v>
      </c>
      <c r="BL5803" s="74" t="s">
        <v>10559</v>
      </c>
      <c r="BM5803" s="74"/>
    </row>
    <row r="5804" spans="63:65" x14ac:dyDescent="0.25">
      <c r="BK5804" s="74">
        <v>10987</v>
      </c>
      <c r="BL5804" s="74" t="s">
        <v>6322</v>
      </c>
      <c r="BM5804" s="74"/>
    </row>
    <row r="5805" spans="63:65" x14ac:dyDescent="0.25">
      <c r="BK5805" s="74">
        <v>10988</v>
      </c>
      <c r="BL5805" s="74" t="s">
        <v>6323</v>
      </c>
      <c r="BM5805" s="74"/>
    </row>
    <row r="5806" spans="63:65" x14ac:dyDescent="0.25">
      <c r="BK5806" s="74">
        <v>10989</v>
      </c>
      <c r="BL5806" s="74" t="s">
        <v>4394</v>
      </c>
      <c r="BM5806" s="74"/>
    </row>
    <row r="5807" spans="63:65" x14ac:dyDescent="0.25">
      <c r="BK5807" s="74">
        <v>10990</v>
      </c>
      <c r="BL5807" s="74" t="s">
        <v>6324</v>
      </c>
      <c r="BM5807" s="74"/>
    </row>
    <row r="5808" spans="63:65" x14ac:dyDescent="0.25">
      <c r="BK5808" s="74">
        <v>10991</v>
      </c>
      <c r="BL5808" s="74" t="s">
        <v>6325</v>
      </c>
      <c r="BM5808" s="74"/>
    </row>
    <row r="5809" spans="63:65" x14ac:dyDescent="0.25">
      <c r="BK5809" s="74">
        <v>10992</v>
      </c>
      <c r="BL5809" s="74" t="s">
        <v>6326</v>
      </c>
      <c r="BM5809" s="74"/>
    </row>
    <row r="5810" spans="63:65" x14ac:dyDescent="0.25">
      <c r="BK5810" s="74">
        <v>10993</v>
      </c>
      <c r="BL5810" s="74" t="s">
        <v>6327</v>
      </c>
      <c r="BM5810" s="74"/>
    </row>
    <row r="5811" spans="63:65" x14ac:dyDescent="0.25">
      <c r="BK5811" s="74">
        <v>10994</v>
      </c>
      <c r="BL5811" s="74" t="s">
        <v>2313</v>
      </c>
      <c r="BM5811" s="74"/>
    </row>
    <row r="5812" spans="63:65" x14ac:dyDescent="0.25">
      <c r="BK5812" s="74">
        <v>10995</v>
      </c>
      <c r="BL5812" s="74" t="s">
        <v>4265</v>
      </c>
      <c r="BM5812" s="74"/>
    </row>
    <row r="5813" spans="63:65" x14ac:dyDescent="0.25">
      <c r="BK5813" s="74">
        <v>10996</v>
      </c>
      <c r="BL5813" s="74" t="s">
        <v>6328</v>
      </c>
      <c r="BM5813" s="74"/>
    </row>
    <row r="5814" spans="63:65" x14ac:dyDescent="0.25">
      <c r="BK5814" s="74">
        <v>10997</v>
      </c>
      <c r="BL5814" s="74" t="s">
        <v>6329</v>
      </c>
      <c r="BM5814" s="74"/>
    </row>
    <row r="5815" spans="63:65" x14ac:dyDescent="0.25">
      <c r="BK5815" s="74">
        <v>10998</v>
      </c>
      <c r="BL5815" s="74" t="s">
        <v>6330</v>
      </c>
      <c r="BM5815" s="74"/>
    </row>
    <row r="5816" spans="63:65" x14ac:dyDescent="0.25">
      <c r="BK5816" s="74">
        <v>10999</v>
      </c>
      <c r="BL5816" s="74" t="s">
        <v>6331</v>
      </c>
      <c r="BM5816" s="74"/>
    </row>
    <row r="5817" spans="63:65" x14ac:dyDescent="0.25">
      <c r="BK5817" s="74">
        <v>11000</v>
      </c>
      <c r="BL5817" s="74" t="s">
        <v>6332</v>
      </c>
      <c r="BM5817" s="74"/>
    </row>
    <row r="5818" spans="63:65" x14ac:dyDescent="0.25">
      <c r="BK5818" s="74">
        <v>11001</v>
      </c>
      <c r="BL5818" s="74" t="s">
        <v>6333</v>
      </c>
      <c r="BM5818" s="74"/>
    </row>
    <row r="5819" spans="63:65" x14ac:dyDescent="0.25">
      <c r="BK5819" s="74">
        <v>11002</v>
      </c>
      <c r="BL5819" s="74" t="s">
        <v>6334</v>
      </c>
      <c r="BM5819" s="74"/>
    </row>
    <row r="5820" spans="63:65" x14ac:dyDescent="0.25">
      <c r="BK5820" s="74">
        <v>11003</v>
      </c>
      <c r="BL5820" s="74" t="s">
        <v>4473</v>
      </c>
      <c r="BM5820" s="74"/>
    </row>
    <row r="5821" spans="63:65" x14ac:dyDescent="0.25">
      <c r="BK5821" s="74">
        <v>11004</v>
      </c>
      <c r="BL5821" s="74" t="s">
        <v>10560</v>
      </c>
      <c r="BM5821" s="74"/>
    </row>
    <row r="5822" spans="63:65" x14ac:dyDescent="0.25">
      <c r="BK5822" s="74">
        <v>11005</v>
      </c>
      <c r="BL5822" s="74" t="s">
        <v>9580</v>
      </c>
      <c r="BM5822" s="74"/>
    </row>
    <row r="5823" spans="63:65" x14ac:dyDescent="0.25">
      <c r="BK5823" s="74">
        <v>11006</v>
      </c>
      <c r="BL5823" s="74" t="s">
        <v>6335</v>
      </c>
      <c r="BM5823" s="74"/>
    </row>
    <row r="5824" spans="63:65" x14ac:dyDescent="0.25">
      <c r="BK5824" s="74">
        <v>11007</v>
      </c>
      <c r="BL5824" s="74" t="s">
        <v>6336</v>
      </c>
      <c r="BM5824" s="74"/>
    </row>
    <row r="5825" spans="63:65" x14ac:dyDescent="0.25">
      <c r="BK5825" s="74">
        <v>11008</v>
      </c>
      <c r="BL5825" s="74" t="s">
        <v>6337</v>
      </c>
      <c r="BM5825" s="74"/>
    </row>
    <row r="5826" spans="63:65" x14ac:dyDescent="0.25">
      <c r="BK5826" s="74">
        <v>11009</v>
      </c>
      <c r="BL5826" s="74" t="s">
        <v>6215</v>
      </c>
      <c r="BM5826" s="74"/>
    </row>
    <row r="5827" spans="63:65" x14ac:dyDescent="0.25">
      <c r="BK5827" s="74">
        <v>11010</v>
      </c>
      <c r="BL5827" s="74" t="s">
        <v>6338</v>
      </c>
      <c r="BM5827" s="74"/>
    </row>
    <row r="5828" spans="63:65" x14ac:dyDescent="0.25">
      <c r="BK5828" s="74">
        <v>11011</v>
      </c>
      <c r="BL5828" s="74" t="s">
        <v>6339</v>
      </c>
      <c r="BM5828" s="74"/>
    </row>
    <row r="5829" spans="63:65" x14ac:dyDescent="0.25">
      <c r="BK5829" s="74">
        <v>11012</v>
      </c>
      <c r="BL5829" s="74" t="s">
        <v>10561</v>
      </c>
      <c r="BM5829" s="74"/>
    </row>
    <row r="5830" spans="63:65" x14ac:dyDescent="0.25">
      <c r="BK5830" s="74">
        <v>11013</v>
      </c>
      <c r="BL5830" s="74" t="s">
        <v>6340</v>
      </c>
      <c r="BM5830" s="74"/>
    </row>
    <row r="5831" spans="63:65" x14ac:dyDescent="0.25">
      <c r="BK5831" s="74">
        <v>11014</v>
      </c>
      <c r="BL5831" s="74" t="s">
        <v>10562</v>
      </c>
      <c r="BM5831" s="74"/>
    </row>
    <row r="5832" spans="63:65" x14ac:dyDescent="0.25">
      <c r="BK5832" s="74">
        <v>11015</v>
      </c>
      <c r="BL5832" s="74" t="s">
        <v>6153</v>
      </c>
      <c r="BM5832" s="74"/>
    </row>
    <row r="5833" spans="63:65" x14ac:dyDescent="0.25">
      <c r="BK5833" s="74">
        <v>11016</v>
      </c>
      <c r="BL5833" s="74" t="s">
        <v>6341</v>
      </c>
      <c r="BM5833" s="74"/>
    </row>
    <row r="5834" spans="63:65" x14ac:dyDescent="0.25">
      <c r="BK5834" s="74">
        <v>11017</v>
      </c>
      <c r="BL5834" s="74" t="s">
        <v>2888</v>
      </c>
      <c r="BM5834" s="74"/>
    </row>
    <row r="5835" spans="63:65" x14ac:dyDescent="0.25">
      <c r="BK5835" s="74">
        <v>11018</v>
      </c>
      <c r="BL5835" s="74" t="s">
        <v>6293</v>
      </c>
      <c r="BM5835" s="74"/>
    </row>
    <row r="5836" spans="63:65" x14ac:dyDescent="0.25">
      <c r="BK5836" s="74">
        <v>11019</v>
      </c>
      <c r="BL5836" s="74" t="s">
        <v>10563</v>
      </c>
      <c r="BM5836" s="74"/>
    </row>
    <row r="5837" spans="63:65" x14ac:dyDescent="0.25">
      <c r="BK5837" s="74">
        <v>11020</v>
      </c>
      <c r="BL5837" s="74" t="s">
        <v>6045</v>
      </c>
      <c r="BM5837" s="74"/>
    </row>
    <row r="5838" spans="63:65" x14ac:dyDescent="0.25">
      <c r="BK5838" s="74">
        <v>11021</v>
      </c>
      <c r="BL5838" s="74" t="s">
        <v>10564</v>
      </c>
      <c r="BM5838" s="74"/>
    </row>
    <row r="5839" spans="63:65" x14ac:dyDescent="0.25">
      <c r="BK5839" s="74">
        <v>11022</v>
      </c>
      <c r="BL5839" s="74" t="s">
        <v>6342</v>
      </c>
      <c r="BM5839" s="74"/>
    </row>
    <row r="5840" spans="63:65" x14ac:dyDescent="0.25">
      <c r="BK5840" s="74">
        <v>11023</v>
      </c>
      <c r="BL5840" s="74" t="s">
        <v>6343</v>
      </c>
      <c r="BM5840" s="74"/>
    </row>
    <row r="5841" spans="63:65" x14ac:dyDescent="0.25">
      <c r="BK5841" s="74">
        <v>11024</v>
      </c>
      <c r="BL5841" s="74" t="s">
        <v>12429</v>
      </c>
      <c r="BM5841" s="74"/>
    </row>
    <row r="5842" spans="63:65" x14ac:dyDescent="0.25">
      <c r="BK5842" s="74">
        <v>11025</v>
      </c>
      <c r="BL5842" s="74" t="s">
        <v>3855</v>
      </c>
      <c r="BM5842" s="74"/>
    </row>
    <row r="5843" spans="63:65" x14ac:dyDescent="0.25">
      <c r="BK5843" s="74">
        <v>11026</v>
      </c>
      <c r="BL5843" s="74" t="s">
        <v>2780</v>
      </c>
      <c r="BM5843" s="74"/>
    </row>
    <row r="5844" spans="63:65" x14ac:dyDescent="0.25">
      <c r="BK5844" s="74">
        <v>11027</v>
      </c>
      <c r="BL5844" s="74" t="s">
        <v>6345</v>
      </c>
      <c r="BM5844" s="74"/>
    </row>
    <row r="5845" spans="63:65" x14ac:dyDescent="0.25">
      <c r="BK5845" s="74">
        <v>11028</v>
      </c>
      <c r="BL5845" s="74" t="s">
        <v>6346</v>
      </c>
      <c r="BM5845" s="74"/>
    </row>
    <row r="5846" spans="63:65" x14ac:dyDescent="0.25">
      <c r="BK5846" s="74">
        <v>11029</v>
      </c>
      <c r="BL5846" s="74" t="s">
        <v>6347</v>
      </c>
      <c r="BM5846" s="74"/>
    </row>
    <row r="5847" spans="63:65" x14ac:dyDescent="0.25">
      <c r="BK5847" s="74">
        <v>11030</v>
      </c>
      <c r="BL5847" s="74" t="s">
        <v>6348</v>
      </c>
      <c r="BM5847" s="74"/>
    </row>
    <row r="5848" spans="63:65" x14ac:dyDescent="0.25">
      <c r="BK5848" s="74">
        <v>11031</v>
      </c>
      <c r="BL5848" s="74" t="s">
        <v>6349</v>
      </c>
      <c r="BM5848" s="74"/>
    </row>
    <row r="5849" spans="63:65" x14ac:dyDescent="0.25">
      <c r="BK5849" s="74">
        <v>11032</v>
      </c>
      <c r="BL5849" s="74" t="s">
        <v>2461</v>
      </c>
      <c r="BM5849" s="74"/>
    </row>
    <row r="5850" spans="63:65" x14ac:dyDescent="0.25">
      <c r="BK5850" s="74">
        <v>11033</v>
      </c>
      <c r="BL5850" s="74" t="s">
        <v>12430</v>
      </c>
      <c r="BM5850" s="74"/>
    </row>
    <row r="5851" spans="63:65" x14ac:dyDescent="0.25">
      <c r="BK5851" s="74">
        <v>11035</v>
      </c>
      <c r="BL5851" s="74" t="s">
        <v>4089</v>
      </c>
      <c r="BM5851" s="74"/>
    </row>
    <row r="5852" spans="63:65" x14ac:dyDescent="0.25">
      <c r="BK5852" s="74">
        <v>11036</v>
      </c>
      <c r="BL5852" s="74" t="s">
        <v>6352</v>
      </c>
      <c r="BM5852" s="74"/>
    </row>
    <row r="5853" spans="63:65" x14ac:dyDescent="0.25">
      <c r="BK5853" s="74">
        <v>11037</v>
      </c>
      <c r="BL5853" s="74" t="s">
        <v>6353</v>
      </c>
      <c r="BM5853" s="74"/>
    </row>
    <row r="5854" spans="63:65" x14ac:dyDescent="0.25">
      <c r="BK5854" s="74">
        <v>11038</v>
      </c>
      <c r="BL5854" s="74" t="s">
        <v>6354</v>
      </c>
      <c r="BM5854" s="74"/>
    </row>
    <row r="5855" spans="63:65" x14ac:dyDescent="0.25">
      <c r="BK5855" s="74">
        <v>11039</v>
      </c>
      <c r="BL5855" s="74" t="s">
        <v>5974</v>
      </c>
      <c r="BM5855" s="74"/>
    </row>
    <row r="5856" spans="63:65" x14ac:dyDescent="0.25">
      <c r="BK5856" s="74">
        <v>11040</v>
      </c>
      <c r="BL5856" s="74" t="s">
        <v>6355</v>
      </c>
      <c r="BM5856" s="74"/>
    </row>
    <row r="5857" spans="63:65" x14ac:dyDescent="0.25">
      <c r="BK5857" s="74">
        <v>11041</v>
      </c>
      <c r="BL5857" s="74" t="s">
        <v>6356</v>
      </c>
      <c r="BM5857" s="74"/>
    </row>
    <row r="5858" spans="63:65" x14ac:dyDescent="0.25">
      <c r="BK5858" s="74">
        <v>11042</v>
      </c>
      <c r="BL5858" s="74" t="s">
        <v>4986</v>
      </c>
      <c r="BM5858" s="74"/>
    </row>
    <row r="5859" spans="63:65" x14ac:dyDescent="0.25">
      <c r="BK5859" s="74">
        <v>11043</v>
      </c>
      <c r="BL5859" s="74" t="s">
        <v>6357</v>
      </c>
      <c r="BM5859" s="74"/>
    </row>
    <row r="5860" spans="63:65" x14ac:dyDescent="0.25">
      <c r="BK5860" s="74">
        <v>11044</v>
      </c>
      <c r="BL5860" s="74" t="s">
        <v>6358</v>
      </c>
      <c r="BM5860" s="74"/>
    </row>
    <row r="5861" spans="63:65" x14ac:dyDescent="0.25">
      <c r="BK5861" s="74">
        <v>11045</v>
      </c>
      <c r="BL5861" s="74" t="s">
        <v>5855</v>
      </c>
      <c r="BM5861" s="74"/>
    </row>
    <row r="5862" spans="63:65" x14ac:dyDescent="0.25">
      <c r="BK5862" s="74">
        <v>11046</v>
      </c>
      <c r="BL5862" s="74" t="s">
        <v>4652</v>
      </c>
      <c r="BM5862" s="74"/>
    </row>
    <row r="5863" spans="63:65" x14ac:dyDescent="0.25">
      <c r="BK5863" s="74">
        <v>11047</v>
      </c>
      <c r="BL5863" s="74" t="s">
        <v>10565</v>
      </c>
      <c r="BM5863" s="74"/>
    </row>
    <row r="5864" spans="63:65" x14ac:dyDescent="0.25">
      <c r="BK5864" s="74">
        <v>11048</v>
      </c>
      <c r="BL5864" s="74" t="s">
        <v>6359</v>
      </c>
      <c r="BM5864" s="74"/>
    </row>
    <row r="5865" spans="63:65" x14ac:dyDescent="0.25">
      <c r="BK5865" s="74">
        <v>11049</v>
      </c>
      <c r="BL5865" s="74" t="s">
        <v>6360</v>
      </c>
      <c r="BM5865" s="74"/>
    </row>
    <row r="5866" spans="63:65" x14ac:dyDescent="0.25">
      <c r="BK5866" s="74">
        <v>11050</v>
      </c>
      <c r="BL5866" s="74" t="s">
        <v>10566</v>
      </c>
      <c r="BM5866" s="74"/>
    </row>
    <row r="5867" spans="63:65" x14ac:dyDescent="0.25">
      <c r="BK5867" s="74">
        <v>11051</v>
      </c>
      <c r="BL5867" s="74" t="s">
        <v>6361</v>
      </c>
      <c r="BM5867" s="74"/>
    </row>
    <row r="5868" spans="63:65" x14ac:dyDescent="0.25">
      <c r="BK5868" s="74">
        <v>11052</v>
      </c>
      <c r="BL5868" s="74" t="s">
        <v>6362</v>
      </c>
      <c r="BM5868" s="74"/>
    </row>
    <row r="5869" spans="63:65" x14ac:dyDescent="0.25">
      <c r="BK5869" s="74">
        <v>11053</v>
      </c>
      <c r="BL5869" s="74" t="s">
        <v>6363</v>
      </c>
      <c r="BM5869" s="74"/>
    </row>
    <row r="5870" spans="63:65" x14ac:dyDescent="0.25">
      <c r="BK5870" s="74">
        <v>11054</v>
      </c>
      <c r="BL5870" s="74" t="s">
        <v>6364</v>
      </c>
      <c r="BM5870" s="74"/>
    </row>
    <row r="5871" spans="63:65" x14ac:dyDescent="0.25">
      <c r="BK5871" s="74">
        <v>11055</v>
      </c>
      <c r="BL5871" s="74" t="s">
        <v>6365</v>
      </c>
      <c r="BM5871" s="74"/>
    </row>
    <row r="5872" spans="63:65" x14ac:dyDescent="0.25">
      <c r="BK5872" s="74">
        <v>11056</v>
      </c>
      <c r="BL5872" s="74" t="s">
        <v>6366</v>
      </c>
      <c r="BM5872" s="74"/>
    </row>
    <row r="5873" spans="63:65" x14ac:dyDescent="0.25">
      <c r="BK5873" s="74">
        <v>11057</v>
      </c>
      <c r="BL5873" s="74" t="s">
        <v>6367</v>
      </c>
      <c r="BM5873" s="74"/>
    </row>
    <row r="5874" spans="63:65" x14ac:dyDescent="0.25">
      <c r="BK5874" s="74">
        <v>11058</v>
      </c>
      <c r="BL5874" s="74" t="s">
        <v>6368</v>
      </c>
      <c r="BM5874" s="74"/>
    </row>
    <row r="5875" spans="63:65" x14ac:dyDescent="0.25">
      <c r="BK5875" s="74">
        <v>11059</v>
      </c>
      <c r="BL5875" s="74" t="s">
        <v>6369</v>
      </c>
      <c r="BM5875" s="74"/>
    </row>
    <row r="5876" spans="63:65" x14ac:dyDescent="0.25">
      <c r="BK5876" s="74">
        <v>11060</v>
      </c>
      <c r="BL5876" s="74" t="s">
        <v>6370</v>
      </c>
      <c r="BM5876" s="74"/>
    </row>
    <row r="5877" spans="63:65" x14ac:dyDescent="0.25">
      <c r="BK5877" s="74">
        <v>11061</v>
      </c>
      <c r="BL5877" s="74" t="s">
        <v>6371</v>
      </c>
      <c r="BM5877" s="74"/>
    </row>
    <row r="5878" spans="63:65" x14ac:dyDescent="0.25">
      <c r="BK5878" s="74">
        <v>11062</v>
      </c>
      <c r="BL5878" s="74" t="s">
        <v>6372</v>
      </c>
      <c r="BM5878" s="74"/>
    </row>
    <row r="5879" spans="63:65" x14ac:dyDescent="0.25">
      <c r="BK5879" s="74">
        <v>11063</v>
      </c>
      <c r="BL5879" s="74" t="s">
        <v>3516</v>
      </c>
      <c r="BM5879" s="74"/>
    </row>
    <row r="5880" spans="63:65" x14ac:dyDescent="0.25">
      <c r="BK5880" s="74">
        <v>11064</v>
      </c>
      <c r="BL5880" s="74" t="s">
        <v>6373</v>
      </c>
      <c r="BM5880" s="74"/>
    </row>
    <row r="5881" spans="63:65" x14ac:dyDescent="0.25">
      <c r="BK5881" s="74">
        <v>11065</v>
      </c>
      <c r="BL5881" s="74" t="s">
        <v>6374</v>
      </c>
      <c r="BM5881" s="74"/>
    </row>
    <row r="5882" spans="63:65" x14ac:dyDescent="0.25">
      <c r="BK5882" s="74">
        <v>11066</v>
      </c>
      <c r="BL5882" s="74" t="s">
        <v>4934</v>
      </c>
      <c r="BM5882" s="74"/>
    </row>
    <row r="5883" spans="63:65" x14ac:dyDescent="0.25">
      <c r="BK5883" s="74">
        <v>11067</v>
      </c>
      <c r="BL5883" s="74" t="s">
        <v>5756</v>
      </c>
      <c r="BM5883" s="74"/>
    </row>
    <row r="5884" spans="63:65" x14ac:dyDescent="0.25">
      <c r="BK5884" s="74">
        <v>11068</v>
      </c>
      <c r="BL5884" s="74" t="s">
        <v>6309</v>
      </c>
      <c r="BM5884" s="74"/>
    </row>
    <row r="5885" spans="63:65" x14ac:dyDescent="0.25">
      <c r="BK5885" s="74">
        <v>11069</v>
      </c>
      <c r="BL5885" s="74" t="s">
        <v>10567</v>
      </c>
      <c r="BM5885" s="74"/>
    </row>
    <row r="5886" spans="63:65" x14ac:dyDescent="0.25">
      <c r="BK5886" s="74">
        <v>11070</v>
      </c>
      <c r="BL5886" s="74" t="s">
        <v>6375</v>
      </c>
      <c r="BM5886" s="74"/>
    </row>
    <row r="5887" spans="63:65" x14ac:dyDescent="0.25">
      <c r="BK5887" s="74">
        <v>11071</v>
      </c>
      <c r="BL5887" s="74" t="s">
        <v>6376</v>
      </c>
      <c r="BM5887" s="74"/>
    </row>
    <row r="5888" spans="63:65" x14ac:dyDescent="0.25">
      <c r="BK5888" s="74">
        <v>11072</v>
      </c>
      <c r="BL5888" s="74" t="s">
        <v>10568</v>
      </c>
      <c r="BM5888" s="74"/>
    </row>
    <row r="5889" spans="63:65" x14ac:dyDescent="0.25">
      <c r="BK5889" s="74">
        <v>11073</v>
      </c>
      <c r="BL5889" s="74" t="s">
        <v>6377</v>
      </c>
      <c r="BM5889" s="74"/>
    </row>
    <row r="5890" spans="63:65" x14ac:dyDescent="0.25">
      <c r="BK5890" s="74">
        <v>11074</v>
      </c>
      <c r="BL5890" s="74" t="s">
        <v>6378</v>
      </c>
      <c r="BM5890" s="74"/>
    </row>
    <row r="5891" spans="63:65" x14ac:dyDescent="0.25">
      <c r="BK5891" s="74">
        <v>11075</v>
      </c>
      <c r="BL5891" s="74" t="s">
        <v>6379</v>
      </c>
      <c r="BM5891" s="74"/>
    </row>
    <row r="5892" spans="63:65" x14ac:dyDescent="0.25">
      <c r="BK5892" s="74">
        <v>11076</v>
      </c>
      <c r="BL5892" s="74" t="s">
        <v>3778</v>
      </c>
      <c r="BM5892" s="74"/>
    </row>
    <row r="5893" spans="63:65" x14ac:dyDescent="0.25">
      <c r="BK5893" s="74">
        <v>11077</v>
      </c>
      <c r="BL5893" s="74" t="s">
        <v>6380</v>
      </c>
      <c r="BM5893" s="74"/>
    </row>
    <row r="5894" spans="63:65" x14ac:dyDescent="0.25">
      <c r="BK5894" s="74">
        <v>11078</v>
      </c>
      <c r="BL5894" s="74" t="s">
        <v>6381</v>
      </c>
      <c r="BM5894" s="74"/>
    </row>
    <row r="5895" spans="63:65" x14ac:dyDescent="0.25">
      <c r="BK5895" s="74">
        <v>11079</v>
      </c>
      <c r="BL5895" s="74" t="s">
        <v>9576</v>
      </c>
      <c r="BM5895" s="74"/>
    </row>
    <row r="5896" spans="63:65" x14ac:dyDescent="0.25">
      <c r="BK5896" s="74">
        <v>11080</v>
      </c>
      <c r="BL5896" s="74" t="s">
        <v>6382</v>
      </c>
      <c r="BM5896" s="74"/>
    </row>
    <row r="5897" spans="63:65" x14ac:dyDescent="0.25">
      <c r="BK5897" s="74">
        <v>11081</v>
      </c>
      <c r="BL5897" s="74" t="s">
        <v>6383</v>
      </c>
      <c r="BM5897" s="74"/>
    </row>
    <row r="5898" spans="63:65" x14ac:dyDescent="0.25">
      <c r="BK5898" s="74">
        <v>11082</v>
      </c>
      <c r="BL5898" s="74" t="s">
        <v>10569</v>
      </c>
      <c r="BM5898" s="74"/>
    </row>
    <row r="5899" spans="63:65" x14ac:dyDescent="0.25">
      <c r="BK5899" s="74">
        <v>11084</v>
      </c>
      <c r="BL5899" s="74" t="s">
        <v>10570</v>
      </c>
      <c r="BM5899" s="74"/>
    </row>
    <row r="5900" spans="63:65" x14ac:dyDescent="0.25">
      <c r="BK5900" s="74">
        <v>11085</v>
      </c>
      <c r="BL5900" s="74" t="s">
        <v>10571</v>
      </c>
      <c r="BM5900" s="74"/>
    </row>
    <row r="5901" spans="63:65" x14ac:dyDescent="0.25">
      <c r="BK5901" s="74">
        <v>11086</v>
      </c>
      <c r="BL5901" s="74" t="s">
        <v>6384</v>
      </c>
      <c r="BM5901" s="74"/>
    </row>
    <row r="5902" spans="63:65" x14ac:dyDescent="0.25">
      <c r="BK5902" s="74">
        <v>11087</v>
      </c>
      <c r="BL5902" s="74" t="s">
        <v>6385</v>
      </c>
      <c r="BM5902" s="74"/>
    </row>
    <row r="5903" spans="63:65" x14ac:dyDescent="0.25">
      <c r="BK5903" s="74">
        <v>11088</v>
      </c>
      <c r="BL5903" s="74" t="s">
        <v>6386</v>
      </c>
      <c r="BM5903" s="74"/>
    </row>
    <row r="5904" spans="63:65" x14ac:dyDescent="0.25">
      <c r="BK5904" s="74">
        <v>11089</v>
      </c>
      <c r="BL5904" s="74" t="s">
        <v>6387</v>
      </c>
      <c r="BM5904" s="74"/>
    </row>
    <row r="5905" spans="63:65" x14ac:dyDescent="0.25">
      <c r="BK5905" s="74">
        <v>11090</v>
      </c>
      <c r="BL5905" s="74" t="s">
        <v>6388</v>
      </c>
      <c r="BM5905" s="74"/>
    </row>
    <row r="5906" spans="63:65" x14ac:dyDescent="0.25">
      <c r="BK5906" s="74">
        <v>11091</v>
      </c>
      <c r="BL5906" s="74" t="s">
        <v>6389</v>
      </c>
      <c r="BM5906" s="74"/>
    </row>
    <row r="5907" spans="63:65" x14ac:dyDescent="0.25">
      <c r="BK5907" s="74">
        <v>11092</v>
      </c>
      <c r="BL5907" s="74" t="s">
        <v>6389</v>
      </c>
      <c r="BM5907" s="74"/>
    </row>
    <row r="5908" spans="63:65" x14ac:dyDescent="0.25">
      <c r="BK5908" s="74">
        <v>11093</v>
      </c>
      <c r="BL5908" s="74" t="s">
        <v>6390</v>
      </c>
      <c r="BM5908" s="74"/>
    </row>
    <row r="5909" spans="63:65" x14ac:dyDescent="0.25">
      <c r="BK5909" s="74">
        <v>11094</v>
      </c>
      <c r="BL5909" s="74" t="s">
        <v>6391</v>
      </c>
      <c r="BM5909" s="74"/>
    </row>
    <row r="5910" spans="63:65" x14ac:dyDescent="0.25">
      <c r="BK5910" s="74">
        <v>11095</v>
      </c>
      <c r="BL5910" s="74" t="s">
        <v>6392</v>
      </c>
      <c r="BM5910" s="74"/>
    </row>
    <row r="5911" spans="63:65" x14ac:dyDescent="0.25">
      <c r="BK5911" s="74">
        <v>11096</v>
      </c>
      <c r="BL5911" s="74" t="s">
        <v>6393</v>
      </c>
      <c r="BM5911" s="74"/>
    </row>
    <row r="5912" spans="63:65" x14ac:dyDescent="0.25">
      <c r="BK5912" s="74">
        <v>11097</v>
      </c>
      <c r="BL5912" s="74" t="s">
        <v>6394</v>
      </c>
      <c r="BM5912" s="74"/>
    </row>
    <row r="5913" spans="63:65" x14ac:dyDescent="0.25">
      <c r="BK5913" s="74">
        <v>11098</v>
      </c>
      <c r="BL5913" s="74" t="s">
        <v>6395</v>
      </c>
      <c r="BM5913" s="74"/>
    </row>
    <row r="5914" spans="63:65" x14ac:dyDescent="0.25">
      <c r="BK5914" s="74">
        <v>11099</v>
      </c>
      <c r="BL5914" s="74" t="s">
        <v>3516</v>
      </c>
      <c r="BM5914" s="74"/>
    </row>
    <row r="5915" spans="63:65" x14ac:dyDescent="0.25">
      <c r="BK5915" s="74">
        <v>11100</v>
      </c>
      <c r="BL5915" s="74" t="s">
        <v>2888</v>
      </c>
      <c r="BM5915" s="74"/>
    </row>
    <row r="5916" spans="63:65" x14ac:dyDescent="0.25">
      <c r="BK5916" s="74">
        <v>11101</v>
      </c>
      <c r="BL5916" s="74" t="s">
        <v>6396</v>
      </c>
      <c r="BM5916" s="74"/>
    </row>
    <row r="5917" spans="63:65" x14ac:dyDescent="0.25">
      <c r="BK5917" s="74">
        <v>11102</v>
      </c>
      <c r="BL5917" s="74" t="s">
        <v>5185</v>
      </c>
      <c r="BM5917" s="74"/>
    </row>
    <row r="5918" spans="63:65" x14ac:dyDescent="0.25">
      <c r="BK5918" s="74">
        <v>11103</v>
      </c>
      <c r="BL5918" s="74" t="s">
        <v>4993</v>
      </c>
      <c r="BM5918" s="74"/>
    </row>
    <row r="5919" spans="63:65" x14ac:dyDescent="0.25">
      <c r="BK5919" s="74">
        <v>11104</v>
      </c>
      <c r="BL5919" s="74" t="s">
        <v>6311</v>
      </c>
      <c r="BM5919" s="74"/>
    </row>
    <row r="5920" spans="63:65" x14ac:dyDescent="0.25">
      <c r="BK5920" s="74">
        <v>11105</v>
      </c>
      <c r="BL5920" s="74" t="s">
        <v>3582</v>
      </c>
      <c r="BM5920" s="74"/>
    </row>
    <row r="5921" spans="63:65" x14ac:dyDescent="0.25">
      <c r="BK5921" s="74">
        <v>11106</v>
      </c>
      <c r="BL5921" s="74" t="s">
        <v>6397</v>
      </c>
      <c r="BM5921" s="74"/>
    </row>
    <row r="5922" spans="63:65" x14ac:dyDescent="0.25">
      <c r="BK5922" s="74">
        <v>11107</v>
      </c>
      <c r="BL5922" s="74" t="s">
        <v>6398</v>
      </c>
      <c r="BM5922" s="74"/>
    </row>
    <row r="5923" spans="63:65" x14ac:dyDescent="0.25">
      <c r="BK5923" s="74">
        <v>11108</v>
      </c>
      <c r="BL5923" s="74" t="s">
        <v>6399</v>
      </c>
      <c r="BM5923" s="74"/>
    </row>
    <row r="5924" spans="63:65" x14ac:dyDescent="0.25">
      <c r="BK5924" s="74">
        <v>11109</v>
      </c>
      <c r="BL5924" s="74" t="s">
        <v>6400</v>
      </c>
      <c r="BM5924" s="74"/>
    </row>
    <row r="5925" spans="63:65" x14ac:dyDescent="0.25">
      <c r="BK5925" s="74">
        <v>11110</v>
      </c>
      <c r="BL5925" s="74" t="s">
        <v>10572</v>
      </c>
      <c r="BM5925" s="74"/>
    </row>
    <row r="5926" spans="63:65" x14ac:dyDescent="0.25">
      <c r="BK5926" s="74">
        <v>11111</v>
      </c>
      <c r="BL5926" s="74" t="s">
        <v>6401</v>
      </c>
      <c r="BM5926" s="74"/>
    </row>
    <row r="5927" spans="63:65" x14ac:dyDescent="0.25">
      <c r="BK5927" s="74">
        <v>11112</v>
      </c>
      <c r="BL5927" s="74" t="s">
        <v>6402</v>
      </c>
      <c r="BM5927" s="74"/>
    </row>
    <row r="5928" spans="63:65" x14ac:dyDescent="0.25">
      <c r="BK5928" s="74">
        <v>11113</v>
      </c>
      <c r="BL5928" s="74" t="s">
        <v>9762</v>
      </c>
      <c r="BM5928" s="74"/>
    </row>
    <row r="5929" spans="63:65" x14ac:dyDescent="0.25">
      <c r="BK5929" s="74">
        <v>11114</v>
      </c>
      <c r="BL5929" s="74" t="s">
        <v>9762</v>
      </c>
      <c r="BM5929" s="74"/>
    </row>
    <row r="5930" spans="63:65" x14ac:dyDescent="0.25">
      <c r="BK5930" s="74">
        <v>11115</v>
      </c>
      <c r="BL5930" s="74" t="s">
        <v>2349</v>
      </c>
      <c r="BM5930" s="74"/>
    </row>
    <row r="5931" spans="63:65" x14ac:dyDescent="0.25">
      <c r="BK5931" s="74">
        <v>11116</v>
      </c>
      <c r="BL5931" s="74" t="s">
        <v>9762</v>
      </c>
      <c r="BM5931" s="74"/>
    </row>
    <row r="5932" spans="63:65" x14ac:dyDescent="0.25">
      <c r="BK5932" s="74">
        <v>11117</v>
      </c>
      <c r="BL5932" s="74" t="s">
        <v>9762</v>
      </c>
      <c r="BM5932" s="74"/>
    </row>
    <row r="5933" spans="63:65" x14ac:dyDescent="0.25">
      <c r="BK5933" s="74">
        <v>11118</v>
      </c>
      <c r="BL5933" s="74" t="s">
        <v>9762</v>
      </c>
      <c r="BM5933" s="74"/>
    </row>
    <row r="5934" spans="63:65" x14ac:dyDescent="0.25">
      <c r="BK5934" s="74">
        <v>11119</v>
      </c>
      <c r="BL5934" s="74" t="s">
        <v>10573</v>
      </c>
      <c r="BM5934" s="74"/>
    </row>
    <row r="5935" spans="63:65" x14ac:dyDescent="0.25">
      <c r="BK5935" s="74">
        <v>11120</v>
      </c>
      <c r="BL5935" s="74" t="s">
        <v>9762</v>
      </c>
      <c r="BM5935" s="74"/>
    </row>
    <row r="5936" spans="63:65" x14ac:dyDescent="0.25">
      <c r="BK5936" s="74">
        <v>11121</v>
      </c>
      <c r="BL5936" s="74" t="s">
        <v>6403</v>
      </c>
      <c r="BM5936" s="74"/>
    </row>
    <row r="5937" spans="63:65" x14ac:dyDescent="0.25">
      <c r="BK5937" s="74">
        <v>11122</v>
      </c>
      <c r="BL5937" s="74" t="s">
        <v>6404</v>
      </c>
      <c r="BM5937" s="74"/>
    </row>
    <row r="5938" spans="63:65" x14ac:dyDescent="0.25">
      <c r="BK5938" s="74">
        <v>11123</v>
      </c>
      <c r="BL5938" s="74" t="s">
        <v>6405</v>
      </c>
      <c r="BM5938" s="74"/>
    </row>
    <row r="5939" spans="63:65" x14ac:dyDescent="0.25">
      <c r="BK5939" s="74">
        <v>11124</v>
      </c>
      <c r="BL5939" s="74" t="s">
        <v>3904</v>
      </c>
      <c r="BM5939" s="74"/>
    </row>
    <row r="5940" spans="63:65" x14ac:dyDescent="0.25">
      <c r="BK5940" s="74">
        <v>11125</v>
      </c>
      <c r="BL5940" s="74" t="s">
        <v>5938</v>
      </c>
      <c r="BM5940" s="74"/>
    </row>
    <row r="5941" spans="63:65" x14ac:dyDescent="0.25">
      <c r="BK5941" s="74">
        <v>11126</v>
      </c>
      <c r="BL5941" s="74" t="s">
        <v>3363</v>
      </c>
      <c r="BM5941" s="74"/>
    </row>
    <row r="5942" spans="63:65" x14ac:dyDescent="0.25">
      <c r="BK5942" s="74">
        <v>11127</v>
      </c>
      <c r="BL5942" s="74" t="s">
        <v>6406</v>
      </c>
      <c r="BM5942" s="74"/>
    </row>
    <row r="5943" spans="63:65" x14ac:dyDescent="0.25">
      <c r="BK5943" s="74">
        <v>11128</v>
      </c>
      <c r="BL5943" s="74" t="s">
        <v>1733</v>
      </c>
      <c r="BM5943" s="74"/>
    </row>
    <row r="5944" spans="63:65" x14ac:dyDescent="0.25">
      <c r="BK5944" s="74">
        <v>11129</v>
      </c>
      <c r="BL5944" s="74" t="s">
        <v>10574</v>
      </c>
      <c r="BM5944" s="74"/>
    </row>
    <row r="5945" spans="63:65" x14ac:dyDescent="0.25">
      <c r="BK5945" s="74">
        <v>11130</v>
      </c>
      <c r="BL5945" s="74" t="s">
        <v>6407</v>
      </c>
      <c r="BM5945" s="74"/>
    </row>
    <row r="5946" spans="63:65" x14ac:dyDescent="0.25">
      <c r="BK5946" s="74">
        <v>11131</v>
      </c>
      <c r="BL5946" s="74" t="s">
        <v>6408</v>
      </c>
      <c r="BM5946" s="74"/>
    </row>
    <row r="5947" spans="63:65" x14ac:dyDescent="0.25">
      <c r="BK5947" s="74">
        <v>11133</v>
      </c>
      <c r="BL5947" s="74" t="s">
        <v>10575</v>
      </c>
      <c r="BM5947" s="74"/>
    </row>
    <row r="5948" spans="63:65" x14ac:dyDescent="0.25">
      <c r="BK5948" s="74">
        <v>11134</v>
      </c>
      <c r="BL5948" s="74" t="s">
        <v>3319</v>
      </c>
      <c r="BM5948" s="74"/>
    </row>
    <row r="5949" spans="63:65" x14ac:dyDescent="0.25">
      <c r="BK5949" s="74">
        <v>11135</v>
      </c>
      <c r="BL5949" s="74" t="s">
        <v>6409</v>
      </c>
      <c r="BM5949" s="74"/>
    </row>
    <row r="5950" spans="63:65" x14ac:dyDescent="0.25">
      <c r="BK5950" s="74">
        <v>11136</v>
      </c>
      <c r="BL5950" s="74" t="s">
        <v>6410</v>
      </c>
      <c r="BM5950" s="74"/>
    </row>
    <row r="5951" spans="63:65" x14ac:dyDescent="0.25">
      <c r="BK5951" s="74">
        <v>11137</v>
      </c>
      <c r="BL5951" s="74" t="s">
        <v>6411</v>
      </c>
      <c r="BM5951" s="74"/>
    </row>
    <row r="5952" spans="63:65" x14ac:dyDescent="0.25">
      <c r="BK5952" s="74">
        <v>11138</v>
      </c>
      <c r="BL5952" s="74" t="s">
        <v>6412</v>
      </c>
      <c r="BM5952" s="74"/>
    </row>
    <row r="5953" spans="63:65" x14ac:dyDescent="0.25">
      <c r="BK5953" s="74">
        <v>11139</v>
      </c>
      <c r="BL5953" s="74" t="s">
        <v>6413</v>
      </c>
      <c r="BM5953" s="74"/>
    </row>
    <row r="5954" spans="63:65" x14ac:dyDescent="0.25">
      <c r="BK5954" s="74">
        <v>11140</v>
      </c>
      <c r="BL5954" s="74" t="s">
        <v>6414</v>
      </c>
      <c r="BM5954" s="74"/>
    </row>
    <row r="5955" spans="63:65" x14ac:dyDescent="0.25">
      <c r="BK5955" s="74">
        <v>11141</v>
      </c>
      <c r="BL5955" s="74" t="s">
        <v>9577</v>
      </c>
      <c r="BM5955" s="74"/>
    </row>
    <row r="5956" spans="63:65" x14ac:dyDescent="0.25">
      <c r="BK5956" s="74">
        <v>11142</v>
      </c>
      <c r="BL5956" s="74" t="s">
        <v>6415</v>
      </c>
      <c r="BM5956" s="74"/>
    </row>
    <row r="5957" spans="63:65" x14ac:dyDescent="0.25">
      <c r="BK5957" s="74">
        <v>11143</v>
      </c>
      <c r="BL5957" s="74" t="s">
        <v>4575</v>
      </c>
      <c r="BM5957" s="74"/>
    </row>
    <row r="5958" spans="63:65" x14ac:dyDescent="0.25">
      <c r="BK5958" s="74">
        <v>11144</v>
      </c>
      <c r="BL5958" s="74" t="s">
        <v>6416</v>
      </c>
      <c r="BM5958" s="74"/>
    </row>
    <row r="5959" spans="63:65" x14ac:dyDescent="0.25">
      <c r="BK5959" s="74">
        <v>11145</v>
      </c>
      <c r="BL5959" s="74" t="s">
        <v>3552</v>
      </c>
      <c r="BM5959" s="74"/>
    </row>
    <row r="5960" spans="63:65" x14ac:dyDescent="0.25">
      <c r="BK5960" s="74">
        <v>11146</v>
      </c>
      <c r="BL5960" s="74" t="s">
        <v>6417</v>
      </c>
      <c r="BM5960" s="74"/>
    </row>
    <row r="5961" spans="63:65" x14ac:dyDescent="0.25">
      <c r="BK5961" s="74">
        <v>11147</v>
      </c>
      <c r="BL5961" s="74" t="s">
        <v>6418</v>
      </c>
      <c r="BM5961" s="74"/>
    </row>
    <row r="5962" spans="63:65" x14ac:dyDescent="0.25">
      <c r="BK5962" s="74">
        <v>11148</v>
      </c>
      <c r="BL5962" s="74" t="s">
        <v>10576</v>
      </c>
      <c r="BM5962" s="74"/>
    </row>
    <row r="5963" spans="63:65" x14ac:dyDescent="0.25">
      <c r="BK5963" s="74">
        <v>11149</v>
      </c>
      <c r="BL5963" s="74" t="s">
        <v>6419</v>
      </c>
      <c r="BM5963" s="74"/>
    </row>
    <row r="5964" spans="63:65" x14ac:dyDescent="0.25">
      <c r="BK5964" s="74">
        <v>11150</v>
      </c>
      <c r="BL5964" s="74" t="s">
        <v>6420</v>
      </c>
      <c r="BM5964" s="74"/>
    </row>
    <row r="5965" spans="63:65" x14ac:dyDescent="0.25">
      <c r="BK5965" s="74">
        <v>11151</v>
      </c>
      <c r="BL5965" s="74" t="s">
        <v>6421</v>
      </c>
      <c r="BM5965" s="74"/>
    </row>
    <row r="5966" spans="63:65" x14ac:dyDescent="0.25">
      <c r="BK5966" s="74">
        <v>11152</v>
      </c>
      <c r="BL5966" s="74" t="s">
        <v>2145</v>
      </c>
      <c r="BM5966" s="74"/>
    </row>
    <row r="5967" spans="63:65" x14ac:dyDescent="0.25">
      <c r="BK5967" s="74">
        <v>11153</v>
      </c>
      <c r="BL5967" s="74" t="s">
        <v>3354</v>
      </c>
      <c r="BM5967" s="74"/>
    </row>
    <row r="5968" spans="63:65" x14ac:dyDescent="0.25">
      <c r="BK5968" s="74">
        <v>11154</v>
      </c>
      <c r="BL5968" s="74" t="s">
        <v>6422</v>
      </c>
      <c r="BM5968" s="74"/>
    </row>
    <row r="5969" spans="63:65" x14ac:dyDescent="0.25">
      <c r="BK5969" s="74">
        <v>11155</v>
      </c>
      <c r="BL5969" s="74" t="s">
        <v>12969</v>
      </c>
      <c r="BM5969" s="74"/>
    </row>
    <row r="5970" spans="63:65" x14ac:dyDescent="0.25">
      <c r="BK5970" s="74">
        <v>11156</v>
      </c>
      <c r="BL5970" s="74" t="s">
        <v>6424</v>
      </c>
      <c r="BM5970" s="74"/>
    </row>
    <row r="5971" spans="63:65" x14ac:dyDescent="0.25">
      <c r="BK5971" s="74">
        <v>11157</v>
      </c>
      <c r="BL5971" s="74" t="s">
        <v>6198</v>
      </c>
      <c r="BM5971" s="74"/>
    </row>
    <row r="5972" spans="63:65" x14ac:dyDescent="0.25">
      <c r="BK5972" s="74">
        <v>11158</v>
      </c>
      <c r="BL5972" s="74" t="s">
        <v>6425</v>
      </c>
      <c r="BM5972" s="74"/>
    </row>
    <row r="5973" spans="63:65" x14ac:dyDescent="0.25">
      <c r="BK5973" s="74">
        <v>11159</v>
      </c>
      <c r="BL5973" s="74" t="s">
        <v>6426</v>
      </c>
      <c r="BM5973" s="74"/>
    </row>
    <row r="5974" spans="63:65" x14ac:dyDescent="0.25">
      <c r="BK5974" s="74">
        <v>11160</v>
      </c>
      <c r="BL5974" s="74" t="s">
        <v>5016</v>
      </c>
      <c r="BM5974" s="74"/>
    </row>
    <row r="5975" spans="63:65" x14ac:dyDescent="0.25">
      <c r="BK5975" s="74">
        <v>11161</v>
      </c>
      <c r="BL5975" s="74" t="s">
        <v>6427</v>
      </c>
      <c r="BM5975" s="74"/>
    </row>
    <row r="5976" spans="63:65" x14ac:dyDescent="0.25">
      <c r="BK5976" s="74">
        <v>11162</v>
      </c>
      <c r="BL5976" s="74" t="s">
        <v>4165</v>
      </c>
      <c r="BM5976" s="74"/>
    </row>
    <row r="5977" spans="63:65" x14ac:dyDescent="0.25">
      <c r="BK5977" s="74">
        <v>11163</v>
      </c>
      <c r="BL5977" s="74" t="s">
        <v>5903</v>
      </c>
      <c r="BM5977" s="74"/>
    </row>
    <row r="5978" spans="63:65" x14ac:dyDescent="0.25">
      <c r="BK5978" s="74">
        <v>11164</v>
      </c>
      <c r="BL5978" s="74" t="s">
        <v>6428</v>
      </c>
      <c r="BM5978" s="74"/>
    </row>
    <row r="5979" spans="63:65" x14ac:dyDescent="0.25">
      <c r="BK5979" s="74">
        <v>11165</v>
      </c>
      <c r="BL5979" s="74" t="s">
        <v>6429</v>
      </c>
      <c r="BM5979" s="74"/>
    </row>
    <row r="5980" spans="63:65" x14ac:dyDescent="0.25">
      <c r="BK5980" s="74">
        <v>11167</v>
      </c>
      <c r="BL5980" s="74" t="s">
        <v>6430</v>
      </c>
      <c r="BM5980" s="74"/>
    </row>
    <row r="5981" spans="63:65" x14ac:dyDescent="0.25">
      <c r="BK5981" s="74">
        <v>11168</v>
      </c>
      <c r="BL5981" s="74" t="s">
        <v>6431</v>
      </c>
      <c r="BM5981" s="74"/>
    </row>
    <row r="5982" spans="63:65" x14ac:dyDescent="0.25">
      <c r="BK5982" s="74">
        <v>11169</v>
      </c>
      <c r="BL5982" s="74" t="s">
        <v>6432</v>
      </c>
      <c r="BM5982" s="74"/>
    </row>
    <row r="5983" spans="63:65" x14ac:dyDescent="0.25">
      <c r="BK5983" s="74">
        <v>11170</v>
      </c>
      <c r="BL5983" s="74" t="s">
        <v>6433</v>
      </c>
      <c r="BM5983" s="74"/>
    </row>
    <row r="5984" spans="63:65" x14ac:dyDescent="0.25">
      <c r="BK5984" s="74">
        <v>11171</v>
      </c>
      <c r="BL5984" s="74" t="s">
        <v>6434</v>
      </c>
      <c r="BM5984" s="74"/>
    </row>
    <row r="5985" spans="63:65" x14ac:dyDescent="0.25">
      <c r="BK5985" s="74">
        <v>11172</v>
      </c>
      <c r="BL5985" s="74" t="s">
        <v>10004</v>
      </c>
      <c r="BM5985" s="74"/>
    </row>
    <row r="5986" spans="63:65" x14ac:dyDescent="0.25">
      <c r="BK5986" s="74">
        <v>11173</v>
      </c>
      <c r="BL5986" s="74" t="s">
        <v>6435</v>
      </c>
      <c r="BM5986" s="74"/>
    </row>
    <row r="5987" spans="63:65" x14ac:dyDescent="0.25">
      <c r="BK5987" s="74">
        <v>11174</v>
      </c>
      <c r="BL5987" s="74" t="s">
        <v>6436</v>
      </c>
      <c r="BM5987" s="74"/>
    </row>
    <row r="5988" spans="63:65" x14ac:dyDescent="0.25">
      <c r="BK5988" s="74">
        <v>11175</v>
      </c>
      <c r="BL5988" s="74" t="s">
        <v>10577</v>
      </c>
      <c r="BM5988" s="74"/>
    </row>
    <row r="5989" spans="63:65" x14ac:dyDescent="0.25">
      <c r="BK5989" s="74">
        <v>11176</v>
      </c>
      <c r="BL5989" s="74" t="s">
        <v>6437</v>
      </c>
      <c r="BM5989" s="74"/>
    </row>
    <row r="5990" spans="63:65" x14ac:dyDescent="0.25">
      <c r="BK5990" s="74">
        <v>11177</v>
      </c>
      <c r="BL5990" s="74" t="s">
        <v>6438</v>
      </c>
      <c r="BM5990" s="74"/>
    </row>
    <row r="5991" spans="63:65" x14ac:dyDescent="0.25">
      <c r="BK5991" s="74">
        <v>11178</v>
      </c>
      <c r="BL5991" s="74" t="s">
        <v>6439</v>
      </c>
      <c r="BM5991" s="74"/>
    </row>
    <row r="5992" spans="63:65" x14ac:dyDescent="0.25">
      <c r="BK5992" s="74">
        <v>11179</v>
      </c>
      <c r="BL5992" s="74" t="s">
        <v>6440</v>
      </c>
      <c r="BM5992" s="74"/>
    </row>
    <row r="5993" spans="63:65" x14ac:dyDescent="0.25">
      <c r="BK5993" s="74">
        <v>11180</v>
      </c>
      <c r="BL5993" s="74" t="s">
        <v>6441</v>
      </c>
      <c r="BM5993" s="74"/>
    </row>
    <row r="5994" spans="63:65" x14ac:dyDescent="0.25">
      <c r="BK5994" s="74">
        <v>11181</v>
      </c>
      <c r="BL5994" s="74" t="s">
        <v>6442</v>
      </c>
      <c r="BM5994" s="74"/>
    </row>
    <row r="5995" spans="63:65" x14ac:dyDescent="0.25">
      <c r="BK5995" s="74">
        <v>11182</v>
      </c>
      <c r="BL5995" s="74" t="s">
        <v>6443</v>
      </c>
      <c r="BM5995" s="74"/>
    </row>
    <row r="5996" spans="63:65" x14ac:dyDescent="0.25">
      <c r="BK5996" s="74">
        <v>11183</v>
      </c>
      <c r="BL5996" s="74" t="s">
        <v>6444</v>
      </c>
      <c r="BM5996" s="74"/>
    </row>
    <row r="5997" spans="63:65" x14ac:dyDescent="0.25">
      <c r="BK5997" s="74">
        <v>11184</v>
      </c>
      <c r="BL5997" s="74" t="s">
        <v>6445</v>
      </c>
      <c r="BM5997" s="74"/>
    </row>
    <row r="5998" spans="63:65" x14ac:dyDescent="0.25">
      <c r="BK5998" s="74">
        <v>11185</v>
      </c>
      <c r="BL5998" s="74" t="s">
        <v>6417</v>
      </c>
      <c r="BM5998" s="74"/>
    </row>
    <row r="5999" spans="63:65" x14ac:dyDescent="0.25">
      <c r="BK5999" s="74">
        <v>11186</v>
      </c>
      <c r="BL5999" s="74" t="s">
        <v>4053</v>
      </c>
      <c r="BM5999" s="74"/>
    </row>
    <row r="6000" spans="63:65" x14ac:dyDescent="0.25">
      <c r="BK6000" s="74">
        <v>11187</v>
      </c>
      <c r="BL6000" s="74" t="s">
        <v>6446</v>
      </c>
      <c r="BM6000" s="74"/>
    </row>
    <row r="6001" spans="63:65" x14ac:dyDescent="0.25">
      <c r="BK6001" s="74">
        <v>11188</v>
      </c>
      <c r="BL6001" s="74" t="s">
        <v>10578</v>
      </c>
      <c r="BM6001" s="74"/>
    </row>
    <row r="6002" spans="63:65" x14ac:dyDescent="0.25">
      <c r="BK6002" s="74">
        <v>11189</v>
      </c>
      <c r="BL6002" s="74" t="s">
        <v>6447</v>
      </c>
      <c r="BM6002" s="74"/>
    </row>
    <row r="6003" spans="63:65" x14ac:dyDescent="0.25">
      <c r="BK6003" s="74">
        <v>11190</v>
      </c>
      <c r="BL6003" s="74" t="s">
        <v>6448</v>
      </c>
      <c r="BM6003" s="74"/>
    </row>
    <row r="6004" spans="63:65" x14ac:dyDescent="0.25">
      <c r="BK6004" s="74">
        <v>11191</v>
      </c>
      <c r="BL6004" s="74" t="s">
        <v>6449</v>
      </c>
      <c r="BM6004" s="74"/>
    </row>
    <row r="6005" spans="63:65" x14ac:dyDescent="0.25">
      <c r="BK6005" s="74">
        <v>11192</v>
      </c>
      <c r="BL6005" s="74" t="s">
        <v>6450</v>
      </c>
      <c r="BM6005" s="74"/>
    </row>
    <row r="6006" spans="63:65" x14ac:dyDescent="0.25">
      <c r="BK6006" s="74">
        <v>11193</v>
      </c>
      <c r="BL6006" s="74" t="s">
        <v>6451</v>
      </c>
      <c r="BM6006" s="74"/>
    </row>
    <row r="6007" spans="63:65" x14ac:dyDescent="0.25">
      <c r="BK6007" s="74">
        <v>11194</v>
      </c>
      <c r="BL6007" s="74" t="s">
        <v>6452</v>
      </c>
      <c r="BM6007" s="74"/>
    </row>
    <row r="6008" spans="63:65" x14ac:dyDescent="0.25">
      <c r="BK6008" s="74">
        <v>11195</v>
      </c>
      <c r="BL6008" s="74" t="s">
        <v>6453</v>
      </c>
      <c r="BM6008" s="74"/>
    </row>
    <row r="6009" spans="63:65" x14ac:dyDescent="0.25">
      <c r="BK6009" s="74">
        <v>11196</v>
      </c>
      <c r="BL6009" s="74" t="s">
        <v>5855</v>
      </c>
      <c r="BM6009" s="74"/>
    </row>
    <row r="6010" spans="63:65" x14ac:dyDescent="0.25">
      <c r="BK6010" s="74">
        <v>11197</v>
      </c>
      <c r="BL6010" s="74" t="s">
        <v>3549</v>
      </c>
      <c r="BM6010" s="74"/>
    </row>
    <row r="6011" spans="63:65" x14ac:dyDescent="0.25">
      <c r="BK6011" s="74">
        <v>11198</v>
      </c>
      <c r="BL6011" s="74" t="s">
        <v>10579</v>
      </c>
      <c r="BM6011" s="74"/>
    </row>
    <row r="6012" spans="63:65" x14ac:dyDescent="0.25">
      <c r="BK6012" s="74">
        <v>11199</v>
      </c>
      <c r="BL6012" s="74" t="s">
        <v>6454</v>
      </c>
      <c r="BM6012" s="74"/>
    </row>
    <row r="6013" spans="63:65" x14ac:dyDescent="0.25">
      <c r="BK6013" s="74">
        <v>11200</v>
      </c>
      <c r="BL6013" s="74" t="s">
        <v>6455</v>
      </c>
      <c r="BM6013" s="74"/>
    </row>
    <row r="6014" spans="63:65" x14ac:dyDescent="0.25">
      <c r="BK6014" s="74">
        <v>11201</v>
      </c>
      <c r="BL6014" s="74" t="s">
        <v>6456</v>
      </c>
      <c r="BM6014" s="74"/>
    </row>
    <row r="6015" spans="63:65" x14ac:dyDescent="0.25">
      <c r="BK6015" s="74">
        <v>11202</v>
      </c>
      <c r="BL6015" s="74" t="s">
        <v>10580</v>
      </c>
      <c r="BM6015" s="74"/>
    </row>
    <row r="6016" spans="63:65" x14ac:dyDescent="0.25">
      <c r="BK6016" s="74">
        <v>11203</v>
      </c>
      <c r="BL6016" s="74" t="s">
        <v>6457</v>
      </c>
      <c r="BM6016" s="74"/>
    </row>
    <row r="6017" spans="63:65" x14ac:dyDescent="0.25">
      <c r="BK6017" s="74">
        <v>11204</v>
      </c>
      <c r="BL6017" s="74" t="s">
        <v>6458</v>
      </c>
      <c r="BM6017" s="74"/>
    </row>
    <row r="6018" spans="63:65" x14ac:dyDescent="0.25">
      <c r="BK6018" s="74">
        <v>11205</v>
      </c>
      <c r="BL6018" s="74" t="s">
        <v>6459</v>
      </c>
      <c r="BM6018" s="74"/>
    </row>
    <row r="6019" spans="63:65" x14ac:dyDescent="0.25">
      <c r="BK6019" s="74">
        <v>11206</v>
      </c>
      <c r="BL6019" s="74" t="s">
        <v>6086</v>
      </c>
      <c r="BM6019" s="74"/>
    </row>
    <row r="6020" spans="63:65" x14ac:dyDescent="0.25">
      <c r="BK6020" s="74">
        <v>11207</v>
      </c>
      <c r="BL6020" s="74" t="s">
        <v>6460</v>
      </c>
      <c r="BM6020" s="74"/>
    </row>
    <row r="6021" spans="63:65" x14ac:dyDescent="0.25">
      <c r="BK6021" s="74">
        <v>11208</v>
      </c>
      <c r="BL6021" s="74" t="s">
        <v>6461</v>
      </c>
      <c r="BM6021" s="74"/>
    </row>
    <row r="6022" spans="63:65" x14ac:dyDescent="0.25">
      <c r="BK6022" s="74">
        <v>11209</v>
      </c>
      <c r="BL6022" s="74" t="s">
        <v>3932</v>
      </c>
      <c r="BM6022" s="74"/>
    </row>
    <row r="6023" spans="63:65" x14ac:dyDescent="0.25">
      <c r="BK6023" s="74">
        <v>11210</v>
      </c>
      <c r="BL6023" s="74" t="s">
        <v>6462</v>
      </c>
      <c r="BM6023" s="74"/>
    </row>
    <row r="6024" spans="63:65" x14ac:dyDescent="0.25">
      <c r="BK6024" s="74">
        <v>11211</v>
      </c>
      <c r="BL6024" s="74" t="s">
        <v>6463</v>
      </c>
      <c r="BM6024" s="74"/>
    </row>
    <row r="6025" spans="63:65" x14ac:dyDescent="0.25">
      <c r="BK6025" s="74">
        <v>11212</v>
      </c>
      <c r="BL6025" s="74" t="s">
        <v>6464</v>
      </c>
      <c r="BM6025" s="74"/>
    </row>
    <row r="6026" spans="63:65" x14ac:dyDescent="0.25">
      <c r="BK6026" s="74">
        <v>11213</v>
      </c>
      <c r="BL6026" s="74" t="s">
        <v>6465</v>
      </c>
      <c r="BM6026" s="74"/>
    </row>
    <row r="6027" spans="63:65" x14ac:dyDescent="0.25">
      <c r="BK6027" s="74">
        <v>11214</v>
      </c>
      <c r="BL6027" s="74" t="s">
        <v>6466</v>
      </c>
      <c r="BM6027" s="74"/>
    </row>
    <row r="6028" spans="63:65" x14ac:dyDescent="0.25">
      <c r="BK6028" s="74">
        <v>11215</v>
      </c>
      <c r="BL6028" s="74" t="s">
        <v>6467</v>
      </c>
      <c r="BM6028" s="74"/>
    </row>
    <row r="6029" spans="63:65" x14ac:dyDescent="0.25">
      <c r="BK6029" s="74">
        <v>11217</v>
      </c>
      <c r="BL6029" s="74" t="s">
        <v>10581</v>
      </c>
      <c r="BM6029" s="74"/>
    </row>
    <row r="6030" spans="63:65" x14ac:dyDescent="0.25">
      <c r="BK6030" s="74">
        <v>11218</v>
      </c>
      <c r="BL6030" s="74" t="s">
        <v>6468</v>
      </c>
      <c r="BM6030" s="74"/>
    </row>
    <row r="6031" spans="63:65" x14ac:dyDescent="0.25">
      <c r="BK6031" s="74">
        <v>11219</v>
      </c>
      <c r="BL6031" s="74" t="s">
        <v>6469</v>
      </c>
      <c r="BM6031" s="74"/>
    </row>
    <row r="6032" spans="63:65" x14ac:dyDescent="0.25">
      <c r="BK6032" s="74">
        <v>11220</v>
      </c>
      <c r="BL6032" s="74" t="s">
        <v>6470</v>
      </c>
      <c r="BM6032" s="74"/>
    </row>
    <row r="6033" spans="63:65" x14ac:dyDescent="0.25">
      <c r="BK6033" s="74">
        <v>11221</v>
      </c>
      <c r="BL6033" s="74" t="s">
        <v>6471</v>
      </c>
      <c r="BM6033" s="74"/>
    </row>
    <row r="6034" spans="63:65" x14ac:dyDescent="0.25">
      <c r="BK6034" s="74">
        <v>11222</v>
      </c>
      <c r="BL6034" s="74" t="s">
        <v>6472</v>
      </c>
      <c r="BM6034" s="74"/>
    </row>
    <row r="6035" spans="63:65" x14ac:dyDescent="0.25">
      <c r="BK6035" s="74">
        <v>11223</v>
      </c>
      <c r="BL6035" s="74" t="s">
        <v>6473</v>
      </c>
      <c r="BM6035" s="74"/>
    </row>
    <row r="6036" spans="63:65" x14ac:dyDescent="0.25">
      <c r="BK6036" s="74">
        <v>11224</v>
      </c>
      <c r="BL6036" s="74" t="s">
        <v>10582</v>
      </c>
      <c r="BM6036" s="74"/>
    </row>
    <row r="6037" spans="63:65" x14ac:dyDescent="0.25">
      <c r="BK6037" s="74">
        <v>11225</v>
      </c>
      <c r="BL6037" s="74" t="s">
        <v>6474</v>
      </c>
      <c r="BM6037" s="74"/>
    </row>
    <row r="6038" spans="63:65" x14ac:dyDescent="0.25">
      <c r="BK6038" s="74">
        <v>11226</v>
      </c>
      <c r="BL6038" s="74" t="s">
        <v>6475</v>
      </c>
      <c r="BM6038" s="74"/>
    </row>
    <row r="6039" spans="63:65" x14ac:dyDescent="0.25">
      <c r="BK6039" s="74">
        <v>11227</v>
      </c>
      <c r="BL6039" s="74" t="s">
        <v>6476</v>
      </c>
      <c r="BM6039" s="74"/>
    </row>
    <row r="6040" spans="63:65" x14ac:dyDescent="0.25">
      <c r="BK6040" s="74">
        <v>11228</v>
      </c>
      <c r="BL6040" s="74" t="s">
        <v>6477</v>
      </c>
      <c r="BM6040" s="74"/>
    </row>
    <row r="6041" spans="63:65" x14ac:dyDescent="0.25">
      <c r="BK6041" s="74">
        <v>11229</v>
      </c>
      <c r="BL6041" s="74" t="s">
        <v>6478</v>
      </c>
      <c r="BM6041" s="74"/>
    </row>
    <row r="6042" spans="63:65" x14ac:dyDescent="0.25">
      <c r="BK6042" s="74">
        <v>11230</v>
      </c>
      <c r="BL6042" s="74" t="s">
        <v>6479</v>
      </c>
      <c r="BM6042" s="74"/>
    </row>
    <row r="6043" spans="63:65" x14ac:dyDescent="0.25">
      <c r="BK6043" s="74">
        <v>11231</v>
      </c>
      <c r="BL6043" s="74" t="s">
        <v>6480</v>
      </c>
      <c r="BM6043" s="74"/>
    </row>
    <row r="6044" spans="63:65" x14ac:dyDescent="0.25">
      <c r="BK6044" s="74">
        <v>11232</v>
      </c>
      <c r="BL6044" s="74" t="s">
        <v>6481</v>
      </c>
      <c r="BM6044" s="74"/>
    </row>
    <row r="6045" spans="63:65" x14ac:dyDescent="0.25">
      <c r="BK6045" s="74">
        <v>11233</v>
      </c>
      <c r="BL6045" s="74" t="s">
        <v>6482</v>
      </c>
      <c r="BM6045" s="74"/>
    </row>
    <row r="6046" spans="63:65" x14ac:dyDescent="0.25">
      <c r="BK6046" s="74">
        <v>11234</v>
      </c>
      <c r="BL6046" s="74" t="s">
        <v>6483</v>
      </c>
      <c r="BM6046" s="74"/>
    </row>
    <row r="6047" spans="63:65" x14ac:dyDescent="0.25">
      <c r="BK6047" s="74">
        <v>11235</v>
      </c>
      <c r="BL6047" s="74" t="s">
        <v>3649</v>
      </c>
      <c r="BM6047" s="74"/>
    </row>
    <row r="6048" spans="63:65" x14ac:dyDescent="0.25">
      <c r="BK6048" s="74">
        <v>11236</v>
      </c>
      <c r="BL6048" s="74" t="s">
        <v>6484</v>
      </c>
      <c r="BM6048" s="74"/>
    </row>
    <row r="6049" spans="63:65" x14ac:dyDescent="0.25">
      <c r="BK6049" s="74">
        <v>11237</v>
      </c>
      <c r="BL6049" s="74" t="s">
        <v>6485</v>
      </c>
      <c r="BM6049" s="74"/>
    </row>
    <row r="6050" spans="63:65" x14ac:dyDescent="0.25">
      <c r="BK6050" s="74">
        <v>11238</v>
      </c>
      <c r="BL6050" s="74" t="s">
        <v>12422</v>
      </c>
      <c r="BM6050" s="74"/>
    </row>
    <row r="6051" spans="63:65" x14ac:dyDescent="0.25">
      <c r="BK6051" s="74">
        <v>11239</v>
      </c>
      <c r="BL6051" s="74" t="s">
        <v>3803</v>
      </c>
      <c r="BM6051" s="74"/>
    </row>
    <row r="6052" spans="63:65" x14ac:dyDescent="0.25">
      <c r="BK6052" s="74">
        <v>11240</v>
      </c>
      <c r="BL6052" s="74" t="s">
        <v>10583</v>
      </c>
      <c r="BM6052" s="74"/>
    </row>
    <row r="6053" spans="63:65" x14ac:dyDescent="0.25">
      <c r="BK6053" s="74">
        <v>11241</v>
      </c>
      <c r="BL6053" s="74" t="s">
        <v>5518</v>
      </c>
      <c r="BM6053" s="74"/>
    </row>
    <row r="6054" spans="63:65" x14ac:dyDescent="0.25">
      <c r="BK6054" s="74">
        <v>11242</v>
      </c>
      <c r="BL6054" s="74" t="s">
        <v>6486</v>
      </c>
      <c r="BM6054" s="74"/>
    </row>
    <row r="6055" spans="63:65" x14ac:dyDescent="0.25">
      <c r="BK6055" s="74">
        <v>11243</v>
      </c>
      <c r="BL6055" s="74" t="s">
        <v>5760</v>
      </c>
      <c r="BM6055" s="74"/>
    </row>
    <row r="6056" spans="63:65" x14ac:dyDescent="0.25">
      <c r="BK6056" s="74">
        <v>11244</v>
      </c>
      <c r="BL6056" s="74" t="s">
        <v>6487</v>
      </c>
      <c r="BM6056" s="74"/>
    </row>
    <row r="6057" spans="63:65" x14ac:dyDescent="0.25">
      <c r="BK6057" s="74">
        <v>11245</v>
      </c>
      <c r="BL6057" s="74" t="s">
        <v>4251</v>
      </c>
      <c r="BM6057" s="74"/>
    </row>
    <row r="6058" spans="63:65" x14ac:dyDescent="0.25">
      <c r="BK6058" s="74">
        <v>11246</v>
      </c>
      <c r="BL6058" s="74" t="s">
        <v>6488</v>
      </c>
      <c r="BM6058" s="74"/>
    </row>
    <row r="6059" spans="63:65" x14ac:dyDescent="0.25">
      <c r="BK6059" s="74">
        <v>11247</v>
      </c>
      <c r="BL6059" s="74" t="s">
        <v>9578</v>
      </c>
      <c r="BM6059" s="74"/>
    </row>
    <row r="6060" spans="63:65" x14ac:dyDescent="0.25">
      <c r="BK6060" s="74">
        <v>11248</v>
      </c>
      <c r="BL6060" s="74" t="s">
        <v>10584</v>
      </c>
      <c r="BM6060" s="74"/>
    </row>
    <row r="6061" spans="63:65" x14ac:dyDescent="0.25">
      <c r="BK6061" s="74">
        <v>11249</v>
      </c>
      <c r="BL6061" s="74" t="s">
        <v>10585</v>
      </c>
      <c r="BM6061" s="74"/>
    </row>
    <row r="6062" spans="63:65" x14ac:dyDescent="0.25">
      <c r="BK6062" s="74">
        <v>11250</v>
      </c>
      <c r="BL6062" s="74" t="s">
        <v>4157</v>
      </c>
      <c r="BM6062" s="74"/>
    </row>
    <row r="6063" spans="63:65" x14ac:dyDescent="0.25">
      <c r="BK6063" s="74">
        <v>11251</v>
      </c>
      <c r="BL6063" s="74" t="s">
        <v>6489</v>
      </c>
      <c r="BM6063" s="74"/>
    </row>
    <row r="6064" spans="63:65" x14ac:dyDescent="0.25">
      <c r="BK6064" s="74">
        <v>11252</v>
      </c>
      <c r="BL6064" s="74" t="s">
        <v>4486</v>
      </c>
      <c r="BM6064" s="74"/>
    </row>
    <row r="6065" spans="63:65" x14ac:dyDescent="0.25">
      <c r="BK6065" s="74">
        <v>11253</v>
      </c>
      <c r="BL6065" s="74" t="s">
        <v>6490</v>
      </c>
      <c r="BM6065" s="74"/>
    </row>
    <row r="6066" spans="63:65" x14ac:dyDescent="0.25">
      <c r="BK6066" s="74">
        <v>11254</v>
      </c>
      <c r="BL6066" s="74" t="s">
        <v>6491</v>
      </c>
      <c r="BM6066" s="74"/>
    </row>
    <row r="6067" spans="63:65" x14ac:dyDescent="0.25">
      <c r="BK6067" s="74">
        <v>11255</v>
      </c>
      <c r="BL6067" s="74" t="s">
        <v>6492</v>
      </c>
      <c r="BM6067" s="74"/>
    </row>
    <row r="6068" spans="63:65" x14ac:dyDescent="0.25">
      <c r="BK6068" s="74">
        <v>11256</v>
      </c>
      <c r="BL6068" s="74" t="s">
        <v>3367</v>
      </c>
      <c r="BM6068" s="74"/>
    </row>
    <row r="6069" spans="63:65" x14ac:dyDescent="0.25">
      <c r="BK6069" s="74">
        <v>11257</v>
      </c>
      <c r="BL6069" s="74" t="s">
        <v>6493</v>
      </c>
      <c r="BM6069" s="74"/>
    </row>
    <row r="6070" spans="63:65" x14ac:dyDescent="0.25">
      <c r="BK6070" s="74">
        <v>11258</v>
      </c>
      <c r="BL6070" s="74" t="s">
        <v>4561</v>
      </c>
      <c r="BM6070" s="74"/>
    </row>
    <row r="6071" spans="63:65" x14ac:dyDescent="0.25">
      <c r="BK6071" s="74">
        <v>11259</v>
      </c>
      <c r="BL6071" s="74" t="s">
        <v>6494</v>
      </c>
      <c r="BM6071" s="74"/>
    </row>
    <row r="6072" spans="63:65" x14ac:dyDescent="0.25">
      <c r="BK6072" s="74">
        <v>11260</v>
      </c>
      <c r="BL6072" s="74" t="s">
        <v>6495</v>
      </c>
      <c r="BM6072" s="74"/>
    </row>
    <row r="6073" spans="63:65" x14ac:dyDescent="0.25">
      <c r="BK6073" s="74">
        <v>11261</v>
      </c>
      <c r="BL6073" s="74" t="s">
        <v>6496</v>
      </c>
      <c r="BM6073" s="74"/>
    </row>
    <row r="6074" spans="63:65" x14ac:dyDescent="0.25">
      <c r="BK6074" s="74">
        <v>11262</v>
      </c>
      <c r="BL6074" s="74" t="s">
        <v>6497</v>
      </c>
      <c r="BM6074" s="74"/>
    </row>
    <row r="6075" spans="63:65" x14ac:dyDescent="0.25">
      <c r="BK6075" s="74">
        <v>11263</v>
      </c>
      <c r="BL6075" s="74" t="s">
        <v>10586</v>
      </c>
      <c r="BM6075" s="74"/>
    </row>
    <row r="6076" spans="63:65" x14ac:dyDescent="0.25">
      <c r="BK6076" s="74">
        <v>11264</v>
      </c>
      <c r="BL6076" s="74" t="s">
        <v>10587</v>
      </c>
      <c r="BM6076" s="74"/>
    </row>
    <row r="6077" spans="63:65" x14ac:dyDescent="0.25">
      <c r="BK6077" s="74">
        <v>11265</v>
      </c>
      <c r="BL6077" s="74" t="s">
        <v>10588</v>
      </c>
      <c r="BM6077" s="74"/>
    </row>
    <row r="6078" spans="63:65" x14ac:dyDescent="0.25">
      <c r="BK6078" s="74">
        <v>11266</v>
      </c>
      <c r="BL6078" s="74" t="s">
        <v>6498</v>
      </c>
      <c r="BM6078" s="74"/>
    </row>
    <row r="6079" spans="63:65" x14ac:dyDescent="0.25">
      <c r="BK6079" s="74">
        <v>11267</v>
      </c>
      <c r="BL6079" s="74" t="s">
        <v>6499</v>
      </c>
      <c r="BM6079" s="74"/>
    </row>
    <row r="6080" spans="63:65" x14ac:dyDescent="0.25">
      <c r="BK6080" s="74">
        <v>11268</v>
      </c>
      <c r="BL6080" s="74" t="s">
        <v>2311</v>
      </c>
      <c r="BM6080" s="74"/>
    </row>
    <row r="6081" spans="63:65" x14ac:dyDescent="0.25">
      <c r="BK6081" s="74">
        <v>11269</v>
      </c>
      <c r="BL6081" s="74" t="s">
        <v>10458</v>
      </c>
      <c r="BM6081" s="74"/>
    </row>
    <row r="6082" spans="63:65" x14ac:dyDescent="0.25">
      <c r="BK6082" s="74">
        <v>11270</v>
      </c>
      <c r="BL6082" s="74" t="s">
        <v>6500</v>
      </c>
      <c r="BM6082" s="74"/>
    </row>
    <row r="6083" spans="63:65" x14ac:dyDescent="0.25">
      <c r="BK6083" s="74">
        <v>11271</v>
      </c>
      <c r="BL6083" s="74" t="s">
        <v>12969</v>
      </c>
      <c r="BM6083" s="74"/>
    </row>
    <row r="6084" spans="63:65" x14ac:dyDescent="0.25">
      <c r="BK6084" s="74">
        <v>11272</v>
      </c>
      <c r="BL6084" s="74" t="s">
        <v>6501</v>
      </c>
      <c r="BM6084" s="74"/>
    </row>
    <row r="6085" spans="63:65" x14ac:dyDescent="0.25">
      <c r="BK6085" s="74">
        <v>11273</v>
      </c>
      <c r="BL6085" s="74" t="s">
        <v>10589</v>
      </c>
      <c r="BM6085" s="74"/>
    </row>
    <row r="6086" spans="63:65" x14ac:dyDescent="0.25">
      <c r="BK6086" s="74">
        <v>11274</v>
      </c>
      <c r="BL6086" s="74" t="s">
        <v>3357</v>
      </c>
      <c r="BM6086" s="74"/>
    </row>
    <row r="6087" spans="63:65" x14ac:dyDescent="0.25">
      <c r="BK6087" s="74">
        <v>11275</v>
      </c>
      <c r="BL6087" s="74" t="s">
        <v>10590</v>
      </c>
      <c r="BM6087" s="74"/>
    </row>
    <row r="6088" spans="63:65" x14ac:dyDescent="0.25">
      <c r="BK6088" s="74">
        <v>11276</v>
      </c>
      <c r="BL6088" s="74" t="s">
        <v>10532</v>
      </c>
      <c r="BM6088" s="74"/>
    </row>
    <row r="6089" spans="63:65" x14ac:dyDescent="0.25">
      <c r="BK6089" s="74">
        <v>11277</v>
      </c>
      <c r="BL6089" s="74" t="s">
        <v>6502</v>
      </c>
      <c r="BM6089" s="74"/>
    </row>
    <row r="6090" spans="63:65" x14ac:dyDescent="0.25">
      <c r="BK6090" s="74">
        <v>11278</v>
      </c>
      <c r="BL6090" s="74" t="s">
        <v>6503</v>
      </c>
      <c r="BM6090" s="74"/>
    </row>
    <row r="6091" spans="63:65" x14ac:dyDescent="0.25">
      <c r="BK6091" s="74">
        <v>11279</v>
      </c>
      <c r="BL6091" s="74" t="s">
        <v>6504</v>
      </c>
      <c r="BM6091" s="74"/>
    </row>
    <row r="6092" spans="63:65" x14ac:dyDescent="0.25">
      <c r="BK6092" s="74">
        <v>11280</v>
      </c>
      <c r="BL6092" s="74" t="s">
        <v>6505</v>
      </c>
      <c r="BM6092" s="74"/>
    </row>
    <row r="6093" spans="63:65" x14ac:dyDescent="0.25">
      <c r="BK6093" s="74">
        <v>11281</v>
      </c>
      <c r="BL6093" s="74" t="s">
        <v>6506</v>
      </c>
      <c r="BM6093" s="74"/>
    </row>
    <row r="6094" spans="63:65" x14ac:dyDescent="0.25">
      <c r="BK6094" s="74">
        <v>11282</v>
      </c>
      <c r="BL6094" s="74" t="s">
        <v>6072</v>
      </c>
      <c r="BM6094" s="74"/>
    </row>
    <row r="6095" spans="63:65" x14ac:dyDescent="0.25">
      <c r="BK6095" s="74">
        <v>11283</v>
      </c>
      <c r="BL6095" s="74" t="s">
        <v>6507</v>
      </c>
      <c r="BM6095" s="74"/>
    </row>
    <row r="6096" spans="63:65" x14ac:dyDescent="0.25">
      <c r="BK6096" s="74">
        <v>11284</v>
      </c>
      <c r="BL6096" s="74" t="s">
        <v>3894</v>
      </c>
      <c r="BM6096" s="74"/>
    </row>
    <row r="6097" spans="63:65" x14ac:dyDescent="0.25">
      <c r="BK6097" s="74">
        <v>11285</v>
      </c>
      <c r="BL6097" s="74" t="s">
        <v>6508</v>
      </c>
      <c r="BM6097" s="74"/>
    </row>
    <row r="6098" spans="63:65" x14ac:dyDescent="0.25">
      <c r="BK6098" s="74">
        <v>11286</v>
      </c>
      <c r="BL6098" s="74" t="s">
        <v>6509</v>
      </c>
      <c r="BM6098" s="74"/>
    </row>
    <row r="6099" spans="63:65" x14ac:dyDescent="0.25">
      <c r="BK6099" s="74">
        <v>11287</v>
      </c>
      <c r="BL6099" s="74" t="s">
        <v>6510</v>
      </c>
      <c r="BM6099" s="74"/>
    </row>
    <row r="6100" spans="63:65" x14ac:dyDescent="0.25">
      <c r="BK6100" s="74">
        <v>11288</v>
      </c>
      <c r="BL6100" s="74" t="s">
        <v>6511</v>
      </c>
      <c r="BM6100" s="74"/>
    </row>
    <row r="6101" spans="63:65" x14ac:dyDescent="0.25">
      <c r="BK6101" s="74">
        <v>11289</v>
      </c>
      <c r="BL6101" s="74" t="s">
        <v>6512</v>
      </c>
      <c r="BM6101" s="74"/>
    </row>
    <row r="6102" spans="63:65" x14ac:dyDescent="0.25">
      <c r="BK6102" s="74">
        <v>11290</v>
      </c>
      <c r="BL6102" s="74" t="s">
        <v>4335</v>
      </c>
      <c r="BM6102" s="74"/>
    </row>
    <row r="6103" spans="63:65" x14ac:dyDescent="0.25">
      <c r="BK6103" s="74">
        <v>11291</v>
      </c>
      <c r="BL6103" s="74" t="s">
        <v>6513</v>
      </c>
      <c r="BM6103" s="74"/>
    </row>
    <row r="6104" spans="63:65" x14ac:dyDescent="0.25">
      <c r="BK6104" s="74">
        <v>11292</v>
      </c>
      <c r="BL6104" s="74" t="s">
        <v>6514</v>
      </c>
      <c r="BM6104" s="74"/>
    </row>
    <row r="6105" spans="63:65" x14ac:dyDescent="0.25">
      <c r="BK6105" s="74">
        <v>11293</v>
      </c>
      <c r="BL6105" s="74" t="s">
        <v>6515</v>
      </c>
      <c r="BM6105" s="74"/>
    </row>
    <row r="6106" spans="63:65" x14ac:dyDescent="0.25">
      <c r="BK6106" s="74">
        <v>11294</v>
      </c>
      <c r="BL6106" s="74" t="s">
        <v>6516</v>
      </c>
      <c r="BM6106" s="74"/>
    </row>
    <row r="6107" spans="63:65" x14ac:dyDescent="0.25">
      <c r="BK6107" s="74">
        <v>11295</v>
      </c>
      <c r="BL6107" s="74" t="s">
        <v>6517</v>
      </c>
      <c r="BM6107" s="74"/>
    </row>
    <row r="6108" spans="63:65" x14ac:dyDescent="0.25">
      <c r="BK6108" s="74">
        <v>11296</v>
      </c>
      <c r="BL6108" s="74" t="s">
        <v>10591</v>
      </c>
      <c r="BM6108" s="74"/>
    </row>
    <row r="6109" spans="63:65" x14ac:dyDescent="0.25">
      <c r="BK6109" s="74">
        <v>11297</v>
      </c>
      <c r="BL6109" s="74" t="s">
        <v>6517</v>
      </c>
      <c r="BM6109" s="74"/>
    </row>
    <row r="6110" spans="63:65" x14ac:dyDescent="0.25">
      <c r="BK6110" s="74">
        <v>11299</v>
      </c>
      <c r="BL6110" s="74" t="s">
        <v>4395</v>
      </c>
      <c r="BM6110" s="74"/>
    </row>
    <row r="6111" spans="63:65" x14ac:dyDescent="0.25">
      <c r="BK6111" s="74">
        <v>11300</v>
      </c>
      <c r="BL6111" s="74" t="s">
        <v>6518</v>
      </c>
      <c r="BM6111" s="74"/>
    </row>
    <row r="6112" spans="63:65" x14ac:dyDescent="0.25">
      <c r="BK6112" s="74">
        <v>11301</v>
      </c>
      <c r="BL6112" s="74" t="s">
        <v>6519</v>
      </c>
      <c r="BM6112" s="74"/>
    </row>
    <row r="6113" spans="63:65" x14ac:dyDescent="0.25">
      <c r="BK6113" s="74">
        <v>11302</v>
      </c>
      <c r="BL6113" s="74" t="s">
        <v>6520</v>
      </c>
      <c r="BM6113" s="74"/>
    </row>
    <row r="6114" spans="63:65" x14ac:dyDescent="0.25">
      <c r="BK6114" s="74">
        <v>11303</v>
      </c>
      <c r="BL6114" s="74" t="s">
        <v>3808</v>
      </c>
      <c r="BM6114" s="74"/>
    </row>
    <row r="6115" spans="63:65" x14ac:dyDescent="0.25">
      <c r="BK6115" s="74">
        <v>11304</v>
      </c>
      <c r="BL6115" s="74" t="s">
        <v>10592</v>
      </c>
      <c r="BM6115" s="74"/>
    </row>
    <row r="6116" spans="63:65" x14ac:dyDescent="0.25">
      <c r="BK6116" s="74">
        <v>11305</v>
      </c>
      <c r="BL6116" s="74" t="s">
        <v>6521</v>
      </c>
      <c r="BM6116" s="74"/>
    </row>
    <row r="6117" spans="63:65" x14ac:dyDescent="0.25">
      <c r="BK6117" s="74">
        <v>11306</v>
      </c>
      <c r="BL6117" s="74" t="s">
        <v>6522</v>
      </c>
      <c r="BM6117" s="74"/>
    </row>
    <row r="6118" spans="63:65" x14ac:dyDescent="0.25">
      <c r="BK6118" s="74">
        <v>11307</v>
      </c>
      <c r="BL6118" s="74" t="s">
        <v>6523</v>
      </c>
      <c r="BM6118" s="74"/>
    </row>
    <row r="6119" spans="63:65" x14ac:dyDescent="0.25">
      <c r="BK6119" s="74">
        <v>11308</v>
      </c>
      <c r="BL6119" s="74" t="s">
        <v>10593</v>
      </c>
      <c r="BM6119" s="74"/>
    </row>
    <row r="6120" spans="63:65" x14ac:dyDescent="0.25">
      <c r="BK6120" s="74">
        <v>11309</v>
      </c>
      <c r="BL6120" s="74" t="s">
        <v>10594</v>
      </c>
      <c r="BM6120" s="74"/>
    </row>
    <row r="6121" spans="63:65" x14ac:dyDescent="0.25">
      <c r="BK6121" s="74">
        <v>11310</v>
      </c>
      <c r="BL6121" s="74" t="s">
        <v>10595</v>
      </c>
      <c r="BM6121" s="74"/>
    </row>
    <row r="6122" spans="63:65" x14ac:dyDescent="0.25">
      <c r="BK6122" s="74">
        <v>11311</v>
      </c>
      <c r="BL6122" s="74" t="s">
        <v>3231</v>
      </c>
      <c r="BM6122" s="74"/>
    </row>
    <row r="6123" spans="63:65" x14ac:dyDescent="0.25">
      <c r="BK6123" s="74">
        <v>11312</v>
      </c>
      <c r="BL6123" s="74" t="s">
        <v>10596</v>
      </c>
      <c r="BM6123" s="74"/>
    </row>
    <row r="6124" spans="63:65" x14ac:dyDescent="0.25">
      <c r="BK6124" s="74">
        <v>11313</v>
      </c>
      <c r="BL6124" s="74" t="s">
        <v>6524</v>
      </c>
      <c r="BM6124" s="74"/>
    </row>
    <row r="6125" spans="63:65" x14ac:dyDescent="0.25">
      <c r="BK6125" s="74">
        <v>11314</v>
      </c>
      <c r="BL6125" s="74" t="s">
        <v>5689</v>
      </c>
      <c r="BM6125" s="74"/>
    </row>
    <row r="6126" spans="63:65" x14ac:dyDescent="0.25">
      <c r="BK6126" s="74">
        <v>11315</v>
      </c>
      <c r="BL6126" s="74" t="s">
        <v>4663</v>
      </c>
      <c r="BM6126" s="74"/>
    </row>
    <row r="6127" spans="63:65" x14ac:dyDescent="0.25">
      <c r="BK6127" s="74">
        <v>11316</v>
      </c>
      <c r="BL6127" s="74" t="s">
        <v>10597</v>
      </c>
      <c r="BM6127" s="74"/>
    </row>
    <row r="6128" spans="63:65" x14ac:dyDescent="0.25">
      <c r="BK6128" s="74">
        <v>11317</v>
      </c>
      <c r="BL6128" s="74" t="s">
        <v>4458</v>
      </c>
      <c r="BM6128" s="74"/>
    </row>
    <row r="6129" spans="63:65" x14ac:dyDescent="0.25">
      <c r="BK6129" s="74">
        <v>11318</v>
      </c>
      <c r="BL6129" s="74" t="s">
        <v>3755</v>
      </c>
      <c r="BM6129" s="74"/>
    </row>
    <row r="6130" spans="63:65" x14ac:dyDescent="0.25">
      <c r="BK6130" s="74">
        <v>11319</v>
      </c>
      <c r="BL6130" s="74" t="s">
        <v>6525</v>
      </c>
      <c r="BM6130" s="74"/>
    </row>
    <row r="6131" spans="63:65" x14ac:dyDescent="0.25">
      <c r="BK6131" s="74">
        <v>11320</v>
      </c>
      <c r="BL6131" s="74" t="s">
        <v>3741</v>
      </c>
      <c r="BM6131" s="74"/>
    </row>
    <row r="6132" spans="63:65" x14ac:dyDescent="0.25">
      <c r="BK6132" s="74">
        <v>11321</v>
      </c>
      <c r="BL6132" s="74" t="s">
        <v>6526</v>
      </c>
      <c r="BM6132" s="74"/>
    </row>
    <row r="6133" spans="63:65" x14ac:dyDescent="0.25">
      <c r="BK6133" s="74">
        <v>11322</v>
      </c>
      <c r="BL6133" s="74" t="s">
        <v>6286</v>
      </c>
      <c r="BM6133" s="74"/>
    </row>
    <row r="6134" spans="63:65" x14ac:dyDescent="0.25">
      <c r="BK6134" s="74">
        <v>11323</v>
      </c>
      <c r="BL6134" s="74" t="s">
        <v>6527</v>
      </c>
      <c r="BM6134" s="74"/>
    </row>
    <row r="6135" spans="63:65" x14ac:dyDescent="0.25">
      <c r="BK6135" s="74">
        <v>11324</v>
      </c>
      <c r="BL6135" s="74" t="s">
        <v>3468</v>
      </c>
      <c r="BM6135" s="74"/>
    </row>
    <row r="6136" spans="63:65" x14ac:dyDescent="0.25">
      <c r="BK6136" s="74">
        <v>11325</v>
      </c>
      <c r="BL6136" s="74" t="s">
        <v>6528</v>
      </c>
      <c r="BM6136" s="74"/>
    </row>
    <row r="6137" spans="63:65" x14ac:dyDescent="0.25">
      <c r="BK6137" s="74">
        <v>11326</v>
      </c>
      <c r="BL6137" s="74" t="s">
        <v>4385</v>
      </c>
      <c r="BM6137" s="74"/>
    </row>
    <row r="6138" spans="63:65" x14ac:dyDescent="0.25">
      <c r="BK6138" s="74">
        <v>11327</v>
      </c>
      <c r="BL6138" s="74" t="s">
        <v>10598</v>
      </c>
      <c r="BM6138" s="74"/>
    </row>
    <row r="6139" spans="63:65" x14ac:dyDescent="0.25">
      <c r="BK6139" s="74">
        <v>11328</v>
      </c>
      <c r="BL6139" s="74" t="s">
        <v>10599</v>
      </c>
      <c r="BM6139" s="74"/>
    </row>
    <row r="6140" spans="63:65" x14ac:dyDescent="0.25">
      <c r="BK6140" s="74">
        <v>11329</v>
      </c>
      <c r="BL6140" s="74" t="s">
        <v>6529</v>
      </c>
      <c r="BM6140" s="74"/>
    </row>
    <row r="6141" spans="63:65" x14ac:dyDescent="0.25">
      <c r="BK6141" s="74">
        <v>11330</v>
      </c>
      <c r="BL6141" s="74" t="s">
        <v>6530</v>
      </c>
      <c r="BM6141" s="74"/>
    </row>
    <row r="6142" spans="63:65" x14ac:dyDescent="0.25">
      <c r="BK6142" s="74">
        <v>11331</v>
      </c>
      <c r="BL6142" s="74" t="s">
        <v>6498</v>
      </c>
      <c r="BM6142" s="74"/>
    </row>
    <row r="6143" spans="63:65" x14ac:dyDescent="0.25">
      <c r="BK6143" s="74">
        <v>11332</v>
      </c>
      <c r="BL6143" s="74" t="s">
        <v>6531</v>
      </c>
      <c r="BM6143" s="74"/>
    </row>
    <row r="6144" spans="63:65" x14ac:dyDescent="0.25">
      <c r="BK6144" s="74">
        <v>11333</v>
      </c>
      <c r="BL6144" s="74" t="s">
        <v>6532</v>
      </c>
      <c r="BM6144" s="74"/>
    </row>
    <row r="6145" spans="63:65" x14ac:dyDescent="0.25">
      <c r="BK6145" s="74">
        <v>11334</v>
      </c>
      <c r="BL6145" s="74" t="s">
        <v>6533</v>
      </c>
      <c r="BM6145" s="74"/>
    </row>
    <row r="6146" spans="63:65" x14ac:dyDescent="0.25">
      <c r="BK6146" s="74">
        <v>11335</v>
      </c>
      <c r="BL6146" s="74" t="s">
        <v>6534</v>
      </c>
      <c r="BM6146" s="74"/>
    </row>
    <row r="6147" spans="63:65" x14ac:dyDescent="0.25">
      <c r="BK6147" s="74">
        <v>11336</v>
      </c>
      <c r="BL6147" s="74" t="s">
        <v>6535</v>
      </c>
      <c r="BM6147" s="74"/>
    </row>
    <row r="6148" spans="63:65" x14ac:dyDescent="0.25">
      <c r="BK6148" s="74">
        <v>11337</v>
      </c>
      <c r="BL6148" s="74" t="s">
        <v>6536</v>
      </c>
      <c r="BM6148" s="74"/>
    </row>
    <row r="6149" spans="63:65" x14ac:dyDescent="0.25">
      <c r="BK6149" s="74">
        <v>11338</v>
      </c>
      <c r="BL6149" s="74" t="s">
        <v>6537</v>
      </c>
      <c r="BM6149" s="74"/>
    </row>
    <row r="6150" spans="63:65" x14ac:dyDescent="0.25">
      <c r="BK6150" s="74">
        <v>11339</v>
      </c>
      <c r="BL6150" s="74" t="s">
        <v>6538</v>
      </c>
      <c r="BM6150" s="74"/>
    </row>
    <row r="6151" spans="63:65" x14ac:dyDescent="0.25">
      <c r="BK6151" s="74">
        <v>11340</v>
      </c>
      <c r="BL6151" s="74" t="s">
        <v>6539</v>
      </c>
      <c r="BM6151" s="74"/>
    </row>
    <row r="6152" spans="63:65" x14ac:dyDescent="0.25">
      <c r="BK6152" s="74">
        <v>11341</v>
      </c>
      <c r="BL6152" s="74" t="s">
        <v>3428</v>
      </c>
      <c r="BM6152" s="74"/>
    </row>
    <row r="6153" spans="63:65" x14ac:dyDescent="0.25">
      <c r="BK6153" s="74">
        <v>11342</v>
      </c>
      <c r="BL6153" s="74" t="s">
        <v>6540</v>
      </c>
      <c r="BM6153" s="74"/>
    </row>
    <row r="6154" spans="63:65" x14ac:dyDescent="0.25">
      <c r="BK6154" s="74">
        <v>11343</v>
      </c>
      <c r="BL6154" s="74" t="s">
        <v>6541</v>
      </c>
      <c r="BM6154" s="74"/>
    </row>
    <row r="6155" spans="63:65" x14ac:dyDescent="0.25">
      <c r="BK6155" s="74">
        <v>11344</v>
      </c>
      <c r="BL6155" s="74" t="s">
        <v>6542</v>
      </c>
      <c r="BM6155" s="74"/>
    </row>
    <row r="6156" spans="63:65" x14ac:dyDescent="0.25">
      <c r="BK6156" s="74">
        <v>11345</v>
      </c>
      <c r="BL6156" s="74" t="s">
        <v>6543</v>
      </c>
      <c r="BM6156" s="74"/>
    </row>
    <row r="6157" spans="63:65" x14ac:dyDescent="0.25">
      <c r="BK6157" s="74">
        <v>11346</v>
      </c>
      <c r="BL6157" s="74" t="s">
        <v>6544</v>
      </c>
      <c r="BM6157" s="74"/>
    </row>
    <row r="6158" spans="63:65" x14ac:dyDescent="0.25">
      <c r="BK6158" s="74">
        <v>11347</v>
      </c>
      <c r="BL6158" s="74" t="s">
        <v>6545</v>
      </c>
      <c r="BM6158" s="74"/>
    </row>
    <row r="6159" spans="63:65" x14ac:dyDescent="0.25">
      <c r="BK6159" s="74">
        <v>11348</v>
      </c>
      <c r="BL6159" s="74" t="s">
        <v>10600</v>
      </c>
      <c r="BM6159" s="74"/>
    </row>
    <row r="6160" spans="63:65" x14ac:dyDescent="0.25">
      <c r="BK6160" s="74">
        <v>11349</v>
      </c>
      <c r="BL6160" s="74" t="s">
        <v>10601</v>
      </c>
      <c r="BM6160" s="74"/>
    </row>
    <row r="6161" spans="63:65" x14ac:dyDescent="0.25">
      <c r="BK6161" s="74">
        <v>11350</v>
      </c>
      <c r="BL6161" s="74" t="s">
        <v>6546</v>
      </c>
      <c r="BM6161" s="74"/>
    </row>
    <row r="6162" spans="63:65" x14ac:dyDescent="0.25">
      <c r="BK6162" s="74">
        <v>11351</v>
      </c>
      <c r="BL6162" s="74" t="s">
        <v>5547</v>
      </c>
      <c r="BM6162" s="74"/>
    </row>
    <row r="6163" spans="63:65" x14ac:dyDescent="0.25">
      <c r="BK6163" s="74">
        <v>11352</v>
      </c>
      <c r="BL6163" s="74" t="s">
        <v>12955</v>
      </c>
      <c r="BM6163" s="74"/>
    </row>
    <row r="6164" spans="63:65" x14ac:dyDescent="0.25">
      <c r="BK6164" s="74">
        <v>11353</v>
      </c>
      <c r="BL6164" s="74" t="s">
        <v>3423</v>
      </c>
      <c r="BM6164" s="74"/>
    </row>
    <row r="6165" spans="63:65" x14ac:dyDescent="0.25">
      <c r="BK6165" s="74">
        <v>11354</v>
      </c>
      <c r="BL6165" s="74" t="s">
        <v>10602</v>
      </c>
      <c r="BM6165" s="74"/>
    </row>
    <row r="6166" spans="63:65" x14ac:dyDescent="0.25">
      <c r="BK6166" s="74">
        <v>11355</v>
      </c>
      <c r="BL6166" s="74" t="s">
        <v>10603</v>
      </c>
      <c r="BM6166" s="74"/>
    </row>
    <row r="6167" spans="63:65" x14ac:dyDescent="0.25">
      <c r="BK6167" s="74">
        <v>11356</v>
      </c>
      <c r="BL6167" s="74" t="s">
        <v>10604</v>
      </c>
      <c r="BM6167" s="74"/>
    </row>
    <row r="6168" spans="63:65" x14ac:dyDescent="0.25">
      <c r="BK6168" s="74">
        <v>11357</v>
      </c>
      <c r="BL6168" s="74" t="s">
        <v>6547</v>
      </c>
      <c r="BM6168" s="74"/>
    </row>
    <row r="6169" spans="63:65" x14ac:dyDescent="0.25">
      <c r="BK6169" s="74">
        <v>11358</v>
      </c>
      <c r="BL6169" s="74" t="s">
        <v>5813</v>
      </c>
      <c r="BM6169" s="74"/>
    </row>
    <row r="6170" spans="63:65" x14ac:dyDescent="0.25">
      <c r="BK6170" s="74">
        <v>11359</v>
      </c>
      <c r="BL6170" s="74" t="s">
        <v>6548</v>
      </c>
      <c r="BM6170" s="74"/>
    </row>
    <row r="6171" spans="63:65" x14ac:dyDescent="0.25">
      <c r="BK6171" s="74">
        <v>11360</v>
      </c>
      <c r="BL6171" s="74" t="s">
        <v>6549</v>
      </c>
      <c r="BM6171" s="74"/>
    </row>
    <row r="6172" spans="63:65" x14ac:dyDescent="0.25">
      <c r="BK6172" s="74">
        <v>11361</v>
      </c>
      <c r="BL6172" s="74" t="s">
        <v>6550</v>
      </c>
      <c r="BM6172" s="74"/>
    </row>
    <row r="6173" spans="63:65" x14ac:dyDescent="0.25">
      <c r="BK6173" s="74">
        <v>11362</v>
      </c>
      <c r="BL6173" s="74" t="s">
        <v>10605</v>
      </c>
      <c r="BM6173" s="74"/>
    </row>
    <row r="6174" spans="63:65" x14ac:dyDescent="0.25">
      <c r="BK6174" s="74">
        <v>11363</v>
      </c>
      <c r="BL6174" s="74" t="s">
        <v>6551</v>
      </c>
      <c r="BM6174" s="74"/>
    </row>
    <row r="6175" spans="63:65" x14ac:dyDescent="0.25">
      <c r="BK6175" s="74">
        <v>11364</v>
      </c>
      <c r="BL6175" s="74" t="s">
        <v>3357</v>
      </c>
      <c r="BM6175" s="74"/>
    </row>
    <row r="6176" spans="63:65" x14ac:dyDescent="0.25">
      <c r="BK6176" s="74">
        <v>11365</v>
      </c>
      <c r="BL6176" s="74" t="s">
        <v>6552</v>
      </c>
      <c r="BM6176" s="74"/>
    </row>
    <row r="6177" spans="63:65" x14ac:dyDescent="0.25">
      <c r="BK6177" s="74">
        <v>11366</v>
      </c>
      <c r="BL6177" s="74" t="s">
        <v>10606</v>
      </c>
      <c r="BM6177" s="74"/>
    </row>
    <row r="6178" spans="63:65" x14ac:dyDescent="0.25">
      <c r="BK6178" s="74">
        <v>11367</v>
      </c>
      <c r="BL6178" s="74" t="s">
        <v>10607</v>
      </c>
      <c r="BM6178" s="74"/>
    </row>
    <row r="6179" spans="63:65" x14ac:dyDescent="0.25">
      <c r="BK6179" s="74">
        <v>11368</v>
      </c>
      <c r="BL6179" s="74" t="s">
        <v>10608</v>
      </c>
      <c r="BM6179" s="74"/>
    </row>
    <row r="6180" spans="63:65" x14ac:dyDescent="0.25">
      <c r="BK6180" s="74">
        <v>11369</v>
      </c>
      <c r="BL6180" s="74" t="s">
        <v>6553</v>
      </c>
      <c r="BM6180" s="74"/>
    </row>
    <row r="6181" spans="63:65" x14ac:dyDescent="0.25">
      <c r="BK6181" s="74">
        <v>11370</v>
      </c>
      <c r="BL6181" s="74" t="s">
        <v>6554</v>
      </c>
      <c r="BM6181" s="74"/>
    </row>
    <row r="6182" spans="63:65" x14ac:dyDescent="0.25">
      <c r="BK6182" s="74">
        <v>11372</v>
      </c>
      <c r="BL6182" s="74" t="s">
        <v>10609</v>
      </c>
      <c r="BM6182" s="74"/>
    </row>
    <row r="6183" spans="63:65" x14ac:dyDescent="0.25">
      <c r="BK6183" s="74">
        <v>11373</v>
      </c>
      <c r="BL6183" s="74" t="s">
        <v>10610</v>
      </c>
      <c r="BM6183" s="74"/>
    </row>
    <row r="6184" spans="63:65" x14ac:dyDescent="0.25">
      <c r="BK6184" s="74">
        <v>11374</v>
      </c>
      <c r="BL6184" s="74" t="s">
        <v>6315</v>
      </c>
      <c r="BM6184" s="74"/>
    </row>
    <row r="6185" spans="63:65" x14ac:dyDescent="0.25">
      <c r="BK6185" s="74">
        <v>11375</v>
      </c>
      <c r="BL6185" s="74" t="s">
        <v>6217</v>
      </c>
      <c r="BM6185" s="74"/>
    </row>
    <row r="6186" spans="63:65" x14ac:dyDescent="0.25">
      <c r="BK6186" s="74">
        <v>11376</v>
      </c>
      <c r="BL6186" s="74" t="s">
        <v>6556</v>
      </c>
      <c r="BM6186" s="74"/>
    </row>
    <row r="6187" spans="63:65" x14ac:dyDescent="0.25">
      <c r="BK6187" s="74">
        <v>11377</v>
      </c>
      <c r="BL6187" s="74" t="s">
        <v>6462</v>
      </c>
      <c r="BM6187" s="74"/>
    </row>
    <row r="6188" spans="63:65" x14ac:dyDescent="0.25">
      <c r="BK6188" s="74">
        <v>11378</v>
      </c>
      <c r="BL6188" s="74" t="s">
        <v>6557</v>
      </c>
      <c r="BM6188" s="74"/>
    </row>
    <row r="6189" spans="63:65" x14ac:dyDescent="0.25">
      <c r="BK6189" s="74">
        <v>11379</v>
      </c>
      <c r="BL6189" s="74" t="s">
        <v>6558</v>
      </c>
      <c r="BM6189" s="74"/>
    </row>
    <row r="6190" spans="63:65" x14ac:dyDescent="0.25">
      <c r="BK6190" s="74">
        <v>11380</v>
      </c>
      <c r="BL6190" s="74" t="s">
        <v>4402</v>
      </c>
      <c r="BM6190" s="74"/>
    </row>
    <row r="6191" spans="63:65" x14ac:dyDescent="0.25">
      <c r="BK6191" s="74">
        <v>11381</v>
      </c>
      <c r="BL6191" s="74" t="s">
        <v>9245</v>
      </c>
      <c r="BM6191" s="74"/>
    </row>
    <row r="6192" spans="63:65" x14ac:dyDescent="0.25">
      <c r="BK6192" s="74">
        <v>11382</v>
      </c>
      <c r="BL6192" s="74" t="s">
        <v>6560</v>
      </c>
      <c r="BM6192" s="74"/>
    </row>
    <row r="6193" spans="63:65" x14ac:dyDescent="0.25">
      <c r="BK6193" s="74">
        <v>11383</v>
      </c>
      <c r="BL6193" s="74" t="s">
        <v>6561</v>
      </c>
      <c r="BM6193" s="74"/>
    </row>
    <row r="6194" spans="63:65" x14ac:dyDescent="0.25">
      <c r="BK6194" s="74">
        <v>11384</v>
      </c>
      <c r="BL6194" s="74" t="s">
        <v>6289</v>
      </c>
      <c r="BM6194" s="74"/>
    </row>
    <row r="6195" spans="63:65" x14ac:dyDescent="0.25">
      <c r="BK6195" s="74">
        <v>11385</v>
      </c>
      <c r="BL6195" s="74" t="s">
        <v>9910</v>
      </c>
      <c r="BM6195" s="74"/>
    </row>
    <row r="6196" spans="63:65" x14ac:dyDescent="0.25">
      <c r="BK6196" s="74">
        <v>11386</v>
      </c>
      <c r="BL6196" s="74" t="s">
        <v>6562</v>
      </c>
      <c r="BM6196" s="74"/>
    </row>
    <row r="6197" spans="63:65" x14ac:dyDescent="0.25">
      <c r="BK6197" s="74">
        <v>11387</v>
      </c>
      <c r="BL6197" s="74" t="s">
        <v>6563</v>
      </c>
      <c r="BM6197" s="74"/>
    </row>
    <row r="6198" spans="63:65" x14ac:dyDescent="0.25">
      <c r="BK6198" s="74">
        <v>11388</v>
      </c>
      <c r="BL6198" s="74" t="s">
        <v>10611</v>
      </c>
      <c r="BM6198" s="74"/>
    </row>
    <row r="6199" spans="63:65" x14ac:dyDescent="0.25">
      <c r="BK6199" s="74">
        <v>11389</v>
      </c>
      <c r="BL6199" s="74" t="s">
        <v>4352</v>
      </c>
      <c r="BM6199" s="74"/>
    </row>
    <row r="6200" spans="63:65" x14ac:dyDescent="0.25">
      <c r="BK6200" s="74">
        <v>11390</v>
      </c>
      <c r="BL6200" s="74" t="s">
        <v>6564</v>
      </c>
      <c r="BM6200" s="74"/>
    </row>
    <row r="6201" spans="63:65" x14ac:dyDescent="0.25">
      <c r="BK6201" s="74">
        <v>11391</v>
      </c>
      <c r="BL6201" s="74" t="s">
        <v>6565</v>
      </c>
      <c r="BM6201" s="74"/>
    </row>
    <row r="6202" spans="63:65" x14ac:dyDescent="0.25">
      <c r="BK6202" s="74">
        <v>11392</v>
      </c>
      <c r="BL6202" s="74" t="s">
        <v>6566</v>
      </c>
      <c r="BM6202" s="74"/>
    </row>
    <row r="6203" spans="63:65" x14ac:dyDescent="0.25">
      <c r="BK6203" s="74">
        <v>11393</v>
      </c>
      <c r="BL6203" s="74" t="s">
        <v>6567</v>
      </c>
      <c r="BM6203" s="74"/>
    </row>
    <row r="6204" spans="63:65" x14ac:dyDescent="0.25">
      <c r="BK6204" s="74">
        <v>11394</v>
      </c>
      <c r="BL6204" s="74" t="s">
        <v>10612</v>
      </c>
      <c r="BM6204" s="74"/>
    </row>
    <row r="6205" spans="63:65" x14ac:dyDescent="0.25">
      <c r="BK6205" s="74">
        <v>11395</v>
      </c>
      <c r="BL6205" s="74" t="s">
        <v>10613</v>
      </c>
      <c r="BM6205" s="74"/>
    </row>
    <row r="6206" spans="63:65" x14ac:dyDescent="0.25">
      <c r="BK6206" s="74">
        <v>11396</v>
      </c>
      <c r="BL6206" s="74" t="s">
        <v>5455</v>
      </c>
      <c r="BM6206" s="74"/>
    </row>
    <row r="6207" spans="63:65" x14ac:dyDescent="0.25">
      <c r="BK6207" s="74">
        <v>11397</v>
      </c>
      <c r="BL6207" s="74" t="s">
        <v>10614</v>
      </c>
      <c r="BM6207" s="74"/>
    </row>
    <row r="6208" spans="63:65" x14ac:dyDescent="0.25">
      <c r="BK6208" s="74">
        <v>11398</v>
      </c>
      <c r="BL6208" s="74" t="s">
        <v>10615</v>
      </c>
      <c r="BM6208" s="74"/>
    </row>
    <row r="6209" spans="63:65" x14ac:dyDescent="0.25">
      <c r="BK6209" s="74">
        <v>11399</v>
      </c>
      <c r="BL6209" s="74" t="s">
        <v>6568</v>
      </c>
      <c r="BM6209" s="74"/>
    </row>
    <row r="6210" spans="63:65" x14ac:dyDescent="0.25">
      <c r="BK6210" s="74">
        <v>11400</v>
      </c>
      <c r="BL6210" s="74" t="s">
        <v>10616</v>
      </c>
      <c r="BM6210" s="74"/>
    </row>
    <row r="6211" spans="63:65" x14ac:dyDescent="0.25">
      <c r="BK6211" s="74">
        <v>11401</v>
      </c>
      <c r="BL6211" s="74" t="s">
        <v>10617</v>
      </c>
      <c r="BM6211" s="74"/>
    </row>
    <row r="6212" spans="63:65" x14ac:dyDescent="0.25">
      <c r="BK6212" s="74">
        <v>11402</v>
      </c>
      <c r="BL6212" s="74" t="s">
        <v>6569</v>
      </c>
      <c r="BM6212" s="74"/>
    </row>
    <row r="6213" spans="63:65" x14ac:dyDescent="0.25">
      <c r="BK6213" s="74">
        <v>11403</v>
      </c>
      <c r="BL6213" s="74" t="s">
        <v>6570</v>
      </c>
      <c r="BM6213" s="74"/>
    </row>
    <row r="6214" spans="63:65" x14ac:dyDescent="0.25">
      <c r="BK6214" s="74">
        <v>11404</v>
      </c>
      <c r="BL6214" s="74" t="s">
        <v>10618</v>
      </c>
      <c r="BM6214" s="74"/>
    </row>
    <row r="6215" spans="63:65" x14ac:dyDescent="0.25">
      <c r="BK6215" s="74">
        <v>11405</v>
      </c>
      <c r="BL6215" s="74" t="s">
        <v>3903</v>
      </c>
      <c r="BM6215" s="74"/>
    </row>
    <row r="6216" spans="63:65" x14ac:dyDescent="0.25">
      <c r="BK6216" s="74">
        <v>11406</v>
      </c>
      <c r="BL6216" s="74" t="s">
        <v>6571</v>
      </c>
      <c r="BM6216" s="74"/>
    </row>
    <row r="6217" spans="63:65" x14ac:dyDescent="0.25">
      <c r="BK6217" s="74">
        <v>11407</v>
      </c>
      <c r="BL6217" s="74" t="s">
        <v>6572</v>
      </c>
      <c r="BM6217" s="74"/>
    </row>
    <row r="6218" spans="63:65" x14ac:dyDescent="0.25">
      <c r="BK6218" s="74">
        <v>11408</v>
      </c>
      <c r="BL6218" s="74" t="s">
        <v>6573</v>
      </c>
      <c r="BM6218" s="74"/>
    </row>
    <row r="6219" spans="63:65" x14ac:dyDescent="0.25">
      <c r="BK6219" s="74">
        <v>11409</v>
      </c>
      <c r="BL6219" s="74" t="s">
        <v>6574</v>
      </c>
      <c r="BM6219" s="74"/>
    </row>
    <row r="6220" spans="63:65" x14ac:dyDescent="0.25">
      <c r="BK6220" s="74">
        <v>11410</v>
      </c>
      <c r="BL6220" s="74" t="s">
        <v>6575</v>
      </c>
      <c r="BM6220" s="74"/>
    </row>
    <row r="6221" spans="63:65" x14ac:dyDescent="0.25">
      <c r="BK6221" s="74">
        <v>11411</v>
      </c>
      <c r="BL6221" s="74" t="s">
        <v>6227</v>
      </c>
      <c r="BM6221" s="74"/>
    </row>
    <row r="6222" spans="63:65" x14ac:dyDescent="0.25">
      <c r="BK6222" s="74">
        <v>11412</v>
      </c>
      <c r="BL6222" s="74" t="s">
        <v>6576</v>
      </c>
      <c r="BM6222" s="74"/>
    </row>
    <row r="6223" spans="63:65" x14ac:dyDescent="0.25">
      <c r="BK6223" s="74">
        <v>11413</v>
      </c>
      <c r="BL6223" s="74" t="s">
        <v>6577</v>
      </c>
      <c r="BM6223" s="74"/>
    </row>
    <row r="6224" spans="63:65" x14ac:dyDescent="0.25">
      <c r="BK6224" s="74">
        <v>11414</v>
      </c>
      <c r="BL6224" s="74" t="s">
        <v>6578</v>
      </c>
      <c r="BM6224" s="74"/>
    </row>
    <row r="6225" spans="63:65" x14ac:dyDescent="0.25">
      <c r="BK6225" s="74">
        <v>11415</v>
      </c>
      <c r="BL6225" s="74" t="s">
        <v>6579</v>
      </c>
      <c r="BM6225" s="74"/>
    </row>
    <row r="6226" spans="63:65" x14ac:dyDescent="0.25">
      <c r="BK6226" s="74">
        <v>11416</v>
      </c>
      <c r="BL6226" s="74" t="s">
        <v>6580</v>
      </c>
      <c r="BM6226" s="74"/>
    </row>
    <row r="6227" spans="63:65" x14ac:dyDescent="0.25">
      <c r="BK6227" s="74">
        <v>11417</v>
      </c>
      <c r="BL6227" s="74" t="s">
        <v>6581</v>
      </c>
      <c r="BM6227" s="74"/>
    </row>
    <row r="6228" spans="63:65" x14ac:dyDescent="0.25">
      <c r="BK6228" s="74">
        <v>11418</v>
      </c>
      <c r="BL6228" s="74" t="s">
        <v>10619</v>
      </c>
      <c r="BM6228" s="74"/>
    </row>
    <row r="6229" spans="63:65" x14ac:dyDescent="0.25">
      <c r="BK6229" s="74">
        <v>11419</v>
      </c>
      <c r="BL6229" s="74" t="s">
        <v>6582</v>
      </c>
      <c r="BM6229" s="74"/>
    </row>
    <row r="6230" spans="63:65" x14ac:dyDescent="0.25">
      <c r="BK6230" s="74">
        <v>11420</v>
      </c>
      <c r="BL6230" s="74" t="s">
        <v>6583</v>
      </c>
      <c r="BM6230" s="74"/>
    </row>
    <row r="6231" spans="63:65" x14ac:dyDescent="0.25">
      <c r="BK6231" s="74">
        <v>11421</v>
      </c>
      <c r="BL6231" s="74" t="s">
        <v>6584</v>
      </c>
      <c r="BM6231" s="74"/>
    </row>
    <row r="6232" spans="63:65" x14ac:dyDescent="0.25">
      <c r="BK6232" s="74">
        <v>11422</v>
      </c>
      <c r="BL6232" s="74" t="s">
        <v>6585</v>
      </c>
      <c r="BM6232" s="74"/>
    </row>
    <row r="6233" spans="63:65" x14ac:dyDescent="0.25">
      <c r="BK6233" s="74">
        <v>11423</v>
      </c>
      <c r="BL6233" s="74" t="s">
        <v>6586</v>
      </c>
      <c r="BM6233" s="74"/>
    </row>
    <row r="6234" spans="63:65" x14ac:dyDescent="0.25">
      <c r="BK6234" s="74">
        <v>11424</v>
      </c>
      <c r="BL6234" s="74" t="s">
        <v>6587</v>
      </c>
      <c r="BM6234" s="74"/>
    </row>
    <row r="6235" spans="63:65" x14ac:dyDescent="0.25">
      <c r="BK6235" s="74">
        <v>11425</v>
      </c>
      <c r="BL6235" s="74" t="s">
        <v>10620</v>
      </c>
      <c r="BM6235" s="74"/>
    </row>
    <row r="6236" spans="63:65" x14ac:dyDescent="0.25">
      <c r="BK6236" s="74">
        <v>11426</v>
      </c>
      <c r="BL6236" s="74" t="s">
        <v>1684</v>
      </c>
      <c r="BM6236" s="74"/>
    </row>
    <row r="6237" spans="63:65" x14ac:dyDescent="0.25">
      <c r="BK6237" s="74">
        <v>11427</v>
      </c>
      <c r="BL6237" s="74" t="s">
        <v>10621</v>
      </c>
      <c r="BM6237" s="74"/>
    </row>
    <row r="6238" spans="63:65" x14ac:dyDescent="0.25">
      <c r="BK6238" s="74">
        <v>11428</v>
      </c>
      <c r="BL6238" s="74" t="s">
        <v>3505</v>
      </c>
      <c r="BM6238" s="74"/>
    </row>
    <row r="6239" spans="63:65" x14ac:dyDescent="0.25">
      <c r="BK6239" s="74">
        <v>11429</v>
      </c>
      <c r="BL6239" s="74" t="s">
        <v>10622</v>
      </c>
      <c r="BM6239" s="74"/>
    </row>
    <row r="6240" spans="63:65" x14ac:dyDescent="0.25">
      <c r="BK6240" s="74">
        <v>11430</v>
      </c>
      <c r="BL6240" s="74" t="s">
        <v>6588</v>
      </c>
      <c r="BM6240" s="74"/>
    </row>
    <row r="6241" spans="63:65" x14ac:dyDescent="0.25">
      <c r="BK6241" s="74">
        <v>11431</v>
      </c>
      <c r="BL6241" s="74" t="s">
        <v>6589</v>
      </c>
      <c r="BM6241" s="74"/>
    </row>
    <row r="6242" spans="63:65" x14ac:dyDescent="0.25">
      <c r="BK6242" s="74">
        <v>11432</v>
      </c>
      <c r="BL6242" s="74" t="s">
        <v>6590</v>
      </c>
      <c r="BM6242" s="74"/>
    </row>
    <row r="6243" spans="63:65" x14ac:dyDescent="0.25">
      <c r="BK6243" s="74">
        <v>11433</v>
      </c>
      <c r="BL6243" s="74" t="s">
        <v>6591</v>
      </c>
      <c r="BM6243" s="74"/>
    </row>
    <row r="6244" spans="63:65" x14ac:dyDescent="0.25">
      <c r="BK6244" s="74">
        <v>11434</v>
      </c>
      <c r="BL6244" s="74" t="s">
        <v>10623</v>
      </c>
      <c r="BM6244" s="74"/>
    </row>
    <row r="6245" spans="63:65" x14ac:dyDescent="0.25">
      <c r="BK6245" s="74">
        <v>11435</v>
      </c>
      <c r="BL6245" s="74" t="s">
        <v>6592</v>
      </c>
      <c r="BM6245" s="74"/>
    </row>
    <row r="6246" spans="63:65" x14ac:dyDescent="0.25">
      <c r="BK6246" s="74">
        <v>11436</v>
      </c>
      <c r="BL6246" s="74" t="s">
        <v>10624</v>
      </c>
      <c r="BM6246" s="74"/>
    </row>
    <row r="6247" spans="63:65" x14ac:dyDescent="0.25">
      <c r="BK6247" s="74">
        <v>11437</v>
      </c>
      <c r="BL6247" s="74" t="s">
        <v>6593</v>
      </c>
      <c r="BM6247" s="74"/>
    </row>
    <row r="6248" spans="63:65" x14ac:dyDescent="0.25">
      <c r="BK6248" s="74">
        <v>11438</v>
      </c>
      <c r="BL6248" s="74" t="s">
        <v>6594</v>
      </c>
      <c r="BM6248" s="74"/>
    </row>
    <row r="6249" spans="63:65" x14ac:dyDescent="0.25">
      <c r="BK6249" s="74">
        <v>11439</v>
      </c>
      <c r="BL6249" s="74" t="s">
        <v>6595</v>
      </c>
      <c r="BM6249" s="74"/>
    </row>
    <row r="6250" spans="63:65" x14ac:dyDescent="0.25">
      <c r="BK6250" s="74">
        <v>11440</v>
      </c>
      <c r="BL6250" s="74" t="s">
        <v>10625</v>
      </c>
      <c r="BM6250" s="74"/>
    </row>
    <row r="6251" spans="63:65" x14ac:dyDescent="0.25">
      <c r="BK6251" s="74">
        <v>11441</v>
      </c>
      <c r="BL6251" s="74" t="s">
        <v>6596</v>
      </c>
      <c r="BM6251" s="74"/>
    </row>
    <row r="6252" spans="63:65" x14ac:dyDescent="0.25">
      <c r="BK6252" s="74">
        <v>11442</v>
      </c>
      <c r="BL6252" s="74" t="s">
        <v>6597</v>
      </c>
      <c r="BM6252" s="74"/>
    </row>
    <row r="6253" spans="63:65" x14ac:dyDescent="0.25">
      <c r="BK6253" s="74">
        <v>11443</v>
      </c>
      <c r="BL6253" s="74" t="s">
        <v>6598</v>
      </c>
      <c r="BM6253" s="74"/>
    </row>
    <row r="6254" spans="63:65" x14ac:dyDescent="0.25">
      <c r="BK6254" s="74">
        <v>11444</v>
      </c>
      <c r="BL6254" s="74" t="s">
        <v>10626</v>
      </c>
      <c r="BM6254" s="74"/>
    </row>
    <row r="6255" spans="63:65" x14ac:dyDescent="0.25">
      <c r="BK6255" s="74">
        <v>11445</v>
      </c>
      <c r="BL6255" s="74" t="s">
        <v>10627</v>
      </c>
      <c r="BM6255" s="74"/>
    </row>
    <row r="6256" spans="63:65" x14ac:dyDescent="0.25">
      <c r="BK6256" s="74">
        <v>11446</v>
      </c>
      <c r="BL6256" s="74" t="s">
        <v>6599</v>
      </c>
      <c r="BM6256" s="74"/>
    </row>
    <row r="6257" spans="63:65" x14ac:dyDescent="0.25">
      <c r="BK6257" s="74">
        <v>11447</v>
      </c>
      <c r="BL6257" s="74" t="s">
        <v>6600</v>
      </c>
      <c r="BM6257" s="74"/>
    </row>
    <row r="6258" spans="63:65" x14ac:dyDescent="0.25">
      <c r="BK6258" s="74">
        <v>11448</v>
      </c>
      <c r="BL6258" s="74" t="s">
        <v>6601</v>
      </c>
      <c r="BM6258" s="74"/>
    </row>
    <row r="6259" spans="63:65" x14ac:dyDescent="0.25">
      <c r="BK6259" s="74">
        <v>11449</v>
      </c>
      <c r="BL6259" s="74" t="s">
        <v>6602</v>
      </c>
      <c r="BM6259" s="74"/>
    </row>
    <row r="6260" spans="63:65" x14ac:dyDescent="0.25">
      <c r="BK6260" s="74">
        <v>11450</v>
      </c>
      <c r="BL6260" s="74" t="s">
        <v>6164</v>
      </c>
      <c r="BM6260" s="74"/>
    </row>
    <row r="6261" spans="63:65" x14ac:dyDescent="0.25">
      <c r="BK6261" s="74">
        <v>11451</v>
      </c>
      <c r="BL6261" s="74" t="s">
        <v>10628</v>
      </c>
      <c r="BM6261" s="74"/>
    </row>
    <row r="6262" spans="63:65" x14ac:dyDescent="0.25">
      <c r="BK6262" s="74">
        <v>11452</v>
      </c>
      <c r="BL6262" s="74" t="s">
        <v>5001</v>
      </c>
      <c r="BM6262" s="74"/>
    </row>
    <row r="6263" spans="63:65" x14ac:dyDescent="0.25">
      <c r="BK6263" s="74">
        <v>11453</v>
      </c>
      <c r="BL6263" s="74" t="s">
        <v>5764</v>
      </c>
      <c r="BM6263" s="74"/>
    </row>
    <row r="6264" spans="63:65" x14ac:dyDescent="0.25">
      <c r="BK6264" s="74">
        <v>11454</v>
      </c>
      <c r="BL6264" s="74" t="s">
        <v>4034</v>
      </c>
      <c r="BM6264" s="74"/>
    </row>
    <row r="6265" spans="63:65" x14ac:dyDescent="0.25">
      <c r="BK6265" s="74">
        <v>11455</v>
      </c>
      <c r="BL6265" s="74" t="s">
        <v>6603</v>
      </c>
      <c r="BM6265" s="74"/>
    </row>
    <row r="6266" spans="63:65" x14ac:dyDescent="0.25">
      <c r="BK6266" s="74">
        <v>11456</v>
      </c>
      <c r="BL6266" s="74" t="s">
        <v>6604</v>
      </c>
      <c r="BM6266" s="74"/>
    </row>
    <row r="6267" spans="63:65" x14ac:dyDescent="0.25">
      <c r="BK6267" s="74">
        <v>11457</v>
      </c>
      <c r="BL6267" s="74" t="s">
        <v>6605</v>
      </c>
      <c r="BM6267" s="74"/>
    </row>
    <row r="6268" spans="63:65" x14ac:dyDescent="0.25">
      <c r="BK6268" s="74">
        <v>11458</v>
      </c>
      <c r="BL6268" s="74" t="s">
        <v>6606</v>
      </c>
      <c r="BM6268" s="74"/>
    </row>
    <row r="6269" spans="63:65" x14ac:dyDescent="0.25">
      <c r="BK6269" s="74">
        <v>11459</v>
      </c>
      <c r="BL6269" s="74" t="s">
        <v>10629</v>
      </c>
      <c r="BM6269" s="74"/>
    </row>
    <row r="6270" spans="63:65" x14ac:dyDescent="0.25">
      <c r="BK6270" s="74">
        <v>11460</v>
      </c>
      <c r="BL6270" s="74" t="s">
        <v>6607</v>
      </c>
      <c r="BM6270" s="74"/>
    </row>
    <row r="6271" spans="63:65" x14ac:dyDescent="0.25">
      <c r="BK6271" s="74">
        <v>11461</v>
      </c>
      <c r="BL6271" s="74" t="s">
        <v>6608</v>
      </c>
      <c r="BM6271" s="74"/>
    </row>
    <row r="6272" spans="63:65" x14ac:dyDescent="0.25">
      <c r="BK6272" s="74">
        <v>11462</v>
      </c>
      <c r="BL6272" s="74" t="s">
        <v>10630</v>
      </c>
      <c r="BM6272" s="74"/>
    </row>
    <row r="6273" spans="63:65" x14ac:dyDescent="0.25">
      <c r="BK6273" s="74">
        <v>11463</v>
      </c>
      <c r="BL6273" s="74" t="s">
        <v>12431</v>
      </c>
      <c r="BM6273" s="74"/>
    </row>
    <row r="6274" spans="63:65" x14ac:dyDescent="0.25">
      <c r="BK6274" s="74">
        <v>11464</v>
      </c>
      <c r="BL6274" s="74" t="s">
        <v>6610</v>
      </c>
      <c r="BM6274" s="74"/>
    </row>
    <row r="6275" spans="63:65" x14ac:dyDescent="0.25">
      <c r="BK6275" s="74">
        <v>11465</v>
      </c>
      <c r="BL6275" s="74" t="s">
        <v>6611</v>
      </c>
      <c r="BM6275" s="74"/>
    </row>
    <row r="6276" spans="63:65" x14ac:dyDescent="0.25">
      <c r="BK6276" s="74">
        <v>11466</v>
      </c>
      <c r="BL6276" s="74" t="s">
        <v>6612</v>
      </c>
      <c r="BM6276" s="74"/>
    </row>
    <row r="6277" spans="63:65" x14ac:dyDescent="0.25">
      <c r="BK6277" s="74">
        <v>11467</v>
      </c>
      <c r="BL6277" s="74" t="s">
        <v>6613</v>
      </c>
      <c r="BM6277" s="74"/>
    </row>
    <row r="6278" spans="63:65" x14ac:dyDescent="0.25">
      <c r="BK6278" s="74">
        <v>11468</v>
      </c>
      <c r="BL6278" s="74" t="s">
        <v>5991</v>
      </c>
      <c r="BM6278" s="74"/>
    </row>
    <row r="6279" spans="63:65" x14ac:dyDescent="0.25">
      <c r="BK6279" s="74">
        <v>11469</v>
      </c>
      <c r="BL6279" s="74" t="s">
        <v>5861</v>
      </c>
      <c r="BM6279" s="74"/>
    </row>
    <row r="6280" spans="63:65" x14ac:dyDescent="0.25">
      <c r="BK6280" s="74">
        <v>11470</v>
      </c>
      <c r="BL6280" s="74" t="s">
        <v>10631</v>
      </c>
      <c r="BM6280" s="74"/>
    </row>
    <row r="6281" spans="63:65" x14ac:dyDescent="0.25">
      <c r="BK6281" s="74">
        <v>11471</v>
      </c>
      <c r="BL6281" s="74" t="s">
        <v>6606</v>
      </c>
      <c r="BM6281" s="74"/>
    </row>
    <row r="6282" spans="63:65" x14ac:dyDescent="0.25">
      <c r="BK6282" s="74">
        <v>11472</v>
      </c>
      <c r="BL6282" s="74" t="s">
        <v>10632</v>
      </c>
      <c r="BM6282" s="74"/>
    </row>
    <row r="6283" spans="63:65" x14ac:dyDescent="0.25">
      <c r="BK6283" s="74">
        <v>11473</v>
      </c>
      <c r="BL6283" s="74" t="s">
        <v>6614</v>
      </c>
      <c r="BM6283" s="74"/>
    </row>
    <row r="6284" spans="63:65" x14ac:dyDescent="0.25">
      <c r="BK6284" s="74">
        <v>11474</v>
      </c>
      <c r="BL6284" s="74" t="s">
        <v>1181</v>
      </c>
      <c r="BM6284" s="74"/>
    </row>
    <row r="6285" spans="63:65" x14ac:dyDescent="0.25">
      <c r="BK6285" s="74">
        <v>11475</v>
      </c>
      <c r="BL6285" s="74" t="s">
        <v>6615</v>
      </c>
      <c r="BM6285" s="74"/>
    </row>
    <row r="6286" spans="63:65" x14ac:dyDescent="0.25">
      <c r="BK6286" s="74">
        <v>11476</v>
      </c>
      <c r="BL6286" s="74" t="s">
        <v>5056</v>
      </c>
      <c r="BM6286" s="74"/>
    </row>
    <row r="6287" spans="63:65" x14ac:dyDescent="0.25">
      <c r="BK6287" s="74">
        <v>11477</v>
      </c>
      <c r="BL6287" s="74" t="s">
        <v>6616</v>
      </c>
      <c r="BM6287" s="74"/>
    </row>
    <row r="6288" spans="63:65" x14ac:dyDescent="0.25">
      <c r="BK6288" s="74">
        <v>11478</v>
      </c>
      <c r="BL6288" s="74" t="s">
        <v>6617</v>
      </c>
      <c r="BM6288" s="74"/>
    </row>
    <row r="6289" spans="63:65" x14ac:dyDescent="0.25">
      <c r="BK6289" s="74">
        <v>11479</v>
      </c>
      <c r="BL6289" s="74" t="s">
        <v>6618</v>
      </c>
      <c r="BM6289" s="74"/>
    </row>
    <row r="6290" spans="63:65" x14ac:dyDescent="0.25">
      <c r="BK6290" s="74">
        <v>11480</v>
      </c>
      <c r="BL6290" s="74" t="s">
        <v>6619</v>
      </c>
      <c r="BM6290" s="74"/>
    </row>
    <row r="6291" spans="63:65" x14ac:dyDescent="0.25">
      <c r="BK6291" s="74">
        <v>11481</v>
      </c>
      <c r="BL6291" s="74" t="s">
        <v>6620</v>
      </c>
      <c r="BM6291" s="74"/>
    </row>
    <row r="6292" spans="63:65" x14ac:dyDescent="0.25">
      <c r="BK6292" s="74">
        <v>11482</v>
      </c>
      <c r="BL6292" s="74" t="s">
        <v>10633</v>
      </c>
      <c r="BM6292" s="74"/>
    </row>
    <row r="6293" spans="63:65" x14ac:dyDescent="0.25">
      <c r="BK6293" s="74">
        <v>11483</v>
      </c>
      <c r="BL6293" s="74" t="s">
        <v>10634</v>
      </c>
      <c r="BM6293" s="74"/>
    </row>
    <row r="6294" spans="63:65" x14ac:dyDescent="0.25">
      <c r="BK6294" s="74">
        <v>11484</v>
      </c>
      <c r="BL6294" s="74" t="s">
        <v>10635</v>
      </c>
      <c r="BM6294" s="74"/>
    </row>
    <row r="6295" spans="63:65" x14ac:dyDescent="0.25">
      <c r="BK6295" s="74">
        <v>11485</v>
      </c>
      <c r="BL6295" s="74" t="s">
        <v>6621</v>
      </c>
      <c r="BM6295" s="74"/>
    </row>
    <row r="6296" spans="63:65" x14ac:dyDescent="0.25">
      <c r="BK6296" s="74">
        <v>11486</v>
      </c>
      <c r="BL6296" s="74" t="s">
        <v>3462</v>
      </c>
      <c r="BM6296" s="74"/>
    </row>
    <row r="6297" spans="63:65" x14ac:dyDescent="0.25">
      <c r="BK6297" s="74">
        <v>11487</v>
      </c>
      <c r="BL6297" s="74" t="s">
        <v>10636</v>
      </c>
      <c r="BM6297" s="74"/>
    </row>
    <row r="6298" spans="63:65" x14ac:dyDescent="0.25">
      <c r="BK6298" s="74">
        <v>11488</v>
      </c>
      <c r="BL6298" s="74" t="s">
        <v>6622</v>
      </c>
      <c r="BM6298" s="74"/>
    </row>
    <row r="6299" spans="63:65" x14ac:dyDescent="0.25">
      <c r="BK6299" s="74">
        <v>11489</v>
      </c>
      <c r="BL6299" s="74" t="s">
        <v>9579</v>
      </c>
      <c r="BM6299" s="74"/>
    </row>
    <row r="6300" spans="63:65" x14ac:dyDescent="0.25">
      <c r="BK6300" s="74">
        <v>11490</v>
      </c>
      <c r="BL6300" s="74" t="s">
        <v>10637</v>
      </c>
      <c r="BM6300" s="74"/>
    </row>
    <row r="6301" spans="63:65" x14ac:dyDescent="0.25">
      <c r="BK6301" s="74">
        <v>11491</v>
      </c>
      <c r="BL6301" s="74" t="s">
        <v>5241</v>
      </c>
      <c r="BM6301" s="74"/>
    </row>
    <row r="6302" spans="63:65" x14ac:dyDescent="0.25">
      <c r="BK6302" s="74">
        <v>11492</v>
      </c>
      <c r="BL6302" s="74" t="s">
        <v>3436</v>
      </c>
      <c r="BM6302" s="74"/>
    </row>
    <row r="6303" spans="63:65" x14ac:dyDescent="0.25">
      <c r="BK6303" s="74">
        <v>11493</v>
      </c>
      <c r="BL6303" s="74" t="s">
        <v>6624</v>
      </c>
      <c r="BM6303" s="74"/>
    </row>
    <row r="6304" spans="63:65" x14ac:dyDescent="0.25">
      <c r="BK6304" s="74">
        <v>11494</v>
      </c>
      <c r="BL6304" s="74" t="s">
        <v>1440</v>
      </c>
      <c r="BM6304" s="74"/>
    </row>
    <row r="6305" spans="63:65" x14ac:dyDescent="0.25">
      <c r="BK6305" s="74">
        <v>11495</v>
      </c>
      <c r="BL6305" s="74" t="s">
        <v>6625</v>
      </c>
      <c r="BM6305" s="74"/>
    </row>
    <row r="6306" spans="63:65" x14ac:dyDescent="0.25">
      <c r="BK6306" s="74">
        <v>11496</v>
      </c>
      <c r="BL6306" s="74" t="s">
        <v>6626</v>
      </c>
      <c r="BM6306" s="74"/>
    </row>
    <row r="6307" spans="63:65" x14ac:dyDescent="0.25">
      <c r="BK6307" s="74">
        <v>11497</v>
      </c>
      <c r="BL6307" s="74" t="s">
        <v>6627</v>
      </c>
      <c r="BM6307" s="74"/>
    </row>
    <row r="6308" spans="63:65" x14ac:dyDescent="0.25">
      <c r="BK6308" s="74">
        <v>11498</v>
      </c>
      <c r="BL6308" s="74" t="s">
        <v>10638</v>
      </c>
      <c r="BM6308" s="74"/>
    </row>
    <row r="6309" spans="63:65" x14ac:dyDescent="0.25">
      <c r="BK6309" s="74">
        <v>11499</v>
      </c>
      <c r="BL6309" s="74" t="s">
        <v>5687</v>
      </c>
      <c r="BM6309" s="74"/>
    </row>
    <row r="6310" spans="63:65" x14ac:dyDescent="0.25">
      <c r="BK6310" s="74">
        <v>11500</v>
      </c>
      <c r="BL6310" s="74" t="s">
        <v>6628</v>
      </c>
      <c r="BM6310" s="74"/>
    </row>
    <row r="6311" spans="63:65" x14ac:dyDescent="0.25">
      <c r="BK6311" s="74">
        <v>11501</v>
      </c>
      <c r="BL6311" s="74" t="s">
        <v>5664</v>
      </c>
      <c r="BM6311" s="74"/>
    </row>
    <row r="6312" spans="63:65" x14ac:dyDescent="0.25">
      <c r="BK6312" s="74">
        <v>11502</v>
      </c>
      <c r="BL6312" s="74" t="s">
        <v>10639</v>
      </c>
      <c r="BM6312" s="74"/>
    </row>
    <row r="6313" spans="63:65" x14ac:dyDescent="0.25">
      <c r="BK6313" s="74">
        <v>11503</v>
      </c>
      <c r="BL6313" s="74" t="s">
        <v>6629</v>
      </c>
      <c r="BM6313" s="74"/>
    </row>
    <row r="6314" spans="63:65" x14ac:dyDescent="0.25">
      <c r="BK6314" s="74">
        <v>11504</v>
      </c>
      <c r="BL6314" s="74" t="s">
        <v>3462</v>
      </c>
      <c r="BM6314" s="74"/>
    </row>
    <row r="6315" spans="63:65" x14ac:dyDescent="0.25">
      <c r="BK6315" s="74">
        <v>11505</v>
      </c>
      <c r="BL6315" s="74" t="s">
        <v>6630</v>
      </c>
      <c r="BM6315" s="74"/>
    </row>
    <row r="6316" spans="63:65" x14ac:dyDescent="0.25">
      <c r="BK6316" s="74">
        <v>11506</v>
      </c>
      <c r="BL6316" s="74" t="s">
        <v>6631</v>
      </c>
      <c r="BM6316" s="74"/>
    </row>
    <row r="6317" spans="63:65" x14ac:dyDescent="0.25">
      <c r="BK6317" s="74">
        <v>11507</v>
      </c>
      <c r="BL6317" s="74" t="s">
        <v>6632</v>
      </c>
      <c r="BM6317" s="74"/>
    </row>
    <row r="6318" spans="63:65" x14ac:dyDescent="0.25">
      <c r="BK6318" s="74">
        <v>11508</v>
      </c>
      <c r="BL6318" s="74" t="s">
        <v>6633</v>
      </c>
      <c r="BM6318" s="74"/>
    </row>
    <row r="6319" spans="63:65" x14ac:dyDescent="0.25">
      <c r="BK6319" s="74">
        <v>11509</v>
      </c>
      <c r="BL6319" s="74" t="s">
        <v>748</v>
      </c>
      <c r="BM6319" s="74"/>
    </row>
    <row r="6320" spans="63:65" x14ac:dyDescent="0.25">
      <c r="BK6320" s="74">
        <v>11510</v>
      </c>
      <c r="BL6320" s="74" t="s">
        <v>10640</v>
      </c>
      <c r="BM6320" s="74"/>
    </row>
    <row r="6321" spans="63:65" x14ac:dyDescent="0.25">
      <c r="BK6321" s="74">
        <v>11511</v>
      </c>
      <c r="BL6321" s="74" t="s">
        <v>6569</v>
      </c>
      <c r="BM6321" s="74"/>
    </row>
    <row r="6322" spans="63:65" x14ac:dyDescent="0.25">
      <c r="BK6322" s="74">
        <v>11512</v>
      </c>
      <c r="BL6322" s="74" t="s">
        <v>6634</v>
      </c>
      <c r="BM6322" s="74"/>
    </row>
    <row r="6323" spans="63:65" x14ac:dyDescent="0.25">
      <c r="BK6323" s="74">
        <v>11513</v>
      </c>
      <c r="BL6323" s="74" t="s">
        <v>6635</v>
      </c>
      <c r="BM6323" s="74"/>
    </row>
    <row r="6324" spans="63:65" x14ac:dyDescent="0.25">
      <c r="BK6324" s="74">
        <v>11514</v>
      </c>
      <c r="BL6324" s="74" t="s">
        <v>6636</v>
      </c>
      <c r="BM6324" s="74"/>
    </row>
    <row r="6325" spans="63:65" x14ac:dyDescent="0.25">
      <c r="BK6325" s="74">
        <v>11515</v>
      </c>
      <c r="BL6325" s="74" t="s">
        <v>6637</v>
      </c>
      <c r="BM6325" s="74"/>
    </row>
    <row r="6326" spans="63:65" x14ac:dyDescent="0.25">
      <c r="BK6326" s="74">
        <v>11516</v>
      </c>
      <c r="BL6326" s="74" t="s">
        <v>3336</v>
      </c>
      <c r="BM6326" s="74"/>
    </row>
    <row r="6327" spans="63:65" x14ac:dyDescent="0.25">
      <c r="BK6327" s="74">
        <v>11517</v>
      </c>
      <c r="BL6327" s="74" t="s">
        <v>6638</v>
      </c>
      <c r="BM6327" s="74"/>
    </row>
    <row r="6328" spans="63:65" x14ac:dyDescent="0.25">
      <c r="BK6328" s="74">
        <v>11518</v>
      </c>
      <c r="BL6328" s="74" t="s">
        <v>6639</v>
      </c>
      <c r="BM6328" s="74"/>
    </row>
    <row r="6329" spans="63:65" x14ac:dyDescent="0.25">
      <c r="BK6329" s="74">
        <v>11519</v>
      </c>
      <c r="BL6329" s="74" t="s">
        <v>4496</v>
      </c>
      <c r="BM6329" s="74"/>
    </row>
    <row r="6330" spans="63:65" x14ac:dyDescent="0.25">
      <c r="BK6330" s="74">
        <v>11520</v>
      </c>
      <c r="BL6330" s="74" t="s">
        <v>10641</v>
      </c>
      <c r="BM6330" s="74"/>
    </row>
    <row r="6331" spans="63:65" x14ac:dyDescent="0.25">
      <c r="BK6331" s="74">
        <v>11521</v>
      </c>
      <c r="BL6331" s="74" t="s">
        <v>6640</v>
      </c>
      <c r="BM6331" s="74"/>
    </row>
    <row r="6332" spans="63:65" x14ac:dyDescent="0.25">
      <c r="BK6332" s="74">
        <v>11522</v>
      </c>
      <c r="BL6332" s="74" t="s">
        <v>6641</v>
      </c>
      <c r="BM6332" s="74"/>
    </row>
    <row r="6333" spans="63:65" x14ac:dyDescent="0.25">
      <c r="BK6333" s="74">
        <v>11523</v>
      </c>
      <c r="BL6333" s="74" t="s">
        <v>6642</v>
      </c>
      <c r="BM6333" s="74"/>
    </row>
    <row r="6334" spans="63:65" x14ac:dyDescent="0.25">
      <c r="BK6334" s="74">
        <v>11524</v>
      </c>
      <c r="BL6334" s="74" t="s">
        <v>10642</v>
      </c>
      <c r="BM6334" s="74"/>
    </row>
    <row r="6335" spans="63:65" x14ac:dyDescent="0.25">
      <c r="BK6335" s="74">
        <v>11525</v>
      </c>
      <c r="BL6335" s="74" t="s">
        <v>6641</v>
      </c>
      <c r="BM6335" s="74"/>
    </row>
    <row r="6336" spans="63:65" x14ac:dyDescent="0.25">
      <c r="BK6336" s="74">
        <v>11527</v>
      </c>
      <c r="BL6336" s="74" t="s">
        <v>6643</v>
      </c>
      <c r="BM6336" s="74"/>
    </row>
    <row r="6337" spans="63:65" x14ac:dyDescent="0.25">
      <c r="BK6337" s="74">
        <v>11528</v>
      </c>
      <c r="BL6337" s="74" t="s">
        <v>6644</v>
      </c>
      <c r="BM6337" s="74"/>
    </row>
    <row r="6338" spans="63:65" x14ac:dyDescent="0.25">
      <c r="BK6338" s="74">
        <v>11529</v>
      </c>
      <c r="BL6338" s="74" t="s">
        <v>3592</v>
      </c>
      <c r="BM6338" s="74"/>
    </row>
    <row r="6339" spans="63:65" x14ac:dyDescent="0.25">
      <c r="BK6339" s="74">
        <v>11530</v>
      </c>
      <c r="BL6339" s="74" t="s">
        <v>10643</v>
      </c>
      <c r="BM6339" s="74"/>
    </row>
    <row r="6340" spans="63:65" x14ac:dyDescent="0.25">
      <c r="BK6340" s="74">
        <v>11531</v>
      </c>
      <c r="BL6340" s="74" t="s">
        <v>3505</v>
      </c>
      <c r="BM6340" s="74"/>
    </row>
    <row r="6341" spans="63:65" x14ac:dyDescent="0.25">
      <c r="BK6341" s="74">
        <v>11532</v>
      </c>
      <c r="BL6341" s="74" t="s">
        <v>10644</v>
      </c>
      <c r="BM6341" s="74"/>
    </row>
    <row r="6342" spans="63:65" x14ac:dyDescent="0.25">
      <c r="BK6342" s="74">
        <v>11533</v>
      </c>
      <c r="BL6342" s="74" t="s">
        <v>10645</v>
      </c>
      <c r="BM6342" s="74"/>
    </row>
    <row r="6343" spans="63:65" x14ac:dyDescent="0.25">
      <c r="BK6343" s="74">
        <v>11534</v>
      </c>
      <c r="BL6343" s="74" t="s">
        <v>6645</v>
      </c>
      <c r="BM6343" s="74"/>
    </row>
    <row r="6344" spans="63:65" x14ac:dyDescent="0.25">
      <c r="BK6344" s="74">
        <v>11535</v>
      </c>
      <c r="BL6344" s="74" t="s">
        <v>10646</v>
      </c>
      <c r="BM6344" s="74"/>
    </row>
    <row r="6345" spans="63:65" x14ac:dyDescent="0.25">
      <c r="BK6345" s="74">
        <v>11536</v>
      </c>
      <c r="BL6345" s="74" t="s">
        <v>3932</v>
      </c>
      <c r="BM6345" s="74"/>
    </row>
    <row r="6346" spans="63:65" x14ac:dyDescent="0.25">
      <c r="BK6346" s="74">
        <v>11537</v>
      </c>
      <c r="BL6346" s="74" t="s">
        <v>6646</v>
      </c>
      <c r="BM6346" s="74"/>
    </row>
    <row r="6347" spans="63:65" x14ac:dyDescent="0.25">
      <c r="BK6347" s="74">
        <v>11538</v>
      </c>
      <c r="BL6347" s="74" t="s">
        <v>6647</v>
      </c>
      <c r="BM6347" s="74"/>
    </row>
    <row r="6348" spans="63:65" x14ac:dyDescent="0.25">
      <c r="BK6348" s="74">
        <v>11539</v>
      </c>
      <c r="BL6348" s="74" t="s">
        <v>6648</v>
      </c>
      <c r="BM6348" s="74"/>
    </row>
    <row r="6349" spans="63:65" x14ac:dyDescent="0.25">
      <c r="BK6349" s="74">
        <v>11540</v>
      </c>
      <c r="BL6349" s="74" t="s">
        <v>6649</v>
      </c>
      <c r="BM6349" s="74"/>
    </row>
    <row r="6350" spans="63:65" x14ac:dyDescent="0.25">
      <c r="BK6350" s="74">
        <v>11541</v>
      </c>
      <c r="BL6350" s="74" t="s">
        <v>6650</v>
      </c>
      <c r="BM6350" s="74"/>
    </row>
    <row r="6351" spans="63:65" x14ac:dyDescent="0.25">
      <c r="BK6351" s="74">
        <v>11542</v>
      </c>
      <c r="BL6351" s="74" t="s">
        <v>6651</v>
      </c>
      <c r="BM6351" s="74"/>
    </row>
    <row r="6352" spans="63:65" x14ac:dyDescent="0.25">
      <c r="BK6352" s="74">
        <v>11543</v>
      </c>
      <c r="BL6352" s="74" t="s">
        <v>10647</v>
      </c>
      <c r="BM6352" s="74"/>
    </row>
    <row r="6353" spans="63:65" x14ac:dyDescent="0.25">
      <c r="BK6353" s="74">
        <v>11544</v>
      </c>
      <c r="BL6353" s="74" t="s">
        <v>6652</v>
      </c>
      <c r="BM6353" s="74"/>
    </row>
    <row r="6354" spans="63:65" x14ac:dyDescent="0.25">
      <c r="BK6354" s="74">
        <v>11545</v>
      </c>
      <c r="BL6354" s="74" t="s">
        <v>6653</v>
      </c>
      <c r="BM6354" s="74"/>
    </row>
    <row r="6355" spans="63:65" x14ac:dyDescent="0.25">
      <c r="BK6355" s="74">
        <v>11546</v>
      </c>
      <c r="BL6355" s="74" t="s">
        <v>4496</v>
      </c>
      <c r="BM6355" s="74"/>
    </row>
    <row r="6356" spans="63:65" x14ac:dyDescent="0.25">
      <c r="BK6356" s="74">
        <v>11547</v>
      </c>
      <c r="BL6356" s="74" t="s">
        <v>6654</v>
      </c>
      <c r="BM6356" s="74"/>
    </row>
    <row r="6357" spans="63:65" x14ac:dyDescent="0.25">
      <c r="BK6357" s="74">
        <v>11548</v>
      </c>
      <c r="BL6357" s="74" t="s">
        <v>10648</v>
      </c>
      <c r="BM6357" s="74"/>
    </row>
    <row r="6358" spans="63:65" x14ac:dyDescent="0.25">
      <c r="BK6358" s="74">
        <v>11549</v>
      </c>
      <c r="BL6358" s="74" t="s">
        <v>6655</v>
      </c>
      <c r="BM6358" s="74"/>
    </row>
    <row r="6359" spans="63:65" x14ac:dyDescent="0.25">
      <c r="BK6359" s="74">
        <v>11550</v>
      </c>
      <c r="BL6359" s="74" t="s">
        <v>6656</v>
      </c>
      <c r="BM6359" s="74"/>
    </row>
    <row r="6360" spans="63:65" x14ac:dyDescent="0.25">
      <c r="BK6360" s="74">
        <v>11551</v>
      </c>
      <c r="BL6360" s="74" t="s">
        <v>10649</v>
      </c>
      <c r="BM6360" s="74"/>
    </row>
    <row r="6361" spans="63:65" x14ac:dyDescent="0.25">
      <c r="BK6361" s="74">
        <v>11552</v>
      </c>
      <c r="BL6361" s="74" t="s">
        <v>10650</v>
      </c>
      <c r="BM6361" s="74"/>
    </row>
    <row r="6362" spans="63:65" x14ac:dyDescent="0.25">
      <c r="BK6362" s="74">
        <v>11553</v>
      </c>
      <c r="BL6362" s="74" t="s">
        <v>6657</v>
      </c>
      <c r="BM6362" s="74"/>
    </row>
    <row r="6363" spans="63:65" x14ac:dyDescent="0.25">
      <c r="BK6363" s="74">
        <v>11554</v>
      </c>
      <c r="BL6363" s="74" t="s">
        <v>5777</v>
      </c>
      <c r="BM6363" s="74"/>
    </row>
    <row r="6364" spans="63:65" x14ac:dyDescent="0.25">
      <c r="BK6364" s="74">
        <v>11555</v>
      </c>
      <c r="BL6364" s="74" t="s">
        <v>5777</v>
      </c>
      <c r="BM6364" s="74"/>
    </row>
    <row r="6365" spans="63:65" x14ac:dyDescent="0.25">
      <c r="BK6365" s="74">
        <v>11556</v>
      </c>
      <c r="BL6365" s="74" t="s">
        <v>6658</v>
      </c>
      <c r="BM6365" s="74"/>
    </row>
    <row r="6366" spans="63:65" x14ac:dyDescent="0.25">
      <c r="BK6366" s="74">
        <v>11557</v>
      </c>
      <c r="BL6366" s="74" t="s">
        <v>6659</v>
      </c>
      <c r="BM6366" s="74"/>
    </row>
    <row r="6367" spans="63:65" x14ac:dyDescent="0.25">
      <c r="BK6367" s="74">
        <v>11558</v>
      </c>
      <c r="BL6367" s="74" t="s">
        <v>6660</v>
      </c>
      <c r="BM6367" s="74"/>
    </row>
    <row r="6368" spans="63:65" x14ac:dyDescent="0.25">
      <c r="BK6368" s="74">
        <v>11559</v>
      </c>
      <c r="BL6368" s="74" t="s">
        <v>6649</v>
      </c>
      <c r="BM6368" s="74"/>
    </row>
    <row r="6369" spans="63:65" x14ac:dyDescent="0.25">
      <c r="BK6369" s="74">
        <v>11560</v>
      </c>
      <c r="BL6369" s="74" t="s">
        <v>6661</v>
      </c>
      <c r="BM6369" s="74"/>
    </row>
    <row r="6370" spans="63:65" x14ac:dyDescent="0.25">
      <c r="BK6370" s="74">
        <v>11561</v>
      </c>
      <c r="BL6370" s="74" t="s">
        <v>4985</v>
      </c>
      <c r="BM6370" s="74"/>
    </row>
    <row r="6371" spans="63:65" x14ac:dyDescent="0.25">
      <c r="BK6371" s="74">
        <v>11562</v>
      </c>
      <c r="BL6371" s="74" t="s">
        <v>6662</v>
      </c>
      <c r="BM6371" s="74"/>
    </row>
    <row r="6372" spans="63:65" x14ac:dyDescent="0.25">
      <c r="BK6372" s="74">
        <v>11563</v>
      </c>
      <c r="BL6372" s="74" t="s">
        <v>6663</v>
      </c>
      <c r="BM6372" s="74"/>
    </row>
    <row r="6373" spans="63:65" x14ac:dyDescent="0.25">
      <c r="BK6373" s="74">
        <v>11564</v>
      </c>
      <c r="BL6373" s="74" t="s">
        <v>6664</v>
      </c>
      <c r="BM6373" s="74"/>
    </row>
    <row r="6374" spans="63:65" x14ac:dyDescent="0.25">
      <c r="BK6374" s="74">
        <v>11565</v>
      </c>
      <c r="BL6374" s="74" t="s">
        <v>6665</v>
      </c>
      <c r="BM6374" s="74"/>
    </row>
    <row r="6375" spans="63:65" x14ac:dyDescent="0.25">
      <c r="BK6375" s="74">
        <v>11566</v>
      </c>
      <c r="BL6375" s="74" t="s">
        <v>6666</v>
      </c>
      <c r="BM6375" s="74"/>
    </row>
    <row r="6376" spans="63:65" x14ac:dyDescent="0.25">
      <c r="BK6376" s="74">
        <v>11567</v>
      </c>
      <c r="BL6376" s="74" t="s">
        <v>6667</v>
      </c>
      <c r="BM6376" s="74"/>
    </row>
    <row r="6377" spans="63:65" x14ac:dyDescent="0.25">
      <c r="BK6377" s="74">
        <v>11568</v>
      </c>
      <c r="BL6377" s="74" t="s">
        <v>6668</v>
      </c>
      <c r="BM6377" s="74"/>
    </row>
    <row r="6378" spans="63:65" x14ac:dyDescent="0.25">
      <c r="BK6378" s="74">
        <v>11569</v>
      </c>
      <c r="BL6378" s="74" t="s">
        <v>3323</v>
      </c>
      <c r="BM6378" s="74"/>
    </row>
    <row r="6379" spans="63:65" x14ac:dyDescent="0.25">
      <c r="BK6379" s="74">
        <v>11570</v>
      </c>
      <c r="BL6379" s="74" t="s">
        <v>10651</v>
      </c>
      <c r="BM6379" s="74"/>
    </row>
    <row r="6380" spans="63:65" x14ac:dyDescent="0.25">
      <c r="BK6380" s="74">
        <v>11571</v>
      </c>
      <c r="BL6380" s="74" t="s">
        <v>6669</v>
      </c>
      <c r="BM6380" s="74"/>
    </row>
    <row r="6381" spans="63:65" x14ac:dyDescent="0.25">
      <c r="BK6381" s="74">
        <v>11572</v>
      </c>
      <c r="BL6381" s="74" t="s">
        <v>6670</v>
      </c>
      <c r="BM6381" s="74"/>
    </row>
    <row r="6382" spans="63:65" x14ac:dyDescent="0.25">
      <c r="BK6382" s="74">
        <v>11573</v>
      </c>
      <c r="BL6382" s="74" t="s">
        <v>10652</v>
      </c>
      <c r="BM6382" s="74"/>
    </row>
    <row r="6383" spans="63:65" x14ac:dyDescent="0.25">
      <c r="BK6383" s="74">
        <v>11574</v>
      </c>
      <c r="BL6383" s="74" t="s">
        <v>6249</v>
      </c>
      <c r="BM6383" s="74"/>
    </row>
    <row r="6384" spans="63:65" x14ac:dyDescent="0.25">
      <c r="BK6384" s="74">
        <v>11575</v>
      </c>
      <c r="BL6384" s="74" t="s">
        <v>10653</v>
      </c>
      <c r="BM6384" s="74"/>
    </row>
    <row r="6385" spans="63:65" x14ac:dyDescent="0.25">
      <c r="BK6385" s="74">
        <v>11576</v>
      </c>
      <c r="BL6385" s="74" t="s">
        <v>6671</v>
      </c>
      <c r="BM6385" s="74"/>
    </row>
    <row r="6386" spans="63:65" x14ac:dyDescent="0.25">
      <c r="BK6386" s="74">
        <v>11577</v>
      </c>
      <c r="BL6386" s="74" t="s">
        <v>3354</v>
      </c>
      <c r="BM6386" s="74"/>
    </row>
    <row r="6387" spans="63:65" x14ac:dyDescent="0.25">
      <c r="BK6387" s="74">
        <v>11578</v>
      </c>
      <c r="BL6387" s="74" t="s">
        <v>4493</v>
      </c>
      <c r="BM6387" s="74"/>
    </row>
    <row r="6388" spans="63:65" x14ac:dyDescent="0.25">
      <c r="BK6388" s="74">
        <v>11579</v>
      </c>
      <c r="BL6388" s="74" t="s">
        <v>4022</v>
      </c>
      <c r="BM6388" s="74"/>
    </row>
    <row r="6389" spans="63:65" x14ac:dyDescent="0.25">
      <c r="BK6389" s="74">
        <v>11580</v>
      </c>
      <c r="BL6389" s="74" t="s">
        <v>6672</v>
      </c>
      <c r="BM6389" s="74"/>
    </row>
    <row r="6390" spans="63:65" x14ac:dyDescent="0.25">
      <c r="BK6390" s="74">
        <v>11581</v>
      </c>
      <c r="BL6390" s="74" t="s">
        <v>6661</v>
      </c>
      <c r="BM6390" s="74"/>
    </row>
    <row r="6391" spans="63:65" x14ac:dyDescent="0.25">
      <c r="BK6391" s="74">
        <v>11582</v>
      </c>
      <c r="BL6391" s="74" t="s">
        <v>10654</v>
      </c>
      <c r="BM6391" s="74"/>
    </row>
    <row r="6392" spans="63:65" x14ac:dyDescent="0.25">
      <c r="BK6392" s="74">
        <v>11583</v>
      </c>
      <c r="BL6392" s="74" t="s">
        <v>10655</v>
      </c>
      <c r="BM6392" s="74"/>
    </row>
    <row r="6393" spans="63:65" x14ac:dyDescent="0.25">
      <c r="BK6393" s="74">
        <v>11584</v>
      </c>
      <c r="BL6393" s="74" t="s">
        <v>6673</v>
      </c>
      <c r="BM6393" s="74"/>
    </row>
    <row r="6394" spans="63:65" x14ac:dyDescent="0.25">
      <c r="BK6394" s="74">
        <v>11585</v>
      </c>
      <c r="BL6394" s="74" t="s">
        <v>10656</v>
      </c>
      <c r="BM6394" s="74"/>
    </row>
    <row r="6395" spans="63:65" x14ac:dyDescent="0.25">
      <c r="BK6395" s="74">
        <v>11586</v>
      </c>
      <c r="BL6395" s="74" t="s">
        <v>10657</v>
      </c>
      <c r="BM6395" s="74"/>
    </row>
    <row r="6396" spans="63:65" x14ac:dyDescent="0.25">
      <c r="BK6396" s="74">
        <v>11587</v>
      </c>
      <c r="BL6396" s="74" t="s">
        <v>3357</v>
      </c>
      <c r="BM6396" s="74"/>
    </row>
    <row r="6397" spans="63:65" x14ac:dyDescent="0.25">
      <c r="BK6397" s="74">
        <v>11588</v>
      </c>
      <c r="BL6397" s="74" t="s">
        <v>10658</v>
      </c>
      <c r="BM6397" s="74"/>
    </row>
    <row r="6398" spans="63:65" x14ac:dyDescent="0.25">
      <c r="BK6398" s="74">
        <v>11589</v>
      </c>
      <c r="BL6398" s="74" t="s">
        <v>10659</v>
      </c>
      <c r="BM6398" s="74"/>
    </row>
    <row r="6399" spans="63:65" x14ac:dyDescent="0.25">
      <c r="BK6399" s="74">
        <v>11590</v>
      </c>
      <c r="BL6399" s="74" t="s">
        <v>6674</v>
      </c>
      <c r="BM6399" s="74"/>
    </row>
    <row r="6400" spans="63:65" x14ac:dyDescent="0.25">
      <c r="BK6400" s="74">
        <v>11591</v>
      </c>
      <c r="BL6400" s="74" t="s">
        <v>6675</v>
      </c>
      <c r="BM6400" s="74"/>
    </row>
    <row r="6401" spans="63:65" x14ac:dyDescent="0.25">
      <c r="BK6401" s="74">
        <v>11592</v>
      </c>
      <c r="BL6401" s="74" t="s">
        <v>6676</v>
      </c>
      <c r="BM6401" s="74"/>
    </row>
    <row r="6402" spans="63:65" x14ac:dyDescent="0.25">
      <c r="BK6402" s="74">
        <v>11593</v>
      </c>
      <c r="BL6402" s="74" t="s">
        <v>3355</v>
      </c>
      <c r="BM6402" s="74"/>
    </row>
    <row r="6403" spans="63:65" x14ac:dyDescent="0.25">
      <c r="BK6403" s="74">
        <v>11594</v>
      </c>
      <c r="BL6403" s="74" t="s">
        <v>6677</v>
      </c>
      <c r="BM6403" s="74"/>
    </row>
    <row r="6404" spans="63:65" x14ac:dyDescent="0.25">
      <c r="BK6404" s="74">
        <v>11595</v>
      </c>
      <c r="BL6404" s="74" t="s">
        <v>10660</v>
      </c>
      <c r="BM6404" s="74"/>
    </row>
    <row r="6405" spans="63:65" x14ac:dyDescent="0.25">
      <c r="BK6405" s="74">
        <v>11596</v>
      </c>
      <c r="BL6405" s="74" t="s">
        <v>3644</v>
      </c>
      <c r="BM6405" s="74"/>
    </row>
    <row r="6406" spans="63:65" x14ac:dyDescent="0.25">
      <c r="BK6406" s="74">
        <v>11597</v>
      </c>
      <c r="BL6406" s="74" t="s">
        <v>2745</v>
      </c>
      <c r="BM6406" s="74"/>
    </row>
    <row r="6407" spans="63:65" x14ac:dyDescent="0.25">
      <c r="BK6407" s="74">
        <v>11598</v>
      </c>
      <c r="BL6407" s="74" t="s">
        <v>6678</v>
      </c>
      <c r="BM6407" s="74"/>
    </row>
    <row r="6408" spans="63:65" x14ac:dyDescent="0.25">
      <c r="BK6408" s="74">
        <v>11599</v>
      </c>
      <c r="BL6408" s="74" t="s">
        <v>825</v>
      </c>
      <c r="BM6408" s="74"/>
    </row>
    <row r="6409" spans="63:65" x14ac:dyDescent="0.25">
      <c r="BK6409" s="74">
        <v>11600</v>
      </c>
      <c r="BL6409" s="74" t="s">
        <v>10477</v>
      </c>
      <c r="BM6409" s="74"/>
    </row>
    <row r="6410" spans="63:65" x14ac:dyDescent="0.25">
      <c r="BK6410" s="74">
        <v>11601</v>
      </c>
      <c r="BL6410" s="74" t="s">
        <v>10661</v>
      </c>
      <c r="BM6410" s="74"/>
    </row>
    <row r="6411" spans="63:65" x14ac:dyDescent="0.25">
      <c r="BK6411" s="74">
        <v>11602</v>
      </c>
      <c r="BL6411" s="74" t="s">
        <v>3772</v>
      </c>
      <c r="BM6411" s="74"/>
    </row>
    <row r="6412" spans="63:65" x14ac:dyDescent="0.25">
      <c r="BK6412" s="74">
        <v>11603</v>
      </c>
      <c r="BL6412" s="74" t="s">
        <v>6679</v>
      </c>
      <c r="BM6412" s="74"/>
    </row>
    <row r="6413" spans="63:65" x14ac:dyDescent="0.25">
      <c r="BK6413" s="74">
        <v>11604</v>
      </c>
      <c r="BL6413" s="74" t="s">
        <v>4801</v>
      </c>
      <c r="BM6413" s="74"/>
    </row>
    <row r="6414" spans="63:65" x14ac:dyDescent="0.25">
      <c r="BK6414" s="74">
        <v>11605</v>
      </c>
      <c r="BL6414" s="74" t="s">
        <v>6680</v>
      </c>
      <c r="BM6414" s="74"/>
    </row>
    <row r="6415" spans="63:65" x14ac:dyDescent="0.25">
      <c r="BK6415" s="74">
        <v>11606</v>
      </c>
      <c r="BL6415" s="74" t="s">
        <v>6681</v>
      </c>
      <c r="BM6415" s="74"/>
    </row>
    <row r="6416" spans="63:65" x14ac:dyDescent="0.25">
      <c r="BK6416" s="74">
        <v>11607</v>
      </c>
      <c r="BL6416" s="74" t="s">
        <v>6682</v>
      </c>
      <c r="BM6416" s="74"/>
    </row>
    <row r="6417" spans="63:65" x14ac:dyDescent="0.25">
      <c r="BK6417" s="74">
        <v>11608</v>
      </c>
      <c r="BL6417" s="74" t="s">
        <v>6672</v>
      </c>
      <c r="BM6417" s="74"/>
    </row>
    <row r="6418" spans="63:65" x14ac:dyDescent="0.25">
      <c r="BK6418" s="74">
        <v>11609</v>
      </c>
      <c r="BL6418" s="74" t="s">
        <v>10145</v>
      </c>
      <c r="BM6418" s="74"/>
    </row>
    <row r="6419" spans="63:65" x14ac:dyDescent="0.25">
      <c r="BK6419" s="74">
        <v>11610</v>
      </c>
      <c r="BL6419" s="74" t="s">
        <v>6683</v>
      </c>
      <c r="BM6419" s="74"/>
    </row>
    <row r="6420" spans="63:65" x14ac:dyDescent="0.25">
      <c r="BK6420" s="74">
        <v>11611</v>
      </c>
      <c r="BL6420" s="74" t="s">
        <v>4993</v>
      </c>
      <c r="BM6420" s="74"/>
    </row>
    <row r="6421" spans="63:65" x14ac:dyDescent="0.25">
      <c r="BK6421" s="74">
        <v>11612</v>
      </c>
      <c r="BL6421" s="74" t="s">
        <v>6684</v>
      </c>
      <c r="BM6421" s="74"/>
    </row>
    <row r="6422" spans="63:65" x14ac:dyDescent="0.25">
      <c r="BK6422" s="74">
        <v>11613</v>
      </c>
      <c r="BL6422" s="74" t="s">
        <v>6685</v>
      </c>
      <c r="BM6422" s="74"/>
    </row>
    <row r="6423" spans="63:65" x14ac:dyDescent="0.25">
      <c r="BK6423" s="74">
        <v>11614</v>
      </c>
      <c r="BL6423" s="74" t="s">
        <v>6686</v>
      </c>
      <c r="BM6423" s="74"/>
    </row>
    <row r="6424" spans="63:65" x14ac:dyDescent="0.25">
      <c r="BK6424" s="74">
        <v>11615</v>
      </c>
      <c r="BL6424" s="74" t="s">
        <v>6687</v>
      </c>
      <c r="BM6424" s="74"/>
    </row>
    <row r="6425" spans="63:65" x14ac:dyDescent="0.25">
      <c r="BK6425" s="74">
        <v>11616</v>
      </c>
      <c r="BL6425" s="74" t="s">
        <v>6688</v>
      </c>
      <c r="BM6425" s="74"/>
    </row>
    <row r="6426" spans="63:65" x14ac:dyDescent="0.25">
      <c r="BK6426" s="74">
        <v>11617</v>
      </c>
      <c r="BL6426" s="74" t="s">
        <v>6689</v>
      </c>
      <c r="BM6426" s="74"/>
    </row>
    <row r="6427" spans="63:65" x14ac:dyDescent="0.25">
      <c r="BK6427" s="74">
        <v>11618</v>
      </c>
      <c r="BL6427" s="74" t="s">
        <v>10662</v>
      </c>
      <c r="BM6427" s="74"/>
    </row>
    <row r="6428" spans="63:65" x14ac:dyDescent="0.25">
      <c r="BK6428" s="74">
        <v>11619</v>
      </c>
      <c r="BL6428" s="74" t="s">
        <v>6690</v>
      </c>
      <c r="BM6428" s="74"/>
    </row>
    <row r="6429" spans="63:65" x14ac:dyDescent="0.25">
      <c r="BK6429" s="74">
        <v>11620</v>
      </c>
      <c r="BL6429" s="74" t="s">
        <v>10663</v>
      </c>
      <c r="BM6429" s="74"/>
    </row>
    <row r="6430" spans="63:65" x14ac:dyDescent="0.25">
      <c r="BK6430" s="74">
        <v>11621</v>
      </c>
      <c r="BL6430" s="74" t="s">
        <v>6691</v>
      </c>
      <c r="BM6430" s="74"/>
    </row>
    <row r="6431" spans="63:65" x14ac:dyDescent="0.25">
      <c r="BK6431" s="74">
        <v>11622</v>
      </c>
      <c r="BL6431" s="74" t="s">
        <v>10664</v>
      </c>
      <c r="BM6431" s="74"/>
    </row>
    <row r="6432" spans="63:65" x14ac:dyDescent="0.25">
      <c r="BK6432" s="74">
        <v>11623</v>
      </c>
      <c r="BL6432" s="74" t="s">
        <v>6692</v>
      </c>
      <c r="BM6432" s="74"/>
    </row>
    <row r="6433" spans="63:65" x14ac:dyDescent="0.25">
      <c r="BK6433" s="74">
        <v>11624</v>
      </c>
      <c r="BL6433" s="74" t="s">
        <v>6693</v>
      </c>
      <c r="BM6433" s="74"/>
    </row>
    <row r="6434" spans="63:65" x14ac:dyDescent="0.25">
      <c r="BK6434" s="74">
        <v>11625</v>
      </c>
      <c r="BL6434" s="74" t="s">
        <v>6694</v>
      </c>
      <c r="BM6434" s="74"/>
    </row>
    <row r="6435" spans="63:65" x14ac:dyDescent="0.25">
      <c r="BK6435" s="74">
        <v>11626</v>
      </c>
      <c r="BL6435" s="74" t="s">
        <v>5252</v>
      </c>
      <c r="BM6435" s="74"/>
    </row>
    <row r="6436" spans="63:65" x14ac:dyDescent="0.25">
      <c r="BK6436" s="74">
        <v>11627</v>
      </c>
      <c r="BL6436" s="74" t="s">
        <v>6695</v>
      </c>
      <c r="BM6436" s="74"/>
    </row>
    <row r="6437" spans="63:65" x14ac:dyDescent="0.25">
      <c r="BK6437" s="74">
        <v>11628</v>
      </c>
      <c r="BL6437" s="74" t="s">
        <v>6696</v>
      </c>
      <c r="BM6437" s="74"/>
    </row>
    <row r="6438" spans="63:65" x14ac:dyDescent="0.25">
      <c r="BK6438" s="74">
        <v>11629</v>
      </c>
      <c r="BL6438" s="74" t="s">
        <v>6697</v>
      </c>
      <c r="BM6438" s="74"/>
    </row>
    <row r="6439" spans="63:65" x14ac:dyDescent="0.25">
      <c r="BK6439" s="74">
        <v>11630</v>
      </c>
      <c r="BL6439" s="74" t="s">
        <v>9567</v>
      </c>
      <c r="BM6439" s="74"/>
    </row>
    <row r="6440" spans="63:65" x14ac:dyDescent="0.25">
      <c r="BK6440" s="74">
        <v>11631</v>
      </c>
      <c r="BL6440" s="74" t="s">
        <v>6698</v>
      </c>
      <c r="BM6440" s="74"/>
    </row>
    <row r="6441" spans="63:65" x14ac:dyDescent="0.25">
      <c r="BK6441" s="74">
        <v>11632</v>
      </c>
      <c r="BL6441" s="74" t="s">
        <v>6699</v>
      </c>
      <c r="BM6441" s="74"/>
    </row>
    <row r="6442" spans="63:65" x14ac:dyDescent="0.25">
      <c r="BK6442" s="74">
        <v>11633</v>
      </c>
      <c r="BL6442" s="74" t="s">
        <v>4282</v>
      </c>
      <c r="BM6442" s="74"/>
    </row>
    <row r="6443" spans="63:65" x14ac:dyDescent="0.25">
      <c r="BK6443" s="74">
        <v>11634</v>
      </c>
      <c r="BL6443" s="74" t="s">
        <v>6700</v>
      </c>
      <c r="BM6443" s="74"/>
    </row>
    <row r="6444" spans="63:65" x14ac:dyDescent="0.25">
      <c r="BK6444" s="74">
        <v>11635</v>
      </c>
      <c r="BL6444" s="74" t="s">
        <v>5164</v>
      </c>
      <c r="BM6444" s="74"/>
    </row>
    <row r="6445" spans="63:65" x14ac:dyDescent="0.25">
      <c r="BK6445" s="74">
        <v>11636</v>
      </c>
      <c r="BL6445" s="74" t="s">
        <v>6701</v>
      </c>
      <c r="BM6445" s="74"/>
    </row>
    <row r="6446" spans="63:65" x14ac:dyDescent="0.25">
      <c r="BK6446" s="74">
        <v>11637</v>
      </c>
      <c r="BL6446" s="74" t="s">
        <v>6702</v>
      </c>
      <c r="BM6446" s="74"/>
    </row>
    <row r="6447" spans="63:65" x14ac:dyDescent="0.25">
      <c r="BK6447" s="74">
        <v>11638</v>
      </c>
      <c r="BL6447" s="74" t="s">
        <v>6703</v>
      </c>
      <c r="BM6447" s="74"/>
    </row>
    <row r="6448" spans="63:65" x14ac:dyDescent="0.25">
      <c r="BK6448" s="74">
        <v>11639</v>
      </c>
      <c r="BL6448" s="74" t="s">
        <v>6704</v>
      </c>
      <c r="BM6448" s="74"/>
    </row>
    <row r="6449" spans="63:65" x14ac:dyDescent="0.25">
      <c r="BK6449" s="74">
        <v>11640</v>
      </c>
      <c r="BL6449" s="74" t="s">
        <v>6038</v>
      </c>
      <c r="BM6449" s="74"/>
    </row>
    <row r="6450" spans="63:65" x14ac:dyDescent="0.25">
      <c r="BK6450" s="74">
        <v>11641</v>
      </c>
      <c r="BL6450" s="74" t="s">
        <v>10665</v>
      </c>
      <c r="BM6450" s="74"/>
    </row>
    <row r="6451" spans="63:65" x14ac:dyDescent="0.25">
      <c r="BK6451" s="74">
        <v>11642</v>
      </c>
      <c r="BL6451" s="74" t="s">
        <v>10666</v>
      </c>
      <c r="BM6451" s="74"/>
    </row>
    <row r="6452" spans="63:65" x14ac:dyDescent="0.25">
      <c r="BK6452" s="74">
        <v>11643</v>
      </c>
      <c r="BL6452" s="74" t="s">
        <v>3520</v>
      </c>
      <c r="BM6452" s="74"/>
    </row>
    <row r="6453" spans="63:65" x14ac:dyDescent="0.25">
      <c r="BK6453" s="74">
        <v>11644</v>
      </c>
      <c r="BL6453" s="74" t="s">
        <v>12432</v>
      </c>
      <c r="BM6453" s="74"/>
    </row>
    <row r="6454" spans="63:65" x14ac:dyDescent="0.25">
      <c r="BK6454" s="74">
        <v>11645</v>
      </c>
      <c r="BL6454" s="74" t="s">
        <v>10668</v>
      </c>
      <c r="BM6454" s="74"/>
    </row>
    <row r="6455" spans="63:65" x14ac:dyDescent="0.25">
      <c r="BK6455" s="74">
        <v>11646</v>
      </c>
      <c r="BL6455" s="74" t="s">
        <v>6705</v>
      </c>
      <c r="BM6455" s="74"/>
    </row>
    <row r="6456" spans="63:65" x14ac:dyDescent="0.25">
      <c r="BK6456" s="74">
        <v>11647</v>
      </c>
      <c r="BL6456" s="74" t="s">
        <v>6706</v>
      </c>
      <c r="BM6456" s="74"/>
    </row>
    <row r="6457" spans="63:65" x14ac:dyDescent="0.25">
      <c r="BK6457" s="74">
        <v>11648</v>
      </c>
      <c r="BL6457" s="74" t="s">
        <v>6707</v>
      </c>
      <c r="BM6457" s="74"/>
    </row>
    <row r="6458" spans="63:65" x14ac:dyDescent="0.25">
      <c r="BK6458" s="74">
        <v>11649</v>
      </c>
      <c r="BL6458" s="74" t="s">
        <v>6708</v>
      </c>
      <c r="BM6458" s="74"/>
    </row>
    <row r="6459" spans="63:65" x14ac:dyDescent="0.25">
      <c r="BK6459" s="74">
        <v>11650</v>
      </c>
      <c r="BL6459" s="74" t="s">
        <v>3421</v>
      </c>
      <c r="BM6459" s="74"/>
    </row>
    <row r="6460" spans="63:65" x14ac:dyDescent="0.25">
      <c r="BK6460" s="74">
        <v>11651</v>
      </c>
      <c r="BL6460" s="74" t="s">
        <v>2311</v>
      </c>
      <c r="BM6460" s="74"/>
    </row>
    <row r="6461" spans="63:65" x14ac:dyDescent="0.25">
      <c r="BK6461" s="74">
        <v>11653</v>
      </c>
      <c r="BL6461" s="74" t="s">
        <v>6104</v>
      </c>
      <c r="BM6461" s="74"/>
    </row>
    <row r="6462" spans="63:65" x14ac:dyDescent="0.25">
      <c r="BK6462" s="74">
        <v>11654</v>
      </c>
      <c r="BL6462" s="74" t="s">
        <v>10669</v>
      </c>
      <c r="BM6462" s="74"/>
    </row>
    <row r="6463" spans="63:65" x14ac:dyDescent="0.25">
      <c r="BK6463" s="74">
        <v>11655</v>
      </c>
      <c r="BL6463" s="74" t="s">
        <v>6710</v>
      </c>
      <c r="BM6463" s="74"/>
    </row>
    <row r="6464" spans="63:65" x14ac:dyDescent="0.25">
      <c r="BK6464" s="74">
        <v>11656</v>
      </c>
      <c r="BL6464" s="74" t="s">
        <v>6711</v>
      </c>
      <c r="BM6464" s="74"/>
    </row>
    <row r="6465" spans="63:65" x14ac:dyDescent="0.25">
      <c r="BK6465" s="74">
        <v>11657</v>
      </c>
      <c r="BL6465" s="74" t="s">
        <v>6059</v>
      </c>
      <c r="BM6465" s="74"/>
    </row>
    <row r="6466" spans="63:65" x14ac:dyDescent="0.25">
      <c r="BK6466" s="74">
        <v>11658</v>
      </c>
      <c r="BL6466" s="74" t="s">
        <v>6712</v>
      </c>
      <c r="BM6466" s="74"/>
    </row>
    <row r="6467" spans="63:65" x14ac:dyDescent="0.25">
      <c r="BK6467" s="74">
        <v>11659</v>
      </c>
      <c r="BL6467" s="74" t="s">
        <v>4282</v>
      </c>
      <c r="BM6467" s="74"/>
    </row>
    <row r="6468" spans="63:65" x14ac:dyDescent="0.25">
      <c r="BK6468" s="74">
        <v>11660</v>
      </c>
      <c r="BL6468" s="74" t="s">
        <v>6713</v>
      </c>
      <c r="BM6468" s="74"/>
    </row>
    <row r="6469" spans="63:65" x14ac:dyDescent="0.25">
      <c r="BK6469" s="74">
        <v>11661</v>
      </c>
      <c r="BL6469" s="74" t="s">
        <v>6448</v>
      </c>
      <c r="BM6469" s="74"/>
    </row>
    <row r="6470" spans="63:65" x14ac:dyDescent="0.25">
      <c r="BK6470" s="74">
        <v>11662</v>
      </c>
      <c r="BL6470" s="74" t="s">
        <v>3971</v>
      </c>
      <c r="BM6470" s="74"/>
    </row>
    <row r="6471" spans="63:65" x14ac:dyDescent="0.25">
      <c r="BK6471" s="74">
        <v>11663</v>
      </c>
      <c r="BL6471" s="74" t="s">
        <v>6714</v>
      </c>
      <c r="BM6471" s="74"/>
    </row>
    <row r="6472" spans="63:65" x14ac:dyDescent="0.25">
      <c r="BK6472" s="74">
        <v>11664</v>
      </c>
      <c r="BL6472" s="74" t="s">
        <v>10670</v>
      </c>
      <c r="BM6472" s="74"/>
    </row>
    <row r="6473" spans="63:65" x14ac:dyDescent="0.25">
      <c r="BK6473" s="74">
        <v>11665</v>
      </c>
      <c r="BL6473" s="74" t="s">
        <v>1118</v>
      </c>
      <c r="BM6473" s="74"/>
    </row>
    <row r="6474" spans="63:65" x14ac:dyDescent="0.25">
      <c r="BK6474" s="74">
        <v>11666</v>
      </c>
      <c r="BL6474" s="74" t="s">
        <v>10671</v>
      </c>
      <c r="BM6474" s="74"/>
    </row>
    <row r="6475" spans="63:65" x14ac:dyDescent="0.25">
      <c r="BK6475" s="74">
        <v>11667</v>
      </c>
      <c r="BL6475" s="74" t="s">
        <v>6715</v>
      </c>
      <c r="BM6475" s="74"/>
    </row>
    <row r="6476" spans="63:65" x14ac:dyDescent="0.25">
      <c r="BK6476" s="74">
        <v>11668</v>
      </c>
      <c r="BL6476" s="74" t="s">
        <v>6716</v>
      </c>
      <c r="BM6476" s="74"/>
    </row>
    <row r="6477" spans="63:65" x14ac:dyDescent="0.25">
      <c r="BK6477" s="74">
        <v>11669</v>
      </c>
      <c r="BL6477" s="74" t="s">
        <v>6717</v>
      </c>
      <c r="BM6477" s="74"/>
    </row>
    <row r="6478" spans="63:65" x14ac:dyDescent="0.25">
      <c r="BK6478" s="74">
        <v>11670</v>
      </c>
      <c r="BL6478" s="74" t="s">
        <v>6718</v>
      </c>
      <c r="BM6478" s="74"/>
    </row>
    <row r="6479" spans="63:65" x14ac:dyDescent="0.25">
      <c r="BK6479" s="74">
        <v>11671</v>
      </c>
      <c r="BL6479" s="74" t="s">
        <v>10672</v>
      </c>
      <c r="BM6479" s="74"/>
    </row>
    <row r="6480" spans="63:65" x14ac:dyDescent="0.25">
      <c r="BK6480" s="74">
        <v>11672</v>
      </c>
      <c r="BL6480" s="74" t="s">
        <v>6719</v>
      </c>
      <c r="BM6480" s="74"/>
    </row>
    <row r="6481" spans="63:65" x14ac:dyDescent="0.25">
      <c r="BK6481" s="74">
        <v>11673</v>
      </c>
      <c r="BL6481" s="74" t="s">
        <v>6720</v>
      </c>
      <c r="BM6481" s="74"/>
    </row>
    <row r="6482" spans="63:65" x14ac:dyDescent="0.25">
      <c r="BK6482" s="74">
        <v>11674</v>
      </c>
      <c r="BL6482" s="74" t="s">
        <v>6721</v>
      </c>
      <c r="BM6482" s="74"/>
    </row>
    <row r="6483" spans="63:65" x14ac:dyDescent="0.25">
      <c r="BK6483" s="74">
        <v>11675</v>
      </c>
      <c r="BL6483" s="74" t="s">
        <v>10673</v>
      </c>
      <c r="BM6483" s="74"/>
    </row>
    <row r="6484" spans="63:65" x14ac:dyDescent="0.25">
      <c r="BK6484" s="74">
        <v>11676</v>
      </c>
      <c r="BL6484" s="74" t="s">
        <v>6722</v>
      </c>
      <c r="BM6484" s="74"/>
    </row>
    <row r="6485" spans="63:65" x14ac:dyDescent="0.25">
      <c r="BK6485" s="74">
        <v>11677</v>
      </c>
      <c r="BL6485" s="74" t="s">
        <v>6723</v>
      </c>
      <c r="BM6485" s="74"/>
    </row>
    <row r="6486" spans="63:65" x14ac:dyDescent="0.25">
      <c r="BK6486" s="74">
        <v>11678</v>
      </c>
      <c r="BL6486" s="74" t="s">
        <v>6724</v>
      </c>
      <c r="BM6486" s="74"/>
    </row>
    <row r="6487" spans="63:65" x14ac:dyDescent="0.25">
      <c r="BK6487" s="74">
        <v>11679</v>
      </c>
      <c r="BL6487" s="74" t="s">
        <v>6725</v>
      </c>
      <c r="BM6487" s="74"/>
    </row>
    <row r="6488" spans="63:65" x14ac:dyDescent="0.25">
      <c r="BK6488" s="74">
        <v>11680</v>
      </c>
      <c r="BL6488" s="74" t="s">
        <v>10674</v>
      </c>
      <c r="BM6488" s="74"/>
    </row>
    <row r="6489" spans="63:65" x14ac:dyDescent="0.25">
      <c r="BK6489" s="74">
        <v>11681</v>
      </c>
      <c r="BL6489" s="74" t="s">
        <v>10675</v>
      </c>
      <c r="BM6489" s="74"/>
    </row>
    <row r="6490" spans="63:65" x14ac:dyDescent="0.25">
      <c r="BK6490" s="74">
        <v>11682</v>
      </c>
      <c r="BL6490" s="74" t="s">
        <v>6726</v>
      </c>
      <c r="BM6490" s="74"/>
    </row>
    <row r="6491" spans="63:65" x14ac:dyDescent="0.25">
      <c r="BK6491" s="74">
        <v>11683</v>
      </c>
      <c r="BL6491" s="74" t="s">
        <v>10676</v>
      </c>
      <c r="BM6491" s="74"/>
    </row>
    <row r="6492" spans="63:65" x14ac:dyDescent="0.25">
      <c r="BK6492" s="74">
        <v>11684</v>
      </c>
      <c r="BL6492" s="74" t="s">
        <v>6727</v>
      </c>
      <c r="BM6492" s="74"/>
    </row>
    <row r="6493" spans="63:65" x14ac:dyDescent="0.25">
      <c r="BK6493" s="74">
        <v>11685</v>
      </c>
      <c r="BL6493" s="74" t="s">
        <v>6728</v>
      </c>
      <c r="BM6493" s="74"/>
    </row>
    <row r="6494" spans="63:65" x14ac:dyDescent="0.25">
      <c r="BK6494" s="74">
        <v>11686</v>
      </c>
      <c r="BL6494" s="74" t="s">
        <v>6729</v>
      </c>
      <c r="BM6494" s="74"/>
    </row>
    <row r="6495" spans="63:65" x14ac:dyDescent="0.25">
      <c r="BK6495" s="74">
        <v>11687</v>
      </c>
      <c r="BL6495" s="74" t="s">
        <v>6730</v>
      </c>
      <c r="BM6495" s="74"/>
    </row>
    <row r="6496" spans="63:65" x14ac:dyDescent="0.25">
      <c r="BK6496" s="74">
        <v>11688</v>
      </c>
      <c r="BL6496" s="74" t="s">
        <v>10506</v>
      </c>
      <c r="BM6496" s="74"/>
    </row>
    <row r="6497" spans="63:65" x14ac:dyDescent="0.25">
      <c r="BK6497" s="74">
        <v>11689</v>
      </c>
      <c r="BL6497" s="74" t="s">
        <v>6223</v>
      </c>
      <c r="BM6497" s="74"/>
    </row>
    <row r="6498" spans="63:65" x14ac:dyDescent="0.25">
      <c r="BK6498" s="74">
        <v>11690</v>
      </c>
      <c r="BL6498" s="74" t="s">
        <v>4075</v>
      </c>
      <c r="BM6498" s="74"/>
    </row>
    <row r="6499" spans="63:65" x14ac:dyDescent="0.25">
      <c r="BK6499" s="74">
        <v>11691</v>
      </c>
      <c r="BL6499" s="74" t="s">
        <v>3617</v>
      </c>
      <c r="BM6499" s="74"/>
    </row>
    <row r="6500" spans="63:65" x14ac:dyDescent="0.25">
      <c r="BK6500" s="74">
        <v>11692</v>
      </c>
      <c r="BL6500" s="74" t="s">
        <v>6731</v>
      </c>
      <c r="BM6500" s="74"/>
    </row>
    <row r="6501" spans="63:65" x14ac:dyDescent="0.25">
      <c r="BK6501" s="74">
        <v>11693</v>
      </c>
      <c r="BL6501" s="74" t="s">
        <v>6699</v>
      </c>
      <c r="BM6501" s="74"/>
    </row>
    <row r="6502" spans="63:65" x14ac:dyDescent="0.25">
      <c r="BK6502" s="74">
        <v>11694</v>
      </c>
      <c r="BL6502" s="74" t="s">
        <v>10677</v>
      </c>
      <c r="BM6502" s="74"/>
    </row>
    <row r="6503" spans="63:65" x14ac:dyDescent="0.25">
      <c r="BK6503" s="74">
        <v>11695</v>
      </c>
      <c r="BL6503" s="74" t="s">
        <v>4140</v>
      </c>
      <c r="BM6503" s="74"/>
    </row>
    <row r="6504" spans="63:65" x14ac:dyDescent="0.25">
      <c r="BK6504" s="74">
        <v>11696</v>
      </c>
      <c r="BL6504" s="74" t="s">
        <v>4512</v>
      </c>
      <c r="BM6504" s="74"/>
    </row>
    <row r="6505" spans="63:65" x14ac:dyDescent="0.25">
      <c r="BK6505" s="74">
        <v>11697</v>
      </c>
      <c r="BL6505" s="74" t="s">
        <v>3481</v>
      </c>
      <c r="BM6505" s="74"/>
    </row>
    <row r="6506" spans="63:65" x14ac:dyDescent="0.25">
      <c r="BK6506" s="74">
        <v>11698</v>
      </c>
      <c r="BL6506" s="74" t="s">
        <v>6732</v>
      </c>
      <c r="BM6506" s="74"/>
    </row>
    <row r="6507" spans="63:65" x14ac:dyDescent="0.25">
      <c r="BK6507" s="74">
        <v>11699</v>
      </c>
      <c r="BL6507" s="74" t="s">
        <v>6733</v>
      </c>
      <c r="BM6507" s="74"/>
    </row>
    <row r="6508" spans="63:65" x14ac:dyDescent="0.25">
      <c r="BK6508" s="74">
        <v>11700</v>
      </c>
      <c r="BL6508" s="74" t="s">
        <v>6341</v>
      </c>
      <c r="BM6508" s="74"/>
    </row>
    <row r="6509" spans="63:65" x14ac:dyDescent="0.25">
      <c r="BK6509" s="74">
        <v>11701</v>
      </c>
      <c r="BL6509" s="74" t="s">
        <v>3357</v>
      </c>
      <c r="BM6509" s="74"/>
    </row>
    <row r="6510" spans="63:65" x14ac:dyDescent="0.25">
      <c r="BK6510" s="74">
        <v>11702</v>
      </c>
      <c r="BL6510" s="74" t="s">
        <v>827</v>
      </c>
      <c r="BM6510" s="74"/>
    </row>
    <row r="6511" spans="63:65" x14ac:dyDescent="0.25">
      <c r="BK6511" s="74">
        <v>11703</v>
      </c>
      <c r="BL6511" s="74" t="s">
        <v>12970</v>
      </c>
      <c r="BM6511" s="74"/>
    </row>
    <row r="6512" spans="63:65" x14ac:dyDescent="0.25">
      <c r="BK6512" s="74">
        <v>11704</v>
      </c>
      <c r="BL6512" s="74" t="s">
        <v>6735</v>
      </c>
      <c r="BM6512" s="74"/>
    </row>
    <row r="6513" spans="63:65" x14ac:dyDescent="0.25">
      <c r="BK6513" s="74">
        <v>11705</v>
      </c>
      <c r="BL6513" s="74" t="s">
        <v>6736</v>
      </c>
      <c r="BM6513" s="74"/>
    </row>
    <row r="6514" spans="63:65" x14ac:dyDescent="0.25">
      <c r="BK6514" s="74">
        <v>11706</v>
      </c>
      <c r="BL6514" s="74" t="s">
        <v>6737</v>
      </c>
      <c r="BM6514" s="74"/>
    </row>
    <row r="6515" spans="63:65" x14ac:dyDescent="0.25">
      <c r="BK6515" s="74">
        <v>11707</v>
      </c>
      <c r="BL6515" s="74" t="s">
        <v>6738</v>
      </c>
      <c r="BM6515" s="74"/>
    </row>
    <row r="6516" spans="63:65" x14ac:dyDescent="0.25">
      <c r="BK6516" s="74">
        <v>11708</v>
      </c>
      <c r="BL6516" s="74" t="s">
        <v>6739</v>
      </c>
      <c r="BM6516" s="74"/>
    </row>
    <row r="6517" spans="63:65" x14ac:dyDescent="0.25">
      <c r="BK6517" s="74">
        <v>11709</v>
      </c>
      <c r="BL6517" s="74" t="s">
        <v>6740</v>
      </c>
      <c r="BM6517" s="74"/>
    </row>
    <row r="6518" spans="63:65" x14ac:dyDescent="0.25">
      <c r="BK6518" s="74">
        <v>11710</v>
      </c>
      <c r="BL6518" s="74" t="s">
        <v>6741</v>
      </c>
      <c r="BM6518" s="74"/>
    </row>
    <row r="6519" spans="63:65" x14ac:dyDescent="0.25">
      <c r="BK6519" s="74">
        <v>11711</v>
      </c>
      <c r="BL6519" s="74" t="s">
        <v>6742</v>
      </c>
      <c r="BM6519" s="74"/>
    </row>
    <row r="6520" spans="63:65" x14ac:dyDescent="0.25">
      <c r="BK6520" s="74">
        <v>11712</v>
      </c>
      <c r="BL6520" s="74" t="s">
        <v>6743</v>
      </c>
      <c r="BM6520" s="74"/>
    </row>
    <row r="6521" spans="63:65" x14ac:dyDescent="0.25">
      <c r="BK6521" s="74">
        <v>11713</v>
      </c>
      <c r="BL6521" s="74" t="s">
        <v>6744</v>
      </c>
      <c r="BM6521" s="74"/>
    </row>
    <row r="6522" spans="63:65" x14ac:dyDescent="0.25">
      <c r="BK6522" s="74">
        <v>11714</v>
      </c>
      <c r="BL6522" s="74" t="s">
        <v>6199</v>
      </c>
      <c r="BM6522" s="74"/>
    </row>
    <row r="6523" spans="63:65" x14ac:dyDescent="0.25">
      <c r="BK6523" s="74">
        <v>11715</v>
      </c>
      <c r="BL6523" s="74" t="s">
        <v>6745</v>
      </c>
      <c r="BM6523" s="74"/>
    </row>
    <row r="6524" spans="63:65" x14ac:dyDescent="0.25">
      <c r="BK6524" s="74">
        <v>11716</v>
      </c>
      <c r="BL6524" s="74" t="s">
        <v>10678</v>
      </c>
      <c r="BM6524" s="74"/>
    </row>
    <row r="6525" spans="63:65" x14ac:dyDescent="0.25">
      <c r="BK6525" s="74">
        <v>11717</v>
      </c>
      <c r="BL6525" s="74" t="s">
        <v>10679</v>
      </c>
      <c r="BM6525" s="74"/>
    </row>
    <row r="6526" spans="63:65" x14ac:dyDescent="0.25">
      <c r="BK6526" s="74">
        <v>11718</v>
      </c>
      <c r="BL6526" s="74" t="s">
        <v>6746</v>
      </c>
      <c r="BM6526" s="74"/>
    </row>
    <row r="6527" spans="63:65" x14ac:dyDescent="0.25">
      <c r="BK6527" s="74">
        <v>11719</v>
      </c>
      <c r="BL6527" s="74" t="s">
        <v>4550</v>
      </c>
      <c r="BM6527" s="74"/>
    </row>
    <row r="6528" spans="63:65" x14ac:dyDescent="0.25">
      <c r="BK6528" s="74">
        <v>11720</v>
      </c>
      <c r="BL6528" s="74" t="s">
        <v>6185</v>
      </c>
      <c r="BM6528" s="74"/>
    </row>
    <row r="6529" spans="63:65" x14ac:dyDescent="0.25">
      <c r="BK6529" s="74">
        <v>11721</v>
      </c>
      <c r="BL6529" s="74" t="s">
        <v>6747</v>
      </c>
      <c r="BM6529" s="74"/>
    </row>
    <row r="6530" spans="63:65" x14ac:dyDescent="0.25">
      <c r="BK6530" s="74">
        <v>11722</v>
      </c>
      <c r="BL6530" s="74" t="s">
        <v>3471</v>
      </c>
      <c r="BM6530" s="74"/>
    </row>
    <row r="6531" spans="63:65" x14ac:dyDescent="0.25">
      <c r="BK6531" s="74">
        <v>11723</v>
      </c>
      <c r="BL6531" s="74" t="s">
        <v>6748</v>
      </c>
      <c r="BM6531" s="74"/>
    </row>
    <row r="6532" spans="63:65" x14ac:dyDescent="0.25">
      <c r="BK6532" s="74">
        <v>11724</v>
      </c>
      <c r="BL6532" s="74" t="s">
        <v>6749</v>
      </c>
      <c r="BM6532" s="74"/>
    </row>
    <row r="6533" spans="63:65" x14ac:dyDescent="0.25">
      <c r="BK6533" s="74">
        <v>11725</v>
      </c>
      <c r="BL6533" s="74" t="s">
        <v>6750</v>
      </c>
      <c r="BM6533" s="74"/>
    </row>
    <row r="6534" spans="63:65" x14ac:dyDescent="0.25">
      <c r="BK6534" s="74">
        <v>11726</v>
      </c>
      <c r="BL6534" s="74" t="s">
        <v>6751</v>
      </c>
      <c r="BM6534" s="74"/>
    </row>
    <row r="6535" spans="63:65" x14ac:dyDescent="0.25">
      <c r="BK6535" s="74">
        <v>11727</v>
      </c>
      <c r="BL6535" s="74" t="s">
        <v>10680</v>
      </c>
      <c r="BM6535" s="74"/>
    </row>
    <row r="6536" spans="63:65" x14ac:dyDescent="0.25">
      <c r="BK6536" s="74">
        <v>11728</v>
      </c>
      <c r="BL6536" s="74" t="s">
        <v>4338</v>
      </c>
      <c r="BM6536" s="74"/>
    </row>
    <row r="6537" spans="63:65" x14ac:dyDescent="0.25">
      <c r="BK6537" s="74">
        <v>11729</v>
      </c>
      <c r="BL6537" s="74" t="s">
        <v>6752</v>
      </c>
      <c r="BM6537" s="74"/>
    </row>
    <row r="6538" spans="63:65" x14ac:dyDescent="0.25">
      <c r="BK6538" s="74">
        <v>11730</v>
      </c>
      <c r="BL6538" s="74" t="s">
        <v>6753</v>
      </c>
      <c r="BM6538" s="74"/>
    </row>
    <row r="6539" spans="63:65" x14ac:dyDescent="0.25">
      <c r="BK6539" s="74">
        <v>11731</v>
      </c>
      <c r="BL6539" s="74" t="s">
        <v>6754</v>
      </c>
      <c r="BM6539" s="74"/>
    </row>
    <row r="6540" spans="63:65" x14ac:dyDescent="0.25">
      <c r="BK6540" s="74">
        <v>11732</v>
      </c>
      <c r="BL6540" s="74" t="s">
        <v>6755</v>
      </c>
      <c r="BM6540" s="74"/>
    </row>
    <row r="6541" spans="63:65" x14ac:dyDescent="0.25">
      <c r="BK6541" s="74">
        <v>11733</v>
      </c>
      <c r="BL6541" s="74" t="s">
        <v>6756</v>
      </c>
      <c r="BM6541" s="74"/>
    </row>
    <row r="6542" spans="63:65" x14ac:dyDescent="0.25">
      <c r="BK6542" s="74">
        <v>11734</v>
      </c>
      <c r="BL6542" s="74" t="s">
        <v>6687</v>
      </c>
      <c r="BM6542" s="74"/>
    </row>
    <row r="6543" spans="63:65" x14ac:dyDescent="0.25">
      <c r="BK6543" s="74">
        <v>11735</v>
      </c>
      <c r="BL6543" s="74" t="s">
        <v>4550</v>
      </c>
      <c r="BM6543" s="74"/>
    </row>
    <row r="6544" spans="63:65" x14ac:dyDescent="0.25">
      <c r="BK6544" s="74">
        <v>11736</v>
      </c>
      <c r="BL6544" s="74" t="s">
        <v>6757</v>
      </c>
      <c r="BM6544" s="74"/>
    </row>
    <row r="6545" spans="63:65" x14ac:dyDescent="0.25">
      <c r="BK6545" s="74">
        <v>11737</v>
      </c>
      <c r="BL6545" s="74" t="s">
        <v>6758</v>
      </c>
      <c r="BM6545" s="74"/>
    </row>
    <row r="6546" spans="63:65" x14ac:dyDescent="0.25">
      <c r="BK6546" s="74">
        <v>11738</v>
      </c>
      <c r="BL6546" s="74" t="s">
        <v>6759</v>
      </c>
      <c r="BM6546" s="74"/>
    </row>
    <row r="6547" spans="63:65" x14ac:dyDescent="0.25">
      <c r="BK6547" s="74">
        <v>11739</v>
      </c>
      <c r="BL6547" s="74" t="s">
        <v>5904</v>
      </c>
      <c r="BM6547" s="74"/>
    </row>
    <row r="6548" spans="63:65" x14ac:dyDescent="0.25">
      <c r="BK6548" s="74">
        <v>11740</v>
      </c>
      <c r="BL6548" s="74" t="s">
        <v>6760</v>
      </c>
      <c r="BM6548" s="74"/>
    </row>
    <row r="6549" spans="63:65" x14ac:dyDescent="0.25">
      <c r="BK6549" s="74">
        <v>11741</v>
      </c>
      <c r="BL6549" s="74" t="s">
        <v>6761</v>
      </c>
      <c r="BM6549" s="74"/>
    </row>
    <row r="6550" spans="63:65" x14ac:dyDescent="0.25">
      <c r="BK6550" s="74">
        <v>11742</v>
      </c>
      <c r="BL6550" s="74" t="s">
        <v>10681</v>
      </c>
      <c r="BM6550" s="74"/>
    </row>
    <row r="6551" spans="63:65" x14ac:dyDescent="0.25">
      <c r="BK6551" s="74">
        <v>11743</v>
      </c>
      <c r="BL6551" s="74" t="s">
        <v>6762</v>
      </c>
      <c r="BM6551" s="74"/>
    </row>
    <row r="6552" spans="63:65" x14ac:dyDescent="0.25">
      <c r="BK6552" s="74">
        <v>11744</v>
      </c>
      <c r="BL6552" s="74" t="s">
        <v>6763</v>
      </c>
      <c r="BM6552" s="74"/>
    </row>
    <row r="6553" spans="63:65" x14ac:dyDescent="0.25">
      <c r="BK6553" s="74">
        <v>11745</v>
      </c>
      <c r="BL6553" s="74" t="s">
        <v>6764</v>
      </c>
      <c r="BM6553" s="74"/>
    </row>
    <row r="6554" spans="63:65" x14ac:dyDescent="0.25">
      <c r="BK6554" s="74">
        <v>11747</v>
      </c>
      <c r="BL6554" s="74" t="s">
        <v>5846</v>
      </c>
      <c r="BM6554" s="74"/>
    </row>
    <row r="6555" spans="63:65" x14ac:dyDescent="0.25">
      <c r="BK6555" s="74">
        <v>11748</v>
      </c>
      <c r="BL6555" s="74" t="s">
        <v>5499</v>
      </c>
      <c r="BM6555" s="74"/>
    </row>
    <row r="6556" spans="63:65" x14ac:dyDescent="0.25">
      <c r="BK6556" s="74">
        <v>11749</v>
      </c>
      <c r="BL6556" s="74" t="s">
        <v>1767</v>
      </c>
      <c r="BM6556" s="74"/>
    </row>
    <row r="6557" spans="63:65" x14ac:dyDescent="0.25">
      <c r="BK6557" s="74">
        <v>11750</v>
      </c>
      <c r="BL6557" s="74" t="s">
        <v>10682</v>
      </c>
      <c r="BM6557" s="74"/>
    </row>
    <row r="6558" spans="63:65" x14ac:dyDescent="0.25">
      <c r="BK6558" s="74">
        <v>11751</v>
      </c>
      <c r="BL6558" s="74" t="s">
        <v>6766</v>
      </c>
      <c r="BM6558" s="74"/>
    </row>
    <row r="6559" spans="63:65" x14ac:dyDescent="0.25">
      <c r="BK6559" s="74">
        <v>11752</v>
      </c>
      <c r="BL6559" s="74" t="s">
        <v>10683</v>
      </c>
      <c r="BM6559" s="74"/>
    </row>
    <row r="6560" spans="63:65" x14ac:dyDescent="0.25">
      <c r="BK6560" s="74">
        <v>11753</v>
      </c>
      <c r="BL6560" s="74" t="s">
        <v>6767</v>
      </c>
      <c r="BM6560" s="74"/>
    </row>
    <row r="6561" spans="63:65" x14ac:dyDescent="0.25">
      <c r="BK6561" s="74">
        <v>11754</v>
      </c>
      <c r="BL6561" s="74" t="s">
        <v>6768</v>
      </c>
      <c r="BM6561" s="74"/>
    </row>
    <row r="6562" spans="63:65" x14ac:dyDescent="0.25">
      <c r="BK6562" s="74">
        <v>11755</v>
      </c>
      <c r="BL6562" s="74" t="s">
        <v>6720</v>
      </c>
      <c r="BM6562" s="74"/>
    </row>
    <row r="6563" spans="63:65" x14ac:dyDescent="0.25">
      <c r="BK6563" s="74">
        <v>11756</v>
      </c>
      <c r="BL6563" s="74" t="s">
        <v>6769</v>
      </c>
      <c r="BM6563" s="74"/>
    </row>
    <row r="6564" spans="63:65" x14ac:dyDescent="0.25">
      <c r="BK6564" s="74">
        <v>11757</v>
      </c>
      <c r="BL6564" s="74" t="s">
        <v>6770</v>
      </c>
      <c r="BM6564" s="74"/>
    </row>
    <row r="6565" spans="63:65" x14ac:dyDescent="0.25">
      <c r="BK6565" s="74">
        <v>11758</v>
      </c>
      <c r="BL6565" s="74" t="s">
        <v>2349</v>
      </c>
      <c r="BM6565" s="74"/>
    </row>
    <row r="6566" spans="63:65" x14ac:dyDescent="0.25">
      <c r="BK6566" s="74">
        <v>11759</v>
      </c>
      <c r="BL6566" s="74" t="s">
        <v>6771</v>
      </c>
      <c r="BM6566" s="74"/>
    </row>
    <row r="6567" spans="63:65" x14ac:dyDescent="0.25">
      <c r="BK6567" s="74">
        <v>11760</v>
      </c>
      <c r="BL6567" s="74" t="s">
        <v>10684</v>
      </c>
      <c r="BM6567" s="74"/>
    </row>
    <row r="6568" spans="63:65" x14ac:dyDescent="0.25">
      <c r="BK6568" s="74">
        <v>11761</v>
      </c>
      <c r="BL6568" s="74" t="s">
        <v>6772</v>
      </c>
      <c r="BM6568" s="74"/>
    </row>
    <row r="6569" spans="63:65" x14ac:dyDescent="0.25">
      <c r="BK6569" s="74">
        <v>11762</v>
      </c>
      <c r="BL6569" s="74" t="s">
        <v>6773</v>
      </c>
      <c r="BM6569" s="74"/>
    </row>
    <row r="6570" spans="63:65" x14ac:dyDescent="0.25">
      <c r="BK6570" s="74">
        <v>11763</v>
      </c>
      <c r="BL6570" s="74" t="s">
        <v>10685</v>
      </c>
      <c r="BM6570" s="74"/>
    </row>
    <row r="6571" spans="63:65" x14ac:dyDescent="0.25">
      <c r="BK6571" s="74">
        <v>11764</v>
      </c>
      <c r="BL6571" s="74" t="s">
        <v>6774</v>
      </c>
      <c r="BM6571" s="74"/>
    </row>
    <row r="6572" spans="63:65" x14ac:dyDescent="0.25">
      <c r="BK6572" s="74">
        <v>11765</v>
      </c>
      <c r="BL6572" s="74" t="s">
        <v>6775</v>
      </c>
      <c r="BM6572" s="74"/>
    </row>
    <row r="6573" spans="63:65" x14ac:dyDescent="0.25">
      <c r="BK6573" s="74">
        <v>11766</v>
      </c>
      <c r="BL6573" s="74" t="s">
        <v>6776</v>
      </c>
      <c r="BM6573" s="74"/>
    </row>
    <row r="6574" spans="63:65" x14ac:dyDescent="0.25">
      <c r="BK6574" s="74">
        <v>11767</v>
      </c>
      <c r="BL6574" s="74" t="s">
        <v>6777</v>
      </c>
      <c r="BM6574" s="74"/>
    </row>
    <row r="6575" spans="63:65" x14ac:dyDescent="0.25">
      <c r="BK6575" s="74">
        <v>11768</v>
      </c>
      <c r="BL6575" s="74" t="s">
        <v>6778</v>
      </c>
      <c r="BM6575" s="74"/>
    </row>
    <row r="6576" spans="63:65" x14ac:dyDescent="0.25">
      <c r="BK6576" s="74">
        <v>11769</v>
      </c>
      <c r="BL6576" s="74" t="s">
        <v>6779</v>
      </c>
      <c r="BM6576" s="74"/>
    </row>
    <row r="6577" spans="63:65" x14ac:dyDescent="0.25">
      <c r="BK6577" s="74">
        <v>11770</v>
      </c>
      <c r="BL6577" s="74" t="s">
        <v>10686</v>
      </c>
      <c r="BM6577" s="74"/>
    </row>
    <row r="6578" spans="63:65" x14ac:dyDescent="0.25">
      <c r="BK6578" s="74">
        <v>11771</v>
      </c>
      <c r="BL6578" s="74" t="s">
        <v>4064</v>
      </c>
      <c r="BM6578" s="74"/>
    </row>
    <row r="6579" spans="63:65" x14ac:dyDescent="0.25">
      <c r="BK6579" s="74">
        <v>11772</v>
      </c>
      <c r="BL6579" s="74" t="s">
        <v>6780</v>
      </c>
      <c r="BM6579" s="74"/>
    </row>
    <row r="6580" spans="63:65" x14ac:dyDescent="0.25">
      <c r="BK6580" s="74">
        <v>11773</v>
      </c>
      <c r="BL6580" s="74" t="s">
        <v>6729</v>
      </c>
      <c r="BM6580" s="74"/>
    </row>
    <row r="6581" spans="63:65" x14ac:dyDescent="0.25">
      <c r="BK6581" s="74">
        <v>11774</v>
      </c>
      <c r="BL6581" s="74" t="s">
        <v>6781</v>
      </c>
      <c r="BM6581" s="74"/>
    </row>
    <row r="6582" spans="63:65" x14ac:dyDescent="0.25">
      <c r="BK6582" s="74">
        <v>11775</v>
      </c>
      <c r="BL6582" s="74" t="s">
        <v>10687</v>
      </c>
      <c r="BM6582" s="74"/>
    </row>
    <row r="6583" spans="63:65" x14ac:dyDescent="0.25">
      <c r="BK6583" s="74">
        <v>11776</v>
      </c>
      <c r="BL6583" s="74" t="s">
        <v>10688</v>
      </c>
      <c r="BM6583" s="74"/>
    </row>
    <row r="6584" spans="63:65" x14ac:dyDescent="0.25">
      <c r="BK6584" s="74">
        <v>11777</v>
      </c>
      <c r="BL6584" s="74" t="s">
        <v>6782</v>
      </c>
      <c r="BM6584" s="74"/>
    </row>
    <row r="6585" spans="63:65" x14ac:dyDescent="0.25">
      <c r="BK6585" s="74">
        <v>11778</v>
      </c>
      <c r="BL6585" s="74" t="s">
        <v>6783</v>
      </c>
      <c r="BM6585" s="74"/>
    </row>
    <row r="6586" spans="63:65" x14ac:dyDescent="0.25">
      <c r="BK6586" s="74">
        <v>11779</v>
      </c>
      <c r="BL6586" s="74" t="s">
        <v>6784</v>
      </c>
      <c r="BM6586" s="74"/>
    </row>
    <row r="6587" spans="63:65" x14ac:dyDescent="0.25">
      <c r="BK6587" s="74">
        <v>11780</v>
      </c>
      <c r="BL6587" s="74" t="s">
        <v>6785</v>
      </c>
      <c r="BM6587" s="74"/>
    </row>
    <row r="6588" spans="63:65" x14ac:dyDescent="0.25">
      <c r="BK6588" s="74">
        <v>11781</v>
      </c>
      <c r="BL6588" s="74" t="s">
        <v>6786</v>
      </c>
      <c r="BM6588" s="74"/>
    </row>
    <row r="6589" spans="63:65" x14ac:dyDescent="0.25">
      <c r="BK6589" s="74">
        <v>11782</v>
      </c>
      <c r="BL6589" s="74" t="s">
        <v>6634</v>
      </c>
      <c r="BM6589" s="74"/>
    </row>
    <row r="6590" spans="63:65" x14ac:dyDescent="0.25">
      <c r="BK6590" s="74">
        <v>11783</v>
      </c>
      <c r="BL6590" s="74" t="s">
        <v>3531</v>
      </c>
      <c r="BM6590" s="74"/>
    </row>
    <row r="6591" spans="63:65" x14ac:dyDescent="0.25">
      <c r="BK6591" s="74">
        <v>11784</v>
      </c>
      <c r="BL6591" s="74" t="s">
        <v>10689</v>
      </c>
      <c r="BM6591" s="74"/>
    </row>
    <row r="6592" spans="63:65" x14ac:dyDescent="0.25">
      <c r="BK6592" s="74">
        <v>11785</v>
      </c>
      <c r="BL6592" s="74" t="s">
        <v>3357</v>
      </c>
      <c r="BM6592" s="74"/>
    </row>
    <row r="6593" spans="63:65" x14ac:dyDescent="0.25">
      <c r="BK6593" s="74">
        <v>11786</v>
      </c>
      <c r="BL6593" s="74" t="s">
        <v>5684</v>
      </c>
      <c r="BM6593" s="74"/>
    </row>
    <row r="6594" spans="63:65" x14ac:dyDescent="0.25">
      <c r="BK6594" s="74">
        <v>11787</v>
      </c>
      <c r="BL6594" s="74" t="s">
        <v>6787</v>
      </c>
      <c r="BM6594" s="74"/>
    </row>
    <row r="6595" spans="63:65" x14ac:dyDescent="0.25">
      <c r="BK6595" s="74">
        <v>11788</v>
      </c>
      <c r="BL6595" s="74" t="s">
        <v>6729</v>
      </c>
      <c r="BM6595" s="74"/>
    </row>
    <row r="6596" spans="63:65" x14ac:dyDescent="0.25">
      <c r="BK6596" s="74">
        <v>11789</v>
      </c>
      <c r="BL6596" s="74" t="s">
        <v>6788</v>
      </c>
      <c r="BM6596" s="74"/>
    </row>
    <row r="6597" spans="63:65" x14ac:dyDescent="0.25">
      <c r="BK6597" s="74">
        <v>11790</v>
      </c>
      <c r="BL6597" s="74" t="s">
        <v>3759</v>
      </c>
      <c r="BM6597" s="74"/>
    </row>
    <row r="6598" spans="63:65" x14ac:dyDescent="0.25">
      <c r="BK6598" s="74">
        <v>11791</v>
      </c>
      <c r="BL6598" s="74" t="s">
        <v>10690</v>
      </c>
      <c r="BM6598" s="74"/>
    </row>
    <row r="6599" spans="63:65" x14ac:dyDescent="0.25">
      <c r="BK6599" s="74">
        <v>11792</v>
      </c>
      <c r="BL6599" s="74" t="s">
        <v>5272</v>
      </c>
      <c r="BM6599" s="74"/>
    </row>
    <row r="6600" spans="63:65" x14ac:dyDescent="0.25">
      <c r="BK6600" s="74">
        <v>11793</v>
      </c>
      <c r="BL6600" s="74" t="s">
        <v>6789</v>
      </c>
      <c r="BM6600" s="74"/>
    </row>
    <row r="6601" spans="63:65" x14ac:dyDescent="0.25">
      <c r="BK6601" s="74">
        <v>11794</v>
      </c>
      <c r="BL6601" s="74" t="s">
        <v>4029</v>
      </c>
      <c r="BM6601" s="74"/>
    </row>
    <row r="6602" spans="63:65" x14ac:dyDescent="0.25">
      <c r="BK6602" s="74">
        <v>11795</v>
      </c>
      <c r="BL6602" s="74" t="s">
        <v>6790</v>
      </c>
      <c r="BM6602" s="74"/>
    </row>
    <row r="6603" spans="63:65" x14ac:dyDescent="0.25">
      <c r="BK6603" s="74">
        <v>11796</v>
      </c>
      <c r="BL6603" s="74" t="s">
        <v>828</v>
      </c>
      <c r="BM6603" s="74"/>
    </row>
    <row r="6604" spans="63:65" x14ac:dyDescent="0.25">
      <c r="BK6604" s="74">
        <v>11797</v>
      </c>
      <c r="BL6604" s="74" t="s">
        <v>10691</v>
      </c>
      <c r="BM6604" s="74"/>
    </row>
    <row r="6605" spans="63:65" x14ac:dyDescent="0.25">
      <c r="BK6605" s="74">
        <v>11798</v>
      </c>
      <c r="BL6605" s="74" t="s">
        <v>6791</v>
      </c>
      <c r="BM6605" s="74"/>
    </row>
    <row r="6606" spans="63:65" x14ac:dyDescent="0.25">
      <c r="BK6606" s="74">
        <v>11799</v>
      </c>
      <c r="BL6606" s="74" t="s">
        <v>6792</v>
      </c>
      <c r="BM6606" s="74"/>
    </row>
    <row r="6607" spans="63:65" x14ac:dyDescent="0.25">
      <c r="BK6607" s="74">
        <v>11800</v>
      </c>
      <c r="BL6607" s="74" t="s">
        <v>6793</v>
      </c>
      <c r="BM6607" s="74"/>
    </row>
    <row r="6608" spans="63:65" x14ac:dyDescent="0.25">
      <c r="BK6608" s="74">
        <v>11801</v>
      </c>
      <c r="BL6608" s="74" t="s">
        <v>6794</v>
      </c>
      <c r="BM6608" s="74"/>
    </row>
    <row r="6609" spans="63:65" x14ac:dyDescent="0.25">
      <c r="BK6609" s="74">
        <v>11802</v>
      </c>
      <c r="BL6609" s="74" t="s">
        <v>2329</v>
      </c>
      <c r="BM6609" s="74"/>
    </row>
    <row r="6610" spans="63:65" x14ac:dyDescent="0.25">
      <c r="BK6610" s="74">
        <v>11803</v>
      </c>
      <c r="BL6610" s="74" t="s">
        <v>3433</v>
      </c>
      <c r="BM6610" s="74"/>
    </row>
    <row r="6611" spans="63:65" x14ac:dyDescent="0.25">
      <c r="BK6611" s="74">
        <v>11804</v>
      </c>
      <c r="BL6611" s="74" t="s">
        <v>6795</v>
      </c>
      <c r="BM6611" s="74"/>
    </row>
    <row r="6612" spans="63:65" x14ac:dyDescent="0.25">
      <c r="BK6612" s="74">
        <v>11805</v>
      </c>
      <c r="BL6612" s="74" t="s">
        <v>10692</v>
      </c>
      <c r="BM6612" s="74"/>
    </row>
    <row r="6613" spans="63:65" x14ac:dyDescent="0.25">
      <c r="BK6613" s="74">
        <v>11806</v>
      </c>
      <c r="BL6613" s="74" t="s">
        <v>6796</v>
      </c>
      <c r="BM6613" s="74"/>
    </row>
    <row r="6614" spans="63:65" x14ac:dyDescent="0.25">
      <c r="BK6614" s="74">
        <v>11807</v>
      </c>
      <c r="BL6614" s="74" t="s">
        <v>6797</v>
      </c>
      <c r="BM6614" s="74"/>
    </row>
    <row r="6615" spans="63:65" x14ac:dyDescent="0.25">
      <c r="BK6615" s="74">
        <v>11808</v>
      </c>
      <c r="BL6615" s="74" t="s">
        <v>6798</v>
      </c>
      <c r="BM6615" s="74"/>
    </row>
    <row r="6616" spans="63:65" x14ac:dyDescent="0.25">
      <c r="BK6616" s="74">
        <v>11809</v>
      </c>
      <c r="BL6616" s="74" t="s">
        <v>6799</v>
      </c>
      <c r="BM6616" s="74"/>
    </row>
    <row r="6617" spans="63:65" x14ac:dyDescent="0.25">
      <c r="BK6617" s="74">
        <v>11810</v>
      </c>
      <c r="BL6617" s="74" t="s">
        <v>5034</v>
      </c>
      <c r="BM6617" s="74"/>
    </row>
    <row r="6618" spans="63:65" x14ac:dyDescent="0.25">
      <c r="BK6618" s="74">
        <v>11811</v>
      </c>
      <c r="BL6618" s="74" t="s">
        <v>6800</v>
      </c>
      <c r="BM6618" s="74"/>
    </row>
    <row r="6619" spans="63:65" x14ac:dyDescent="0.25">
      <c r="BK6619" s="74">
        <v>11812</v>
      </c>
      <c r="BL6619" s="74" t="s">
        <v>6731</v>
      </c>
      <c r="BM6619" s="74"/>
    </row>
    <row r="6620" spans="63:65" x14ac:dyDescent="0.25">
      <c r="BK6620" s="74">
        <v>11813</v>
      </c>
      <c r="BL6620" s="74" t="s">
        <v>6801</v>
      </c>
      <c r="BM6620" s="74"/>
    </row>
    <row r="6621" spans="63:65" x14ac:dyDescent="0.25">
      <c r="BK6621" s="74">
        <v>11814</v>
      </c>
      <c r="BL6621" s="74" t="s">
        <v>6802</v>
      </c>
      <c r="BM6621" s="74"/>
    </row>
    <row r="6622" spans="63:65" x14ac:dyDescent="0.25">
      <c r="BK6622" s="74">
        <v>11815</v>
      </c>
      <c r="BL6622" s="74" t="s">
        <v>6803</v>
      </c>
      <c r="BM6622" s="74"/>
    </row>
    <row r="6623" spans="63:65" x14ac:dyDescent="0.25">
      <c r="BK6623" s="74">
        <v>11816</v>
      </c>
      <c r="BL6623" s="74" t="s">
        <v>6804</v>
      </c>
      <c r="BM6623" s="74"/>
    </row>
    <row r="6624" spans="63:65" x14ac:dyDescent="0.25">
      <c r="BK6624" s="74">
        <v>11817</v>
      </c>
      <c r="BL6624" s="74" t="s">
        <v>6805</v>
      </c>
      <c r="BM6624" s="74"/>
    </row>
    <row r="6625" spans="63:65" x14ac:dyDescent="0.25">
      <c r="BK6625" s="74">
        <v>11818</v>
      </c>
      <c r="BL6625" s="74" t="s">
        <v>6806</v>
      </c>
      <c r="BM6625" s="74"/>
    </row>
    <row r="6626" spans="63:65" x14ac:dyDescent="0.25">
      <c r="BK6626" s="74">
        <v>11819</v>
      </c>
      <c r="BL6626" s="74" t="s">
        <v>3433</v>
      </c>
      <c r="BM6626" s="74"/>
    </row>
    <row r="6627" spans="63:65" x14ac:dyDescent="0.25">
      <c r="BK6627" s="74">
        <v>11820</v>
      </c>
      <c r="BL6627" s="74" t="s">
        <v>6807</v>
      </c>
      <c r="BM6627" s="74"/>
    </row>
    <row r="6628" spans="63:65" x14ac:dyDescent="0.25">
      <c r="BK6628" s="74">
        <v>11821</v>
      </c>
      <c r="BL6628" s="74" t="s">
        <v>6808</v>
      </c>
      <c r="BM6628" s="74"/>
    </row>
    <row r="6629" spans="63:65" x14ac:dyDescent="0.25">
      <c r="BK6629" s="74">
        <v>11822</v>
      </c>
      <c r="BL6629" s="74" t="s">
        <v>2494</v>
      </c>
      <c r="BM6629" s="74"/>
    </row>
    <row r="6630" spans="63:65" x14ac:dyDescent="0.25">
      <c r="BK6630" s="74">
        <v>11823</v>
      </c>
      <c r="BL6630" s="74" t="s">
        <v>10693</v>
      </c>
      <c r="BM6630" s="74"/>
    </row>
    <row r="6631" spans="63:65" x14ac:dyDescent="0.25">
      <c r="BK6631" s="74">
        <v>11824</v>
      </c>
      <c r="BL6631" s="74" t="s">
        <v>5185</v>
      </c>
      <c r="BM6631" s="74"/>
    </row>
    <row r="6632" spans="63:65" x14ac:dyDescent="0.25">
      <c r="BK6632" s="74">
        <v>11825</v>
      </c>
      <c r="BL6632" s="74" t="s">
        <v>6809</v>
      </c>
      <c r="BM6632" s="74"/>
    </row>
    <row r="6633" spans="63:65" x14ac:dyDescent="0.25">
      <c r="BK6633" s="74">
        <v>11826</v>
      </c>
      <c r="BL6633" s="74" t="s">
        <v>6810</v>
      </c>
      <c r="BM6633" s="74"/>
    </row>
    <row r="6634" spans="63:65" x14ac:dyDescent="0.25">
      <c r="BK6634" s="74">
        <v>11827</v>
      </c>
      <c r="BL6634" s="74" t="s">
        <v>6811</v>
      </c>
      <c r="BM6634" s="74"/>
    </row>
    <row r="6635" spans="63:65" x14ac:dyDescent="0.25">
      <c r="BK6635" s="74">
        <v>11828</v>
      </c>
      <c r="BL6635" s="74" t="s">
        <v>6812</v>
      </c>
      <c r="BM6635" s="74"/>
    </row>
    <row r="6636" spans="63:65" x14ac:dyDescent="0.25">
      <c r="BK6636" s="74">
        <v>11829</v>
      </c>
      <c r="BL6636" s="74" t="s">
        <v>6779</v>
      </c>
      <c r="BM6636" s="74"/>
    </row>
    <row r="6637" spans="63:65" x14ac:dyDescent="0.25">
      <c r="BK6637" s="74">
        <v>11830</v>
      </c>
      <c r="BL6637" s="74" t="s">
        <v>10694</v>
      </c>
      <c r="BM6637" s="74"/>
    </row>
    <row r="6638" spans="63:65" x14ac:dyDescent="0.25">
      <c r="BK6638" s="74">
        <v>11831</v>
      </c>
      <c r="BL6638" s="74" t="s">
        <v>6813</v>
      </c>
      <c r="BM6638" s="74"/>
    </row>
    <row r="6639" spans="63:65" x14ac:dyDescent="0.25">
      <c r="BK6639" s="74">
        <v>11832</v>
      </c>
      <c r="BL6639" s="74" t="s">
        <v>6720</v>
      </c>
      <c r="BM6639" s="74"/>
    </row>
    <row r="6640" spans="63:65" x14ac:dyDescent="0.25">
      <c r="BK6640" s="74">
        <v>11833</v>
      </c>
      <c r="BL6640" s="74" t="s">
        <v>6814</v>
      </c>
      <c r="BM6640" s="74"/>
    </row>
    <row r="6641" spans="63:65" x14ac:dyDescent="0.25">
      <c r="BK6641" s="74">
        <v>11834</v>
      </c>
      <c r="BL6641" s="74" t="s">
        <v>6815</v>
      </c>
      <c r="BM6641" s="74"/>
    </row>
    <row r="6642" spans="63:65" x14ac:dyDescent="0.25">
      <c r="BK6642" s="74">
        <v>11835</v>
      </c>
      <c r="BL6642" s="74" t="s">
        <v>6816</v>
      </c>
      <c r="BM6642" s="74"/>
    </row>
    <row r="6643" spans="63:65" x14ac:dyDescent="0.25">
      <c r="BK6643" s="74">
        <v>11836</v>
      </c>
      <c r="BL6643" s="74" t="s">
        <v>6817</v>
      </c>
      <c r="BM6643" s="74"/>
    </row>
    <row r="6644" spans="63:65" x14ac:dyDescent="0.25">
      <c r="BK6644" s="74">
        <v>11837</v>
      </c>
      <c r="BL6644" s="74" t="s">
        <v>6818</v>
      </c>
      <c r="BM6644" s="74"/>
    </row>
    <row r="6645" spans="63:65" x14ac:dyDescent="0.25">
      <c r="BK6645" s="74">
        <v>11838</v>
      </c>
      <c r="BL6645" s="74" t="s">
        <v>10695</v>
      </c>
      <c r="BM6645" s="74"/>
    </row>
    <row r="6646" spans="63:65" x14ac:dyDescent="0.25">
      <c r="BK6646" s="74">
        <v>11839</v>
      </c>
      <c r="BL6646" s="74" t="s">
        <v>10696</v>
      </c>
      <c r="BM6646" s="74"/>
    </row>
    <row r="6647" spans="63:65" x14ac:dyDescent="0.25">
      <c r="BK6647" s="74">
        <v>11840</v>
      </c>
      <c r="BL6647" s="74" t="s">
        <v>6819</v>
      </c>
      <c r="BM6647" s="74"/>
    </row>
    <row r="6648" spans="63:65" x14ac:dyDescent="0.25">
      <c r="BK6648" s="74">
        <v>11841</v>
      </c>
      <c r="BL6648" s="74" t="s">
        <v>3727</v>
      </c>
      <c r="BM6648" s="74"/>
    </row>
    <row r="6649" spans="63:65" x14ac:dyDescent="0.25">
      <c r="BK6649" s="74">
        <v>11842</v>
      </c>
      <c r="BL6649" s="74" t="s">
        <v>6668</v>
      </c>
      <c r="BM6649" s="74"/>
    </row>
    <row r="6650" spans="63:65" x14ac:dyDescent="0.25">
      <c r="BK6650" s="74">
        <v>11843</v>
      </c>
      <c r="BL6650" s="74" t="s">
        <v>6797</v>
      </c>
      <c r="BM6650" s="74"/>
    </row>
    <row r="6651" spans="63:65" x14ac:dyDescent="0.25">
      <c r="BK6651" s="74">
        <v>11844</v>
      </c>
      <c r="BL6651" s="74" t="s">
        <v>4039</v>
      </c>
      <c r="BM6651" s="74"/>
    </row>
    <row r="6652" spans="63:65" x14ac:dyDescent="0.25">
      <c r="BK6652" s="74">
        <v>11845</v>
      </c>
      <c r="BL6652" s="74" t="s">
        <v>6750</v>
      </c>
      <c r="BM6652" s="74"/>
    </row>
    <row r="6653" spans="63:65" x14ac:dyDescent="0.25">
      <c r="BK6653" s="74">
        <v>11846</v>
      </c>
      <c r="BL6653" s="74" t="s">
        <v>6820</v>
      </c>
      <c r="BM6653" s="74"/>
    </row>
    <row r="6654" spans="63:65" x14ac:dyDescent="0.25">
      <c r="BK6654" s="74">
        <v>11847</v>
      </c>
      <c r="BL6654" s="74" t="s">
        <v>6821</v>
      </c>
      <c r="BM6654" s="74"/>
    </row>
    <row r="6655" spans="63:65" x14ac:dyDescent="0.25">
      <c r="BK6655" s="74">
        <v>11848</v>
      </c>
      <c r="BL6655" s="74" t="s">
        <v>6822</v>
      </c>
      <c r="BM6655" s="74"/>
    </row>
    <row r="6656" spans="63:65" x14ac:dyDescent="0.25">
      <c r="BK6656" s="74">
        <v>11849</v>
      </c>
      <c r="BL6656" s="74" t="s">
        <v>6823</v>
      </c>
      <c r="BM6656" s="74"/>
    </row>
    <row r="6657" spans="63:65" x14ac:dyDescent="0.25">
      <c r="BK6657" s="74">
        <v>11850</v>
      </c>
      <c r="BL6657" s="74" t="s">
        <v>3360</v>
      </c>
      <c r="BM6657" s="74"/>
    </row>
    <row r="6658" spans="63:65" x14ac:dyDescent="0.25">
      <c r="BK6658" s="74">
        <v>11851</v>
      </c>
      <c r="BL6658" s="74" t="s">
        <v>6824</v>
      </c>
      <c r="BM6658" s="74"/>
    </row>
    <row r="6659" spans="63:65" x14ac:dyDescent="0.25">
      <c r="BK6659" s="74">
        <v>11852</v>
      </c>
      <c r="BL6659" s="74" t="s">
        <v>3044</v>
      </c>
      <c r="BM6659" s="74"/>
    </row>
    <row r="6660" spans="63:65" x14ac:dyDescent="0.25">
      <c r="BK6660" s="74">
        <v>11853</v>
      </c>
      <c r="BL6660" s="74" t="s">
        <v>6825</v>
      </c>
      <c r="BM6660" s="74"/>
    </row>
    <row r="6661" spans="63:65" x14ac:dyDescent="0.25">
      <c r="BK6661" s="74">
        <v>11854</v>
      </c>
      <c r="BL6661" s="74" t="s">
        <v>6634</v>
      </c>
      <c r="BM6661" s="74"/>
    </row>
    <row r="6662" spans="63:65" x14ac:dyDescent="0.25">
      <c r="BK6662" s="74">
        <v>11855</v>
      </c>
      <c r="BL6662" s="74" t="s">
        <v>5272</v>
      </c>
      <c r="BM6662" s="74"/>
    </row>
    <row r="6663" spans="63:65" x14ac:dyDescent="0.25">
      <c r="BK6663" s="74">
        <v>11856</v>
      </c>
      <c r="BL6663" s="74" t="s">
        <v>6826</v>
      </c>
      <c r="BM6663" s="74"/>
    </row>
    <row r="6664" spans="63:65" x14ac:dyDescent="0.25">
      <c r="BK6664" s="74">
        <v>11857</v>
      </c>
      <c r="BL6664" s="74" t="s">
        <v>6827</v>
      </c>
      <c r="BM6664" s="74"/>
    </row>
    <row r="6665" spans="63:65" x14ac:dyDescent="0.25">
      <c r="BK6665" s="74">
        <v>11858</v>
      </c>
      <c r="BL6665" s="74" t="s">
        <v>6828</v>
      </c>
      <c r="BM6665" s="74"/>
    </row>
    <row r="6666" spans="63:65" x14ac:dyDescent="0.25">
      <c r="BK6666" s="74">
        <v>11859</v>
      </c>
      <c r="BL6666" s="74" t="s">
        <v>6829</v>
      </c>
      <c r="BM6666" s="74"/>
    </row>
    <row r="6667" spans="63:65" x14ac:dyDescent="0.25">
      <c r="BK6667" s="74">
        <v>11860</v>
      </c>
      <c r="BL6667" s="74" t="s">
        <v>5855</v>
      </c>
      <c r="BM6667" s="74"/>
    </row>
    <row r="6668" spans="63:65" x14ac:dyDescent="0.25">
      <c r="BK6668" s="74">
        <v>11861</v>
      </c>
      <c r="BL6668" s="74" t="s">
        <v>5957</v>
      </c>
      <c r="BM6668" s="74"/>
    </row>
    <row r="6669" spans="63:65" x14ac:dyDescent="0.25">
      <c r="BK6669" s="74">
        <v>11862</v>
      </c>
      <c r="BL6669" s="74" t="s">
        <v>12971</v>
      </c>
      <c r="BM6669" s="74"/>
    </row>
    <row r="6670" spans="63:65" x14ac:dyDescent="0.25">
      <c r="BK6670" s="74">
        <v>11863</v>
      </c>
      <c r="BL6670" s="74" t="s">
        <v>4248</v>
      </c>
      <c r="BM6670" s="74"/>
    </row>
    <row r="6671" spans="63:65" x14ac:dyDescent="0.25">
      <c r="BK6671" s="74">
        <v>11864</v>
      </c>
      <c r="BL6671" s="74" t="s">
        <v>6522</v>
      </c>
      <c r="BM6671" s="74"/>
    </row>
    <row r="6672" spans="63:65" x14ac:dyDescent="0.25">
      <c r="BK6672" s="74">
        <v>11865</v>
      </c>
      <c r="BL6672" s="74" t="s">
        <v>6334</v>
      </c>
      <c r="BM6672" s="74"/>
    </row>
    <row r="6673" spans="63:65" x14ac:dyDescent="0.25">
      <c r="BK6673" s="74">
        <v>11866</v>
      </c>
      <c r="BL6673" s="74" t="s">
        <v>12411</v>
      </c>
      <c r="BM6673" s="74"/>
    </row>
    <row r="6674" spans="63:65" x14ac:dyDescent="0.25">
      <c r="BK6674" s="74">
        <v>11867</v>
      </c>
      <c r="BL6674" s="74" t="s">
        <v>6831</v>
      </c>
      <c r="BM6674" s="74"/>
    </row>
    <row r="6675" spans="63:65" x14ac:dyDescent="0.25">
      <c r="BK6675" s="74">
        <v>11868</v>
      </c>
      <c r="BL6675" s="74" t="s">
        <v>6832</v>
      </c>
      <c r="BM6675" s="74"/>
    </row>
    <row r="6676" spans="63:65" x14ac:dyDescent="0.25">
      <c r="BK6676" s="74">
        <v>11869</v>
      </c>
      <c r="BL6676" s="74" t="s">
        <v>12972</v>
      </c>
      <c r="BM6676" s="74"/>
    </row>
    <row r="6677" spans="63:65" x14ac:dyDescent="0.25">
      <c r="BK6677" s="74">
        <v>11870</v>
      </c>
      <c r="BL6677" s="74" t="s">
        <v>12973</v>
      </c>
      <c r="BM6677" s="74"/>
    </row>
    <row r="6678" spans="63:65" x14ac:dyDescent="0.25">
      <c r="BK6678" s="74">
        <v>11871</v>
      </c>
      <c r="BL6678" s="74" t="s">
        <v>6361</v>
      </c>
      <c r="BM6678" s="74"/>
    </row>
    <row r="6679" spans="63:65" x14ac:dyDescent="0.25">
      <c r="BK6679" s="74">
        <v>11872</v>
      </c>
      <c r="BL6679" s="74" t="s">
        <v>9580</v>
      </c>
      <c r="BM6679" s="74"/>
    </row>
    <row r="6680" spans="63:65" x14ac:dyDescent="0.25">
      <c r="BK6680" s="74">
        <v>11873</v>
      </c>
      <c r="BL6680" s="74" t="s">
        <v>3783</v>
      </c>
      <c r="BM6680" s="74"/>
    </row>
    <row r="6681" spans="63:65" x14ac:dyDescent="0.25">
      <c r="BK6681" s="74">
        <v>11874</v>
      </c>
      <c r="BL6681" s="74" t="s">
        <v>6834</v>
      </c>
      <c r="BM6681" s="74"/>
    </row>
    <row r="6682" spans="63:65" x14ac:dyDescent="0.25">
      <c r="BK6682" s="74">
        <v>11875</v>
      </c>
      <c r="BL6682" s="74" t="s">
        <v>6835</v>
      </c>
      <c r="BM6682" s="74"/>
    </row>
    <row r="6683" spans="63:65" x14ac:dyDescent="0.25">
      <c r="BK6683" s="74">
        <v>11876</v>
      </c>
      <c r="BL6683" s="74" t="s">
        <v>6836</v>
      </c>
      <c r="BM6683" s="74"/>
    </row>
    <row r="6684" spans="63:65" x14ac:dyDescent="0.25">
      <c r="BK6684" s="74">
        <v>11877</v>
      </c>
      <c r="BL6684" s="74" t="s">
        <v>6837</v>
      </c>
      <c r="BM6684" s="74"/>
    </row>
    <row r="6685" spans="63:65" x14ac:dyDescent="0.25">
      <c r="BK6685" s="74">
        <v>11878</v>
      </c>
      <c r="BL6685" s="74" t="s">
        <v>6838</v>
      </c>
      <c r="BM6685" s="74"/>
    </row>
    <row r="6686" spans="63:65" x14ac:dyDescent="0.25">
      <c r="BK6686" s="74">
        <v>11879</v>
      </c>
      <c r="BL6686" s="74" t="s">
        <v>6839</v>
      </c>
      <c r="BM6686" s="74"/>
    </row>
    <row r="6687" spans="63:65" x14ac:dyDescent="0.25">
      <c r="BK6687" s="74">
        <v>11880</v>
      </c>
      <c r="BL6687" s="74" t="s">
        <v>6840</v>
      </c>
      <c r="BM6687" s="74"/>
    </row>
    <row r="6688" spans="63:65" x14ac:dyDescent="0.25">
      <c r="BK6688" s="74">
        <v>11881</v>
      </c>
      <c r="BL6688" s="74" t="s">
        <v>6786</v>
      </c>
      <c r="BM6688" s="74"/>
    </row>
    <row r="6689" spans="63:65" x14ac:dyDescent="0.25">
      <c r="BK6689" s="74">
        <v>11882</v>
      </c>
      <c r="BL6689" s="74" t="s">
        <v>6841</v>
      </c>
      <c r="BM6689" s="74"/>
    </row>
    <row r="6690" spans="63:65" x14ac:dyDescent="0.25">
      <c r="BK6690" s="74">
        <v>11883</v>
      </c>
      <c r="BL6690" s="74" t="s">
        <v>6449</v>
      </c>
      <c r="BM6690" s="74"/>
    </row>
    <row r="6691" spans="63:65" x14ac:dyDescent="0.25">
      <c r="BK6691" s="74">
        <v>11884</v>
      </c>
      <c r="BL6691" s="74" t="s">
        <v>6842</v>
      </c>
      <c r="BM6691" s="74"/>
    </row>
    <row r="6692" spans="63:65" x14ac:dyDescent="0.25">
      <c r="BK6692" s="74">
        <v>11885</v>
      </c>
      <c r="BL6692" s="74" t="s">
        <v>3354</v>
      </c>
      <c r="BM6692" s="74"/>
    </row>
    <row r="6693" spans="63:65" x14ac:dyDescent="0.25">
      <c r="BK6693" s="74">
        <v>11886</v>
      </c>
      <c r="BL6693" s="74" t="s">
        <v>10697</v>
      </c>
      <c r="BM6693" s="74"/>
    </row>
    <row r="6694" spans="63:65" x14ac:dyDescent="0.25">
      <c r="BK6694" s="74">
        <v>11887</v>
      </c>
      <c r="BL6694" s="74" t="s">
        <v>6313</v>
      </c>
      <c r="BM6694" s="74"/>
    </row>
    <row r="6695" spans="63:65" x14ac:dyDescent="0.25">
      <c r="BK6695" s="74">
        <v>11888</v>
      </c>
      <c r="BL6695" s="74" t="s">
        <v>6843</v>
      </c>
      <c r="BM6695" s="74"/>
    </row>
    <row r="6696" spans="63:65" x14ac:dyDescent="0.25">
      <c r="BK6696" s="74">
        <v>11889</v>
      </c>
      <c r="BL6696" s="74" t="s">
        <v>6844</v>
      </c>
      <c r="BM6696" s="74"/>
    </row>
    <row r="6697" spans="63:65" x14ac:dyDescent="0.25">
      <c r="BK6697" s="74">
        <v>11890</v>
      </c>
      <c r="BL6697" s="74" t="s">
        <v>10698</v>
      </c>
      <c r="BM6697" s="74"/>
    </row>
    <row r="6698" spans="63:65" x14ac:dyDescent="0.25">
      <c r="BK6698" s="74">
        <v>11892</v>
      </c>
      <c r="BL6698" s="74" t="s">
        <v>6845</v>
      </c>
      <c r="BM6698" s="74"/>
    </row>
    <row r="6699" spans="63:65" x14ac:dyDescent="0.25">
      <c r="BK6699" s="74">
        <v>11893</v>
      </c>
      <c r="BL6699" s="74" t="s">
        <v>6846</v>
      </c>
      <c r="BM6699" s="74"/>
    </row>
    <row r="6700" spans="63:65" x14ac:dyDescent="0.25">
      <c r="BK6700" s="74">
        <v>11894</v>
      </c>
      <c r="BL6700" s="74" t="s">
        <v>3462</v>
      </c>
      <c r="BM6700" s="74"/>
    </row>
    <row r="6701" spans="63:65" x14ac:dyDescent="0.25">
      <c r="BK6701" s="74">
        <v>11895</v>
      </c>
      <c r="BL6701" s="74" t="s">
        <v>6847</v>
      </c>
      <c r="BM6701" s="74"/>
    </row>
    <row r="6702" spans="63:65" x14ac:dyDescent="0.25">
      <c r="BK6702" s="74">
        <v>11896</v>
      </c>
      <c r="BL6702" s="74" t="s">
        <v>6848</v>
      </c>
      <c r="BM6702" s="74"/>
    </row>
    <row r="6703" spans="63:65" x14ac:dyDescent="0.25">
      <c r="BK6703" s="74">
        <v>11897</v>
      </c>
      <c r="BL6703" s="74" t="s">
        <v>6849</v>
      </c>
      <c r="BM6703" s="74"/>
    </row>
    <row r="6704" spans="63:65" x14ac:dyDescent="0.25">
      <c r="BK6704" s="74">
        <v>11899</v>
      </c>
      <c r="BL6704" s="74" t="s">
        <v>6850</v>
      </c>
      <c r="BM6704" s="74"/>
    </row>
    <row r="6705" spans="63:65" x14ac:dyDescent="0.25">
      <c r="BK6705" s="74">
        <v>11900</v>
      </c>
      <c r="BL6705" s="74" t="s">
        <v>6851</v>
      </c>
      <c r="BM6705" s="74"/>
    </row>
    <row r="6706" spans="63:65" x14ac:dyDescent="0.25">
      <c r="BK6706" s="74">
        <v>11901</v>
      </c>
      <c r="BL6706" s="74" t="s">
        <v>6852</v>
      </c>
      <c r="BM6706" s="74"/>
    </row>
    <row r="6707" spans="63:65" x14ac:dyDescent="0.25">
      <c r="BK6707" s="74">
        <v>11902</v>
      </c>
      <c r="BL6707" s="74" t="s">
        <v>6345</v>
      </c>
      <c r="BM6707" s="74"/>
    </row>
    <row r="6708" spans="63:65" x14ac:dyDescent="0.25">
      <c r="BK6708" s="74">
        <v>11903</v>
      </c>
      <c r="BL6708" s="74" t="s">
        <v>6853</v>
      </c>
      <c r="BM6708" s="74"/>
    </row>
    <row r="6709" spans="63:65" x14ac:dyDescent="0.25">
      <c r="BK6709" s="74">
        <v>11904</v>
      </c>
      <c r="BL6709" s="74" t="s">
        <v>6854</v>
      </c>
      <c r="BM6709" s="74"/>
    </row>
    <row r="6710" spans="63:65" x14ac:dyDescent="0.25">
      <c r="BK6710" s="74">
        <v>11906</v>
      </c>
      <c r="BL6710" s="74" t="s">
        <v>6856</v>
      </c>
      <c r="BM6710" s="74"/>
    </row>
    <row r="6711" spans="63:65" x14ac:dyDescent="0.25">
      <c r="BK6711" s="74">
        <v>11907</v>
      </c>
      <c r="BL6711" s="74" t="s">
        <v>6857</v>
      </c>
      <c r="BM6711" s="74"/>
    </row>
    <row r="6712" spans="63:65" x14ac:dyDescent="0.25">
      <c r="BK6712" s="74">
        <v>11908</v>
      </c>
      <c r="BL6712" s="74" t="s">
        <v>6858</v>
      </c>
      <c r="BM6712" s="74"/>
    </row>
    <row r="6713" spans="63:65" x14ac:dyDescent="0.25">
      <c r="BK6713" s="74">
        <v>11909</v>
      </c>
      <c r="BL6713" s="74" t="s">
        <v>6859</v>
      </c>
      <c r="BM6713" s="74"/>
    </row>
    <row r="6714" spans="63:65" x14ac:dyDescent="0.25">
      <c r="BK6714" s="74">
        <v>11910</v>
      </c>
      <c r="BL6714" s="74" t="s">
        <v>6860</v>
      </c>
      <c r="BM6714" s="74"/>
    </row>
    <row r="6715" spans="63:65" x14ac:dyDescent="0.25">
      <c r="BK6715" s="74">
        <v>11911</v>
      </c>
      <c r="BL6715" s="74" t="s">
        <v>6449</v>
      </c>
      <c r="BM6715" s="74"/>
    </row>
    <row r="6716" spans="63:65" x14ac:dyDescent="0.25">
      <c r="BK6716" s="74">
        <v>11912</v>
      </c>
      <c r="BL6716" s="74" t="s">
        <v>6861</v>
      </c>
      <c r="BM6716" s="74"/>
    </row>
    <row r="6717" spans="63:65" x14ac:dyDescent="0.25">
      <c r="BK6717" s="74">
        <v>11913</v>
      </c>
      <c r="BL6717" s="74" t="s">
        <v>6862</v>
      </c>
      <c r="BM6717" s="74"/>
    </row>
    <row r="6718" spans="63:65" x14ac:dyDescent="0.25">
      <c r="BK6718" s="74">
        <v>11914</v>
      </c>
      <c r="BL6718" s="74" t="s">
        <v>6863</v>
      </c>
      <c r="BM6718" s="74"/>
    </row>
    <row r="6719" spans="63:65" x14ac:dyDescent="0.25">
      <c r="BK6719" s="74">
        <v>11915</v>
      </c>
      <c r="BL6719" s="74" t="s">
        <v>6864</v>
      </c>
      <c r="BM6719" s="74"/>
    </row>
    <row r="6720" spans="63:65" x14ac:dyDescent="0.25">
      <c r="BK6720" s="74">
        <v>11916</v>
      </c>
      <c r="BL6720" s="74" t="s">
        <v>6865</v>
      </c>
      <c r="BM6720" s="74"/>
    </row>
    <row r="6721" spans="63:65" x14ac:dyDescent="0.25">
      <c r="BK6721" s="74">
        <v>11917</v>
      </c>
      <c r="BL6721" s="74" t="s">
        <v>4039</v>
      </c>
      <c r="BM6721" s="74"/>
    </row>
    <row r="6722" spans="63:65" x14ac:dyDescent="0.25">
      <c r="BK6722" s="74">
        <v>11918</v>
      </c>
      <c r="BL6722" s="74" t="s">
        <v>6866</v>
      </c>
      <c r="BM6722" s="74"/>
    </row>
    <row r="6723" spans="63:65" x14ac:dyDescent="0.25">
      <c r="BK6723" s="74">
        <v>11919</v>
      </c>
      <c r="BL6723" s="74" t="s">
        <v>6737</v>
      </c>
      <c r="BM6723" s="74"/>
    </row>
    <row r="6724" spans="63:65" x14ac:dyDescent="0.25">
      <c r="BK6724" s="74">
        <v>11920</v>
      </c>
      <c r="BL6724" s="74" t="s">
        <v>6867</v>
      </c>
      <c r="BM6724" s="74"/>
    </row>
    <row r="6725" spans="63:65" x14ac:dyDescent="0.25">
      <c r="BK6725" s="74">
        <v>11921</v>
      </c>
      <c r="BL6725" s="74" t="s">
        <v>6868</v>
      </c>
      <c r="BM6725" s="74"/>
    </row>
    <row r="6726" spans="63:65" x14ac:dyDescent="0.25">
      <c r="BK6726" s="74">
        <v>11922</v>
      </c>
      <c r="BL6726" s="74" t="s">
        <v>6869</v>
      </c>
      <c r="BM6726" s="74"/>
    </row>
    <row r="6727" spans="63:65" x14ac:dyDescent="0.25">
      <c r="BK6727" s="74">
        <v>11923</v>
      </c>
      <c r="BL6727" s="74" t="s">
        <v>6870</v>
      </c>
      <c r="BM6727" s="74"/>
    </row>
    <row r="6728" spans="63:65" x14ac:dyDescent="0.25">
      <c r="BK6728" s="74">
        <v>11924</v>
      </c>
      <c r="BL6728" s="74" t="s">
        <v>4746</v>
      </c>
      <c r="BM6728" s="74"/>
    </row>
    <row r="6729" spans="63:65" x14ac:dyDescent="0.25">
      <c r="BK6729" s="74">
        <v>11925</v>
      </c>
      <c r="BL6729" s="74" t="s">
        <v>3357</v>
      </c>
      <c r="BM6729" s="74"/>
    </row>
    <row r="6730" spans="63:65" x14ac:dyDescent="0.25">
      <c r="BK6730" s="74">
        <v>11926</v>
      </c>
      <c r="BL6730" s="74" t="s">
        <v>6871</v>
      </c>
      <c r="BM6730" s="74"/>
    </row>
    <row r="6731" spans="63:65" x14ac:dyDescent="0.25">
      <c r="BK6731" s="74">
        <v>11927</v>
      </c>
      <c r="BL6731" s="74" t="s">
        <v>6872</v>
      </c>
      <c r="BM6731" s="74"/>
    </row>
    <row r="6732" spans="63:65" x14ac:dyDescent="0.25">
      <c r="BK6732" s="74">
        <v>11928</v>
      </c>
      <c r="BL6732" s="74" t="s">
        <v>832</v>
      </c>
      <c r="BM6732" s="74"/>
    </row>
    <row r="6733" spans="63:65" x14ac:dyDescent="0.25">
      <c r="BK6733" s="74">
        <v>11929</v>
      </c>
      <c r="BL6733" s="74" t="s">
        <v>6873</v>
      </c>
      <c r="BM6733" s="74"/>
    </row>
    <row r="6734" spans="63:65" x14ac:dyDescent="0.25">
      <c r="BK6734" s="74">
        <v>11931</v>
      </c>
      <c r="BL6734" s="74" t="s">
        <v>6875</v>
      </c>
      <c r="BM6734" s="74"/>
    </row>
    <row r="6735" spans="63:65" x14ac:dyDescent="0.25">
      <c r="BK6735" s="74">
        <v>11932</v>
      </c>
      <c r="BL6735" s="74" t="s">
        <v>3910</v>
      </c>
      <c r="BM6735" s="74"/>
    </row>
    <row r="6736" spans="63:65" x14ac:dyDescent="0.25">
      <c r="BK6736" s="74">
        <v>11933</v>
      </c>
      <c r="BL6736" s="74" t="s">
        <v>6876</v>
      </c>
      <c r="BM6736" s="74"/>
    </row>
    <row r="6737" spans="63:65" x14ac:dyDescent="0.25">
      <c r="BK6737" s="74">
        <v>11934</v>
      </c>
      <c r="BL6737" s="74" t="s">
        <v>6877</v>
      </c>
      <c r="BM6737" s="74"/>
    </row>
    <row r="6738" spans="63:65" x14ac:dyDescent="0.25">
      <c r="BK6738" s="74">
        <v>11935</v>
      </c>
      <c r="BL6738" s="74" t="s">
        <v>10699</v>
      </c>
      <c r="BM6738" s="74"/>
    </row>
    <row r="6739" spans="63:65" x14ac:dyDescent="0.25">
      <c r="BK6739" s="74">
        <v>11936</v>
      </c>
      <c r="BL6739" s="74" t="s">
        <v>6878</v>
      </c>
      <c r="BM6739" s="74"/>
    </row>
    <row r="6740" spans="63:65" x14ac:dyDescent="0.25">
      <c r="BK6740" s="74">
        <v>11937</v>
      </c>
      <c r="BL6740" s="74" t="s">
        <v>834</v>
      </c>
      <c r="BM6740" s="74"/>
    </row>
    <row r="6741" spans="63:65" x14ac:dyDescent="0.25">
      <c r="BK6741" s="74">
        <v>11938</v>
      </c>
      <c r="BL6741" s="74" t="s">
        <v>6879</v>
      </c>
      <c r="BM6741" s="74"/>
    </row>
    <row r="6742" spans="63:65" x14ac:dyDescent="0.25">
      <c r="BK6742" s="74">
        <v>11939</v>
      </c>
      <c r="BL6742" s="74" t="s">
        <v>6880</v>
      </c>
      <c r="BM6742" s="74"/>
    </row>
    <row r="6743" spans="63:65" x14ac:dyDescent="0.25">
      <c r="BK6743" s="74">
        <v>11940</v>
      </c>
      <c r="BL6743" s="74" t="s">
        <v>6881</v>
      </c>
      <c r="BM6743" s="74"/>
    </row>
    <row r="6744" spans="63:65" x14ac:dyDescent="0.25">
      <c r="BK6744" s="74">
        <v>11941</v>
      </c>
      <c r="BL6744" s="74" t="s">
        <v>6882</v>
      </c>
      <c r="BM6744" s="74"/>
    </row>
    <row r="6745" spans="63:65" x14ac:dyDescent="0.25">
      <c r="BK6745" s="74">
        <v>11942</v>
      </c>
      <c r="BL6745" s="74" t="s">
        <v>6883</v>
      </c>
      <c r="BM6745" s="74"/>
    </row>
    <row r="6746" spans="63:65" x14ac:dyDescent="0.25">
      <c r="BK6746" s="74">
        <v>11943</v>
      </c>
      <c r="BL6746" s="74" t="s">
        <v>6884</v>
      </c>
      <c r="BM6746" s="74"/>
    </row>
    <row r="6747" spans="63:65" x14ac:dyDescent="0.25">
      <c r="BK6747" s="74">
        <v>11944</v>
      </c>
      <c r="BL6747" s="74" t="s">
        <v>6885</v>
      </c>
      <c r="BM6747" s="74"/>
    </row>
    <row r="6748" spans="63:65" x14ac:dyDescent="0.25">
      <c r="BK6748" s="74">
        <v>11945</v>
      </c>
      <c r="BL6748" s="74" t="s">
        <v>6886</v>
      </c>
      <c r="BM6748" s="74"/>
    </row>
    <row r="6749" spans="63:65" x14ac:dyDescent="0.25">
      <c r="BK6749" s="74">
        <v>11946</v>
      </c>
      <c r="BL6749" s="74" t="s">
        <v>6887</v>
      </c>
      <c r="BM6749" s="74"/>
    </row>
    <row r="6750" spans="63:65" x14ac:dyDescent="0.25">
      <c r="BK6750" s="74">
        <v>11947</v>
      </c>
      <c r="BL6750" s="74" t="s">
        <v>3201</v>
      </c>
      <c r="BM6750" s="74"/>
    </row>
    <row r="6751" spans="63:65" x14ac:dyDescent="0.25">
      <c r="BK6751" s="74">
        <v>11948</v>
      </c>
      <c r="BL6751" s="74" t="s">
        <v>6888</v>
      </c>
      <c r="BM6751" s="74"/>
    </row>
    <row r="6752" spans="63:65" x14ac:dyDescent="0.25">
      <c r="BK6752" s="74">
        <v>11949</v>
      </c>
      <c r="BL6752" s="74" t="s">
        <v>6889</v>
      </c>
      <c r="BM6752" s="74"/>
    </row>
    <row r="6753" spans="63:65" x14ac:dyDescent="0.25">
      <c r="BK6753" s="74">
        <v>11950</v>
      </c>
      <c r="BL6753" s="74" t="s">
        <v>6890</v>
      </c>
      <c r="BM6753" s="74"/>
    </row>
    <row r="6754" spans="63:65" x14ac:dyDescent="0.25">
      <c r="BK6754" s="74">
        <v>11951</v>
      </c>
      <c r="BL6754" s="74" t="s">
        <v>6891</v>
      </c>
      <c r="BM6754" s="74"/>
    </row>
    <row r="6755" spans="63:65" x14ac:dyDescent="0.25">
      <c r="BK6755" s="74">
        <v>11952</v>
      </c>
      <c r="BL6755" s="74" t="s">
        <v>6892</v>
      </c>
      <c r="BM6755" s="74"/>
    </row>
    <row r="6756" spans="63:65" x14ac:dyDescent="0.25">
      <c r="BK6756" s="74">
        <v>11953</v>
      </c>
      <c r="BL6756" s="74" t="s">
        <v>6893</v>
      </c>
      <c r="BM6756" s="74"/>
    </row>
    <row r="6757" spans="63:65" x14ac:dyDescent="0.25">
      <c r="BK6757" s="74">
        <v>11954</v>
      </c>
      <c r="BL6757" s="74" t="s">
        <v>6730</v>
      </c>
      <c r="BM6757" s="74"/>
    </row>
    <row r="6758" spans="63:65" x14ac:dyDescent="0.25">
      <c r="BK6758" s="74">
        <v>11955</v>
      </c>
      <c r="BL6758" s="74" t="s">
        <v>6894</v>
      </c>
      <c r="BM6758" s="74"/>
    </row>
    <row r="6759" spans="63:65" x14ac:dyDescent="0.25">
      <c r="BK6759" s="74">
        <v>11956</v>
      </c>
      <c r="BL6759" s="74" t="s">
        <v>3363</v>
      </c>
      <c r="BM6759" s="74"/>
    </row>
    <row r="6760" spans="63:65" x14ac:dyDescent="0.25">
      <c r="BK6760" s="74">
        <v>11957</v>
      </c>
      <c r="BL6760" s="74" t="s">
        <v>6895</v>
      </c>
      <c r="BM6760" s="74"/>
    </row>
    <row r="6761" spans="63:65" x14ac:dyDescent="0.25">
      <c r="BK6761" s="74">
        <v>11958</v>
      </c>
      <c r="BL6761" s="74" t="s">
        <v>10700</v>
      </c>
      <c r="BM6761" s="74"/>
    </row>
    <row r="6762" spans="63:65" x14ac:dyDescent="0.25">
      <c r="BK6762" s="74">
        <v>11959</v>
      </c>
      <c r="BL6762" s="74" t="s">
        <v>6341</v>
      </c>
      <c r="BM6762" s="74"/>
    </row>
    <row r="6763" spans="63:65" x14ac:dyDescent="0.25">
      <c r="BK6763" s="74">
        <v>11960</v>
      </c>
      <c r="BL6763" s="74" t="s">
        <v>3354</v>
      </c>
      <c r="BM6763" s="74"/>
    </row>
    <row r="6764" spans="63:65" x14ac:dyDescent="0.25">
      <c r="BK6764" s="74">
        <v>11961</v>
      </c>
      <c r="BL6764" s="74" t="s">
        <v>6896</v>
      </c>
      <c r="BM6764" s="74"/>
    </row>
    <row r="6765" spans="63:65" x14ac:dyDescent="0.25">
      <c r="BK6765" s="74">
        <v>11962</v>
      </c>
      <c r="BL6765" s="74" t="s">
        <v>10701</v>
      </c>
      <c r="BM6765" s="74"/>
    </row>
    <row r="6766" spans="63:65" x14ac:dyDescent="0.25">
      <c r="BK6766" s="74">
        <v>11963</v>
      </c>
      <c r="BL6766" s="74" t="s">
        <v>6897</v>
      </c>
      <c r="BM6766" s="74"/>
    </row>
    <row r="6767" spans="63:65" x14ac:dyDescent="0.25">
      <c r="BK6767" s="74">
        <v>11964</v>
      </c>
      <c r="BL6767" s="74" t="s">
        <v>6898</v>
      </c>
      <c r="BM6767" s="74"/>
    </row>
    <row r="6768" spans="63:65" x14ac:dyDescent="0.25">
      <c r="BK6768" s="74">
        <v>11965</v>
      </c>
      <c r="BL6768" s="74" t="s">
        <v>6899</v>
      </c>
      <c r="BM6768" s="74"/>
    </row>
    <row r="6769" spans="63:65" x14ac:dyDescent="0.25">
      <c r="BK6769" s="74">
        <v>11966</v>
      </c>
      <c r="BL6769" s="74" t="s">
        <v>4112</v>
      </c>
      <c r="BM6769" s="74"/>
    </row>
    <row r="6770" spans="63:65" x14ac:dyDescent="0.25">
      <c r="BK6770" s="74">
        <v>11967</v>
      </c>
      <c r="BL6770" s="74" t="s">
        <v>4440</v>
      </c>
      <c r="BM6770" s="74"/>
    </row>
    <row r="6771" spans="63:65" x14ac:dyDescent="0.25">
      <c r="BK6771" s="74">
        <v>11968</v>
      </c>
      <c r="BL6771" s="74" t="s">
        <v>6900</v>
      </c>
      <c r="BM6771" s="74"/>
    </row>
    <row r="6772" spans="63:65" x14ac:dyDescent="0.25">
      <c r="BK6772" s="74">
        <v>11969</v>
      </c>
      <c r="BL6772" s="74" t="s">
        <v>6901</v>
      </c>
      <c r="BM6772" s="74"/>
    </row>
    <row r="6773" spans="63:65" x14ac:dyDescent="0.25">
      <c r="BK6773" s="74">
        <v>11970</v>
      </c>
      <c r="BL6773" s="74" t="s">
        <v>6750</v>
      </c>
      <c r="BM6773" s="74"/>
    </row>
    <row r="6774" spans="63:65" x14ac:dyDescent="0.25">
      <c r="BK6774" s="74">
        <v>11971</v>
      </c>
      <c r="BL6774" s="74" t="s">
        <v>6209</v>
      </c>
      <c r="BM6774" s="74"/>
    </row>
    <row r="6775" spans="63:65" x14ac:dyDescent="0.25">
      <c r="BK6775" s="74">
        <v>11972</v>
      </c>
      <c r="BL6775" s="74" t="s">
        <v>4331</v>
      </c>
      <c r="BM6775" s="74"/>
    </row>
    <row r="6776" spans="63:65" x14ac:dyDescent="0.25">
      <c r="BK6776" s="74">
        <v>11973</v>
      </c>
      <c r="BL6776" s="74" t="s">
        <v>6902</v>
      </c>
      <c r="BM6776" s="74"/>
    </row>
    <row r="6777" spans="63:65" x14ac:dyDescent="0.25">
      <c r="BK6777" s="74">
        <v>11974</v>
      </c>
      <c r="BL6777" s="74" t="s">
        <v>6903</v>
      </c>
      <c r="BM6777" s="74"/>
    </row>
    <row r="6778" spans="63:65" x14ac:dyDescent="0.25">
      <c r="BK6778" s="74">
        <v>11975</v>
      </c>
      <c r="BL6778" s="74" t="s">
        <v>6904</v>
      </c>
      <c r="BM6778" s="74"/>
    </row>
    <row r="6779" spans="63:65" x14ac:dyDescent="0.25">
      <c r="BK6779" s="74">
        <v>11976</v>
      </c>
      <c r="BL6779" s="74" t="s">
        <v>2310</v>
      </c>
      <c r="BM6779" s="74"/>
    </row>
    <row r="6780" spans="63:65" x14ac:dyDescent="0.25">
      <c r="BK6780" s="74">
        <v>11977</v>
      </c>
      <c r="BL6780" s="74" t="s">
        <v>6905</v>
      </c>
      <c r="BM6780" s="74"/>
    </row>
    <row r="6781" spans="63:65" x14ac:dyDescent="0.25">
      <c r="BK6781" s="74">
        <v>11978</v>
      </c>
      <c r="BL6781" s="74" t="s">
        <v>6906</v>
      </c>
      <c r="BM6781" s="74"/>
    </row>
    <row r="6782" spans="63:65" x14ac:dyDescent="0.25">
      <c r="BK6782" s="74">
        <v>11979</v>
      </c>
      <c r="BL6782" s="74" t="s">
        <v>6907</v>
      </c>
      <c r="BM6782" s="74"/>
    </row>
    <row r="6783" spans="63:65" x14ac:dyDescent="0.25">
      <c r="BK6783" s="74">
        <v>11980</v>
      </c>
      <c r="BL6783" s="74" t="s">
        <v>10702</v>
      </c>
      <c r="BM6783" s="74"/>
    </row>
    <row r="6784" spans="63:65" x14ac:dyDescent="0.25">
      <c r="BK6784" s="74">
        <v>11981</v>
      </c>
      <c r="BL6784" s="74" t="s">
        <v>6908</v>
      </c>
      <c r="BM6784" s="74"/>
    </row>
    <row r="6785" spans="63:65" x14ac:dyDescent="0.25">
      <c r="BK6785" s="74">
        <v>11982</v>
      </c>
      <c r="BL6785" s="74" t="s">
        <v>6909</v>
      </c>
      <c r="BM6785" s="74"/>
    </row>
    <row r="6786" spans="63:65" x14ac:dyDescent="0.25">
      <c r="BK6786" s="74">
        <v>11983</v>
      </c>
      <c r="BL6786" s="74" t="s">
        <v>6910</v>
      </c>
      <c r="BM6786" s="74"/>
    </row>
    <row r="6787" spans="63:65" x14ac:dyDescent="0.25">
      <c r="BK6787" s="74">
        <v>11984</v>
      </c>
      <c r="BL6787" s="74" t="s">
        <v>6911</v>
      </c>
      <c r="BM6787" s="74"/>
    </row>
    <row r="6788" spans="63:65" x14ac:dyDescent="0.25">
      <c r="BK6788" s="74">
        <v>11985</v>
      </c>
      <c r="BL6788" s="74" t="s">
        <v>10703</v>
      </c>
      <c r="BM6788" s="74"/>
    </row>
    <row r="6789" spans="63:65" x14ac:dyDescent="0.25">
      <c r="BK6789" s="74">
        <v>11986</v>
      </c>
      <c r="BL6789" s="74" t="s">
        <v>6209</v>
      </c>
      <c r="BM6789" s="74"/>
    </row>
    <row r="6790" spans="63:65" x14ac:dyDescent="0.25">
      <c r="BK6790" s="74">
        <v>11987</v>
      </c>
      <c r="BL6790" s="74" t="s">
        <v>4324</v>
      </c>
      <c r="BM6790" s="74"/>
    </row>
    <row r="6791" spans="63:65" x14ac:dyDescent="0.25">
      <c r="BK6791" s="74">
        <v>11988</v>
      </c>
      <c r="BL6791" s="74" t="s">
        <v>6912</v>
      </c>
      <c r="BM6791" s="74"/>
    </row>
    <row r="6792" spans="63:65" x14ac:dyDescent="0.25">
      <c r="BK6792" s="74">
        <v>11989</v>
      </c>
      <c r="BL6792" s="74" t="s">
        <v>6894</v>
      </c>
      <c r="BM6792" s="74"/>
    </row>
    <row r="6793" spans="63:65" x14ac:dyDescent="0.25">
      <c r="BK6793" s="74">
        <v>11990</v>
      </c>
      <c r="BL6793" s="74" t="s">
        <v>6351</v>
      </c>
      <c r="BM6793" s="74"/>
    </row>
    <row r="6794" spans="63:65" x14ac:dyDescent="0.25">
      <c r="BK6794" s="74">
        <v>11991</v>
      </c>
      <c r="BL6794" s="74" t="s">
        <v>6913</v>
      </c>
      <c r="BM6794" s="74"/>
    </row>
    <row r="6795" spans="63:65" x14ac:dyDescent="0.25">
      <c r="BK6795" s="74">
        <v>11992</v>
      </c>
      <c r="BL6795" s="74" t="s">
        <v>6914</v>
      </c>
      <c r="BM6795" s="74"/>
    </row>
    <row r="6796" spans="63:65" x14ac:dyDescent="0.25">
      <c r="BK6796" s="74">
        <v>11993</v>
      </c>
      <c r="BL6796" s="74" t="s">
        <v>6212</v>
      </c>
      <c r="BM6796" s="74"/>
    </row>
    <row r="6797" spans="63:65" x14ac:dyDescent="0.25">
      <c r="BK6797" s="74">
        <v>11994</v>
      </c>
      <c r="BL6797" s="74" t="s">
        <v>6915</v>
      </c>
      <c r="BM6797" s="74"/>
    </row>
    <row r="6798" spans="63:65" x14ac:dyDescent="0.25">
      <c r="BK6798" s="74">
        <v>11995</v>
      </c>
      <c r="BL6798" s="74" t="s">
        <v>6916</v>
      </c>
      <c r="BM6798" s="74"/>
    </row>
    <row r="6799" spans="63:65" x14ac:dyDescent="0.25">
      <c r="BK6799" s="74">
        <v>11996</v>
      </c>
      <c r="BL6799" s="74" t="s">
        <v>6917</v>
      </c>
      <c r="BM6799" s="74"/>
    </row>
    <row r="6800" spans="63:65" x14ac:dyDescent="0.25">
      <c r="BK6800" s="74">
        <v>11997</v>
      </c>
      <c r="BL6800" s="74" t="s">
        <v>6918</v>
      </c>
      <c r="BM6800" s="74"/>
    </row>
    <row r="6801" spans="63:65" x14ac:dyDescent="0.25">
      <c r="BK6801" s="74">
        <v>11998</v>
      </c>
      <c r="BL6801" s="74" t="s">
        <v>9895</v>
      </c>
      <c r="BM6801" s="74"/>
    </row>
    <row r="6802" spans="63:65" x14ac:dyDescent="0.25">
      <c r="BK6802" s="74">
        <v>11999</v>
      </c>
      <c r="BL6802" s="74" t="s">
        <v>6919</v>
      </c>
      <c r="BM6802" s="74"/>
    </row>
    <row r="6803" spans="63:65" x14ac:dyDescent="0.25">
      <c r="BK6803" s="74">
        <v>12000</v>
      </c>
      <c r="BL6803" s="74" t="s">
        <v>5855</v>
      </c>
      <c r="BM6803" s="74"/>
    </row>
    <row r="6804" spans="63:65" x14ac:dyDescent="0.25">
      <c r="BK6804" s="74">
        <v>12001</v>
      </c>
      <c r="BL6804" s="74" t="s">
        <v>6920</v>
      </c>
      <c r="BM6804" s="74"/>
    </row>
    <row r="6805" spans="63:65" x14ac:dyDescent="0.25">
      <c r="BK6805" s="74">
        <v>12002</v>
      </c>
      <c r="BL6805" s="74" t="s">
        <v>6921</v>
      </c>
      <c r="BM6805" s="74"/>
    </row>
    <row r="6806" spans="63:65" x14ac:dyDescent="0.25">
      <c r="BK6806" s="74">
        <v>12003</v>
      </c>
      <c r="BL6806" s="74" t="s">
        <v>6922</v>
      </c>
      <c r="BM6806" s="74"/>
    </row>
    <row r="6807" spans="63:65" x14ac:dyDescent="0.25">
      <c r="BK6807" s="74">
        <v>12004</v>
      </c>
      <c r="BL6807" s="74" t="s">
        <v>6923</v>
      </c>
      <c r="BM6807" s="74"/>
    </row>
    <row r="6808" spans="63:65" x14ac:dyDescent="0.25">
      <c r="BK6808" s="74">
        <v>12005</v>
      </c>
      <c r="BL6808" s="74" t="s">
        <v>6924</v>
      </c>
      <c r="BM6808" s="74"/>
    </row>
    <row r="6809" spans="63:65" x14ac:dyDescent="0.25">
      <c r="BK6809" s="74">
        <v>12006</v>
      </c>
      <c r="BL6809" s="74" t="s">
        <v>6925</v>
      </c>
      <c r="BM6809" s="74"/>
    </row>
    <row r="6810" spans="63:65" x14ac:dyDescent="0.25">
      <c r="BK6810" s="74">
        <v>12007</v>
      </c>
      <c r="BL6810" s="74" t="s">
        <v>6926</v>
      </c>
      <c r="BM6810" s="74"/>
    </row>
    <row r="6811" spans="63:65" x14ac:dyDescent="0.25">
      <c r="BK6811" s="74">
        <v>12008</v>
      </c>
      <c r="BL6811" s="74" t="s">
        <v>6927</v>
      </c>
      <c r="BM6811" s="74"/>
    </row>
    <row r="6812" spans="63:65" x14ac:dyDescent="0.25">
      <c r="BK6812" s="74">
        <v>12010</v>
      </c>
      <c r="BL6812" s="74" t="s">
        <v>6929</v>
      </c>
      <c r="BM6812" s="74"/>
    </row>
    <row r="6813" spans="63:65" x14ac:dyDescent="0.25">
      <c r="BK6813" s="74">
        <v>12011</v>
      </c>
      <c r="BL6813" s="74" t="s">
        <v>6930</v>
      </c>
      <c r="BM6813" s="74"/>
    </row>
    <row r="6814" spans="63:65" x14ac:dyDescent="0.25">
      <c r="BK6814" s="74">
        <v>12012</v>
      </c>
      <c r="BL6814" s="74" t="s">
        <v>6576</v>
      </c>
      <c r="BM6814" s="74"/>
    </row>
    <row r="6815" spans="63:65" x14ac:dyDescent="0.25">
      <c r="BK6815" s="74">
        <v>12013</v>
      </c>
      <c r="BL6815" s="74" t="s">
        <v>6931</v>
      </c>
      <c r="BM6815" s="74"/>
    </row>
    <row r="6816" spans="63:65" x14ac:dyDescent="0.25">
      <c r="BK6816" s="74">
        <v>12014</v>
      </c>
      <c r="BL6816" s="74" t="s">
        <v>6932</v>
      </c>
      <c r="BM6816" s="74"/>
    </row>
    <row r="6817" spans="63:65" x14ac:dyDescent="0.25">
      <c r="BK6817" s="74">
        <v>12015</v>
      </c>
      <c r="BL6817" s="74" t="s">
        <v>6933</v>
      </c>
      <c r="BM6817" s="74"/>
    </row>
    <row r="6818" spans="63:65" x14ac:dyDescent="0.25">
      <c r="BK6818" s="74">
        <v>12016</v>
      </c>
      <c r="BL6818" s="74" t="s">
        <v>10704</v>
      </c>
      <c r="BM6818" s="74"/>
    </row>
    <row r="6819" spans="63:65" x14ac:dyDescent="0.25">
      <c r="BK6819" s="74">
        <v>12017</v>
      </c>
      <c r="BL6819" s="74" t="s">
        <v>6934</v>
      </c>
      <c r="BM6819" s="74"/>
    </row>
    <row r="6820" spans="63:65" x14ac:dyDescent="0.25">
      <c r="BK6820" s="74">
        <v>12018</v>
      </c>
      <c r="BL6820" s="74" t="s">
        <v>6935</v>
      </c>
      <c r="BM6820" s="74"/>
    </row>
    <row r="6821" spans="63:65" x14ac:dyDescent="0.25">
      <c r="BK6821" s="74">
        <v>12019</v>
      </c>
      <c r="BL6821" s="74" t="s">
        <v>3357</v>
      </c>
      <c r="BM6821" s="74"/>
    </row>
    <row r="6822" spans="63:65" x14ac:dyDescent="0.25">
      <c r="BK6822" s="74">
        <v>12020</v>
      </c>
      <c r="BL6822" s="74" t="s">
        <v>6884</v>
      </c>
      <c r="BM6822" s="74"/>
    </row>
    <row r="6823" spans="63:65" x14ac:dyDescent="0.25">
      <c r="BK6823" s="74">
        <v>12021</v>
      </c>
      <c r="BL6823" s="74" t="s">
        <v>6936</v>
      </c>
      <c r="BM6823" s="74"/>
    </row>
    <row r="6824" spans="63:65" x14ac:dyDescent="0.25">
      <c r="BK6824" s="74">
        <v>12022</v>
      </c>
      <c r="BL6824" s="74" t="s">
        <v>10705</v>
      </c>
      <c r="BM6824" s="74"/>
    </row>
    <row r="6825" spans="63:65" x14ac:dyDescent="0.25">
      <c r="BK6825" s="74">
        <v>12023</v>
      </c>
      <c r="BL6825" s="74" t="s">
        <v>6937</v>
      </c>
      <c r="BM6825" s="74"/>
    </row>
    <row r="6826" spans="63:65" x14ac:dyDescent="0.25">
      <c r="BK6826" s="74">
        <v>12024</v>
      </c>
      <c r="BL6826" s="74" t="s">
        <v>3408</v>
      </c>
      <c r="BM6826" s="74"/>
    </row>
    <row r="6827" spans="63:65" x14ac:dyDescent="0.25">
      <c r="BK6827" s="74">
        <v>12025</v>
      </c>
      <c r="BL6827" s="74" t="s">
        <v>9576</v>
      </c>
      <c r="BM6827" s="74"/>
    </row>
    <row r="6828" spans="63:65" x14ac:dyDescent="0.25">
      <c r="BK6828" s="74">
        <v>12026</v>
      </c>
      <c r="BL6828" s="74" t="s">
        <v>6668</v>
      </c>
      <c r="BM6828" s="74"/>
    </row>
    <row r="6829" spans="63:65" x14ac:dyDescent="0.25">
      <c r="BK6829" s="74">
        <v>12027</v>
      </c>
      <c r="BL6829" s="74" t="s">
        <v>5511</v>
      </c>
      <c r="BM6829" s="74"/>
    </row>
    <row r="6830" spans="63:65" x14ac:dyDescent="0.25">
      <c r="BK6830" s="74">
        <v>12028</v>
      </c>
      <c r="BL6830" s="74" t="s">
        <v>6938</v>
      </c>
      <c r="BM6830" s="74"/>
    </row>
    <row r="6831" spans="63:65" x14ac:dyDescent="0.25">
      <c r="BK6831" s="74">
        <v>12029</v>
      </c>
      <c r="BL6831" s="74" t="s">
        <v>10706</v>
      </c>
      <c r="BM6831" s="74"/>
    </row>
    <row r="6832" spans="63:65" x14ac:dyDescent="0.25">
      <c r="BK6832" s="74">
        <v>12030</v>
      </c>
      <c r="BL6832" s="74" t="s">
        <v>6825</v>
      </c>
      <c r="BM6832" s="74"/>
    </row>
    <row r="6833" spans="63:65" x14ac:dyDescent="0.25">
      <c r="BK6833" s="74">
        <v>12031</v>
      </c>
      <c r="BL6833" s="74" t="s">
        <v>3360</v>
      </c>
      <c r="BM6833" s="74"/>
    </row>
    <row r="6834" spans="63:65" x14ac:dyDescent="0.25">
      <c r="BK6834" s="74">
        <v>12032</v>
      </c>
      <c r="BL6834" s="74" t="s">
        <v>6494</v>
      </c>
      <c r="BM6834" s="74"/>
    </row>
    <row r="6835" spans="63:65" x14ac:dyDescent="0.25">
      <c r="BK6835" s="74">
        <v>12033</v>
      </c>
      <c r="BL6835" s="74" t="s">
        <v>6939</v>
      </c>
      <c r="BM6835" s="74"/>
    </row>
    <row r="6836" spans="63:65" x14ac:dyDescent="0.25">
      <c r="BK6836" s="74">
        <v>12034</v>
      </c>
      <c r="BL6836" s="74" t="s">
        <v>6861</v>
      </c>
      <c r="BM6836" s="74"/>
    </row>
    <row r="6837" spans="63:65" x14ac:dyDescent="0.25">
      <c r="BK6837" s="74">
        <v>12035</v>
      </c>
      <c r="BL6837" s="74" t="s">
        <v>10707</v>
      </c>
      <c r="BM6837" s="74"/>
    </row>
    <row r="6838" spans="63:65" x14ac:dyDescent="0.25">
      <c r="BK6838" s="74">
        <v>12036</v>
      </c>
      <c r="BL6838" s="74" t="s">
        <v>6940</v>
      </c>
      <c r="BM6838" s="74"/>
    </row>
    <row r="6839" spans="63:65" x14ac:dyDescent="0.25">
      <c r="BK6839" s="74">
        <v>12037</v>
      </c>
      <c r="BL6839" s="74" t="s">
        <v>6890</v>
      </c>
      <c r="BM6839" s="74"/>
    </row>
    <row r="6840" spans="63:65" x14ac:dyDescent="0.25">
      <c r="BK6840" s="74">
        <v>12038</v>
      </c>
      <c r="BL6840" s="74" t="s">
        <v>6941</v>
      </c>
      <c r="BM6840" s="74"/>
    </row>
    <row r="6841" spans="63:65" x14ac:dyDescent="0.25">
      <c r="BK6841" s="74">
        <v>12039</v>
      </c>
      <c r="BL6841" s="74" t="s">
        <v>10708</v>
      </c>
      <c r="BM6841" s="74"/>
    </row>
    <row r="6842" spans="63:65" x14ac:dyDescent="0.25">
      <c r="BK6842" s="74">
        <v>12040</v>
      </c>
      <c r="BL6842" s="74" t="s">
        <v>10709</v>
      </c>
      <c r="BM6842" s="74"/>
    </row>
    <row r="6843" spans="63:65" x14ac:dyDescent="0.25">
      <c r="BK6843" s="74">
        <v>12041</v>
      </c>
      <c r="BL6843" s="74" t="s">
        <v>6942</v>
      </c>
      <c r="BM6843" s="74"/>
    </row>
    <row r="6844" spans="63:65" x14ac:dyDescent="0.25">
      <c r="BK6844" s="74">
        <v>12042</v>
      </c>
      <c r="BL6844" s="74" t="s">
        <v>6854</v>
      </c>
      <c r="BM6844" s="74"/>
    </row>
    <row r="6845" spans="63:65" x14ac:dyDescent="0.25">
      <c r="BK6845" s="74">
        <v>12043</v>
      </c>
      <c r="BL6845" s="74" t="s">
        <v>10710</v>
      </c>
      <c r="BM6845" s="74"/>
    </row>
    <row r="6846" spans="63:65" x14ac:dyDescent="0.25">
      <c r="BK6846" s="74">
        <v>12044</v>
      </c>
      <c r="BL6846" s="74" t="s">
        <v>10711</v>
      </c>
      <c r="BM6846" s="74"/>
    </row>
    <row r="6847" spans="63:65" x14ac:dyDescent="0.25">
      <c r="BK6847" s="74">
        <v>12045</v>
      </c>
      <c r="BL6847" s="74" t="s">
        <v>3727</v>
      </c>
      <c r="BM6847" s="74"/>
    </row>
    <row r="6848" spans="63:65" x14ac:dyDescent="0.25">
      <c r="BK6848" s="74">
        <v>12046</v>
      </c>
      <c r="BL6848" s="74" t="s">
        <v>4292</v>
      </c>
      <c r="BM6848" s="74"/>
    </row>
    <row r="6849" spans="63:65" x14ac:dyDescent="0.25">
      <c r="BK6849" s="74">
        <v>12047</v>
      </c>
      <c r="BL6849" s="74" t="s">
        <v>6943</v>
      </c>
      <c r="BM6849" s="74"/>
    </row>
    <row r="6850" spans="63:65" x14ac:dyDescent="0.25">
      <c r="BK6850" s="74">
        <v>12048</v>
      </c>
      <c r="BL6850" s="74" t="s">
        <v>4618</v>
      </c>
      <c r="BM6850" s="74"/>
    </row>
    <row r="6851" spans="63:65" x14ac:dyDescent="0.25">
      <c r="BK6851" s="74">
        <v>12049</v>
      </c>
      <c r="BL6851" s="74" t="s">
        <v>6944</v>
      </c>
      <c r="BM6851" s="74"/>
    </row>
    <row r="6852" spans="63:65" x14ac:dyDescent="0.25">
      <c r="BK6852" s="74">
        <v>12050</v>
      </c>
      <c r="BL6852" s="74" t="s">
        <v>6945</v>
      </c>
      <c r="BM6852" s="74"/>
    </row>
    <row r="6853" spans="63:65" x14ac:dyDescent="0.25">
      <c r="BK6853" s="74">
        <v>12051</v>
      </c>
      <c r="BL6853" s="74" t="s">
        <v>6946</v>
      </c>
      <c r="BM6853" s="74"/>
    </row>
    <row r="6854" spans="63:65" x14ac:dyDescent="0.25">
      <c r="BK6854" s="74">
        <v>12052</v>
      </c>
      <c r="BL6854" s="74" t="s">
        <v>6947</v>
      </c>
      <c r="BM6854" s="74"/>
    </row>
    <row r="6855" spans="63:65" x14ac:dyDescent="0.25">
      <c r="BK6855" s="74">
        <v>12053</v>
      </c>
      <c r="BL6855" s="74" t="s">
        <v>6948</v>
      </c>
      <c r="BM6855" s="74"/>
    </row>
    <row r="6856" spans="63:65" x14ac:dyDescent="0.25">
      <c r="BK6856" s="74">
        <v>12054</v>
      </c>
      <c r="BL6856" s="74" t="s">
        <v>6949</v>
      </c>
      <c r="BM6856" s="74"/>
    </row>
    <row r="6857" spans="63:65" x14ac:dyDescent="0.25">
      <c r="BK6857" s="74">
        <v>12055</v>
      </c>
      <c r="BL6857" s="74" t="s">
        <v>10712</v>
      </c>
      <c r="BM6857" s="74"/>
    </row>
    <row r="6858" spans="63:65" x14ac:dyDescent="0.25">
      <c r="BK6858" s="74">
        <v>12056</v>
      </c>
      <c r="BL6858" s="74" t="s">
        <v>10713</v>
      </c>
      <c r="BM6858" s="74"/>
    </row>
    <row r="6859" spans="63:65" x14ac:dyDescent="0.25">
      <c r="BK6859" s="74">
        <v>12057</v>
      </c>
      <c r="BL6859" s="74" t="s">
        <v>6950</v>
      </c>
      <c r="BM6859" s="74"/>
    </row>
    <row r="6860" spans="63:65" x14ac:dyDescent="0.25">
      <c r="BK6860" s="74">
        <v>12058</v>
      </c>
      <c r="BL6860" s="74" t="s">
        <v>6951</v>
      </c>
      <c r="BM6860" s="74"/>
    </row>
    <row r="6861" spans="63:65" x14ac:dyDescent="0.25">
      <c r="BK6861" s="74">
        <v>12059</v>
      </c>
      <c r="BL6861" s="74" t="s">
        <v>6952</v>
      </c>
      <c r="BM6861" s="74"/>
    </row>
    <row r="6862" spans="63:65" x14ac:dyDescent="0.25">
      <c r="BK6862" s="74">
        <v>12060</v>
      </c>
      <c r="BL6862" s="74" t="s">
        <v>6953</v>
      </c>
      <c r="BM6862" s="74"/>
    </row>
    <row r="6863" spans="63:65" x14ac:dyDescent="0.25">
      <c r="BK6863" s="74">
        <v>12062</v>
      </c>
      <c r="BL6863" s="74" t="s">
        <v>6955</v>
      </c>
      <c r="BM6863" s="74"/>
    </row>
    <row r="6864" spans="63:65" x14ac:dyDescent="0.25">
      <c r="BK6864" s="74">
        <v>12063</v>
      </c>
      <c r="BL6864" s="74" t="s">
        <v>10714</v>
      </c>
      <c r="BM6864" s="74"/>
    </row>
    <row r="6865" spans="63:65" x14ac:dyDescent="0.25">
      <c r="BK6865" s="74">
        <v>12064</v>
      </c>
      <c r="BL6865" s="74" t="s">
        <v>6372</v>
      </c>
      <c r="BM6865" s="74"/>
    </row>
    <row r="6866" spans="63:65" x14ac:dyDescent="0.25">
      <c r="BK6866" s="74">
        <v>12065</v>
      </c>
      <c r="BL6866" s="74" t="s">
        <v>6956</v>
      </c>
      <c r="BM6866" s="74"/>
    </row>
    <row r="6867" spans="63:65" x14ac:dyDescent="0.25">
      <c r="BK6867" s="74">
        <v>12066</v>
      </c>
      <c r="BL6867" s="74" t="s">
        <v>6957</v>
      </c>
      <c r="BM6867" s="74"/>
    </row>
    <row r="6868" spans="63:65" x14ac:dyDescent="0.25">
      <c r="BK6868" s="74">
        <v>12067</v>
      </c>
      <c r="BL6868" s="74" t="s">
        <v>6958</v>
      </c>
      <c r="BM6868" s="74"/>
    </row>
    <row r="6869" spans="63:65" x14ac:dyDescent="0.25">
      <c r="BK6869" s="74">
        <v>12068</v>
      </c>
      <c r="BL6869" s="74" t="s">
        <v>6959</v>
      </c>
      <c r="BM6869" s="74"/>
    </row>
    <row r="6870" spans="63:65" x14ac:dyDescent="0.25">
      <c r="BK6870" s="74">
        <v>12069</v>
      </c>
      <c r="BL6870" s="74" t="s">
        <v>803</v>
      </c>
      <c r="BM6870" s="74"/>
    </row>
    <row r="6871" spans="63:65" x14ac:dyDescent="0.25">
      <c r="BK6871" s="74">
        <v>12070</v>
      </c>
      <c r="BL6871" s="74" t="s">
        <v>6960</v>
      </c>
      <c r="BM6871" s="74"/>
    </row>
    <row r="6872" spans="63:65" x14ac:dyDescent="0.25">
      <c r="BK6872" s="74">
        <v>12071</v>
      </c>
      <c r="BL6872" s="74" t="s">
        <v>6541</v>
      </c>
      <c r="BM6872" s="74"/>
    </row>
    <row r="6873" spans="63:65" x14ac:dyDescent="0.25">
      <c r="BK6873" s="74">
        <v>12072</v>
      </c>
      <c r="BL6873" s="74" t="s">
        <v>6209</v>
      </c>
      <c r="BM6873" s="74"/>
    </row>
    <row r="6874" spans="63:65" x14ac:dyDescent="0.25">
      <c r="BK6874" s="74">
        <v>12073</v>
      </c>
      <c r="BL6874" s="74" t="s">
        <v>6961</v>
      </c>
      <c r="BM6874" s="74"/>
    </row>
    <row r="6875" spans="63:65" x14ac:dyDescent="0.25">
      <c r="BK6875" s="74">
        <v>12074</v>
      </c>
      <c r="BL6875" s="74" t="s">
        <v>6962</v>
      </c>
      <c r="BM6875" s="74"/>
    </row>
    <row r="6876" spans="63:65" x14ac:dyDescent="0.25">
      <c r="BK6876" s="74">
        <v>12075</v>
      </c>
      <c r="BL6876" s="74" t="s">
        <v>6963</v>
      </c>
      <c r="BM6876" s="74"/>
    </row>
    <row r="6877" spans="63:65" x14ac:dyDescent="0.25">
      <c r="BK6877" s="74">
        <v>12076</v>
      </c>
      <c r="BL6877" s="74" t="s">
        <v>6964</v>
      </c>
      <c r="BM6877" s="74"/>
    </row>
    <row r="6878" spans="63:65" x14ac:dyDescent="0.25">
      <c r="BK6878" s="74">
        <v>12077</v>
      </c>
      <c r="BL6878" s="74" t="s">
        <v>6452</v>
      </c>
      <c r="BM6878" s="74"/>
    </row>
    <row r="6879" spans="63:65" x14ac:dyDescent="0.25">
      <c r="BK6879" s="74">
        <v>12078</v>
      </c>
      <c r="BL6879" s="74" t="s">
        <v>10715</v>
      </c>
      <c r="BM6879" s="74"/>
    </row>
    <row r="6880" spans="63:65" x14ac:dyDescent="0.25">
      <c r="BK6880" s="74">
        <v>12079</v>
      </c>
      <c r="BL6880" s="74" t="s">
        <v>4039</v>
      </c>
      <c r="BM6880" s="74"/>
    </row>
    <row r="6881" spans="63:65" x14ac:dyDescent="0.25">
      <c r="BK6881" s="74">
        <v>12080</v>
      </c>
      <c r="BL6881" s="74" t="s">
        <v>6965</v>
      </c>
      <c r="BM6881" s="74"/>
    </row>
    <row r="6882" spans="63:65" x14ac:dyDescent="0.25">
      <c r="BK6882" s="74">
        <v>12081</v>
      </c>
      <c r="BL6882" s="74" t="s">
        <v>10716</v>
      </c>
      <c r="BM6882" s="74"/>
    </row>
    <row r="6883" spans="63:65" x14ac:dyDescent="0.25">
      <c r="BK6883" s="74">
        <v>12082</v>
      </c>
      <c r="BL6883" s="74" t="s">
        <v>6966</v>
      </c>
      <c r="BM6883" s="74"/>
    </row>
    <row r="6884" spans="63:65" x14ac:dyDescent="0.25">
      <c r="BK6884" s="74">
        <v>12083</v>
      </c>
      <c r="BL6884" s="74" t="s">
        <v>6967</v>
      </c>
      <c r="BM6884" s="74"/>
    </row>
    <row r="6885" spans="63:65" x14ac:dyDescent="0.25">
      <c r="BK6885" s="74">
        <v>12084</v>
      </c>
      <c r="BL6885" s="74" t="s">
        <v>6968</v>
      </c>
      <c r="BM6885" s="74"/>
    </row>
    <row r="6886" spans="63:65" x14ac:dyDescent="0.25">
      <c r="BK6886" s="74">
        <v>12085</v>
      </c>
      <c r="BL6886" s="74" t="s">
        <v>6471</v>
      </c>
      <c r="BM6886" s="74"/>
    </row>
    <row r="6887" spans="63:65" x14ac:dyDescent="0.25">
      <c r="BK6887" s="74">
        <v>12086</v>
      </c>
      <c r="BL6887" s="74" t="s">
        <v>6969</v>
      </c>
      <c r="BM6887" s="74"/>
    </row>
    <row r="6888" spans="63:65" x14ac:dyDescent="0.25">
      <c r="BK6888" s="74">
        <v>12087</v>
      </c>
      <c r="BL6888" s="74" t="s">
        <v>6970</v>
      </c>
      <c r="BM6888" s="74"/>
    </row>
    <row r="6889" spans="63:65" x14ac:dyDescent="0.25">
      <c r="BK6889" s="74">
        <v>12088</v>
      </c>
      <c r="BL6889" s="74" t="s">
        <v>6971</v>
      </c>
      <c r="BM6889" s="74"/>
    </row>
    <row r="6890" spans="63:65" x14ac:dyDescent="0.25">
      <c r="BK6890" s="74">
        <v>12089</v>
      </c>
      <c r="BL6890" s="74" t="s">
        <v>6842</v>
      </c>
      <c r="BM6890" s="74"/>
    </row>
    <row r="6891" spans="63:65" x14ac:dyDescent="0.25">
      <c r="BK6891" s="74">
        <v>12090</v>
      </c>
      <c r="BL6891" s="74" t="s">
        <v>6972</v>
      </c>
      <c r="BM6891" s="74"/>
    </row>
    <row r="6892" spans="63:65" x14ac:dyDescent="0.25">
      <c r="BK6892" s="74">
        <v>12091</v>
      </c>
      <c r="BL6892" s="74" t="s">
        <v>6973</v>
      </c>
      <c r="BM6892" s="74"/>
    </row>
    <row r="6893" spans="63:65" x14ac:dyDescent="0.25">
      <c r="BK6893" s="74">
        <v>12092</v>
      </c>
      <c r="BL6893" s="74" t="s">
        <v>6974</v>
      </c>
      <c r="BM6893" s="74"/>
    </row>
    <row r="6894" spans="63:65" x14ac:dyDescent="0.25">
      <c r="BK6894" s="74">
        <v>12093</v>
      </c>
      <c r="BL6894" s="74" t="s">
        <v>10717</v>
      </c>
      <c r="BM6894" s="74"/>
    </row>
    <row r="6895" spans="63:65" x14ac:dyDescent="0.25">
      <c r="BK6895" s="74">
        <v>12094</v>
      </c>
      <c r="BL6895" s="74" t="s">
        <v>6505</v>
      </c>
      <c r="BM6895" s="74"/>
    </row>
    <row r="6896" spans="63:65" x14ac:dyDescent="0.25">
      <c r="BK6896" s="74">
        <v>12095</v>
      </c>
      <c r="BL6896" s="74" t="s">
        <v>6975</v>
      </c>
      <c r="BM6896" s="74"/>
    </row>
    <row r="6897" spans="63:65" x14ac:dyDescent="0.25">
      <c r="BK6897" s="74">
        <v>12096</v>
      </c>
      <c r="BL6897" s="74" t="s">
        <v>5861</v>
      </c>
      <c r="BM6897" s="74"/>
    </row>
    <row r="6898" spans="63:65" x14ac:dyDescent="0.25">
      <c r="BK6898" s="74">
        <v>12097</v>
      </c>
      <c r="BL6898" s="74" t="s">
        <v>3367</v>
      </c>
      <c r="BM6898" s="74"/>
    </row>
    <row r="6899" spans="63:65" x14ac:dyDescent="0.25">
      <c r="BK6899" s="74">
        <v>12098</v>
      </c>
      <c r="BL6899" s="74" t="s">
        <v>6054</v>
      </c>
      <c r="BM6899" s="74"/>
    </row>
    <row r="6900" spans="63:65" x14ac:dyDescent="0.25">
      <c r="BK6900" s="74">
        <v>12099</v>
      </c>
      <c r="BL6900" s="74" t="s">
        <v>10718</v>
      </c>
      <c r="BM6900" s="74"/>
    </row>
    <row r="6901" spans="63:65" x14ac:dyDescent="0.25">
      <c r="BK6901" s="74">
        <v>12100</v>
      </c>
      <c r="BL6901" s="74" t="s">
        <v>6976</v>
      </c>
      <c r="BM6901" s="74"/>
    </row>
    <row r="6902" spans="63:65" x14ac:dyDescent="0.25">
      <c r="BK6902" s="74">
        <v>12101</v>
      </c>
      <c r="BL6902" s="74" t="s">
        <v>6977</v>
      </c>
      <c r="BM6902" s="74"/>
    </row>
    <row r="6903" spans="63:65" x14ac:dyDescent="0.25">
      <c r="BK6903" s="74">
        <v>12102</v>
      </c>
      <c r="BL6903" s="74" t="s">
        <v>6978</v>
      </c>
      <c r="BM6903" s="74"/>
    </row>
    <row r="6904" spans="63:65" x14ac:dyDescent="0.25">
      <c r="BK6904" s="74">
        <v>12103</v>
      </c>
      <c r="BL6904" s="74" t="s">
        <v>6559</v>
      </c>
      <c r="BM6904" s="74"/>
    </row>
    <row r="6905" spans="63:65" x14ac:dyDescent="0.25">
      <c r="BK6905" s="74">
        <v>12104</v>
      </c>
      <c r="BL6905" s="74" t="s">
        <v>6979</v>
      </c>
      <c r="BM6905" s="74"/>
    </row>
    <row r="6906" spans="63:65" x14ac:dyDescent="0.25">
      <c r="BK6906" s="74">
        <v>12105</v>
      </c>
      <c r="BL6906" s="74" t="s">
        <v>3367</v>
      </c>
      <c r="BM6906" s="74"/>
    </row>
    <row r="6907" spans="63:65" x14ac:dyDescent="0.25">
      <c r="BK6907" s="74">
        <v>12106</v>
      </c>
      <c r="BL6907" s="74" t="s">
        <v>6980</v>
      </c>
      <c r="BM6907" s="74"/>
    </row>
    <row r="6908" spans="63:65" x14ac:dyDescent="0.25">
      <c r="BK6908" s="74">
        <v>12107</v>
      </c>
      <c r="BL6908" s="74" t="s">
        <v>6981</v>
      </c>
      <c r="BM6908" s="74"/>
    </row>
    <row r="6909" spans="63:65" x14ac:dyDescent="0.25">
      <c r="BK6909" s="74">
        <v>12108</v>
      </c>
      <c r="BL6909" s="74" t="s">
        <v>6982</v>
      </c>
      <c r="BM6909" s="74"/>
    </row>
    <row r="6910" spans="63:65" x14ac:dyDescent="0.25">
      <c r="BK6910" s="74">
        <v>12109</v>
      </c>
      <c r="BL6910" s="74" t="s">
        <v>6983</v>
      </c>
      <c r="BM6910" s="74"/>
    </row>
    <row r="6911" spans="63:65" x14ac:dyDescent="0.25">
      <c r="BK6911" s="74">
        <v>12110</v>
      </c>
      <c r="BL6911" s="74" t="s">
        <v>3894</v>
      </c>
      <c r="BM6911" s="74"/>
    </row>
    <row r="6912" spans="63:65" x14ac:dyDescent="0.25">
      <c r="BK6912" s="74">
        <v>12111</v>
      </c>
      <c r="BL6912" s="74" t="s">
        <v>4292</v>
      </c>
      <c r="BM6912" s="74"/>
    </row>
    <row r="6913" spans="63:65" x14ac:dyDescent="0.25">
      <c r="BK6913" s="74">
        <v>12112</v>
      </c>
      <c r="BL6913" s="74" t="s">
        <v>6984</v>
      </c>
      <c r="BM6913" s="74"/>
    </row>
    <row r="6914" spans="63:65" x14ac:dyDescent="0.25">
      <c r="BK6914" s="74">
        <v>12113</v>
      </c>
      <c r="BL6914" s="74" t="s">
        <v>801</v>
      </c>
      <c r="BM6914" s="74"/>
    </row>
    <row r="6915" spans="63:65" x14ac:dyDescent="0.25">
      <c r="BK6915" s="74">
        <v>12114</v>
      </c>
      <c r="BL6915" s="74" t="s">
        <v>6985</v>
      </c>
      <c r="BM6915" s="74"/>
    </row>
    <row r="6916" spans="63:65" x14ac:dyDescent="0.25">
      <c r="BK6916" s="74">
        <v>12115</v>
      </c>
      <c r="BL6916" s="74" t="s">
        <v>6986</v>
      </c>
      <c r="BM6916" s="74"/>
    </row>
    <row r="6917" spans="63:65" x14ac:dyDescent="0.25">
      <c r="BK6917" s="74">
        <v>12116</v>
      </c>
      <c r="BL6917" s="74" t="s">
        <v>6987</v>
      </c>
      <c r="BM6917" s="74"/>
    </row>
    <row r="6918" spans="63:65" x14ac:dyDescent="0.25">
      <c r="BK6918" s="74">
        <v>12117</v>
      </c>
      <c r="BL6918" s="74" t="s">
        <v>6988</v>
      </c>
      <c r="BM6918" s="74"/>
    </row>
    <row r="6919" spans="63:65" x14ac:dyDescent="0.25">
      <c r="BK6919" s="74">
        <v>12118</v>
      </c>
      <c r="BL6919" s="74" t="s">
        <v>6989</v>
      </c>
      <c r="BM6919" s="74"/>
    </row>
    <row r="6920" spans="63:65" x14ac:dyDescent="0.25">
      <c r="BK6920" s="74">
        <v>12119</v>
      </c>
      <c r="BL6920" s="74" t="s">
        <v>2923</v>
      </c>
      <c r="BM6920" s="74"/>
    </row>
    <row r="6921" spans="63:65" x14ac:dyDescent="0.25">
      <c r="BK6921" s="74">
        <v>12120</v>
      </c>
      <c r="BL6921" s="74" t="s">
        <v>6983</v>
      </c>
      <c r="BM6921" s="74"/>
    </row>
    <row r="6922" spans="63:65" x14ac:dyDescent="0.25">
      <c r="BK6922" s="74">
        <v>12121</v>
      </c>
      <c r="BL6922" s="74" t="s">
        <v>6990</v>
      </c>
      <c r="BM6922" s="74"/>
    </row>
    <row r="6923" spans="63:65" x14ac:dyDescent="0.25">
      <c r="BK6923" s="74">
        <v>12122</v>
      </c>
      <c r="BL6923" s="74" t="s">
        <v>6991</v>
      </c>
      <c r="BM6923" s="74"/>
    </row>
    <row r="6924" spans="63:65" x14ac:dyDescent="0.25">
      <c r="BK6924" s="74">
        <v>12123</v>
      </c>
      <c r="BL6924" s="74" t="s">
        <v>10719</v>
      </c>
      <c r="BM6924" s="74"/>
    </row>
    <row r="6925" spans="63:65" x14ac:dyDescent="0.25">
      <c r="BK6925" s="74">
        <v>12124</v>
      </c>
      <c r="BL6925" s="74" t="s">
        <v>4039</v>
      </c>
      <c r="BM6925" s="74"/>
    </row>
    <row r="6926" spans="63:65" x14ac:dyDescent="0.25">
      <c r="BK6926" s="74">
        <v>12125</v>
      </c>
      <c r="BL6926" s="74" t="s">
        <v>6992</v>
      </c>
      <c r="BM6926" s="74"/>
    </row>
    <row r="6927" spans="63:65" x14ac:dyDescent="0.25">
      <c r="BK6927" s="74">
        <v>12126</v>
      </c>
      <c r="BL6927" s="74" t="s">
        <v>9240</v>
      </c>
      <c r="BM6927" s="74"/>
    </row>
    <row r="6928" spans="63:65" x14ac:dyDescent="0.25">
      <c r="BK6928" s="74">
        <v>12127</v>
      </c>
      <c r="BL6928" s="74" t="s">
        <v>6993</v>
      </c>
      <c r="BM6928" s="74"/>
    </row>
    <row r="6929" spans="63:65" x14ac:dyDescent="0.25">
      <c r="BK6929" s="74">
        <v>12128</v>
      </c>
      <c r="BL6929" s="74" t="s">
        <v>3495</v>
      </c>
      <c r="BM6929" s="74"/>
    </row>
    <row r="6930" spans="63:65" x14ac:dyDescent="0.25">
      <c r="BK6930" s="74">
        <v>12129</v>
      </c>
      <c r="BL6930" s="74" t="s">
        <v>6994</v>
      </c>
      <c r="BM6930" s="74"/>
    </row>
    <row r="6931" spans="63:65" x14ac:dyDescent="0.25">
      <c r="BK6931" s="74">
        <v>12130</v>
      </c>
      <c r="BL6931" s="74" t="s">
        <v>6995</v>
      </c>
      <c r="BM6931" s="74"/>
    </row>
    <row r="6932" spans="63:65" x14ac:dyDescent="0.25">
      <c r="BK6932" s="74">
        <v>12131</v>
      </c>
      <c r="BL6932" s="74" t="s">
        <v>6996</v>
      </c>
      <c r="BM6932" s="74"/>
    </row>
    <row r="6933" spans="63:65" x14ac:dyDescent="0.25">
      <c r="BK6933" s="74">
        <v>12132</v>
      </c>
      <c r="BL6933" s="74" t="s">
        <v>6997</v>
      </c>
      <c r="BM6933" s="74"/>
    </row>
    <row r="6934" spans="63:65" x14ac:dyDescent="0.25">
      <c r="BK6934" s="74">
        <v>12133</v>
      </c>
      <c r="BL6934" s="74" t="s">
        <v>6998</v>
      </c>
      <c r="BM6934" s="74"/>
    </row>
    <row r="6935" spans="63:65" x14ac:dyDescent="0.25">
      <c r="BK6935" s="74">
        <v>12134</v>
      </c>
      <c r="BL6935" s="74" t="s">
        <v>10720</v>
      </c>
      <c r="BM6935" s="74"/>
    </row>
    <row r="6936" spans="63:65" x14ac:dyDescent="0.25">
      <c r="BK6936" s="74">
        <v>12135</v>
      </c>
      <c r="BL6936" s="74" t="s">
        <v>6999</v>
      </c>
      <c r="BM6936" s="74"/>
    </row>
    <row r="6937" spans="63:65" x14ac:dyDescent="0.25">
      <c r="BK6937" s="74">
        <v>12136</v>
      </c>
      <c r="BL6937" s="74" t="s">
        <v>7000</v>
      </c>
      <c r="BM6937" s="74"/>
    </row>
    <row r="6938" spans="63:65" x14ac:dyDescent="0.25">
      <c r="BK6938" s="74">
        <v>12137</v>
      </c>
      <c r="BL6938" s="74" t="s">
        <v>10721</v>
      </c>
      <c r="BM6938" s="74"/>
    </row>
    <row r="6939" spans="63:65" x14ac:dyDescent="0.25">
      <c r="BK6939" s="74">
        <v>12138</v>
      </c>
      <c r="BL6939" s="74" t="s">
        <v>7001</v>
      </c>
      <c r="BM6939" s="74"/>
    </row>
    <row r="6940" spans="63:65" x14ac:dyDescent="0.25">
      <c r="BK6940" s="74">
        <v>12139</v>
      </c>
      <c r="BL6940" s="74" t="s">
        <v>10722</v>
      </c>
      <c r="BM6940" s="74"/>
    </row>
    <row r="6941" spans="63:65" x14ac:dyDescent="0.25">
      <c r="BK6941" s="74">
        <v>12140</v>
      </c>
      <c r="BL6941" s="74" t="s">
        <v>7002</v>
      </c>
      <c r="BM6941" s="74"/>
    </row>
    <row r="6942" spans="63:65" x14ac:dyDescent="0.25">
      <c r="BK6942" s="74">
        <v>12141</v>
      </c>
      <c r="BL6942" s="74" t="s">
        <v>5237</v>
      </c>
      <c r="BM6942" s="74"/>
    </row>
    <row r="6943" spans="63:65" x14ac:dyDescent="0.25">
      <c r="BK6943" s="74">
        <v>12142</v>
      </c>
      <c r="BL6943" s="74" t="s">
        <v>7003</v>
      </c>
      <c r="BM6943" s="74"/>
    </row>
    <row r="6944" spans="63:65" x14ac:dyDescent="0.25">
      <c r="BK6944" s="74">
        <v>12143</v>
      </c>
      <c r="BL6944" s="74" t="s">
        <v>6309</v>
      </c>
      <c r="BM6944" s="74"/>
    </row>
    <row r="6945" spans="63:65" x14ac:dyDescent="0.25">
      <c r="BK6945" s="74">
        <v>12144</v>
      </c>
      <c r="BL6945" s="74" t="s">
        <v>10723</v>
      </c>
      <c r="BM6945" s="74"/>
    </row>
    <row r="6946" spans="63:65" x14ac:dyDescent="0.25">
      <c r="BK6946" s="74">
        <v>12145</v>
      </c>
      <c r="BL6946" s="74" t="s">
        <v>7004</v>
      </c>
      <c r="BM6946" s="74"/>
    </row>
    <row r="6947" spans="63:65" x14ac:dyDescent="0.25">
      <c r="BK6947" s="74">
        <v>12146</v>
      </c>
      <c r="BL6947" s="74" t="s">
        <v>10626</v>
      </c>
      <c r="BM6947" s="74"/>
    </row>
    <row r="6948" spans="63:65" x14ac:dyDescent="0.25">
      <c r="BK6948" s="74">
        <v>12147</v>
      </c>
      <c r="BL6948" s="74" t="s">
        <v>7005</v>
      </c>
      <c r="BM6948" s="74"/>
    </row>
    <row r="6949" spans="63:65" x14ac:dyDescent="0.25">
      <c r="BK6949" s="74">
        <v>12148</v>
      </c>
      <c r="BL6949" s="74" t="s">
        <v>6587</v>
      </c>
      <c r="BM6949" s="74"/>
    </row>
    <row r="6950" spans="63:65" x14ac:dyDescent="0.25">
      <c r="BK6950" s="74">
        <v>12149</v>
      </c>
      <c r="BL6950" s="74" t="s">
        <v>7006</v>
      </c>
      <c r="BM6950" s="74"/>
    </row>
    <row r="6951" spans="63:65" x14ac:dyDescent="0.25">
      <c r="BK6951" s="74">
        <v>12150</v>
      </c>
      <c r="BL6951" s="74" t="s">
        <v>6612</v>
      </c>
      <c r="BM6951" s="74"/>
    </row>
    <row r="6952" spans="63:65" x14ac:dyDescent="0.25">
      <c r="BK6952" s="74">
        <v>12151</v>
      </c>
      <c r="BL6952" s="74" t="s">
        <v>3619</v>
      </c>
      <c r="BM6952" s="74"/>
    </row>
    <row r="6953" spans="63:65" x14ac:dyDescent="0.25">
      <c r="BK6953" s="74">
        <v>12152</v>
      </c>
      <c r="BL6953" s="74" t="s">
        <v>10724</v>
      </c>
      <c r="BM6953" s="74"/>
    </row>
    <row r="6954" spans="63:65" x14ac:dyDescent="0.25">
      <c r="BK6954" s="74">
        <v>12153</v>
      </c>
      <c r="BL6954" s="74" t="s">
        <v>7007</v>
      </c>
      <c r="BM6954" s="74"/>
    </row>
    <row r="6955" spans="63:65" x14ac:dyDescent="0.25">
      <c r="BK6955" s="74">
        <v>12154</v>
      </c>
      <c r="BL6955" s="74" t="s">
        <v>7008</v>
      </c>
      <c r="BM6955" s="74"/>
    </row>
    <row r="6956" spans="63:65" x14ac:dyDescent="0.25">
      <c r="BK6956" s="74">
        <v>12155</v>
      </c>
      <c r="BL6956" s="74" t="s">
        <v>737</v>
      </c>
      <c r="BM6956" s="74"/>
    </row>
    <row r="6957" spans="63:65" x14ac:dyDescent="0.25">
      <c r="BK6957" s="74">
        <v>12156</v>
      </c>
      <c r="BL6957" s="74" t="s">
        <v>10725</v>
      </c>
      <c r="BM6957" s="74"/>
    </row>
    <row r="6958" spans="63:65" x14ac:dyDescent="0.25">
      <c r="BK6958" s="74">
        <v>12157</v>
      </c>
      <c r="BL6958" s="74" t="s">
        <v>7009</v>
      </c>
      <c r="BM6958" s="74"/>
    </row>
    <row r="6959" spans="63:65" x14ac:dyDescent="0.25">
      <c r="BK6959" s="74">
        <v>12158</v>
      </c>
      <c r="BL6959" s="74" t="s">
        <v>10726</v>
      </c>
      <c r="BM6959" s="74"/>
    </row>
    <row r="6960" spans="63:65" x14ac:dyDescent="0.25">
      <c r="BK6960" s="74">
        <v>12159</v>
      </c>
      <c r="BL6960" s="74" t="s">
        <v>3480</v>
      </c>
      <c r="BM6960" s="74"/>
    </row>
    <row r="6961" spans="63:65" x14ac:dyDescent="0.25">
      <c r="BK6961" s="74">
        <v>12160</v>
      </c>
      <c r="BL6961" s="74" t="s">
        <v>7010</v>
      </c>
      <c r="BM6961" s="74"/>
    </row>
    <row r="6962" spans="63:65" x14ac:dyDescent="0.25">
      <c r="BK6962" s="74">
        <v>12161</v>
      </c>
      <c r="BL6962" s="74" t="s">
        <v>7011</v>
      </c>
      <c r="BM6962" s="74"/>
    </row>
    <row r="6963" spans="63:65" x14ac:dyDescent="0.25">
      <c r="BK6963" s="74">
        <v>12162</v>
      </c>
      <c r="BL6963" s="74" t="s">
        <v>7012</v>
      </c>
      <c r="BM6963" s="74"/>
    </row>
    <row r="6964" spans="63:65" x14ac:dyDescent="0.25">
      <c r="BK6964" s="74">
        <v>12163</v>
      </c>
      <c r="BL6964" s="74" t="s">
        <v>10727</v>
      </c>
      <c r="BM6964" s="74"/>
    </row>
    <row r="6965" spans="63:65" x14ac:dyDescent="0.25">
      <c r="BK6965" s="74">
        <v>12164</v>
      </c>
      <c r="BL6965" s="74" t="s">
        <v>7013</v>
      </c>
      <c r="BM6965" s="74"/>
    </row>
    <row r="6966" spans="63:65" x14ac:dyDescent="0.25">
      <c r="BK6966" s="74">
        <v>12165</v>
      </c>
      <c r="BL6966" s="74" t="s">
        <v>7014</v>
      </c>
      <c r="BM6966" s="74"/>
    </row>
    <row r="6967" spans="63:65" x14ac:dyDescent="0.25">
      <c r="BK6967" s="74">
        <v>12166</v>
      </c>
      <c r="BL6967" s="74" t="s">
        <v>7015</v>
      </c>
      <c r="BM6967" s="74"/>
    </row>
    <row r="6968" spans="63:65" x14ac:dyDescent="0.25">
      <c r="BK6968" s="74">
        <v>12167</v>
      </c>
      <c r="BL6968" s="74" t="s">
        <v>7016</v>
      </c>
      <c r="BM6968" s="74"/>
    </row>
    <row r="6969" spans="63:65" x14ac:dyDescent="0.25">
      <c r="BK6969" s="74">
        <v>12168</v>
      </c>
      <c r="BL6969" s="74" t="s">
        <v>7017</v>
      </c>
      <c r="BM6969" s="74"/>
    </row>
    <row r="6970" spans="63:65" x14ac:dyDescent="0.25">
      <c r="BK6970" s="74">
        <v>12169</v>
      </c>
      <c r="BL6970" s="74" t="s">
        <v>7018</v>
      </c>
      <c r="BM6970" s="74"/>
    </row>
    <row r="6971" spans="63:65" x14ac:dyDescent="0.25">
      <c r="BK6971" s="74">
        <v>12170</v>
      </c>
      <c r="BL6971" s="74" t="s">
        <v>6873</v>
      </c>
      <c r="BM6971" s="74"/>
    </row>
    <row r="6972" spans="63:65" x14ac:dyDescent="0.25">
      <c r="BK6972" s="74">
        <v>12171</v>
      </c>
      <c r="BL6972" s="74" t="s">
        <v>12419</v>
      </c>
      <c r="BM6972" s="74"/>
    </row>
    <row r="6973" spans="63:65" x14ac:dyDescent="0.25">
      <c r="BK6973" s="74">
        <v>12172</v>
      </c>
      <c r="BL6973" s="74" t="s">
        <v>4039</v>
      </c>
      <c r="BM6973" s="74"/>
    </row>
    <row r="6974" spans="63:65" x14ac:dyDescent="0.25">
      <c r="BK6974" s="74">
        <v>12173</v>
      </c>
      <c r="BL6974" s="74" t="s">
        <v>12953</v>
      </c>
      <c r="BM6974" s="74"/>
    </row>
    <row r="6975" spans="63:65" x14ac:dyDescent="0.25">
      <c r="BK6975" s="74">
        <v>12174</v>
      </c>
      <c r="BL6975" s="74" t="s">
        <v>3480</v>
      </c>
      <c r="BM6975" s="74"/>
    </row>
    <row r="6976" spans="63:65" x14ac:dyDescent="0.25">
      <c r="BK6976" s="74">
        <v>12175</v>
      </c>
      <c r="BL6976" s="74" t="s">
        <v>2376</v>
      </c>
      <c r="BM6976" s="74"/>
    </row>
    <row r="6977" spans="63:65" x14ac:dyDescent="0.25">
      <c r="BK6977" s="74">
        <v>12176</v>
      </c>
      <c r="BL6977" s="74" t="s">
        <v>6983</v>
      </c>
      <c r="BM6977" s="74"/>
    </row>
    <row r="6978" spans="63:65" x14ac:dyDescent="0.25">
      <c r="BK6978" s="74">
        <v>12177</v>
      </c>
      <c r="BL6978" s="74" t="s">
        <v>7020</v>
      </c>
      <c r="BM6978" s="74"/>
    </row>
    <row r="6979" spans="63:65" x14ac:dyDescent="0.25">
      <c r="BK6979" s="74">
        <v>12178</v>
      </c>
      <c r="BL6979" s="74" t="s">
        <v>3357</v>
      </c>
      <c r="BM6979" s="74"/>
    </row>
    <row r="6980" spans="63:65" x14ac:dyDescent="0.25">
      <c r="BK6980" s="74">
        <v>12179</v>
      </c>
      <c r="BL6980" s="74" t="s">
        <v>10728</v>
      </c>
      <c r="BM6980" s="74"/>
    </row>
    <row r="6981" spans="63:65" x14ac:dyDescent="0.25">
      <c r="BK6981" s="74">
        <v>12180</v>
      </c>
      <c r="BL6981" s="74" t="s">
        <v>7021</v>
      </c>
      <c r="BM6981" s="74"/>
    </row>
    <row r="6982" spans="63:65" x14ac:dyDescent="0.25">
      <c r="BK6982" s="74">
        <v>12181</v>
      </c>
      <c r="BL6982" s="74" t="s">
        <v>6644</v>
      </c>
      <c r="BM6982" s="74"/>
    </row>
    <row r="6983" spans="63:65" x14ac:dyDescent="0.25">
      <c r="BK6983" s="74">
        <v>12182</v>
      </c>
      <c r="BL6983" s="74" t="s">
        <v>6644</v>
      </c>
      <c r="BM6983" s="74"/>
    </row>
    <row r="6984" spans="63:65" x14ac:dyDescent="0.25">
      <c r="BK6984" s="74">
        <v>12183</v>
      </c>
      <c r="BL6984" s="74" t="s">
        <v>7022</v>
      </c>
      <c r="BM6984" s="74"/>
    </row>
    <row r="6985" spans="63:65" x14ac:dyDescent="0.25">
      <c r="BK6985" s="74">
        <v>12184</v>
      </c>
      <c r="BL6985" s="74" t="s">
        <v>7023</v>
      </c>
      <c r="BM6985" s="74"/>
    </row>
    <row r="6986" spans="63:65" x14ac:dyDescent="0.25">
      <c r="BK6986" s="74">
        <v>12185</v>
      </c>
      <c r="BL6986" s="74" t="s">
        <v>7024</v>
      </c>
      <c r="BM6986" s="74"/>
    </row>
    <row r="6987" spans="63:65" x14ac:dyDescent="0.25">
      <c r="BK6987" s="74">
        <v>12186</v>
      </c>
      <c r="BL6987" s="74" t="s">
        <v>5001</v>
      </c>
      <c r="BM6987" s="74"/>
    </row>
    <row r="6988" spans="63:65" x14ac:dyDescent="0.25">
      <c r="BK6988" s="74">
        <v>12187</v>
      </c>
      <c r="BL6988" s="74" t="s">
        <v>4549</v>
      </c>
      <c r="BM6988" s="74"/>
    </row>
    <row r="6989" spans="63:65" x14ac:dyDescent="0.25">
      <c r="BK6989" s="74">
        <v>12188</v>
      </c>
      <c r="BL6989" s="74" t="s">
        <v>7025</v>
      </c>
      <c r="BM6989" s="74"/>
    </row>
    <row r="6990" spans="63:65" x14ac:dyDescent="0.25">
      <c r="BK6990" s="74">
        <v>12189</v>
      </c>
      <c r="BL6990" s="74" t="s">
        <v>7026</v>
      </c>
      <c r="BM6990" s="74"/>
    </row>
    <row r="6991" spans="63:65" x14ac:dyDescent="0.25">
      <c r="BK6991" s="74">
        <v>12190</v>
      </c>
      <c r="BL6991" s="74" t="s">
        <v>6122</v>
      </c>
      <c r="BM6991" s="74"/>
    </row>
    <row r="6992" spans="63:65" x14ac:dyDescent="0.25">
      <c r="BK6992" s="74">
        <v>12191</v>
      </c>
      <c r="BL6992" s="74" t="s">
        <v>10729</v>
      </c>
      <c r="BM6992" s="74"/>
    </row>
    <row r="6993" spans="63:65" x14ac:dyDescent="0.25">
      <c r="BK6993" s="74">
        <v>12192</v>
      </c>
      <c r="BL6993" s="74" t="s">
        <v>10730</v>
      </c>
      <c r="BM6993" s="74"/>
    </row>
    <row r="6994" spans="63:65" x14ac:dyDescent="0.25">
      <c r="BK6994" s="74">
        <v>12193</v>
      </c>
      <c r="BL6994" s="74" t="s">
        <v>3783</v>
      </c>
      <c r="BM6994" s="74"/>
    </row>
    <row r="6995" spans="63:65" x14ac:dyDescent="0.25">
      <c r="BK6995" s="74">
        <v>12194</v>
      </c>
      <c r="BL6995" s="74" t="s">
        <v>9581</v>
      </c>
      <c r="BM6995" s="74"/>
    </row>
    <row r="6996" spans="63:65" x14ac:dyDescent="0.25">
      <c r="BK6996" s="74">
        <v>12195</v>
      </c>
      <c r="BL6996" s="74" t="s">
        <v>7028</v>
      </c>
      <c r="BM6996" s="74"/>
    </row>
    <row r="6997" spans="63:65" x14ac:dyDescent="0.25">
      <c r="BK6997" s="74">
        <v>12196</v>
      </c>
      <c r="BL6997" s="74" t="s">
        <v>7029</v>
      </c>
      <c r="BM6997" s="74"/>
    </row>
    <row r="6998" spans="63:65" x14ac:dyDescent="0.25">
      <c r="BK6998" s="74">
        <v>12197</v>
      </c>
      <c r="BL6998" s="74" t="s">
        <v>6797</v>
      </c>
      <c r="BM6998" s="74"/>
    </row>
    <row r="6999" spans="63:65" x14ac:dyDescent="0.25">
      <c r="BK6999" s="74">
        <v>12198</v>
      </c>
      <c r="BL6999" s="74" t="s">
        <v>7030</v>
      </c>
      <c r="BM6999" s="74"/>
    </row>
    <row r="7000" spans="63:65" x14ac:dyDescent="0.25">
      <c r="BK7000" s="74">
        <v>12199</v>
      </c>
      <c r="BL7000" s="74" t="s">
        <v>7031</v>
      </c>
      <c r="BM7000" s="74"/>
    </row>
    <row r="7001" spans="63:65" x14ac:dyDescent="0.25">
      <c r="BK7001" s="74">
        <v>12200</v>
      </c>
      <c r="BL7001" s="74" t="s">
        <v>5970</v>
      </c>
      <c r="BM7001" s="74"/>
    </row>
    <row r="7002" spans="63:65" x14ac:dyDescent="0.25">
      <c r="BK7002" s="74">
        <v>12201</v>
      </c>
      <c r="BL7002" s="74" t="s">
        <v>10731</v>
      </c>
      <c r="BM7002" s="74"/>
    </row>
    <row r="7003" spans="63:65" x14ac:dyDescent="0.25">
      <c r="BK7003" s="74">
        <v>12202</v>
      </c>
      <c r="BL7003" s="74" t="s">
        <v>7032</v>
      </c>
      <c r="BM7003" s="74"/>
    </row>
    <row r="7004" spans="63:65" x14ac:dyDescent="0.25">
      <c r="BK7004" s="74">
        <v>12203</v>
      </c>
      <c r="BL7004" s="74" t="s">
        <v>3357</v>
      </c>
      <c r="BM7004" s="74"/>
    </row>
    <row r="7005" spans="63:65" x14ac:dyDescent="0.25">
      <c r="BK7005" s="74">
        <v>12204</v>
      </c>
      <c r="BL7005" s="74" t="s">
        <v>7033</v>
      </c>
      <c r="BM7005" s="74"/>
    </row>
    <row r="7006" spans="63:65" x14ac:dyDescent="0.25">
      <c r="BK7006" s="74">
        <v>12205</v>
      </c>
      <c r="BL7006" s="74" t="s">
        <v>7034</v>
      </c>
      <c r="BM7006" s="74"/>
    </row>
    <row r="7007" spans="63:65" x14ac:dyDescent="0.25">
      <c r="BK7007" s="74">
        <v>12206</v>
      </c>
      <c r="BL7007" s="74" t="s">
        <v>7035</v>
      </c>
      <c r="BM7007" s="74"/>
    </row>
    <row r="7008" spans="63:65" x14ac:dyDescent="0.25">
      <c r="BK7008" s="74">
        <v>12207</v>
      </c>
      <c r="BL7008" s="74" t="s">
        <v>7036</v>
      </c>
      <c r="BM7008" s="74"/>
    </row>
    <row r="7009" spans="63:65" x14ac:dyDescent="0.25">
      <c r="BK7009" s="74">
        <v>12208</v>
      </c>
      <c r="BL7009" s="74" t="s">
        <v>7037</v>
      </c>
      <c r="BM7009" s="74"/>
    </row>
    <row r="7010" spans="63:65" x14ac:dyDescent="0.25">
      <c r="BK7010" s="74">
        <v>12209</v>
      </c>
      <c r="BL7010" s="74" t="s">
        <v>10732</v>
      </c>
      <c r="BM7010" s="74"/>
    </row>
    <row r="7011" spans="63:65" x14ac:dyDescent="0.25">
      <c r="BK7011" s="74">
        <v>12210</v>
      </c>
      <c r="BL7011" s="74" t="s">
        <v>6831</v>
      </c>
      <c r="BM7011" s="74"/>
    </row>
    <row r="7012" spans="63:65" x14ac:dyDescent="0.25">
      <c r="BK7012" s="74">
        <v>12212</v>
      </c>
      <c r="BL7012" s="74" t="s">
        <v>7039</v>
      </c>
      <c r="BM7012" s="74"/>
    </row>
    <row r="7013" spans="63:65" x14ac:dyDescent="0.25">
      <c r="BK7013" s="74">
        <v>12213</v>
      </c>
      <c r="BL7013" s="74" t="s">
        <v>7040</v>
      </c>
      <c r="BM7013" s="74"/>
    </row>
    <row r="7014" spans="63:65" x14ac:dyDescent="0.25">
      <c r="BK7014" s="74">
        <v>12214</v>
      </c>
      <c r="BL7014" s="74" t="s">
        <v>7017</v>
      </c>
      <c r="BM7014" s="74"/>
    </row>
    <row r="7015" spans="63:65" x14ac:dyDescent="0.25">
      <c r="BK7015" s="74">
        <v>12215</v>
      </c>
      <c r="BL7015" s="74" t="s">
        <v>2896</v>
      </c>
      <c r="BM7015" s="74"/>
    </row>
    <row r="7016" spans="63:65" x14ac:dyDescent="0.25">
      <c r="BK7016" s="74">
        <v>12216</v>
      </c>
      <c r="BL7016" s="74" t="s">
        <v>7041</v>
      </c>
      <c r="BM7016" s="74"/>
    </row>
    <row r="7017" spans="63:65" x14ac:dyDescent="0.25">
      <c r="BK7017" s="74">
        <v>12217</v>
      </c>
      <c r="BL7017" s="74" t="s">
        <v>7042</v>
      </c>
      <c r="BM7017" s="74"/>
    </row>
    <row r="7018" spans="63:65" x14ac:dyDescent="0.25">
      <c r="BK7018" s="74">
        <v>12218</v>
      </c>
      <c r="BL7018" s="74" t="s">
        <v>7043</v>
      </c>
      <c r="BM7018" s="74"/>
    </row>
    <row r="7019" spans="63:65" x14ac:dyDescent="0.25">
      <c r="BK7019" s="74">
        <v>12219</v>
      </c>
      <c r="BL7019" s="74" t="s">
        <v>7044</v>
      </c>
      <c r="BM7019" s="74"/>
    </row>
    <row r="7020" spans="63:65" x14ac:dyDescent="0.25">
      <c r="BK7020" s="74">
        <v>12220</v>
      </c>
      <c r="BL7020" s="74" t="s">
        <v>4039</v>
      </c>
      <c r="BM7020" s="74"/>
    </row>
    <row r="7021" spans="63:65" x14ac:dyDescent="0.25">
      <c r="BK7021" s="74">
        <v>12221</v>
      </c>
      <c r="BL7021" s="74" t="s">
        <v>7045</v>
      </c>
      <c r="BM7021" s="74"/>
    </row>
    <row r="7022" spans="63:65" x14ac:dyDescent="0.25">
      <c r="BK7022" s="74">
        <v>12222</v>
      </c>
      <c r="BL7022" s="74" t="s">
        <v>7046</v>
      </c>
      <c r="BM7022" s="74"/>
    </row>
    <row r="7023" spans="63:65" x14ac:dyDescent="0.25">
      <c r="BK7023" s="74">
        <v>12223</v>
      </c>
      <c r="BL7023" s="74" t="s">
        <v>7047</v>
      </c>
      <c r="BM7023" s="74"/>
    </row>
    <row r="7024" spans="63:65" x14ac:dyDescent="0.25">
      <c r="BK7024" s="74">
        <v>12224</v>
      </c>
      <c r="BL7024" s="74" t="s">
        <v>7048</v>
      </c>
      <c r="BM7024" s="74"/>
    </row>
    <row r="7025" spans="63:65" x14ac:dyDescent="0.25">
      <c r="BK7025" s="74">
        <v>12225</v>
      </c>
      <c r="BL7025" s="74" t="s">
        <v>7049</v>
      </c>
      <c r="BM7025" s="74"/>
    </row>
    <row r="7026" spans="63:65" x14ac:dyDescent="0.25">
      <c r="BK7026" s="74">
        <v>12226</v>
      </c>
      <c r="BL7026" s="74" t="s">
        <v>3903</v>
      </c>
      <c r="BM7026" s="74"/>
    </row>
    <row r="7027" spans="63:65" x14ac:dyDescent="0.25">
      <c r="BK7027" s="74">
        <v>12227</v>
      </c>
      <c r="BL7027" s="74" t="s">
        <v>10733</v>
      </c>
      <c r="BM7027" s="74"/>
    </row>
    <row r="7028" spans="63:65" x14ac:dyDescent="0.25">
      <c r="BK7028" s="74">
        <v>12228</v>
      </c>
      <c r="BL7028" s="74" t="s">
        <v>7050</v>
      </c>
      <c r="BM7028" s="74"/>
    </row>
    <row r="7029" spans="63:65" x14ac:dyDescent="0.25">
      <c r="BK7029" s="74">
        <v>12229</v>
      </c>
      <c r="BL7029" s="74" t="s">
        <v>4512</v>
      </c>
      <c r="BM7029" s="74"/>
    </row>
    <row r="7030" spans="63:65" x14ac:dyDescent="0.25">
      <c r="BK7030" s="74">
        <v>12230</v>
      </c>
      <c r="BL7030" s="74" t="s">
        <v>4512</v>
      </c>
      <c r="BM7030" s="74"/>
    </row>
    <row r="7031" spans="63:65" x14ac:dyDescent="0.25">
      <c r="BK7031" s="74">
        <v>12231</v>
      </c>
      <c r="BL7031" s="74" t="s">
        <v>7051</v>
      </c>
      <c r="BM7031" s="74"/>
    </row>
    <row r="7032" spans="63:65" x14ac:dyDescent="0.25">
      <c r="BK7032" s="74">
        <v>12232</v>
      </c>
      <c r="BL7032" s="74" t="s">
        <v>7002</v>
      </c>
      <c r="BM7032" s="74"/>
    </row>
    <row r="7033" spans="63:65" x14ac:dyDescent="0.25">
      <c r="BK7033" s="74">
        <v>12233</v>
      </c>
      <c r="BL7033" s="74" t="s">
        <v>6054</v>
      </c>
      <c r="BM7033" s="74"/>
    </row>
    <row r="7034" spans="63:65" x14ac:dyDescent="0.25">
      <c r="BK7034" s="74">
        <v>12234</v>
      </c>
      <c r="BL7034" s="74" t="s">
        <v>7052</v>
      </c>
      <c r="BM7034" s="74"/>
    </row>
    <row r="7035" spans="63:65" x14ac:dyDescent="0.25">
      <c r="BK7035" s="74">
        <v>12235</v>
      </c>
      <c r="BL7035" s="74" t="s">
        <v>3357</v>
      </c>
      <c r="BM7035" s="74"/>
    </row>
    <row r="7036" spans="63:65" x14ac:dyDescent="0.25">
      <c r="BK7036" s="74">
        <v>12236</v>
      </c>
      <c r="BL7036" s="74" t="s">
        <v>7053</v>
      </c>
      <c r="BM7036" s="74"/>
    </row>
    <row r="7037" spans="63:65" x14ac:dyDescent="0.25">
      <c r="BK7037" s="74">
        <v>12237</v>
      </c>
      <c r="BL7037" s="74" t="s">
        <v>7054</v>
      </c>
      <c r="BM7037" s="74"/>
    </row>
    <row r="7038" spans="63:65" x14ac:dyDescent="0.25">
      <c r="BK7038" s="74">
        <v>12238</v>
      </c>
      <c r="BL7038" s="74" t="s">
        <v>6996</v>
      </c>
      <c r="BM7038" s="74"/>
    </row>
    <row r="7039" spans="63:65" x14ac:dyDescent="0.25">
      <c r="BK7039" s="74">
        <v>12239</v>
      </c>
      <c r="BL7039" s="74" t="s">
        <v>7055</v>
      </c>
      <c r="BM7039" s="74"/>
    </row>
    <row r="7040" spans="63:65" x14ac:dyDescent="0.25">
      <c r="BK7040" s="74">
        <v>12240</v>
      </c>
      <c r="BL7040" s="74" t="s">
        <v>7056</v>
      </c>
      <c r="BM7040" s="74"/>
    </row>
    <row r="7041" spans="63:65" x14ac:dyDescent="0.25">
      <c r="BK7041" s="74">
        <v>12241</v>
      </c>
      <c r="BL7041" s="74" t="s">
        <v>7057</v>
      </c>
      <c r="BM7041" s="74"/>
    </row>
    <row r="7042" spans="63:65" x14ac:dyDescent="0.25">
      <c r="BK7042" s="74">
        <v>12242</v>
      </c>
      <c r="BL7042" s="74" t="s">
        <v>9407</v>
      </c>
      <c r="BM7042" s="74"/>
    </row>
    <row r="7043" spans="63:65" x14ac:dyDescent="0.25">
      <c r="BK7043" s="74">
        <v>12243</v>
      </c>
      <c r="BL7043" s="74" t="s">
        <v>7058</v>
      </c>
      <c r="BM7043" s="74"/>
    </row>
    <row r="7044" spans="63:65" x14ac:dyDescent="0.25">
      <c r="BK7044" s="74">
        <v>12244</v>
      </c>
      <c r="BL7044" s="74" t="s">
        <v>7059</v>
      </c>
      <c r="BM7044" s="74"/>
    </row>
    <row r="7045" spans="63:65" x14ac:dyDescent="0.25">
      <c r="BK7045" s="74">
        <v>12245</v>
      </c>
      <c r="BL7045" s="74" t="s">
        <v>6729</v>
      </c>
      <c r="BM7045" s="74"/>
    </row>
    <row r="7046" spans="63:65" x14ac:dyDescent="0.25">
      <c r="BK7046" s="74">
        <v>12246</v>
      </c>
      <c r="BL7046" s="74" t="s">
        <v>7060</v>
      </c>
      <c r="BM7046" s="74"/>
    </row>
    <row r="7047" spans="63:65" x14ac:dyDescent="0.25">
      <c r="BK7047" s="74">
        <v>12247</v>
      </c>
      <c r="BL7047" s="74" t="s">
        <v>7061</v>
      </c>
      <c r="BM7047" s="74"/>
    </row>
    <row r="7048" spans="63:65" x14ac:dyDescent="0.25">
      <c r="BK7048" s="74">
        <v>12248</v>
      </c>
      <c r="BL7048" s="74" t="s">
        <v>7062</v>
      </c>
      <c r="BM7048" s="74"/>
    </row>
    <row r="7049" spans="63:65" x14ac:dyDescent="0.25">
      <c r="BK7049" s="74">
        <v>12249</v>
      </c>
      <c r="BL7049" s="74" t="s">
        <v>4589</v>
      </c>
      <c r="BM7049" s="74"/>
    </row>
    <row r="7050" spans="63:65" x14ac:dyDescent="0.25">
      <c r="BK7050" s="74">
        <v>12250</v>
      </c>
      <c r="BL7050" s="74" t="s">
        <v>7063</v>
      </c>
      <c r="BM7050" s="74"/>
    </row>
    <row r="7051" spans="63:65" x14ac:dyDescent="0.25">
      <c r="BK7051" s="74">
        <v>12251</v>
      </c>
      <c r="BL7051" s="74" t="s">
        <v>6913</v>
      </c>
      <c r="BM7051" s="74"/>
    </row>
    <row r="7052" spans="63:65" x14ac:dyDescent="0.25">
      <c r="BK7052" s="74">
        <v>12252</v>
      </c>
      <c r="BL7052" s="74" t="s">
        <v>7064</v>
      </c>
      <c r="BM7052" s="74"/>
    </row>
    <row r="7053" spans="63:65" x14ac:dyDescent="0.25">
      <c r="BK7053" s="74">
        <v>12253</v>
      </c>
      <c r="BL7053" s="74" t="s">
        <v>10734</v>
      </c>
      <c r="BM7053" s="74"/>
    </row>
    <row r="7054" spans="63:65" x14ac:dyDescent="0.25">
      <c r="BK7054" s="74">
        <v>12254</v>
      </c>
      <c r="BL7054" s="74" t="s">
        <v>7065</v>
      </c>
      <c r="BM7054" s="74"/>
    </row>
    <row r="7055" spans="63:65" x14ac:dyDescent="0.25">
      <c r="BK7055" s="74">
        <v>12255</v>
      </c>
      <c r="BL7055" s="74" t="s">
        <v>10735</v>
      </c>
      <c r="BM7055" s="74"/>
    </row>
    <row r="7056" spans="63:65" x14ac:dyDescent="0.25">
      <c r="BK7056" s="74">
        <v>12256</v>
      </c>
      <c r="BL7056" s="74" t="s">
        <v>10736</v>
      </c>
      <c r="BM7056" s="74"/>
    </row>
    <row r="7057" spans="63:65" x14ac:dyDescent="0.25">
      <c r="BK7057" s="74">
        <v>12257</v>
      </c>
      <c r="BL7057" s="74" t="s">
        <v>10737</v>
      </c>
      <c r="BM7057" s="74"/>
    </row>
    <row r="7058" spans="63:65" x14ac:dyDescent="0.25">
      <c r="BK7058" s="74">
        <v>12258</v>
      </c>
      <c r="BL7058" s="74" t="s">
        <v>7066</v>
      </c>
      <c r="BM7058" s="74"/>
    </row>
    <row r="7059" spans="63:65" x14ac:dyDescent="0.25">
      <c r="BK7059" s="74">
        <v>12259</v>
      </c>
      <c r="BL7059" s="74" t="s">
        <v>7067</v>
      </c>
      <c r="BM7059" s="74"/>
    </row>
    <row r="7060" spans="63:65" x14ac:dyDescent="0.25">
      <c r="BK7060" s="74">
        <v>12260</v>
      </c>
      <c r="BL7060" s="74" t="s">
        <v>7068</v>
      </c>
      <c r="BM7060" s="74"/>
    </row>
    <row r="7061" spans="63:65" x14ac:dyDescent="0.25">
      <c r="BK7061" s="74">
        <v>12261</v>
      </c>
      <c r="BL7061" s="74" t="s">
        <v>7069</v>
      </c>
      <c r="BM7061" s="74"/>
    </row>
    <row r="7062" spans="63:65" x14ac:dyDescent="0.25">
      <c r="BK7062" s="74">
        <v>12262</v>
      </c>
      <c r="BL7062" s="74" t="s">
        <v>3524</v>
      </c>
      <c r="BM7062" s="74"/>
    </row>
    <row r="7063" spans="63:65" x14ac:dyDescent="0.25">
      <c r="BK7063" s="74">
        <v>12263</v>
      </c>
      <c r="BL7063" s="74" t="s">
        <v>10738</v>
      </c>
      <c r="BM7063" s="74"/>
    </row>
    <row r="7064" spans="63:65" x14ac:dyDescent="0.25">
      <c r="BK7064" s="74">
        <v>12264</v>
      </c>
      <c r="BL7064" s="74" t="s">
        <v>7070</v>
      </c>
      <c r="BM7064" s="74"/>
    </row>
    <row r="7065" spans="63:65" x14ac:dyDescent="0.25">
      <c r="BK7065" s="74">
        <v>12265</v>
      </c>
      <c r="BL7065" s="74" t="s">
        <v>7071</v>
      </c>
      <c r="BM7065" s="74"/>
    </row>
    <row r="7066" spans="63:65" x14ac:dyDescent="0.25">
      <c r="BK7066" s="74">
        <v>12266</v>
      </c>
      <c r="BL7066" s="74" t="s">
        <v>7072</v>
      </c>
      <c r="BM7066" s="74"/>
    </row>
    <row r="7067" spans="63:65" x14ac:dyDescent="0.25">
      <c r="BK7067" s="74">
        <v>12267</v>
      </c>
      <c r="BL7067" s="74" t="s">
        <v>7073</v>
      </c>
      <c r="BM7067" s="74"/>
    </row>
    <row r="7068" spans="63:65" x14ac:dyDescent="0.25">
      <c r="BK7068" s="74">
        <v>12268</v>
      </c>
      <c r="BL7068" s="74" t="s">
        <v>6825</v>
      </c>
      <c r="BM7068" s="74"/>
    </row>
    <row r="7069" spans="63:65" x14ac:dyDescent="0.25">
      <c r="BK7069" s="74">
        <v>12269</v>
      </c>
      <c r="BL7069" s="74" t="s">
        <v>7074</v>
      </c>
      <c r="BM7069" s="74"/>
    </row>
    <row r="7070" spans="63:65" x14ac:dyDescent="0.25">
      <c r="BK7070" s="74">
        <v>12270</v>
      </c>
      <c r="BL7070" s="74" t="s">
        <v>7075</v>
      </c>
      <c r="BM7070" s="74"/>
    </row>
    <row r="7071" spans="63:65" x14ac:dyDescent="0.25">
      <c r="BK7071" s="74">
        <v>12271</v>
      </c>
      <c r="BL7071" s="74" t="s">
        <v>10739</v>
      </c>
      <c r="BM7071" s="74"/>
    </row>
    <row r="7072" spans="63:65" x14ac:dyDescent="0.25">
      <c r="BK7072" s="74">
        <v>12272</v>
      </c>
      <c r="BL7072" s="74" t="s">
        <v>10621</v>
      </c>
      <c r="BM7072" s="74"/>
    </row>
    <row r="7073" spans="63:65" x14ac:dyDescent="0.25">
      <c r="BK7073" s="74">
        <v>12273</v>
      </c>
      <c r="BL7073" s="74" t="s">
        <v>10740</v>
      </c>
      <c r="BM7073" s="74"/>
    </row>
    <row r="7074" spans="63:65" x14ac:dyDescent="0.25">
      <c r="BK7074" s="74">
        <v>12274</v>
      </c>
      <c r="BL7074" s="74" t="s">
        <v>6054</v>
      </c>
      <c r="BM7074" s="74"/>
    </row>
    <row r="7075" spans="63:65" x14ac:dyDescent="0.25">
      <c r="BK7075" s="74">
        <v>12275</v>
      </c>
      <c r="BL7075" s="74" t="s">
        <v>4993</v>
      </c>
      <c r="BM7075" s="74"/>
    </row>
    <row r="7076" spans="63:65" x14ac:dyDescent="0.25">
      <c r="BK7076" s="74">
        <v>12276</v>
      </c>
      <c r="BL7076" s="74" t="s">
        <v>7076</v>
      </c>
      <c r="BM7076" s="74"/>
    </row>
    <row r="7077" spans="63:65" x14ac:dyDescent="0.25">
      <c r="BK7077" s="74">
        <v>12277</v>
      </c>
      <c r="BL7077" s="74" t="s">
        <v>7077</v>
      </c>
      <c r="BM7077" s="74"/>
    </row>
    <row r="7078" spans="63:65" x14ac:dyDescent="0.25">
      <c r="BK7078" s="74">
        <v>12278</v>
      </c>
      <c r="BL7078" s="74" t="s">
        <v>10741</v>
      </c>
      <c r="BM7078" s="74"/>
    </row>
    <row r="7079" spans="63:65" x14ac:dyDescent="0.25">
      <c r="BK7079" s="74">
        <v>12279</v>
      </c>
      <c r="BL7079" s="74" t="s">
        <v>1440</v>
      </c>
      <c r="BM7079" s="74"/>
    </row>
    <row r="7080" spans="63:65" x14ac:dyDescent="0.25">
      <c r="BK7080" s="74">
        <v>12280</v>
      </c>
      <c r="BL7080" s="74" t="s">
        <v>4352</v>
      </c>
      <c r="BM7080" s="74"/>
    </row>
    <row r="7081" spans="63:65" x14ac:dyDescent="0.25">
      <c r="BK7081" s="74">
        <v>12281</v>
      </c>
      <c r="BL7081" s="74" t="s">
        <v>9932</v>
      </c>
      <c r="BM7081" s="74"/>
    </row>
    <row r="7082" spans="63:65" x14ac:dyDescent="0.25">
      <c r="BK7082" s="74">
        <v>12282</v>
      </c>
      <c r="BL7082" s="74" t="s">
        <v>7078</v>
      </c>
      <c r="BM7082" s="74"/>
    </row>
    <row r="7083" spans="63:65" x14ac:dyDescent="0.25">
      <c r="BK7083" s="74">
        <v>12283</v>
      </c>
      <c r="BL7083" s="74" t="s">
        <v>5904</v>
      </c>
      <c r="BM7083" s="74"/>
    </row>
    <row r="7084" spans="63:65" x14ac:dyDescent="0.25">
      <c r="BK7084" s="74">
        <v>12284</v>
      </c>
      <c r="BL7084" s="74" t="s">
        <v>4436</v>
      </c>
      <c r="BM7084" s="74"/>
    </row>
    <row r="7085" spans="63:65" x14ac:dyDescent="0.25">
      <c r="BK7085" s="74">
        <v>12285</v>
      </c>
      <c r="BL7085" s="74" t="s">
        <v>10742</v>
      </c>
      <c r="BM7085" s="74"/>
    </row>
    <row r="7086" spans="63:65" x14ac:dyDescent="0.25">
      <c r="BK7086" s="74">
        <v>12286</v>
      </c>
      <c r="BL7086" s="74" t="s">
        <v>7079</v>
      </c>
      <c r="BM7086" s="74"/>
    </row>
    <row r="7087" spans="63:65" x14ac:dyDescent="0.25">
      <c r="BK7087" s="74">
        <v>12287</v>
      </c>
      <c r="BL7087" s="74" t="s">
        <v>7080</v>
      </c>
      <c r="BM7087" s="74"/>
    </row>
    <row r="7088" spans="63:65" x14ac:dyDescent="0.25">
      <c r="BK7088" s="74">
        <v>12288</v>
      </c>
      <c r="BL7088" s="74" t="s">
        <v>7081</v>
      </c>
      <c r="BM7088" s="74"/>
    </row>
    <row r="7089" spans="63:65" x14ac:dyDescent="0.25">
      <c r="BK7089" s="74">
        <v>12289</v>
      </c>
      <c r="BL7089" s="74" t="s">
        <v>4376</v>
      </c>
      <c r="BM7089" s="74"/>
    </row>
    <row r="7090" spans="63:65" x14ac:dyDescent="0.25">
      <c r="BK7090" s="74">
        <v>12290</v>
      </c>
      <c r="BL7090" s="74" t="s">
        <v>7082</v>
      </c>
      <c r="BM7090" s="74"/>
    </row>
    <row r="7091" spans="63:65" x14ac:dyDescent="0.25">
      <c r="BK7091" s="74">
        <v>12291</v>
      </c>
      <c r="BL7091" s="74" t="s">
        <v>7083</v>
      </c>
      <c r="BM7091" s="74"/>
    </row>
    <row r="7092" spans="63:65" x14ac:dyDescent="0.25">
      <c r="BK7092" s="74">
        <v>12292</v>
      </c>
      <c r="BL7092" s="74" t="s">
        <v>10743</v>
      </c>
      <c r="BM7092" s="74"/>
    </row>
    <row r="7093" spans="63:65" x14ac:dyDescent="0.25">
      <c r="BK7093" s="74">
        <v>12293</v>
      </c>
      <c r="BL7093" s="74" t="s">
        <v>7084</v>
      </c>
      <c r="BM7093" s="74"/>
    </row>
    <row r="7094" spans="63:65" x14ac:dyDescent="0.25">
      <c r="BK7094" s="74">
        <v>12294</v>
      </c>
      <c r="BL7094" s="74" t="s">
        <v>7085</v>
      </c>
      <c r="BM7094" s="74"/>
    </row>
    <row r="7095" spans="63:65" x14ac:dyDescent="0.25">
      <c r="BK7095" s="74">
        <v>12295</v>
      </c>
      <c r="BL7095" s="74" t="s">
        <v>7086</v>
      </c>
      <c r="BM7095" s="74"/>
    </row>
    <row r="7096" spans="63:65" x14ac:dyDescent="0.25">
      <c r="BK7096" s="74">
        <v>12296</v>
      </c>
      <c r="BL7096" s="74" t="s">
        <v>7087</v>
      </c>
      <c r="BM7096" s="74"/>
    </row>
    <row r="7097" spans="63:65" x14ac:dyDescent="0.25">
      <c r="BK7097" s="74">
        <v>12297</v>
      </c>
      <c r="BL7097" s="74" t="s">
        <v>7088</v>
      </c>
      <c r="BM7097" s="74"/>
    </row>
    <row r="7098" spans="63:65" x14ac:dyDescent="0.25">
      <c r="BK7098" s="74">
        <v>12298</v>
      </c>
      <c r="BL7098" s="74" t="s">
        <v>4157</v>
      </c>
      <c r="BM7098" s="74"/>
    </row>
    <row r="7099" spans="63:65" x14ac:dyDescent="0.25">
      <c r="BK7099" s="74">
        <v>12299</v>
      </c>
      <c r="BL7099" s="74" t="s">
        <v>7089</v>
      </c>
      <c r="BM7099" s="74"/>
    </row>
    <row r="7100" spans="63:65" x14ac:dyDescent="0.25">
      <c r="BK7100" s="74">
        <v>12300</v>
      </c>
      <c r="BL7100" s="74" t="s">
        <v>10744</v>
      </c>
      <c r="BM7100" s="74"/>
    </row>
    <row r="7101" spans="63:65" x14ac:dyDescent="0.25">
      <c r="BK7101" s="74">
        <v>12301</v>
      </c>
      <c r="BL7101" s="74" t="s">
        <v>7090</v>
      </c>
      <c r="BM7101" s="74"/>
    </row>
    <row r="7102" spans="63:65" x14ac:dyDescent="0.25">
      <c r="BK7102" s="74">
        <v>12302</v>
      </c>
      <c r="BL7102" s="74" t="s">
        <v>7091</v>
      </c>
      <c r="BM7102" s="74"/>
    </row>
    <row r="7103" spans="63:65" x14ac:dyDescent="0.25">
      <c r="BK7103" s="74">
        <v>12303</v>
      </c>
      <c r="BL7103" s="74" t="s">
        <v>7092</v>
      </c>
      <c r="BM7103" s="74"/>
    </row>
    <row r="7104" spans="63:65" x14ac:dyDescent="0.25">
      <c r="BK7104" s="74">
        <v>12304</v>
      </c>
      <c r="BL7104" s="74" t="s">
        <v>5804</v>
      </c>
      <c r="BM7104" s="74"/>
    </row>
    <row r="7105" spans="63:65" x14ac:dyDescent="0.25">
      <c r="BK7105" s="74">
        <v>12305</v>
      </c>
      <c r="BL7105" s="74" t="s">
        <v>7093</v>
      </c>
      <c r="BM7105" s="74"/>
    </row>
    <row r="7106" spans="63:65" x14ac:dyDescent="0.25">
      <c r="BK7106" s="74">
        <v>12306</v>
      </c>
      <c r="BL7106" s="74" t="s">
        <v>6631</v>
      </c>
      <c r="BM7106" s="74"/>
    </row>
    <row r="7107" spans="63:65" x14ac:dyDescent="0.25">
      <c r="BK7107" s="74">
        <v>12307</v>
      </c>
      <c r="BL7107" s="74" t="s">
        <v>7094</v>
      </c>
      <c r="BM7107" s="74"/>
    </row>
    <row r="7108" spans="63:65" x14ac:dyDescent="0.25">
      <c r="BK7108" s="74">
        <v>12308</v>
      </c>
      <c r="BL7108" s="74" t="s">
        <v>7095</v>
      </c>
      <c r="BM7108" s="74"/>
    </row>
    <row r="7109" spans="63:65" x14ac:dyDescent="0.25">
      <c r="BK7109" s="74">
        <v>12309</v>
      </c>
      <c r="BL7109" s="74" t="s">
        <v>7096</v>
      </c>
      <c r="BM7109" s="74"/>
    </row>
    <row r="7110" spans="63:65" x14ac:dyDescent="0.25">
      <c r="BK7110" s="74">
        <v>12310</v>
      </c>
      <c r="BL7110" s="74" t="s">
        <v>10745</v>
      </c>
      <c r="BM7110" s="74"/>
    </row>
    <row r="7111" spans="63:65" x14ac:dyDescent="0.25">
      <c r="BK7111" s="74">
        <v>12311</v>
      </c>
      <c r="BL7111" s="74" t="s">
        <v>7097</v>
      </c>
      <c r="BM7111" s="74"/>
    </row>
    <row r="7112" spans="63:65" x14ac:dyDescent="0.25">
      <c r="BK7112" s="74">
        <v>12312</v>
      </c>
      <c r="BL7112" s="74" t="s">
        <v>10746</v>
      </c>
      <c r="BM7112" s="74"/>
    </row>
    <row r="7113" spans="63:65" x14ac:dyDescent="0.25">
      <c r="BK7113" s="74">
        <v>12313</v>
      </c>
      <c r="BL7113" s="74" t="s">
        <v>6179</v>
      </c>
      <c r="BM7113" s="74"/>
    </row>
    <row r="7114" spans="63:65" x14ac:dyDescent="0.25">
      <c r="BK7114" s="74">
        <v>12314</v>
      </c>
      <c r="BL7114" s="74" t="s">
        <v>4387</v>
      </c>
      <c r="BM7114" s="74"/>
    </row>
    <row r="7115" spans="63:65" x14ac:dyDescent="0.25">
      <c r="BK7115" s="74">
        <v>12315</v>
      </c>
      <c r="BL7115" s="74" t="s">
        <v>4546</v>
      </c>
      <c r="BM7115" s="74"/>
    </row>
    <row r="7116" spans="63:65" x14ac:dyDescent="0.25">
      <c r="BK7116" s="74">
        <v>12316</v>
      </c>
      <c r="BL7116" s="74" t="s">
        <v>7098</v>
      </c>
      <c r="BM7116" s="74"/>
    </row>
    <row r="7117" spans="63:65" x14ac:dyDescent="0.25">
      <c r="BK7117" s="74">
        <v>12317</v>
      </c>
      <c r="BL7117" s="74" t="s">
        <v>4807</v>
      </c>
      <c r="BM7117" s="74"/>
    </row>
    <row r="7118" spans="63:65" x14ac:dyDescent="0.25">
      <c r="BK7118" s="74">
        <v>12318</v>
      </c>
      <c r="BL7118" s="74" t="s">
        <v>7099</v>
      </c>
      <c r="BM7118" s="74"/>
    </row>
    <row r="7119" spans="63:65" x14ac:dyDescent="0.25">
      <c r="BK7119" s="74">
        <v>12319</v>
      </c>
      <c r="BL7119" s="74" t="s">
        <v>10747</v>
      </c>
      <c r="BM7119" s="74"/>
    </row>
    <row r="7120" spans="63:65" x14ac:dyDescent="0.25">
      <c r="BK7120" s="74">
        <v>12320</v>
      </c>
      <c r="BL7120" s="74" t="s">
        <v>10748</v>
      </c>
      <c r="BM7120" s="74"/>
    </row>
    <row r="7121" spans="63:65" x14ac:dyDescent="0.25">
      <c r="BK7121" s="74">
        <v>12321</v>
      </c>
      <c r="BL7121" s="74" t="s">
        <v>10749</v>
      </c>
      <c r="BM7121" s="74"/>
    </row>
    <row r="7122" spans="63:65" x14ac:dyDescent="0.25">
      <c r="BK7122" s="74">
        <v>12322</v>
      </c>
      <c r="BL7122" s="74" t="s">
        <v>7100</v>
      </c>
      <c r="BM7122" s="74"/>
    </row>
    <row r="7123" spans="63:65" x14ac:dyDescent="0.25">
      <c r="BK7123" s="74">
        <v>12323</v>
      </c>
      <c r="BL7123" s="74" t="s">
        <v>7101</v>
      </c>
      <c r="BM7123" s="74"/>
    </row>
    <row r="7124" spans="63:65" x14ac:dyDescent="0.25">
      <c r="BK7124" s="74">
        <v>12324</v>
      </c>
      <c r="BL7124" s="74" t="s">
        <v>7093</v>
      </c>
      <c r="BM7124" s="74"/>
    </row>
    <row r="7125" spans="63:65" x14ac:dyDescent="0.25">
      <c r="BK7125" s="74">
        <v>12325</v>
      </c>
      <c r="BL7125" s="74" t="s">
        <v>7102</v>
      </c>
      <c r="BM7125" s="74"/>
    </row>
    <row r="7126" spans="63:65" x14ac:dyDescent="0.25">
      <c r="BK7126" s="74">
        <v>12326</v>
      </c>
      <c r="BL7126" s="74" t="s">
        <v>7103</v>
      </c>
      <c r="BM7126" s="74"/>
    </row>
    <row r="7127" spans="63:65" x14ac:dyDescent="0.25">
      <c r="BK7127" s="74">
        <v>12327</v>
      </c>
      <c r="BL7127" s="74" t="s">
        <v>7090</v>
      </c>
      <c r="BM7127" s="74"/>
    </row>
    <row r="7128" spans="63:65" x14ac:dyDescent="0.25">
      <c r="BK7128" s="74">
        <v>12328</v>
      </c>
      <c r="BL7128" s="74" t="s">
        <v>7104</v>
      </c>
      <c r="BM7128" s="74"/>
    </row>
    <row r="7129" spans="63:65" x14ac:dyDescent="0.25">
      <c r="BK7129" s="74">
        <v>12329</v>
      </c>
      <c r="BL7129" s="74" t="s">
        <v>7105</v>
      </c>
      <c r="BM7129" s="74"/>
    </row>
    <row r="7130" spans="63:65" x14ac:dyDescent="0.25">
      <c r="BK7130" s="74">
        <v>12330</v>
      </c>
      <c r="BL7130" s="74" t="s">
        <v>10750</v>
      </c>
      <c r="BM7130" s="74"/>
    </row>
    <row r="7131" spans="63:65" x14ac:dyDescent="0.25">
      <c r="BK7131" s="74">
        <v>12331</v>
      </c>
      <c r="BL7131" s="74" t="s">
        <v>10751</v>
      </c>
      <c r="BM7131" s="74"/>
    </row>
    <row r="7132" spans="63:65" x14ac:dyDescent="0.25">
      <c r="BK7132" s="74">
        <v>12332</v>
      </c>
      <c r="BL7132" s="74" t="s">
        <v>7106</v>
      </c>
      <c r="BM7132" s="74"/>
    </row>
    <row r="7133" spans="63:65" x14ac:dyDescent="0.25">
      <c r="BK7133" s="74">
        <v>12333</v>
      </c>
      <c r="BL7133" s="74" t="s">
        <v>7107</v>
      </c>
      <c r="BM7133" s="74"/>
    </row>
    <row r="7134" spans="63:65" x14ac:dyDescent="0.25">
      <c r="BK7134" s="74">
        <v>12334</v>
      </c>
      <c r="BL7134" s="74" t="s">
        <v>7108</v>
      </c>
      <c r="BM7134" s="74"/>
    </row>
    <row r="7135" spans="63:65" x14ac:dyDescent="0.25">
      <c r="BK7135" s="74">
        <v>12335</v>
      </c>
      <c r="BL7135" s="74" t="s">
        <v>10752</v>
      </c>
      <c r="BM7135" s="74"/>
    </row>
    <row r="7136" spans="63:65" x14ac:dyDescent="0.25">
      <c r="BK7136" s="74">
        <v>12336</v>
      </c>
      <c r="BL7136" s="74" t="s">
        <v>10753</v>
      </c>
      <c r="BM7136" s="74"/>
    </row>
    <row r="7137" spans="63:65" x14ac:dyDescent="0.25">
      <c r="BK7137" s="74">
        <v>12337</v>
      </c>
      <c r="BL7137" s="74" t="s">
        <v>7109</v>
      </c>
      <c r="BM7137" s="74"/>
    </row>
    <row r="7138" spans="63:65" x14ac:dyDescent="0.25">
      <c r="BK7138" s="74">
        <v>12338</v>
      </c>
      <c r="BL7138" s="74" t="s">
        <v>7110</v>
      </c>
      <c r="BM7138" s="74"/>
    </row>
    <row r="7139" spans="63:65" x14ac:dyDescent="0.25">
      <c r="BK7139" s="74">
        <v>12339</v>
      </c>
      <c r="BL7139" s="74" t="s">
        <v>7006</v>
      </c>
      <c r="BM7139" s="74"/>
    </row>
    <row r="7140" spans="63:65" x14ac:dyDescent="0.25">
      <c r="BK7140" s="74">
        <v>12340</v>
      </c>
      <c r="BL7140" s="74" t="s">
        <v>7111</v>
      </c>
      <c r="BM7140" s="74"/>
    </row>
    <row r="7141" spans="63:65" x14ac:dyDescent="0.25">
      <c r="BK7141" s="74">
        <v>12341</v>
      </c>
      <c r="BL7141" s="74" t="s">
        <v>4593</v>
      </c>
      <c r="BM7141" s="74"/>
    </row>
    <row r="7142" spans="63:65" x14ac:dyDescent="0.25">
      <c r="BK7142" s="74">
        <v>12342</v>
      </c>
      <c r="BL7142" s="74" t="s">
        <v>7112</v>
      </c>
      <c r="BM7142" s="74"/>
    </row>
    <row r="7143" spans="63:65" x14ac:dyDescent="0.25">
      <c r="BK7143" s="74">
        <v>12343</v>
      </c>
      <c r="BL7143" s="74" t="s">
        <v>7113</v>
      </c>
      <c r="BM7143" s="74"/>
    </row>
    <row r="7144" spans="63:65" x14ac:dyDescent="0.25">
      <c r="BK7144" s="74">
        <v>12344</v>
      </c>
      <c r="BL7144" s="74" t="s">
        <v>7114</v>
      </c>
      <c r="BM7144" s="74"/>
    </row>
    <row r="7145" spans="63:65" x14ac:dyDescent="0.25">
      <c r="BK7145" s="74">
        <v>12345</v>
      </c>
      <c r="BL7145" s="74" t="s">
        <v>7115</v>
      </c>
      <c r="BM7145" s="74"/>
    </row>
    <row r="7146" spans="63:65" x14ac:dyDescent="0.25">
      <c r="BK7146" s="74">
        <v>12346</v>
      </c>
      <c r="BL7146" s="74" t="s">
        <v>4988</v>
      </c>
      <c r="BM7146" s="74"/>
    </row>
    <row r="7147" spans="63:65" x14ac:dyDescent="0.25">
      <c r="BK7147" s="74">
        <v>12347</v>
      </c>
      <c r="BL7147" s="74" t="s">
        <v>7116</v>
      </c>
      <c r="BM7147" s="74"/>
    </row>
    <row r="7148" spans="63:65" x14ac:dyDescent="0.25">
      <c r="BK7148" s="74">
        <v>12348</v>
      </c>
      <c r="BL7148" s="74" t="s">
        <v>12974</v>
      </c>
      <c r="BM7148" s="74"/>
    </row>
    <row r="7149" spans="63:65" x14ac:dyDescent="0.25">
      <c r="BK7149" s="74">
        <v>12349</v>
      </c>
      <c r="BL7149" s="74" t="s">
        <v>7118</v>
      </c>
      <c r="BM7149" s="74"/>
    </row>
    <row r="7150" spans="63:65" x14ac:dyDescent="0.25">
      <c r="BK7150" s="74">
        <v>12350</v>
      </c>
      <c r="BL7150" s="74" t="s">
        <v>3592</v>
      </c>
      <c r="BM7150" s="74"/>
    </row>
    <row r="7151" spans="63:65" x14ac:dyDescent="0.25">
      <c r="BK7151" s="74">
        <v>12351</v>
      </c>
      <c r="BL7151" s="74" t="s">
        <v>10754</v>
      </c>
      <c r="BM7151" s="74"/>
    </row>
    <row r="7152" spans="63:65" x14ac:dyDescent="0.25">
      <c r="BK7152" s="74">
        <v>12352</v>
      </c>
      <c r="BL7152" s="74" t="s">
        <v>12975</v>
      </c>
      <c r="BM7152" s="74"/>
    </row>
    <row r="7153" spans="63:65" x14ac:dyDescent="0.25">
      <c r="BK7153" s="74">
        <v>12353</v>
      </c>
      <c r="BL7153" s="74" t="s">
        <v>3927</v>
      </c>
      <c r="BM7153" s="74"/>
    </row>
    <row r="7154" spans="63:65" x14ac:dyDescent="0.25">
      <c r="BK7154" s="74">
        <v>12354</v>
      </c>
      <c r="BL7154" s="74" t="s">
        <v>7120</v>
      </c>
      <c r="BM7154" s="74"/>
    </row>
    <row r="7155" spans="63:65" x14ac:dyDescent="0.25">
      <c r="BK7155" s="74">
        <v>12355</v>
      </c>
      <c r="BL7155" s="74" t="s">
        <v>10755</v>
      </c>
      <c r="BM7155" s="74"/>
    </row>
    <row r="7156" spans="63:65" x14ac:dyDescent="0.25">
      <c r="BK7156" s="74">
        <v>12356</v>
      </c>
      <c r="BL7156" s="74" t="s">
        <v>7121</v>
      </c>
      <c r="BM7156" s="74"/>
    </row>
    <row r="7157" spans="63:65" x14ac:dyDescent="0.25">
      <c r="BK7157" s="74">
        <v>12357</v>
      </c>
      <c r="BL7157" s="74" t="s">
        <v>7122</v>
      </c>
      <c r="BM7157" s="74"/>
    </row>
    <row r="7158" spans="63:65" x14ac:dyDescent="0.25">
      <c r="BK7158" s="74">
        <v>12358</v>
      </c>
      <c r="BL7158" s="74" t="s">
        <v>7123</v>
      </c>
      <c r="BM7158" s="74"/>
    </row>
    <row r="7159" spans="63:65" x14ac:dyDescent="0.25">
      <c r="BK7159" s="74">
        <v>12359</v>
      </c>
      <c r="BL7159" s="74" t="s">
        <v>10756</v>
      </c>
      <c r="BM7159" s="74"/>
    </row>
    <row r="7160" spans="63:65" x14ac:dyDescent="0.25">
      <c r="BK7160" s="74">
        <v>12360</v>
      </c>
      <c r="BL7160" s="74" t="s">
        <v>7124</v>
      </c>
      <c r="BM7160" s="74"/>
    </row>
    <row r="7161" spans="63:65" x14ac:dyDescent="0.25">
      <c r="BK7161" s="74">
        <v>12361</v>
      </c>
      <c r="BL7161" s="74" t="s">
        <v>7125</v>
      </c>
      <c r="BM7161" s="74"/>
    </row>
    <row r="7162" spans="63:65" x14ac:dyDescent="0.25">
      <c r="BK7162" s="74">
        <v>12362</v>
      </c>
      <c r="BL7162" s="74" t="s">
        <v>10757</v>
      </c>
      <c r="BM7162" s="74"/>
    </row>
    <row r="7163" spans="63:65" x14ac:dyDescent="0.25">
      <c r="BK7163" s="74">
        <v>12363</v>
      </c>
      <c r="BL7163" s="74" t="s">
        <v>7126</v>
      </c>
      <c r="BM7163" s="74"/>
    </row>
    <row r="7164" spans="63:65" x14ac:dyDescent="0.25">
      <c r="BK7164" s="74">
        <v>12364</v>
      </c>
      <c r="BL7164" s="74" t="s">
        <v>7127</v>
      </c>
      <c r="BM7164" s="74"/>
    </row>
    <row r="7165" spans="63:65" x14ac:dyDescent="0.25">
      <c r="BK7165" s="74">
        <v>12365</v>
      </c>
      <c r="BL7165" s="74" t="s">
        <v>4550</v>
      </c>
      <c r="BM7165" s="74"/>
    </row>
    <row r="7166" spans="63:65" x14ac:dyDescent="0.25">
      <c r="BK7166" s="74">
        <v>12366</v>
      </c>
      <c r="BL7166" s="74" t="s">
        <v>7128</v>
      </c>
      <c r="BM7166" s="74"/>
    </row>
    <row r="7167" spans="63:65" x14ac:dyDescent="0.25">
      <c r="BK7167" s="74">
        <v>12367</v>
      </c>
      <c r="BL7167" s="74" t="s">
        <v>7129</v>
      </c>
      <c r="BM7167" s="74"/>
    </row>
    <row r="7168" spans="63:65" x14ac:dyDescent="0.25">
      <c r="BK7168" s="74">
        <v>12368</v>
      </c>
      <c r="BL7168" s="74" t="s">
        <v>10758</v>
      </c>
      <c r="BM7168" s="74"/>
    </row>
    <row r="7169" spans="63:65" x14ac:dyDescent="0.25">
      <c r="BK7169" s="74">
        <v>12369</v>
      </c>
      <c r="BL7169" s="74" t="s">
        <v>7130</v>
      </c>
      <c r="BM7169" s="74"/>
    </row>
    <row r="7170" spans="63:65" x14ac:dyDescent="0.25">
      <c r="BK7170" s="74">
        <v>12370</v>
      </c>
      <c r="BL7170" s="74" t="s">
        <v>7131</v>
      </c>
      <c r="BM7170" s="74"/>
    </row>
    <row r="7171" spans="63:65" x14ac:dyDescent="0.25">
      <c r="BK7171" s="74">
        <v>12371</v>
      </c>
      <c r="BL7171" s="74" t="s">
        <v>7132</v>
      </c>
      <c r="BM7171" s="74"/>
    </row>
    <row r="7172" spans="63:65" x14ac:dyDescent="0.25">
      <c r="BK7172" s="74">
        <v>12372</v>
      </c>
      <c r="BL7172" s="74" t="s">
        <v>7133</v>
      </c>
      <c r="BM7172" s="74"/>
    </row>
    <row r="7173" spans="63:65" x14ac:dyDescent="0.25">
      <c r="BK7173" s="74">
        <v>12373</v>
      </c>
      <c r="BL7173" s="74" t="s">
        <v>4442</v>
      </c>
      <c r="BM7173" s="74"/>
    </row>
    <row r="7174" spans="63:65" x14ac:dyDescent="0.25">
      <c r="BK7174" s="74">
        <v>12374</v>
      </c>
      <c r="BL7174" s="74" t="s">
        <v>3727</v>
      </c>
      <c r="BM7174" s="74"/>
    </row>
    <row r="7175" spans="63:65" x14ac:dyDescent="0.25">
      <c r="BK7175" s="74">
        <v>12375</v>
      </c>
      <c r="BL7175" s="74" t="s">
        <v>6351</v>
      </c>
      <c r="BM7175" s="74"/>
    </row>
    <row r="7176" spans="63:65" x14ac:dyDescent="0.25">
      <c r="BK7176" s="74">
        <v>12376</v>
      </c>
      <c r="BL7176" s="74" t="s">
        <v>838</v>
      </c>
      <c r="BM7176" s="74"/>
    </row>
    <row r="7177" spans="63:65" x14ac:dyDescent="0.25">
      <c r="BK7177" s="74">
        <v>12377</v>
      </c>
      <c r="BL7177" s="74" t="s">
        <v>7134</v>
      </c>
      <c r="BM7177" s="74"/>
    </row>
    <row r="7178" spans="63:65" x14ac:dyDescent="0.25">
      <c r="BK7178" s="74">
        <v>12378</v>
      </c>
      <c r="BL7178" s="74" t="s">
        <v>7135</v>
      </c>
      <c r="BM7178" s="74"/>
    </row>
    <row r="7179" spans="63:65" x14ac:dyDescent="0.25">
      <c r="BK7179" s="74">
        <v>12379</v>
      </c>
      <c r="BL7179" s="74" t="s">
        <v>6345</v>
      </c>
      <c r="BM7179" s="74"/>
    </row>
    <row r="7180" spans="63:65" x14ac:dyDescent="0.25">
      <c r="BK7180" s="74">
        <v>12380</v>
      </c>
      <c r="BL7180" s="74" t="s">
        <v>7136</v>
      </c>
      <c r="BM7180" s="74"/>
    </row>
    <row r="7181" spans="63:65" x14ac:dyDescent="0.25">
      <c r="BK7181" s="74">
        <v>12381</v>
      </c>
      <c r="BL7181" s="74" t="s">
        <v>7137</v>
      </c>
      <c r="BM7181" s="74"/>
    </row>
    <row r="7182" spans="63:65" x14ac:dyDescent="0.25">
      <c r="BK7182" s="74">
        <v>12382</v>
      </c>
      <c r="BL7182" s="74" t="s">
        <v>7138</v>
      </c>
      <c r="BM7182" s="74"/>
    </row>
    <row r="7183" spans="63:65" x14ac:dyDescent="0.25">
      <c r="BK7183" s="74">
        <v>12383</v>
      </c>
      <c r="BL7183" s="74" t="s">
        <v>10759</v>
      </c>
      <c r="BM7183" s="74"/>
    </row>
    <row r="7184" spans="63:65" x14ac:dyDescent="0.25">
      <c r="BK7184" s="74">
        <v>12384</v>
      </c>
      <c r="BL7184" s="74" t="s">
        <v>4721</v>
      </c>
      <c r="BM7184" s="74"/>
    </row>
    <row r="7185" spans="63:65" x14ac:dyDescent="0.25">
      <c r="BK7185" s="74">
        <v>12385</v>
      </c>
      <c r="BL7185" s="74" t="s">
        <v>3978</v>
      </c>
      <c r="BM7185" s="74"/>
    </row>
    <row r="7186" spans="63:65" x14ac:dyDescent="0.25">
      <c r="BK7186" s="74">
        <v>12386</v>
      </c>
      <c r="BL7186" s="74" t="s">
        <v>10760</v>
      </c>
      <c r="BM7186" s="74"/>
    </row>
    <row r="7187" spans="63:65" x14ac:dyDescent="0.25">
      <c r="BK7187" s="74">
        <v>12387</v>
      </c>
      <c r="BL7187" s="74" t="s">
        <v>7139</v>
      </c>
      <c r="BM7187" s="74"/>
    </row>
    <row r="7188" spans="63:65" x14ac:dyDescent="0.25">
      <c r="BK7188" s="74">
        <v>12388</v>
      </c>
      <c r="BL7188" s="74" t="s">
        <v>3357</v>
      </c>
      <c r="BM7188" s="74"/>
    </row>
    <row r="7189" spans="63:65" x14ac:dyDescent="0.25">
      <c r="BK7189" s="74">
        <v>12389</v>
      </c>
      <c r="BL7189" s="74" t="s">
        <v>7140</v>
      </c>
      <c r="BM7189" s="74"/>
    </row>
    <row r="7190" spans="63:65" x14ac:dyDescent="0.25">
      <c r="BK7190" s="74">
        <v>12390</v>
      </c>
      <c r="BL7190" s="74" t="s">
        <v>7141</v>
      </c>
      <c r="BM7190" s="74"/>
    </row>
    <row r="7191" spans="63:65" x14ac:dyDescent="0.25">
      <c r="BK7191" s="74">
        <v>12391</v>
      </c>
      <c r="BL7191" s="74" t="s">
        <v>7142</v>
      </c>
      <c r="BM7191" s="74"/>
    </row>
    <row r="7192" spans="63:65" x14ac:dyDescent="0.25">
      <c r="BK7192" s="74">
        <v>12392</v>
      </c>
      <c r="BL7192" s="74" t="s">
        <v>7143</v>
      </c>
      <c r="BM7192" s="74"/>
    </row>
    <row r="7193" spans="63:65" x14ac:dyDescent="0.25">
      <c r="BK7193" s="74">
        <v>12393</v>
      </c>
      <c r="BL7193" s="74" t="s">
        <v>7144</v>
      </c>
      <c r="BM7193" s="74"/>
    </row>
    <row r="7194" spans="63:65" x14ac:dyDescent="0.25">
      <c r="BK7194" s="74">
        <v>12394</v>
      </c>
      <c r="BL7194" s="74" t="s">
        <v>6044</v>
      </c>
      <c r="BM7194" s="74"/>
    </row>
    <row r="7195" spans="63:65" x14ac:dyDescent="0.25">
      <c r="BK7195" s="74">
        <v>12395</v>
      </c>
      <c r="BL7195" s="74" t="s">
        <v>10761</v>
      </c>
      <c r="BM7195" s="74"/>
    </row>
    <row r="7196" spans="63:65" x14ac:dyDescent="0.25">
      <c r="BK7196" s="74">
        <v>12396</v>
      </c>
      <c r="BL7196" s="74" t="s">
        <v>7145</v>
      </c>
      <c r="BM7196" s="74"/>
    </row>
    <row r="7197" spans="63:65" x14ac:dyDescent="0.25">
      <c r="BK7197" s="74">
        <v>12397</v>
      </c>
      <c r="BL7197" s="74" t="s">
        <v>10762</v>
      </c>
      <c r="BM7197" s="74"/>
    </row>
    <row r="7198" spans="63:65" x14ac:dyDescent="0.25">
      <c r="BK7198" s="74">
        <v>12398</v>
      </c>
      <c r="BL7198" s="74" t="s">
        <v>7146</v>
      </c>
      <c r="BM7198" s="74"/>
    </row>
    <row r="7199" spans="63:65" x14ac:dyDescent="0.25">
      <c r="BK7199" s="74">
        <v>12399</v>
      </c>
      <c r="BL7199" s="74" t="s">
        <v>5452</v>
      </c>
      <c r="BM7199" s="74"/>
    </row>
    <row r="7200" spans="63:65" x14ac:dyDescent="0.25">
      <c r="BK7200" s="74">
        <v>12400</v>
      </c>
      <c r="BL7200" s="74" t="s">
        <v>7147</v>
      </c>
      <c r="BM7200" s="74"/>
    </row>
    <row r="7201" spans="63:65" x14ac:dyDescent="0.25">
      <c r="BK7201" s="74">
        <v>12401</v>
      </c>
      <c r="BL7201" s="74" t="s">
        <v>5946</v>
      </c>
      <c r="BM7201" s="74"/>
    </row>
    <row r="7202" spans="63:65" x14ac:dyDescent="0.25">
      <c r="BK7202" s="74">
        <v>12402</v>
      </c>
      <c r="BL7202" s="74" t="s">
        <v>7148</v>
      </c>
      <c r="BM7202" s="74"/>
    </row>
    <row r="7203" spans="63:65" x14ac:dyDescent="0.25">
      <c r="BK7203" s="74">
        <v>12403</v>
      </c>
      <c r="BL7203" s="74" t="s">
        <v>10763</v>
      </c>
      <c r="BM7203" s="74"/>
    </row>
    <row r="7204" spans="63:65" x14ac:dyDescent="0.25">
      <c r="BK7204" s="74">
        <v>12404</v>
      </c>
      <c r="BL7204" s="74" t="s">
        <v>7149</v>
      </c>
      <c r="BM7204" s="74"/>
    </row>
    <row r="7205" spans="63:65" x14ac:dyDescent="0.25">
      <c r="BK7205" s="74">
        <v>12405</v>
      </c>
      <c r="BL7205" s="74" t="s">
        <v>7150</v>
      </c>
      <c r="BM7205" s="74"/>
    </row>
    <row r="7206" spans="63:65" x14ac:dyDescent="0.25">
      <c r="BK7206" s="74">
        <v>12406</v>
      </c>
      <c r="BL7206" s="74" t="s">
        <v>7151</v>
      </c>
      <c r="BM7206" s="74"/>
    </row>
    <row r="7207" spans="63:65" x14ac:dyDescent="0.25">
      <c r="BK7207" s="74">
        <v>12407</v>
      </c>
      <c r="BL7207" s="74" t="s">
        <v>7152</v>
      </c>
      <c r="BM7207" s="74"/>
    </row>
    <row r="7208" spans="63:65" x14ac:dyDescent="0.25">
      <c r="BK7208" s="74">
        <v>12408</v>
      </c>
      <c r="BL7208" s="74" t="s">
        <v>7153</v>
      </c>
      <c r="BM7208" s="74"/>
    </row>
    <row r="7209" spans="63:65" x14ac:dyDescent="0.25">
      <c r="BK7209" s="74">
        <v>12409</v>
      </c>
      <c r="BL7209" s="74" t="s">
        <v>7154</v>
      </c>
      <c r="BM7209" s="74"/>
    </row>
    <row r="7210" spans="63:65" x14ac:dyDescent="0.25">
      <c r="BK7210" s="74">
        <v>12410</v>
      </c>
      <c r="BL7210" s="74" t="s">
        <v>3414</v>
      </c>
      <c r="BM7210" s="74"/>
    </row>
    <row r="7211" spans="63:65" x14ac:dyDescent="0.25">
      <c r="BK7211" s="74">
        <v>12411</v>
      </c>
      <c r="BL7211" s="74" t="s">
        <v>7155</v>
      </c>
      <c r="BM7211" s="74"/>
    </row>
    <row r="7212" spans="63:65" x14ac:dyDescent="0.25">
      <c r="BK7212" s="74">
        <v>12412</v>
      </c>
      <c r="BL7212" s="74" t="s">
        <v>838</v>
      </c>
      <c r="BM7212" s="74"/>
    </row>
    <row r="7213" spans="63:65" x14ac:dyDescent="0.25">
      <c r="BK7213" s="74">
        <v>12413</v>
      </c>
      <c r="BL7213" s="74" t="s">
        <v>6247</v>
      </c>
      <c r="BM7213" s="74"/>
    </row>
    <row r="7214" spans="63:65" x14ac:dyDescent="0.25">
      <c r="BK7214" s="74">
        <v>12414</v>
      </c>
      <c r="BL7214" s="74" t="s">
        <v>7156</v>
      </c>
      <c r="BM7214" s="74"/>
    </row>
    <row r="7215" spans="63:65" x14ac:dyDescent="0.25">
      <c r="BK7215" s="74">
        <v>12415</v>
      </c>
      <c r="BL7215" s="74" t="s">
        <v>7156</v>
      </c>
      <c r="BM7215" s="74"/>
    </row>
    <row r="7216" spans="63:65" x14ac:dyDescent="0.25">
      <c r="BK7216" s="74">
        <v>12416</v>
      </c>
      <c r="BL7216" s="74" t="s">
        <v>7157</v>
      </c>
      <c r="BM7216" s="74"/>
    </row>
    <row r="7217" spans="63:65" x14ac:dyDescent="0.25">
      <c r="BK7217" s="74">
        <v>12417</v>
      </c>
      <c r="BL7217" s="74" t="s">
        <v>7158</v>
      </c>
      <c r="BM7217" s="74"/>
    </row>
    <row r="7218" spans="63:65" x14ac:dyDescent="0.25">
      <c r="BK7218" s="74">
        <v>12418</v>
      </c>
      <c r="BL7218" s="74" t="s">
        <v>7159</v>
      </c>
      <c r="BM7218" s="74"/>
    </row>
    <row r="7219" spans="63:65" x14ac:dyDescent="0.25">
      <c r="BK7219" s="74">
        <v>12419</v>
      </c>
      <c r="BL7219" s="74" t="s">
        <v>7160</v>
      </c>
      <c r="BM7219" s="74"/>
    </row>
    <row r="7220" spans="63:65" x14ac:dyDescent="0.25">
      <c r="BK7220" s="74">
        <v>12420</v>
      </c>
      <c r="BL7220" s="74" t="s">
        <v>9477</v>
      </c>
      <c r="BM7220" s="74"/>
    </row>
    <row r="7221" spans="63:65" x14ac:dyDescent="0.25">
      <c r="BK7221" s="74">
        <v>12421</v>
      </c>
      <c r="BL7221" s="74" t="s">
        <v>3818</v>
      </c>
      <c r="BM7221" s="74"/>
    </row>
    <row r="7222" spans="63:65" x14ac:dyDescent="0.25">
      <c r="BK7222" s="74">
        <v>12422</v>
      </c>
      <c r="BL7222" s="74" t="s">
        <v>3927</v>
      </c>
      <c r="BM7222" s="74"/>
    </row>
    <row r="7223" spans="63:65" x14ac:dyDescent="0.25">
      <c r="BK7223" s="74">
        <v>12423</v>
      </c>
      <c r="BL7223" s="74" t="s">
        <v>7161</v>
      </c>
      <c r="BM7223" s="74"/>
    </row>
    <row r="7224" spans="63:65" x14ac:dyDescent="0.25">
      <c r="BK7224" s="74">
        <v>12424</v>
      </c>
      <c r="BL7224" s="74" t="s">
        <v>7162</v>
      </c>
      <c r="BM7224" s="74"/>
    </row>
    <row r="7225" spans="63:65" x14ac:dyDescent="0.25">
      <c r="BK7225" s="74">
        <v>12425</v>
      </c>
      <c r="BL7225" s="74" t="s">
        <v>7163</v>
      </c>
      <c r="BM7225" s="74"/>
    </row>
    <row r="7226" spans="63:65" x14ac:dyDescent="0.25">
      <c r="BK7226" s="74">
        <v>12426</v>
      </c>
      <c r="BL7226" s="74" t="s">
        <v>7164</v>
      </c>
      <c r="BM7226" s="74"/>
    </row>
    <row r="7227" spans="63:65" x14ac:dyDescent="0.25">
      <c r="BK7227" s="74">
        <v>12427</v>
      </c>
      <c r="BL7227" s="74" t="s">
        <v>7165</v>
      </c>
      <c r="BM7227" s="74"/>
    </row>
    <row r="7228" spans="63:65" x14ac:dyDescent="0.25">
      <c r="BK7228" s="74">
        <v>12428</v>
      </c>
      <c r="BL7228" s="74" t="s">
        <v>7166</v>
      </c>
      <c r="BM7228" s="74"/>
    </row>
    <row r="7229" spans="63:65" x14ac:dyDescent="0.25">
      <c r="BK7229" s="74">
        <v>12429</v>
      </c>
      <c r="BL7229" s="74" t="s">
        <v>7167</v>
      </c>
      <c r="BM7229" s="74"/>
    </row>
    <row r="7230" spans="63:65" x14ac:dyDescent="0.25">
      <c r="BK7230" s="74">
        <v>12430</v>
      </c>
      <c r="BL7230" s="74" t="s">
        <v>7168</v>
      </c>
      <c r="BM7230" s="74"/>
    </row>
    <row r="7231" spans="63:65" x14ac:dyDescent="0.25">
      <c r="BK7231" s="74">
        <v>12431</v>
      </c>
      <c r="BL7231" s="74" t="s">
        <v>6015</v>
      </c>
      <c r="BM7231" s="74"/>
    </row>
    <row r="7232" spans="63:65" x14ac:dyDescent="0.25">
      <c r="BK7232" s="74">
        <v>12432</v>
      </c>
      <c r="BL7232" s="74" t="s">
        <v>10764</v>
      </c>
      <c r="BM7232" s="74"/>
    </row>
    <row r="7233" spans="63:65" x14ac:dyDescent="0.25">
      <c r="BK7233" s="74">
        <v>12433</v>
      </c>
      <c r="BL7233" s="74" t="s">
        <v>10765</v>
      </c>
      <c r="BM7233" s="74"/>
    </row>
    <row r="7234" spans="63:65" x14ac:dyDescent="0.25">
      <c r="BK7234" s="74">
        <v>12434</v>
      </c>
      <c r="BL7234" s="74" t="s">
        <v>10766</v>
      </c>
      <c r="BM7234" s="74"/>
    </row>
    <row r="7235" spans="63:65" x14ac:dyDescent="0.25">
      <c r="BK7235" s="74">
        <v>12435</v>
      </c>
      <c r="BL7235" s="74" t="s">
        <v>7169</v>
      </c>
      <c r="BM7235" s="74"/>
    </row>
    <row r="7236" spans="63:65" x14ac:dyDescent="0.25">
      <c r="BK7236" s="74">
        <v>12436</v>
      </c>
      <c r="BL7236" s="74" t="s">
        <v>7170</v>
      </c>
      <c r="BM7236" s="74"/>
    </row>
    <row r="7237" spans="63:65" x14ac:dyDescent="0.25">
      <c r="BK7237" s="74">
        <v>12437</v>
      </c>
      <c r="BL7237" s="74" t="s">
        <v>7171</v>
      </c>
      <c r="BM7237" s="74"/>
    </row>
    <row r="7238" spans="63:65" x14ac:dyDescent="0.25">
      <c r="BK7238" s="74">
        <v>12438</v>
      </c>
      <c r="BL7238" s="74" t="s">
        <v>7172</v>
      </c>
      <c r="BM7238" s="74"/>
    </row>
    <row r="7239" spans="63:65" x14ac:dyDescent="0.25">
      <c r="BK7239" s="74">
        <v>12439</v>
      </c>
      <c r="BL7239" s="74" t="s">
        <v>10767</v>
      </c>
      <c r="BM7239" s="74"/>
    </row>
    <row r="7240" spans="63:65" x14ac:dyDescent="0.25">
      <c r="BK7240" s="74">
        <v>12440</v>
      </c>
      <c r="BL7240" s="74" t="s">
        <v>3749</v>
      </c>
      <c r="BM7240" s="74"/>
    </row>
    <row r="7241" spans="63:65" x14ac:dyDescent="0.25">
      <c r="BK7241" s="74">
        <v>12441</v>
      </c>
      <c r="BL7241" s="74" t="s">
        <v>10768</v>
      </c>
      <c r="BM7241" s="74"/>
    </row>
    <row r="7242" spans="63:65" x14ac:dyDescent="0.25">
      <c r="BK7242" s="74">
        <v>12442</v>
      </c>
      <c r="BL7242" s="74" t="s">
        <v>3649</v>
      </c>
      <c r="BM7242" s="74"/>
    </row>
    <row r="7243" spans="63:65" x14ac:dyDescent="0.25">
      <c r="BK7243" s="74">
        <v>12443</v>
      </c>
      <c r="BL7243" s="74" t="s">
        <v>7173</v>
      </c>
      <c r="BM7243" s="74"/>
    </row>
    <row r="7244" spans="63:65" x14ac:dyDescent="0.25">
      <c r="BK7244" s="74">
        <v>12444</v>
      </c>
      <c r="BL7244" s="74" t="s">
        <v>7174</v>
      </c>
      <c r="BM7244" s="74"/>
    </row>
    <row r="7245" spans="63:65" x14ac:dyDescent="0.25">
      <c r="BK7245" s="74">
        <v>12445</v>
      </c>
      <c r="BL7245" s="74" t="s">
        <v>6572</v>
      </c>
      <c r="BM7245" s="74"/>
    </row>
    <row r="7246" spans="63:65" x14ac:dyDescent="0.25">
      <c r="BK7246" s="74">
        <v>12446</v>
      </c>
      <c r="BL7246" s="74" t="s">
        <v>7175</v>
      </c>
      <c r="BM7246" s="74"/>
    </row>
    <row r="7247" spans="63:65" x14ac:dyDescent="0.25">
      <c r="BK7247" s="74">
        <v>12447</v>
      </c>
      <c r="BL7247" s="74" t="s">
        <v>7176</v>
      </c>
      <c r="BM7247" s="74"/>
    </row>
    <row r="7248" spans="63:65" x14ac:dyDescent="0.25">
      <c r="BK7248" s="74">
        <v>12448</v>
      </c>
      <c r="BL7248" s="74" t="s">
        <v>7177</v>
      </c>
      <c r="BM7248" s="74"/>
    </row>
    <row r="7249" spans="63:65" x14ac:dyDescent="0.25">
      <c r="BK7249" s="74">
        <v>12449</v>
      </c>
      <c r="BL7249" s="74" t="s">
        <v>10769</v>
      </c>
      <c r="BM7249" s="74"/>
    </row>
    <row r="7250" spans="63:65" x14ac:dyDescent="0.25">
      <c r="BK7250" s="74">
        <v>12450</v>
      </c>
      <c r="BL7250" s="74" t="s">
        <v>7178</v>
      </c>
      <c r="BM7250" s="74"/>
    </row>
    <row r="7251" spans="63:65" x14ac:dyDescent="0.25">
      <c r="BK7251" s="74">
        <v>12451</v>
      </c>
      <c r="BL7251" s="74" t="s">
        <v>4490</v>
      </c>
      <c r="BM7251" s="74"/>
    </row>
    <row r="7252" spans="63:65" x14ac:dyDescent="0.25">
      <c r="BK7252" s="74">
        <v>12452</v>
      </c>
      <c r="BL7252" s="74" t="s">
        <v>7020</v>
      </c>
      <c r="BM7252" s="74"/>
    </row>
    <row r="7253" spans="63:65" x14ac:dyDescent="0.25">
      <c r="BK7253" s="74">
        <v>12453</v>
      </c>
      <c r="BL7253" s="74" t="s">
        <v>5312</v>
      </c>
      <c r="BM7253" s="74"/>
    </row>
    <row r="7254" spans="63:65" x14ac:dyDescent="0.25">
      <c r="BK7254" s="74">
        <v>12454</v>
      </c>
      <c r="BL7254" s="74" t="s">
        <v>7179</v>
      </c>
      <c r="BM7254" s="74"/>
    </row>
    <row r="7255" spans="63:65" x14ac:dyDescent="0.25">
      <c r="BK7255" s="74">
        <v>12455</v>
      </c>
      <c r="BL7255" s="74" t="s">
        <v>7180</v>
      </c>
      <c r="BM7255" s="74"/>
    </row>
    <row r="7256" spans="63:65" x14ac:dyDescent="0.25">
      <c r="BK7256" s="74">
        <v>12456</v>
      </c>
      <c r="BL7256" s="74" t="s">
        <v>7181</v>
      </c>
      <c r="BM7256" s="74"/>
    </row>
    <row r="7257" spans="63:65" x14ac:dyDescent="0.25">
      <c r="BK7257" s="74">
        <v>12457</v>
      </c>
      <c r="BL7257" s="74" t="s">
        <v>7182</v>
      </c>
      <c r="BM7257" s="74"/>
    </row>
    <row r="7258" spans="63:65" x14ac:dyDescent="0.25">
      <c r="BK7258" s="74">
        <v>12458</v>
      </c>
      <c r="BL7258" s="74" t="s">
        <v>7090</v>
      </c>
      <c r="BM7258" s="74"/>
    </row>
    <row r="7259" spans="63:65" x14ac:dyDescent="0.25">
      <c r="BK7259" s="74">
        <v>12459</v>
      </c>
      <c r="BL7259" s="74" t="s">
        <v>10770</v>
      </c>
      <c r="BM7259" s="74"/>
    </row>
    <row r="7260" spans="63:65" x14ac:dyDescent="0.25">
      <c r="BK7260" s="74">
        <v>12460</v>
      </c>
      <c r="BL7260" s="74" t="s">
        <v>10771</v>
      </c>
      <c r="BM7260" s="74"/>
    </row>
    <row r="7261" spans="63:65" x14ac:dyDescent="0.25">
      <c r="BK7261" s="74">
        <v>12461</v>
      </c>
      <c r="BL7261" s="74" t="s">
        <v>10772</v>
      </c>
      <c r="BM7261" s="74"/>
    </row>
    <row r="7262" spans="63:65" x14ac:dyDescent="0.25">
      <c r="BK7262" s="74">
        <v>12462</v>
      </c>
      <c r="BL7262" s="74" t="s">
        <v>3354</v>
      </c>
      <c r="BM7262" s="74"/>
    </row>
    <row r="7263" spans="63:65" x14ac:dyDescent="0.25">
      <c r="BK7263" s="74">
        <v>12463</v>
      </c>
      <c r="BL7263" s="74" t="s">
        <v>3819</v>
      </c>
      <c r="BM7263" s="74"/>
    </row>
    <row r="7264" spans="63:65" x14ac:dyDescent="0.25">
      <c r="BK7264" s="74">
        <v>12464</v>
      </c>
      <c r="BL7264" s="74" t="s">
        <v>7183</v>
      </c>
      <c r="BM7264" s="74"/>
    </row>
    <row r="7265" spans="63:65" x14ac:dyDescent="0.25">
      <c r="BK7265" s="74">
        <v>12465</v>
      </c>
      <c r="BL7265" s="74" t="s">
        <v>10773</v>
      </c>
      <c r="BM7265" s="74"/>
    </row>
    <row r="7266" spans="63:65" x14ac:dyDescent="0.25">
      <c r="BK7266" s="74">
        <v>12466</v>
      </c>
      <c r="BL7266" s="74" t="s">
        <v>7184</v>
      </c>
      <c r="BM7266" s="74"/>
    </row>
    <row r="7267" spans="63:65" x14ac:dyDescent="0.25">
      <c r="BK7267" s="74">
        <v>12467</v>
      </c>
      <c r="BL7267" s="74" t="s">
        <v>7185</v>
      </c>
      <c r="BM7267" s="74"/>
    </row>
    <row r="7268" spans="63:65" x14ac:dyDescent="0.25">
      <c r="BK7268" s="74">
        <v>12468</v>
      </c>
      <c r="BL7268" s="74" t="s">
        <v>7186</v>
      </c>
      <c r="BM7268" s="74"/>
    </row>
    <row r="7269" spans="63:65" x14ac:dyDescent="0.25">
      <c r="BK7269" s="74">
        <v>12469</v>
      </c>
      <c r="BL7269" s="74" t="s">
        <v>3357</v>
      </c>
      <c r="BM7269" s="74"/>
    </row>
    <row r="7270" spans="63:65" x14ac:dyDescent="0.25">
      <c r="BK7270" s="74">
        <v>12470</v>
      </c>
      <c r="BL7270" s="74" t="s">
        <v>7187</v>
      </c>
      <c r="BM7270" s="74"/>
    </row>
    <row r="7271" spans="63:65" x14ac:dyDescent="0.25">
      <c r="BK7271" s="74">
        <v>12471</v>
      </c>
      <c r="BL7271" s="74" t="s">
        <v>10774</v>
      </c>
      <c r="BM7271" s="74"/>
    </row>
    <row r="7272" spans="63:65" x14ac:dyDescent="0.25">
      <c r="BK7272" s="74">
        <v>12472</v>
      </c>
      <c r="BL7272" s="74" t="s">
        <v>7188</v>
      </c>
      <c r="BM7272" s="74"/>
    </row>
    <row r="7273" spans="63:65" x14ac:dyDescent="0.25">
      <c r="BK7273" s="74">
        <v>12473</v>
      </c>
      <c r="BL7273" s="74" t="s">
        <v>7189</v>
      </c>
      <c r="BM7273" s="74"/>
    </row>
    <row r="7274" spans="63:65" x14ac:dyDescent="0.25">
      <c r="BK7274" s="74">
        <v>12474</v>
      </c>
      <c r="BL7274" s="74" t="s">
        <v>5261</v>
      </c>
      <c r="BM7274" s="74"/>
    </row>
    <row r="7275" spans="63:65" x14ac:dyDescent="0.25">
      <c r="BK7275" s="74">
        <v>12475</v>
      </c>
      <c r="BL7275" s="74" t="s">
        <v>3872</v>
      </c>
      <c r="BM7275" s="74"/>
    </row>
    <row r="7276" spans="63:65" x14ac:dyDescent="0.25">
      <c r="BK7276" s="74">
        <v>12476</v>
      </c>
      <c r="BL7276" s="74" t="s">
        <v>7190</v>
      </c>
      <c r="BM7276" s="74"/>
    </row>
    <row r="7277" spans="63:65" x14ac:dyDescent="0.25">
      <c r="BK7277" s="74">
        <v>12478</v>
      </c>
      <c r="BL7277" s="74" t="s">
        <v>10775</v>
      </c>
      <c r="BM7277" s="74"/>
    </row>
    <row r="7278" spans="63:65" x14ac:dyDescent="0.25">
      <c r="BK7278" s="74">
        <v>12479</v>
      </c>
      <c r="BL7278" s="74" t="s">
        <v>7191</v>
      </c>
      <c r="BM7278" s="74"/>
    </row>
    <row r="7279" spans="63:65" x14ac:dyDescent="0.25">
      <c r="BK7279" s="74">
        <v>12480</v>
      </c>
      <c r="BL7279" s="74" t="s">
        <v>840</v>
      </c>
      <c r="BM7279" s="74"/>
    </row>
    <row r="7280" spans="63:65" x14ac:dyDescent="0.25">
      <c r="BK7280" s="74">
        <v>12481</v>
      </c>
      <c r="BL7280" s="74" t="s">
        <v>842</v>
      </c>
      <c r="BM7280" s="74"/>
    </row>
    <row r="7281" spans="63:65" x14ac:dyDescent="0.25">
      <c r="BK7281" s="74">
        <v>12482</v>
      </c>
      <c r="BL7281" s="74" t="s">
        <v>6720</v>
      </c>
      <c r="BM7281" s="74"/>
    </row>
    <row r="7282" spans="63:65" x14ac:dyDescent="0.25">
      <c r="BK7282" s="74">
        <v>12484</v>
      </c>
      <c r="BL7282" s="74" t="s">
        <v>7192</v>
      </c>
      <c r="BM7282" s="74"/>
    </row>
    <row r="7283" spans="63:65" x14ac:dyDescent="0.25">
      <c r="BK7283" s="74">
        <v>12485</v>
      </c>
      <c r="BL7283" s="74" t="s">
        <v>7193</v>
      </c>
      <c r="BM7283" s="74"/>
    </row>
    <row r="7284" spans="63:65" x14ac:dyDescent="0.25">
      <c r="BK7284" s="74">
        <v>12486</v>
      </c>
      <c r="BL7284" s="74" t="s">
        <v>7194</v>
      </c>
      <c r="BM7284" s="74"/>
    </row>
    <row r="7285" spans="63:65" x14ac:dyDescent="0.25">
      <c r="BK7285" s="74">
        <v>12487</v>
      </c>
      <c r="BL7285" s="74" t="s">
        <v>7195</v>
      </c>
      <c r="BM7285" s="74"/>
    </row>
    <row r="7286" spans="63:65" x14ac:dyDescent="0.25">
      <c r="BK7286" s="74">
        <v>12488</v>
      </c>
      <c r="BL7286" s="74" t="s">
        <v>844</v>
      </c>
      <c r="BM7286" s="74"/>
    </row>
    <row r="7287" spans="63:65" x14ac:dyDescent="0.25">
      <c r="BK7287" s="74">
        <v>12489</v>
      </c>
      <c r="BL7287" s="74" t="s">
        <v>7196</v>
      </c>
      <c r="BM7287" s="74"/>
    </row>
    <row r="7288" spans="63:65" x14ac:dyDescent="0.25">
      <c r="BK7288" s="74">
        <v>12490</v>
      </c>
      <c r="BL7288" s="74" t="s">
        <v>10776</v>
      </c>
      <c r="BM7288" s="74"/>
    </row>
    <row r="7289" spans="63:65" x14ac:dyDescent="0.25">
      <c r="BK7289" s="74">
        <v>12491</v>
      </c>
      <c r="BL7289" s="74" t="s">
        <v>10777</v>
      </c>
      <c r="BM7289" s="74"/>
    </row>
    <row r="7290" spans="63:65" x14ac:dyDescent="0.25">
      <c r="BK7290" s="74">
        <v>12492</v>
      </c>
      <c r="BL7290" s="74" t="s">
        <v>10778</v>
      </c>
      <c r="BM7290" s="74"/>
    </row>
    <row r="7291" spans="63:65" x14ac:dyDescent="0.25">
      <c r="BK7291" s="74">
        <v>12493</v>
      </c>
      <c r="BL7291" s="74" t="s">
        <v>3150</v>
      </c>
      <c r="BM7291" s="74"/>
    </row>
    <row r="7292" spans="63:65" x14ac:dyDescent="0.25">
      <c r="BK7292" s="74">
        <v>12494</v>
      </c>
      <c r="BL7292" s="74" t="s">
        <v>10779</v>
      </c>
      <c r="BM7292" s="74"/>
    </row>
    <row r="7293" spans="63:65" x14ac:dyDescent="0.25">
      <c r="BK7293" s="74">
        <v>12495</v>
      </c>
      <c r="BL7293" s="74" t="s">
        <v>7197</v>
      </c>
      <c r="BM7293" s="74"/>
    </row>
    <row r="7294" spans="63:65" x14ac:dyDescent="0.25">
      <c r="BK7294" s="74">
        <v>12496</v>
      </c>
      <c r="BL7294" s="74" t="s">
        <v>10780</v>
      </c>
      <c r="BM7294" s="74"/>
    </row>
    <row r="7295" spans="63:65" x14ac:dyDescent="0.25">
      <c r="BK7295" s="74">
        <v>12497</v>
      </c>
      <c r="BL7295" s="74" t="s">
        <v>10781</v>
      </c>
      <c r="BM7295" s="74"/>
    </row>
    <row r="7296" spans="63:65" x14ac:dyDescent="0.25">
      <c r="BK7296" s="74">
        <v>12498</v>
      </c>
      <c r="BL7296" s="74" t="s">
        <v>4726</v>
      </c>
      <c r="BM7296" s="74"/>
    </row>
    <row r="7297" spans="63:65" x14ac:dyDescent="0.25">
      <c r="BK7297" s="74">
        <v>12499</v>
      </c>
      <c r="BL7297" s="74" t="s">
        <v>10782</v>
      </c>
      <c r="BM7297" s="74"/>
    </row>
    <row r="7298" spans="63:65" x14ac:dyDescent="0.25">
      <c r="BK7298" s="74">
        <v>12500</v>
      </c>
      <c r="BL7298" s="74" t="s">
        <v>9581</v>
      </c>
      <c r="BM7298" s="74"/>
    </row>
    <row r="7299" spans="63:65" x14ac:dyDescent="0.25">
      <c r="BK7299" s="74">
        <v>12501</v>
      </c>
      <c r="BL7299" s="74" t="s">
        <v>7198</v>
      </c>
      <c r="BM7299" s="74"/>
    </row>
    <row r="7300" spans="63:65" x14ac:dyDescent="0.25">
      <c r="BK7300" s="74">
        <v>12502</v>
      </c>
      <c r="BL7300" s="74" t="s">
        <v>6602</v>
      </c>
      <c r="BM7300" s="74"/>
    </row>
    <row r="7301" spans="63:65" x14ac:dyDescent="0.25">
      <c r="BK7301" s="74">
        <v>12503</v>
      </c>
      <c r="BL7301" s="74" t="s">
        <v>4338</v>
      </c>
      <c r="BM7301" s="74"/>
    </row>
    <row r="7302" spans="63:65" x14ac:dyDescent="0.25">
      <c r="BK7302" s="74">
        <v>12504</v>
      </c>
      <c r="BL7302" s="74" t="s">
        <v>7199</v>
      </c>
      <c r="BM7302" s="74"/>
    </row>
    <row r="7303" spans="63:65" x14ac:dyDescent="0.25">
      <c r="BK7303" s="74">
        <v>12505</v>
      </c>
      <c r="BL7303" s="74" t="s">
        <v>7200</v>
      </c>
      <c r="BM7303" s="74"/>
    </row>
    <row r="7304" spans="63:65" x14ac:dyDescent="0.25">
      <c r="BK7304" s="74">
        <v>12506</v>
      </c>
      <c r="BL7304" s="74" t="s">
        <v>4324</v>
      </c>
      <c r="BM7304" s="74"/>
    </row>
    <row r="7305" spans="63:65" x14ac:dyDescent="0.25">
      <c r="BK7305" s="74">
        <v>12507</v>
      </c>
      <c r="BL7305" s="74" t="s">
        <v>10783</v>
      </c>
      <c r="BM7305" s="74"/>
    </row>
    <row r="7306" spans="63:65" x14ac:dyDescent="0.25">
      <c r="BK7306" s="74">
        <v>12508</v>
      </c>
      <c r="BL7306" s="74" t="s">
        <v>7201</v>
      </c>
      <c r="BM7306" s="74"/>
    </row>
    <row r="7307" spans="63:65" x14ac:dyDescent="0.25">
      <c r="BK7307" s="74">
        <v>12509</v>
      </c>
      <c r="BL7307" s="74" t="s">
        <v>520</v>
      </c>
      <c r="BM7307" s="74"/>
    </row>
    <row r="7308" spans="63:65" x14ac:dyDescent="0.25">
      <c r="BK7308" s="74">
        <v>12510</v>
      </c>
      <c r="BL7308" s="74" t="s">
        <v>7202</v>
      </c>
      <c r="BM7308" s="74"/>
    </row>
    <row r="7309" spans="63:65" x14ac:dyDescent="0.25">
      <c r="BK7309" s="74">
        <v>12511</v>
      </c>
      <c r="BL7309" s="74" t="s">
        <v>7203</v>
      </c>
      <c r="BM7309" s="74"/>
    </row>
    <row r="7310" spans="63:65" x14ac:dyDescent="0.25">
      <c r="BK7310" s="74">
        <v>12512</v>
      </c>
      <c r="BL7310" s="74" t="s">
        <v>10784</v>
      </c>
      <c r="BM7310" s="74"/>
    </row>
    <row r="7311" spans="63:65" x14ac:dyDescent="0.25">
      <c r="BK7311" s="74">
        <v>12513</v>
      </c>
      <c r="BL7311" s="74" t="s">
        <v>7204</v>
      </c>
      <c r="BM7311" s="74"/>
    </row>
    <row r="7312" spans="63:65" x14ac:dyDescent="0.25">
      <c r="BK7312" s="74">
        <v>12514</v>
      </c>
      <c r="BL7312" s="74" t="s">
        <v>10785</v>
      </c>
      <c r="BM7312" s="74"/>
    </row>
    <row r="7313" spans="63:65" x14ac:dyDescent="0.25">
      <c r="BK7313" s="74">
        <v>12515</v>
      </c>
      <c r="BL7313" s="74" t="s">
        <v>7205</v>
      </c>
      <c r="BM7313" s="74"/>
    </row>
    <row r="7314" spans="63:65" x14ac:dyDescent="0.25">
      <c r="BK7314" s="74">
        <v>12516</v>
      </c>
      <c r="BL7314" s="74" t="s">
        <v>3650</v>
      </c>
      <c r="BM7314" s="74"/>
    </row>
    <row r="7315" spans="63:65" x14ac:dyDescent="0.25">
      <c r="BK7315" s="74">
        <v>12517</v>
      </c>
      <c r="BL7315" s="74" t="s">
        <v>7206</v>
      </c>
      <c r="BM7315" s="74"/>
    </row>
    <row r="7316" spans="63:65" x14ac:dyDescent="0.25">
      <c r="BK7316" s="74">
        <v>12518</v>
      </c>
      <c r="BL7316" s="74" t="s">
        <v>7207</v>
      </c>
      <c r="BM7316" s="74"/>
    </row>
    <row r="7317" spans="63:65" x14ac:dyDescent="0.25">
      <c r="BK7317" s="74">
        <v>12519</v>
      </c>
      <c r="BL7317" s="74" t="s">
        <v>7208</v>
      </c>
      <c r="BM7317" s="74"/>
    </row>
    <row r="7318" spans="63:65" x14ac:dyDescent="0.25">
      <c r="BK7318" s="74">
        <v>12520</v>
      </c>
      <c r="BL7318" s="74" t="s">
        <v>7209</v>
      </c>
      <c r="BM7318" s="74"/>
    </row>
    <row r="7319" spans="63:65" x14ac:dyDescent="0.25">
      <c r="BK7319" s="74">
        <v>12521</v>
      </c>
      <c r="BL7319" s="74" t="s">
        <v>7210</v>
      </c>
      <c r="BM7319" s="74"/>
    </row>
    <row r="7320" spans="63:65" x14ac:dyDescent="0.25">
      <c r="BK7320" s="74">
        <v>12522</v>
      </c>
      <c r="BL7320" s="74" t="s">
        <v>7211</v>
      </c>
      <c r="BM7320" s="74"/>
    </row>
    <row r="7321" spans="63:65" x14ac:dyDescent="0.25">
      <c r="BK7321" s="74">
        <v>12523</v>
      </c>
      <c r="BL7321" s="74" t="s">
        <v>10786</v>
      </c>
      <c r="BM7321" s="74"/>
    </row>
    <row r="7322" spans="63:65" x14ac:dyDescent="0.25">
      <c r="BK7322" s="74">
        <v>12524</v>
      </c>
      <c r="BL7322" s="74" t="s">
        <v>3363</v>
      </c>
      <c r="BM7322" s="74"/>
    </row>
    <row r="7323" spans="63:65" x14ac:dyDescent="0.25">
      <c r="BK7323" s="74">
        <v>12525</v>
      </c>
      <c r="BL7323" s="74" t="s">
        <v>7212</v>
      </c>
      <c r="BM7323" s="74"/>
    </row>
    <row r="7324" spans="63:65" x14ac:dyDescent="0.25">
      <c r="BK7324" s="74">
        <v>12526</v>
      </c>
      <c r="BL7324" s="74" t="s">
        <v>10787</v>
      </c>
      <c r="BM7324" s="74"/>
    </row>
    <row r="7325" spans="63:65" x14ac:dyDescent="0.25">
      <c r="BK7325" s="74">
        <v>12527</v>
      </c>
      <c r="BL7325" s="74" t="s">
        <v>5241</v>
      </c>
      <c r="BM7325" s="74"/>
    </row>
    <row r="7326" spans="63:65" x14ac:dyDescent="0.25">
      <c r="BK7326" s="74">
        <v>12528</v>
      </c>
      <c r="BL7326" s="74" t="s">
        <v>7213</v>
      </c>
      <c r="BM7326" s="74"/>
    </row>
    <row r="7327" spans="63:65" x14ac:dyDescent="0.25">
      <c r="BK7327" s="74">
        <v>12530</v>
      </c>
      <c r="BL7327" s="74" t="s">
        <v>846</v>
      </c>
      <c r="BM7327" s="74"/>
    </row>
    <row r="7328" spans="63:65" x14ac:dyDescent="0.25">
      <c r="BK7328" s="74">
        <v>12531</v>
      </c>
      <c r="BL7328" s="74" t="s">
        <v>10788</v>
      </c>
      <c r="BM7328" s="74"/>
    </row>
    <row r="7329" spans="63:65" x14ac:dyDescent="0.25">
      <c r="BK7329" s="74">
        <v>12532</v>
      </c>
      <c r="BL7329" s="74" t="s">
        <v>10789</v>
      </c>
      <c r="BM7329" s="74"/>
    </row>
    <row r="7330" spans="63:65" x14ac:dyDescent="0.25">
      <c r="BK7330" s="74">
        <v>12533</v>
      </c>
      <c r="BL7330" s="74" t="s">
        <v>4248</v>
      </c>
      <c r="BM7330" s="74"/>
    </row>
    <row r="7331" spans="63:65" x14ac:dyDescent="0.25">
      <c r="BK7331" s="74">
        <v>12534</v>
      </c>
      <c r="BL7331" s="74" t="s">
        <v>7215</v>
      </c>
      <c r="BM7331" s="74"/>
    </row>
    <row r="7332" spans="63:65" x14ac:dyDescent="0.25">
      <c r="BK7332" s="74">
        <v>12535</v>
      </c>
      <c r="BL7332" s="74" t="s">
        <v>7216</v>
      </c>
      <c r="BM7332" s="74"/>
    </row>
    <row r="7333" spans="63:65" x14ac:dyDescent="0.25">
      <c r="BK7333" s="74">
        <v>12536</v>
      </c>
      <c r="BL7333" s="74" t="s">
        <v>7217</v>
      </c>
      <c r="BM7333" s="74"/>
    </row>
    <row r="7334" spans="63:65" x14ac:dyDescent="0.25">
      <c r="BK7334" s="74">
        <v>12537</v>
      </c>
      <c r="BL7334" s="74" t="s">
        <v>7218</v>
      </c>
      <c r="BM7334" s="74"/>
    </row>
    <row r="7335" spans="63:65" x14ac:dyDescent="0.25">
      <c r="BK7335" s="74">
        <v>12538</v>
      </c>
      <c r="BL7335" s="74" t="s">
        <v>10790</v>
      </c>
      <c r="BM7335" s="74"/>
    </row>
    <row r="7336" spans="63:65" x14ac:dyDescent="0.25">
      <c r="BK7336" s="74">
        <v>12539</v>
      </c>
      <c r="BL7336" s="74" t="s">
        <v>7219</v>
      </c>
      <c r="BM7336" s="74"/>
    </row>
    <row r="7337" spans="63:65" x14ac:dyDescent="0.25">
      <c r="BK7337" s="74">
        <v>12540</v>
      </c>
      <c r="BL7337" s="74" t="s">
        <v>5458</v>
      </c>
      <c r="BM7337" s="74"/>
    </row>
    <row r="7338" spans="63:65" x14ac:dyDescent="0.25">
      <c r="BK7338" s="74">
        <v>12541</v>
      </c>
      <c r="BL7338" s="74" t="s">
        <v>10791</v>
      </c>
      <c r="BM7338" s="74"/>
    </row>
    <row r="7339" spans="63:65" x14ac:dyDescent="0.25">
      <c r="BK7339" s="74">
        <v>12542</v>
      </c>
      <c r="BL7339" s="74" t="s">
        <v>7220</v>
      </c>
      <c r="BM7339" s="74"/>
    </row>
    <row r="7340" spans="63:65" x14ac:dyDescent="0.25">
      <c r="BK7340" s="74">
        <v>12543</v>
      </c>
      <c r="BL7340" s="74" t="s">
        <v>7221</v>
      </c>
      <c r="BM7340" s="74"/>
    </row>
    <row r="7341" spans="63:65" x14ac:dyDescent="0.25">
      <c r="BK7341" s="74">
        <v>12544</v>
      </c>
      <c r="BL7341" s="74" t="s">
        <v>7222</v>
      </c>
      <c r="BM7341" s="74"/>
    </row>
    <row r="7342" spans="63:65" x14ac:dyDescent="0.25">
      <c r="BK7342" s="74">
        <v>12545</v>
      </c>
      <c r="BL7342" s="74" t="s">
        <v>7223</v>
      </c>
      <c r="BM7342" s="74"/>
    </row>
    <row r="7343" spans="63:65" x14ac:dyDescent="0.25">
      <c r="BK7343" s="74">
        <v>12546</v>
      </c>
      <c r="BL7343" s="74" t="s">
        <v>10792</v>
      </c>
      <c r="BM7343" s="74"/>
    </row>
    <row r="7344" spans="63:65" x14ac:dyDescent="0.25">
      <c r="BK7344" s="74">
        <v>12547</v>
      </c>
      <c r="BL7344" s="74" t="s">
        <v>10793</v>
      </c>
      <c r="BM7344" s="74"/>
    </row>
    <row r="7345" spans="63:65" x14ac:dyDescent="0.25">
      <c r="BK7345" s="74">
        <v>12548</v>
      </c>
      <c r="BL7345" s="74" t="s">
        <v>7224</v>
      </c>
      <c r="BM7345" s="74"/>
    </row>
    <row r="7346" spans="63:65" x14ac:dyDescent="0.25">
      <c r="BK7346" s="74">
        <v>12549</v>
      </c>
      <c r="BL7346" s="74" t="s">
        <v>7125</v>
      </c>
      <c r="BM7346" s="74"/>
    </row>
    <row r="7347" spans="63:65" x14ac:dyDescent="0.25">
      <c r="BK7347" s="74">
        <v>12550</v>
      </c>
      <c r="BL7347" s="74" t="s">
        <v>3650</v>
      </c>
      <c r="BM7347" s="74"/>
    </row>
    <row r="7348" spans="63:65" x14ac:dyDescent="0.25">
      <c r="BK7348" s="74">
        <v>12551</v>
      </c>
      <c r="BL7348" s="74" t="s">
        <v>10794</v>
      </c>
      <c r="BM7348" s="74"/>
    </row>
    <row r="7349" spans="63:65" x14ac:dyDescent="0.25">
      <c r="BK7349" s="74">
        <v>12552</v>
      </c>
      <c r="BL7349" s="74" t="s">
        <v>7225</v>
      </c>
      <c r="BM7349" s="74"/>
    </row>
    <row r="7350" spans="63:65" x14ac:dyDescent="0.25">
      <c r="BK7350" s="74">
        <v>12553</v>
      </c>
      <c r="BL7350" s="74" t="s">
        <v>7226</v>
      </c>
      <c r="BM7350" s="74"/>
    </row>
    <row r="7351" spans="63:65" x14ac:dyDescent="0.25">
      <c r="BK7351" s="74">
        <v>12554</v>
      </c>
      <c r="BL7351" s="74" t="s">
        <v>7227</v>
      </c>
      <c r="BM7351" s="74"/>
    </row>
    <row r="7352" spans="63:65" x14ac:dyDescent="0.25">
      <c r="BK7352" s="74">
        <v>12555</v>
      </c>
      <c r="BL7352" s="74" t="s">
        <v>7227</v>
      </c>
      <c r="BM7352" s="74"/>
    </row>
    <row r="7353" spans="63:65" x14ac:dyDescent="0.25">
      <c r="BK7353" s="74">
        <v>12556</v>
      </c>
      <c r="BL7353" s="74" t="s">
        <v>7228</v>
      </c>
      <c r="BM7353" s="74"/>
    </row>
    <row r="7354" spans="63:65" x14ac:dyDescent="0.25">
      <c r="BK7354" s="74">
        <v>12557</v>
      </c>
      <c r="BL7354" s="74" t="s">
        <v>7229</v>
      </c>
      <c r="BM7354" s="74"/>
    </row>
    <row r="7355" spans="63:65" x14ac:dyDescent="0.25">
      <c r="BK7355" s="74">
        <v>12558</v>
      </c>
      <c r="BL7355" s="74" t="s">
        <v>7230</v>
      </c>
      <c r="BM7355" s="74"/>
    </row>
    <row r="7356" spans="63:65" x14ac:dyDescent="0.25">
      <c r="BK7356" s="74">
        <v>12559</v>
      </c>
      <c r="BL7356" s="74" t="s">
        <v>7231</v>
      </c>
      <c r="BM7356" s="74"/>
    </row>
    <row r="7357" spans="63:65" x14ac:dyDescent="0.25">
      <c r="BK7357" s="74">
        <v>12560</v>
      </c>
      <c r="BL7357" s="74" t="s">
        <v>10795</v>
      </c>
      <c r="BM7357" s="74"/>
    </row>
    <row r="7358" spans="63:65" x14ac:dyDescent="0.25">
      <c r="BK7358" s="74">
        <v>12561</v>
      </c>
      <c r="BL7358" s="74" t="s">
        <v>7232</v>
      </c>
      <c r="BM7358" s="74"/>
    </row>
    <row r="7359" spans="63:65" x14ac:dyDescent="0.25">
      <c r="BK7359" s="74">
        <v>12562</v>
      </c>
      <c r="BL7359" s="74" t="s">
        <v>7233</v>
      </c>
      <c r="BM7359" s="74"/>
    </row>
    <row r="7360" spans="63:65" x14ac:dyDescent="0.25">
      <c r="BK7360" s="74">
        <v>12563</v>
      </c>
      <c r="BL7360" s="74" t="s">
        <v>7234</v>
      </c>
      <c r="BM7360" s="74"/>
    </row>
    <row r="7361" spans="63:65" x14ac:dyDescent="0.25">
      <c r="BK7361" s="74">
        <v>12564</v>
      </c>
      <c r="BL7361" s="74" t="s">
        <v>7235</v>
      </c>
      <c r="BM7361" s="74"/>
    </row>
    <row r="7362" spans="63:65" x14ac:dyDescent="0.25">
      <c r="BK7362" s="74">
        <v>12565</v>
      </c>
      <c r="BL7362" s="74" t="s">
        <v>3727</v>
      </c>
      <c r="BM7362" s="74"/>
    </row>
    <row r="7363" spans="63:65" x14ac:dyDescent="0.25">
      <c r="BK7363" s="74">
        <v>12566</v>
      </c>
      <c r="BL7363" s="74" t="s">
        <v>7236</v>
      </c>
      <c r="BM7363" s="74"/>
    </row>
    <row r="7364" spans="63:65" x14ac:dyDescent="0.25">
      <c r="BK7364" s="74">
        <v>12567</v>
      </c>
      <c r="BL7364" s="74" t="s">
        <v>10796</v>
      </c>
      <c r="BM7364" s="74"/>
    </row>
    <row r="7365" spans="63:65" x14ac:dyDescent="0.25">
      <c r="BK7365" s="74">
        <v>12568</v>
      </c>
      <c r="BL7365" s="74" t="s">
        <v>7237</v>
      </c>
      <c r="BM7365" s="74"/>
    </row>
    <row r="7366" spans="63:65" x14ac:dyDescent="0.25">
      <c r="BK7366" s="74">
        <v>12569</v>
      </c>
      <c r="BL7366" s="74" t="s">
        <v>7238</v>
      </c>
      <c r="BM7366" s="74"/>
    </row>
    <row r="7367" spans="63:65" x14ac:dyDescent="0.25">
      <c r="BK7367" s="74">
        <v>12570</v>
      </c>
      <c r="BL7367" s="74" t="s">
        <v>7239</v>
      </c>
      <c r="BM7367" s="74"/>
    </row>
    <row r="7368" spans="63:65" x14ac:dyDescent="0.25">
      <c r="BK7368" s="74">
        <v>12571</v>
      </c>
      <c r="BL7368" s="74" t="s">
        <v>7240</v>
      </c>
      <c r="BM7368" s="74"/>
    </row>
    <row r="7369" spans="63:65" x14ac:dyDescent="0.25">
      <c r="BK7369" s="74">
        <v>12572</v>
      </c>
      <c r="BL7369" s="74" t="s">
        <v>7241</v>
      </c>
      <c r="BM7369" s="74"/>
    </row>
    <row r="7370" spans="63:65" x14ac:dyDescent="0.25">
      <c r="BK7370" s="74">
        <v>12573</v>
      </c>
      <c r="BL7370" s="74" t="s">
        <v>7242</v>
      </c>
      <c r="BM7370" s="74"/>
    </row>
    <row r="7371" spans="63:65" x14ac:dyDescent="0.25">
      <c r="BK7371" s="74">
        <v>12574</v>
      </c>
      <c r="BL7371" s="74" t="s">
        <v>7243</v>
      </c>
      <c r="BM7371" s="74"/>
    </row>
    <row r="7372" spans="63:65" x14ac:dyDescent="0.25">
      <c r="BK7372" s="74">
        <v>12575</v>
      </c>
      <c r="BL7372" s="74" t="s">
        <v>3408</v>
      </c>
      <c r="BM7372" s="74"/>
    </row>
    <row r="7373" spans="63:65" x14ac:dyDescent="0.25">
      <c r="BK7373" s="74">
        <v>12576</v>
      </c>
      <c r="BL7373" s="74" t="s">
        <v>7244</v>
      </c>
      <c r="BM7373" s="74"/>
    </row>
    <row r="7374" spans="63:65" x14ac:dyDescent="0.25">
      <c r="BK7374" s="74">
        <v>12577</v>
      </c>
      <c r="BL7374" s="74" t="s">
        <v>6446</v>
      </c>
      <c r="BM7374" s="74"/>
    </row>
    <row r="7375" spans="63:65" x14ac:dyDescent="0.25">
      <c r="BK7375" s="74">
        <v>12578</v>
      </c>
      <c r="BL7375" s="74" t="s">
        <v>7245</v>
      </c>
      <c r="BM7375" s="74"/>
    </row>
    <row r="7376" spans="63:65" x14ac:dyDescent="0.25">
      <c r="BK7376" s="74">
        <v>12579</v>
      </c>
      <c r="BL7376" s="74" t="s">
        <v>7246</v>
      </c>
      <c r="BM7376" s="74"/>
    </row>
    <row r="7377" spans="63:65" x14ac:dyDescent="0.25">
      <c r="BK7377" s="74">
        <v>12580</v>
      </c>
      <c r="BL7377" s="74" t="s">
        <v>7247</v>
      </c>
      <c r="BM7377" s="74"/>
    </row>
    <row r="7378" spans="63:65" x14ac:dyDescent="0.25">
      <c r="BK7378" s="74">
        <v>12581</v>
      </c>
      <c r="BL7378" s="74" t="s">
        <v>10797</v>
      </c>
      <c r="BM7378" s="74"/>
    </row>
    <row r="7379" spans="63:65" x14ac:dyDescent="0.25">
      <c r="BK7379" s="74">
        <v>12582</v>
      </c>
      <c r="BL7379" s="74" t="s">
        <v>7248</v>
      </c>
      <c r="BM7379" s="74"/>
    </row>
    <row r="7380" spans="63:65" x14ac:dyDescent="0.25">
      <c r="BK7380" s="74">
        <v>12583</v>
      </c>
      <c r="BL7380" s="74" t="s">
        <v>7080</v>
      </c>
      <c r="BM7380" s="74"/>
    </row>
    <row r="7381" spans="63:65" x14ac:dyDescent="0.25">
      <c r="BK7381" s="74">
        <v>12584</v>
      </c>
      <c r="BL7381" s="74" t="s">
        <v>7249</v>
      </c>
      <c r="BM7381" s="74"/>
    </row>
    <row r="7382" spans="63:65" x14ac:dyDescent="0.25">
      <c r="BK7382" s="74">
        <v>12585</v>
      </c>
      <c r="BL7382" s="74" t="s">
        <v>9582</v>
      </c>
      <c r="BM7382" s="74"/>
    </row>
    <row r="7383" spans="63:65" x14ac:dyDescent="0.25">
      <c r="BK7383" s="74">
        <v>12586</v>
      </c>
      <c r="BL7383" s="74" t="s">
        <v>7250</v>
      </c>
      <c r="BM7383" s="74"/>
    </row>
    <row r="7384" spans="63:65" x14ac:dyDescent="0.25">
      <c r="BK7384" s="74">
        <v>12587</v>
      </c>
      <c r="BL7384" s="74" t="s">
        <v>7251</v>
      </c>
      <c r="BM7384" s="74"/>
    </row>
    <row r="7385" spans="63:65" x14ac:dyDescent="0.25">
      <c r="BK7385" s="74">
        <v>12588</v>
      </c>
      <c r="BL7385" s="74" t="s">
        <v>7089</v>
      </c>
      <c r="BM7385" s="74"/>
    </row>
    <row r="7386" spans="63:65" x14ac:dyDescent="0.25">
      <c r="BK7386" s="74">
        <v>12589</v>
      </c>
      <c r="BL7386" s="74" t="s">
        <v>7252</v>
      </c>
      <c r="BM7386" s="74"/>
    </row>
    <row r="7387" spans="63:65" x14ac:dyDescent="0.25">
      <c r="BK7387" s="74">
        <v>12590</v>
      </c>
      <c r="BL7387" s="74" t="s">
        <v>5558</v>
      </c>
      <c r="BM7387" s="74"/>
    </row>
    <row r="7388" spans="63:65" x14ac:dyDescent="0.25">
      <c r="BK7388" s="74">
        <v>12591</v>
      </c>
      <c r="BL7388" s="74" t="s">
        <v>7253</v>
      </c>
      <c r="BM7388" s="74"/>
    </row>
    <row r="7389" spans="63:65" x14ac:dyDescent="0.25">
      <c r="BK7389" s="74">
        <v>12592</v>
      </c>
      <c r="BL7389" s="74" t="s">
        <v>5545</v>
      </c>
      <c r="BM7389" s="74"/>
    </row>
    <row r="7390" spans="63:65" x14ac:dyDescent="0.25">
      <c r="BK7390" s="74">
        <v>12593</v>
      </c>
      <c r="BL7390" s="74" t="s">
        <v>3462</v>
      </c>
      <c r="BM7390" s="74"/>
    </row>
    <row r="7391" spans="63:65" x14ac:dyDescent="0.25">
      <c r="BK7391" s="74">
        <v>12594</v>
      </c>
      <c r="BL7391" s="74" t="s">
        <v>6874</v>
      </c>
      <c r="BM7391" s="74"/>
    </row>
    <row r="7392" spans="63:65" x14ac:dyDescent="0.25">
      <c r="BK7392" s="74">
        <v>12595</v>
      </c>
      <c r="BL7392" s="74" t="s">
        <v>7254</v>
      </c>
      <c r="BM7392" s="74"/>
    </row>
    <row r="7393" spans="63:65" x14ac:dyDescent="0.25">
      <c r="BK7393" s="74">
        <v>12596</v>
      </c>
      <c r="BL7393" s="74" t="s">
        <v>7255</v>
      </c>
      <c r="BM7393" s="74"/>
    </row>
    <row r="7394" spans="63:65" x14ac:dyDescent="0.25">
      <c r="BK7394" s="74">
        <v>12597</v>
      </c>
      <c r="BL7394" s="74" t="s">
        <v>7256</v>
      </c>
      <c r="BM7394" s="74"/>
    </row>
    <row r="7395" spans="63:65" x14ac:dyDescent="0.25">
      <c r="BK7395" s="74">
        <v>12598</v>
      </c>
      <c r="BL7395" s="74" t="s">
        <v>10798</v>
      </c>
      <c r="BM7395" s="74"/>
    </row>
    <row r="7396" spans="63:65" x14ac:dyDescent="0.25">
      <c r="BK7396" s="74">
        <v>12599</v>
      </c>
      <c r="BL7396" s="74" t="s">
        <v>7257</v>
      </c>
      <c r="BM7396" s="74"/>
    </row>
    <row r="7397" spans="63:65" x14ac:dyDescent="0.25">
      <c r="BK7397" s="74">
        <v>12600</v>
      </c>
      <c r="BL7397" s="74" t="s">
        <v>7258</v>
      </c>
      <c r="BM7397" s="74"/>
    </row>
    <row r="7398" spans="63:65" x14ac:dyDescent="0.25">
      <c r="BK7398" s="74">
        <v>12601</v>
      </c>
      <c r="BL7398" s="74" t="s">
        <v>7259</v>
      </c>
      <c r="BM7398" s="74"/>
    </row>
    <row r="7399" spans="63:65" x14ac:dyDescent="0.25">
      <c r="BK7399" s="74">
        <v>12602</v>
      </c>
      <c r="BL7399" s="74" t="s">
        <v>5466</v>
      </c>
      <c r="BM7399" s="74"/>
    </row>
    <row r="7400" spans="63:65" x14ac:dyDescent="0.25">
      <c r="BK7400" s="74">
        <v>12603</v>
      </c>
      <c r="BL7400" s="74" t="s">
        <v>7260</v>
      </c>
      <c r="BM7400" s="74"/>
    </row>
    <row r="7401" spans="63:65" x14ac:dyDescent="0.25">
      <c r="BK7401" s="74">
        <v>12604</v>
      </c>
      <c r="BL7401" s="74" t="s">
        <v>7261</v>
      </c>
      <c r="BM7401" s="74"/>
    </row>
    <row r="7402" spans="63:65" x14ac:dyDescent="0.25">
      <c r="BK7402" s="74">
        <v>12605</v>
      </c>
      <c r="BL7402" s="74" t="s">
        <v>5123</v>
      </c>
      <c r="BM7402" s="74"/>
    </row>
    <row r="7403" spans="63:65" x14ac:dyDescent="0.25">
      <c r="BK7403" s="74">
        <v>12606</v>
      </c>
      <c r="BL7403" s="74" t="s">
        <v>5123</v>
      </c>
      <c r="BM7403" s="74"/>
    </row>
    <row r="7404" spans="63:65" x14ac:dyDescent="0.25">
      <c r="BK7404" s="74">
        <v>12607</v>
      </c>
      <c r="BL7404" s="74" t="s">
        <v>6289</v>
      </c>
      <c r="BM7404" s="74"/>
    </row>
    <row r="7405" spans="63:65" x14ac:dyDescent="0.25">
      <c r="BK7405" s="74">
        <v>12608</v>
      </c>
      <c r="BL7405" s="74" t="s">
        <v>7262</v>
      </c>
      <c r="BM7405" s="74"/>
    </row>
    <row r="7406" spans="63:65" x14ac:dyDescent="0.25">
      <c r="BK7406" s="74">
        <v>12609</v>
      </c>
      <c r="BL7406" s="74" t="s">
        <v>7263</v>
      </c>
      <c r="BM7406" s="74"/>
    </row>
    <row r="7407" spans="63:65" x14ac:dyDescent="0.25">
      <c r="BK7407" s="74">
        <v>12610</v>
      </c>
      <c r="BL7407" s="74" t="s">
        <v>3357</v>
      </c>
      <c r="BM7407" s="74"/>
    </row>
    <row r="7408" spans="63:65" x14ac:dyDescent="0.25">
      <c r="BK7408" s="74">
        <v>12611</v>
      </c>
      <c r="BL7408" s="74" t="s">
        <v>3357</v>
      </c>
      <c r="BM7408" s="74"/>
    </row>
    <row r="7409" spans="63:65" x14ac:dyDescent="0.25">
      <c r="BK7409" s="74">
        <v>12612</v>
      </c>
      <c r="BL7409" s="74" t="s">
        <v>7264</v>
      </c>
      <c r="BM7409" s="74"/>
    </row>
    <row r="7410" spans="63:65" x14ac:dyDescent="0.25">
      <c r="BK7410" s="74">
        <v>12613</v>
      </c>
      <c r="BL7410" s="74" t="s">
        <v>7265</v>
      </c>
      <c r="BM7410" s="74"/>
    </row>
    <row r="7411" spans="63:65" x14ac:dyDescent="0.25">
      <c r="BK7411" s="74">
        <v>12614</v>
      </c>
      <c r="BL7411" s="74" t="s">
        <v>7266</v>
      </c>
      <c r="BM7411" s="74"/>
    </row>
    <row r="7412" spans="63:65" x14ac:dyDescent="0.25">
      <c r="BK7412" s="74">
        <v>12615</v>
      </c>
      <c r="BL7412" s="74" t="s">
        <v>7267</v>
      </c>
      <c r="BM7412" s="74"/>
    </row>
    <row r="7413" spans="63:65" x14ac:dyDescent="0.25">
      <c r="BK7413" s="74">
        <v>12616</v>
      </c>
      <c r="BL7413" s="74" t="s">
        <v>12433</v>
      </c>
      <c r="BM7413" s="74"/>
    </row>
    <row r="7414" spans="63:65" x14ac:dyDescent="0.25">
      <c r="BK7414" s="74">
        <v>12617</v>
      </c>
      <c r="BL7414" s="74" t="s">
        <v>3775</v>
      </c>
      <c r="BM7414" s="74"/>
    </row>
    <row r="7415" spans="63:65" x14ac:dyDescent="0.25">
      <c r="BK7415" s="74">
        <v>12618</v>
      </c>
      <c r="BL7415" s="74" t="s">
        <v>10799</v>
      </c>
      <c r="BM7415" s="74"/>
    </row>
    <row r="7416" spans="63:65" x14ac:dyDescent="0.25">
      <c r="BK7416" s="74">
        <v>12619</v>
      </c>
      <c r="BL7416" s="74" t="s">
        <v>7269</v>
      </c>
      <c r="BM7416" s="74"/>
    </row>
    <row r="7417" spans="63:65" x14ac:dyDescent="0.25">
      <c r="BK7417" s="74">
        <v>12620</v>
      </c>
      <c r="BL7417" s="74" t="s">
        <v>7270</v>
      </c>
      <c r="BM7417" s="74"/>
    </row>
    <row r="7418" spans="63:65" x14ac:dyDescent="0.25">
      <c r="BK7418" s="74">
        <v>12621</v>
      </c>
      <c r="BL7418" s="74" t="s">
        <v>7198</v>
      </c>
      <c r="BM7418" s="74"/>
    </row>
    <row r="7419" spans="63:65" x14ac:dyDescent="0.25">
      <c r="BK7419" s="74">
        <v>12622</v>
      </c>
      <c r="BL7419" s="74" t="s">
        <v>7209</v>
      </c>
      <c r="BM7419" s="74"/>
    </row>
    <row r="7420" spans="63:65" x14ac:dyDescent="0.25">
      <c r="BK7420" s="74">
        <v>12623</v>
      </c>
      <c r="BL7420" s="74" t="s">
        <v>7271</v>
      </c>
      <c r="BM7420" s="74"/>
    </row>
    <row r="7421" spans="63:65" x14ac:dyDescent="0.25">
      <c r="BK7421" s="74">
        <v>12624</v>
      </c>
      <c r="BL7421" s="74" t="s">
        <v>7272</v>
      </c>
      <c r="BM7421" s="74"/>
    </row>
    <row r="7422" spans="63:65" x14ac:dyDescent="0.25">
      <c r="BK7422" s="74">
        <v>12625</v>
      </c>
      <c r="BL7422" s="74" t="s">
        <v>10800</v>
      </c>
      <c r="BM7422" s="74"/>
    </row>
    <row r="7423" spans="63:65" x14ac:dyDescent="0.25">
      <c r="BK7423" s="74">
        <v>12626</v>
      </c>
      <c r="BL7423" s="74" t="s">
        <v>10115</v>
      </c>
      <c r="BM7423" s="74"/>
    </row>
    <row r="7424" spans="63:65" x14ac:dyDescent="0.25">
      <c r="BK7424" s="74">
        <v>12627</v>
      </c>
      <c r="BL7424" s="74" t="s">
        <v>7209</v>
      </c>
      <c r="BM7424" s="74"/>
    </row>
    <row r="7425" spans="63:65" x14ac:dyDescent="0.25">
      <c r="BK7425" s="74">
        <v>12628</v>
      </c>
      <c r="BL7425" s="74" t="s">
        <v>7273</v>
      </c>
      <c r="BM7425" s="74"/>
    </row>
    <row r="7426" spans="63:65" x14ac:dyDescent="0.25">
      <c r="BK7426" s="74">
        <v>12629</v>
      </c>
      <c r="BL7426" s="74" t="s">
        <v>7274</v>
      </c>
      <c r="BM7426" s="74"/>
    </row>
    <row r="7427" spans="63:65" x14ac:dyDescent="0.25">
      <c r="BK7427" s="74">
        <v>12630</v>
      </c>
      <c r="BL7427" s="74" t="s">
        <v>7274</v>
      </c>
      <c r="BM7427" s="74"/>
    </row>
    <row r="7428" spans="63:65" x14ac:dyDescent="0.25">
      <c r="BK7428" s="74">
        <v>12631</v>
      </c>
      <c r="BL7428" s="74" t="s">
        <v>5683</v>
      </c>
      <c r="BM7428" s="74"/>
    </row>
    <row r="7429" spans="63:65" x14ac:dyDescent="0.25">
      <c r="BK7429" s="74">
        <v>12632</v>
      </c>
      <c r="BL7429" s="74" t="s">
        <v>6740</v>
      </c>
      <c r="BM7429" s="74"/>
    </row>
    <row r="7430" spans="63:65" x14ac:dyDescent="0.25">
      <c r="BK7430" s="74">
        <v>12633</v>
      </c>
      <c r="BL7430" s="74" t="s">
        <v>3390</v>
      </c>
      <c r="BM7430" s="74"/>
    </row>
    <row r="7431" spans="63:65" x14ac:dyDescent="0.25">
      <c r="BK7431" s="74">
        <v>12634</v>
      </c>
      <c r="BL7431" s="74" t="s">
        <v>6351</v>
      </c>
      <c r="BM7431" s="74"/>
    </row>
    <row r="7432" spans="63:65" x14ac:dyDescent="0.25">
      <c r="BK7432" s="74">
        <v>12635</v>
      </c>
      <c r="BL7432" s="74" t="s">
        <v>7275</v>
      </c>
      <c r="BM7432" s="74"/>
    </row>
    <row r="7433" spans="63:65" x14ac:dyDescent="0.25">
      <c r="BK7433" s="74">
        <v>12636</v>
      </c>
      <c r="BL7433" s="74" t="s">
        <v>7276</v>
      </c>
      <c r="BM7433" s="74"/>
    </row>
    <row r="7434" spans="63:65" x14ac:dyDescent="0.25">
      <c r="BK7434" s="74">
        <v>12637</v>
      </c>
      <c r="BL7434" s="74" t="s">
        <v>7277</v>
      </c>
      <c r="BM7434" s="74"/>
    </row>
    <row r="7435" spans="63:65" x14ac:dyDescent="0.25">
      <c r="BK7435" s="74">
        <v>12638</v>
      </c>
      <c r="BL7435" s="74" t="s">
        <v>2361</v>
      </c>
      <c r="BM7435" s="74"/>
    </row>
    <row r="7436" spans="63:65" x14ac:dyDescent="0.25">
      <c r="BK7436" s="74">
        <v>12639</v>
      </c>
      <c r="BL7436" s="74" t="s">
        <v>10801</v>
      </c>
      <c r="BM7436" s="74"/>
    </row>
    <row r="7437" spans="63:65" x14ac:dyDescent="0.25">
      <c r="BK7437" s="74">
        <v>12640</v>
      </c>
      <c r="BL7437" s="74" t="s">
        <v>7278</v>
      </c>
      <c r="BM7437" s="74"/>
    </row>
    <row r="7438" spans="63:65" x14ac:dyDescent="0.25">
      <c r="BK7438" s="74">
        <v>12641</v>
      </c>
      <c r="BL7438" s="74" t="s">
        <v>10802</v>
      </c>
      <c r="BM7438" s="74"/>
    </row>
    <row r="7439" spans="63:65" x14ac:dyDescent="0.25">
      <c r="BK7439" s="74">
        <v>12642</v>
      </c>
      <c r="BL7439" s="74" t="s">
        <v>5809</v>
      </c>
      <c r="BM7439" s="74"/>
    </row>
    <row r="7440" spans="63:65" x14ac:dyDescent="0.25">
      <c r="BK7440" s="74">
        <v>12643</v>
      </c>
      <c r="BL7440" s="74" t="s">
        <v>7279</v>
      </c>
      <c r="BM7440" s="74"/>
    </row>
    <row r="7441" spans="63:65" x14ac:dyDescent="0.25">
      <c r="BK7441" s="74">
        <v>12644</v>
      </c>
      <c r="BL7441" s="74" t="s">
        <v>7280</v>
      </c>
      <c r="BM7441" s="74"/>
    </row>
    <row r="7442" spans="63:65" x14ac:dyDescent="0.25">
      <c r="BK7442" s="74">
        <v>12645</v>
      </c>
      <c r="BL7442" s="74" t="s">
        <v>7281</v>
      </c>
      <c r="BM7442" s="74"/>
    </row>
    <row r="7443" spans="63:65" x14ac:dyDescent="0.25">
      <c r="BK7443" s="74">
        <v>12646</v>
      </c>
      <c r="BL7443" s="74" t="s">
        <v>7282</v>
      </c>
      <c r="BM7443" s="74"/>
    </row>
    <row r="7444" spans="63:65" x14ac:dyDescent="0.25">
      <c r="BK7444" s="74">
        <v>12647</v>
      </c>
      <c r="BL7444" s="74" t="s">
        <v>2885</v>
      </c>
      <c r="BM7444" s="74"/>
    </row>
    <row r="7445" spans="63:65" x14ac:dyDescent="0.25">
      <c r="BK7445" s="74">
        <v>12648</v>
      </c>
      <c r="BL7445" s="74" t="s">
        <v>10803</v>
      </c>
      <c r="BM7445" s="74"/>
    </row>
    <row r="7446" spans="63:65" x14ac:dyDescent="0.25">
      <c r="BK7446" s="74">
        <v>12649</v>
      </c>
      <c r="BL7446" s="74" t="s">
        <v>10804</v>
      </c>
      <c r="BM7446" s="74"/>
    </row>
    <row r="7447" spans="63:65" x14ac:dyDescent="0.25">
      <c r="BK7447" s="74">
        <v>12650</v>
      </c>
      <c r="BL7447" s="74" t="s">
        <v>7283</v>
      </c>
      <c r="BM7447" s="74"/>
    </row>
    <row r="7448" spans="63:65" x14ac:dyDescent="0.25">
      <c r="BK7448" s="74">
        <v>12651</v>
      </c>
      <c r="BL7448" s="74" t="s">
        <v>10805</v>
      </c>
      <c r="BM7448" s="74"/>
    </row>
    <row r="7449" spans="63:65" x14ac:dyDescent="0.25">
      <c r="BK7449" s="74">
        <v>12652</v>
      </c>
      <c r="BL7449" s="74" t="s">
        <v>7284</v>
      </c>
      <c r="BM7449" s="74"/>
    </row>
    <row r="7450" spans="63:65" x14ac:dyDescent="0.25">
      <c r="BK7450" s="74">
        <v>12653</v>
      </c>
      <c r="BL7450" s="74" t="s">
        <v>9583</v>
      </c>
      <c r="BM7450" s="74"/>
    </row>
    <row r="7451" spans="63:65" x14ac:dyDescent="0.25">
      <c r="BK7451" s="74">
        <v>12654</v>
      </c>
      <c r="BL7451" s="74" t="s">
        <v>7285</v>
      </c>
      <c r="BM7451" s="74"/>
    </row>
    <row r="7452" spans="63:65" x14ac:dyDescent="0.25">
      <c r="BK7452" s="74">
        <v>12655</v>
      </c>
      <c r="BL7452" s="74" t="s">
        <v>10806</v>
      </c>
      <c r="BM7452" s="74"/>
    </row>
    <row r="7453" spans="63:65" x14ac:dyDescent="0.25">
      <c r="BK7453" s="74">
        <v>12656</v>
      </c>
      <c r="BL7453" s="74" t="s">
        <v>7286</v>
      </c>
      <c r="BM7453" s="74"/>
    </row>
    <row r="7454" spans="63:65" x14ac:dyDescent="0.25">
      <c r="BK7454" s="74">
        <v>12657</v>
      </c>
      <c r="BL7454" s="74" t="s">
        <v>7287</v>
      </c>
      <c r="BM7454" s="74"/>
    </row>
    <row r="7455" spans="63:65" x14ac:dyDescent="0.25">
      <c r="BK7455" s="74">
        <v>12659</v>
      </c>
      <c r="BL7455" s="74" t="s">
        <v>7288</v>
      </c>
      <c r="BM7455" s="74"/>
    </row>
    <row r="7456" spans="63:65" x14ac:dyDescent="0.25">
      <c r="BK7456" s="74">
        <v>12660</v>
      </c>
      <c r="BL7456" s="74" t="s">
        <v>7289</v>
      </c>
      <c r="BM7456" s="74"/>
    </row>
    <row r="7457" spans="63:65" x14ac:dyDescent="0.25">
      <c r="BK7457" s="74">
        <v>12661</v>
      </c>
      <c r="BL7457" s="74" t="s">
        <v>7290</v>
      </c>
      <c r="BM7457" s="74"/>
    </row>
    <row r="7458" spans="63:65" x14ac:dyDescent="0.25">
      <c r="BK7458" s="74">
        <v>12662</v>
      </c>
      <c r="BL7458" s="74" t="s">
        <v>7291</v>
      </c>
      <c r="BM7458" s="74"/>
    </row>
    <row r="7459" spans="63:65" x14ac:dyDescent="0.25">
      <c r="BK7459" s="74">
        <v>12663</v>
      </c>
      <c r="BL7459" s="74" t="s">
        <v>7292</v>
      </c>
      <c r="BM7459" s="74"/>
    </row>
    <row r="7460" spans="63:65" x14ac:dyDescent="0.25">
      <c r="BK7460" s="74">
        <v>12664</v>
      </c>
      <c r="BL7460" s="74" t="s">
        <v>7293</v>
      </c>
      <c r="BM7460" s="74"/>
    </row>
    <row r="7461" spans="63:65" x14ac:dyDescent="0.25">
      <c r="BK7461" s="74">
        <v>12665</v>
      </c>
      <c r="BL7461" s="74" t="s">
        <v>7294</v>
      </c>
      <c r="BM7461" s="74"/>
    </row>
    <row r="7462" spans="63:65" x14ac:dyDescent="0.25">
      <c r="BK7462" s="74">
        <v>12666</v>
      </c>
      <c r="BL7462" s="74" t="s">
        <v>7295</v>
      </c>
      <c r="BM7462" s="74"/>
    </row>
    <row r="7463" spans="63:65" x14ac:dyDescent="0.25">
      <c r="BK7463" s="74">
        <v>12667</v>
      </c>
      <c r="BL7463" s="74" t="s">
        <v>7296</v>
      </c>
      <c r="BM7463" s="74"/>
    </row>
    <row r="7464" spans="63:65" x14ac:dyDescent="0.25">
      <c r="BK7464" s="74">
        <v>12668</v>
      </c>
      <c r="BL7464" s="74" t="s">
        <v>7297</v>
      </c>
      <c r="BM7464" s="74"/>
    </row>
    <row r="7465" spans="63:65" x14ac:dyDescent="0.25">
      <c r="BK7465" s="74">
        <v>12669</v>
      </c>
      <c r="BL7465" s="74" t="s">
        <v>7298</v>
      </c>
      <c r="BM7465" s="74"/>
    </row>
    <row r="7466" spans="63:65" x14ac:dyDescent="0.25">
      <c r="BK7466" s="74">
        <v>12670</v>
      </c>
      <c r="BL7466" s="74" t="s">
        <v>6850</v>
      </c>
      <c r="BM7466" s="74"/>
    </row>
    <row r="7467" spans="63:65" x14ac:dyDescent="0.25">
      <c r="BK7467" s="74">
        <v>12671</v>
      </c>
      <c r="BL7467" s="74" t="s">
        <v>7299</v>
      </c>
      <c r="BM7467" s="74"/>
    </row>
    <row r="7468" spans="63:65" x14ac:dyDescent="0.25">
      <c r="BK7468" s="74">
        <v>12672</v>
      </c>
      <c r="BL7468" s="74" t="s">
        <v>2376</v>
      </c>
      <c r="BM7468" s="74"/>
    </row>
    <row r="7469" spans="63:65" x14ac:dyDescent="0.25">
      <c r="BK7469" s="74">
        <v>12673</v>
      </c>
      <c r="BL7469" s="74" t="s">
        <v>7300</v>
      </c>
      <c r="BM7469" s="74"/>
    </row>
    <row r="7470" spans="63:65" x14ac:dyDescent="0.25">
      <c r="BK7470" s="74">
        <v>12674</v>
      </c>
      <c r="BL7470" s="74" t="s">
        <v>7301</v>
      </c>
      <c r="BM7470" s="74"/>
    </row>
    <row r="7471" spans="63:65" x14ac:dyDescent="0.25">
      <c r="BK7471" s="74">
        <v>12675</v>
      </c>
      <c r="BL7471" s="74" t="s">
        <v>3727</v>
      </c>
      <c r="BM7471" s="74"/>
    </row>
    <row r="7472" spans="63:65" x14ac:dyDescent="0.25">
      <c r="BK7472" s="74">
        <v>12676</v>
      </c>
      <c r="BL7472" s="74" t="s">
        <v>9409</v>
      </c>
      <c r="BM7472" s="74"/>
    </row>
    <row r="7473" spans="63:65" x14ac:dyDescent="0.25">
      <c r="BK7473" s="74">
        <v>12677</v>
      </c>
      <c r="BL7473" s="74" t="s">
        <v>7302</v>
      </c>
      <c r="BM7473" s="74"/>
    </row>
    <row r="7474" spans="63:65" x14ac:dyDescent="0.25">
      <c r="BK7474" s="74">
        <v>12678</v>
      </c>
      <c r="BL7474" s="74" t="s">
        <v>7303</v>
      </c>
      <c r="BM7474" s="74"/>
    </row>
    <row r="7475" spans="63:65" x14ac:dyDescent="0.25">
      <c r="BK7475" s="74">
        <v>12679</v>
      </c>
      <c r="BL7475" s="74" t="s">
        <v>7304</v>
      </c>
      <c r="BM7475" s="74"/>
    </row>
    <row r="7476" spans="63:65" x14ac:dyDescent="0.25">
      <c r="BK7476" s="74">
        <v>12680</v>
      </c>
      <c r="BL7476" s="74" t="s">
        <v>4222</v>
      </c>
      <c r="BM7476" s="74"/>
    </row>
    <row r="7477" spans="63:65" x14ac:dyDescent="0.25">
      <c r="BK7477" s="74">
        <v>12681</v>
      </c>
      <c r="BL7477" s="74" t="s">
        <v>7305</v>
      </c>
      <c r="BM7477" s="74"/>
    </row>
    <row r="7478" spans="63:65" x14ac:dyDescent="0.25">
      <c r="BK7478" s="74">
        <v>12682</v>
      </c>
      <c r="BL7478" s="74" t="s">
        <v>7306</v>
      </c>
      <c r="BM7478" s="74"/>
    </row>
    <row r="7479" spans="63:65" x14ac:dyDescent="0.25">
      <c r="BK7479" s="74">
        <v>12683</v>
      </c>
      <c r="BL7479" s="74" t="s">
        <v>7307</v>
      </c>
      <c r="BM7479" s="74"/>
    </row>
    <row r="7480" spans="63:65" x14ac:dyDescent="0.25">
      <c r="BK7480" s="74">
        <v>12684</v>
      </c>
      <c r="BL7480" s="74" t="s">
        <v>7035</v>
      </c>
      <c r="BM7480" s="74"/>
    </row>
    <row r="7481" spans="63:65" x14ac:dyDescent="0.25">
      <c r="BK7481" s="74">
        <v>12685</v>
      </c>
      <c r="BL7481" s="74" t="s">
        <v>7308</v>
      </c>
      <c r="BM7481" s="74"/>
    </row>
    <row r="7482" spans="63:65" x14ac:dyDescent="0.25">
      <c r="BK7482" s="74">
        <v>12686</v>
      </c>
      <c r="BL7482" s="74" t="s">
        <v>6905</v>
      </c>
      <c r="BM7482" s="74"/>
    </row>
    <row r="7483" spans="63:65" x14ac:dyDescent="0.25">
      <c r="BK7483" s="74">
        <v>12687</v>
      </c>
      <c r="BL7483" s="74" t="s">
        <v>7093</v>
      </c>
      <c r="BM7483" s="74"/>
    </row>
    <row r="7484" spans="63:65" x14ac:dyDescent="0.25">
      <c r="BK7484" s="74">
        <v>12688</v>
      </c>
      <c r="BL7484" s="74" t="s">
        <v>6905</v>
      </c>
      <c r="BM7484" s="74"/>
    </row>
    <row r="7485" spans="63:65" x14ac:dyDescent="0.25">
      <c r="BK7485" s="74">
        <v>12689</v>
      </c>
      <c r="BL7485" s="74" t="s">
        <v>7309</v>
      </c>
      <c r="BM7485" s="74"/>
    </row>
    <row r="7486" spans="63:65" x14ac:dyDescent="0.25">
      <c r="BK7486" s="74">
        <v>12690</v>
      </c>
      <c r="BL7486" s="74" t="s">
        <v>7310</v>
      </c>
      <c r="BM7486" s="74"/>
    </row>
    <row r="7487" spans="63:65" x14ac:dyDescent="0.25">
      <c r="BK7487" s="74">
        <v>12691</v>
      </c>
      <c r="BL7487" s="74" t="s">
        <v>10807</v>
      </c>
      <c r="BM7487" s="74"/>
    </row>
    <row r="7488" spans="63:65" x14ac:dyDescent="0.25">
      <c r="BK7488" s="74">
        <v>12692</v>
      </c>
      <c r="BL7488" s="74" t="s">
        <v>10808</v>
      </c>
      <c r="BM7488" s="74"/>
    </row>
    <row r="7489" spans="63:65" x14ac:dyDescent="0.25">
      <c r="BK7489" s="74">
        <v>12693</v>
      </c>
      <c r="BL7489" s="74" t="s">
        <v>10809</v>
      </c>
      <c r="BM7489" s="74"/>
    </row>
    <row r="7490" spans="63:65" x14ac:dyDescent="0.25">
      <c r="BK7490" s="74">
        <v>12694</v>
      </c>
      <c r="BL7490" s="74" t="s">
        <v>7311</v>
      </c>
      <c r="BM7490" s="74"/>
    </row>
    <row r="7491" spans="63:65" x14ac:dyDescent="0.25">
      <c r="BK7491" s="74">
        <v>12695</v>
      </c>
      <c r="BL7491" s="74" t="s">
        <v>10810</v>
      </c>
      <c r="BM7491" s="74"/>
    </row>
    <row r="7492" spans="63:65" x14ac:dyDescent="0.25">
      <c r="BK7492" s="74">
        <v>12696</v>
      </c>
      <c r="BL7492" s="74" t="s">
        <v>7312</v>
      </c>
      <c r="BM7492" s="74"/>
    </row>
    <row r="7493" spans="63:65" x14ac:dyDescent="0.25">
      <c r="BK7493" s="74">
        <v>12697</v>
      </c>
      <c r="BL7493" s="74" t="s">
        <v>10811</v>
      </c>
      <c r="BM7493" s="74"/>
    </row>
    <row r="7494" spans="63:65" x14ac:dyDescent="0.25">
      <c r="BK7494" s="74">
        <v>12698</v>
      </c>
      <c r="BL7494" s="74" t="s">
        <v>12976</v>
      </c>
      <c r="BM7494" s="74"/>
    </row>
    <row r="7495" spans="63:65" x14ac:dyDescent="0.25">
      <c r="BK7495" s="74">
        <v>12699</v>
      </c>
      <c r="BL7495" s="74" t="s">
        <v>10812</v>
      </c>
      <c r="BM7495" s="74"/>
    </row>
    <row r="7496" spans="63:65" x14ac:dyDescent="0.25">
      <c r="BK7496" s="74">
        <v>12700</v>
      </c>
      <c r="BL7496" s="74" t="s">
        <v>3357</v>
      </c>
      <c r="BM7496" s="74"/>
    </row>
    <row r="7497" spans="63:65" x14ac:dyDescent="0.25">
      <c r="BK7497" s="74">
        <v>12701</v>
      </c>
      <c r="BL7497" s="74" t="s">
        <v>7314</v>
      </c>
      <c r="BM7497" s="74"/>
    </row>
    <row r="7498" spans="63:65" x14ac:dyDescent="0.25">
      <c r="BK7498" s="74">
        <v>12702</v>
      </c>
      <c r="BL7498" s="74" t="s">
        <v>7315</v>
      </c>
      <c r="BM7498" s="74"/>
    </row>
    <row r="7499" spans="63:65" x14ac:dyDescent="0.25">
      <c r="BK7499" s="74">
        <v>12703</v>
      </c>
      <c r="BL7499" s="74" t="s">
        <v>7316</v>
      </c>
      <c r="BM7499" s="74"/>
    </row>
    <row r="7500" spans="63:65" x14ac:dyDescent="0.25">
      <c r="BK7500" s="74">
        <v>12704</v>
      </c>
      <c r="BL7500" s="74" t="s">
        <v>7317</v>
      </c>
      <c r="BM7500" s="74"/>
    </row>
    <row r="7501" spans="63:65" x14ac:dyDescent="0.25">
      <c r="BK7501" s="74">
        <v>12705</v>
      </c>
      <c r="BL7501" s="74" t="s">
        <v>7318</v>
      </c>
      <c r="BM7501" s="74"/>
    </row>
    <row r="7502" spans="63:65" x14ac:dyDescent="0.25">
      <c r="BK7502" s="74">
        <v>12706</v>
      </c>
      <c r="BL7502" s="74" t="s">
        <v>7319</v>
      </c>
      <c r="BM7502" s="74"/>
    </row>
    <row r="7503" spans="63:65" x14ac:dyDescent="0.25">
      <c r="BK7503" s="74">
        <v>12707</v>
      </c>
      <c r="BL7503" s="74" t="s">
        <v>10813</v>
      </c>
      <c r="BM7503" s="74"/>
    </row>
    <row r="7504" spans="63:65" x14ac:dyDescent="0.25">
      <c r="BK7504" s="74">
        <v>12708</v>
      </c>
      <c r="BL7504" s="74" t="s">
        <v>7320</v>
      </c>
      <c r="BM7504" s="74"/>
    </row>
    <row r="7505" spans="63:65" x14ac:dyDescent="0.25">
      <c r="BK7505" s="74">
        <v>12709</v>
      </c>
      <c r="BL7505" s="74" t="s">
        <v>7321</v>
      </c>
      <c r="BM7505" s="74"/>
    </row>
    <row r="7506" spans="63:65" x14ac:dyDescent="0.25">
      <c r="BK7506" s="74">
        <v>12710</v>
      </c>
      <c r="BL7506" s="74" t="s">
        <v>7322</v>
      </c>
      <c r="BM7506" s="74"/>
    </row>
    <row r="7507" spans="63:65" x14ac:dyDescent="0.25">
      <c r="BK7507" s="74">
        <v>12711</v>
      </c>
      <c r="BL7507" s="74" t="s">
        <v>7319</v>
      </c>
      <c r="BM7507" s="74"/>
    </row>
    <row r="7508" spans="63:65" x14ac:dyDescent="0.25">
      <c r="BK7508" s="74">
        <v>12712</v>
      </c>
      <c r="BL7508" s="74" t="s">
        <v>7323</v>
      </c>
      <c r="BM7508" s="74"/>
    </row>
    <row r="7509" spans="63:65" x14ac:dyDescent="0.25">
      <c r="BK7509" s="74">
        <v>12713</v>
      </c>
      <c r="BL7509" s="74" t="s">
        <v>10814</v>
      </c>
      <c r="BM7509" s="74"/>
    </row>
    <row r="7510" spans="63:65" x14ac:dyDescent="0.25">
      <c r="BK7510" s="74">
        <v>12714</v>
      </c>
      <c r="BL7510" s="74" t="s">
        <v>7324</v>
      </c>
      <c r="BM7510" s="74"/>
    </row>
    <row r="7511" spans="63:65" x14ac:dyDescent="0.25">
      <c r="BK7511" s="74">
        <v>12715</v>
      </c>
      <c r="BL7511" s="74" t="s">
        <v>6916</v>
      </c>
      <c r="BM7511" s="74"/>
    </row>
    <row r="7512" spans="63:65" x14ac:dyDescent="0.25">
      <c r="BK7512" s="74">
        <v>12716</v>
      </c>
      <c r="BL7512" s="74" t="s">
        <v>7325</v>
      </c>
      <c r="BM7512" s="74"/>
    </row>
    <row r="7513" spans="63:65" x14ac:dyDescent="0.25">
      <c r="BK7513" s="74">
        <v>12717</v>
      </c>
      <c r="BL7513" s="74" t="s">
        <v>12977</v>
      </c>
      <c r="BM7513" s="74"/>
    </row>
    <row r="7514" spans="63:65" x14ac:dyDescent="0.25">
      <c r="BK7514" s="74">
        <v>12718</v>
      </c>
      <c r="BL7514" s="74" t="s">
        <v>7327</v>
      </c>
      <c r="BM7514" s="74"/>
    </row>
    <row r="7515" spans="63:65" x14ac:dyDescent="0.25">
      <c r="BK7515" s="74">
        <v>12719</v>
      </c>
      <c r="BL7515" s="74" t="s">
        <v>7328</v>
      </c>
      <c r="BM7515" s="74"/>
    </row>
    <row r="7516" spans="63:65" x14ac:dyDescent="0.25">
      <c r="BK7516" s="74">
        <v>12720</v>
      </c>
      <c r="BL7516" s="74" t="s">
        <v>7329</v>
      </c>
      <c r="BM7516" s="74"/>
    </row>
    <row r="7517" spans="63:65" x14ac:dyDescent="0.25">
      <c r="BK7517" s="74">
        <v>12721</v>
      </c>
      <c r="BL7517" s="74" t="s">
        <v>10815</v>
      </c>
      <c r="BM7517" s="74"/>
    </row>
    <row r="7518" spans="63:65" x14ac:dyDescent="0.25">
      <c r="BK7518" s="74">
        <v>12722</v>
      </c>
      <c r="BL7518" s="74" t="s">
        <v>7330</v>
      </c>
      <c r="BM7518" s="74"/>
    </row>
    <row r="7519" spans="63:65" x14ac:dyDescent="0.25">
      <c r="BK7519" s="74">
        <v>12723</v>
      </c>
      <c r="BL7519" s="74" t="s">
        <v>7331</v>
      </c>
      <c r="BM7519" s="74"/>
    </row>
    <row r="7520" spans="63:65" x14ac:dyDescent="0.25">
      <c r="BK7520" s="74">
        <v>12724</v>
      </c>
      <c r="BL7520" s="74" t="s">
        <v>7332</v>
      </c>
      <c r="BM7520" s="74"/>
    </row>
    <row r="7521" spans="63:65" x14ac:dyDescent="0.25">
      <c r="BK7521" s="74">
        <v>12725</v>
      </c>
      <c r="BL7521" s="74" t="s">
        <v>10816</v>
      </c>
      <c r="BM7521" s="74"/>
    </row>
    <row r="7522" spans="63:65" x14ac:dyDescent="0.25">
      <c r="BK7522" s="74">
        <v>12726</v>
      </c>
      <c r="BL7522" s="74" t="s">
        <v>4248</v>
      </c>
      <c r="BM7522" s="74"/>
    </row>
    <row r="7523" spans="63:65" x14ac:dyDescent="0.25">
      <c r="BK7523" s="74">
        <v>12727</v>
      </c>
      <c r="BL7523" s="74" t="s">
        <v>7333</v>
      </c>
      <c r="BM7523" s="74"/>
    </row>
    <row r="7524" spans="63:65" x14ac:dyDescent="0.25">
      <c r="BK7524" s="74">
        <v>12728</v>
      </c>
      <c r="BL7524" s="74" t="s">
        <v>10817</v>
      </c>
      <c r="BM7524" s="74"/>
    </row>
    <row r="7525" spans="63:65" x14ac:dyDescent="0.25">
      <c r="BK7525" s="74">
        <v>12729</v>
      </c>
      <c r="BL7525" s="74" t="s">
        <v>12978</v>
      </c>
      <c r="BM7525" s="74"/>
    </row>
    <row r="7526" spans="63:65" x14ac:dyDescent="0.25">
      <c r="BK7526" s="74">
        <v>12730</v>
      </c>
      <c r="BL7526" s="74" t="s">
        <v>12979</v>
      </c>
      <c r="BM7526" s="74"/>
    </row>
    <row r="7527" spans="63:65" x14ac:dyDescent="0.25">
      <c r="BK7527" s="74">
        <v>12731</v>
      </c>
      <c r="BL7527" s="74" t="s">
        <v>10818</v>
      </c>
      <c r="BM7527" s="74"/>
    </row>
    <row r="7528" spans="63:65" x14ac:dyDescent="0.25">
      <c r="BK7528" s="74">
        <v>12732</v>
      </c>
      <c r="BL7528" s="74" t="s">
        <v>7336</v>
      </c>
      <c r="BM7528" s="74"/>
    </row>
    <row r="7529" spans="63:65" x14ac:dyDescent="0.25">
      <c r="BK7529" s="74">
        <v>12733</v>
      </c>
      <c r="BL7529" s="74" t="s">
        <v>10819</v>
      </c>
      <c r="BM7529" s="74"/>
    </row>
    <row r="7530" spans="63:65" x14ac:dyDescent="0.25">
      <c r="BK7530" s="74">
        <v>12734</v>
      </c>
      <c r="BL7530" s="74" t="s">
        <v>10820</v>
      </c>
      <c r="BM7530" s="74"/>
    </row>
    <row r="7531" spans="63:65" x14ac:dyDescent="0.25">
      <c r="BK7531" s="74">
        <v>12735</v>
      </c>
      <c r="BL7531" s="74" t="s">
        <v>7337</v>
      </c>
      <c r="BM7531" s="74"/>
    </row>
    <row r="7532" spans="63:65" x14ac:dyDescent="0.25">
      <c r="BK7532" s="74">
        <v>12736</v>
      </c>
      <c r="BL7532" s="74" t="s">
        <v>7338</v>
      </c>
      <c r="BM7532" s="74"/>
    </row>
    <row r="7533" spans="63:65" x14ac:dyDescent="0.25">
      <c r="BK7533" s="74">
        <v>12737</v>
      </c>
      <c r="BL7533" s="74" t="s">
        <v>7339</v>
      </c>
      <c r="BM7533" s="74"/>
    </row>
    <row r="7534" spans="63:65" x14ac:dyDescent="0.25">
      <c r="BK7534" s="74">
        <v>12738</v>
      </c>
      <c r="BL7534" s="74" t="s">
        <v>4039</v>
      </c>
      <c r="BM7534" s="74"/>
    </row>
    <row r="7535" spans="63:65" x14ac:dyDescent="0.25">
      <c r="BK7535" s="74">
        <v>12739</v>
      </c>
      <c r="BL7535" s="74" t="s">
        <v>5755</v>
      </c>
      <c r="BM7535" s="74"/>
    </row>
    <row r="7536" spans="63:65" x14ac:dyDescent="0.25">
      <c r="BK7536" s="74">
        <v>12740</v>
      </c>
      <c r="BL7536" s="74" t="s">
        <v>7340</v>
      </c>
      <c r="BM7536" s="74"/>
    </row>
    <row r="7537" spans="63:65" x14ac:dyDescent="0.25">
      <c r="BK7537" s="74">
        <v>12741</v>
      </c>
      <c r="BL7537" s="74" t="s">
        <v>10821</v>
      </c>
      <c r="BM7537" s="74"/>
    </row>
    <row r="7538" spans="63:65" x14ac:dyDescent="0.25">
      <c r="BK7538" s="74">
        <v>12742</v>
      </c>
      <c r="BL7538" s="74" t="s">
        <v>7341</v>
      </c>
      <c r="BM7538" s="74"/>
    </row>
    <row r="7539" spans="63:65" x14ac:dyDescent="0.25">
      <c r="BK7539" s="74">
        <v>12743</v>
      </c>
      <c r="BL7539" s="74" t="s">
        <v>7342</v>
      </c>
      <c r="BM7539" s="74"/>
    </row>
    <row r="7540" spans="63:65" x14ac:dyDescent="0.25">
      <c r="BK7540" s="74">
        <v>12744</v>
      </c>
      <c r="BL7540" s="74" t="s">
        <v>5248</v>
      </c>
      <c r="BM7540" s="74"/>
    </row>
    <row r="7541" spans="63:65" x14ac:dyDescent="0.25">
      <c r="BK7541" s="74">
        <v>12745</v>
      </c>
      <c r="BL7541" s="74" t="s">
        <v>4039</v>
      </c>
      <c r="BM7541" s="74"/>
    </row>
    <row r="7542" spans="63:65" x14ac:dyDescent="0.25">
      <c r="BK7542" s="74">
        <v>12746</v>
      </c>
      <c r="BL7542" s="74" t="s">
        <v>848</v>
      </c>
      <c r="BM7542" s="74"/>
    </row>
    <row r="7543" spans="63:65" x14ac:dyDescent="0.25">
      <c r="BK7543" s="74">
        <v>12748</v>
      </c>
      <c r="BL7543" s="74" t="s">
        <v>2431</v>
      </c>
      <c r="BM7543" s="74"/>
    </row>
    <row r="7544" spans="63:65" x14ac:dyDescent="0.25">
      <c r="BK7544" s="74">
        <v>12749</v>
      </c>
      <c r="BL7544" s="74" t="s">
        <v>6348</v>
      </c>
      <c r="BM7544" s="74"/>
    </row>
    <row r="7545" spans="63:65" x14ac:dyDescent="0.25">
      <c r="BK7545" s="74">
        <v>12750</v>
      </c>
      <c r="BL7545" s="74" t="s">
        <v>3357</v>
      </c>
      <c r="BM7545" s="74"/>
    </row>
    <row r="7546" spans="63:65" x14ac:dyDescent="0.25">
      <c r="BK7546" s="74">
        <v>12751</v>
      </c>
      <c r="BL7546" s="74" t="s">
        <v>7343</v>
      </c>
      <c r="BM7546" s="74"/>
    </row>
    <row r="7547" spans="63:65" x14ac:dyDescent="0.25">
      <c r="BK7547" s="74">
        <v>12752</v>
      </c>
      <c r="BL7547" s="74" t="s">
        <v>10822</v>
      </c>
      <c r="BM7547" s="74"/>
    </row>
    <row r="7548" spans="63:65" x14ac:dyDescent="0.25">
      <c r="BK7548" s="74">
        <v>12753</v>
      </c>
      <c r="BL7548" s="74" t="s">
        <v>7344</v>
      </c>
      <c r="BM7548" s="74"/>
    </row>
    <row r="7549" spans="63:65" x14ac:dyDescent="0.25">
      <c r="BK7549" s="74">
        <v>12754</v>
      </c>
      <c r="BL7549" s="74" t="s">
        <v>7343</v>
      </c>
      <c r="BM7549" s="74"/>
    </row>
    <row r="7550" spans="63:65" x14ac:dyDescent="0.25">
      <c r="BK7550" s="74">
        <v>12755</v>
      </c>
      <c r="BL7550" s="74" t="s">
        <v>7345</v>
      </c>
      <c r="BM7550" s="74"/>
    </row>
    <row r="7551" spans="63:65" x14ac:dyDescent="0.25">
      <c r="BK7551" s="74">
        <v>12756</v>
      </c>
      <c r="BL7551" s="74" t="s">
        <v>3414</v>
      </c>
      <c r="BM7551" s="74"/>
    </row>
    <row r="7552" spans="63:65" x14ac:dyDescent="0.25">
      <c r="BK7552" s="74">
        <v>12757</v>
      </c>
      <c r="BL7552" s="74" t="s">
        <v>5839</v>
      </c>
      <c r="BM7552" s="74"/>
    </row>
    <row r="7553" spans="63:65" x14ac:dyDescent="0.25">
      <c r="BK7553" s="74">
        <v>12758</v>
      </c>
      <c r="BL7553" s="74" t="s">
        <v>7346</v>
      </c>
      <c r="BM7553" s="74"/>
    </row>
    <row r="7554" spans="63:65" x14ac:dyDescent="0.25">
      <c r="BK7554" s="74">
        <v>12759</v>
      </c>
      <c r="BL7554" s="74" t="s">
        <v>2894</v>
      </c>
      <c r="BM7554" s="74"/>
    </row>
    <row r="7555" spans="63:65" x14ac:dyDescent="0.25">
      <c r="BK7555" s="74">
        <v>12760</v>
      </c>
      <c r="BL7555" s="74" t="s">
        <v>7347</v>
      </c>
      <c r="BM7555" s="74"/>
    </row>
    <row r="7556" spans="63:65" x14ac:dyDescent="0.25">
      <c r="BK7556" s="74">
        <v>12761</v>
      </c>
      <c r="BL7556" s="74" t="s">
        <v>7348</v>
      </c>
      <c r="BM7556" s="74"/>
    </row>
    <row r="7557" spans="63:65" x14ac:dyDescent="0.25">
      <c r="BK7557" s="74">
        <v>12762</v>
      </c>
      <c r="BL7557" s="74" t="s">
        <v>7349</v>
      </c>
      <c r="BM7557" s="74"/>
    </row>
    <row r="7558" spans="63:65" x14ac:dyDescent="0.25">
      <c r="BK7558" s="74">
        <v>12763</v>
      </c>
      <c r="BL7558" s="74" t="s">
        <v>9392</v>
      </c>
      <c r="BM7558" s="74"/>
    </row>
    <row r="7559" spans="63:65" x14ac:dyDescent="0.25">
      <c r="BK7559" s="74">
        <v>12764</v>
      </c>
      <c r="BL7559" s="74" t="s">
        <v>6249</v>
      </c>
      <c r="BM7559" s="74"/>
    </row>
    <row r="7560" spans="63:65" x14ac:dyDescent="0.25">
      <c r="BK7560" s="74">
        <v>12765</v>
      </c>
      <c r="BL7560" s="74" t="s">
        <v>7350</v>
      </c>
      <c r="BM7560" s="74"/>
    </row>
    <row r="7561" spans="63:65" x14ac:dyDescent="0.25">
      <c r="BK7561" s="74">
        <v>12766</v>
      </c>
      <c r="BL7561" s="74" t="s">
        <v>4324</v>
      </c>
      <c r="BM7561" s="74"/>
    </row>
    <row r="7562" spans="63:65" x14ac:dyDescent="0.25">
      <c r="BK7562" s="74">
        <v>12768</v>
      </c>
      <c r="BL7562" s="74" t="s">
        <v>7351</v>
      </c>
      <c r="BM7562" s="74"/>
    </row>
    <row r="7563" spans="63:65" x14ac:dyDescent="0.25">
      <c r="BK7563" s="74">
        <v>12769</v>
      </c>
      <c r="BL7563" s="74" t="s">
        <v>7352</v>
      </c>
      <c r="BM7563" s="74"/>
    </row>
    <row r="7564" spans="63:65" x14ac:dyDescent="0.25">
      <c r="BK7564" s="74">
        <v>12770</v>
      </c>
      <c r="BL7564" s="74" t="s">
        <v>7353</v>
      </c>
      <c r="BM7564" s="74"/>
    </row>
    <row r="7565" spans="63:65" x14ac:dyDescent="0.25">
      <c r="BK7565" s="74">
        <v>12771</v>
      </c>
      <c r="BL7565" s="74" t="s">
        <v>7354</v>
      </c>
      <c r="BM7565" s="74"/>
    </row>
    <row r="7566" spans="63:65" x14ac:dyDescent="0.25">
      <c r="BK7566" s="74">
        <v>12772</v>
      </c>
      <c r="BL7566" s="74" t="s">
        <v>838</v>
      </c>
      <c r="BM7566" s="74"/>
    </row>
    <row r="7567" spans="63:65" x14ac:dyDescent="0.25">
      <c r="BK7567" s="74">
        <v>12773</v>
      </c>
      <c r="BL7567" s="74" t="s">
        <v>6643</v>
      </c>
      <c r="BM7567" s="74"/>
    </row>
    <row r="7568" spans="63:65" x14ac:dyDescent="0.25">
      <c r="BK7568" s="74">
        <v>12774</v>
      </c>
      <c r="BL7568" s="74" t="s">
        <v>7355</v>
      </c>
      <c r="BM7568" s="74"/>
    </row>
    <row r="7569" spans="63:65" x14ac:dyDescent="0.25">
      <c r="BK7569" s="74">
        <v>12775</v>
      </c>
      <c r="BL7569" s="74" t="s">
        <v>7356</v>
      </c>
      <c r="BM7569" s="74"/>
    </row>
    <row r="7570" spans="63:65" x14ac:dyDescent="0.25">
      <c r="BK7570" s="74">
        <v>12776</v>
      </c>
      <c r="BL7570" s="74" t="s">
        <v>2344</v>
      </c>
      <c r="BM7570" s="74"/>
    </row>
    <row r="7571" spans="63:65" x14ac:dyDescent="0.25">
      <c r="BK7571" s="74">
        <v>12777</v>
      </c>
      <c r="BL7571" s="74" t="s">
        <v>4039</v>
      </c>
      <c r="BM7571" s="74"/>
    </row>
    <row r="7572" spans="63:65" x14ac:dyDescent="0.25">
      <c r="BK7572" s="74">
        <v>12778</v>
      </c>
      <c r="BL7572" s="74" t="s">
        <v>7357</v>
      </c>
      <c r="BM7572" s="74"/>
    </row>
    <row r="7573" spans="63:65" x14ac:dyDescent="0.25">
      <c r="BK7573" s="74">
        <v>12779</v>
      </c>
      <c r="BL7573" s="74" t="s">
        <v>7022</v>
      </c>
      <c r="BM7573" s="74"/>
    </row>
    <row r="7574" spans="63:65" x14ac:dyDescent="0.25">
      <c r="BK7574" s="74">
        <v>12780</v>
      </c>
      <c r="BL7574" s="74" t="s">
        <v>6193</v>
      </c>
      <c r="BM7574" s="74"/>
    </row>
    <row r="7575" spans="63:65" x14ac:dyDescent="0.25">
      <c r="BK7575" s="74">
        <v>12781</v>
      </c>
      <c r="BL7575" s="74" t="s">
        <v>7358</v>
      </c>
      <c r="BM7575" s="74"/>
    </row>
    <row r="7576" spans="63:65" x14ac:dyDescent="0.25">
      <c r="BK7576" s="74">
        <v>12782</v>
      </c>
      <c r="BL7576" s="74" t="s">
        <v>6417</v>
      </c>
      <c r="BM7576" s="74"/>
    </row>
    <row r="7577" spans="63:65" x14ac:dyDescent="0.25">
      <c r="BK7577" s="74">
        <v>12783</v>
      </c>
      <c r="BL7577" s="74" t="s">
        <v>7359</v>
      </c>
      <c r="BM7577" s="74"/>
    </row>
    <row r="7578" spans="63:65" x14ac:dyDescent="0.25">
      <c r="BK7578" s="74">
        <v>12784</v>
      </c>
      <c r="BL7578" s="74" t="s">
        <v>5822</v>
      </c>
      <c r="BM7578" s="74"/>
    </row>
    <row r="7579" spans="63:65" x14ac:dyDescent="0.25">
      <c r="BK7579" s="74">
        <v>12785</v>
      </c>
      <c r="BL7579" s="74" t="s">
        <v>7360</v>
      </c>
      <c r="BM7579" s="74"/>
    </row>
    <row r="7580" spans="63:65" x14ac:dyDescent="0.25">
      <c r="BK7580" s="74">
        <v>12786</v>
      </c>
      <c r="BL7580" s="74" t="s">
        <v>7361</v>
      </c>
      <c r="BM7580" s="74"/>
    </row>
    <row r="7581" spans="63:65" x14ac:dyDescent="0.25">
      <c r="BK7581" s="74">
        <v>12787</v>
      </c>
      <c r="BL7581" s="74" t="s">
        <v>7362</v>
      </c>
      <c r="BM7581" s="74"/>
    </row>
    <row r="7582" spans="63:65" x14ac:dyDescent="0.25">
      <c r="BK7582" s="74">
        <v>12788</v>
      </c>
      <c r="BL7582" s="74" t="s">
        <v>7363</v>
      </c>
      <c r="BM7582" s="74"/>
    </row>
    <row r="7583" spans="63:65" x14ac:dyDescent="0.25">
      <c r="BK7583" s="74">
        <v>12789</v>
      </c>
      <c r="BL7583" s="74" t="s">
        <v>7364</v>
      </c>
      <c r="BM7583" s="74"/>
    </row>
    <row r="7584" spans="63:65" x14ac:dyDescent="0.25">
      <c r="BK7584" s="74">
        <v>12790</v>
      </c>
      <c r="BL7584" s="74" t="s">
        <v>7365</v>
      </c>
      <c r="BM7584" s="74"/>
    </row>
    <row r="7585" spans="63:65" x14ac:dyDescent="0.25">
      <c r="BK7585" s="74">
        <v>12791</v>
      </c>
      <c r="BL7585" s="74" t="s">
        <v>12980</v>
      </c>
      <c r="BM7585" s="74"/>
    </row>
    <row r="7586" spans="63:65" x14ac:dyDescent="0.25">
      <c r="BK7586" s="74">
        <v>12792</v>
      </c>
      <c r="BL7586" s="74" t="s">
        <v>7367</v>
      </c>
      <c r="BM7586" s="74"/>
    </row>
    <row r="7587" spans="63:65" x14ac:dyDescent="0.25">
      <c r="BK7587" s="74">
        <v>12793</v>
      </c>
      <c r="BL7587" s="74" t="s">
        <v>7368</v>
      </c>
      <c r="BM7587" s="74"/>
    </row>
    <row r="7588" spans="63:65" x14ac:dyDescent="0.25">
      <c r="BK7588" s="74">
        <v>12794</v>
      </c>
      <c r="BL7588" s="74" t="s">
        <v>7369</v>
      </c>
      <c r="BM7588" s="74"/>
    </row>
    <row r="7589" spans="63:65" x14ac:dyDescent="0.25">
      <c r="BK7589" s="74">
        <v>12795</v>
      </c>
      <c r="BL7589" s="74" t="s">
        <v>7370</v>
      </c>
      <c r="BM7589" s="74"/>
    </row>
    <row r="7590" spans="63:65" x14ac:dyDescent="0.25">
      <c r="BK7590" s="74">
        <v>12796</v>
      </c>
      <c r="BL7590" s="74" t="s">
        <v>7371</v>
      </c>
      <c r="BM7590" s="74"/>
    </row>
    <row r="7591" spans="63:65" x14ac:dyDescent="0.25">
      <c r="BK7591" s="74">
        <v>12797</v>
      </c>
      <c r="BL7591" s="74" t="s">
        <v>7372</v>
      </c>
      <c r="BM7591" s="74"/>
    </row>
    <row r="7592" spans="63:65" x14ac:dyDescent="0.25">
      <c r="BK7592" s="74">
        <v>12798</v>
      </c>
      <c r="BL7592" s="74" t="s">
        <v>819</v>
      </c>
      <c r="BM7592" s="74"/>
    </row>
    <row r="7593" spans="63:65" x14ac:dyDescent="0.25">
      <c r="BK7593" s="74">
        <v>12799</v>
      </c>
      <c r="BL7593" s="74" t="s">
        <v>7373</v>
      </c>
      <c r="BM7593" s="74"/>
    </row>
    <row r="7594" spans="63:65" x14ac:dyDescent="0.25">
      <c r="BK7594" s="74">
        <v>12800</v>
      </c>
      <c r="BL7594" s="74" t="s">
        <v>7374</v>
      </c>
      <c r="BM7594" s="74"/>
    </row>
    <row r="7595" spans="63:65" x14ac:dyDescent="0.25">
      <c r="BK7595" s="74">
        <v>12801</v>
      </c>
      <c r="BL7595" s="74" t="s">
        <v>7375</v>
      </c>
      <c r="BM7595" s="74"/>
    </row>
    <row r="7596" spans="63:65" x14ac:dyDescent="0.25">
      <c r="BK7596" s="74">
        <v>12802</v>
      </c>
      <c r="BL7596" s="74" t="s">
        <v>10823</v>
      </c>
      <c r="BM7596" s="74"/>
    </row>
    <row r="7597" spans="63:65" x14ac:dyDescent="0.25">
      <c r="BK7597" s="74">
        <v>12803</v>
      </c>
      <c r="BL7597" s="74" t="s">
        <v>6285</v>
      </c>
      <c r="BM7597" s="74"/>
    </row>
    <row r="7598" spans="63:65" x14ac:dyDescent="0.25">
      <c r="BK7598" s="74">
        <v>12804</v>
      </c>
      <c r="BL7598" s="74" t="s">
        <v>10824</v>
      </c>
      <c r="BM7598" s="74"/>
    </row>
    <row r="7599" spans="63:65" x14ac:dyDescent="0.25">
      <c r="BK7599" s="74">
        <v>12805</v>
      </c>
      <c r="BL7599" s="74" t="s">
        <v>7376</v>
      </c>
      <c r="BM7599" s="74"/>
    </row>
    <row r="7600" spans="63:65" x14ac:dyDescent="0.25">
      <c r="BK7600" s="74">
        <v>12807</v>
      </c>
      <c r="BL7600" s="74" t="s">
        <v>7377</v>
      </c>
      <c r="BM7600" s="74"/>
    </row>
    <row r="7601" spans="63:65" x14ac:dyDescent="0.25">
      <c r="BK7601" s="74">
        <v>12808</v>
      </c>
      <c r="BL7601" s="74" t="s">
        <v>7378</v>
      </c>
      <c r="BM7601" s="74"/>
    </row>
    <row r="7602" spans="63:65" x14ac:dyDescent="0.25">
      <c r="BK7602" s="74">
        <v>12810</v>
      </c>
      <c r="BL7602" s="74" t="s">
        <v>7380</v>
      </c>
      <c r="BM7602" s="74"/>
    </row>
    <row r="7603" spans="63:65" x14ac:dyDescent="0.25">
      <c r="BK7603" s="74">
        <v>12811</v>
      </c>
      <c r="BL7603" s="74" t="s">
        <v>12981</v>
      </c>
      <c r="BM7603" s="74"/>
    </row>
    <row r="7604" spans="63:65" x14ac:dyDescent="0.25">
      <c r="BK7604" s="74">
        <v>12812</v>
      </c>
      <c r="BL7604" s="74" t="s">
        <v>7381</v>
      </c>
      <c r="BM7604" s="74"/>
    </row>
    <row r="7605" spans="63:65" x14ac:dyDescent="0.25">
      <c r="BK7605" s="74">
        <v>12813</v>
      </c>
      <c r="BL7605" s="74" t="s">
        <v>7382</v>
      </c>
      <c r="BM7605" s="74"/>
    </row>
    <row r="7606" spans="63:65" x14ac:dyDescent="0.25">
      <c r="BK7606" s="74">
        <v>12814</v>
      </c>
      <c r="BL7606" s="74" t="s">
        <v>7383</v>
      </c>
      <c r="BM7606" s="74"/>
    </row>
    <row r="7607" spans="63:65" x14ac:dyDescent="0.25">
      <c r="BK7607" s="74">
        <v>12815</v>
      </c>
      <c r="BL7607" s="74" t="s">
        <v>7384</v>
      </c>
      <c r="BM7607" s="74"/>
    </row>
    <row r="7608" spans="63:65" x14ac:dyDescent="0.25">
      <c r="BK7608" s="74">
        <v>12816</v>
      </c>
      <c r="BL7608" s="74" t="s">
        <v>6476</v>
      </c>
      <c r="BM7608" s="74"/>
    </row>
    <row r="7609" spans="63:65" x14ac:dyDescent="0.25">
      <c r="BK7609" s="74">
        <v>12817</v>
      </c>
      <c r="BL7609" s="74" t="s">
        <v>7385</v>
      </c>
      <c r="BM7609" s="74"/>
    </row>
    <row r="7610" spans="63:65" x14ac:dyDescent="0.25">
      <c r="BK7610" s="74">
        <v>12818</v>
      </c>
      <c r="BL7610" s="74" t="s">
        <v>7386</v>
      </c>
      <c r="BM7610" s="74"/>
    </row>
    <row r="7611" spans="63:65" x14ac:dyDescent="0.25">
      <c r="BK7611" s="74">
        <v>12819</v>
      </c>
      <c r="BL7611" s="74" t="s">
        <v>7387</v>
      </c>
      <c r="BM7611" s="74"/>
    </row>
    <row r="7612" spans="63:65" x14ac:dyDescent="0.25">
      <c r="BK7612" s="74">
        <v>12820</v>
      </c>
      <c r="BL7612" s="74" t="s">
        <v>7388</v>
      </c>
      <c r="BM7612" s="74"/>
    </row>
    <row r="7613" spans="63:65" x14ac:dyDescent="0.25">
      <c r="BK7613" s="74">
        <v>12821</v>
      </c>
      <c r="BL7613" s="74" t="s">
        <v>7389</v>
      </c>
      <c r="BM7613" s="74"/>
    </row>
    <row r="7614" spans="63:65" x14ac:dyDescent="0.25">
      <c r="BK7614" s="74">
        <v>12822</v>
      </c>
      <c r="BL7614" s="74" t="s">
        <v>7390</v>
      </c>
      <c r="BM7614" s="74"/>
    </row>
    <row r="7615" spans="63:65" x14ac:dyDescent="0.25">
      <c r="BK7615" s="74">
        <v>12823</v>
      </c>
      <c r="BL7615" s="74" t="s">
        <v>7391</v>
      </c>
      <c r="BM7615" s="74"/>
    </row>
    <row r="7616" spans="63:65" x14ac:dyDescent="0.25">
      <c r="BK7616" s="74">
        <v>12824</v>
      </c>
      <c r="BL7616" s="74" t="s">
        <v>3471</v>
      </c>
      <c r="BM7616" s="74"/>
    </row>
    <row r="7617" spans="63:65" x14ac:dyDescent="0.25">
      <c r="BK7617" s="74">
        <v>12825</v>
      </c>
      <c r="BL7617" s="74" t="s">
        <v>7392</v>
      </c>
      <c r="BM7617" s="74"/>
    </row>
    <row r="7618" spans="63:65" x14ac:dyDescent="0.25">
      <c r="BK7618" s="74">
        <v>12826</v>
      </c>
      <c r="BL7618" s="74" t="s">
        <v>7393</v>
      </c>
      <c r="BM7618" s="74"/>
    </row>
    <row r="7619" spans="63:65" x14ac:dyDescent="0.25">
      <c r="BK7619" s="74">
        <v>12828</v>
      </c>
      <c r="BL7619" s="74" t="s">
        <v>4112</v>
      </c>
      <c r="BM7619" s="74"/>
    </row>
    <row r="7620" spans="63:65" x14ac:dyDescent="0.25">
      <c r="BK7620" s="74">
        <v>12829</v>
      </c>
      <c r="BL7620" s="74" t="s">
        <v>7394</v>
      </c>
      <c r="BM7620" s="74"/>
    </row>
    <row r="7621" spans="63:65" x14ac:dyDescent="0.25">
      <c r="BK7621" s="74">
        <v>12830</v>
      </c>
      <c r="BL7621" s="74" t="s">
        <v>7395</v>
      </c>
      <c r="BM7621" s="74"/>
    </row>
    <row r="7622" spans="63:65" x14ac:dyDescent="0.25">
      <c r="BK7622" s="74">
        <v>12831</v>
      </c>
      <c r="BL7622" s="74" t="s">
        <v>3462</v>
      </c>
      <c r="BM7622" s="74"/>
    </row>
    <row r="7623" spans="63:65" x14ac:dyDescent="0.25">
      <c r="BK7623" s="74">
        <v>12832</v>
      </c>
      <c r="BL7623" s="74" t="s">
        <v>7396</v>
      </c>
      <c r="BM7623" s="74"/>
    </row>
    <row r="7624" spans="63:65" x14ac:dyDescent="0.25">
      <c r="BK7624" s="74">
        <v>12833</v>
      </c>
      <c r="BL7624" s="74" t="s">
        <v>7314</v>
      </c>
      <c r="BM7624" s="74"/>
    </row>
    <row r="7625" spans="63:65" x14ac:dyDescent="0.25">
      <c r="BK7625" s="74">
        <v>12834</v>
      </c>
      <c r="BL7625" s="74" t="s">
        <v>7397</v>
      </c>
      <c r="BM7625" s="74"/>
    </row>
    <row r="7626" spans="63:65" x14ac:dyDescent="0.25">
      <c r="BK7626" s="74">
        <v>12835</v>
      </c>
      <c r="BL7626" s="74" t="s">
        <v>7398</v>
      </c>
      <c r="BM7626" s="74"/>
    </row>
    <row r="7627" spans="63:65" x14ac:dyDescent="0.25">
      <c r="BK7627" s="74">
        <v>12836</v>
      </c>
      <c r="BL7627" s="74" t="s">
        <v>7399</v>
      </c>
      <c r="BM7627" s="74"/>
    </row>
    <row r="7628" spans="63:65" x14ac:dyDescent="0.25">
      <c r="BK7628" s="74">
        <v>12837</v>
      </c>
      <c r="BL7628" s="74" t="s">
        <v>3932</v>
      </c>
      <c r="BM7628" s="74"/>
    </row>
    <row r="7629" spans="63:65" x14ac:dyDescent="0.25">
      <c r="BK7629" s="74">
        <v>12838</v>
      </c>
      <c r="BL7629" s="74" t="s">
        <v>7400</v>
      </c>
      <c r="BM7629" s="74"/>
    </row>
    <row r="7630" spans="63:65" x14ac:dyDescent="0.25">
      <c r="BK7630" s="74">
        <v>12839</v>
      </c>
      <c r="BL7630" s="74" t="s">
        <v>7401</v>
      </c>
      <c r="BM7630" s="74"/>
    </row>
    <row r="7631" spans="63:65" x14ac:dyDescent="0.25">
      <c r="BK7631" s="74">
        <v>12840</v>
      </c>
      <c r="BL7631" s="74" t="s">
        <v>5904</v>
      </c>
      <c r="BM7631" s="74"/>
    </row>
    <row r="7632" spans="63:65" x14ac:dyDescent="0.25">
      <c r="BK7632" s="74">
        <v>12841</v>
      </c>
      <c r="BL7632" s="74" t="s">
        <v>9556</v>
      </c>
      <c r="BM7632" s="74"/>
    </row>
    <row r="7633" spans="63:65" x14ac:dyDescent="0.25">
      <c r="BK7633" s="74">
        <v>12843</v>
      </c>
      <c r="BL7633" s="74" t="s">
        <v>7402</v>
      </c>
      <c r="BM7633" s="74"/>
    </row>
    <row r="7634" spans="63:65" x14ac:dyDescent="0.25">
      <c r="BK7634" s="74">
        <v>12844</v>
      </c>
      <c r="BL7634" s="74" t="s">
        <v>7403</v>
      </c>
      <c r="BM7634" s="74"/>
    </row>
    <row r="7635" spans="63:65" x14ac:dyDescent="0.25">
      <c r="BK7635" s="74">
        <v>12845</v>
      </c>
      <c r="BL7635" s="74" t="s">
        <v>7404</v>
      </c>
      <c r="BM7635" s="74"/>
    </row>
    <row r="7636" spans="63:65" x14ac:dyDescent="0.25">
      <c r="BK7636" s="74">
        <v>12846</v>
      </c>
      <c r="BL7636" s="74" t="s">
        <v>7405</v>
      </c>
      <c r="BM7636" s="74"/>
    </row>
    <row r="7637" spans="63:65" x14ac:dyDescent="0.25">
      <c r="BK7637" s="74">
        <v>12847</v>
      </c>
      <c r="BL7637" s="74" t="s">
        <v>1586</v>
      </c>
      <c r="BM7637" s="74"/>
    </row>
    <row r="7638" spans="63:65" x14ac:dyDescent="0.25">
      <c r="BK7638" s="74">
        <v>12848</v>
      </c>
      <c r="BL7638" s="74" t="s">
        <v>7406</v>
      </c>
      <c r="BM7638" s="74"/>
    </row>
    <row r="7639" spans="63:65" x14ac:dyDescent="0.25">
      <c r="BK7639" s="74">
        <v>12849</v>
      </c>
      <c r="BL7639" s="74" t="s">
        <v>10825</v>
      </c>
      <c r="BM7639" s="74"/>
    </row>
    <row r="7640" spans="63:65" x14ac:dyDescent="0.25">
      <c r="BK7640" s="74">
        <v>12851</v>
      </c>
      <c r="BL7640" s="74" t="s">
        <v>7407</v>
      </c>
      <c r="BM7640" s="74"/>
    </row>
    <row r="7641" spans="63:65" x14ac:dyDescent="0.25">
      <c r="BK7641" s="74">
        <v>12852</v>
      </c>
      <c r="BL7641" s="74" t="s">
        <v>7408</v>
      </c>
      <c r="BM7641" s="74"/>
    </row>
    <row r="7642" spans="63:65" x14ac:dyDescent="0.25">
      <c r="BK7642" s="74">
        <v>12853</v>
      </c>
      <c r="BL7642" s="74" t="s">
        <v>7409</v>
      </c>
      <c r="BM7642" s="74"/>
    </row>
    <row r="7643" spans="63:65" x14ac:dyDescent="0.25">
      <c r="BK7643" s="74">
        <v>12854</v>
      </c>
      <c r="BL7643" s="74" t="s">
        <v>7390</v>
      </c>
      <c r="BM7643" s="74"/>
    </row>
    <row r="7644" spans="63:65" x14ac:dyDescent="0.25">
      <c r="BK7644" s="74">
        <v>12855</v>
      </c>
      <c r="BL7644" s="74" t="s">
        <v>4493</v>
      </c>
      <c r="BM7644" s="74"/>
    </row>
    <row r="7645" spans="63:65" x14ac:dyDescent="0.25">
      <c r="BK7645" s="74">
        <v>12856</v>
      </c>
      <c r="BL7645" s="74" t="s">
        <v>7410</v>
      </c>
      <c r="BM7645" s="74"/>
    </row>
    <row r="7646" spans="63:65" x14ac:dyDescent="0.25">
      <c r="BK7646" s="74">
        <v>12857</v>
      </c>
      <c r="BL7646" s="74" t="s">
        <v>7337</v>
      </c>
      <c r="BM7646" s="74"/>
    </row>
    <row r="7647" spans="63:65" x14ac:dyDescent="0.25">
      <c r="BK7647" s="74">
        <v>12858</v>
      </c>
      <c r="BL7647" s="74" t="s">
        <v>7411</v>
      </c>
      <c r="BM7647" s="74"/>
    </row>
    <row r="7648" spans="63:65" x14ac:dyDescent="0.25">
      <c r="BK7648" s="74">
        <v>12859</v>
      </c>
      <c r="BL7648" s="74" t="s">
        <v>6487</v>
      </c>
      <c r="BM7648" s="74"/>
    </row>
    <row r="7649" spans="63:65" x14ac:dyDescent="0.25">
      <c r="BK7649" s="74">
        <v>12860</v>
      </c>
      <c r="BL7649" s="74" t="s">
        <v>7412</v>
      </c>
      <c r="BM7649" s="74"/>
    </row>
    <row r="7650" spans="63:65" x14ac:dyDescent="0.25">
      <c r="BK7650" s="74">
        <v>12861</v>
      </c>
      <c r="BL7650" s="74" t="s">
        <v>7413</v>
      </c>
      <c r="BM7650" s="74"/>
    </row>
    <row r="7651" spans="63:65" x14ac:dyDescent="0.25">
      <c r="BK7651" s="74">
        <v>12863</v>
      </c>
      <c r="BL7651" s="74" t="s">
        <v>5822</v>
      </c>
      <c r="BM7651" s="74"/>
    </row>
    <row r="7652" spans="63:65" x14ac:dyDescent="0.25">
      <c r="BK7652" s="74">
        <v>12864</v>
      </c>
      <c r="BL7652" s="74" t="s">
        <v>3894</v>
      </c>
      <c r="BM7652" s="74"/>
    </row>
    <row r="7653" spans="63:65" x14ac:dyDescent="0.25">
      <c r="BK7653" s="74">
        <v>12865</v>
      </c>
      <c r="BL7653" s="74" t="s">
        <v>7414</v>
      </c>
      <c r="BM7653" s="74"/>
    </row>
    <row r="7654" spans="63:65" x14ac:dyDescent="0.25">
      <c r="BK7654" s="74">
        <v>12866</v>
      </c>
      <c r="BL7654" s="74" t="s">
        <v>7415</v>
      </c>
      <c r="BM7654" s="74"/>
    </row>
    <row r="7655" spans="63:65" x14ac:dyDescent="0.25">
      <c r="BK7655" s="74">
        <v>12867</v>
      </c>
      <c r="BL7655" s="74" t="s">
        <v>7416</v>
      </c>
      <c r="BM7655" s="74"/>
    </row>
    <row r="7656" spans="63:65" x14ac:dyDescent="0.25">
      <c r="BK7656" s="74">
        <v>12868</v>
      </c>
      <c r="BL7656" s="74" t="s">
        <v>103</v>
      </c>
      <c r="BM7656" s="74"/>
    </row>
    <row r="7657" spans="63:65" x14ac:dyDescent="0.25">
      <c r="BK7657" s="74">
        <v>12869</v>
      </c>
      <c r="BL7657" s="74" t="s">
        <v>7417</v>
      </c>
      <c r="BM7657" s="74"/>
    </row>
    <row r="7658" spans="63:65" x14ac:dyDescent="0.25">
      <c r="BK7658" s="74">
        <v>12870</v>
      </c>
      <c r="BL7658" s="74" t="s">
        <v>7418</v>
      </c>
      <c r="BM7658" s="74"/>
    </row>
    <row r="7659" spans="63:65" x14ac:dyDescent="0.25">
      <c r="BK7659" s="74">
        <v>12871</v>
      </c>
      <c r="BL7659" s="74" t="s">
        <v>7419</v>
      </c>
      <c r="BM7659" s="74"/>
    </row>
    <row r="7660" spans="63:65" x14ac:dyDescent="0.25">
      <c r="BK7660" s="74">
        <v>12872</v>
      </c>
      <c r="BL7660" s="74" t="s">
        <v>5837</v>
      </c>
      <c r="BM7660" s="74"/>
    </row>
    <row r="7661" spans="63:65" x14ac:dyDescent="0.25">
      <c r="BK7661" s="74">
        <v>12873</v>
      </c>
      <c r="BL7661" s="74" t="s">
        <v>7420</v>
      </c>
      <c r="BM7661" s="74"/>
    </row>
    <row r="7662" spans="63:65" x14ac:dyDescent="0.25">
      <c r="BK7662" s="74">
        <v>12874</v>
      </c>
      <c r="BL7662" s="74" t="s">
        <v>9584</v>
      </c>
      <c r="BM7662" s="74"/>
    </row>
    <row r="7663" spans="63:65" x14ac:dyDescent="0.25">
      <c r="BK7663" s="74">
        <v>12875</v>
      </c>
      <c r="BL7663" s="74" t="s">
        <v>7421</v>
      </c>
      <c r="BM7663" s="74"/>
    </row>
    <row r="7664" spans="63:65" x14ac:dyDescent="0.25">
      <c r="BK7664" s="74">
        <v>12876</v>
      </c>
      <c r="BL7664" s="74" t="s">
        <v>5978</v>
      </c>
      <c r="BM7664" s="74"/>
    </row>
    <row r="7665" spans="63:65" x14ac:dyDescent="0.25">
      <c r="BK7665" s="74">
        <v>12877</v>
      </c>
      <c r="BL7665" s="74" t="s">
        <v>2616</v>
      </c>
      <c r="BM7665" s="74"/>
    </row>
    <row r="7666" spans="63:65" x14ac:dyDescent="0.25">
      <c r="BK7666" s="74">
        <v>12878</v>
      </c>
      <c r="BL7666" s="74" t="s">
        <v>7422</v>
      </c>
      <c r="BM7666" s="74"/>
    </row>
    <row r="7667" spans="63:65" x14ac:dyDescent="0.25">
      <c r="BK7667" s="74">
        <v>12879</v>
      </c>
      <c r="BL7667" s="74" t="s">
        <v>7423</v>
      </c>
      <c r="BM7667" s="74"/>
    </row>
    <row r="7668" spans="63:65" x14ac:dyDescent="0.25">
      <c r="BK7668" s="74">
        <v>12880</v>
      </c>
      <c r="BL7668" s="74" t="s">
        <v>7424</v>
      </c>
      <c r="BM7668" s="74"/>
    </row>
    <row r="7669" spans="63:65" x14ac:dyDescent="0.25">
      <c r="BK7669" s="74">
        <v>12881</v>
      </c>
      <c r="BL7669" s="74" t="s">
        <v>7425</v>
      </c>
      <c r="BM7669" s="74"/>
    </row>
    <row r="7670" spans="63:65" x14ac:dyDescent="0.25">
      <c r="BK7670" s="74">
        <v>12882</v>
      </c>
      <c r="BL7670" s="74" t="s">
        <v>2331</v>
      </c>
      <c r="BM7670" s="74"/>
    </row>
    <row r="7671" spans="63:65" x14ac:dyDescent="0.25">
      <c r="BK7671" s="74">
        <v>12883</v>
      </c>
      <c r="BL7671" s="74" t="s">
        <v>5487</v>
      </c>
      <c r="BM7671" s="74"/>
    </row>
    <row r="7672" spans="63:65" x14ac:dyDescent="0.25">
      <c r="BK7672" s="74">
        <v>12884</v>
      </c>
      <c r="BL7672" s="74" t="s">
        <v>7426</v>
      </c>
      <c r="BM7672" s="74"/>
    </row>
    <row r="7673" spans="63:65" x14ac:dyDescent="0.25">
      <c r="BK7673" s="74">
        <v>12885</v>
      </c>
      <c r="BL7673" s="74" t="s">
        <v>7384</v>
      </c>
      <c r="BM7673" s="74"/>
    </row>
    <row r="7674" spans="63:65" x14ac:dyDescent="0.25">
      <c r="BK7674" s="74">
        <v>12886</v>
      </c>
      <c r="BL7674" s="74" t="s">
        <v>3357</v>
      </c>
      <c r="BM7674" s="74"/>
    </row>
    <row r="7675" spans="63:65" x14ac:dyDescent="0.25">
      <c r="BK7675" s="74">
        <v>12887</v>
      </c>
      <c r="BL7675" s="74" t="s">
        <v>10826</v>
      </c>
      <c r="BM7675" s="74"/>
    </row>
    <row r="7676" spans="63:65" x14ac:dyDescent="0.25">
      <c r="BK7676" s="74">
        <v>12888</v>
      </c>
      <c r="BL7676" s="74" t="s">
        <v>7427</v>
      </c>
      <c r="BM7676" s="74"/>
    </row>
    <row r="7677" spans="63:65" x14ac:dyDescent="0.25">
      <c r="BK7677" s="74">
        <v>12889</v>
      </c>
      <c r="BL7677" s="74" t="s">
        <v>7428</v>
      </c>
      <c r="BM7677" s="74"/>
    </row>
    <row r="7678" spans="63:65" x14ac:dyDescent="0.25">
      <c r="BK7678" s="74">
        <v>12890</v>
      </c>
      <c r="BL7678" s="74" t="s">
        <v>7429</v>
      </c>
      <c r="BM7678" s="74"/>
    </row>
    <row r="7679" spans="63:65" x14ac:dyDescent="0.25">
      <c r="BK7679" s="74">
        <v>12891</v>
      </c>
      <c r="BL7679" s="74" t="s">
        <v>7430</v>
      </c>
      <c r="BM7679" s="74"/>
    </row>
    <row r="7680" spans="63:65" x14ac:dyDescent="0.25">
      <c r="BK7680" s="74">
        <v>12892</v>
      </c>
      <c r="BL7680" s="74" t="s">
        <v>7431</v>
      </c>
      <c r="BM7680" s="74"/>
    </row>
    <row r="7681" spans="63:65" x14ac:dyDescent="0.25">
      <c r="BK7681" s="74">
        <v>12893</v>
      </c>
      <c r="BL7681" s="74" t="s">
        <v>7432</v>
      </c>
      <c r="BM7681" s="74"/>
    </row>
    <row r="7682" spans="63:65" x14ac:dyDescent="0.25">
      <c r="BK7682" s="74">
        <v>12894</v>
      </c>
      <c r="BL7682" s="74" t="s">
        <v>7433</v>
      </c>
      <c r="BM7682" s="74"/>
    </row>
    <row r="7683" spans="63:65" x14ac:dyDescent="0.25">
      <c r="BK7683" s="74">
        <v>12895</v>
      </c>
      <c r="BL7683" s="74" t="s">
        <v>4634</v>
      </c>
      <c r="BM7683" s="74"/>
    </row>
    <row r="7684" spans="63:65" x14ac:dyDescent="0.25">
      <c r="BK7684" s="74">
        <v>12896</v>
      </c>
      <c r="BL7684" s="74" t="s">
        <v>10827</v>
      </c>
      <c r="BM7684" s="74"/>
    </row>
    <row r="7685" spans="63:65" x14ac:dyDescent="0.25">
      <c r="BK7685" s="74">
        <v>12897</v>
      </c>
      <c r="BL7685" s="74" t="s">
        <v>3573</v>
      </c>
      <c r="BM7685" s="74"/>
    </row>
    <row r="7686" spans="63:65" x14ac:dyDescent="0.25">
      <c r="BK7686" s="74">
        <v>12898</v>
      </c>
      <c r="BL7686" s="74" t="s">
        <v>7434</v>
      </c>
      <c r="BM7686" s="74"/>
    </row>
    <row r="7687" spans="63:65" x14ac:dyDescent="0.25">
      <c r="BK7687" s="74">
        <v>12899</v>
      </c>
      <c r="BL7687" s="74" t="s">
        <v>7435</v>
      </c>
      <c r="BM7687" s="74"/>
    </row>
    <row r="7688" spans="63:65" x14ac:dyDescent="0.25">
      <c r="BK7688" s="74">
        <v>12900</v>
      </c>
      <c r="BL7688" s="74" t="s">
        <v>3634</v>
      </c>
      <c r="BM7688" s="74"/>
    </row>
    <row r="7689" spans="63:65" x14ac:dyDescent="0.25">
      <c r="BK7689" s="74">
        <v>12901</v>
      </c>
      <c r="BL7689" s="74" t="s">
        <v>7436</v>
      </c>
      <c r="BM7689" s="74"/>
    </row>
    <row r="7690" spans="63:65" x14ac:dyDescent="0.25">
      <c r="BK7690" s="74">
        <v>12902</v>
      </c>
      <c r="BL7690" s="74" t="s">
        <v>851</v>
      </c>
      <c r="BM7690" s="74"/>
    </row>
    <row r="7691" spans="63:65" x14ac:dyDescent="0.25">
      <c r="BK7691" s="74">
        <v>12903</v>
      </c>
      <c r="BL7691" s="74" t="s">
        <v>6753</v>
      </c>
      <c r="BM7691" s="74"/>
    </row>
    <row r="7692" spans="63:65" x14ac:dyDescent="0.25">
      <c r="BK7692" s="74">
        <v>12904</v>
      </c>
      <c r="BL7692" s="74" t="s">
        <v>10828</v>
      </c>
      <c r="BM7692" s="74"/>
    </row>
    <row r="7693" spans="63:65" x14ac:dyDescent="0.25">
      <c r="BK7693" s="74">
        <v>12905</v>
      </c>
      <c r="BL7693" s="74" t="s">
        <v>10829</v>
      </c>
      <c r="BM7693" s="74"/>
    </row>
    <row r="7694" spans="63:65" x14ac:dyDescent="0.25">
      <c r="BK7694" s="74">
        <v>12906</v>
      </c>
      <c r="BL7694" s="74" t="s">
        <v>10830</v>
      </c>
      <c r="BM7694" s="74"/>
    </row>
    <row r="7695" spans="63:65" x14ac:dyDescent="0.25">
      <c r="BK7695" s="74">
        <v>12907</v>
      </c>
      <c r="BL7695" s="74" t="s">
        <v>10831</v>
      </c>
      <c r="BM7695" s="74"/>
    </row>
    <row r="7696" spans="63:65" x14ac:dyDescent="0.25">
      <c r="BK7696" s="74">
        <v>12908</v>
      </c>
      <c r="BL7696" s="74" t="s">
        <v>10832</v>
      </c>
      <c r="BM7696" s="74"/>
    </row>
    <row r="7697" spans="63:65" x14ac:dyDescent="0.25">
      <c r="BK7697" s="74">
        <v>12909</v>
      </c>
      <c r="BL7697" s="74" t="s">
        <v>7437</v>
      </c>
      <c r="BM7697" s="74"/>
    </row>
    <row r="7698" spans="63:65" x14ac:dyDescent="0.25">
      <c r="BK7698" s="74">
        <v>12910</v>
      </c>
      <c r="BL7698" s="74" t="s">
        <v>7438</v>
      </c>
      <c r="BM7698" s="74"/>
    </row>
    <row r="7699" spans="63:65" x14ac:dyDescent="0.25">
      <c r="BK7699" s="74">
        <v>12911</v>
      </c>
      <c r="BL7699" s="74" t="s">
        <v>6351</v>
      </c>
      <c r="BM7699" s="74"/>
    </row>
    <row r="7700" spans="63:65" x14ac:dyDescent="0.25">
      <c r="BK7700" s="74">
        <v>12912</v>
      </c>
      <c r="BL7700" s="74" t="s">
        <v>7439</v>
      </c>
      <c r="BM7700" s="74"/>
    </row>
    <row r="7701" spans="63:65" x14ac:dyDescent="0.25">
      <c r="BK7701" s="74">
        <v>12913</v>
      </c>
      <c r="BL7701" s="74" t="s">
        <v>10833</v>
      </c>
      <c r="BM7701" s="74"/>
    </row>
    <row r="7702" spans="63:65" x14ac:dyDescent="0.25">
      <c r="BK7702" s="74">
        <v>12914</v>
      </c>
      <c r="BL7702" s="74" t="s">
        <v>7440</v>
      </c>
      <c r="BM7702" s="74"/>
    </row>
    <row r="7703" spans="63:65" x14ac:dyDescent="0.25">
      <c r="BK7703" s="74">
        <v>12915</v>
      </c>
      <c r="BL7703" s="74" t="s">
        <v>7441</v>
      </c>
      <c r="BM7703" s="74"/>
    </row>
    <row r="7704" spans="63:65" x14ac:dyDescent="0.25">
      <c r="BK7704" s="74">
        <v>12916</v>
      </c>
      <c r="BL7704" s="74" t="s">
        <v>7442</v>
      </c>
      <c r="BM7704" s="74"/>
    </row>
    <row r="7705" spans="63:65" x14ac:dyDescent="0.25">
      <c r="BK7705" s="74">
        <v>12917</v>
      </c>
      <c r="BL7705" s="74" t="s">
        <v>7443</v>
      </c>
      <c r="BM7705" s="74"/>
    </row>
    <row r="7706" spans="63:65" x14ac:dyDescent="0.25">
      <c r="BK7706" s="74">
        <v>12918</v>
      </c>
      <c r="BL7706" s="74" t="s">
        <v>6351</v>
      </c>
      <c r="BM7706" s="74"/>
    </row>
    <row r="7707" spans="63:65" x14ac:dyDescent="0.25">
      <c r="BK7707" s="74">
        <v>12919</v>
      </c>
      <c r="BL7707" s="74" t="s">
        <v>853</v>
      </c>
      <c r="BM7707" s="74"/>
    </row>
    <row r="7708" spans="63:65" x14ac:dyDescent="0.25">
      <c r="BK7708" s="74">
        <v>12920</v>
      </c>
      <c r="BL7708" s="74" t="s">
        <v>7444</v>
      </c>
      <c r="BM7708" s="74"/>
    </row>
    <row r="7709" spans="63:65" x14ac:dyDescent="0.25">
      <c r="BK7709" s="74">
        <v>12921</v>
      </c>
      <c r="BL7709" s="74" t="s">
        <v>3357</v>
      </c>
      <c r="BM7709" s="74"/>
    </row>
    <row r="7710" spans="63:65" x14ac:dyDescent="0.25">
      <c r="BK7710" s="74">
        <v>12922</v>
      </c>
      <c r="BL7710" s="74" t="s">
        <v>5356</v>
      </c>
      <c r="BM7710" s="74"/>
    </row>
    <row r="7711" spans="63:65" x14ac:dyDescent="0.25">
      <c r="BK7711" s="74">
        <v>12923</v>
      </c>
      <c r="BL7711" s="74" t="s">
        <v>10834</v>
      </c>
      <c r="BM7711" s="74"/>
    </row>
    <row r="7712" spans="63:65" x14ac:dyDescent="0.25">
      <c r="BK7712" s="74">
        <v>12924</v>
      </c>
      <c r="BL7712" s="74" t="s">
        <v>10835</v>
      </c>
      <c r="BM7712" s="74"/>
    </row>
    <row r="7713" spans="63:65" x14ac:dyDescent="0.25">
      <c r="BK7713" s="74">
        <v>12925</v>
      </c>
      <c r="BL7713" s="74" t="s">
        <v>7445</v>
      </c>
      <c r="BM7713" s="74"/>
    </row>
    <row r="7714" spans="63:65" x14ac:dyDescent="0.25">
      <c r="BK7714" s="74">
        <v>12926</v>
      </c>
      <c r="BL7714" s="74" t="s">
        <v>3408</v>
      </c>
      <c r="BM7714" s="74"/>
    </row>
    <row r="7715" spans="63:65" x14ac:dyDescent="0.25">
      <c r="BK7715" s="74">
        <v>12927</v>
      </c>
      <c r="BL7715" s="74" t="s">
        <v>6578</v>
      </c>
      <c r="BM7715" s="74"/>
    </row>
    <row r="7716" spans="63:65" x14ac:dyDescent="0.25">
      <c r="BK7716" s="74">
        <v>12928</v>
      </c>
      <c r="BL7716" s="74" t="s">
        <v>10836</v>
      </c>
      <c r="BM7716" s="74"/>
    </row>
    <row r="7717" spans="63:65" x14ac:dyDescent="0.25">
      <c r="BK7717" s="74">
        <v>12929</v>
      </c>
      <c r="BL7717" s="74" t="s">
        <v>7446</v>
      </c>
      <c r="BM7717" s="74"/>
    </row>
    <row r="7718" spans="63:65" x14ac:dyDescent="0.25">
      <c r="BK7718" s="74">
        <v>12930</v>
      </c>
      <c r="BL7718" s="74" t="s">
        <v>7447</v>
      </c>
      <c r="BM7718" s="74"/>
    </row>
    <row r="7719" spans="63:65" x14ac:dyDescent="0.25">
      <c r="BK7719" s="74">
        <v>12931</v>
      </c>
      <c r="BL7719" s="74" t="s">
        <v>10837</v>
      </c>
      <c r="BM7719" s="74"/>
    </row>
    <row r="7720" spans="63:65" x14ac:dyDescent="0.25">
      <c r="BK7720" s="74">
        <v>12932</v>
      </c>
      <c r="BL7720" s="74" t="s">
        <v>7448</v>
      </c>
      <c r="BM7720" s="74"/>
    </row>
    <row r="7721" spans="63:65" x14ac:dyDescent="0.25">
      <c r="BK7721" s="74">
        <v>12933</v>
      </c>
      <c r="BL7721" s="74" t="s">
        <v>10838</v>
      </c>
      <c r="BM7721" s="74"/>
    </row>
    <row r="7722" spans="63:65" x14ac:dyDescent="0.25">
      <c r="BK7722" s="74">
        <v>12934</v>
      </c>
      <c r="BL7722" s="74" t="s">
        <v>12434</v>
      </c>
      <c r="BM7722" s="74"/>
    </row>
    <row r="7723" spans="63:65" x14ac:dyDescent="0.25">
      <c r="BK7723" s="74">
        <v>12936</v>
      </c>
      <c r="BL7723" s="74" t="s">
        <v>10839</v>
      </c>
      <c r="BM7723" s="74"/>
    </row>
    <row r="7724" spans="63:65" x14ac:dyDescent="0.25">
      <c r="BK7724" s="74">
        <v>12937</v>
      </c>
      <c r="BL7724" s="74" t="s">
        <v>7450</v>
      </c>
      <c r="BM7724" s="74"/>
    </row>
    <row r="7725" spans="63:65" x14ac:dyDescent="0.25">
      <c r="BK7725" s="74">
        <v>12938</v>
      </c>
      <c r="BL7725" s="74" t="s">
        <v>10840</v>
      </c>
      <c r="BM7725" s="74"/>
    </row>
    <row r="7726" spans="63:65" x14ac:dyDescent="0.25">
      <c r="BK7726" s="74">
        <v>12939</v>
      </c>
      <c r="BL7726" s="74" t="s">
        <v>4080</v>
      </c>
      <c r="BM7726" s="74"/>
    </row>
    <row r="7727" spans="63:65" x14ac:dyDescent="0.25">
      <c r="BK7727" s="74">
        <v>12940</v>
      </c>
      <c r="BL7727" s="74" t="s">
        <v>7227</v>
      </c>
      <c r="BM7727" s="74"/>
    </row>
    <row r="7728" spans="63:65" x14ac:dyDescent="0.25">
      <c r="BK7728" s="74">
        <v>12941</v>
      </c>
      <c r="BL7728" s="74" t="s">
        <v>10841</v>
      </c>
      <c r="BM7728" s="74"/>
    </row>
    <row r="7729" spans="63:65" x14ac:dyDescent="0.25">
      <c r="BK7729" s="74">
        <v>12942</v>
      </c>
      <c r="BL7729" s="74" t="s">
        <v>7451</v>
      </c>
      <c r="BM7729" s="74"/>
    </row>
    <row r="7730" spans="63:65" x14ac:dyDescent="0.25">
      <c r="BK7730" s="74">
        <v>12943</v>
      </c>
      <c r="BL7730" s="74" t="s">
        <v>7452</v>
      </c>
      <c r="BM7730" s="74"/>
    </row>
    <row r="7731" spans="63:65" x14ac:dyDescent="0.25">
      <c r="BK7731" s="74">
        <v>12944</v>
      </c>
      <c r="BL7731" s="74" t="s">
        <v>10842</v>
      </c>
      <c r="BM7731" s="74"/>
    </row>
    <row r="7732" spans="63:65" x14ac:dyDescent="0.25">
      <c r="BK7732" s="74">
        <v>12945</v>
      </c>
      <c r="BL7732" s="74" t="s">
        <v>7453</v>
      </c>
      <c r="BM7732" s="74"/>
    </row>
    <row r="7733" spans="63:65" x14ac:dyDescent="0.25">
      <c r="BK7733" s="74">
        <v>12946</v>
      </c>
      <c r="BL7733" s="74" t="s">
        <v>7408</v>
      </c>
      <c r="BM7733" s="74"/>
    </row>
    <row r="7734" spans="63:65" x14ac:dyDescent="0.25">
      <c r="BK7734" s="74">
        <v>12947</v>
      </c>
      <c r="BL7734" s="74" t="s">
        <v>3644</v>
      </c>
      <c r="BM7734" s="74"/>
    </row>
    <row r="7735" spans="63:65" x14ac:dyDescent="0.25">
      <c r="BK7735" s="74">
        <v>12948</v>
      </c>
      <c r="BL7735" s="74" t="s">
        <v>5267</v>
      </c>
      <c r="BM7735" s="74"/>
    </row>
    <row r="7736" spans="63:65" x14ac:dyDescent="0.25">
      <c r="BK7736" s="74">
        <v>12949</v>
      </c>
      <c r="BL7736" s="74" t="s">
        <v>7454</v>
      </c>
      <c r="BM7736" s="74"/>
    </row>
    <row r="7737" spans="63:65" x14ac:dyDescent="0.25">
      <c r="BK7737" s="74">
        <v>12950</v>
      </c>
      <c r="BL7737" s="74" t="s">
        <v>7455</v>
      </c>
      <c r="BM7737" s="74"/>
    </row>
    <row r="7738" spans="63:65" x14ac:dyDescent="0.25">
      <c r="BK7738" s="74">
        <v>12951</v>
      </c>
      <c r="BL7738" s="74" t="s">
        <v>7456</v>
      </c>
      <c r="BM7738" s="74"/>
    </row>
    <row r="7739" spans="63:65" x14ac:dyDescent="0.25">
      <c r="BK7739" s="74">
        <v>12952</v>
      </c>
      <c r="BL7739" s="74" t="s">
        <v>7457</v>
      </c>
      <c r="BM7739" s="74"/>
    </row>
    <row r="7740" spans="63:65" x14ac:dyDescent="0.25">
      <c r="BK7740" s="74">
        <v>12953</v>
      </c>
      <c r="BL7740" s="74" t="s">
        <v>7458</v>
      </c>
      <c r="BM7740" s="74"/>
    </row>
    <row r="7741" spans="63:65" x14ac:dyDescent="0.25">
      <c r="BK7741" s="74">
        <v>12954</v>
      </c>
      <c r="BL7741" s="74" t="s">
        <v>3699</v>
      </c>
      <c r="BM7741" s="74"/>
    </row>
    <row r="7742" spans="63:65" x14ac:dyDescent="0.25">
      <c r="BK7742" s="74">
        <v>12955</v>
      </c>
      <c r="BL7742" s="74" t="s">
        <v>3408</v>
      </c>
      <c r="BM7742" s="74"/>
    </row>
    <row r="7743" spans="63:65" x14ac:dyDescent="0.25">
      <c r="BK7743" s="74">
        <v>12956</v>
      </c>
      <c r="BL7743" s="74" t="s">
        <v>7459</v>
      </c>
      <c r="BM7743" s="74"/>
    </row>
    <row r="7744" spans="63:65" x14ac:dyDescent="0.25">
      <c r="BK7744" s="74">
        <v>12957</v>
      </c>
      <c r="BL7744" s="74" t="s">
        <v>5996</v>
      </c>
      <c r="BM7744" s="74"/>
    </row>
    <row r="7745" spans="63:65" x14ac:dyDescent="0.25">
      <c r="BK7745" s="74">
        <v>12958</v>
      </c>
      <c r="BL7745" s="74" t="s">
        <v>7460</v>
      </c>
      <c r="BM7745" s="74"/>
    </row>
    <row r="7746" spans="63:65" x14ac:dyDescent="0.25">
      <c r="BK7746" s="74">
        <v>12959</v>
      </c>
      <c r="BL7746" s="74" t="s">
        <v>855</v>
      </c>
      <c r="BM7746" s="74"/>
    </row>
    <row r="7747" spans="63:65" x14ac:dyDescent="0.25">
      <c r="BK7747" s="74">
        <v>12960</v>
      </c>
      <c r="BL7747" s="74" t="s">
        <v>7461</v>
      </c>
      <c r="BM7747" s="74"/>
    </row>
    <row r="7748" spans="63:65" x14ac:dyDescent="0.25">
      <c r="BK7748" s="74">
        <v>12961</v>
      </c>
      <c r="BL7748" s="74" t="s">
        <v>7462</v>
      </c>
      <c r="BM7748" s="74"/>
    </row>
    <row r="7749" spans="63:65" x14ac:dyDescent="0.25">
      <c r="BK7749" s="74">
        <v>12962</v>
      </c>
      <c r="BL7749" s="74" t="s">
        <v>7463</v>
      </c>
      <c r="BM7749" s="74"/>
    </row>
    <row r="7750" spans="63:65" x14ac:dyDescent="0.25">
      <c r="BK7750" s="74">
        <v>12963</v>
      </c>
      <c r="BL7750" s="74" t="s">
        <v>3357</v>
      </c>
      <c r="BM7750" s="74"/>
    </row>
    <row r="7751" spans="63:65" x14ac:dyDescent="0.25">
      <c r="BK7751" s="74">
        <v>12964</v>
      </c>
      <c r="BL7751" s="74" t="s">
        <v>7317</v>
      </c>
      <c r="BM7751" s="74"/>
    </row>
    <row r="7752" spans="63:65" x14ac:dyDescent="0.25">
      <c r="BK7752" s="74">
        <v>12965</v>
      </c>
      <c r="BL7752" s="74" t="s">
        <v>7464</v>
      </c>
      <c r="BM7752" s="74"/>
    </row>
    <row r="7753" spans="63:65" x14ac:dyDescent="0.25">
      <c r="BK7753" s="74">
        <v>12966</v>
      </c>
      <c r="BL7753" s="74" t="s">
        <v>10843</v>
      </c>
      <c r="BM7753" s="74"/>
    </row>
    <row r="7754" spans="63:65" x14ac:dyDescent="0.25">
      <c r="BK7754" s="74">
        <v>12967</v>
      </c>
      <c r="BL7754" s="74" t="s">
        <v>7465</v>
      </c>
      <c r="BM7754" s="74"/>
    </row>
    <row r="7755" spans="63:65" x14ac:dyDescent="0.25">
      <c r="BK7755" s="74">
        <v>12968</v>
      </c>
      <c r="BL7755" s="74" t="s">
        <v>7155</v>
      </c>
      <c r="BM7755" s="74"/>
    </row>
    <row r="7756" spans="63:65" x14ac:dyDescent="0.25">
      <c r="BK7756" s="74">
        <v>12969</v>
      </c>
      <c r="BL7756" s="74" t="s">
        <v>3951</v>
      </c>
      <c r="BM7756" s="74"/>
    </row>
    <row r="7757" spans="63:65" x14ac:dyDescent="0.25">
      <c r="BK7757" s="74">
        <v>12970</v>
      </c>
      <c r="BL7757" s="74" t="s">
        <v>10844</v>
      </c>
      <c r="BM7757" s="74"/>
    </row>
    <row r="7758" spans="63:65" x14ac:dyDescent="0.25">
      <c r="BK7758" s="74">
        <v>12971</v>
      </c>
      <c r="BL7758" s="74" t="s">
        <v>7466</v>
      </c>
      <c r="BM7758" s="74"/>
    </row>
    <row r="7759" spans="63:65" x14ac:dyDescent="0.25">
      <c r="BK7759" s="74">
        <v>12972</v>
      </c>
      <c r="BL7759" s="74" t="s">
        <v>7467</v>
      </c>
      <c r="BM7759" s="74"/>
    </row>
    <row r="7760" spans="63:65" x14ac:dyDescent="0.25">
      <c r="BK7760" s="74">
        <v>12973</v>
      </c>
      <c r="BL7760" s="74" t="s">
        <v>7468</v>
      </c>
      <c r="BM7760" s="74"/>
    </row>
    <row r="7761" spans="63:65" x14ac:dyDescent="0.25">
      <c r="BK7761" s="74">
        <v>12974</v>
      </c>
      <c r="BL7761" s="74" t="s">
        <v>7469</v>
      </c>
      <c r="BM7761" s="74"/>
    </row>
    <row r="7762" spans="63:65" x14ac:dyDescent="0.25">
      <c r="BK7762" s="74">
        <v>12975</v>
      </c>
      <c r="BL7762" s="74" t="s">
        <v>778</v>
      </c>
      <c r="BM7762" s="74"/>
    </row>
    <row r="7763" spans="63:65" x14ac:dyDescent="0.25">
      <c r="BK7763" s="74">
        <v>12976</v>
      </c>
      <c r="BL7763" s="74" t="s">
        <v>10845</v>
      </c>
      <c r="BM7763" s="74"/>
    </row>
    <row r="7764" spans="63:65" x14ac:dyDescent="0.25">
      <c r="BK7764" s="74">
        <v>12977</v>
      </c>
      <c r="BL7764" s="74" t="s">
        <v>7470</v>
      </c>
      <c r="BM7764" s="74"/>
    </row>
    <row r="7765" spans="63:65" x14ac:dyDescent="0.25">
      <c r="BK7765" s="74">
        <v>12978</v>
      </c>
      <c r="BL7765" s="74" t="s">
        <v>10177</v>
      </c>
      <c r="BM7765" s="74"/>
    </row>
    <row r="7766" spans="63:65" x14ac:dyDescent="0.25">
      <c r="BK7766" s="74">
        <v>12979</v>
      </c>
      <c r="BL7766" s="74" t="s">
        <v>7471</v>
      </c>
      <c r="BM7766" s="74"/>
    </row>
    <row r="7767" spans="63:65" x14ac:dyDescent="0.25">
      <c r="BK7767" s="74">
        <v>12980</v>
      </c>
      <c r="BL7767" s="74" t="s">
        <v>3357</v>
      </c>
      <c r="BM7767" s="74"/>
    </row>
    <row r="7768" spans="63:65" x14ac:dyDescent="0.25">
      <c r="BK7768" s="74">
        <v>12982</v>
      </c>
      <c r="BL7768" s="74" t="s">
        <v>7473</v>
      </c>
      <c r="BM7768" s="74"/>
    </row>
    <row r="7769" spans="63:65" x14ac:dyDescent="0.25">
      <c r="BK7769" s="74">
        <v>12983</v>
      </c>
      <c r="BL7769" s="74" t="s">
        <v>7474</v>
      </c>
      <c r="BM7769" s="74"/>
    </row>
    <row r="7770" spans="63:65" x14ac:dyDescent="0.25">
      <c r="BK7770" s="74">
        <v>12984</v>
      </c>
      <c r="BL7770" s="74" t="s">
        <v>10846</v>
      </c>
      <c r="BM7770" s="74"/>
    </row>
    <row r="7771" spans="63:65" x14ac:dyDescent="0.25">
      <c r="BK7771" s="74">
        <v>12985</v>
      </c>
      <c r="BL7771" s="74" t="s">
        <v>7475</v>
      </c>
      <c r="BM7771" s="74"/>
    </row>
    <row r="7772" spans="63:65" x14ac:dyDescent="0.25">
      <c r="BK7772" s="74">
        <v>12986</v>
      </c>
      <c r="BL7772" s="74" t="s">
        <v>9585</v>
      </c>
      <c r="BM7772" s="74"/>
    </row>
    <row r="7773" spans="63:65" x14ac:dyDescent="0.25">
      <c r="BK7773" s="74">
        <v>12987</v>
      </c>
      <c r="BL7773" s="74" t="s">
        <v>7476</v>
      </c>
      <c r="BM7773" s="74"/>
    </row>
    <row r="7774" spans="63:65" x14ac:dyDescent="0.25">
      <c r="BK7774" s="74">
        <v>12988</v>
      </c>
      <c r="BL7774" s="74" t="s">
        <v>10847</v>
      </c>
      <c r="BM7774" s="74"/>
    </row>
    <row r="7775" spans="63:65" x14ac:dyDescent="0.25">
      <c r="BK7775" s="74">
        <v>12989</v>
      </c>
      <c r="BL7775" s="74" t="s">
        <v>7089</v>
      </c>
      <c r="BM7775" s="74"/>
    </row>
    <row r="7776" spans="63:65" x14ac:dyDescent="0.25">
      <c r="BK7776" s="74">
        <v>12990</v>
      </c>
      <c r="BL7776" s="74" t="s">
        <v>7477</v>
      </c>
      <c r="BM7776" s="74"/>
    </row>
    <row r="7777" spans="63:65" x14ac:dyDescent="0.25">
      <c r="BK7777" s="74">
        <v>12991</v>
      </c>
      <c r="BL7777" s="74" t="s">
        <v>10848</v>
      </c>
      <c r="BM7777" s="74"/>
    </row>
    <row r="7778" spans="63:65" x14ac:dyDescent="0.25">
      <c r="BK7778" s="74">
        <v>12992</v>
      </c>
      <c r="BL7778" s="74" t="s">
        <v>7478</v>
      </c>
      <c r="BM7778" s="74"/>
    </row>
    <row r="7779" spans="63:65" x14ac:dyDescent="0.25">
      <c r="BK7779" s="74">
        <v>12994</v>
      </c>
      <c r="BL7779" s="74" t="s">
        <v>10849</v>
      </c>
      <c r="BM7779" s="74"/>
    </row>
    <row r="7780" spans="63:65" x14ac:dyDescent="0.25">
      <c r="BK7780" s="74">
        <v>12995</v>
      </c>
      <c r="BL7780" s="74" t="s">
        <v>7479</v>
      </c>
      <c r="BM7780" s="74"/>
    </row>
    <row r="7781" spans="63:65" x14ac:dyDescent="0.25">
      <c r="BK7781" s="74">
        <v>12996</v>
      </c>
      <c r="BL7781" s="74" t="s">
        <v>10850</v>
      </c>
      <c r="BM7781" s="74"/>
    </row>
    <row r="7782" spans="63:65" x14ac:dyDescent="0.25">
      <c r="BK7782" s="74">
        <v>12997</v>
      </c>
      <c r="BL7782" s="74" t="s">
        <v>7480</v>
      </c>
      <c r="BM7782" s="74"/>
    </row>
    <row r="7783" spans="63:65" x14ac:dyDescent="0.25">
      <c r="BK7783" s="74">
        <v>12998</v>
      </c>
      <c r="BL7783" s="74" t="s">
        <v>7228</v>
      </c>
      <c r="BM7783" s="74"/>
    </row>
    <row r="7784" spans="63:65" x14ac:dyDescent="0.25">
      <c r="BK7784" s="74">
        <v>12999</v>
      </c>
      <c r="BL7784" s="74" t="s">
        <v>10851</v>
      </c>
      <c r="BM7784" s="74"/>
    </row>
    <row r="7785" spans="63:65" x14ac:dyDescent="0.25">
      <c r="BK7785" s="74">
        <v>13000</v>
      </c>
      <c r="BL7785" s="74" t="s">
        <v>3357</v>
      </c>
      <c r="BM7785" s="74"/>
    </row>
    <row r="7786" spans="63:65" x14ac:dyDescent="0.25">
      <c r="BK7786" s="74">
        <v>13001</v>
      </c>
      <c r="BL7786" s="74" t="s">
        <v>158</v>
      </c>
      <c r="BM7786" s="74"/>
    </row>
    <row r="7787" spans="63:65" x14ac:dyDescent="0.25">
      <c r="BK7787" s="74">
        <v>13002</v>
      </c>
      <c r="BL7787" s="74" t="s">
        <v>6569</v>
      </c>
      <c r="BM7787" s="74"/>
    </row>
    <row r="7788" spans="63:65" x14ac:dyDescent="0.25">
      <c r="BK7788" s="74">
        <v>13003</v>
      </c>
      <c r="BL7788" s="74" t="s">
        <v>3354</v>
      </c>
      <c r="BM7788" s="74"/>
    </row>
    <row r="7789" spans="63:65" x14ac:dyDescent="0.25">
      <c r="BK7789" s="74">
        <v>13004</v>
      </c>
      <c r="BL7789" s="74" t="s">
        <v>7228</v>
      </c>
      <c r="BM7789" s="74"/>
    </row>
    <row r="7790" spans="63:65" x14ac:dyDescent="0.25">
      <c r="BK7790" s="74">
        <v>13005</v>
      </c>
      <c r="BL7790" s="74" t="s">
        <v>7481</v>
      </c>
      <c r="BM7790" s="74"/>
    </row>
    <row r="7791" spans="63:65" x14ac:dyDescent="0.25">
      <c r="BK7791" s="74">
        <v>13006</v>
      </c>
      <c r="BL7791" s="74" t="s">
        <v>7482</v>
      </c>
      <c r="BM7791" s="74"/>
    </row>
    <row r="7792" spans="63:65" x14ac:dyDescent="0.25">
      <c r="BK7792" s="74">
        <v>13007</v>
      </c>
      <c r="BL7792" s="74" t="s">
        <v>3357</v>
      </c>
      <c r="BM7792" s="74"/>
    </row>
    <row r="7793" spans="63:65" x14ac:dyDescent="0.25">
      <c r="BK7793" s="74">
        <v>13008</v>
      </c>
      <c r="BL7793" s="74" t="s">
        <v>7174</v>
      </c>
      <c r="BM7793" s="74"/>
    </row>
    <row r="7794" spans="63:65" x14ac:dyDescent="0.25">
      <c r="BK7794" s="74">
        <v>13009</v>
      </c>
      <c r="BL7794" s="74" t="s">
        <v>4411</v>
      </c>
      <c r="BM7794" s="74"/>
    </row>
    <row r="7795" spans="63:65" x14ac:dyDescent="0.25">
      <c r="BK7795" s="74">
        <v>13010</v>
      </c>
      <c r="BL7795" s="74" t="s">
        <v>6972</v>
      </c>
      <c r="BM7795" s="74"/>
    </row>
    <row r="7796" spans="63:65" x14ac:dyDescent="0.25">
      <c r="BK7796" s="74">
        <v>13011</v>
      </c>
      <c r="BL7796" s="74" t="s">
        <v>7483</v>
      </c>
      <c r="BM7796" s="74"/>
    </row>
    <row r="7797" spans="63:65" x14ac:dyDescent="0.25">
      <c r="BK7797" s="74">
        <v>13012</v>
      </c>
      <c r="BL7797" s="74" t="s">
        <v>7484</v>
      </c>
      <c r="BM7797" s="74"/>
    </row>
    <row r="7798" spans="63:65" x14ac:dyDescent="0.25">
      <c r="BK7798" s="74">
        <v>13013</v>
      </c>
      <c r="BL7798" s="74" t="s">
        <v>7485</v>
      </c>
      <c r="BM7798" s="74"/>
    </row>
    <row r="7799" spans="63:65" x14ac:dyDescent="0.25">
      <c r="BK7799" s="74">
        <v>13014</v>
      </c>
      <c r="BL7799" s="74" t="s">
        <v>7486</v>
      </c>
      <c r="BM7799" s="74"/>
    </row>
    <row r="7800" spans="63:65" x14ac:dyDescent="0.25">
      <c r="BK7800" s="74">
        <v>13015</v>
      </c>
      <c r="BL7800" s="74" t="s">
        <v>10852</v>
      </c>
      <c r="BM7800" s="74"/>
    </row>
    <row r="7801" spans="63:65" x14ac:dyDescent="0.25">
      <c r="BK7801" s="74">
        <v>13016</v>
      </c>
      <c r="BL7801" s="74" t="s">
        <v>7487</v>
      </c>
      <c r="BM7801" s="74"/>
    </row>
    <row r="7802" spans="63:65" x14ac:dyDescent="0.25">
      <c r="BK7802" s="74">
        <v>13017</v>
      </c>
      <c r="BL7802" s="74" t="s">
        <v>7488</v>
      </c>
      <c r="BM7802" s="74"/>
    </row>
    <row r="7803" spans="63:65" x14ac:dyDescent="0.25">
      <c r="BK7803" s="74">
        <v>13018</v>
      </c>
      <c r="BL7803" s="74" t="s">
        <v>10853</v>
      </c>
      <c r="BM7803" s="74"/>
    </row>
    <row r="7804" spans="63:65" x14ac:dyDescent="0.25">
      <c r="BK7804" s="74">
        <v>13019</v>
      </c>
      <c r="BL7804" s="74" t="s">
        <v>4610</v>
      </c>
      <c r="BM7804" s="74"/>
    </row>
    <row r="7805" spans="63:65" x14ac:dyDescent="0.25">
      <c r="BK7805" s="74">
        <v>13020</v>
      </c>
      <c r="BL7805" s="74" t="s">
        <v>10854</v>
      </c>
      <c r="BM7805" s="74"/>
    </row>
    <row r="7806" spans="63:65" x14ac:dyDescent="0.25">
      <c r="BK7806" s="74">
        <v>13021</v>
      </c>
      <c r="BL7806" s="74" t="s">
        <v>7489</v>
      </c>
      <c r="BM7806" s="74"/>
    </row>
    <row r="7807" spans="63:65" x14ac:dyDescent="0.25">
      <c r="BK7807" s="74">
        <v>13022</v>
      </c>
      <c r="BL7807" s="74" t="s">
        <v>10855</v>
      </c>
      <c r="BM7807" s="74"/>
    </row>
    <row r="7808" spans="63:65" x14ac:dyDescent="0.25">
      <c r="BK7808" s="74">
        <v>13023</v>
      </c>
      <c r="BL7808" s="74" t="s">
        <v>10856</v>
      </c>
      <c r="BM7808" s="74"/>
    </row>
    <row r="7809" spans="63:65" x14ac:dyDescent="0.25">
      <c r="BK7809" s="74">
        <v>13024</v>
      </c>
      <c r="BL7809" s="74" t="s">
        <v>10857</v>
      </c>
      <c r="BM7809" s="74"/>
    </row>
    <row r="7810" spans="63:65" x14ac:dyDescent="0.25">
      <c r="BK7810" s="74">
        <v>13025</v>
      </c>
      <c r="BL7810" s="74" t="s">
        <v>10858</v>
      </c>
      <c r="BM7810" s="74"/>
    </row>
    <row r="7811" spans="63:65" x14ac:dyDescent="0.25">
      <c r="BK7811" s="74">
        <v>13026</v>
      </c>
      <c r="BL7811" s="74" t="s">
        <v>10859</v>
      </c>
      <c r="BM7811" s="74"/>
    </row>
    <row r="7812" spans="63:65" x14ac:dyDescent="0.25">
      <c r="BK7812" s="74">
        <v>13027</v>
      </c>
      <c r="BL7812" s="74" t="s">
        <v>7490</v>
      </c>
      <c r="BM7812" s="74"/>
    </row>
    <row r="7813" spans="63:65" x14ac:dyDescent="0.25">
      <c r="BK7813" s="74">
        <v>13028</v>
      </c>
      <c r="BL7813" s="74" t="s">
        <v>10331</v>
      </c>
      <c r="BM7813" s="74"/>
    </row>
    <row r="7814" spans="63:65" x14ac:dyDescent="0.25">
      <c r="BK7814" s="74">
        <v>13029</v>
      </c>
      <c r="BL7814" s="74" t="s">
        <v>7491</v>
      </c>
      <c r="BM7814" s="74"/>
    </row>
    <row r="7815" spans="63:65" x14ac:dyDescent="0.25">
      <c r="BK7815" s="74">
        <v>13030</v>
      </c>
      <c r="BL7815" s="74" t="s">
        <v>7473</v>
      </c>
      <c r="BM7815" s="74"/>
    </row>
    <row r="7816" spans="63:65" x14ac:dyDescent="0.25">
      <c r="BK7816" s="74">
        <v>13031</v>
      </c>
      <c r="BL7816" s="74" t="s">
        <v>3941</v>
      </c>
      <c r="BM7816" s="74"/>
    </row>
    <row r="7817" spans="63:65" x14ac:dyDescent="0.25">
      <c r="BK7817" s="74">
        <v>13032</v>
      </c>
      <c r="BL7817" s="74" t="s">
        <v>3941</v>
      </c>
      <c r="BM7817" s="74"/>
    </row>
    <row r="7818" spans="63:65" x14ac:dyDescent="0.25">
      <c r="BK7818" s="74">
        <v>13033</v>
      </c>
      <c r="BL7818" s="74" t="s">
        <v>7492</v>
      </c>
      <c r="BM7818" s="74"/>
    </row>
    <row r="7819" spans="63:65" x14ac:dyDescent="0.25">
      <c r="BK7819" s="74">
        <v>13034</v>
      </c>
      <c r="BL7819" s="74" t="s">
        <v>7493</v>
      </c>
      <c r="BM7819" s="74"/>
    </row>
    <row r="7820" spans="63:65" x14ac:dyDescent="0.25">
      <c r="BK7820" s="74">
        <v>13035</v>
      </c>
      <c r="BL7820" s="74" t="s">
        <v>10860</v>
      </c>
      <c r="BM7820" s="74"/>
    </row>
    <row r="7821" spans="63:65" x14ac:dyDescent="0.25">
      <c r="BK7821" s="74">
        <v>13036</v>
      </c>
      <c r="BL7821" s="74" t="s">
        <v>858</v>
      </c>
      <c r="BM7821" s="74"/>
    </row>
    <row r="7822" spans="63:65" x14ac:dyDescent="0.25">
      <c r="BK7822" s="74">
        <v>13037</v>
      </c>
      <c r="BL7822" s="74" t="s">
        <v>3927</v>
      </c>
      <c r="BM7822" s="74"/>
    </row>
    <row r="7823" spans="63:65" x14ac:dyDescent="0.25">
      <c r="BK7823" s="74">
        <v>13038</v>
      </c>
      <c r="BL7823" s="74" t="s">
        <v>10861</v>
      </c>
      <c r="BM7823" s="74"/>
    </row>
    <row r="7824" spans="63:65" x14ac:dyDescent="0.25">
      <c r="BK7824" s="74">
        <v>13039</v>
      </c>
      <c r="BL7824" s="74" t="s">
        <v>4807</v>
      </c>
      <c r="BM7824" s="74"/>
    </row>
    <row r="7825" spans="63:65" x14ac:dyDescent="0.25">
      <c r="BK7825" s="74">
        <v>13040</v>
      </c>
      <c r="BL7825" s="74" t="s">
        <v>7494</v>
      </c>
      <c r="BM7825" s="74"/>
    </row>
    <row r="7826" spans="63:65" x14ac:dyDescent="0.25">
      <c r="BK7826" s="74">
        <v>13041</v>
      </c>
      <c r="BL7826" s="74" t="s">
        <v>3357</v>
      </c>
      <c r="BM7826" s="74"/>
    </row>
    <row r="7827" spans="63:65" x14ac:dyDescent="0.25">
      <c r="BK7827" s="74">
        <v>13042</v>
      </c>
      <c r="BL7827" s="74" t="s">
        <v>4039</v>
      </c>
      <c r="BM7827" s="74"/>
    </row>
    <row r="7828" spans="63:65" x14ac:dyDescent="0.25">
      <c r="BK7828" s="74">
        <v>13043</v>
      </c>
      <c r="BL7828" s="74" t="s">
        <v>10862</v>
      </c>
      <c r="BM7828" s="74"/>
    </row>
    <row r="7829" spans="63:65" x14ac:dyDescent="0.25">
      <c r="BK7829" s="74">
        <v>13044</v>
      </c>
      <c r="BL7829" s="74" t="s">
        <v>7495</v>
      </c>
      <c r="BM7829" s="74"/>
    </row>
    <row r="7830" spans="63:65" x14ac:dyDescent="0.25">
      <c r="BK7830" s="74">
        <v>13045</v>
      </c>
      <c r="BL7830" s="74" t="s">
        <v>7082</v>
      </c>
      <c r="BM7830" s="74"/>
    </row>
    <row r="7831" spans="63:65" x14ac:dyDescent="0.25">
      <c r="BK7831" s="74">
        <v>13046</v>
      </c>
      <c r="BL7831" s="74" t="s">
        <v>7496</v>
      </c>
      <c r="BM7831" s="74"/>
    </row>
    <row r="7832" spans="63:65" x14ac:dyDescent="0.25">
      <c r="BK7832" s="74">
        <v>13047</v>
      </c>
      <c r="BL7832" s="74" t="s">
        <v>4620</v>
      </c>
      <c r="BM7832" s="74"/>
    </row>
    <row r="7833" spans="63:65" x14ac:dyDescent="0.25">
      <c r="BK7833" s="74">
        <v>13048</v>
      </c>
      <c r="BL7833" s="74" t="s">
        <v>7497</v>
      </c>
      <c r="BM7833" s="74"/>
    </row>
    <row r="7834" spans="63:65" x14ac:dyDescent="0.25">
      <c r="BK7834" s="74">
        <v>13049</v>
      </c>
      <c r="BL7834" s="74" t="s">
        <v>7497</v>
      </c>
      <c r="BM7834" s="74"/>
    </row>
    <row r="7835" spans="63:65" x14ac:dyDescent="0.25">
      <c r="BK7835" s="74">
        <v>13050</v>
      </c>
      <c r="BL7835" s="74" t="s">
        <v>10863</v>
      </c>
      <c r="BM7835" s="74"/>
    </row>
    <row r="7836" spans="63:65" x14ac:dyDescent="0.25">
      <c r="BK7836" s="74">
        <v>13051</v>
      </c>
      <c r="BL7836" s="74" t="s">
        <v>10757</v>
      </c>
      <c r="BM7836" s="74"/>
    </row>
    <row r="7837" spans="63:65" x14ac:dyDescent="0.25">
      <c r="BK7837" s="74">
        <v>13052</v>
      </c>
      <c r="BL7837" s="74" t="s">
        <v>7498</v>
      </c>
      <c r="BM7837" s="74"/>
    </row>
    <row r="7838" spans="63:65" x14ac:dyDescent="0.25">
      <c r="BK7838" s="74">
        <v>13053</v>
      </c>
      <c r="BL7838" s="74" t="s">
        <v>10864</v>
      </c>
      <c r="BM7838" s="74"/>
    </row>
    <row r="7839" spans="63:65" x14ac:dyDescent="0.25">
      <c r="BK7839" s="74">
        <v>13054</v>
      </c>
      <c r="BL7839" s="74" t="s">
        <v>10865</v>
      </c>
      <c r="BM7839" s="74"/>
    </row>
    <row r="7840" spans="63:65" x14ac:dyDescent="0.25">
      <c r="BK7840" s="74">
        <v>13055</v>
      </c>
      <c r="BL7840" s="74" t="s">
        <v>7498</v>
      </c>
      <c r="BM7840" s="74"/>
    </row>
    <row r="7841" spans="63:65" x14ac:dyDescent="0.25">
      <c r="BK7841" s="74">
        <v>13056</v>
      </c>
      <c r="BL7841" s="74" t="s">
        <v>7499</v>
      </c>
      <c r="BM7841" s="74"/>
    </row>
    <row r="7842" spans="63:65" x14ac:dyDescent="0.25">
      <c r="BK7842" s="74">
        <v>13057</v>
      </c>
      <c r="BL7842" s="74" t="s">
        <v>6813</v>
      </c>
      <c r="BM7842" s="74"/>
    </row>
    <row r="7843" spans="63:65" x14ac:dyDescent="0.25">
      <c r="BK7843" s="74">
        <v>13058</v>
      </c>
      <c r="BL7843" s="74" t="s">
        <v>4024</v>
      </c>
      <c r="BM7843" s="74"/>
    </row>
    <row r="7844" spans="63:65" x14ac:dyDescent="0.25">
      <c r="BK7844" s="74">
        <v>13059</v>
      </c>
      <c r="BL7844" s="74" t="s">
        <v>7500</v>
      </c>
      <c r="BM7844" s="74"/>
    </row>
    <row r="7845" spans="63:65" x14ac:dyDescent="0.25">
      <c r="BK7845" s="74">
        <v>13060</v>
      </c>
      <c r="BL7845" s="74" t="s">
        <v>3357</v>
      </c>
      <c r="BM7845" s="74"/>
    </row>
    <row r="7846" spans="63:65" x14ac:dyDescent="0.25">
      <c r="BK7846" s="74">
        <v>13061</v>
      </c>
      <c r="BL7846" s="74" t="s">
        <v>6963</v>
      </c>
      <c r="BM7846" s="74"/>
    </row>
    <row r="7847" spans="63:65" x14ac:dyDescent="0.25">
      <c r="BK7847" s="74">
        <v>13062</v>
      </c>
      <c r="BL7847" s="74" t="s">
        <v>3505</v>
      </c>
      <c r="BM7847" s="74"/>
    </row>
    <row r="7848" spans="63:65" x14ac:dyDescent="0.25">
      <c r="BK7848" s="74">
        <v>13063</v>
      </c>
      <c r="BL7848" s="74" t="s">
        <v>5398</v>
      </c>
      <c r="BM7848" s="74"/>
    </row>
    <row r="7849" spans="63:65" x14ac:dyDescent="0.25">
      <c r="BK7849" s="74">
        <v>13064</v>
      </c>
      <c r="BL7849" s="74" t="s">
        <v>6710</v>
      </c>
      <c r="BM7849" s="74"/>
    </row>
    <row r="7850" spans="63:65" x14ac:dyDescent="0.25">
      <c r="BK7850" s="74">
        <v>13065</v>
      </c>
      <c r="BL7850" s="74" t="s">
        <v>7501</v>
      </c>
      <c r="BM7850" s="74"/>
    </row>
    <row r="7851" spans="63:65" x14ac:dyDescent="0.25">
      <c r="BK7851" s="74">
        <v>13066</v>
      </c>
      <c r="BL7851" s="74" t="s">
        <v>7502</v>
      </c>
      <c r="BM7851" s="74"/>
    </row>
    <row r="7852" spans="63:65" x14ac:dyDescent="0.25">
      <c r="BK7852" s="74">
        <v>13067</v>
      </c>
      <c r="BL7852" s="74" t="s">
        <v>7503</v>
      </c>
      <c r="BM7852" s="74"/>
    </row>
    <row r="7853" spans="63:65" x14ac:dyDescent="0.25">
      <c r="BK7853" s="74">
        <v>13068</v>
      </c>
      <c r="BL7853" s="74" t="s">
        <v>7504</v>
      </c>
      <c r="BM7853" s="74"/>
    </row>
    <row r="7854" spans="63:65" x14ac:dyDescent="0.25">
      <c r="BK7854" s="74">
        <v>13069</v>
      </c>
      <c r="BL7854" s="74" t="s">
        <v>10866</v>
      </c>
      <c r="BM7854" s="74"/>
    </row>
    <row r="7855" spans="63:65" x14ac:dyDescent="0.25">
      <c r="BK7855" s="74">
        <v>13070</v>
      </c>
      <c r="BL7855" s="74" t="s">
        <v>6825</v>
      </c>
      <c r="BM7855" s="74"/>
    </row>
    <row r="7856" spans="63:65" x14ac:dyDescent="0.25">
      <c r="BK7856" s="74">
        <v>13071</v>
      </c>
      <c r="BL7856" s="74" t="s">
        <v>9410</v>
      </c>
      <c r="BM7856" s="74"/>
    </row>
    <row r="7857" spans="63:65" x14ac:dyDescent="0.25">
      <c r="BK7857" s="74">
        <v>13072</v>
      </c>
      <c r="BL7857" s="74" t="s">
        <v>9586</v>
      </c>
      <c r="BM7857" s="74"/>
    </row>
    <row r="7858" spans="63:65" x14ac:dyDescent="0.25">
      <c r="BK7858" s="74">
        <v>13073</v>
      </c>
      <c r="BL7858" s="74" t="s">
        <v>10867</v>
      </c>
      <c r="BM7858" s="74"/>
    </row>
    <row r="7859" spans="63:65" x14ac:dyDescent="0.25">
      <c r="BK7859" s="74">
        <v>13074</v>
      </c>
      <c r="BL7859" s="74" t="s">
        <v>7505</v>
      </c>
      <c r="BM7859" s="74"/>
    </row>
    <row r="7860" spans="63:65" x14ac:dyDescent="0.25">
      <c r="BK7860" s="74">
        <v>13075</v>
      </c>
      <c r="BL7860" s="74" t="s">
        <v>6044</v>
      </c>
      <c r="BM7860" s="74"/>
    </row>
    <row r="7861" spans="63:65" x14ac:dyDescent="0.25">
      <c r="BK7861" s="74">
        <v>13076</v>
      </c>
      <c r="BL7861" s="74" t="s">
        <v>7506</v>
      </c>
      <c r="BM7861" s="74"/>
    </row>
    <row r="7862" spans="63:65" x14ac:dyDescent="0.25">
      <c r="BK7862" s="74">
        <v>13077</v>
      </c>
      <c r="BL7862" s="74" t="s">
        <v>860</v>
      </c>
      <c r="BM7862" s="74"/>
    </row>
    <row r="7863" spans="63:65" x14ac:dyDescent="0.25">
      <c r="BK7863" s="74">
        <v>13078</v>
      </c>
      <c r="BL7863" s="74" t="s">
        <v>7507</v>
      </c>
      <c r="BM7863" s="74"/>
    </row>
    <row r="7864" spans="63:65" x14ac:dyDescent="0.25">
      <c r="BK7864" s="74">
        <v>13079</v>
      </c>
      <c r="BL7864" s="74" t="s">
        <v>10868</v>
      </c>
      <c r="BM7864" s="74"/>
    </row>
    <row r="7865" spans="63:65" x14ac:dyDescent="0.25">
      <c r="BK7865" s="74">
        <v>13080</v>
      </c>
      <c r="BL7865" s="74" t="s">
        <v>10869</v>
      </c>
      <c r="BM7865" s="74"/>
    </row>
    <row r="7866" spans="63:65" x14ac:dyDescent="0.25">
      <c r="BK7866" s="74">
        <v>13081</v>
      </c>
      <c r="BL7866" s="74" t="s">
        <v>10870</v>
      </c>
      <c r="BM7866" s="74"/>
    </row>
    <row r="7867" spans="63:65" x14ac:dyDescent="0.25">
      <c r="BK7867" s="74">
        <v>13082</v>
      </c>
      <c r="BL7867" s="74" t="s">
        <v>10871</v>
      </c>
      <c r="BM7867" s="74"/>
    </row>
    <row r="7868" spans="63:65" x14ac:dyDescent="0.25">
      <c r="BK7868" s="74">
        <v>13083</v>
      </c>
      <c r="BL7868" s="74" t="s">
        <v>7508</v>
      </c>
      <c r="BM7868" s="74"/>
    </row>
    <row r="7869" spans="63:65" x14ac:dyDescent="0.25">
      <c r="BK7869" s="74">
        <v>13084</v>
      </c>
      <c r="BL7869" s="74" t="s">
        <v>7508</v>
      </c>
      <c r="BM7869" s="74"/>
    </row>
    <row r="7870" spans="63:65" x14ac:dyDescent="0.25">
      <c r="BK7870" s="74">
        <v>13085</v>
      </c>
      <c r="BL7870" s="74" t="s">
        <v>3408</v>
      </c>
      <c r="BM7870" s="74"/>
    </row>
    <row r="7871" spans="63:65" x14ac:dyDescent="0.25">
      <c r="BK7871" s="74">
        <v>13086</v>
      </c>
      <c r="BL7871" s="74" t="s">
        <v>10872</v>
      </c>
      <c r="BM7871" s="74"/>
    </row>
    <row r="7872" spans="63:65" x14ac:dyDescent="0.25">
      <c r="BK7872" s="74">
        <v>13087</v>
      </c>
      <c r="BL7872" s="74" t="s">
        <v>10873</v>
      </c>
      <c r="BM7872" s="74"/>
    </row>
    <row r="7873" spans="63:65" x14ac:dyDescent="0.25">
      <c r="BK7873" s="74">
        <v>13088</v>
      </c>
      <c r="BL7873" s="74" t="s">
        <v>7509</v>
      </c>
      <c r="BM7873" s="74"/>
    </row>
    <row r="7874" spans="63:65" x14ac:dyDescent="0.25">
      <c r="BK7874" s="74">
        <v>13089</v>
      </c>
      <c r="BL7874" s="74" t="s">
        <v>10874</v>
      </c>
      <c r="BM7874" s="74"/>
    </row>
    <row r="7875" spans="63:65" x14ac:dyDescent="0.25">
      <c r="BK7875" s="74">
        <v>13090</v>
      </c>
      <c r="BL7875" s="74" t="s">
        <v>10875</v>
      </c>
      <c r="BM7875" s="74"/>
    </row>
    <row r="7876" spans="63:65" x14ac:dyDescent="0.25">
      <c r="BK7876" s="74">
        <v>13091</v>
      </c>
      <c r="BL7876" s="74" t="s">
        <v>7510</v>
      </c>
      <c r="BM7876" s="74"/>
    </row>
    <row r="7877" spans="63:65" x14ac:dyDescent="0.25">
      <c r="BK7877" s="74">
        <v>13092</v>
      </c>
      <c r="BL7877" s="74" t="s">
        <v>7511</v>
      </c>
      <c r="BM7877" s="74"/>
    </row>
    <row r="7878" spans="63:65" x14ac:dyDescent="0.25">
      <c r="BK7878" s="74">
        <v>13093</v>
      </c>
      <c r="BL7878" s="74" t="s">
        <v>7512</v>
      </c>
      <c r="BM7878" s="74"/>
    </row>
    <row r="7879" spans="63:65" x14ac:dyDescent="0.25">
      <c r="BK7879" s="74">
        <v>13094</v>
      </c>
      <c r="BL7879" s="74" t="s">
        <v>10876</v>
      </c>
      <c r="BM7879" s="74"/>
    </row>
    <row r="7880" spans="63:65" x14ac:dyDescent="0.25">
      <c r="BK7880" s="74">
        <v>13095</v>
      </c>
      <c r="BL7880" s="74" t="s">
        <v>12956</v>
      </c>
      <c r="BM7880" s="74"/>
    </row>
    <row r="7881" spans="63:65" x14ac:dyDescent="0.25">
      <c r="BK7881" s="74">
        <v>13096</v>
      </c>
      <c r="BL7881" s="74" t="s">
        <v>7513</v>
      </c>
      <c r="BM7881" s="74"/>
    </row>
    <row r="7882" spans="63:65" x14ac:dyDescent="0.25">
      <c r="BK7882" s="74">
        <v>13097</v>
      </c>
      <c r="BL7882" s="74" t="s">
        <v>7514</v>
      </c>
      <c r="BM7882" s="74"/>
    </row>
    <row r="7883" spans="63:65" x14ac:dyDescent="0.25">
      <c r="BK7883" s="74">
        <v>13098</v>
      </c>
      <c r="BL7883" s="74" t="s">
        <v>10877</v>
      </c>
      <c r="BM7883" s="74"/>
    </row>
    <row r="7884" spans="63:65" x14ac:dyDescent="0.25">
      <c r="BK7884" s="74">
        <v>13099</v>
      </c>
      <c r="BL7884" s="74" t="s">
        <v>7515</v>
      </c>
      <c r="BM7884" s="74"/>
    </row>
    <row r="7885" spans="63:65" x14ac:dyDescent="0.25">
      <c r="BK7885" s="74">
        <v>13101</v>
      </c>
      <c r="BL7885" s="74" t="s">
        <v>2311</v>
      </c>
      <c r="BM7885" s="74"/>
    </row>
    <row r="7886" spans="63:65" x14ac:dyDescent="0.25">
      <c r="BK7886" s="74">
        <v>13102</v>
      </c>
      <c r="BL7886" s="74" t="s">
        <v>7516</v>
      </c>
      <c r="BM7886" s="74"/>
    </row>
    <row r="7887" spans="63:65" x14ac:dyDescent="0.25">
      <c r="BK7887" s="74">
        <v>13103</v>
      </c>
      <c r="BL7887" s="74" t="s">
        <v>7517</v>
      </c>
      <c r="BM7887" s="74"/>
    </row>
    <row r="7888" spans="63:65" x14ac:dyDescent="0.25">
      <c r="BK7888" s="74">
        <v>13104</v>
      </c>
      <c r="BL7888" s="74" t="s">
        <v>7518</v>
      </c>
      <c r="BM7888" s="74"/>
    </row>
    <row r="7889" spans="63:65" x14ac:dyDescent="0.25">
      <c r="BK7889" s="74">
        <v>13105</v>
      </c>
      <c r="BL7889" s="74" t="s">
        <v>10878</v>
      </c>
      <c r="BM7889" s="74"/>
    </row>
    <row r="7890" spans="63:65" x14ac:dyDescent="0.25">
      <c r="BK7890" s="74">
        <v>13106</v>
      </c>
      <c r="BL7890" s="74" t="s">
        <v>7519</v>
      </c>
      <c r="BM7890" s="74"/>
    </row>
    <row r="7891" spans="63:65" x14ac:dyDescent="0.25">
      <c r="BK7891" s="74">
        <v>13107</v>
      </c>
      <c r="BL7891" s="74" t="s">
        <v>7520</v>
      </c>
      <c r="BM7891" s="74"/>
    </row>
    <row r="7892" spans="63:65" x14ac:dyDescent="0.25">
      <c r="BK7892" s="74">
        <v>13108</v>
      </c>
      <c r="BL7892" s="74" t="s">
        <v>7521</v>
      </c>
      <c r="BM7892" s="74"/>
    </row>
    <row r="7893" spans="63:65" x14ac:dyDescent="0.25">
      <c r="BK7893" s="74">
        <v>13109</v>
      </c>
      <c r="BL7893" s="74" t="s">
        <v>10879</v>
      </c>
      <c r="BM7893" s="74"/>
    </row>
    <row r="7894" spans="63:65" x14ac:dyDescent="0.25">
      <c r="BK7894" s="74">
        <v>13110</v>
      </c>
      <c r="BL7894" s="74" t="s">
        <v>10880</v>
      </c>
      <c r="BM7894" s="74"/>
    </row>
    <row r="7895" spans="63:65" x14ac:dyDescent="0.25">
      <c r="BK7895" s="74">
        <v>13111</v>
      </c>
      <c r="BL7895" s="74" t="s">
        <v>7522</v>
      </c>
      <c r="BM7895" s="74"/>
    </row>
    <row r="7896" spans="63:65" x14ac:dyDescent="0.25">
      <c r="BK7896" s="74">
        <v>13112</v>
      </c>
      <c r="BL7896" s="74" t="s">
        <v>10881</v>
      </c>
      <c r="BM7896" s="74"/>
    </row>
    <row r="7897" spans="63:65" x14ac:dyDescent="0.25">
      <c r="BK7897" s="74">
        <v>13113</v>
      </c>
      <c r="BL7897" s="74" t="s">
        <v>4705</v>
      </c>
      <c r="BM7897" s="74"/>
    </row>
    <row r="7898" spans="63:65" x14ac:dyDescent="0.25">
      <c r="BK7898" s="74">
        <v>13114</v>
      </c>
      <c r="BL7898" s="74" t="s">
        <v>10882</v>
      </c>
      <c r="BM7898" s="74"/>
    </row>
    <row r="7899" spans="63:65" x14ac:dyDescent="0.25">
      <c r="BK7899" s="74">
        <v>13115</v>
      </c>
      <c r="BL7899" s="74" t="s">
        <v>7523</v>
      </c>
      <c r="BM7899" s="74"/>
    </row>
    <row r="7900" spans="63:65" x14ac:dyDescent="0.25">
      <c r="BK7900" s="74">
        <v>13116</v>
      </c>
      <c r="BL7900" s="74" t="s">
        <v>6813</v>
      </c>
      <c r="BM7900" s="74"/>
    </row>
    <row r="7901" spans="63:65" x14ac:dyDescent="0.25">
      <c r="BK7901" s="74">
        <v>13117</v>
      </c>
      <c r="BL7901" s="74" t="s">
        <v>7524</v>
      </c>
      <c r="BM7901" s="74"/>
    </row>
    <row r="7902" spans="63:65" x14ac:dyDescent="0.25">
      <c r="BK7902" s="74">
        <v>13118</v>
      </c>
      <c r="BL7902" s="74" t="s">
        <v>10883</v>
      </c>
      <c r="BM7902" s="74"/>
    </row>
    <row r="7903" spans="63:65" x14ac:dyDescent="0.25">
      <c r="BK7903" s="74">
        <v>13119</v>
      </c>
      <c r="BL7903" s="74" t="s">
        <v>4647</v>
      </c>
      <c r="BM7903" s="74"/>
    </row>
    <row r="7904" spans="63:65" x14ac:dyDescent="0.25">
      <c r="BK7904" s="74">
        <v>13120</v>
      </c>
      <c r="BL7904" s="74" t="s">
        <v>10884</v>
      </c>
      <c r="BM7904" s="74"/>
    </row>
    <row r="7905" spans="63:65" x14ac:dyDescent="0.25">
      <c r="BK7905" s="74">
        <v>13121</v>
      </c>
      <c r="BL7905" s="74" t="s">
        <v>7525</v>
      </c>
      <c r="BM7905" s="74"/>
    </row>
    <row r="7906" spans="63:65" x14ac:dyDescent="0.25">
      <c r="BK7906" s="74">
        <v>13122</v>
      </c>
      <c r="BL7906" s="74" t="s">
        <v>12982</v>
      </c>
      <c r="BM7906" s="74"/>
    </row>
    <row r="7907" spans="63:65" x14ac:dyDescent="0.25">
      <c r="BK7907" s="74">
        <v>13123</v>
      </c>
      <c r="BL7907" s="74" t="s">
        <v>10885</v>
      </c>
      <c r="BM7907" s="74"/>
    </row>
    <row r="7908" spans="63:65" x14ac:dyDescent="0.25">
      <c r="BK7908" s="74">
        <v>13124</v>
      </c>
      <c r="BL7908" s="74" t="s">
        <v>3367</v>
      </c>
      <c r="BM7908" s="74"/>
    </row>
    <row r="7909" spans="63:65" x14ac:dyDescent="0.25">
      <c r="BK7909" s="74">
        <v>13125</v>
      </c>
      <c r="BL7909" s="74" t="s">
        <v>10886</v>
      </c>
      <c r="BM7909" s="74"/>
    </row>
    <row r="7910" spans="63:65" x14ac:dyDescent="0.25">
      <c r="BK7910" s="74">
        <v>13126</v>
      </c>
      <c r="BL7910" s="74" t="s">
        <v>7526</v>
      </c>
      <c r="BM7910" s="74"/>
    </row>
    <row r="7911" spans="63:65" x14ac:dyDescent="0.25">
      <c r="BK7911" s="74">
        <v>13127</v>
      </c>
      <c r="BL7911" s="74" t="s">
        <v>863</v>
      </c>
      <c r="BM7911" s="74"/>
    </row>
    <row r="7912" spans="63:65" x14ac:dyDescent="0.25">
      <c r="BK7912" s="74">
        <v>13128</v>
      </c>
      <c r="BL7912" s="74" t="s">
        <v>7527</v>
      </c>
      <c r="BM7912" s="74"/>
    </row>
    <row r="7913" spans="63:65" x14ac:dyDescent="0.25">
      <c r="BK7913" s="74">
        <v>13129</v>
      </c>
      <c r="BL7913" s="74" t="s">
        <v>10887</v>
      </c>
      <c r="BM7913" s="74"/>
    </row>
    <row r="7914" spans="63:65" x14ac:dyDescent="0.25">
      <c r="BK7914" s="74">
        <v>13130</v>
      </c>
      <c r="BL7914" s="74" t="s">
        <v>7528</v>
      </c>
      <c r="BM7914" s="74"/>
    </row>
    <row r="7915" spans="63:65" x14ac:dyDescent="0.25">
      <c r="BK7915" s="74">
        <v>13131</v>
      </c>
      <c r="BL7915" s="74" t="s">
        <v>3855</v>
      </c>
      <c r="BM7915" s="74"/>
    </row>
    <row r="7916" spans="63:65" x14ac:dyDescent="0.25">
      <c r="BK7916" s="74">
        <v>13132</v>
      </c>
      <c r="BL7916" s="74" t="s">
        <v>6794</v>
      </c>
      <c r="BM7916" s="74"/>
    </row>
    <row r="7917" spans="63:65" x14ac:dyDescent="0.25">
      <c r="BK7917" s="74">
        <v>13133</v>
      </c>
      <c r="BL7917" s="74" t="s">
        <v>10888</v>
      </c>
      <c r="BM7917" s="74"/>
    </row>
    <row r="7918" spans="63:65" x14ac:dyDescent="0.25">
      <c r="BK7918" s="74">
        <v>13134</v>
      </c>
      <c r="BL7918" s="74" t="s">
        <v>5511</v>
      </c>
      <c r="BM7918" s="74"/>
    </row>
    <row r="7919" spans="63:65" x14ac:dyDescent="0.25">
      <c r="BK7919" s="74">
        <v>13135</v>
      </c>
      <c r="BL7919" s="74" t="s">
        <v>7529</v>
      </c>
      <c r="BM7919" s="74"/>
    </row>
    <row r="7920" spans="63:65" x14ac:dyDescent="0.25">
      <c r="BK7920" s="74">
        <v>13136</v>
      </c>
      <c r="BL7920" s="74" t="s">
        <v>7530</v>
      </c>
      <c r="BM7920" s="74"/>
    </row>
    <row r="7921" spans="63:65" x14ac:dyDescent="0.25">
      <c r="BK7921" s="74">
        <v>13137</v>
      </c>
      <c r="BL7921" s="74" t="s">
        <v>10477</v>
      </c>
      <c r="BM7921" s="74"/>
    </row>
    <row r="7922" spans="63:65" x14ac:dyDescent="0.25">
      <c r="BK7922" s="74">
        <v>13138</v>
      </c>
      <c r="BL7922" s="74" t="s">
        <v>10889</v>
      </c>
      <c r="BM7922" s="74"/>
    </row>
    <row r="7923" spans="63:65" x14ac:dyDescent="0.25">
      <c r="BK7923" s="74">
        <v>13139</v>
      </c>
      <c r="BL7923" s="74" t="s">
        <v>7531</v>
      </c>
      <c r="BM7923" s="74"/>
    </row>
    <row r="7924" spans="63:65" x14ac:dyDescent="0.25">
      <c r="BK7924" s="74">
        <v>13140</v>
      </c>
      <c r="BL7924" s="74" t="s">
        <v>7532</v>
      </c>
      <c r="BM7924" s="74"/>
    </row>
    <row r="7925" spans="63:65" x14ac:dyDescent="0.25">
      <c r="BK7925" s="74">
        <v>13141</v>
      </c>
      <c r="BL7925" s="74" t="s">
        <v>10890</v>
      </c>
      <c r="BM7925" s="74"/>
    </row>
    <row r="7926" spans="63:65" x14ac:dyDescent="0.25">
      <c r="BK7926" s="74">
        <v>13142</v>
      </c>
      <c r="BL7926" s="74" t="s">
        <v>4436</v>
      </c>
      <c r="BM7926" s="74"/>
    </row>
    <row r="7927" spans="63:65" x14ac:dyDescent="0.25">
      <c r="BK7927" s="74">
        <v>13143</v>
      </c>
      <c r="BL7927" s="74" t="s">
        <v>7533</v>
      </c>
      <c r="BM7927" s="74"/>
    </row>
    <row r="7928" spans="63:65" x14ac:dyDescent="0.25">
      <c r="BK7928" s="74">
        <v>13144</v>
      </c>
      <c r="BL7928" s="74" t="s">
        <v>7534</v>
      </c>
      <c r="BM7928" s="74"/>
    </row>
    <row r="7929" spans="63:65" x14ac:dyDescent="0.25">
      <c r="BK7929" s="74">
        <v>13145</v>
      </c>
      <c r="BL7929" s="74" t="s">
        <v>10891</v>
      </c>
      <c r="BM7929" s="74"/>
    </row>
    <row r="7930" spans="63:65" x14ac:dyDescent="0.25">
      <c r="BK7930" s="74">
        <v>13146</v>
      </c>
      <c r="BL7930" s="74" t="s">
        <v>5933</v>
      </c>
      <c r="BM7930" s="74"/>
    </row>
    <row r="7931" spans="63:65" x14ac:dyDescent="0.25">
      <c r="BK7931" s="74">
        <v>13147</v>
      </c>
      <c r="BL7931" s="74" t="s">
        <v>7535</v>
      </c>
      <c r="BM7931" s="74"/>
    </row>
    <row r="7932" spans="63:65" x14ac:dyDescent="0.25">
      <c r="BK7932" s="74">
        <v>13148</v>
      </c>
      <c r="BL7932" s="74" t="s">
        <v>7536</v>
      </c>
      <c r="BM7932" s="74"/>
    </row>
    <row r="7933" spans="63:65" x14ac:dyDescent="0.25">
      <c r="BK7933" s="74">
        <v>13149</v>
      </c>
      <c r="BL7933" s="74" t="s">
        <v>7537</v>
      </c>
      <c r="BM7933" s="74"/>
    </row>
    <row r="7934" spans="63:65" x14ac:dyDescent="0.25">
      <c r="BK7934" s="74">
        <v>13150</v>
      </c>
      <c r="BL7934" s="74" t="s">
        <v>6559</v>
      </c>
      <c r="BM7934" s="74"/>
    </row>
    <row r="7935" spans="63:65" x14ac:dyDescent="0.25">
      <c r="BK7935" s="74">
        <v>13151</v>
      </c>
      <c r="BL7935" s="74" t="s">
        <v>7538</v>
      </c>
      <c r="BM7935" s="74"/>
    </row>
    <row r="7936" spans="63:65" x14ac:dyDescent="0.25">
      <c r="BK7936" s="74">
        <v>13152</v>
      </c>
      <c r="BL7936" s="74" t="s">
        <v>5844</v>
      </c>
      <c r="BM7936" s="74"/>
    </row>
    <row r="7937" spans="63:65" x14ac:dyDescent="0.25">
      <c r="BK7937" s="74">
        <v>13153</v>
      </c>
      <c r="BL7937" s="74" t="s">
        <v>3524</v>
      </c>
      <c r="BM7937" s="74"/>
    </row>
    <row r="7938" spans="63:65" x14ac:dyDescent="0.25">
      <c r="BK7938" s="74">
        <v>13154</v>
      </c>
      <c r="BL7938" s="74" t="s">
        <v>7539</v>
      </c>
      <c r="BM7938" s="74"/>
    </row>
    <row r="7939" spans="63:65" x14ac:dyDescent="0.25">
      <c r="BK7939" s="74">
        <v>13155</v>
      </c>
      <c r="BL7939" s="74" t="s">
        <v>10892</v>
      </c>
      <c r="BM7939" s="74"/>
    </row>
    <row r="7940" spans="63:65" x14ac:dyDescent="0.25">
      <c r="BK7940" s="74">
        <v>13156</v>
      </c>
      <c r="BL7940" s="74" t="s">
        <v>10893</v>
      </c>
      <c r="BM7940" s="74"/>
    </row>
    <row r="7941" spans="63:65" x14ac:dyDescent="0.25">
      <c r="BK7941" s="74">
        <v>13157</v>
      </c>
      <c r="BL7941" s="74" t="s">
        <v>7513</v>
      </c>
      <c r="BM7941" s="74"/>
    </row>
    <row r="7942" spans="63:65" x14ac:dyDescent="0.25">
      <c r="BK7942" s="74">
        <v>13158</v>
      </c>
      <c r="BL7942" s="74" t="s">
        <v>5849</v>
      </c>
      <c r="BM7942" s="74"/>
    </row>
    <row r="7943" spans="63:65" x14ac:dyDescent="0.25">
      <c r="BK7943" s="74">
        <v>13159</v>
      </c>
      <c r="BL7943" s="74" t="s">
        <v>9780</v>
      </c>
      <c r="BM7943" s="74"/>
    </row>
    <row r="7944" spans="63:65" x14ac:dyDescent="0.25">
      <c r="BK7944" s="74">
        <v>13160</v>
      </c>
      <c r="BL7944" s="74" t="s">
        <v>7540</v>
      </c>
      <c r="BM7944" s="74"/>
    </row>
    <row r="7945" spans="63:65" x14ac:dyDescent="0.25">
      <c r="BK7945" s="74">
        <v>13161</v>
      </c>
      <c r="BL7945" s="74" t="s">
        <v>10894</v>
      </c>
      <c r="BM7945" s="74"/>
    </row>
    <row r="7946" spans="63:65" x14ac:dyDescent="0.25">
      <c r="BK7946" s="74">
        <v>13162</v>
      </c>
      <c r="BL7946" s="74" t="s">
        <v>4811</v>
      </c>
      <c r="BM7946" s="74"/>
    </row>
    <row r="7947" spans="63:65" x14ac:dyDescent="0.25">
      <c r="BK7947" s="74">
        <v>13163</v>
      </c>
      <c r="BL7947" s="74" t="s">
        <v>10895</v>
      </c>
      <c r="BM7947" s="74"/>
    </row>
    <row r="7948" spans="63:65" x14ac:dyDescent="0.25">
      <c r="BK7948" s="74">
        <v>13164</v>
      </c>
      <c r="BL7948" s="74" t="s">
        <v>7541</v>
      </c>
      <c r="BM7948" s="74"/>
    </row>
    <row r="7949" spans="63:65" x14ac:dyDescent="0.25">
      <c r="BK7949" s="74">
        <v>13165</v>
      </c>
      <c r="BL7949" s="74" t="s">
        <v>7542</v>
      </c>
      <c r="BM7949" s="74"/>
    </row>
    <row r="7950" spans="63:65" x14ac:dyDescent="0.25">
      <c r="BK7950" s="74">
        <v>13166</v>
      </c>
      <c r="BL7950" s="74" t="s">
        <v>7543</v>
      </c>
      <c r="BM7950" s="74"/>
    </row>
    <row r="7951" spans="63:65" x14ac:dyDescent="0.25">
      <c r="BK7951" s="74">
        <v>13167</v>
      </c>
      <c r="BL7951" s="74" t="s">
        <v>5102</v>
      </c>
      <c r="BM7951" s="74"/>
    </row>
    <row r="7952" spans="63:65" x14ac:dyDescent="0.25">
      <c r="BK7952" s="74">
        <v>13168</v>
      </c>
      <c r="BL7952" s="74" t="s">
        <v>7544</v>
      </c>
      <c r="BM7952" s="74"/>
    </row>
    <row r="7953" spans="63:65" x14ac:dyDescent="0.25">
      <c r="BK7953" s="74">
        <v>13169</v>
      </c>
      <c r="BL7953" s="74" t="s">
        <v>2317</v>
      </c>
      <c r="BM7953" s="74"/>
    </row>
    <row r="7954" spans="63:65" x14ac:dyDescent="0.25">
      <c r="BK7954" s="74">
        <v>13170</v>
      </c>
      <c r="BL7954" s="74" t="s">
        <v>7545</v>
      </c>
      <c r="BM7954" s="74"/>
    </row>
    <row r="7955" spans="63:65" x14ac:dyDescent="0.25">
      <c r="BK7955" s="74">
        <v>13171</v>
      </c>
      <c r="BL7955" s="74" t="s">
        <v>10896</v>
      </c>
      <c r="BM7955" s="74"/>
    </row>
    <row r="7956" spans="63:65" x14ac:dyDescent="0.25">
      <c r="BK7956" s="74">
        <v>13172</v>
      </c>
      <c r="BL7956" s="74" t="s">
        <v>7546</v>
      </c>
      <c r="BM7956" s="74"/>
    </row>
    <row r="7957" spans="63:65" x14ac:dyDescent="0.25">
      <c r="BK7957" s="74">
        <v>13173</v>
      </c>
      <c r="BL7957" s="74" t="s">
        <v>7547</v>
      </c>
      <c r="BM7957" s="74"/>
    </row>
    <row r="7958" spans="63:65" x14ac:dyDescent="0.25">
      <c r="BK7958" s="74">
        <v>13174</v>
      </c>
      <c r="BL7958" s="74" t="s">
        <v>7548</v>
      </c>
      <c r="BM7958" s="74"/>
    </row>
    <row r="7959" spans="63:65" x14ac:dyDescent="0.25">
      <c r="BK7959" s="74">
        <v>13175</v>
      </c>
      <c r="BL7959" s="74" t="s">
        <v>3357</v>
      </c>
      <c r="BM7959" s="74"/>
    </row>
    <row r="7960" spans="63:65" x14ac:dyDescent="0.25">
      <c r="BK7960" s="74">
        <v>13176</v>
      </c>
      <c r="BL7960" s="74" t="s">
        <v>7549</v>
      </c>
      <c r="BM7960" s="74"/>
    </row>
    <row r="7961" spans="63:65" x14ac:dyDescent="0.25">
      <c r="BK7961" s="74">
        <v>13177</v>
      </c>
      <c r="BL7961" s="74" t="s">
        <v>7550</v>
      </c>
      <c r="BM7961" s="74"/>
    </row>
    <row r="7962" spans="63:65" x14ac:dyDescent="0.25">
      <c r="BK7962" s="74">
        <v>13178</v>
      </c>
      <c r="BL7962" s="74" t="s">
        <v>10897</v>
      </c>
      <c r="BM7962" s="74"/>
    </row>
    <row r="7963" spans="63:65" x14ac:dyDescent="0.25">
      <c r="BK7963" s="74">
        <v>13179</v>
      </c>
      <c r="BL7963" s="74" t="s">
        <v>5251</v>
      </c>
      <c r="BM7963" s="74"/>
    </row>
    <row r="7964" spans="63:65" x14ac:dyDescent="0.25">
      <c r="BK7964" s="74">
        <v>13180</v>
      </c>
      <c r="BL7964" s="74" t="s">
        <v>10898</v>
      </c>
      <c r="BM7964" s="74"/>
    </row>
    <row r="7965" spans="63:65" x14ac:dyDescent="0.25">
      <c r="BK7965" s="74">
        <v>13181</v>
      </c>
      <c r="BL7965" s="74" t="s">
        <v>7551</v>
      </c>
      <c r="BM7965" s="74"/>
    </row>
    <row r="7966" spans="63:65" x14ac:dyDescent="0.25">
      <c r="BK7966" s="74">
        <v>13182</v>
      </c>
      <c r="BL7966" s="74" t="s">
        <v>10899</v>
      </c>
      <c r="BM7966" s="74"/>
    </row>
    <row r="7967" spans="63:65" x14ac:dyDescent="0.25">
      <c r="BK7967" s="74">
        <v>13183</v>
      </c>
      <c r="BL7967" s="74" t="s">
        <v>10900</v>
      </c>
      <c r="BM7967" s="74"/>
    </row>
    <row r="7968" spans="63:65" x14ac:dyDescent="0.25">
      <c r="BK7968" s="74">
        <v>13184</v>
      </c>
      <c r="BL7968" s="74" t="s">
        <v>7552</v>
      </c>
      <c r="BM7968" s="74"/>
    </row>
    <row r="7969" spans="63:65" x14ac:dyDescent="0.25">
      <c r="BK7969" s="74">
        <v>13185</v>
      </c>
      <c r="BL7969" s="74" t="s">
        <v>7553</v>
      </c>
      <c r="BM7969" s="74"/>
    </row>
    <row r="7970" spans="63:65" x14ac:dyDescent="0.25">
      <c r="BK7970" s="74">
        <v>13186</v>
      </c>
      <c r="BL7970" s="74" t="s">
        <v>10901</v>
      </c>
      <c r="BM7970" s="74"/>
    </row>
    <row r="7971" spans="63:65" x14ac:dyDescent="0.25">
      <c r="BK7971" s="74">
        <v>13187</v>
      </c>
      <c r="BL7971" s="74" t="s">
        <v>7554</v>
      </c>
      <c r="BM7971" s="74"/>
    </row>
    <row r="7972" spans="63:65" x14ac:dyDescent="0.25">
      <c r="BK7972" s="74">
        <v>13188</v>
      </c>
      <c r="BL7972" s="74" t="s">
        <v>7555</v>
      </c>
      <c r="BM7972" s="74"/>
    </row>
    <row r="7973" spans="63:65" x14ac:dyDescent="0.25">
      <c r="BK7973" s="74">
        <v>13189</v>
      </c>
      <c r="BL7973" s="74" t="s">
        <v>7556</v>
      </c>
      <c r="BM7973" s="74"/>
    </row>
    <row r="7974" spans="63:65" x14ac:dyDescent="0.25">
      <c r="BK7974" s="74">
        <v>13190</v>
      </c>
      <c r="BL7974" s="74" t="s">
        <v>10902</v>
      </c>
      <c r="BM7974" s="74"/>
    </row>
    <row r="7975" spans="63:65" x14ac:dyDescent="0.25">
      <c r="BK7975" s="74">
        <v>13191</v>
      </c>
      <c r="BL7975" s="74" t="s">
        <v>7557</v>
      </c>
      <c r="BM7975" s="74"/>
    </row>
    <row r="7976" spans="63:65" x14ac:dyDescent="0.25">
      <c r="BK7976" s="74">
        <v>13192</v>
      </c>
      <c r="BL7976" s="74" t="s">
        <v>7558</v>
      </c>
      <c r="BM7976" s="74"/>
    </row>
    <row r="7977" spans="63:65" x14ac:dyDescent="0.25">
      <c r="BK7977" s="74">
        <v>13193</v>
      </c>
      <c r="BL7977" s="74" t="s">
        <v>7559</v>
      </c>
      <c r="BM7977" s="74"/>
    </row>
    <row r="7978" spans="63:65" x14ac:dyDescent="0.25">
      <c r="BK7978" s="74">
        <v>13194</v>
      </c>
      <c r="BL7978" s="74" t="s">
        <v>7560</v>
      </c>
      <c r="BM7978" s="74"/>
    </row>
    <row r="7979" spans="63:65" x14ac:dyDescent="0.25">
      <c r="BK7979" s="74">
        <v>13195</v>
      </c>
      <c r="BL7979" s="74" t="s">
        <v>7561</v>
      </c>
      <c r="BM7979" s="74"/>
    </row>
    <row r="7980" spans="63:65" x14ac:dyDescent="0.25">
      <c r="BK7980" s="74">
        <v>13196</v>
      </c>
      <c r="BL7980" s="74" t="s">
        <v>5804</v>
      </c>
      <c r="BM7980" s="74"/>
    </row>
    <row r="7981" spans="63:65" x14ac:dyDescent="0.25">
      <c r="BK7981" s="74">
        <v>13197</v>
      </c>
      <c r="BL7981" s="74" t="s">
        <v>10903</v>
      </c>
      <c r="BM7981" s="74"/>
    </row>
    <row r="7982" spans="63:65" x14ac:dyDescent="0.25">
      <c r="BK7982" s="74">
        <v>13198</v>
      </c>
      <c r="BL7982" s="74" t="s">
        <v>7562</v>
      </c>
      <c r="BM7982" s="74"/>
    </row>
    <row r="7983" spans="63:65" x14ac:dyDescent="0.25">
      <c r="BK7983" s="74">
        <v>13199</v>
      </c>
      <c r="BL7983" s="74" t="s">
        <v>2304</v>
      </c>
      <c r="BM7983" s="74"/>
    </row>
    <row r="7984" spans="63:65" x14ac:dyDescent="0.25">
      <c r="BK7984" s="74">
        <v>13200</v>
      </c>
      <c r="BL7984" s="74" t="s">
        <v>2316</v>
      </c>
      <c r="BM7984" s="74"/>
    </row>
    <row r="7985" spans="63:65" x14ac:dyDescent="0.25">
      <c r="BK7985" s="74">
        <v>13201</v>
      </c>
      <c r="BL7985" s="74" t="s">
        <v>5342</v>
      </c>
      <c r="BM7985" s="74"/>
    </row>
    <row r="7986" spans="63:65" x14ac:dyDescent="0.25">
      <c r="BK7986" s="74">
        <v>13202</v>
      </c>
      <c r="BL7986" s="74" t="s">
        <v>10904</v>
      </c>
      <c r="BM7986" s="74"/>
    </row>
    <row r="7987" spans="63:65" x14ac:dyDescent="0.25">
      <c r="BK7987" s="74">
        <v>13203</v>
      </c>
      <c r="BL7987" s="74" t="s">
        <v>10905</v>
      </c>
      <c r="BM7987" s="74"/>
    </row>
    <row r="7988" spans="63:65" x14ac:dyDescent="0.25">
      <c r="BK7988" s="74">
        <v>13204</v>
      </c>
      <c r="BL7988" s="74" t="s">
        <v>7563</v>
      </c>
      <c r="BM7988" s="74"/>
    </row>
    <row r="7989" spans="63:65" x14ac:dyDescent="0.25">
      <c r="BK7989" s="74">
        <v>13205</v>
      </c>
      <c r="BL7989" s="74" t="s">
        <v>7564</v>
      </c>
      <c r="BM7989" s="74"/>
    </row>
    <row r="7990" spans="63:65" x14ac:dyDescent="0.25">
      <c r="BK7990" s="74">
        <v>13206</v>
      </c>
      <c r="BL7990" s="74" t="s">
        <v>7244</v>
      </c>
      <c r="BM7990" s="74"/>
    </row>
    <row r="7991" spans="63:65" x14ac:dyDescent="0.25">
      <c r="BK7991" s="74">
        <v>13207</v>
      </c>
      <c r="BL7991" s="74" t="s">
        <v>10906</v>
      </c>
      <c r="BM7991" s="74"/>
    </row>
    <row r="7992" spans="63:65" x14ac:dyDescent="0.25">
      <c r="BK7992" s="74">
        <v>13208</v>
      </c>
      <c r="BL7992" s="74" t="s">
        <v>10907</v>
      </c>
      <c r="BM7992" s="74"/>
    </row>
    <row r="7993" spans="63:65" x14ac:dyDescent="0.25">
      <c r="BK7993" s="74">
        <v>13209</v>
      </c>
      <c r="BL7993" s="74" t="s">
        <v>10908</v>
      </c>
      <c r="BM7993" s="74"/>
    </row>
    <row r="7994" spans="63:65" x14ac:dyDescent="0.25">
      <c r="BK7994" s="74">
        <v>13210</v>
      </c>
      <c r="BL7994" s="74" t="s">
        <v>7565</v>
      </c>
      <c r="BM7994" s="74"/>
    </row>
    <row r="7995" spans="63:65" x14ac:dyDescent="0.25">
      <c r="BK7995" s="74">
        <v>13211</v>
      </c>
      <c r="BL7995" s="74" t="s">
        <v>7566</v>
      </c>
      <c r="BM7995" s="74"/>
    </row>
    <row r="7996" spans="63:65" x14ac:dyDescent="0.25">
      <c r="BK7996" s="74">
        <v>13212</v>
      </c>
      <c r="BL7996" s="74" t="s">
        <v>7567</v>
      </c>
      <c r="BM7996" s="74"/>
    </row>
    <row r="7997" spans="63:65" x14ac:dyDescent="0.25">
      <c r="BK7997" s="74">
        <v>13213</v>
      </c>
      <c r="BL7997" s="74" t="s">
        <v>5459</v>
      </c>
      <c r="BM7997" s="74"/>
    </row>
    <row r="7998" spans="63:65" x14ac:dyDescent="0.25">
      <c r="BK7998" s="74">
        <v>13214</v>
      </c>
      <c r="BL7998" s="74" t="s">
        <v>9411</v>
      </c>
      <c r="BM7998" s="74"/>
    </row>
    <row r="7999" spans="63:65" x14ac:dyDescent="0.25">
      <c r="BK7999" s="74">
        <v>13215</v>
      </c>
      <c r="BL7999" s="74" t="s">
        <v>7568</v>
      </c>
      <c r="BM7999" s="74"/>
    </row>
    <row r="8000" spans="63:65" x14ac:dyDescent="0.25">
      <c r="BK8000" s="74">
        <v>13216</v>
      </c>
      <c r="BL8000" s="74" t="s">
        <v>10909</v>
      </c>
      <c r="BM8000" s="74"/>
    </row>
    <row r="8001" spans="63:65" x14ac:dyDescent="0.25">
      <c r="BK8001" s="74">
        <v>13217</v>
      </c>
      <c r="BL8001" s="74" t="s">
        <v>10910</v>
      </c>
      <c r="BM8001" s="74"/>
    </row>
    <row r="8002" spans="63:65" x14ac:dyDescent="0.25">
      <c r="BK8002" s="74">
        <v>13218</v>
      </c>
      <c r="BL8002" s="74" t="s">
        <v>7569</v>
      </c>
      <c r="BM8002" s="74"/>
    </row>
    <row r="8003" spans="63:65" x14ac:dyDescent="0.25">
      <c r="BK8003" s="74">
        <v>13219</v>
      </c>
      <c r="BL8003" s="74" t="s">
        <v>7570</v>
      </c>
      <c r="BM8003" s="74"/>
    </row>
    <row r="8004" spans="63:65" x14ac:dyDescent="0.25">
      <c r="BK8004" s="74">
        <v>13220</v>
      </c>
      <c r="BL8004" s="74" t="s">
        <v>7570</v>
      </c>
      <c r="BM8004" s="74"/>
    </row>
    <row r="8005" spans="63:65" x14ac:dyDescent="0.25">
      <c r="BK8005" s="74">
        <v>13221</v>
      </c>
      <c r="BL8005" s="74" t="s">
        <v>7571</v>
      </c>
      <c r="BM8005" s="74"/>
    </row>
    <row r="8006" spans="63:65" x14ac:dyDescent="0.25">
      <c r="BK8006" s="74">
        <v>13222</v>
      </c>
      <c r="BL8006" s="74" t="s">
        <v>2514</v>
      </c>
      <c r="BM8006" s="74"/>
    </row>
    <row r="8007" spans="63:65" x14ac:dyDescent="0.25">
      <c r="BK8007" s="74">
        <v>13223</v>
      </c>
      <c r="BL8007" s="74" t="s">
        <v>10911</v>
      </c>
      <c r="BM8007" s="74"/>
    </row>
    <row r="8008" spans="63:65" x14ac:dyDescent="0.25">
      <c r="BK8008" s="74">
        <v>13224</v>
      </c>
      <c r="BL8008" s="74" t="s">
        <v>7572</v>
      </c>
      <c r="BM8008" s="74"/>
    </row>
    <row r="8009" spans="63:65" x14ac:dyDescent="0.25">
      <c r="BK8009" s="74">
        <v>13225</v>
      </c>
      <c r="BL8009" s="74" t="s">
        <v>7310</v>
      </c>
      <c r="BM8009" s="74"/>
    </row>
    <row r="8010" spans="63:65" x14ac:dyDescent="0.25">
      <c r="BK8010" s="74">
        <v>13226</v>
      </c>
      <c r="BL8010" s="74" t="s">
        <v>7573</v>
      </c>
      <c r="BM8010" s="74"/>
    </row>
    <row r="8011" spans="63:65" x14ac:dyDescent="0.25">
      <c r="BK8011" s="74">
        <v>13227</v>
      </c>
      <c r="BL8011" s="74" t="s">
        <v>10912</v>
      </c>
      <c r="BM8011" s="74"/>
    </row>
    <row r="8012" spans="63:65" x14ac:dyDescent="0.25">
      <c r="BK8012" s="74">
        <v>13228</v>
      </c>
      <c r="BL8012" s="74" t="s">
        <v>7574</v>
      </c>
      <c r="BM8012" s="74"/>
    </row>
    <row r="8013" spans="63:65" x14ac:dyDescent="0.25">
      <c r="BK8013" s="74">
        <v>13229</v>
      </c>
      <c r="BL8013" s="74" t="s">
        <v>7575</v>
      </c>
      <c r="BM8013" s="74"/>
    </row>
    <row r="8014" spans="63:65" x14ac:dyDescent="0.25">
      <c r="BK8014" s="74">
        <v>13230</v>
      </c>
      <c r="BL8014" s="74" t="s">
        <v>7576</v>
      </c>
      <c r="BM8014" s="74"/>
    </row>
    <row r="8015" spans="63:65" x14ac:dyDescent="0.25">
      <c r="BK8015" s="74">
        <v>13231</v>
      </c>
      <c r="BL8015" s="74" t="s">
        <v>10913</v>
      </c>
      <c r="BM8015" s="74"/>
    </row>
    <row r="8016" spans="63:65" x14ac:dyDescent="0.25">
      <c r="BK8016" s="74">
        <v>13232</v>
      </c>
      <c r="BL8016" s="74" t="s">
        <v>7577</v>
      </c>
      <c r="BM8016" s="74"/>
    </row>
    <row r="8017" spans="63:65" x14ac:dyDescent="0.25">
      <c r="BK8017" s="74">
        <v>13233</v>
      </c>
      <c r="BL8017" s="74" t="s">
        <v>6780</v>
      </c>
      <c r="BM8017" s="74"/>
    </row>
    <row r="8018" spans="63:65" x14ac:dyDescent="0.25">
      <c r="BK8018" s="74">
        <v>13234</v>
      </c>
      <c r="BL8018" s="74" t="s">
        <v>10914</v>
      </c>
      <c r="BM8018" s="74"/>
    </row>
    <row r="8019" spans="63:65" x14ac:dyDescent="0.25">
      <c r="BK8019" s="74">
        <v>13235</v>
      </c>
      <c r="BL8019" s="74" t="s">
        <v>7578</v>
      </c>
      <c r="BM8019" s="74"/>
    </row>
    <row r="8020" spans="63:65" x14ac:dyDescent="0.25">
      <c r="BK8020" s="74">
        <v>13236</v>
      </c>
      <c r="BL8020" s="74" t="s">
        <v>3467</v>
      </c>
      <c r="BM8020" s="74"/>
    </row>
    <row r="8021" spans="63:65" x14ac:dyDescent="0.25">
      <c r="BK8021" s="74">
        <v>13237</v>
      </c>
      <c r="BL8021" s="74" t="s">
        <v>7579</v>
      </c>
      <c r="BM8021" s="74"/>
    </row>
    <row r="8022" spans="63:65" x14ac:dyDescent="0.25">
      <c r="BK8022" s="74">
        <v>13238</v>
      </c>
      <c r="BL8022" s="74" t="s">
        <v>10915</v>
      </c>
      <c r="BM8022" s="74"/>
    </row>
    <row r="8023" spans="63:65" x14ac:dyDescent="0.25">
      <c r="BK8023" s="74">
        <v>13239</v>
      </c>
      <c r="BL8023" s="74" t="s">
        <v>3357</v>
      </c>
      <c r="BM8023" s="74"/>
    </row>
    <row r="8024" spans="63:65" x14ac:dyDescent="0.25">
      <c r="BK8024" s="74">
        <v>13240</v>
      </c>
      <c r="BL8024" s="74" t="s">
        <v>9412</v>
      </c>
      <c r="BM8024" s="74"/>
    </row>
    <row r="8025" spans="63:65" x14ac:dyDescent="0.25">
      <c r="BK8025" s="74">
        <v>13241</v>
      </c>
      <c r="BL8025" s="74" t="s">
        <v>1440</v>
      </c>
      <c r="BM8025" s="74"/>
    </row>
    <row r="8026" spans="63:65" x14ac:dyDescent="0.25">
      <c r="BK8026" s="74">
        <v>13242</v>
      </c>
      <c r="BL8026" s="74" t="s">
        <v>6780</v>
      </c>
      <c r="BM8026" s="74"/>
    </row>
    <row r="8027" spans="63:65" x14ac:dyDescent="0.25">
      <c r="BK8027" s="74">
        <v>13243</v>
      </c>
      <c r="BL8027" s="74" t="s">
        <v>7580</v>
      </c>
      <c r="BM8027" s="74"/>
    </row>
    <row r="8028" spans="63:65" x14ac:dyDescent="0.25">
      <c r="BK8028" s="74">
        <v>13244</v>
      </c>
      <c r="BL8028" s="74" t="s">
        <v>7581</v>
      </c>
      <c r="BM8028" s="74"/>
    </row>
    <row r="8029" spans="63:65" x14ac:dyDescent="0.25">
      <c r="BK8029" s="74">
        <v>13245</v>
      </c>
      <c r="BL8029" s="74" t="s">
        <v>7582</v>
      </c>
      <c r="BM8029" s="74"/>
    </row>
    <row r="8030" spans="63:65" x14ac:dyDescent="0.25">
      <c r="BK8030" s="74">
        <v>13246</v>
      </c>
      <c r="BL8030" s="74" t="s">
        <v>7583</v>
      </c>
      <c r="BM8030" s="74"/>
    </row>
    <row r="8031" spans="63:65" x14ac:dyDescent="0.25">
      <c r="BK8031" s="74">
        <v>13247</v>
      </c>
      <c r="BL8031" s="74" t="s">
        <v>7584</v>
      </c>
      <c r="BM8031" s="74"/>
    </row>
    <row r="8032" spans="63:65" x14ac:dyDescent="0.25">
      <c r="BK8032" s="74">
        <v>13248</v>
      </c>
      <c r="BL8032" s="74" t="s">
        <v>7585</v>
      </c>
      <c r="BM8032" s="74"/>
    </row>
    <row r="8033" spans="63:65" x14ac:dyDescent="0.25">
      <c r="BK8033" s="74">
        <v>13249</v>
      </c>
      <c r="BL8033" s="74" t="s">
        <v>7586</v>
      </c>
      <c r="BM8033" s="74"/>
    </row>
    <row r="8034" spans="63:65" x14ac:dyDescent="0.25">
      <c r="BK8034" s="74">
        <v>13250</v>
      </c>
      <c r="BL8034" s="74" t="s">
        <v>4039</v>
      </c>
      <c r="BM8034" s="74"/>
    </row>
    <row r="8035" spans="63:65" x14ac:dyDescent="0.25">
      <c r="BK8035" s="74">
        <v>13251</v>
      </c>
      <c r="BL8035" s="74" t="s">
        <v>10916</v>
      </c>
      <c r="BM8035" s="74"/>
    </row>
    <row r="8036" spans="63:65" x14ac:dyDescent="0.25">
      <c r="BK8036" s="74">
        <v>13252</v>
      </c>
      <c r="BL8036" s="74" t="s">
        <v>7587</v>
      </c>
      <c r="BM8036" s="74"/>
    </row>
    <row r="8037" spans="63:65" x14ac:dyDescent="0.25">
      <c r="BK8037" s="74">
        <v>13253</v>
      </c>
      <c r="BL8037" s="74" t="s">
        <v>7588</v>
      </c>
      <c r="BM8037" s="74"/>
    </row>
    <row r="8038" spans="63:65" x14ac:dyDescent="0.25">
      <c r="BK8038" s="74">
        <v>13254</v>
      </c>
      <c r="BL8038" s="74" t="s">
        <v>10917</v>
      </c>
      <c r="BM8038" s="74"/>
    </row>
    <row r="8039" spans="63:65" x14ac:dyDescent="0.25">
      <c r="BK8039" s="74">
        <v>13255</v>
      </c>
      <c r="BL8039" s="74" t="s">
        <v>7589</v>
      </c>
      <c r="BM8039" s="74"/>
    </row>
    <row r="8040" spans="63:65" x14ac:dyDescent="0.25">
      <c r="BK8040" s="74">
        <v>13256</v>
      </c>
      <c r="BL8040" s="74" t="s">
        <v>10918</v>
      </c>
      <c r="BM8040" s="74"/>
    </row>
    <row r="8041" spans="63:65" x14ac:dyDescent="0.25">
      <c r="BK8041" s="74">
        <v>13257</v>
      </c>
      <c r="BL8041" s="74" t="s">
        <v>7590</v>
      </c>
      <c r="BM8041" s="74"/>
    </row>
    <row r="8042" spans="63:65" x14ac:dyDescent="0.25">
      <c r="BK8042" s="74">
        <v>13258</v>
      </c>
      <c r="BL8042" s="74" t="s">
        <v>10919</v>
      </c>
      <c r="BM8042" s="74"/>
    </row>
    <row r="8043" spans="63:65" x14ac:dyDescent="0.25">
      <c r="BK8043" s="74">
        <v>13259</v>
      </c>
      <c r="BL8043" s="74" t="s">
        <v>10920</v>
      </c>
      <c r="BM8043" s="74"/>
    </row>
    <row r="8044" spans="63:65" x14ac:dyDescent="0.25">
      <c r="BK8044" s="74">
        <v>13260</v>
      </c>
      <c r="BL8044" s="74" t="s">
        <v>7314</v>
      </c>
      <c r="BM8044" s="74"/>
    </row>
    <row r="8045" spans="63:65" x14ac:dyDescent="0.25">
      <c r="BK8045" s="74">
        <v>13261</v>
      </c>
      <c r="BL8045" s="74" t="s">
        <v>7591</v>
      </c>
      <c r="BM8045" s="74"/>
    </row>
    <row r="8046" spans="63:65" x14ac:dyDescent="0.25">
      <c r="BK8046" s="74">
        <v>13262</v>
      </c>
      <c r="BL8046" s="74" t="s">
        <v>7592</v>
      </c>
      <c r="BM8046" s="74"/>
    </row>
    <row r="8047" spans="63:65" x14ac:dyDescent="0.25">
      <c r="BK8047" s="74">
        <v>13263</v>
      </c>
      <c r="BL8047" s="74" t="s">
        <v>7593</v>
      </c>
      <c r="BM8047" s="74"/>
    </row>
    <row r="8048" spans="63:65" x14ac:dyDescent="0.25">
      <c r="BK8048" s="74">
        <v>13264</v>
      </c>
      <c r="BL8048" s="74" t="s">
        <v>7594</v>
      </c>
      <c r="BM8048" s="74"/>
    </row>
    <row r="8049" spans="63:65" x14ac:dyDescent="0.25">
      <c r="BK8049" s="74">
        <v>13265</v>
      </c>
      <c r="BL8049" s="74" t="s">
        <v>10921</v>
      </c>
      <c r="BM8049" s="74"/>
    </row>
    <row r="8050" spans="63:65" x14ac:dyDescent="0.25">
      <c r="BK8050" s="74">
        <v>13266</v>
      </c>
      <c r="BL8050" s="74" t="s">
        <v>10922</v>
      </c>
      <c r="BM8050" s="74"/>
    </row>
    <row r="8051" spans="63:65" x14ac:dyDescent="0.25">
      <c r="BK8051" s="74">
        <v>13267</v>
      </c>
      <c r="BL8051" s="74" t="s">
        <v>7595</v>
      </c>
      <c r="BM8051" s="74"/>
    </row>
    <row r="8052" spans="63:65" x14ac:dyDescent="0.25">
      <c r="BK8052" s="74">
        <v>13268</v>
      </c>
      <c r="BL8052" s="74" t="s">
        <v>7176</v>
      </c>
      <c r="BM8052" s="74"/>
    </row>
    <row r="8053" spans="63:65" x14ac:dyDescent="0.25">
      <c r="BK8053" s="74">
        <v>13269</v>
      </c>
      <c r="BL8053" s="74" t="s">
        <v>7592</v>
      </c>
      <c r="BM8053" s="74"/>
    </row>
    <row r="8054" spans="63:65" x14ac:dyDescent="0.25">
      <c r="BK8054" s="74">
        <v>13270</v>
      </c>
      <c r="BL8054" s="74" t="s">
        <v>7292</v>
      </c>
      <c r="BM8054" s="74"/>
    </row>
    <row r="8055" spans="63:65" x14ac:dyDescent="0.25">
      <c r="BK8055" s="74">
        <v>13271</v>
      </c>
      <c r="BL8055" s="74" t="s">
        <v>7596</v>
      </c>
      <c r="BM8055" s="74"/>
    </row>
    <row r="8056" spans="63:65" x14ac:dyDescent="0.25">
      <c r="BK8056" s="74">
        <v>13272</v>
      </c>
      <c r="BL8056" s="74" t="s">
        <v>7596</v>
      </c>
      <c r="BM8056" s="74"/>
    </row>
    <row r="8057" spans="63:65" x14ac:dyDescent="0.25">
      <c r="BK8057" s="74">
        <v>13273</v>
      </c>
      <c r="BL8057" s="74" t="s">
        <v>7597</v>
      </c>
      <c r="BM8057" s="74"/>
    </row>
    <row r="8058" spans="63:65" x14ac:dyDescent="0.25">
      <c r="BK8058" s="74">
        <v>13274</v>
      </c>
      <c r="BL8058" s="74" t="s">
        <v>7598</v>
      </c>
      <c r="BM8058" s="74"/>
    </row>
    <row r="8059" spans="63:65" x14ac:dyDescent="0.25">
      <c r="BK8059" s="74">
        <v>13275</v>
      </c>
      <c r="BL8059" s="74" t="s">
        <v>7599</v>
      </c>
      <c r="BM8059" s="74"/>
    </row>
    <row r="8060" spans="63:65" x14ac:dyDescent="0.25">
      <c r="BK8060" s="74">
        <v>13276</v>
      </c>
      <c r="BL8060" s="74" t="s">
        <v>7600</v>
      </c>
      <c r="BM8060" s="74"/>
    </row>
    <row r="8061" spans="63:65" x14ac:dyDescent="0.25">
      <c r="BK8061" s="74">
        <v>13277</v>
      </c>
      <c r="BL8061" s="74" t="s">
        <v>7601</v>
      </c>
      <c r="BM8061" s="74"/>
    </row>
    <row r="8062" spans="63:65" x14ac:dyDescent="0.25">
      <c r="BK8062" s="74">
        <v>13278</v>
      </c>
      <c r="BL8062" s="74" t="s">
        <v>7602</v>
      </c>
      <c r="BM8062" s="74"/>
    </row>
    <row r="8063" spans="63:65" x14ac:dyDescent="0.25">
      <c r="BK8063" s="74">
        <v>13279</v>
      </c>
      <c r="BL8063" s="74" t="s">
        <v>7603</v>
      </c>
      <c r="BM8063" s="74"/>
    </row>
    <row r="8064" spans="63:65" x14ac:dyDescent="0.25">
      <c r="BK8064" s="74">
        <v>13280</v>
      </c>
      <c r="BL8064" s="74" t="s">
        <v>7604</v>
      </c>
      <c r="BM8064" s="74"/>
    </row>
    <row r="8065" spans="63:65" x14ac:dyDescent="0.25">
      <c r="BK8065" s="74">
        <v>13281</v>
      </c>
      <c r="BL8065" s="74" t="s">
        <v>7605</v>
      </c>
      <c r="BM8065" s="74"/>
    </row>
    <row r="8066" spans="63:65" x14ac:dyDescent="0.25">
      <c r="BK8066" s="74">
        <v>13282</v>
      </c>
      <c r="BL8066" s="74" t="s">
        <v>7606</v>
      </c>
      <c r="BM8066" s="74"/>
    </row>
    <row r="8067" spans="63:65" x14ac:dyDescent="0.25">
      <c r="BK8067" s="74">
        <v>13283</v>
      </c>
      <c r="BL8067" s="74" t="s">
        <v>3362</v>
      </c>
      <c r="BM8067" s="74"/>
    </row>
    <row r="8068" spans="63:65" x14ac:dyDescent="0.25">
      <c r="BK8068" s="74">
        <v>13284</v>
      </c>
      <c r="BL8068" s="74" t="s">
        <v>3297</v>
      </c>
      <c r="BM8068" s="74"/>
    </row>
    <row r="8069" spans="63:65" x14ac:dyDescent="0.25">
      <c r="BK8069" s="74">
        <v>13285</v>
      </c>
      <c r="BL8069" s="74" t="s">
        <v>10923</v>
      </c>
      <c r="BM8069" s="74"/>
    </row>
    <row r="8070" spans="63:65" x14ac:dyDescent="0.25">
      <c r="BK8070" s="74">
        <v>13286</v>
      </c>
      <c r="BL8070" s="74" t="s">
        <v>7607</v>
      </c>
      <c r="BM8070" s="74"/>
    </row>
    <row r="8071" spans="63:65" x14ac:dyDescent="0.25">
      <c r="BK8071" s="74">
        <v>13287</v>
      </c>
      <c r="BL8071" s="74" t="s">
        <v>5592</v>
      </c>
      <c r="BM8071" s="74"/>
    </row>
    <row r="8072" spans="63:65" x14ac:dyDescent="0.25">
      <c r="BK8072" s="74">
        <v>13288</v>
      </c>
      <c r="BL8072" s="74" t="s">
        <v>3411</v>
      </c>
      <c r="BM8072" s="74"/>
    </row>
    <row r="8073" spans="63:65" x14ac:dyDescent="0.25">
      <c r="BK8073" s="74">
        <v>13289</v>
      </c>
      <c r="BL8073" s="74" t="s">
        <v>4738</v>
      </c>
      <c r="BM8073" s="74"/>
    </row>
    <row r="8074" spans="63:65" x14ac:dyDescent="0.25">
      <c r="BK8074" s="74">
        <v>13290</v>
      </c>
      <c r="BL8074" s="74" t="s">
        <v>10924</v>
      </c>
      <c r="BM8074" s="74"/>
    </row>
    <row r="8075" spans="63:65" x14ac:dyDescent="0.25">
      <c r="BK8075" s="74">
        <v>13291</v>
      </c>
      <c r="BL8075" s="74" t="s">
        <v>12956</v>
      </c>
      <c r="BM8075" s="74"/>
    </row>
    <row r="8076" spans="63:65" x14ac:dyDescent="0.25">
      <c r="BK8076" s="74">
        <v>13292</v>
      </c>
      <c r="BL8076" s="74" t="s">
        <v>10925</v>
      </c>
      <c r="BM8076" s="74"/>
    </row>
    <row r="8077" spans="63:65" x14ac:dyDescent="0.25">
      <c r="BK8077" s="74">
        <v>13293</v>
      </c>
      <c r="BL8077" s="74" t="s">
        <v>7608</v>
      </c>
      <c r="BM8077" s="74"/>
    </row>
    <row r="8078" spans="63:65" x14ac:dyDescent="0.25">
      <c r="BK8078" s="74">
        <v>13294</v>
      </c>
      <c r="BL8078" s="74" t="s">
        <v>865</v>
      </c>
      <c r="BM8078" s="74"/>
    </row>
    <row r="8079" spans="63:65" x14ac:dyDescent="0.25">
      <c r="BK8079" s="74">
        <v>13295</v>
      </c>
      <c r="BL8079" s="74" t="s">
        <v>7609</v>
      </c>
      <c r="BM8079" s="74"/>
    </row>
    <row r="8080" spans="63:65" x14ac:dyDescent="0.25">
      <c r="BK8080" s="74">
        <v>13296</v>
      </c>
      <c r="BL8080" s="74" t="s">
        <v>10926</v>
      </c>
      <c r="BM8080" s="74"/>
    </row>
    <row r="8081" spans="63:65" x14ac:dyDescent="0.25">
      <c r="BK8081" s="74">
        <v>13297</v>
      </c>
      <c r="BL8081" s="74" t="s">
        <v>7610</v>
      </c>
      <c r="BM8081" s="74"/>
    </row>
    <row r="8082" spans="63:65" x14ac:dyDescent="0.25">
      <c r="BK8082" s="74">
        <v>13298</v>
      </c>
      <c r="BL8082" s="74" t="s">
        <v>867</v>
      </c>
      <c r="BM8082" s="74"/>
    </row>
    <row r="8083" spans="63:65" x14ac:dyDescent="0.25">
      <c r="BK8083" s="74">
        <v>13299</v>
      </c>
      <c r="BL8083" s="74" t="s">
        <v>6188</v>
      </c>
      <c r="BM8083" s="74"/>
    </row>
    <row r="8084" spans="63:65" x14ac:dyDescent="0.25">
      <c r="BK8084" s="74">
        <v>13300</v>
      </c>
      <c r="BL8084" s="74" t="s">
        <v>10927</v>
      </c>
      <c r="BM8084" s="74"/>
    </row>
    <row r="8085" spans="63:65" x14ac:dyDescent="0.25">
      <c r="BK8085" s="74">
        <v>13301</v>
      </c>
      <c r="BL8085" s="74" t="s">
        <v>3462</v>
      </c>
      <c r="BM8085" s="74"/>
    </row>
    <row r="8086" spans="63:65" x14ac:dyDescent="0.25">
      <c r="BK8086" s="74">
        <v>13302</v>
      </c>
      <c r="BL8086" s="74" t="s">
        <v>10928</v>
      </c>
      <c r="BM8086" s="74"/>
    </row>
    <row r="8087" spans="63:65" x14ac:dyDescent="0.25">
      <c r="BK8087" s="74">
        <v>13303</v>
      </c>
      <c r="BL8087" s="74" t="s">
        <v>6253</v>
      </c>
      <c r="BM8087" s="74"/>
    </row>
    <row r="8088" spans="63:65" x14ac:dyDescent="0.25">
      <c r="BK8088" s="74">
        <v>13304</v>
      </c>
      <c r="BL8088" s="74" t="s">
        <v>7611</v>
      </c>
      <c r="BM8088" s="74"/>
    </row>
    <row r="8089" spans="63:65" x14ac:dyDescent="0.25">
      <c r="BK8089" s="74">
        <v>13305</v>
      </c>
      <c r="BL8089" s="74" t="s">
        <v>7612</v>
      </c>
      <c r="BM8089" s="74"/>
    </row>
    <row r="8090" spans="63:65" x14ac:dyDescent="0.25">
      <c r="BK8090" s="74">
        <v>13306</v>
      </c>
      <c r="BL8090" s="74" t="s">
        <v>7613</v>
      </c>
      <c r="BM8090" s="74"/>
    </row>
    <row r="8091" spans="63:65" x14ac:dyDescent="0.25">
      <c r="BK8091" s="74">
        <v>13307</v>
      </c>
      <c r="BL8091" s="74" t="s">
        <v>7614</v>
      </c>
      <c r="BM8091" s="74"/>
    </row>
    <row r="8092" spans="63:65" x14ac:dyDescent="0.25">
      <c r="BK8092" s="74">
        <v>13308</v>
      </c>
      <c r="BL8092" s="74" t="s">
        <v>3727</v>
      </c>
      <c r="BM8092" s="74"/>
    </row>
    <row r="8093" spans="63:65" x14ac:dyDescent="0.25">
      <c r="BK8093" s="74">
        <v>13309</v>
      </c>
      <c r="BL8093" s="74" t="s">
        <v>10929</v>
      </c>
      <c r="BM8093" s="74"/>
    </row>
    <row r="8094" spans="63:65" x14ac:dyDescent="0.25">
      <c r="BK8094" s="74">
        <v>13310</v>
      </c>
      <c r="BL8094" s="74" t="s">
        <v>7615</v>
      </c>
      <c r="BM8094" s="74"/>
    </row>
    <row r="8095" spans="63:65" x14ac:dyDescent="0.25">
      <c r="BK8095" s="74">
        <v>13311</v>
      </c>
      <c r="BL8095" s="74" t="s">
        <v>10930</v>
      </c>
      <c r="BM8095" s="74"/>
    </row>
    <row r="8096" spans="63:65" x14ac:dyDescent="0.25">
      <c r="BK8096" s="74">
        <v>13312</v>
      </c>
      <c r="BL8096" s="74" t="s">
        <v>7170</v>
      </c>
      <c r="BM8096" s="74"/>
    </row>
    <row r="8097" spans="63:65" x14ac:dyDescent="0.25">
      <c r="BK8097" s="74">
        <v>13313</v>
      </c>
      <c r="BL8097" s="74" t="s">
        <v>7616</v>
      </c>
      <c r="BM8097" s="74"/>
    </row>
    <row r="8098" spans="63:65" x14ac:dyDescent="0.25">
      <c r="BK8098" s="74">
        <v>13314</v>
      </c>
      <c r="BL8098" s="74" t="s">
        <v>7617</v>
      </c>
      <c r="BM8098" s="74"/>
    </row>
    <row r="8099" spans="63:65" x14ac:dyDescent="0.25">
      <c r="BK8099" s="74">
        <v>13315</v>
      </c>
      <c r="BL8099" s="74" t="s">
        <v>4533</v>
      </c>
      <c r="BM8099" s="74"/>
    </row>
    <row r="8100" spans="63:65" x14ac:dyDescent="0.25">
      <c r="BK8100" s="74">
        <v>13316</v>
      </c>
      <c r="BL8100" s="74" t="s">
        <v>3390</v>
      </c>
      <c r="BM8100" s="74"/>
    </row>
    <row r="8101" spans="63:65" x14ac:dyDescent="0.25">
      <c r="BK8101" s="74">
        <v>13317</v>
      </c>
      <c r="BL8101" s="74" t="s">
        <v>7618</v>
      </c>
      <c r="BM8101" s="74"/>
    </row>
    <row r="8102" spans="63:65" x14ac:dyDescent="0.25">
      <c r="BK8102" s="74">
        <v>13318</v>
      </c>
      <c r="BL8102" s="74" t="s">
        <v>7619</v>
      </c>
      <c r="BM8102" s="74"/>
    </row>
    <row r="8103" spans="63:65" x14ac:dyDescent="0.25">
      <c r="BK8103" s="74">
        <v>13319</v>
      </c>
      <c r="BL8103" s="74" t="s">
        <v>7620</v>
      </c>
      <c r="BM8103" s="74"/>
    </row>
    <row r="8104" spans="63:65" x14ac:dyDescent="0.25">
      <c r="BK8104" s="74">
        <v>13320</v>
      </c>
      <c r="BL8104" s="74" t="s">
        <v>7621</v>
      </c>
      <c r="BM8104" s="74"/>
    </row>
    <row r="8105" spans="63:65" x14ac:dyDescent="0.25">
      <c r="BK8105" s="74">
        <v>13321</v>
      </c>
      <c r="BL8105" s="74" t="s">
        <v>7622</v>
      </c>
      <c r="BM8105" s="74"/>
    </row>
    <row r="8106" spans="63:65" x14ac:dyDescent="0.25">
      <c r="BK8106" s="74">
        <v>13322</v>
      </c>
      <c r="BL8106" s="74" t="s">
        <v>7005</v>
      </c>
      <c r="BM8106" s="74"/>
    </row>
    <row r="8107" spans="63:65" x14ac:dyDescent="0.25">
      <c r="BK8107" s="74">
        <v>13323</v>
      </c>
      <c r="BL8107" s="74" t="s">
        <v>6780</v>
      </c>
      <c r="BM8107" s="74"/>
    </row>
    <row r="8108" spans="63:65" x14ac:dyDescent="0.25">
      <c r="BK8108" s="74">
        <v>13324</v>
      </c>
      <c r="BL8108" s="74" t="s">
        <v>7623</v>
      </c>
      <c r="BM8108" s="74"/>
    </row>
    <row r="8109" spans="63:65" x14ac:dyDescent="0.25">
      <c r="BK8109" s="74">
        <v>13325</v>
      </c>
      <c r="BL8109" s="74" t="s">
        <v>7624</v>
      </c>
      <c r="BM8109" s="74"/>
    </row>
    <row r="8110" spans="63:65" x14ac:dyDescent="0.25">
      <c r="BK8110" s="74">
        <v>13326</v>
      </c>
      <c r="BL8110" s="74" t="s">
        <v>9413</v>
      </c>
      <c r="BM8110" s="74"/>
    </row>
    <row r="8111" spans="63:65" x14ac:dyDescent="0.25">
      <c r="BK8111" s="74">
        <v>13327</v>
      </c>
      <c r="BL8111" s="74" t="s">
        <v>9394</v>
      </c>
      <c r="BM8111" s="74"/>
    </row>
    <row r="8112" spans="63:65" x14ac:dyDescent="0.25">
      <c r="BK8112" s="74">
        <v>13328</v>
      </c>
      <c r="BL8112" s="74" t="s">
        <v>7625</v>
      </c>
      <c r="BM8112" s="74"/>
    </row>
    <row r="8113" spans="63:65" x14ac:dyDescent="0.25">
      <c r="BK8113" s="74">
        <v>13329</v>
      </c>
      <c r="BL8113" s="74" t="s">
        <v>7626</v>
      </c>
      <c r="BM8113" s="74"/>
    </row>
    <row r="8114" spans="63:65" x14ac:dyDescent="0.25">
      <c r="BK8114" s="74">
        <v>13330</v>
      </c>
      <c r="BL8114" s="74" t="s">
        <v>10931</v>
      </c>
      <c r="BM8114" s="74"/>
    </row>
    <row r="8115" spans="63:65" x14ac:dyDescent="0.25">
      <c r="BK8115" s="74">
        <v>13331</v>
      </c>
      <c r="BL8115" s="74" t="s">
        <v>10932</v>
      </c>
      <c r="BM8115" s="74"/>
    </row>
    <row r="8116" spans="63:65" x14ac:dyDescent="0.25">
      <c r="BK8116" s="74">
        <v>13332</v>
      </c>
      <c r="BL8116" s="74" t="s">
        <v>7627</v>
      </c>
      <c r="BM8116" s="74"/>
    </row>
    <row r="8117" spans="63:65" x14ac:dyDescent="0.25">
      <c r="BK8117" s="74">
        <v>13333</v>
      </c>
      <c r="BL8117" s="74" t="s">
        <v>7513</v>
      </c>
      <c r="BM8117" s="74"/>
    </row>
    <row r="8118" spans="63:65" x14ac:dyDescent="0.25">
      <c r="BK8118" s="74">
        <v>13334</v>
      </c>
      <c r="BL8118" s="74" t="s">
        <v>10933</v>
      </c>
      <c r="BM8118" s="74"/>
    </row>
    <row r="8119" spans="63:65" x14ac:dyDescent="0.25">
      <c r="BK8119" s="74">
        <v>13335</v>
      </c>
      <c r="BL8119" s="74" t="s">
        <v>7628</v>
      </c>
      <c r="BM8119" s="74"/>
    </row>
    <row r="8120" spans="63:65" x14ac:dyDescent="0.25">
      <c r="BK8120" s="74">
        <v>13336</v>
      </c>
      <c r="BL8120" s="74" t="s">
        <v>7629</v>
      </c>
      <c r="BM8120" s="74"/>
    </row>
    <row r="8121" spans="63:65" x14ac:dyDescent="0.25">
      <c r="BK8121" s="74">
        <v>13337</v>
      </c>
      <c r="BL8121" s="74" t="s">
        <v>7630</v>
      </c>
      <c r="BM8121" s="74"/>
    </row>
    <row r="8122" spans="63:65" x14ac:dyDescent="0.25">
      <c r="BK8122" s="74">
        <v>13338</v>
      </c>
      <c r="BL8122" s="74" t="s">
        <v>7631</v>
      </c>
      <c r="BM8122" s="74"/>
    </row>
    <row r="8123" spans="63:65" x14ac:dyDescent="0.25">
      <c r="BK8123" s="74">
        <v>13339</v>
      </c>
      <c r="BL8123" s="74" t="s">
        <v>10934</v>
      </c>
      <c r="BM8123" s="74"/>
    </row>
    <row r="8124" spans="63:65" x14ac:dyDescent="0.25">
      <c r="BK8124" s="74">
        <v>13340</v>
      </c>
      <c r="BL8124" s="74" t="s">
        <v>6253</v>
      </c>
      <c r="BM8124" s="74"/>
    </row>
    <row r="8125" spans="63:65" x14ac:dyDescent="0.25">
      <c r="BK8125" s="74">
        <v>13341</v>
      </c>
      <c r="BL8125" s="74" t="s">
        <v>10935</v>
      </c>
      <c r="BM8125" s="74"/>
    </row>
    <row r="8126" spans="63:65" x14ac:dyDescent="0.25">
      <c r="BK8126" s="74">
        <v>13342</v>
      </c>
      <c r="BL8126" s="74" t="s">
        <v>10936</v>
      </c>
      <c r="BM8126" s="74"/>
    </row>
    <row r="8127" spans="63:65" x14ac:dyDescent="0.25">
      <c r="BK8127" s="74">
        <v>13343</v>
      </c>
      <c r="BL8127" s="74" t="s">
        <v>2768</v>
      </c>
      <c r="BM8127" s="74"/>
    </row>
    <row r="8128" spans="63:65" x14ac:dyDescent="0.25">
      <c r="BK8128" s="74">
        <v>13344</v>
      </c>
      <c r="BL8128" s="74" t="s">
        <v>7632</v>
      </c>
      <c r="BM8128" s="74"/>
    </row>
    <row r="8129" spans="63:65" x14ac:dyDescent="0.25">
      <c r="BK8129" s="74">
        <v>13345</v>
      </c>
      <c r="BL8129" s="74" t="s">
        <v>7633</v>
      </c>
      <c r="BM8129" s="74"/>
    </row>
    <row r="8130" spans="63:65" x14ac:dyDescent="0.25">
      <c r="BK8130" s="74">
        <v>13346</v>
      </c>
      <c r="BL8130" s="74" t="s">
        <v>7633</v>
      </c>
      <c r="BM8130" s="74"/>
    </row>
    <row r="8131" spans="63:65" x14ac:dyDescent="0.25">
      <c r="BK8131" s="74">
        <v>13347</v>
      </c>
      <c r="BL8131" s="74" t="s">
        <v>7605</v>
      </c>
      <c r="BM8131" s="74"/>
    </row>
    <row r="8132" spans="63:65" x14ac:dyDescent="0.25">
      <c r="BK8132" s="74">
        <v>13348</v>
      </c>
      <c r="BL8132" s="74" t="s">
        <v>7190</v>
      </c>
      <c r="BM8132" s="74"/>
    </row>
    <row r="8133" spans="63:65" x14ac:dyDescent="0.25">
      <c r="BK8133" s="74">
        <v>13349</v>
      </c>
      <c r="BL8133" s="74" t="s">
        <v>7199</v>
      </c>
      <c r="BM8133" s="74"/>
    </row>
    <row r="8134" spans="63:65" x14ac:dyDescent="0.25">
      <c r="BK8134" s="74">
        <v>13350</v>
      </c>
      <c r="BL8134" s="74" t="s">
        <v>10937</v>
      </c>
      <c r="BM8134" s="74"/>
    </row>
    <row r="8135" spans="63:65" x14ac:dyDescent="0.25">
      <c r="BK8135" s="74">
        <v>13351</v>
      </c>
      <c r="BL8135" s="74" t="s">
        <v>6947</v>
      </c>
      <c r="BM8135" s="74"/>
    </row>
    <row r="8136" spans="63:65" x14ac:dyDescent="0.25">
      <c r="BK8136" s="74">
        <v>13352</v>
      </c>
      <c r="BL8136" s="74" t="s">
        <v>7634</v>
      </c>
      <c r="BM8136" s="74"/>
    </row>
    <row r="8137" spans="63:65" x14ac:dyDescent="0.25">
      <c r="BK8137" s="74">
        <v>13353</v>
      </c>
      <c r="BL8137" s="74" t="s">
        <v>7635</v>
      </c>
      <c r="BM8137" s="74"/>
    </row>
    <row r="8138" spans="63:65" x14ac:dyDescent="0.25">
      <c r="BK8138" s="74">
        <v>13354</v>
      </c>
      <c r="BL8138" s="74" t="s">
        <v>7636</v>
      </c>
      <c r="BM8138" s="74"/>
    </row>
    <row r="8139" spans="63:65" x14ac:dyDescent="0.25">
      <c r="BK8139" s="74">
        <v>13355</v>
      </c>
      <c r="BL8139" s="74" t="s">
        <v>2883</v>
      </c>
      <c r="BM8139" s="74"/>
    </row>
    <row r="8140" spans="63:65" x14ac:dyDescent="0.25">
      <c r="BK8140" s="74">
        <v>13356</v>
      </c>
      <c r="BL8140" s="74" t="s">
        <v>10938</v>
      </c>
      <c r="BM8140" s="74"/>
    </row>
    <row r="8141" spans="63:65" x14ac:dyDescent="0.25">
      <c r="BK8141" s="74">
        <v>13357</v>
      </c>
      <c r="BL8141" s="74" t="s">
        <v>7637</v>
      </c>
      <c r="BM8141" s="74"/>
    </row>
    <row r="8142" spans="63:65" x14ac:dyDescent="0.25">
      <c r="BK8142" s="74">
        <v>13358</v>
      </c>
      <c r="BL8142" s="74" t="s">
        <v>10939</v>
      </c>
      <c r="BM8142" s="74"/>
    </row>
    <row r="8143" spans="63:65" x14ac:dyDescent="0.25">
      <c r="BK8143" s="74">
        <v>13359</v>
      </c>
      <c r="BL8143" s="74" t="s">
        <v>7638</v>
      </c>
      <c r="BM8143" s="74"/>
    </row>
    <row r="8144" spans="63:65" x14ac:dyDescent="0.25">
      <c r="BK8144" s="74">
        <v>13360</v>
      </c>
      <c r="BL8144" s="74" t="s">
        <v>7639</v>
      </c>
      <c r="BM8144" s="74"/>
    </row>
    <row r="8145" spans="63:65" x14ac:dyDescent="0.25">
      <c r="BK8145" s="74">
        <v>13362</v>
      </c>
      <c r="BL8145" s="74" t="s">
        <v>7640</v>
      </c>
      <c r="BM8145" s="74"/>
    </row>
    <row r="8146" spans="63:65" x14ac:dyDescent="0.25">
      <c r="BK8146" s="74">
        <v>13363</v>
      </c>
      <c r="BL8146" s="74" t="s">
        <v>5939</v>
      </c>
      <c r="BM8146" s="74"/>
    </row>
    <row r="8147" spans="63:65" x14ac:dyDescent="0.25">
      <c r="BK8147" s="74">
        <v>13364</v>
      </c>
      <c r="BL8147" s="74" t="s">
        <v>10940</v>
      </c>
      <c r="BM8147" s="74"/>
    </row>
    <row r="8148" spans="63:65" x14ac:dyDescent="0.25">
      <c r="BK8148" s="74">
        <v>13365</v>
      </c>
      <c r="BL8148" s="74" t="s">
        <v>7641</v>
      </c>
      <c r="BM8148" s="74"/>
    </row>
    <row r="8149" spans="63:65" x14ac:dyDescent="0.25">
      <c r="BK8149" s="74">
        <v>13366</v>
      </c>
      <c r="BL8149" s="74" t="s">
        <v>7642</v>
      </c>
      <c r="BM8149" s="74"/>
    </row>
    <row r="8150" spans="63:65" x14ac:dyDescent="0.25">
      <c r="BK8150" s="74">
        <v>13367</v>
      </c>
      <c r="BL8150" s="74" t="s">
        <v>10941</v>
      </c>
      <c r="BM8150" s="74"/>
    </row>
    <row r="8151" spans="63:65" x14ac:dyDescent="0.25">
      <c r="BK8151" s="74">
        <v>13368</v>
      </c>
      <c r="BL8151" s="74" t="s">
        <v>7643</v>
      </c>
      <c r="BM8151" s="74"/>
    </row>
    <row r="8152" spans="63:65" x14ac:dyDescent="0.25">
      <c r="BK8152" s="74">
        <v>13369</v>
      </c>
      <c r="BL8152" s="74" t="s">
        <v>5880</v>
      </c>
      <c r="BM8152" s="74"/>
    </row>
    <row r="8153" spans="63:65" x14ac:dyDescent="0.25">
      <c r="BK8153" s="74">
        <v>13370</v>
      </c>
      <c r="BL8153" s="74" t="s">
        <v>6526</v>
      </c>
      <c r="BM8153" s="74"/>
    </row>
    <row r="8154" spans="63:65" x14ac:dyDescent="0.25">
      <c r="BK8154" s="74">
        <v>13371</v>
      </c>
      <c r="BL8154" s="74" t="s">
        <v>7644</v>
      </c>
      <c r="BM8154" s="74"/>
    </row>
    <row r="8155" spans="63:65" x14ac:dyDescent="0.25">
      <c r="BK8155" s="74">
        <v>13372</v>
      </c>
      <c r="BL8155" s="74" t="s">
        <v>6977</v>
      </c>
      <c r="BM8155" s="74"/>
    </row>
    <row r="8156" spans="63:65" x14ac:dyDescent="0.25">
      <c r="BK8156" s="74">
        <v>13374</v>
      </c>
      <c r="BL8156" s="74" t="s">
        <v>7645</v>
      </c>
      <c r="BM8156" s="74"/>
    </row>
    <row r="8157" spans="63:65" x14ac:dyDescent="0.25">
      <c r="BK8157" s="74">
        <v>13375</v>
      </c>
      <c r="BL8157" s="74" t="s">
        <v>10916</v>
      </c>
      <c r="BM8157" s="74"/>
    </row>
    <row r="8158" spans="63:65" x14ac:dyDescent="0.25">
      <c r="BK8158" s="74">
        <v>13376</v>
      </c>
      <c r="BL8158" s="74" t="s">
        <v>1454</v>
      </c>
      <c r="BM8158" s="74"/>
    </row>
    <row r="8159" spans="63:65" x14ac:dyDescent="0.25">
      <c r="BK8159" s="74">
        <v>13377</v>
      </c>
      <c r="BL8159" s="74" t="s">
        <v>6588</v>
      </c>
      <c r="BM8159" s="74"/>
    </row>
    <row r="8160" spans="63:65" x14ac:dyDescent="0.25">
      <c r="BK8160" s="74">
        <v>13378</v>
      </c>
      <c r="BL8160" s="74" t="s">
        <v>3458</v>
      </c>
      <c r="BM8160" s="74"/>
    </row>
    <row r="8161" spans="63:65" x14ac:dyDescent="0.25">
      <c r="BK8161" s="74">
        <v>13379</v>
      </c>
      <c r="BL8161" s="74" t="s">
        <v>7646</v>
      </c>
      <c r="BM8161" s="74"/>
    </row>
    <row r="8162" spans="63:65" x14ac:dyDescent="0.25">
      <c r="BK8162" s="74">
        <v>13380</v>
      </c>
      <c r="BL8162" s="74" t="s">
        <v>10942</v>
      </c>
      <c r="BM8162" s="74"/>
    </row>
    <row r="8163" spans="63:65" x14ac:dyDescent="0.25">
      <c r="BK8163" s="74">
        <v>13381</v>
      </c>
      <c r="BL8163" s="74" t="s">
        <v>7647</v>
      </c>
      <c r="BM8163" s="74"/>
    </row>
    <row r="8164" spans="63:65" x14ac:dyDescent="0.25">
      <c r="BK8164" s="74">
        <v>13382</v>
      </c>
      <c r="BL8164" s="74" t="s">
        <v>7648</v>
      </c>
      <c r="BM8164" s="74"/>
    </row>
    <row r="8165" spans="63:65" x14ac:dyDescent="0.25">
      <c r="BK8165" s="74">
        <v>13383</v>
      </c>
      <c r="BL8165" s="74" t="s">
        <v>7649</v>
      </c>
      <c r="BM8165" s="74"/>
    </row>
    <row r="8166" spans="63:65" x14ac:dyDescent="0.25">
      <c r="BK8166" s="74">
        <v>13384</v>
      </c>
      <c r="BL8166" s="74" t="s">
        <v>3354</v>
      </c>
      <c r="BM8166" s="74"/>
    </row>
    <row r="8167" spans="63:65" x14ac:dyDescent="0.25">
      <c r="BK8167" s="74">
        <v>13385</v>
      </c>
      <c r="BL8167" s="74" t="s">
        <v>3354</v>
      </c>
      <c r="BM8167" s="74"/>
    </row>
    <row r="8168" spans="63:65" x14ac:dyDescent="0.25">
      <c r="BK8168" s="74">
        <v>13386</v>
      </c>
      <c r="BL8168" s="74" t="s">
        <v>9248</v>
      </c>
      <c r="BM8168" s="74"/>
    </row>
    <row r="8169" spans="63:65" x14ac:dyDescent="0.25">
      <c r="BK8169" s="74">
        <v>13387</v>
      </c>
      <c r="BL8169" s="74" t="s">
        <v>7650</v>
      </c>
      <c r="BM8169" s="74"/>
    </row>
    <row r="8170" spans="63:65" x14ac:dyDescent="0.25">
      <c r="BK8170" s="74">
        <v>13388</v>
      </c>
      <c r="BL8170" s="74" t="s">
        <v>6764</v>
      </c>
      <c r="BM8170" s="74"/>
    </row>
    <row r="8171" spans="63:65" x14ac:dyDescent="0.25">
      <c r="BK8171" s="74">
        <v>13389</v>
      </c>
      <c r="BL8171" s="74" t="s">
        <v>7651</v>
      </c>
      <c r="BM8171" s="74"/>
    </row>
    <row r="8172" spans="63:65" x14ac:dyDescent="0.25">
      <c r="BK8172" s="74">
        <v>13390</v>
      </c>
      <c r="BL8172" s="74" t="s">
        <v>10943</v>
      </c>
      <c r="BM8172" s="74"/>
    </row>
    <row r="8173" spans="63:65" x14ac:dyDescent="0.25">
      <c r="BK8173" s="74">
        <v>13391</v>
      </c>
      <c r="BL8173" s="74" t="s">
        <v>4709</v>
      </c>
      <c r="BM8173" s="74"/>
    </row>
    <row r="8174" spans="63:65" x14ac:dyDescent="0.25">
      <c r="BK8174" s="74">
        <v>13392</v>
      </c>
      <c r="BL8174" s="74" t="s">
        <v>10944</v>
      </c>
      <c r="BM8174" s="74"/>
    </row>
    <row r="8175" spans="63:65" x14ac:dyDescent="0.25">
      <c r="BK8175" s="74">
        <v>13393</v>
      </c>
      <c r="BL8175" s="74" t="s">
        <v>10945</v>
      </c>
      <c r="BM8175" s="74"/>
    </row>
    <row r="8176" spans="63:65" x14ac:dyDescent="0.25">
      <c r="BK8176" s="74">
        <v>13394</v>
      </c>
      <c r="BL8176" s="74" t="s">
        <v>7652</v>
      </c>
      <c r="BM8176" s="74"/>
    </row>
    <row r="8177" spans="63:65" x14ac:dyDescent="0.25">
      <c r="BK8177" s="74">
        <v>13395</v>
      </c>
      <c r="BL8177" s="74" t="s">
        <v>7653</v>
      </c>
      <c r="BM8177" s="74"/>
    </row>
    <row r="8178" spans="63:65" x14ac:dyDescent="0.25">
      <c r="BK8178" s="74">
        <v>13396</v>
      </c>
      <c r="BL8178" s="74" t="s">
        <v>7654</v>
      </c>
      <c r="BM8178" s="74"/>
    </row>
    <row r="8179" spans="63:65" x14ac:dyDescent="0.25">
      <c r="BK8179" s="74">
        <v>13397</v>
      </c>
      <c r="BL8179" s="74" t="s">
        <v>7655</v>
      </c>
      <c r="BM8179" s="74"/>
    </row>
    <row r="8180" spans="63:65" x14ac:dyDescent="0.25">
      <c r="BK8180" s="74">
        <v>13398</v>
      </c>
      <c r="BL8180" s="74" t="s">
        <v>7656</v>
      </c>
      <c r="BM8180" s="74"/>
    </row>
    <row r="8181" spans="63:65" x14ac:dyDescent="0.25">
      <c r="BK8181" s="74">
        <v>13399</v>
      </c>
      <c r="BL8181" s="74" t="s">
        <v>7657</v>
      </c>
      <c r="BM8181" s="74"/>
    </row>
    <row r="8182" spans="63:65" x14ac:dyDescent="0.25">
      <c r="BK8182" s="74">
        <v>13400</v>
      </c>
      <c r="BL8182" s="74" t="s">
        <v>9414</v>
      </c>
      <c r="BM8182" s="74"/>
    </row>
    <row r="8183" spans="63:65" x14ac:dyDescent="0.25">
      <c r="BK8183" s="74">
        <v>13401</v>
      </c>
      <c r="BL8183" s="74" t="s">
        <v>10946</v>
      </c>
      <c r="BM8183" s="74"/>
    </row>
    <row r="8184" spans="63:65" x14ac:dyDescent="0.25">
      <c r="BK8184" s="74">
        <v>13402</v>
      </c>
      <c r="BL8184" s="74" t="s">
        <v>7658</v>
      </c>
      <c r="BM8184" s="74"/>
    </row>
    <row r="8185" spans="63:65" x14ac:dyDescent="0.25">
      <c r="BK8185" s="74">
        <v>13403</v>
      </c>
      <c r="BL8185" s="74" t="s">
        <v>9415</v>
      </c>
      <c r="BM8185" s="74"/>
    </row>
    <row r="8186" spans="63:65" x14ac:dyDescent="0.25">
      <c r="BK8186" s="74">
        <v>13404</v>
      </c>
      <c r="BL8186" s="74" t="s">
        <v>7209</v>
      </c>
      <c r="BM8186" s="74"/>
    </row>
    <row r="8187" spans="63:65" x14ac:dyDescent="0.25">
      <c r="BK8187" s="74">
        <v>13405</v>
      </c>
      <c r="BL8187" s="74" t="s">
        <v>7209</v>
      </c>
      <c r="BM8187" s="74"/>
    </row>
    <row r="8188" spans="63:65" x14ac:dyDescent="0.25">
      <c r="BK8188" s="74">
        <v>13406</v>
      </c>
      <c r="BL8188" s="74" t="s">
        <v>10947</v>
      </c>
      <c r="BM8188" s="74"/>
    </row>
    <row r="8189" spans="63:65" x14ac:dyDescent="0.25">
      <c r="BK8189" s="74">
        <v>13407</v>
      </c>
      <c r="BL8189" s="74" t="s">
        <v>10948</v>
      </c>
      <c r="BM8189" s="74"/>
    </row>
    <row r="8190" spans="63:65" x14ac:dyDescent="0.25">
      <c r="BK8190" s="74">
        <v>13408</v>
      </c>
      <c r="BL8190" s="74" t="s">
        <v>7659</v>
      </c>
      <c r="BM8190" s="74"/>
    </row>
    <row r="8191" spans="63:65" x14ac:dyDescent="0.25">
      <c r="BK8191" s="74">
        <v>13409</v>
      </c>
      <c r="BL8191" s="74" t="s">
        <v>6837</v>
      </c>
      <c r="BM8191" s="74"/>
    </row>
    <row r="8192" spans="63:65" x14ac:dyDescent="0.25">
      <c r="BK8192" s="74">
        <v>13410</v>
      </c>
      <c r="BL8192" s="74" t="s">
        <v>7074</v>
      </c>
      <c r="BM8192" s="74"/>
    </row>
    <row r="8193" spans="63:65" x14ac:dyDescent="0.25">
      <c r="BK8193" s="74">
        <v>13411</v>
      </c>
      <c r="BL8193" s="74" t="s">
        <v>7660</v>
      </c>
      <c r="BM8193" s="74"/>
    </row>
    <row r="8194" spans="63:65" x14ac:dyDescent="0.25">
      <c r="BK8194" s="74">
        <v>13412</v>
      </c>
      <c r="BL8194" s="74" t="s">
        <v>869</v>
      </c>
      <c r="BM8194" s="74"/>
    </row>
    <row r="8195" spans="63:65" x14ac:dyDescent="0.25">
      <c r="BK8195" s="74">
        <v>13413</v>
      </c>
      <c r="BL8195" s="74" t="s">
        <v>7661</v>
      </c>
      <c r="BM8195" s="74"/>
    </row>
    <row r="8196" spans="63:65" x14ac:dyDescent="0.25">
      <c r="BK8196" s="74">
        <v>13414</v>
      </c>
      <c r="BL8196" s="74" t="s">
        <v>6586</v>
      </c>
      <c r="BM8196" s="74"/>
    </row>
    <row r="8197" spans="63:65" x14ac:dyDescent="0.25">
      <c r="BK8197" s="74">
        <v>13415</v>
      </c>
      <c r="BL8197" s="74" t="s">
        <v>7662</v>
      </c>
      <c r="BM8197" s="74"/>
    </row>
    <row r="8198" spans="63:65" x14ac:dyDescent="0.25">
      <c r="BK8198" s="74">
        <v>13416</v>
      </c>
      <c r="BL8198" s="74" t="s">
        <v>7663</v>
      </c>
      <c r="BM8198" s="74"/>
    </row>
    <row r="8199" spans="63:65" x14ac:dyDescent="0.25">
      <c r="BK8199" s="74">
        <v>13417</v>
      </c>
      <c r="BL8199" s="74" t="s">
        <v>7664</v>
      </c>
      <c r="BM8199" s="74"/>
    </row>
    <row r="8200" spans="63:65" x14ac:dyDescent="0.25">
      <c r="BK8200" s="74">
        <v>13418</v>
      </c>
      <c r="BL8200" s="74" t="s">
        <v>7665</v>
      </c>
      <c r="BM8200" s="74"/>
    </row>
    <row r="8201" spans="63:65" x14ac:dyDescent="0.25">
      <c r="BK8201" s="74">
        <v>13419</v>
      </c>
      <c r="BL8201" s="74" t="s">
        <v>4354</v>
      </c>
      <c r="BM8201" s="74"/>
    </row>
    <row r="8202" spans="63:65" x14ac:dyDescent="0.25">
      <c r="BK8202" s="74">
        <v>13420</v>
      </c>
      <c r="BL8202" s="74" t="s">
        <v>10949</v>
      </c>
      <c r="BM8202" s="74"/>
    </row>
    <row r="8203" spans="63:65" x14ac:dyDescent="0.25">
      <c r="BK8203" s="74">
        <v>13421</v>
      </c>
      <c r="BL8203" s="74" t="s">
        <v>7666</v>
      </c>
      <c r="BM8203" s="74"/>
    </row>
    <row r="8204" spans="63:65" x14ac:dyDescent="0.25">
      <c r="BK8204" s="74">
        <v>13422</v>
      </c>
      <c r="BL8204" s="74" t="s">
        <v>10950</v>
      </c>
      <c r="BM8204" s="74"/>
    </row>
    <row r="8205" spans="63:65" x14ac:dyDescent="0.25">
      <c r="BK8205" s="74">
        <v>13423</v>
      </c>
      <c r="BL8205" s="74" t="s">
        <v>858</v>
      </c>
      <c r="BM8205" s="74"/>
    </row>
    <row r="8206" spans="63:65" x14ac:dyDescent="0.25">
      <c r="BK8206" s="74">
        <v>13424</v>
      </c>
      <c r="BL8206" s="74" t="s">
        <v>7667</v>
      </c>
      <c r="BM8206" s="74"/>
    </row>
    <row r="8207" spans="63:65" x14ac:dyDescent="0.25">
      <c r="BK8207" s="74">
        <v>13425</v>
      </c>
      <c r="BL8207" s="74" t="s">
        <v>7668</v>
      </c>
      <c r="BM8207" s="74"/>
    </row>
    <row r="8208" spans="63:65" x14ac:dyDescent="0.25">
      <c r="BK8208" s="74">
        <v>13426</v>
      </c>
      <c r="BL8208" s="74" t="s">
        <v>10951</v>
      </c>
      <c r="BM8208" s="74"/>
    </row>
    <row r="8209" spans="63:65" x14ac:dyDescent="0.25">
      <c r="BK8209" s="74">
        <v>13427</v>
      </c>
      <c r="BL8209" s="74" t="s">
        <v>7669</v>
      </c>
      <c r="BM8209" s="74"/>
    </row>
    <row r="8210" spans="63:65" x14ac:dyDescent="0.25">
      <c r="BK8210" s="74">
        <v>13428</v>
      </c>
      <c r="BL8210" s="74" t="s">
        <v>7670</v>
      </c>
      <c r="BM8210" s="74"/>
    </row>
    <row r="8211" spans="63:65" x14ac:dyDescent="0.25">
      <c r="BK8211" s="74">
        <v>13429</v>
      </c>
      <c r="BL8211" s="74" t="s">
        <v>10952</v>
      </c>
      <c r="BM8211" s="74"/>
    </row>
    <row r="8212" spans="63:65" x14ac:dyDescent="0.25">
      <c r="BK8212" s="74">
        <v>13430</v>
      </c>
      <c r="BL8212" s="74" t="s">
        <v>6813</v>
      </c>
      <c r="BM8212" s="74"/>
    </row>
    <row r="8213" spans="63:65" x14ac:dyDescent="0.25">
      <c r="BK8213" s="74">
        <v>13431</v>
      </c>
      <c r="BL8213" s="74" t="s">
        <v>2384</v>
      </c>
      <c r="BM8213" s="74"/>
    </row>
    <row r="8214" spans="63:65" x14ac:dyDescent="0.25">
      <c r="BK8214" s="74">
        <v>13432</v>
      </c>
      <c r="BL8214" s="74" t="s">
        <v>7671</v>
      </c>
      <c r="BM8214" s="74"/>
    </row>
    <row r="8215" spans="63:65" x14ac:dyDescent="0.25">
      <c r="BK8215" s="74">
        <v>13433</v>
      </c>
      <c r="BL8215" s="74" t="s">
        <v>7672</v>
      </c>
      <c r="BM8215" s="74"/>
    </row>
    <row r="8216" spans="63:65" x14ac:dyDescent="0.25">
      <c r="BK8216" s="74">
        <v>13434</v>
      </c>
      <c r="BL8216" s="74" t="s">
        <v>7673</v>
      </c>
      <c r="BM8216" s="74"/>
    </row>
    <row r="8217" spans="63:65" x14ac:dyDescent="0.25">
      <c r="BK8217" s="74">
        <v>13435</v>
      </c>
      <c r="BL8217" s="74" t="s">
        <v>10953</v>
      </c>
      <c r="BM8217" s="74"/>
    </row>
    <row r="8218" spans="63:65" x14ac:dyDescent="0.25">
      <c r="BK8218" s="74">
        <v>13436</v>
      </c>
      <c r="BL8218" s="74" t="s">
        <v>7674</v>
      </c>
      <c r="BM8218" s="74"/>
    </row>
    <row r="8219" spans="63:65" x14ac:dyDescent="0.25">
      <c r="BK8219" s="74">
        <v>13437</v>
      </c>
      <c r="BL8219" s="74" t="s">
        <v>7675</v>
      </c>
      <c r="BM8219" s="74"/>
    </row>
    <row r="8220" spans="63:65" x14ac:dyDescent="0.25">
      <c r="BK8220" s="74">
        <v>13438</v>
      </c>
      <c r="BL8220" s="74" t="s">
        <v>5817</v>
      </c>
      <c r="BM8220" s="74"/>
    </row>
    <row r="8221" spans="63:65" x14ac:dyDescent="0.25">
      <c r="BK8221" s="74">
        <v>13439</v>
      </c>
      <c r="BL8221" s="74" t="s">
        <v>7676</v>
      </c>
      <c r="BM8221" s="74"/>
    </row>
    <row r="8222" spans="63:65" x14ac:dyDescent="0.25">
      <c r="BK8222" s="74">
        <v>13440</v>
      </c>
      <c r="BL8222" s="74" t="s">
        <v>3899</v>
      </c>
      <c r="BM8222" s="74"/>
    </row>
    <row r="8223" spans="63:65" x14ac:dyDescent="0.25">
      <c r="BK8223" s="74">
        <v>13441</v>
      </c>
      <c r="BL8223" s="74" t="s">
        <v>7677</v>
      </c>
      <c r="BM8223" s="74"/>
    </row>
    <row r="8224" spans="63:65" x14ac:dyDescent="0.25">
      <c r="BK8224" s="74">
        <v>13442</v>
      </c>
      <c r="BL8224" s="74" t="s">
        <v>871</v>
      </c>
      <c r="BM8224" s="74"/>
    </row>
    <row r="8225" spans="63:65" x14ac:dyDescent="0.25">
      <c r="BK8225" s="74">
        <v>13443</v>
      </c>
      <c r="BL8225" s="74" t="s">
        <v>10954</v>
      </c>
      <c r="BM8225" s="74"/>
    </row>
    <row r="8226" spans="63:65" x14ac:dyDescent="0.25">
      <c r="BK8226" s="74">
        <v>13444</v>
      </c>
      <c r="BL8226" s="74" t="s">
        <v>10955</v>
      </c>
      <c r="BM8226" s="74"/>
    </row>
    <row r="8227" spans="63:65" x14ac:dyDescent="0.25">
      <c r="BK8227" s="74">
        <v>13445</v>
      </c>
      <c r="BL8227" s="74" t="s">
        <v>10956</v>
      </c>
      <c r="BM8227" s="74"/>
    </row>
    <row r="8228" spans="63:65" x14ac:dyDescent="0.25">
      <c r="BK8228" s="74">
        <v>13447</v>
      </c>
      <c r="BL8228" s="74" t="s">
        <v>10957</v>
      </c>
      <c r="BM8228" s="74"/>
    </row>
    <row r="8229" spans="63:65" x14ac:dyDescent="0.25">
      <c r="BK8229" s="74">
        <v>13448</v>
      </c>
      <c r="BL8229" s="74" t="s">
        <v>7679</v>
      </c>
      <c r="BM8229" s="74"/>
    </row>
    <row r="8230" spans="63:65" x14ac:dyDescent="0.25">
      <c r="BK8230" s="74">
        <v>13449</v>
      </c>
      <c r="BL8230" s="74" t="s">
        <v>7680</v>
      </c>
      <c r="BM8230" s="74"/>
    </row>
    <row r="8231" spans="63:65" x14ac:dyDescent="0.25">
      <c r="BK8231" s="74">
        <v>13450</v>
      </c>
      <c r="BL8231" s="74" t="s">
        <v>7681</v>
      </c>
      <c r="BM8231" s="74"/>
    </row>
    <row r="8232" spans="63:65" x14ac:dyDescent="0.25">
      <c r="BK8232" s="74">
        <v>13451</v>
      </c>
      <c r="BL8232" s="74" t="s">
        <v>3390</v>
      </c>
      <c r="BM8232" s="74"/>
    </row>
    <row r="8233" spans="63:65" x14ac:dyDescent="0.25">
      <c r="BK8233" s="74">
        <v>13452</v>
      </c>
      <c r="BL8233" s="74" t="s">
        <v>10958</v>
      </c>
      <c r="BM8233" s="74"/>
    </row>
    <row r="8234" spans="63:65" x14ac:dyDescent="0.25">
      <c r="BK8234" s="74">
        <v>13453</v>
      </c>
      <c r="BL8234" s="74" t="s">
        <v>7682</v>
      </c>
      <c r="BM8234" s="74"/>
    </row>
    <row r="8235" spans="63:65" x14ac:dyDescent="0.25">
      <c r="BK8235" s="74">
        <v>13454</v>
      </c>
      <c r="BL8235" s="74" t="s">
        <v>873</v>
      </c>
      <c r="BM8235" s="74"/>
    </row>
    <row r="8236" spans="63:65" x14ac:dyDescent="0.25">
      <c r="BK8236" s="74">
        <v>13455</v>
      </c>
      <c r="BL8236" s="74" t="s">
        <v>7676</v>
      </c>
      <c r="BM8236" s="74"/>
    </row>
    <row r="8237" spans="63:65" x14ac:dyDescent="0.25">
      <c r="BK8237" s="74">
        <v>13456</v>
      </c>
      <c r="BL8237" s="74" t="s">
        <v>10959</v>
      </c>
      <c r="BM8237" s="74"/>
    </row>
    <row r="8238" spans="63:65" x14ac:dyDescent="0.25">
      <c r="BK8238" s="74">
        <v>13457</v>
      </c>
      <c r="BL8238" s="74" t="s">
        <v>7683</v>
      </c>
      <c r="BM8238" s="74"/>
    </row>
    <row r="8239" spans="63:65" x14ac:dyDescent="0.25">
      <c r="BK8239" s="74">
        <v>13458</v>
      </c>
      <c r="BL8239" s="74" t="s">
        <v>7684</v>
      </c>
      <c r="BM8239" s="74"/>
    </row>
    <row r="8240" spans="63:65" x14ac:dyDescent="0.25">
      <c r="BK8240" s="74">
        <v>13459</v>
      </c>
      <c r="BL8240" s="74" t="s">
        <v>3761</v>
      </c>
      <c r="BM8240" s="74"/>
    </row>
    <row r="8241" spans="63:65" x14ac:dyDescent="0.25">
      <c r="BK8241" s="74">
        <v>13460</v>
      </c>
      <c r="BL8241" s="74" t="s">
        <v>5272</v>
      </c>
      <c r="BM8241" s="74"/>
    </row>
    <row r="8242" spans="63:65" x14ac:dyDescent="0.25">
      <c r="BK8242" s="74">
        <v>13461</v>
      </c>
      <c r="BL8242" s="74" t="s">
        <v>7685</v>
      </c>
      <c r="BM8242" s="74"/>
    </row>
    <row r="8243" spans="63:65" x14ac:dyDescent="0.25">
      <c r="BK8243" s="74">
        <v>13462</v>
      </c>
      <c r="BL8243" s="74" t="s">
        <v>7686</v>
      </c>
      <c r="BM8243" s="74"/>
    </row>
    <row r="8244" spans="63:65" x14ac:dyDescent="0.25">
      <c r="BK8244" s="74">
        <v>13463</v>
      </c>
      <c r="BL8244" s="74" t="s">
        <v>7687</v>
      </c>
      <c r="BM8244" s="74"/>
    </row>
    <row r="8245" spans="63:65" x14ac:dyDescent="0.25">
      <c r="BK8245" s="74">
        <v>13464</v>
      </c>
      <c r="BL8245" s="74" t="s">
        <v>10960</v>
      </c>
      <c r="BM8245" s="74"/>
    </row>
    <row r="8246" spans="63:65" x14ac:dyDescent="0.25">
      <c r="BK8246" s="74">
        <v>13465</v>
      </c>
      <c r="BL8246" s="74" t="s">
        <v>3956</v>
      </c>
      <c r="BM8246" s="74"/>
    </row>
    <row r="8247" spans="63:65" x14ac:dyDescent="0.25">
      <c r="BK8247" s="74">
        <v>13466</v>
      </c>
      <c r="BL8247" s="74" t="s">
        <v>7688</v>
      </c>
      <c r="BM8247" s="74"/>
    </row>
    <row r="8248" spans="63:65" x14ac:dyDescent="0.25">
      <c r="BK8248" s="74">
        <v>13467</v>
      </c>
      <c r="BL8248" s="74" t="s">
        <v>7689</v>
      </c>
      <c r="BM8248" s="74"/>
    </row>
    <row r="8249" spans="63:65" x14ac:dyDescent="0.25">
      <c r="BK8249" s="74">
        <v>13468</v>
      </c>
      <c r="BL8249" s="74" t="s">
        <v>7690</v>
      </c>
      <c r="BM8249" s="74"/>
    </row>
    <row r="8250" spans="63:65" x14ac:dyDescent="0.25">
      <c r="BK8250" s="74">
        <v>13469</v>
      </c>
      <c r="BL8250" s="74" t="s">
        <v>7447</v>
      </c>
      <c r="BM8250" s="74"/>
    </row>
    <row r="8251" spans="63:65" x14ac:dyDescent="0.25">
      <c r="BK8251" s="74">
        <v>13470</v>
      </c>
      <c r="BL8251" s="74" t="s">
        <v>10961</v>
      </c>
      <c r="BM8251" s="74"/>
    </row>
    <row r="8252" spans="63:65" x14ac:dyDescent="0.25">
      <c r="BK8252" s="74">
        <v>13471</v>
      </c>
      <c r="BL8252" s="74" t="s">
        <v>10962</v>
      </c>
      <c r="BM8252" s="74"/>
    </row>
    <row r="8253" spans="63:65" x14ac:dyDescent="0.25">
      <c r="BK8253" s="74">
        <v>13472</v>
      </c>
      <c r="BL8253" s="74" t="s">
        <v>7596</v>
      </c>
      <c r="BM8253" s="74"/>
    </row>
    <row r="8254" spans="63:65" x14ac:dyDescent="0.25">
      <c r="BK8254" s="74">
        <v>13473</v>
      </c>
      <c r="BL8254" s="74" t="s">
        <v>7691</v>
      </c>
      <c r="BM8254" s="74"/>
    </row>
    <row r="8255" spans="63:65" x14ac:dyDescent="0.25">
      <c r="BK8255" s="74">
        <v>13474</v>
      </c>
      <c r="BL8255" s="74" t="s">
        <v>875</v>
      </c>
      <c r="BM8255" s="74"/>
    </row>
    <row r="8256" spans="63:65" x14ac:dyDescent="0.25">
      <c r="BK8256" s="74">
        <v>13475</v>
      </c>
      <c r="BL8256" s="74" t="s">
        <v>3608</v>
      </c>
      <c r="BM8256" s="74"/>
    </row>
    <row r="8257" spans="63:65" x14ac:dyDescent="0.25">
      <c r="BK8257" s="74">
        <v>13476</v>
      </c>
      <c r="BL8257" s="74" t="s">
        <v>7692</v>
      </c>
      <c r="BM8257" s="74"/>
    </row>
    <row r="8258" spans="63:65" x14ac:dyDescent="0.25">
      <c r="BK8258" s="74">
        <v>13477</v>
      </c>
      <c r="BL8258" s="74" t="s">
        <v>7693</v>
      </c>
      <c r="BM8258" s="74"/>
    </row>
    <row r="8259" spans="63:65" x14ac:dyDescent="0.25">
      <c r="BK8259" s="74">
        <v>13478</v>
      </c>
      <c r="BL8259" s="74" t="s">
        <v>4039</v>
      </c>
      <c r="BM8259" s="74"/>
    </row>
    <row r="8260" spans="63:65" x14ac:dyDescent="0.25">
      <c r="BK8260" s="74">
        <v>13479</v>
      </c>
      <c r="BL8260" s="74" t="s">
        <v>2447</v>
      </c>
      <c r="BM8260" s="74"/>
    </row>
    <row r="8261" spans="63:65" x14ac:dyDescent="0.25">
      <c r="BK8261" s="74">
        <v>13480</v>
      </c>
      <c r="BL8261" s="74" t="s">
        <v>7694</v>
      </c>
      <c r="BM8261" s="74"/>
    </row>
    <row r="8262" spans="63:65" x14ac:dyDescent="0.25">
      <c r="BK8262" s="74">
        <v>13482</v>
      </c>
      <c r="BL8262" s="74" t="s">
        <v>7695</v>
      </c>
      <c r="BM8262" s="74"/>
    </row>
    <row r="8263" spans="63:65" x14ac:dyDescent="0.25">
      <c r="BK8263" s="74">
        <v>13483</v>
      </c>
      <c r="BL8263" s="74" t="s">
        <v>7696</v>
      </c>
      <c r="BM8263" s="74"/>
    </row>
    <row r="8264" spans="63:65" x14ac:dyDescent="0.25">
      <c r="BK8264" s="74">
        <v>13484</v>
      </c>
      <c r="BL8264" s="74" t="s">
        <v>9247</v>
      </c>
      <c r="BM8264" s="74"/>
    </row>
    <row r="8265" spans="63:65" x14ac:dyDescent="0.25">
      <c r="BK8265" s="74">
        <v>13485</v>
      </c>
      <c r="BL8265" s="74" t="s">
        <v>7697</v>
      </c>
      <c r="BM8265" s="74"/>
    </row>
    <row r="8266" spans="63:65" x14ac:dyDescent="0.25">
      <c r="BK8266" s="74">
        <v>13486</v>
      </c>
      <c r="BL8266" s="74" t="s">
        <v>7698</v>
      </c>
      <c r="BM8266" s="74"/>
    </row>
    <row r="8267" spans="63:65" x14ac:dyDescent="0.25">
      <c r="BK8267" s="74">
        <v>13487</v>
      </c>
      <c r="BL8267" s="74" t="s">
        <v>7699</v>
      </c>
      <c r="BM8267" s="74"/>
    </row>
    <row r="8268" spans="63:65" x14ac:dyDescent="0.25">
      <c r="BK8268" s="74">
        <v>13488</v>
      </c>
      <c r="BL8268" s="74" t="s">
        <v>7700</v>
      </c>
      <c r="BM8268" s="74"/>
    </row>
    <row r="8269" spans="63:65" x14ac:dyDescent="0.25">
      <c r="BK8269" s="74">
        <v>13489</v>
      </c>
      <c r="BL8269" s="74" t="s">
        <v>7701</v>
      </c>
      <c r="BM8269" s="74"/>
    </row>
    <row r="8270" spans="63:65" x14ac:dyDescent="0.25">
      <c r="BK8270" s="74">
        <v>13490</v>
      </c>
      <c r="BL8270" s="74" t="s">
        <v>7702</v>
      </c>
      <c r="BM8270" s="74"/>
    </row>
    <row r="8271" spans="63:65" x14ac:dyDescent="0.25">
      <c r="BK8271" s="74">
        <v>13491</v>
      </c>
      <c r="BL8271" s="74" t="s">
        <v>7703</v>
      </c>
      <c r="BM8271" s="74"/>
    </row>
    <row r="8272" spans="63:65" x14ac:dyDescent="0.25">
      <c r="BK8272" s="74">
        <v>13492</v>
      </c>
      <c r="BL8272" s="74" t="s">
        <v>7704</v>
      </c>
      <c r="BM8272" s="74"/>
    </row>
    <row r="8273" spans="63:65" x14ac:dyDescent="0.25">
      <c r="BK8273" s="74">
        <v>13493</v>
      </c>
      <c r="BL8273" s="74" t="s">
        <v>7705</v>
      </c>
      <c r="BM8273" s="74"/>
    </row>
    <row r="8274" spans="63:65" x14ac:dyDescent="0.25">
      <c r="BK8274" s="74">
        <v>13494</v>
      </c>
      <c r="BL8274" s="74" t="s">
        <v>7080</v>
      </c>
      <c r="BM8274" s="74"/>
    </row>
    <row r="8275" spans="63:65" x14ac:dyDescent="0.25">
      <c r="BK8275" s="74">
        <v>13495</v>
      </c>
      <c r="BL8275" s="74" t="s">
        <v>10963</v>
      </c>
      <c r="BM8275" s="74"/>
    </row>
    <row r="8276" spans="63:65" x14ac:dyDescent="0.25">
      <c r="BK8276" s="74">
        <v>13496</v>
      </c>
      <c r="BL8276" s="74" t="s">
        <v>10964</v>
      </c>
      <c r="BM8276" s="74"/>
    </row>
    <row r="8277" spans="63:65" x14ac:dyDescent="0.25">
      <c r="BK8277" s="74">
        <v>13497</v>
      </c>
      <c r="BL8277" s="74" t="s">
        <v>7706</v>
      </c>
      <c r="BM8277" s="74"/>
    </row>
    <row r="8278" spans="63:65" x14ac:dyDescent="0.25">
      <c r="BK8278" s="74">
        <v>13498</v>
      </c>
      <c r="BL8278" s="74" t="s">
        <v>10965</v>
      </c>
      <c r="BM8278" s="74"/>
    </row>
    <row r="8279" spans="63:65" x14ac:dyDescent="0.25">
      <c r="BK8279" s="74">
        <v>13499</v>
      </c>
      <c r="BL8279" s="74" t="s">
        <v>4170</v>
      </c>
      <c r="BM8279" s="74"/>
    </row>
    <row r="8280" spans="63:65" x14ac:dyDescent="0.25">
      <c r="BK8280" s="74">
        <v>13500</v>
      </c>
      <c r="BL8280" s="74" t="s">
        <v>7707</v>
      </c>
      <c r="BM8280" s="74"/>
    </row>
    <row r="8281" spans="63:65" x14ac:dyDescent="0.25">
      <c r="BK8281" s="74">
        <v>13501</v>
      </c>
      <c r="BL8281" s="74" t="s">
        <v>3357</v>
      </c>
      <c r="BM8281" s="74"/>
    </row>
    <row r="8282" spans="63:65" x14ac:dyDescent="0.25">
      <c r="BK8282" s="74">
        <v>13502</v>
      </c>
      <c r="BL8282" s="74" t="s">
        <v>10966</v>
      </c>
      <c r="BM8282" s="74"/>
    </row>
    <row r="8283" spans="63:65" x14ac:dyDescent="0.25">
      <c r="BK8283" s="74">
        <v>13503</v>
      </c>
      <c r="BL8283" s="74" t="s">
        <v>10967</v>
      </c>
      <c r="BM8283" s="74"/>
    </row>
    <row r="8284" spans="63:65" x14ac:dyDescent="0.25">
      <c r="BK8284" s="74">
        <v>13504</v>
      </c>
      <c r="BL8284" s="74" t="s">
        <v>3932</v>
      </c>
      <c r="BM8284" s="74"/>
    </row>
    <row r="8285" spans="63:65" x14ac:dyDescent="0.25">
      <c r="BK8285" s="74">
        <v>13505</v>
      </c>
      <c r="BL8285" s="74" t="s">
        <v>7708</v>
      </c>
      <c r="BM8285" s="74"/>
    </row>
    <row r="8286" spans="63:65" x14ac:dyDescent="0.25">
      <c r="BK8286" s="74">
        <v>13506</v>
      </c>
      <c r="BL8286" s="74" t="s">
        <v>10968</v>
      </c>
      <c r="BM8286" s="74"/>
    </row>
    <row r="8287" spans="63:65" x14ac:dyDescent="0.25">
      <c r="BK8287" s="74">
        <v>13507</v>
      </c>
      <c r="BL8287" s="74" t="s">
        <v>10969</v>
      </c>
      <c r="BM8287" s="74"/>
    </row>
    <row r="8288" spans="63:65" x14ac:dyDescent="0.25">
      <c r="BK8288" s="74">
        <v>13508</v>
      </c>
      <c r="BL8288" s="74" t="s">
        <v>3741</v>
      </c>
      <c r="BM8288" s="74"/>
    </row>
    <row r="8289" spans="63:65" x14ac:dyDescent="0.25">
      <c r="BK8289" s="74">
        <v>13509</v>
      </c>
      <c r="BL8289" s="74" t="s">
        <v>7709</v>
      </c>
      <c r="BM8289" s="74"/>
    </row>
    <row r="8290" spans="63:65" x14ac:dyDescent="0.25">
      <c r="BK8290" s="74">
        <v>13510</v>
      </c>
      <c r="BL8290" s="74" t="s">
        <v>7710</v>
      </c>
      <c r="BM8290" s="74"/>
    </row>
    <row r="8291" spans="63:65" x14ac:dyDescent="0.25">
      <c r="BK8291" s="74">
        <v>13511</v>
      </c>
      <c r="BL8291" s="74" t="s">
        <v>7711</v>
      </c>
      <c r="BM8291" s="74"/>
    </row>
    <row r="8292" spans="63:65" x14ac:dyDescent="0.25">
      <c r="BK8292" s="74">
        <v>13512</v>
      </c>
      <c r="BL8292" s="74" t="s">
        <v>832</v>
      </c>
      <c r="BM8292" s="74"/>
    </row>
    <row r="8293" spans="63:65" x14ac:dyDescent="0.25">
      <c r="BK8293" s="74">
        <v>13513</v>
      </c>
      <c r="BL8293" s="74" t="s">
        <v>7639</v>
      </c>
      <c r="BM8293" s="74"/>
    </row>
    <row r="8294" spans="63:65" x14ac:dyDescent="0.25">
      <c r="BK8294" s="74">
        <v>13514</v>
      </c>
      <c r="BL8294" s="74" t="s">
        <v>7712</v>
      </c>
      <c r="BM8294" s="74"/>
    </row>
    <row r="8295" spans="63:65" x14ac:dyDescent="0.25">
      <c r="BK8295" s="74">
        <v>13515</v>
      </c>
      <c r="BL8295" s="74" t="s">
        <v>7471</v>
      </c>
      <c r="BM8295" s="74"/>
    </row>
    <row r="8296" spans="63:65" x14ac:dyDescent="0.25">
      <c r="BK8296" s="74">
        <v>13516</v>
      </c>
      <c r="BL8296" s="74" t="s">
        <v>2316</v>
      </c>
      <c r="BM8296" s="74"/>
    </row>
    <row r="8297" spans="63:65" x14ac:dyDescent="0.25">
      <c r="BK8297" s="74">
        <v>13518</v>
      </c>
      <c r="BL8297" s="74" t="s">
        <v>7714</v>
      </c>
      <c r="BM8297" s="74"/>
    </row>
    <row r="8298" spans="63:65" x14ac:dyDescent="0.25">
      <c r="BK8298" s="74">
        <v>13519</v>
      </c>
      <c r="BL8298" s="74" t="s">
        <v>10970</v>
      </c>
      <c r="BM8298" s="74"/>
    </row>
    <row r="8299" spans="63:65" x14ac:dyDescent="0.25">
      <c r="BK8299" s="74">
        <v>13520</v>
      </c>
      <c r="BL8299" s="74" t="s">
        <v>7715</v>
      </c>
      <c r="BM8299" s="74"/>
    </row>
    <row r="8300" spans="63:65" x14ac:dyDescent="0.25">
      <c r="BK8300" s="74">
        <v>13521</v>
      </c>
      <c r="BL8300" s="74" t="s">
        <v>10971</v>
      </c>
      <c r="BM8300" s="74"/>
    </row>
    <row r="8301" spans="63:65" x14ac:dyDescent="0.25">
      <c r="BK8301" s="74">
        <v>13522</v>
      </c>
      <c r="BL8301" s="74" t="s">
        <v>3354</v>
      </c>
      <c r="BM8301" s="74"/>
    </row>
    <row r="8302" spans="63:65" x14ac:dyDescent="0.25">
      <c r="BK8302" s="74">
        <v>13523</v>
      </c>
      <c r="BL8302" s="74" t="s">
        <v>7716</v>
      </c>
      <c r="BM8302" s="74"/>
    </row>
    <row r="8303" spans="63:65" x14ac:dyDescent="0.25">
      <c r="BK8303" s="74">
        <v>13524</v>
      </c>
      <c r="BL8303" s="74" t="s">
        <v>5248</v>
      </c>
      <c r="BM8303" s="74"/>
    </row>
    <row r="8304" spans="63:65" x14ac:dyDescent="0.25">
      <c r="BK8304" s="74">
        <v>13525</v>
      </c>
      <c r="BL8304" s="74" t="s">
        <v>877</v>
      </c>
      <c r="BM8304" s="74"/>
    </row>
    <row r="8305" spans="63:65" x14ac:dyDescent="0.25">
      <c r="BK8305" s="74">
        <v>13526</v>
      </c>
      <c r="BL8305" s="74" t="s">
        <v>7589</v>
      </c>
      <c r="BM8305" s="74"/>
    </row>
    <row r="8306" spans="63:65" x14ac:dyDescent="0.25">
      <c r="BK8306" s="74">
        <v>13528</v>
      </c>
      <c r="BL8306" s="74" t="s">
        <v>7717</v>
      </c>
      <c r="BM8306" s="74"/>
    </row>
    <row r="8307" spans="63:65" x14ac:dyDescent="0.25">
      <c r="BK8307" s="74">
        <v>13529</v>
      </c>
      <c r="BL8307" s="74" t="s">
        <v>7718</v>
      </c>
      <c r="BM8307" s="74"/>
    </row>
    <row r="8308" spans="63:65" x14ac:dyDescent="0.25">
      <c r="BK8308" s="74">
        <v>13530</v>
      </c>
      <c r="BL8308" s="74" t="s">
        <v>2745</v>
      </c>
      <c r="BM8308" s="74"/>
    </row>
    <row r="8309" spans="63:65" x14ac:dyDescent="0.25">
      <c r="BK8309" s="74">
        <v>13531</v>
      </c>
      <c r="BL8309" s="74" t="s">
        <v>4855</v>
      </c>
      <c r="BM8309" s="74"/>
    </row>
    <row r="8310" spans="63:65" x14ac:dyDescent="0.25">
      <c r="BK8310" s="74">
        <v>13532</v>
      </c>
      <c r="BL8310" s="74" t="s">
        <v>7719</v>
      </c>
      <c r="BM8310" s="74"/>
    </row>
    <row r="8311" spans="63:65" x14ac:dyDescent="0.25">
      <c r="BK8311" s="74">
        <v>13533</v>
      </c>
      <c r="BL8311" s="74" t="s">
        <v>7508</v>
      </c>
      <c r="BM8311" s="74"/>
    </row>
    <row r="8312" spans="63:65" x14ac:dyDescent="0.25">
      <c r="BK8312" s="74">
        <v>13534</v>
      </c>
      <c r="BL8312" s="74" t="s">
        <v>10972</v>
      </c>
      <c r="BM8312" s="74"/>
    </row>
    <row r="8313" spans="63:65" x14ac:dyDescent="0.25">
      <c r="BK8313" s="74">
        <v>13535</v>
      </c>
      <c r="BL8313" s="74" t="s">
        <v>7720</v>
      </c>
      <c r="BM8313" s="74"/>
    </row>
    <row r="8314" spans="63:65" x14ac:dyDescent="0.25">
      <c r="BK8314" s="74">
        <v>13536</v>
      </c>
      <c r="BL8314" s="74" t="s">
        <v>7721</v>
      </c>
      <c r="BM8314" s="74"/>
    </row>
    <row r="8315" spans="63:65" x14ac:dyDescent="0.25">
      <c r="BK8315" s="74">
        <v>13537</v>
      </c>
      <c r="BL8315" s="74" t="s">
        <v>7722</v>
      </c>
      <c r="BM8315" s="74"/>
    </row>
    <row r="8316" spans="63:65" x14ac:dyDescent="0.25">
      <c r="BK8316" s="74">
        <v>13538</v>
      </c>
      <c r="BL8316" s="74" t="s">
        <v>10149</v>
      </c>
      <c r="BM8316" s="74"/>
    </row>
    <row r="8317" spans="63:65" x14ac:dyDescent="0.25">
      <c r="BK8317" s="74">
        <v>13539</v>
      </c>
      <c r="BL8317" s="74" t="s">
        <v>7723</v>
      </c>
      <c r="BM8317" s="74"/>
    </row>
    <row r="8318" spans="63:65" x14ac:dyDescent="0.25">
      <c r="BK8318" s="74">
        <v>13540</v>
      </c>
      <c r="BL8318" s="74" t="s">
        <v>7724</v>
      </c>
      <c r="BM8318" s="74"/>
    </row>
    <row r="8319" spans="63:65" x14ac:dyDescent="0.25">
      <c r="BK8319" s="74">
        <v>13541</v>
      </c>
      <c r="BL8319" s="74" t="s">
        <v>7725</v>
      </c>
      <c r="BM8319" s="74"/>
    </row>
    <row r="8320" spans="63:65" x14ac:dyDescent="0.25">
      <c r="BK8320" s="74">
        <v>13542</v>
      </c>
      <c r="BL8320" s="74" t="s">
        <v>7726</v>
      </c>
      <c r="BM8320" s="74"/>
    </row>
    <row r="8321" spans="63:65" x14ac:dyDescent="0.25">
      <c r="BK8321" s="74">
        <v>13543</v>
      </c>
      <c r="BL8321" s="74" t="s">
        <v>7727</v>
      </c>
      <c r="BM8321" s="74"/>
    </row>
    <row r="8322" spans="63:65" x14ac:dyDescent="0.25">
      <c r="BK8322" s="74">
        <v>13544</v>
      </c>
      <c r="BL8322" s="74" t="s">
        <v>3357</v>
      </c>
      <c r="BM8322" s="74"/>
    </row>
    <row r="8323" spans="63:65" x14ac:dyDescent="0.25">
      <c r="BK8323" s="74">
        <v>13545</v>
      </c>
      <c r="BL8323" s="74" t="s">
        <v>7728</v>
      </c>
      <c r="BM8323" s="74"/>
    </row>
    <row r="8324" spans="63:65" x14ac:dyDescent="0.25">
      <c r="BK8324" s="74">
        <v>13546</v>
      </c>
      <c r="BL8324" s="74" t="s">
        <v>7729</v>
      </c>
      <c r="BM8324" s="74"/>
    </row>
    <row r="8325" spans="63:65" x14ac:dyDescent="0.25">
      <c r="BK8325" s="74">
        <v>13547</v>
      </c>
      <c r="BL8325" s="74" t="s">
        <v>7730</v>
      </c>
      <c r="BM8325" s="74"/>
    </row>
    <row r="8326" spans="63:65" x14ac:dyDescent="0.25">
      <c r="BK8326" s="74">
        <v>13548</v>
      </c>
      <c r="BL8326" s="74" t="s">
        <v>7731</v>
      </c>
      <c r="BM8326" s="74"/>
    </row>
    <row r="8327" spans="63:65" x14ac:dyDescent="0.25">
      <c r="BK8327" s="74">
        <v>13549</v>
      </c>
      <c r="BL8327" s="74" t="s">
        <v>7732</v>
      </c>
      <c r="BM8327" s="74"/>
    </row>
    <row r="8328" spans="63:65" x14ac:dyDescent="0.25">
      <c r="BK8328" s="74">
        <v>13550</v>
      </c>
      <c r="BL8328" s="74" t="s">
        <v>7733</v>
      </c>
      <c r="BM8328" s="74"/>
    </row>
    <row r="8329" spans="63:65" x14ac:dyDescent="0.25">
      <c r="BK8329" s="74">
        <v>13551</v>
      </c>
      <c r="BL8329" s="74" t="s">
        <v>7734</v>
      </c>
      <c r="BM8329" s="74"/>
    </row>
    <row r="8330" spans="63:65" x14ac:dyDescent="0.25">
      <c r="BK8330" s="74">
        <v>13552</v>
      </c>
      <c r="BL8330" s="74" t="s">
        <v>7734</v>
      </c>
      <c r="BM8330" s="74"/>
    </row>
    <row r="8331" spans="63:65" x14ac:dyDescent="0.25">
      <c r="BK8331" s="74">
        <v>13553</v>
      </c>
      <c r="BL8331" s="74" t="s">
        <v>7735</v>
      </c>
      <c r="BM8331" s="74"/>
    </row>
    <row r="8332" spans="63:65" x14ac:dyDescent="0.25">
      <c r="BK8332" s="74">
        <v>13554</v>
      </c>
      <c r="BL8332" s="74" t="s">
        <v>6898</v>
      </c>
      <c r="BM8332" s="74"/>
    </row>
    <row r="8333" spans="63:65" x14ac:dyDescent="0.25">
      <c r="BK8333" s="74">
        <v>13555</v>
      </c>
      <c r="BL8333" s="74" t="s">
        <v>7736</v>
      </c>
      <c r="BM8333" s="74"/>
    </row>
    <row r="8334" spans="63:65" x14ac:dyDescent="0.25">
      <c r="BK8334" s="74">
        <v>13556</v>
      </c>
      <c r="BL8334" s="74" t="s">
        <v>7604</v>
      </c>
      <c r="BM8334" s="74"/>
    </row>
    <row r="8335" spans="63:65" x14ac:dyDescent="0.25">
      <c r="BK8335" s="74">
        <v>13557</v>
      </c>
      <c r="BL8335" s="74" t="s">
        <v>7737</v>
      </c>
      <c r="BM8335" s="74"/>
    </row>
    <row r="8336" spans="63:65" x14ac:dyDescent="0.25">
      <c r="BK8336" s="74">
        <v>13558</v>
      </c>
      <c r="BL8336" s="74" t="s">
        <v>10973</v>
      </c>
      <c r="BM8336" s="74"/>
    </row>
    <row r="8337" spans="63:65" x14ac:dyDescent="0.25">
      <c r="BK8337" s="74">
        <v>13559</v>
      </c>
      <c r="BL8337" s="74" t="s">
        <v>7550</v>
      </c>
      <c r="BM8337" s="74"/>
    </row>
    <row r="8338" spans="63:65" x14ac:dyDescent="0.25">
      <c r="BK8338" s="74">
        <v>13560</v>
      </c>
      <c r="BL8338" s="74" t="s">
        <v>2461</v>
      </c>
      <c r="BM8338" s="74"/>
    </row>
    <row r="8339" spans="63:65" x14ac:dyDescent="0.25">
      <c r="BK8339" s="74">
        <v>13561</v>
      </c>
      <c r="BL8339" s="74" t="s">
        <v>3835</v>
      </c>
      <c r="BM8339" s="74"/>
    </row>
    <row r="8340" spans="63:65" x14ac:dyDescent="0.25">
      <c r="BK8340" s="74">
        <v>13562</v>
      </c>
      <c r="BL8340" s="74" t="s">
        <v>7738</v>
      </c>
      <c r="BM8340" s="74"/>
    </row>
    <row r="8341" spans="63:65" x14ac:dyDescent="0.25">
      <c r="BK8341" s="74">
        <v>13563</v>
      </c>
      <c r="BL8341" s="74" t="s">
        <v>10974</v>
      </c>
      <c r="BM8341" s="74"/>
    </row>
    <row r="8342" spans="63:65" x14ac:dyDescent="0.25">
      <c r="BK8342" s="74">
        <v>13564</v>
      </c>
      <c r="BL8342" s="74" t="s">
        <v>5031</v>
      </c>
      <c r="BM8342" s="74"/>
    </row>
    <row r="8343" spans="63:65" x14ac:dyDescent="0.25">
      <c r="BK8343" s="74">
        <v>13565</v>
      </c>
      <c r="BL8343" s="74" t="s">
        <v>7739</v>
      </c>
      <c r="BM8343" s="74"/>
    </row>
    <row r="8344" spans="63:65" x14ac:dyDescent="0.25">
      <c r="BK8344" s="74">
        <v>13566</v>
      </c>
      <c r="BL8344" s="74" t="s">
        <v>7513</v>
      </c>
      <c r="BM8344" s="74"/>
    </row>
    <row r="8345" spans="63:65" x14ac:dyDescent="0.25">
      <c r="BK8345" s="74">
        <v>13567</v>
      </c>
      <c r="BL8345" s="74" t="s">
        <v>6544</v>
      </c>
      <c r="BM8345" s="74"/>
    </row>
    <row r="8346" spans="63:65" x14ac:dyDescent="0.25">
      <c r="BK8346" s="74">
        <v>13568</v>
      </c>
      <c r="BL8346" s="74" t="s">
        <v>9416</v>
      </c>
      <c r="BM8346" s="74"/>
    </row>
    <row r="8347" spans="63:65" x14ac:dyDescent="0.25">
      <c r="BK8347" s="74">
        <v>13569</v>
      </c>
      <c r="BL8347" s="74" t="s">
        <v>7740</v>
      </c>
      <c r="BM8347" s="74"/>
    </row>
    <row r="8348" spans="63:65" x14ac:dyDescent="0.25">
      <c r="BK8348" s="74">
        <v>13570</v>
      </c>
      <c r="BL8348" s="74" t="s">
        <v>3932</v>
      </c>
      <c r="BM8348" s="74"/>
    </row>
    <row r="8349" spans="63:65" x14ac:dyDescent="0.25">
      <c r="BK8349" s="74">
        <v>13571</v>
      </c>
      <c r="BL8349" s="74" t="s">
        <v>7741</v>
      </c>
      <c r="BM8349" s="74"/>
    </row>
    <row r="8350" spans="63:65" x14ac:dyDescent="0.25">
      <c r="BK8350" s="74">
        <v>13572</v>
      </c>
      <c r="BL8350" s="74" t="s">
        <v>7742</v>
      </c>
      <c r="BM8350" s="74"/>
    </row>
    <row r="8351" spans="63:65" x14ac:dyDescent="0.25">
      <c r="BK8351" s="74">
        <v>13573</v>
      </c>
      <c r="BL8351" s="74" t="s">
        <v>7743</v>
      </c>
      <c r="BM8351" s="74"/>
    </row>
    <row r="8352" spans="63:65" x14ac:dyDescent="0.25">
      <c r="BK8352" s="74">
        <v>13574</v>
      </c>
      <c r="BL8352" s="74" t="s">
        <v>4170</v>
      </c>
      <c r="BM8352" s="74"/>
    </row>
    <row r="8353" spans="63:65" x14ac:dyDescent="0.25">
      <c r="BK8353" s="74">
        <v>13575</v>
      </c>
      <c r="BL8353" s="74" t="s">
        <v>10975</v>
      </c>
      <c r="BM8353" s="74"/>
    </row>
    <row r="8354" spans="63:65" x14ac:dyDescent="0.25">
      <c r="BK8354" s="74">
        <v>13576</v>
      </c>
      <c r="BL8354" s="74" t="s">
        <v>7744</v>
      </c>
      <c r="BM8354" s="74"/>
    </row>
    <row r="8355" spans="63:65" x14ac:dyDescent="0.25">
      <c r="BK8355" s="74">
        <v>13577</v>
      </c>
      <c r="BL8355" s="74" t="s">
        <v>7745</v>
      </c>
      <c r="BM8355" s="74"/>
    </row>
    <row r="8356" spans="63:65" x14ac:dyDescent="0.25">
      <c r="BK8356" s="74">
        <v>13578</v>
      </c>
      <c r="BL8356" s="74" t="s">
        <v>10976</v>
      </c>
      <c r="BM8356" s="74"/>
    </row>
    <row r="8357" spans="63:65" x14ac:dyDescent="0.25">
      <c r="BK8357" s="74">
        <v>13579</v>
      </c>
      <c r="BL8357" s="74" t="s">
        <v>3727</v>
      </c>
      <c r="BM8357" s="74"/>
    </row>
    <row r="8358" spans="63:65" x14ac:dyDescent="0.25">
      <c r="BK8358" s="74">
        <v>13580</v>
      </c>
      <c r="BL8358" s="74" t="s">
        <v>7746</v>
      </c>
      <c r="BM8358" s="74"/>
    </row>
    <row r="8359" spans="63:65" x14ac:dyDescent="0.25">
      <c r="BK8359" s="74">
        <v>13581</v>
      </c>
      <c r="BL8359" s="74" t="s">
        <v>7747</v>
      </c>
      <c r="BM8359" s="74"/>
    </row>
    <row r="8360" spans="63:65" x14ac:dyDescent="0.25">
      <c r="BK8360" s="74">
        <v>13582</v>
      </c>
      <c r="BL8360" s="74" t="s">
        <v>3116</v>
      </c>
      <c r="BM8360" s="74"/>
    </row>
    <row r="8361" spans="63:65" x14ac:dyDescent="0.25">
      <c r="BK8361" s="74">
        <v>13583</v>
      </c>
      <c r="BL8361" s="74" t="s">
        <v>7748</v>
      </c>
      <c r="BM8361" s="74"/>
    </row>
    <row r="8362" spans="63:65" x14ac:dyDescent="0.25">
      <c r="BK8362" s="74">
        <v>13584</v>
      </c>
      <c r="BL8362" s="74" t="s">
        <v>3122</v>
      </c>
      <c r="BM8362" s="74"/>
    </row>
    <row r="8363" spans="63:65" x14ac:dyDescent="0.25">
      <c r="BK8363" s="74">
        <v>13585</v>
      </c>
      <c r="BL8363" s="74" t="s">
        <v>3124</v>
      </c>
      <c r="BM8363" s="74"/>
    </row>
    <row r="8364" spans="63:65" x14ac:dyDescent="0.25">
      <c r="BK8364" s="74">
        <v>13586</v>
      </c>
      <c r="BL8364" s="74" t="s">
        <v>7749</v>
      </c>
      <c r="BM8364" s="74"/>
    </row>
    <row r="8365" spans="63:65" x14ac:dyDescent="0.25">
      <c r="BK8365" s="74">
        <v>13587</v>
      </c>
      <c r="BL8365" s="74" t="s">
        <v>3146</v>
      </c>
      <c r="BM8365" s="74"/>
    </row>
    <row r="8366" spans="63:65" x14ac:dyDescent="0.25">
      <c r="BK8366" s="74">
        <v>13588</v>
      </c>
      <c r="BL8366" s="74" t="s">
        <v>4438</v>
      </c>
      <c r="BM8366" s="74"/>
    </row>
    <row r="8367" spans="63:65" x14ac:dyDescent="0.25">
      <c r="BK8367" s="74">
        <v>13589</v>
      </c>
      <c r="BL8367" s="74" t="s">
        <v>3097</v>
      </c>
      <c r="BM8367" s="74"/>
    </row>
    <row r="8368" spans="63:65" x14ac:dyDescent="0.25">
      <c r="BK8368" s="74">
        <v>13590</v>
      </c>
      <c r="BL8368" s="74" t="s">
        <v>3107</v>
      </c>
      <c r="BM8368" s="74"/>
    </row>
    <row r="8369" spans="63:65" x14ac:dyDescent="0.25">
      <c r="BK8369" s="74">
        <v>13591</v>
      </c>
      <c r="BL8369" s="74" t="s">
        <v>7750</v>
      </c>
      <c r="BM8369" s="74"/>
    </row>
    <row r="8370" spans="63:65" x14ac:dyDescent="0.25">
      <c r="BK8370" s="74">
        <v>13592</v>
      </c>
      <c r="BL8370" s="74" t="s">
        <v>3128</v>
      </c>
      <c r="BM8370" s="74"/>
    </row>
    <row r="8371" spans="63:65" x14ac:dyDescent="0.25">
      <c r="BK8371" s="74">
        <v>13593</v>
      </c>
      <c r="BL8371" s="74" t="s">
        <v>3130</v>
      </c>
      <c r="BM8371" s="74"/>
    </row>
    <row r="8372" spans="63:65" x14ac:dyDescent="0.25">
      <c r="BK8372" s="74">
        <v>13594</v>
      </c>
      <c r="BL8372" s="74" t="s">
        <v>4310</v>
      </c>
      <c r="BM8372" s="74"/>
    </row>
    <row r="8373" spans="63:65" x14ac:dyDescent="0.25">
      <c r="BK8373" s="74">
        <v>13595</v>
      </c>
      <c r="BL8373" s="74" t="s">
        <v>7751</v>
      </c>
      <c r="BM8373" s="74"/>
    </row>
    <row r="8374" spans="63:65" x14ac:dyDescent="0.25">
      <c r="BK8374" s="74">
        <v>13596</v>
      </c>
      <c r="BL8374" s="74" t="s">
        <v>7752</v>
      </c>
      <c r="BM8374" s="74"/>
    </row>
    <row r="8375" spans="63:65" x14ac:dyDescent="0.25">
      <c r="BK8375" s="74">
        <v>13597</v>
      </c>
      <c r="BL8375" s="74" t="s">
        <v>4556</v>
      </c>
      <c r="BM8375" s="74"/>
    </row>
    <row r="8376" spans="63:65" x14ac:dyDescent="0.25">
      <c r="BK8376" s="74">
        <v>13598</v>
      </c>
      <c r="BL8376" s="74" t="s">
        <v>7572</v>
      </c>
      <c r="BM8376" s="74"/>
    </row>
    <row r="8377" spans="63:65" x14ac:dyDescent="0.25">
      <c r="BK8377" s="74">
        <v>13599</v>
      </c>
      <c r="BL8377" s="74" t="s">
        <v>9587</v>
      </c>
      <c r="BM8377" s="74"/>
    </row>
    <row r="8378" spans="63:65" x14ac:dyDescent="0.25">
      <c r="BK8378" s="74">
        <v>13600</v>
      </c>
      <c r="BL8378" s="74" t="s">
        <v>7753</v>
      </c>
      <c r="BM8378" s="74"/>
    </row>
    <row r="8379" spans="63:65" x14ac:dyDescent="0.25">
      <c r="BK8379" s="74">
        <v>13601</v>
      </c>
      <c r="BL8379" s="74" t="s">
        <v>7754</v>
      </c>
      <c r="BM8379" s="74"/>
    </row>
    <row r="8380" spans="63:65" x14ac:dyDescent="0.25">
      <c r="BK8380" s="74">
        <v>13602</v>
      </c>
      <c r="BL8380" s="74" t="s">
        <v>10977</v>
      </c>
      <c r="BM8380" s="74"/>
    </row>
    <row r="8381" spans="63:65" x14ac:dyDescent="0.25">
      <c r="BK8381" s="74">
        <v>13603</v>
      </c>
      <c r="BL8381" s="74" t="s">
        <v>7755</v>
      </c>
      <c r="BM8381" s="74"/>
    </row>
    <row r="8382" spans="63:65" x14ac:dyDescent="0.25">
      <c r="BK8382" s="74">
        <v>13604</v>
      </c>
      <c r="BL8382" s="74" t="s">
        <v>7276</v>
      </c>
      <c r="BM8382" s="74"/>
    </row>
    <row r="8383" spans="63:65" x14ac:dyDescent="0.25">
      <c r="BK8383" s="74">
        <v>13605</v>
      </c>
      <c r="BL8383" s="74" t="s">
        <v>7756</v>
      </c>
      <c r="BM8383" s="74"/>
    </row>
    <row r="8384" spans="63:65" x14ac:dyDescent="0.25">
      <c r="BK8384" s="74">
        <v>13606</v>
      </c>
      <c r="BL8384" s="74" t="s">
        <v>7757</v>
      </c>
      <c r="BM8384" s="74"/>
    </row>
    <row r="8385" spans="63:65" x14ac:dyDescent="0.25">
      <c r="BK8385" s="74">
        <v>13607</v>
      </c>
      <c r="BL8385" s="74" t="s">
        <v>10978</v>
      </c>
      <c r="BM8385" s="74"/>
    </row>
    <row r="8386" spans="63:65" x14ac:dyDescent="0.25">
      <c r="BK8386" s="74">
        <v>13608</v>
      </c>
      <c r="BL8386" s="74" t="s">
        <v>7758</v>
      </c>
      <c r="BM8386" s="74"/>
    </row>
    <row r="8387" spans="63:65" x14ac:dyDescent="0.25">
      <c r="BK8387" s="74">
        <v>13609</v>
      </c>
      <c r="BL8387" s="74" t="s">
        <v>9406</v>
      </c>
      <c r="BM8387" s="74"/>
    </row>
    <row r="8388" spans="63:65" x14ac:dyDescent="0.25">
      <c r="BK8388" s="74">
        <v>13610</v>
      </c>
      <c r="BL8388" s="74" t="s">
        <v>4253</v>
      </c>
      <c r="BM8388" s="74"/>
    </row>
    <row r="8389" spans="63:65" x14ac:dyDescent="0.25">
      <c r="BK8389" s="74">
        <v>13611</v>
      </c>
      <c r="BL8389" s="74" t="s">
        <v>7759</v>
      </c>
      <c r="BM8389" s="74"/>
    </row>
    <row r="8390" spans="63:65" x14ac:dyDescent="0.25">
      <c r="BK8390" s="74">
        <v>13612</v>
      </c>
      <c r="BL8390" s="74" t="s">
        <v>7760</v>
      </c>
      <c r="BM8390" s="74"/>
    </row>
    <row r="8391" spans="63:65" x14ac:dyDescent="0.25">
      <c r="BK8391" s="74">
        <v>13613</v>
      </c>
      <c r="BL8391" s="74" t="s">
        <v>7761</v>
      </c>
      <c r="BM8391" s="74"/>
    </row>
    <row r="8392" spans="63:65" x14ac:dyDescent="0.25">
      <c r="BK8392" s="74">
        <v>13614</v>
      </c>
      <c r="BL8392" s="74" t="s">
        <v>7762</v>
      </c>
      <c r="BM8392" s="74"/>
    </row>
    <row r="8393" spans="63:65" x14ac:dyDescent="0.25">
      <c r="BK8393" s="74">
        <v>13615</v>
      </c>
      <c r="BL8393" s="74" t="s">
        <v>7763</v>
      </c>
      <c r="BM8393" s="74"/>
    </row>
    <row r="8394" spans="63:65" x14ac:dyDescent="0.25">
      <c r="BK8394" s="74">
        <v>13616</v>
      </c>
      <c r="BL8394" s="74" t="s">
        <v>4318</v>
      </c>
      <c r="BM8394" s="74"/>
    </row>
    <row r="8395" spans="63:65" x14ac:dyDescent="0.25">
      <c r="BK8395" s="74">
        <v>13617</v>
      </c>
      <c r="BL8395" s="74" t="s">
        <v>7764</v>
      </c>
      <c r="BM8395" s="74"/>
    </row>
    <row r="8396" spans="63:65" x14ac:dyDescent="0.25">
      <c r="BK8396" s="74">
        <v>13618</v>
      </c>
      <c r="BL8396" s="74" t="s">
        <v>7765</v>
      </c>
      <c r="BM8396" s="74"/>
    </row>
    <row r="8397" spans="63:65" x14ac:dyDescent="0.25">
      <c r="BK8397" s="74">
        <v>13619</v>
      </c>
      <c r="BL8397" s="74" t="s">
        <v>3932</v>
      </c>
      <c r="BM8397" s="74"/>
    </row>
    <row r="8398" spans="63:65" x14ac:dyDescent="0.25">
      <c r="BK8398" s="74">
        <v>13620</v>
      </c>
      <c r="BL8398" s="74" t="s">
        <v>6383</v>
      </c>
      <c r="BM8398" s="74"/>
    </row>
    <row r="8399" spans="63:65" x14ac:dyDescent="0.25">
      <c r="BK8399" s="74">
        <v>13622</v>
      </c>
      <c r="BL8399" s="74" t="s">
        <v>4039</v>
      </c>
      <c r="BM8399" s="74"/>
    </row>
    <row r="8400" spans="63:65" x14ac:dyDescent="0.25">
      <c r="BK8400" s="74">
        <v>13623</v>
      </c>
      <c r="BL8400" s="74" t="s">
        <v>7767</v>
      </c>
      <c r="BM8400" s="74"/>
    </row>
    <row r="8401" spans="63:65" x14ac:dyDescent="0.25">
      <c r="BK8401" s="74">
        <v>13624</v>
      </c>
      <c r="BL8401" s="74" t="s">
        <v>7759</v>
      </c>
      <c r="BM8401" s="74"/>
    </row>
    <row r="8402" spans="63:65" x14ac:dyDescent="0.25">
      <c r="BK8402" s="74">
        <v>13625</v>
      </c>
      <c r="BL8402" s="74" t="s">
        <v>832</v>
      </c>
      <c r="BM8402" s="74"/>
    </row>
    <row r="8403" spans="63:65" x14ac:dyDescent="0.25">
      <c r="BK8403" s="74">
        <v>13626</v>
      </c>
      <c r="BL8403" s="74" t="s">
        <v>7424</v>
      </c>
      <c r="BM8403" s="74"/>
    </row>
    <row r="8404" spans="63:65" x14ac:dyDescent="0.25">
      <c r="BK8404" s="74">
        <v>13627</v>
      </c>
      <c r="BL8404" s="74" t="s">
        <v>7768</v>
      </c>
      <c r="BM8404" s="74"/>
    </row>
    <row r="8405" spans="63:65" x14ac:dyDescent="0.25">
      <c r="BK8405" s="74">
        <v>13628</v>
      </c>
      <c r="BL8405" s="74" t="s">
        <v>7769</v>
      </c>
      <c r="BM8405" s="74"/>
    </row>
    <row r="8406" spans="63:65" x14ac:dyDescent="0.25">
      <c r="BK8406" s="74">
        <v>13629</v>
      </c>
      <c r="BL8406" s="74" t="s">
        <v>7770</v>
      </c>
      <c r="BM8406" s="74"/>
    </row>
    <row r="8407" spans="63:65" x14ac:dyDescent="0.25">
      <c r="BK8407" s="74">
        <v>13630</v>
      </c>
      <c r="BL8407" s="74" t="s">
        <v>7701</v>
      </c>
      <c r="BM8407" s="74"/>
    </row>
    <row r="8408" spans="63:65" x14ac:dyDescent="0.25">
      <c r="BK8408" s="74">
        <v>13631</v>
      </c>
      <c r="BL8408" s="74" t="s">
        <v>7771</v>
      </c>
      <c r="BM8408" s="74"/>
    </row>
    <row r="8409" spans="63:65" x14ac:dyDescent="0.25">
      <c r="BK8409" s="74">
        <v>13632</v>
      </c>
      <c r="BL8409" s="74" t="s">
        <v>7772</v>
      </c>
      <c r="BM8409" s="74"/>
    </row>
    <row r="8410" spans="63:65" x14ac:dyDescent="0.25">
      <c r="BK8410" s="74">
        <v>13633</v>
      </c>
      <c r="BL8410" s="74" t="s">
        <v>7773</v>
      </c>
      <c r="BM8410" s="74"/>
    </row>
    <row r="8411" spans="63:65" x14ac:dyDescent="0.25">
      <c r="BK8411" s="74">
        <v>13634</v>
      </c>
      <c r="BL8411" s="74" t="s">
        <v>3356</v>
      </c>
      <c r="BM8411" s="74"/>
    </row>
    <row r="8412" spans="63:65" x14ac:dyDescent="0.25">
      <c r="BK8412" s="74">
        <v>13635</v>
      </c>
      <c r="BL8412" s="74" t="s">
        <v>3581</v>
      </c>
      <c r="BM8412" s="74"/>
    </row>
    <row r="8413" spans="63:65" x14ac:dyDescent="0.25">
      <c r="BK8413" s="74">
        <v>13636</v>
      </c>
      <c r="BL8413" s="74" t="s">
        <v>7774</v>
      </c>
      <c r="BM8413" s="74"/>
    </row>
    <row r="8414" spans="63:65" x14ac:dyDescent="0.25">
      <c r="BK8414" s="74">
        <v>13637</v>
      </c>
      <c r="BL8414" s="74" t="s">
        <v>7775</v>
      </c>
      <c r="BM8414" s="74"/>
    </row>
    <row r="8415" spans="63:65" x14ac:dyDescent="0.25">
      <c r="BK8415" s="74">
        <v>13638</v>
      </c>
      <c r="BL8415" s="74" t="s">
        <v>7776</v>
      </c>
      <c r="BM8415" s="74"/>
    </row>
    <row r="8416" spans="63:65" x14ac:dyDescent="0.25">
      <c r="BK8416" s="74">
        <v>13639</v>
      </c>
      <c r="BL8416" s="74" t="s">
        <v>10979</v>
      </c>
      <c r="BM8416" s="74"/>
    </row>
    <row r="8417" spans="63:65" x14ac:dyDescent="0.25">
      <c r="BK8417" s="74">
        <v>13640</v>
      </c>
      <c r="BL8417" s="74" t="s">
        <v>9417</v>
      </c>
      <c r="BM8417" s="74"/>
    </row>
    <row r="8418" spans="63:65" x14ac:dyDescent="0.25">
      <c r="BK8418" s="74">
        <v>13641</v>
      </c>
      <c r="BL8418" s="74" t="s">
        <v>10980</v>
      </c>
      <c r="BM8418" s="74"/>
    </row>
    <row r="8419" spans="63:65" x14ac:dyDescent="0.25">
      <c r="BK8419" s="74">
        <v>13642</v>
      </c>
      <c r="BL8419" s="74" t="s">
        <v>1106</v>
      </c>
      <c r="BM8419" s="74"/>
    </row>
    <row r="8420" spans="63:65" x14ac:dyDescent="0.25">
      <c r="BK8420" s="74">
        <v>13643</v>
      </c>
      <c r="BL8420" s="74" t="s">
        <v>10981</v>
      </c>
      <c r="BM8420" s="74"/>
    </row>
    <row r="8421" spans="63:65" x14ac:dyDescent="0.25">
      <c r="BK8421" s="74">
        <v>13644</v>
      </c>
      <c r="BL8421" s="74" t="s">
        <v>6797</v>
      </c>
      <c r="BM8421" s="74"/>
    </row>
    <row r="8422" spans="63:65" x14ac:dyDescent="0.25">
      <c r="BK8422" s="74">
        <v>13645</v>
      </c>
      <c r="BL8422" s="74" t="s">
        <v>7777</v>
      </c>
      <c r="BM8422" s="74"/>
    </row>
    <row r="8423" spans="63:65" x14ac:dyDescent="0.25">
      <c r="BK8423" s="74">
        <v>13646</v>
      </c>
      <c r="BL8423" s="74" t="s">
        <v>7778</v>
      </c>
      <c r="BM8423" s="74"/>
    </row>
    <row r="8424" spans="63:65" x14ac:dyDescent="0.25">
      <c r="BK8424" s="74">
        <v>13647</v>
      </c>
      <c r="BL8424" s="74" t="s">
        <v>9418</v>
      </c>
      <c r="BM8424" s="74"/>
    </row>
    <row r="8425" spans="63:65" x14ac:dyDescent="0.25">
      <c r="BK8425" s="74">
        <v>13648</v>
      </c>
      <c r="BL8425" s="74" t="s">
        <v>7779</v>
      </c>
      <c r="BM8425" s="74"/>
    </row>
    <row r="8426" spans="63:65" x14ac:dyDescent="0.25">
      <c r="BK8426" s="74">
        <v>13649</v>
      </c>
      <c r="BL8426" s="74" t="s">
        <v>7300</v>
      </c>
      <c r="BM8426" s="74"/>
    </row>
    <row r="8427" spans="63:65" x14ac:dyDescent="0.25">
      <c r="BK8427" s="74">
        <v>13650</v>
      </c>
      <c r="BL8427" s="74" t="s">
        <v>10982</v>
      </c>
      <c r="BM8427" s="74"/>
    </row>
    <row r="8428" spans="63:65" x14ac:dyDescent="0.25">
      <c r="BK8428" s="74">
        <v>13651</v>
      </c>
      <c r="BL8428" s="74" t="s">
        <v>7780</v>
      </c>
      <c r="BM8428" s="74"/>
    </row>
    <row r="8429" spans="63:65" x14ac:dyDescent="0.25">
      <c r="BK8429" s="74">
        <v>13652</v>
      </c>
      <c r="BL8429" s="74" t="s">
        <v>7781</v>
      </c>
      <c r="BM8429" s="74"/>
    </row>
    <row r="8430" spans="63:65" x14ac:dyDescent="0.25">
      <c r="BK8430" s="74">
        <v>13653</v>
      </c>
      <c r="BL8430" s="74" t="s">
        <v>10983</v>
      </c>
      <c r="BM8430" s="74"/>
    </row>
    <row r="8431" spans="63:65" x14ac:dyDescent="0.25">
      <c r="BK8431" s="74">
        <v>13654</v>
      </c>
      <c r="BL8431" s="74" t="s">
        <v>879</v>
      </c>
      <c r="BM8431" s="74"/>
    </row>
    <row r="8432" spans="63:65" x14ac:dyDescent="0.25">
      <c r="BK8432" s="74">
        <v>13655</v>
      </c>
      <c r="BL8432" s="74" t="s">
        <v>7782</v>
      </c>
      <c r="BM8432" s="74"/>
    </row>
    <row r="8433" spans="63:65" x14ac:dyDescent="0.25">
      <c r="BK8433" s="74">
        <v>13656</v>
      </c>
      <c r="BL8433" s="74" t="s">
        <v>7783</v>
      </c>
      <c r="BM8433" s="74"/>
    </row>
    <row r="8434" spans="63:65" x14ac:dyDescent="0.25">
      <c r="BK8434" s="74">
        <v>13657</v>
      </c>
      <c r="BL8434" s="74" t="s">
        <v>7784</v>
      </c>
      <c r="BM8434" s="74"/>
    </row>
    <row r="8435" spans="63:65" x14ac:dyDescent="0.25">
      <c r="BK8435" s="74">
        <v>13658</v>
      </c>
      <c r="BL8435" s="74" t="s">
        <v>5835</v>
      </c>
      <c r="BM8435" s="74"/>
    </row>
    <row r="8436" spans="63:65" x14ac:dyDescent="0.25">
      <c r="BK8436" s="74">
        <v>13659</v>
      </c>
      <c r="BL8436" s="74" t="s">
        <v>149</v>
      </c>
      <c r="BM8436" s="74"/>
    </row>
    <row r="8437" spans="63:65" x14ac:dyDescent="0.25">
      <c r="BK8437" s="74">
        <v>13660</v>
      </c>
      <c r="BL8437" s="74" t="s">
        <v>7785</v>
      </c>
      <c r="BM8437" s="74"/>
    </row>
    <row r="8438" spans="63:65" x14ac:dyDescent="0.25">
      <c r="BK8438" s="74">
        <v>13661</v>
      </c>
      <c r="BL8438" s="74" t="s">
        <v>103</v>
      </c>
      <c r="BM8438" s="74"/>
    </row>
    <row r="8439" spans="63:65" x14ac:dyDescent="0.25">
      <c r="BK8439" s="74">
        <v>13662</v>
      </c>
      <c r="BL8439" s="74" t="s">
        <v>7786</v>
      </c>
      <c r="BM8439" s="74"/>
    </row>
    <row r="8440" spans="63:65" x14ac:dyDescent="0.25">
      <c r="BK8440" s="74">
        <v>13663</v>
      </c>
      <c r="BL8440" s="74" t="s">
        <v>7787</v>
      </c>
      <c r="BM8440" s="74"/>
    </row>
    <row r="8441" spans="63:65" x14ac:dyDescent="0.25">
      <c r="BK8441" s="74">
        <v>13664</v>
      </c>
      <c r="BL8441" s="74" t="s">
        <v>7788</v>
      </c>
      <c r="BM8441" s="74"/>
    </row>
    <row r="8442" spans="63:65" x14ac:dyDescent="0.25">
      <c r="BK8442" s="74">
        <v>13665</v>
      </c>
      <c r="BL8442" s="74" t="s">
        <v>12425</v>
      </c>
      <c r="BM8442" s="74"/>
    </row>
    <row r="8443" spans="63:65" x14ac:dyDescent="0.25">
      <c r="BK8443" s="74">
        <v>13666</v>
      </c>
      <c r="BL8443" s="74" t="s">
        <v>3755</v>
      </c>
      <c r="BM8443" s="74"/>
    </row>
    <row r="8444" spans="63:65" x14ac:dyDescent="0.25">
      <c r="BK8444" s="74">
        <v>13667</v>
      </c>
      <c r="BL8444" s="74" t="s">
        <v>3195</v>
      </c>
      <c r="BM8444" s="74"/>
    </row>
    <row r="8445" spans="63:65" x14ac:dyDescent="0.25">
      <c r="BK8445" s="74">
        <v>13668</v>
      </c>
      <c r="BL8445" s="74" t="s">
        <v>7789</v>
      </c>
      <c r="BM8445" s="74"/>
    </row>
    <row r="8446" spans="63:65" x14ac:dyDescent="0.25">
      <c r="BK8446" s="74">
        <v>13669</v>
      </c>
      <c r="BL8446" s="74" t="s">
        <v>4647</v>
      </c>
      <c r="BM8446" s="74"/>
    </row>
    <row r="8447" spans="63:65" x14ac:dyDescent="0.25">
      <c r="BK8447" s="74">
        <v>13670</v>
      </c>
      <c r="BL8447" s="74" t="s">
        <v>7790</v>
      </c>
      <c r="BM8447" s="74"/>
    </row>
    <row r="8448" spans="63:65" x14ac:dyDescent="0.25">
      <c r="BK8448" s="74">
        <v>13671</v>
      </c>
      <c r="BL8448" s="74" t="s">
        <v>3637</v>
      </c>
      <c r="BM8448" s="74"/>
    </row>
    <row r="8449" spans="63:65" x14ac:dyDescent="0.25">
      <c r="BK8449" s="74">
        <v>13672</v>
      </c>
      <c r="BL8449" s="74" t="s">
        <v>7781</v>
      </c>
      <c r="BM8449" s="74"/>
    </row>
    <row r="8450" spans="63:65" x14ac:dyDescent="0.25">
      <c r="BK8450" s="74">
        <v>13673</v>
      </c>
      <c r="BL8450" s="74" t="s">
        <v>7791</v>
      </c>
      <c r="BM8450" s="74"/>
    </row>
    <row r="8451" spans="63:65" x14ac:dyDescent="0.25">
      <c r="BK8451" s="74">
        <v>13674</v>
      </c>
      <c r="BL8451" s="74" t="s">
        <v>7792</v>
      </c>
      <c r="BM8451" s="74"/>
    </row>
    <row r="8452" spans="63:65" x14ac:dyDescent="0.25">
      <c r="BK8452" s="74">
        <v>13675</v>
      </c>
      <c r="BL8452" s="74" t="s">
        <v>10984</v>
      </c>
      <c r="BM8452" s="74"/>
    </row>
    <row r="8453" spans="63:65" x14ac:dyDescent="0.25">
      <c r="BK8453" s="74">
        <v>13676</v>
      </c>
      <c r="BL8453" s="74" t="s">
        <v>7793</v>
      </c>
      <c r="BM8453" s="74"/>
    </row>
    <row r="8454" spans="63:65" x14ac:dyDescent="0.25">
      <c r="BK8454" s="74">
        <v>13677</v>
      </c>
      <c r="BL8454" s="74" t="s">
        <v>7794</v>
      </c>
      <c r="BM8454" s="74"/>
    </row>
    <row r="8455" spans="63:65" x14ac:dyDescent="0.25">
      <c r="BK8455" s="74">
        <v>13678</v>
      </c>
      <c r="BL8455" s="74" t="s">
        <v>7795</v>
      </c>
      <c r="BM8455" s="74"/>
    </row>
    <row r="8456" spans="63:65" x14ac:dyDescent="0.25">
      <c r="BK8456" s="74">
        <v>13679</v>
      </c>
      <c r="BL8456" s="74" t="s">
        <v>9588</v>
      </c>
      <c r="BM8456" s="74"/>
    </row>
    <row r="8457" spans="63:65" x14ac:dyDescent="0.25">
      <c r="BK8457" s="74">
        <v>13680</v>
      </c>
      <c r="BL8457" s="74" t="s">
        <v>9557</v>
      </c>
      <c r="BM8457" s="74"/>
    </row>
    <row r="8458" spans="63:65" x14ac:dyDescent="0.25">
      <c r="BK8458" s="74">
        <v>13681</v>
      </c>
      <c r="BL8458" s="74" t="s">
        <v>10985</v>
      </c>
      <c r="BM8458" s="74"/>
    </row>
    <row r="8459" spans="63:65" x14ac:dyDescent="0.25">
      <c r="BK8459" s="74">
        <v>13682</v>
      </c>
      <c r="BL8459" s="74" t="s">
        <v>7308</v>
      </c>
      <c r="BM8459" s="74"/>
    </row>
    <row r="8460" spans="63:65" x14ac:dyDescent="0.25">
      <c r="BK8460" s="74">
        <v>13683</v>
      </c>
      <c r="BL8460" s="74" t="s">
        <v>10986</v>
      </c>
      <c r="BM8460" s="74"/>
    </row>
    <row r="8461" spans="63:65" x14ac:dyDescent="0.25">
      <c r="BK8461" s="74">
        <v>13684</v>
      </c>
      <c r="BL8461" s="74" t="s">
        <v>10987</v>
      </c>
      <c r="BM8461" s="74"/>
    </row>
    <row r="8462" spans="63:65" x14ac:dyDescent="0.25">
      <c r="BK8462" s="74">
        <v>13685</v>
      </c>
      <c r="BL8462" s="74" t="s">
        <v>7796</v>
      </c>
      <c r="BM8462" s="74"/>
    </row>
    <row r="8463" spans="63:65" x14ac:dyDescent="0.25">
      <c r="BK8463" s="74">
        <v>13686</v>
      </c>
      <c r="BL8463" s="74" t="s">
        <v>7797</v>
      </c>
      <c r="BM8463" s="74"/>
    </row>
    <row r="8464" spans="63:65" x14ac:dyDescent="0.25">
      <c r="BK8464" s="74">
        <v>13687</v>
      </c>
      <c r="BL8464" s="74" t="s">
        <v>10104</v>
      </c>
      <c r="BM8464" s="74"/>
    </row>
    <row r="8465" spans="63:65" x14ac:dyDescent="0.25">
      <c r="BK8465" s="74">
        <v>13688</v>
      </c>
      <c r="BL8465" s="74" t="s">
        <v>7798</v>
      </c>
      <c r="BM8465" s="74"/>
    </row>
    <row r="8466" spans="63:65" x14ac:dyDescent="0.25">
      <c r="BK8466" s="74">
        <v>13689</v>
      </c>
      <c r="BL8466" s="74" t="s">
        <v>7385</v>
      </c>
      <c r="BM8466" s="74"/>
    </row>
    <row r="8467" spans="63:65" x14ac:dyDescent="0.25">
      <c r="BK8467" s="74">
        <v>13690</v>
      </c>
      <c r="BL8467" s="74" t="s">
        <v>7799</v>
      </c>
      <c r="BM8467" s="74"/>
    </row>
    <row r="8468" spans="63:65" x14ac:dyDescent="0.25">
      <c r="BK8468" s="74">
        <v>13691</v>
      </c>
      <c r="BL8468" s="74" t="s">
        <v>7800</v>
      </c>
      <c r="BM8468" s="74"/>
    </row>
    <row r="8469" spans="63:65" x14ac:dyDescent="0.25">
      <c r="BK8469" s="74">
        <v>13693</v>
      </c>
      <c r="BL8469" s="74" t="s">
        <v>7801</v>
      </c>
      <c r="BM8469" s="74"/>
    </row>
    <row r="8470" spans="63:65" x14ac:dyDescent="0.25">
      <c r="BK8470" s="74">
        <v>13694</v>
      </c>
      <c r="BL8470" s="74" t="s">
        <v>7802</v>
      </c>
      <c r="BM8470" s="74"/>
    </row>
    <row r="8471" spans="63:65" x14ac:dyDescent="0.25">
      <c r="BK8471" s="74">
        <v>13695</v>
      </c>
      <c r="BL8471" s="74" t="s">
        <v>6813</v>
      </c>
      <c r="BM8471" s="74"/>
    </row>
    <row r="8472" spans="63:65" x14ac:dyDescent="0.25">
      <c r="BK8472" s="74">
        <v>13696</v>
      </c>
      <c r="BL8472" s="74" t="s">
        <v>881</v>
      </c>
      <c r="BM8472" s="74"/>
    </row>
    <row r="8473" spans="63:65" x14ac:dyDescent="0.25">
      <c r="BK8473" s="74">
        <v>13697</v>
      </c>
      <c r="BL8473" s="74" t="s">
        <v>883</v>
      </c>
      <c r="BM8473" s="74"/>
    </row>
    <row r="8474" spans="63:65" x14ac:dyDescent="0.25">
      <c r="BK8474" s="74">
        <v>13698</v>
      </c>
      <c r="BL8474" s="74" t="s">
        <v>885</v>
      </c>
      <c r="BM8474" s="74"/>
    </row>
    <row r="8475" spans="63:65" x14ac:dyDescent="0.25">
      <c r="BK8475" s="74">
        <v>13699</v>
      </c>
      <c r="BL8475" s="74" t="s">
        <v>7803</v>
      </c>
      <c r="BM8475" s="74"/>
    </row>
    <row r="8476" spans="63:65" x14ac:dyDescent="0.25">
      <c r="BK8476" s="74">
        <v>13700</v>
      </c>
      <c r="BL8476" s="74" t="s">
        <v>7804</v>
      </c>
      <c r="BM8476" s="74"/>
    </row>
    <row r="8477" spans="63:65" x14ac:dyDescent="0.25">
      <c r="BK8477" s="74">
        <v>13701</v>
      </c>
      <c r="BL8477" s="74" t="s">
        <v>7805</v>
      </c>
      <c r="BM8477" s="74"/>
    </row>
    <row r="8478" spans="63:65" x14ac:dyDescent="0.25">
      <c r="BK8478" s="74">
        <v>13702</v>
      </c>
      <c r="BL8478" s="74" t="s">
        <v>7806</v>
      </c>
      <c r="BM8478" s="74"/>
    </row>
    <row r="8479" spans="63:65" x14ac:dyDescent="0.25">
      <c r="BK8479" s="74">
        <v>13703</v>
      </c>
      <c r="BL8479" s="74" t="s">
        <v>5784</v>
      </c>
      <c r="BM8479" s="74"/>
    </row>
    <row r="8480" spans="63:65" x14ac:dyDescent="0.25">
      <c r="BK8480" s="74">
        <v>13704</v>
      </c>
      <c r="BL8480" s="74" t="s">
        <v>7807</v>
      </c>
      <c r="BM8480" s="74"/>
    </row>
    <row r="8481" spans="63:65" x14ac:dyDescent="0.25">
      <c r="BK8481" s="74">
        <v>13705</v>
      </c>
      <c r="BL8481" s="74" t="s">
        <v>9787</v>
      </c>
      <c r="BM8481" s="74"/>
    </row>
    <row r="8482" spans="63:65" x14ac:dyDescent="0.25">
      <c r="BK8482" s="74">
        <v>13706</v>
      </c>
      <c r="BL8482" s="74" t="s">
        <v>3319</v>
      </c>
      <c r="BM8482" s="74"/>
    </row>
    <row r="8483" spans="63:65" x14ac:dyDescent="0.25">
      <c r="BK8483" s="74">
        <v>13707</v>
      </c>
      <c r="BL8483" s="74" t="s">
        <v>7808</v>
      </c>
      <c r="BM8483" s="74"/>
    </row>
    <row r="8484" spans="63:65" x14ac:dyDescent="0.25">
      <c r="BK8484" s="74">
        <v>13708</v>
      </c>
      <c r="BL8484" s="74" t="s">
        <v>7809</v>
      </c>
      <c r="BM8484" s="74"/>
    </row>
    <row r="8485" spans="63:65" x14ac:dyDescent="0.25">
      <c r="BK8485" s="74">
        <v>13709</v>
      </c>
      <c r="BL8485" s="74" t="s">
        <v>7810</v>
      </c>
      <c r="BM8485" s="74"/>
    </row>
    <row r="8486" spans="63:65" x14ac:dyDescent="0.25">
      <c r="BK8486" s="74">
        <v>13710</v>
      </c>
      <c r="BL8486" s="74" t="s">
        <v>7811</v>
      </c>
      <c r="BM8486" s="74"/>
    </row>
    <row r="8487" spans="63:65" x14ac:dyDescent="0.25">
      <c r="BK8487" s="74">
        <v>13711</v>
      </c>
      <c r="BL8487" s="74" t="s">
        <v>7812</v>
      </c>
      <c r="BM8487" s="74"/>
    </row>
    <row r="8488" spans="63:65" x14ac:dyDescent="0.25">
      <c r="BK8488" s="74">
        <v>13712</v>
      </c>
      <c r="BL8488" s="74" t="s">
        <v>7812</v>
      </c>
      <c r="BM8488" s="74"/>
    </row>
    <row r="8489" spans="63:65" x14ac:dyDescent="0.25">
      <c r="BK8489" s="74">
        <v>13713</v>
      </c>
      <c r="BL8489" s="74" t="s">
        <v>7813</v>
      </c>
      <c r="BM8489" s="74"/>
    </row>
    <row r="8490" spans="63:65" x14ac:dyDescent="0.25">
      <c r="BK8490" s="74">
        <v>13714</v>
      </c>
      <c r="BL8490" s="74" t="s">
        <v>7814</v>
      </c>
      <c r="BM8490" s="74"/>
    </row>
    <row r="8491" spans="63:65" x14ac:dyDescent="0.25">
      <c r="BK8491" s="74">
        <v>13715</v>
      </c>
      <c r="BL8491" s="74" t="s">
        <v>7154</v>
      </c>
      <c r="BM8491" s="74"/>
    </row>
    <row r="8492" spans="63:65" x14ac:dyDescent="0.25">
      <c r="BK8492" s="74">
        <v>13716</v>
      </c>
      <c r="BL8492" s="74" t="s">
        <v>7815</v>
      </c>
      <c r="BM8492" s="74"/>
    </row>
    <row r="8493" spans="63:65" x14ac:dyDescent="0.25">
      <c r="BK8493" s="74">
        <v>13717</v>
      </c>
      <c r="BL8493" s="74" t="s">
        <v>10988</v>
      </c>
      <c r="BM8493" s="74"/>
    </row>
    <row r="8494" spans="63:65" x14ac:dyDescent="0.25">
      <c r="BK8494" s="74">
        <v>13718</v>
      </c>
      <c r="BL8494" s="74" t="s">
        <v>5668</v>
      </c>
      <c r="BM8494" s="74"/>
    </row>
    <row r="8495" spans="63:65" x14ac:dyDescent="0.25">
      <c r="BK8495" s="74">
        <v>13719</v>
      </c>
      <c r="BL8495" s="74" t="s">
        <v>7816</v>
      </c>
      <c r="BM8495" s="74"/>
    </row>
    <row r="8496" spans="63:65" x14ac:dyDescent="0.25">
      <c r="BK8496" s="74">
        <v>13720</v>
      </c>
      <c r="BL8496" s="74" t="s">
        <v>7817</v>
      </c>
      <c r="BM8496" s="74"/>
    </row>
    <row r="8497" spans="63:65" x14ac:dyDescent="0.25">
      <c r="BK8497" s="74">
        <v>13721</v>
      </c>
      <c r="BL8497" s="74" t="s">
        <v>6505</v>
      </c>
      <c r="BM8497" s="74"/>
    </row>
    <row r="8498" spans="63:65" x14ac:dyDescent="0.25">
      <c r="BK8498" s="74">
        <v>13722</v>
      </c>
      <c r="BL8498" s="74" t="s">
        <v>5970</v>
      </c>
      <c r="BM8498" s="74"/>
    </row>
    <row r="8499" spans="63:65" x14ac:dyDescent="0.25">
      <c r="BK8499" s="74">
        <v>13723</v>
      </c>
      <c r="BL8499" s="74" t="s">
        <v>10989</v>
      </c>
      <c r="BM8499" s="74"/>
    </row>
    <row r="8500" spans="63:65" x14ac:dyDescent="0.25">
      <c r="BK8500" s="74">
        <v>13724</v>
      </c>
      <c r="BL8500" s="74" t="s">
        <v>3390</v>
      </c>
      <c r="BM8500" s="74"/>
    </row>
    <row r="8501" spans="63:65" x14ac:dyDescent="0.25">
      <c r="BK8501" s="74">
        <v>13725</v>
      </c>
      <c r="BL8501" s="74" t="s">
        <v>7818</v>
      </c>
      <c r="BM8501" s="74"/>
    </row>
    <row r="8502" spans="63:65" x14ac:dyDescent="0.25">
      <c r="BK8502" s="74">
        <v>13726</v>
      </c>
      <c r="BL8502" s="74" t="s">
        <v>7819</v>
      </c>
      <c r="BM8502" s="74"/>
    </row>
    <row r="8503" spans="63:65" x14ac:dyDescent="0.25">
      <c r="BK8503" s="74">
        <v>13727</v>
      </c>
      <c r="BL8503" s="74" t="s">
        <v>7820</v>
      </c>
      <c r="BM8503" s="74"/>
    </row>
    <row r="8504" spans="63:65" x14ac:dyDescent="0.25">
      <c r="BK8504" s="74">
        <v>13728</v>
      </c>
      <c r="BL8504" s="74" t="s">
        <v>143</v>
      </c>
      <c r="BM8504" s="74"/>
    </row>
    <row r="8505" spans="63:65" x14ac:dyDescent="0.25">
      <c r="BK8505" s="74">
        <v>13729</v>
      </c>
      <c r="BL8505" s="74" t="s">
        <v>7821</v>
      </c>
      <c r="BM8505" s="74"/>
    </row>
    <row r="8506" spans="63:65" x14ac:dyDescent="0.25">
      <c r="BK8506" s="74">
        <v>13730</v>
      </c>
      <c r="BL8506" s="74" t="s">
        <v>7822</v>
      </c>
      <c r="BM8506" s="74"/>
    </row>
    <row r="8507" spans="63:65" x14ac:dyDescent="0.25">
      <c r="BK8507" s="74">
        <v>13731</v>
      </c>
      <c r="BL8507" s="74" t="s">
        <v>12983</v>
      </c>
      <c r="BM8507" s="74"/>
    </row>
    <row r="8508" spans="63:65" x14ac:dyDescent="0.25">
      <c r="BK8508" s="74">
        <v>13732</v>
      </c>
      <c r="BL8508" s="74" t="s">
        <v>4186</v>
      </c>
      <c r="BM8508" s="74"/>
    </row>
    <row r="8509" spans="63:65" x14ac:dyDescent="0.25">
      <c r="BK8509" s="74">
        <v>13733</v>
      </c>
      <c r="BL8509" s="74" t="s">
        <v>7708</v>
      </c>
      <c r="BM8509" s="74"/>
    </row>
    <row r="8510" spans="63:65" x14ac:dyDescent="0.25">
      <c r="BK8510" s="74">
        <v>13734</v>
      </c>
      <c r="BL8510" s="74" t="s">
        <v>6452</v>
      </c>
      <c r="BM8510" s="74"/>
    </row>
    <row r="8511" spans="63:65" x14ac:dyDescent="0.25">
      <c r="BK8511" s="74">
        <v>13735</v>
      </c>
      <c r="BL8511" s="74" t="s">
        <v>7824</v>
      </c>
      <c r="BM8511" s="74"/>
    </row>
    <row r="8512" spans="63:65" x14ac:dyDescent="0.25">
      <c r="BK8512" s="74">
        <v>13736</v>
      </c>
      <c r="BL8512" s="74" t="s">
        <v>5978</v>
      </c>
      <c r="BM8512" s="74"/>
    </row>
    <row r="8513" spans="63:65" x14ac:dyDescent="0.25">
      <c r="BK8513" s="74">
        <v>13738</v>
      </c>
      <c r="BL8513" s="74" t="s">
        <v>7825</v>
      </c>
      <c r="BM8513" s="74"/>
    </row>
    <row r="8514" spans="63:65" x14ac:dyDescent="0.25">
      <c r="BK8514" s="74">
        <v>13739</v>
      </c>
      <c r="BL8514" s="74" t="s">
        <v>4281</v>
      </c>
      <c r="BM8514" s="74"/>
    </row>
    <row r="8515" spans="63:65" x14ac:dyDescent="0.25">
      <c r="BK8515" s="74">
        <v>13740</v>
      </c>
      <c r="BL8515" s="74" t="s">
        <v>10990</v>
      </c>
      <c r="BM8515" s="74"/>
    </row>
    <row r="8516" spans="63:65" x14ac:dyDescent="0.25">
      <c r="BK8516" s="74">
        <v>13741</v>
      </c>
      <c r="BL8516" s="74" t="s">
        <v>10991</v>
      </c>
      <c r="BM8516" s="74"/>
    </row>
    <row r="8517" spans="63:65" x14ac:dyDescent="0.25">
      <c r="BK8517" s="74">
        <v>13742</v>
      </c>
      <c r="BL8517" s="74" t="s">
        <v>7826</v>
      </c>
      <c r="BM8517" s="74"/>
    </row>
    <row r="8518" spans="63:65" x14ac:dyDescent="0.25">
      <c r="BK8518" s="74">
        <v>13743</v>
      </c>
      <c r="BL8518" s="74" t="s">
        <v>7827</v>
      </c>
      <c r="BM8518" s="74"/>
    </row>
    <row r="8519" spans="63:65" x14ac:dyDescent="0.25">
      <c r="BK8519" s="74">
        <v>13744</v>
      </c>
      <c r="BL8519" s="74" t="s">
        <v>7797</v>
      </c>
      <c r="BM8519" s="74"/>
    </row>
    <row r="8520" spans="63:65" x14ac:dyDescent="0.25">
      <c r="BK8520" s="74">
        <v>13745</v>
      </c>
      <c r="BL8520" s="74" t="s">
        <v>10992</v>
      </c>
      <c r="BM8520" s="74"/>
    </row>
    <row r="8521" spans="63:65" x14ac:dyDescent="0.25">
      <c r="BK8521" s="74">
        <v>13746</v>
      </c>
      <c r="BL8521" s="74" t="s">
        <v>5257</v>
      </c>
      <c r="BM8521" s="74"/>
    </row>
    <row r="8522" spans="63:65" x14ac:dyDescent="0.25">
      <c r="BK8522" s="74">
        <v>13747</v>
      </c>
      <c r="BL8522" s="74" t="s">
        <v>7493</v>
      </c>
      <c r="BM8522" s="74"/>
    </row>
    <row r="8523" spans="63:65" x14ac:dyDescent="0.25">
      <c r="BK8523" s="74">
        <v>13748</v>
      </c>
      <c r="BL8523" s="74" t="s">
        <v>7794</v>
      </c>
      <c r="BM8523" s="74"/>
    </row>
    <row r="8524" spans="63:65" x14ac:dyDescent="0.25">
      <c r="BK8524" s="74">
        <v>13750</v>
      </c>
      <c r="BL8524" s="74" t="s">
        <v>10993</v>
      </c>
      <c r="BM8524" s="74"/>
    </row>
    <row r="8525" spans="63:65" x14ac:dyDescent="0.25">
      <c r="BK8525" s="74">
        <v>13751</v>
      </c>
      <c r="BL8525" s="74" t="s">
        <v>7828</v>
      </c>
      <c r="BM8525" s="74"/>
    </row>
    <row r="8526" spans="63:65" x14ac:dyDescent="0.25">
      <c r="BK8526" s="74">
        <v>13752</v>
      </c>
      <c r="BL8526" s="74" t="s">
        <v>7829</v>
      </c>
      <c r="BM8526" s="74"/>
    </row>
    <row r="8527" spans="63:65" x14ac:dyDescent="0.25">
      <c r="BK8527" s="74">
        <v>13753</v>
      </c>
      <c r="BL8527" s="74" t="s">
        <v>7830</v>
      </c>
      <c r="BM8527" s="74"/>
    </row>
    <row r="8528" spans="63:65" x14ac:dyDescent="0.25">
      <c r="BK8528" s="74">
        <v>13754</v>
      </c>
      <c r="BL8528" s="74" t="s">
        <v>7831</v>
      </c>
      <c r="BM8528" s="74"/>
    </row>
    <row r="8529" spans="63:65" x14ac:dyDescent="0.25">
      <c r="BK8529" s="74">
        <v>13755</v>
      </c>
      <c r="BL8529" s="74" t="s">
        <v>7447</v>
      </c>
      <c r="BM8529" s="74"/>
    </row>
    <row r="8530" spans="63:65" x14ac:dyDescent="0.25">
      <c r="BK8530" s="74">
        <v>13756</v>
      </c>
      <c r="BL8530" s="74" t="s">
        <v>7733</v>
      </c>
      <c r="BM8530" s="74"/>
    </row>
    <row r="8531" spans="63:65" x14ac:dyDescent="0.25">
      <c r="BK8531" s="74">
        <v>13757</v>
      </c>
      <c r="BL8531" s="74" t="s">
        <v>7832</v>
      </c>
      <c r="BM8531" s="74"/>
    </row>
    <row r="8532" spans="63:65" x14ac:dyDescent="0.25">
      <c r="BK8532" s="74">
        <v>13758</v>
      </c>
      <c r="BL8532" s="74" t="s">
        <v>7833</v>
      </c>
      <c r="BM8532" s="74"/>
    </row>
    <row r="8533" spans="63:65" x14ac:dyDescent="0.25">
      <c r="BK8533" s="74">
        <v>13759</v>
      </c>
      <c r="BL8533" s="74" t="s">
        <v>6946</v>
      </c>
      <c r="BM8533" s="74"/>
    </row>
    <row r="8534" spans="63:65" x14ac:dyDescent="0.25">
      <c r="BK8534" s="74">
        <v>13760</v>
      </c>
      <c r="BL8534" s="74" t="s">
        <v>7834</v>
      </c>
      <c r="BM8534" s="74"/>
    </row>
    <row r="8535" spans="63:65" x14ac:dyDescent="0.25">
      <c r="BK8535" s="74">
        <v>13761</v>
      </c>
      <c r="BL8535" s="74" t="s">
        <v>5844</v>
      </c>
      <c r="BM8535" s="74"/>
    </row>
    <row r="8536" spans="63:65" x14ac:dyDescent="0.25">
      <c r="BK8536" s="74">
        <v>13762</v>
      </c>
      <c r="BL8536" s="74" t="s">
        <v>7082</v>
      </c>
      <c r="BM8536" s="74"/>
    </row>
    <row r="8537" spans="63:65" x14ac:dyDescent="0.25">
      <c r="BK8537" s="74">
        <v>13763</v>
      </c>
      <c r="BL8537" s="74" t="s">
        <v>2412</v>
      </c>
      <c r="BM8537" s="74"/>
    </row>
    <row r="8538" spans="63:65" x14ac:dyDescent="0.25">
      <c r="BK8538" s="74">
        <v>13764</v>
      </c>
      <c r="BL8538" s="74" t="s">
        <v>7738</v>
      </c>
      <c r="BM8538" s="74"/>
    </row>
    <row r="8539" spans="63:65" x14ac:dyDescent="0.25">
      <c r="BK8539" s="74">
        <v>13765</v>
      </c>
      <c r="BL8539" s="74" t="s">
        <v>7835</v>
      </c>
      <c r="BM8539" s="74"/>
    </row>
    <row r="8540" spans="63:65" x14ac:dyDescent="0.25">
      <c r="BK8540" s="74">
        <v>13766</v>
      </c>
      <c r="BL8540" s="74" t="s">
        <v>10994</v>
      </c>
      <c r="BM8540" s="74"/>
    </row>
    <row r="8541" spans="63:65" x14ac:dyDescent="0.25">
      <c r="BK8541" s="74">
        <v>13767</v>
      </c>
      <c r="BL8541" s="74" t="s">
        <v>7836</v>
      </c>
      <c r="BM8541" s="74"/>
    </row>
    <row r="8542" spans="63:65" x14ac:dyDescent="0.25">
      <c r="BK8542" s="74">
        <v>13768</v>
      </c>
      <c r="BL8542" s="74" t="s">
        <v>7228</v>
      </c>
      <c r="BM8542" s="74"/>
    </row>
    <row r="8543" spans="63:65" x14ac:dyDescent="0.25">
      <c r="BK8543" s="74">
        <v>13769</v>
      </c>
      <c r="BL8543" s="74" t="s">
        <v>10995</v>
      </c>
      <c r="BM8543" s="74"/>
    </row>
    <row r="8544" spans="63:65" x14ac:dyDescent="0.25">
      <c r="BK8544" s="74">
        <v>13770</v>
      </c>
      <c r="BL8544" s="74" t="s">
        <v>10996</v>
      </c>
      <c r="BM8544" s="74"/>
    </row>
    <row r="8545" spans="63:65" x14ac:dyDescent="0.25">
      <c r="BK8545" s="74">
        <v>13771</v>
      </c>
      <c r="BL8545" s="74" t="s">
        <v>7292</v>
      </c>
      <c r="BM8545" s="74"/>
    </row>
    <row r="8546" spans="63:65" x14ac:dyDescent="0.25">
      <c r="BK8546" s="74">
        <v>13772</v>
      </c>
      <c r="BL8546" s="74" t="s">
        <v>7837</v>
      </c>
      <c r="BM8546" s="74"/>
    </row>
    <row r="8547" spans="63:65" x14ac:dyDescent="0.25">
      <c r="BK8547" s="74">
        <v>13773</v>
      </c>
      <c r="BL8547" s="74" t="s">
        <v>10997</v>
      </c>
      <c r="BM8547" s="74"/>
    </row>
    <row r="8548" spans="63:65" x14ac:dyDescent="0.25">
      <c r="BK8548" s="74">
        <v>13774</v>
      </c>
      <c r="BL8548" s="74" t="s">
        <v>7834</v>
      </c>
      <c r="BM8548" s="74"/>
    </row>
    <row r="8549" spans="63:65" x14ac:dyDescent="0.25">
      <c r="BK8549" s="74">
        <v>13775</v>
      </c>
      <c r="BL8549" s="74" t="s">
        <v>2384</v>
      </c>
      <c r="BM8549" s="74"/>
    </row>
    <row r="8550" spans="63:65" x14ac:dyDescent="0.25">
      <c r="BK8550" s="74">
        <v>13776</v>
      </c>
      <c r="BL8550" s="74" t="s">
        <v>7554</v>
      </c>
      <c r="BM8550" s="74"/>
    </row>
    <row r="8551" spans="63:65" x14ac:dyDescent="0.25">
      <c r="BK8551" s="74">
        <v>13777</v>
      </c>
      <c r="BL8551" s="74" t="s">
        <v>7838</v>
      </c>
      <c r="BM8551" s="74"/>
    </row>
    <row r="8552" spans="63:65" x14ac:dyDescent="0.25">
      <c r="BK8552" s="74">
        <v>13778</v>
      </c>
      <c r="BL8552" s="74" t="s">
        <v>10998</v>
      </c>
      <c r="BM8552" s="74"/>
    </row>
    <row r="8553" spans="63:65" x14ac:dyDescent="0.25">
      <c r="BK8553" s="74">
        <v>13779</v>
      </c>
      <c r="BL8553" s="74" t="s">
        <v>7839</v>
      </c>
      <c r="BM8553" s="74"/>
    </row>
    <row r="8554" spans="63:65" x14ac:dyDescent="0.25">
      <c r="BK8554" s="74">
        <v>13780</v>
      </c>
      <c r="BL8554" s="74" t="s">
        <v>12984</v>
      </c>
      <c r="BM8554" s="74"/>
    </row>
    <row r="8555" spans="63:65" x14ac:dyDescent="0.25">
      <c r="BK8555" s="74">
        <v>13781</v>
      </c>
      <c r="BL8555" s="74" t="s">
        <v>3741</v>
      </c>
      <c r="BM8555" s="74"/>
    </row>
    <row r="8556" spans="63:65" x14ac:dyDescent="0.25">
      <c r="BK8556" s="74">
        <v>13782</v>
      </c>
      <c r="BL8556" s="74" t="s">
        <v>7801</v>
      </c>
      <c r="BM8556" s="74"/>
    </row>
    <row r="8557" spans="63:65" x14ac:dyDescent="0.25">
      <c r="BK8557" s="74">
        <v>13783</v>
      </c>
      <c r="BL8557" s="74" t="s">
        <v>7314</v>
      </c>
      <c r="BM8557" s="74"/>
    </row>
    <row r="8558" spans="63:65" x14ac:dyDescent="0.25">
      <c r="BK8558" s="74">
        <v>13784</v>
      </c>
      <c r="BL8558" s="74" t="s">
        <v>10999</v>
      </c>
      <c r="BM8558" s="74"/>
    </row>
    <row r="8559" spans="63:65" x14ac:dyDescent="0.25">
      <c r="BK8559" s="74">
        <v>13785</v>
      </c>
      <c r="BL8559" s="74" t="s">
        <v>7314</v>
      </c>
      <c r="BM8559" s="74"/>
    </row>
    <row r="8560" spans="63:65" x14ac:dyDescent="0.25">
      <c r="BK8560" s="74">
        <v>13786</v>
      </c>
      <c r="BL8560" s="74" t="s">
        <v>7841</v>
      </c>
      <c r="BM8560" s="74"/>
    </row>
    <row r="8561" spans="63:65" x14ac:dyDescent="0.25">
      <c r="BK8561" s="74">
        <v>13787</v>
      </c>
      <c r="BL8561" s="74" t="s">
        <v>7842</v>
      </c>
      <c r="BM8561" s="74"/>
    </row>
    <row r="8562" spans="63:65" x14ac:dyDescent="0.25">
      <c r="BK8562" s="74">
        <v>13788</v>
      </c>
      <c r="BL8562" s="74" t="s">
        <v>7843</v>
      </c>
      <c r="BM8562" s="74"/>
    </row>
    <row r="8563" spans="63:65" x14ac:dyDescent="0.25">
      <c r="BK8563" s="74">
        <v>13789</v>
      </c>
      <c r="BL8563" s="74" t="s">
        <v>9589</v>
      </c>
      <c r="BM8563" s="74"/>
    </row>
    <row r="8564" spans="63:65" x14ac:dyDescent="0.25">
      <c r="BK8564" s="74">
        <v>13790</v>
      </c>
      <c r="BL8564" s="74" t="s">
        <v>7844</v>
      </c>
      <c r="BM8564" s="74"/>
    </row>
    <row r="8565" spans="63:65" x14ac:dyDescent="0.25">
      <c r="BK8565" s="74">
        <v>13791</v>
      </c>
      <c r="BL8565" s="74" t="s">
        <v>2494</v>
      </c>
      <c r="BM8565" s="74"/>
    </row>
    <row r="8566" spans="63:65" x14ac:dyDescent="0.25">
      <c r="BK8566" s="74">
        <v>13792</v>
      </c>
      <c r="BL8566" s="74" t="s">
        <v>6216</v>
      </c>
      <c r="BM8566" s="74"/>
    </row>
    <row r="8567" spans="63:65" x14ac:dyDescent="0.25">
      <c r="BK8567" s="74">
        <v>13793</v>
      </c>
      <c r="BL8567" s="74" t="s">
        <v>11000</v>
      </c>
      <c r="BM8567" s="74"/>
    </row>
    <row r="8568" spans="63:65" x14ac:dyDescent="0.25">
      <c r="BK8568" s="74">
        <v>13794</v>
      </c>
      <c r="BL8568" s="74" t="s">
        <v>7845</v>
      </c>
      <c r="BM8568" s="74"/>
    </row>
    <row r="8569" spans="63:65" x14ac:dyDescent="0.25">
      <c r="BK8569" s="74">
        <v>13795</v>
      </c>
      <c r="BL8569" s="74" t="s">
        <v>3354</v>
      </c>
      <c r="BM8569" s="74"/>
    </row>
    <row r="8570" spans="63:65" x14ac:dyDescent="0.25">
      <c r="BK8570" s="74">
        <v>13796</v>
      </c>
      <c r="BL8570" s="74" t="s">
        <v>7846</v>
      </c>
      <c r="BM8570" s="74"/>
    </row>
    <row r="8571" spans="63:65" x14ac:dyDescent="0.25">
      <c r="BK8571" s="74">
        <v>13797</v>
      </c>
      <c r="BL8571" s="74" t="s">
        <v>7847</v>
      </c>
      <c r="BM8571" s="74"/>
    </row>
    <row r="8572" spans="63:65" x14ac:dyDescent="0.25">
      <c r="BK8572" s="74">
        <v>13798</v>
      </c>
      <c r="BL8572" s="74" t="s">
        <v>6764</v>
      </c>
      <c r="BM8572" s="74"/>
    </row>
    <row r="8573" spans="63:65" x14ac:dyDescent="0.25">
      <c r="BK8573" s="74">
        <v>13799</v>
      </c>
      <c r="BL8573" s="74" t="s">
        <v>6926</v>
      </c>
      <c r="BM8573" s="74"/>
    </row>
    <row r="8574" spans="63:65" x14ac:dyDescent="0.25">
      <c r="BK8574" s="74">
        <v>13800</v>
      </c>
      <c r="BL8574" s="74" t="s">
        <v>7848</v>
      </c>
      <c r="BM8574" s="74"/>
    </row>
    <row r="8575" spans="63:65" x14ac:dyDescent="0.25">
      <c r="BK8575" s="74">
        <v>13801</v>
      </c>
      <c r="BL8575" s="74" t="s">
        <v>7849</v>
      </c>
      <c r="BM8575" s="74"/>
    </row>
    <row r="8576" spans="63:65" x14ac:dyDescent="0.25">
      <c r="BK8576" s="74">
        <v>13802</v>
      </c>
      <c r="BL8576" s="74" t="s">
        <v>7850</v>
      </c>
      <c r="BM8576" s="74"/>
    </row>
    <row r="8577" spans="63:65" x14ac:dyDescent="0.25">
      <c r="BK8577" s="74">
        <v>13803</v>
      </c>
      <c r="BL8577" s="74" t="s">
        <v>858</v>
      </c>
      <c r="BM8577" s="74"/>
    </row>
    <row r="8578" spans="63:65" x14ac:dyDescent="0.25">
      <c r="BK8578" s="74">
        <v>13804</v>
      </c>
      <c r="BL8578" s="74" t="s">
        <v>7851</v>
      </c>
      <c r="BM8578" s="74"/>
    </row>
    <row r="8579" spans="63:65" x14ac:dyDescent="0.25">
      <c r="BK8579" s="74">
        <v>13805</v>
      </c>
      <c r="BL8579" s="74" t="s">
        <v>7852</v>
      </c>
      <c r="BM8579" s="74"/>
    </row>
    <row r="8580" spans="63:65" x14ac:dyDescent="0.25">
      <c r="BK8580" s="74">
        <v>13806</v>
      </c>
      <c r="BL8580" s="74" t="s">
        <v>7853</v>
      </c>
      <c r="BM8580" s="74"/>
    </row>
    <row r="8581" spans="63:65" x14ac:dyDescent="0.25">
      <c r="BK8581" s="74">
        <v>13807</v>
      </c>
      <c r="BL8581" s="74" t="s">
        <v>4153</v>
      </c>
      <c r="BM8581" s="74"/>
    </row>
    <row r="8582" spans="63:65" x14ac:dyDescent="0.25">
      <c r="BK8582" s="74">
        <v>13808</v>
      </c>
      <c r="BL8582" s="74" t="s">
        <v>11001</v>
      </c>
      <c r="BM8582" s="74"/>
    </row>
    <row r="8583" spans="63:65" x14ac:dyDescent="0.25">
      <c r="BK8583" s="74">
        <v>13809</v>
      </c>
      <c r="BL8583" s="74" t="s">
        <v>7854</v>
      </c>
      <c r="BM8583" s="74"/>
    </row>
    <row r="8584" spans="63:65" x14ac:dyDescent="0.25">
      <c r="BK8584" s="74">
        <v>13810</v>
      </c>
      <c r="BL8584" s="74" t="s">
        <v>7855</v>
      </c>
      <c r="BM8584" s="74"/>
    </row>
    <row r="8585" spans="63:65" x14ac:dyDescent="0.25">
      <c r="BK8585" s="74">
        <v>13811</v>
      </c>
      <c r="BL8585" s="74" t="s">
        <v>4404</v>
      </c>
      <c r="BM8585" s="74"/>
    </row>
    <row r="8586" spans="63:65" x14ac:dyDescent="0.25">
      <c r="BK8586" s="74">
        <v>13812</v>
      </c>
      <c r="BL8586" s="74" t="s">
        <v>7856</v>
      </c>
      <c r="BM8586" s="74"/>
    </row>
    <row r="8587" spans="63:65" x14ac:dyDescent="0.25">
      <c r="BK8587" s="74">
        <v>13813</v>
      </c>
      <c r="BL8587" s="74" t="s">
        <v>7857</v>
      </c>
      <c r="BM8587" s="74"/>
    </row>
    <row r="8588" spans="63:65" x14ac:dyDescent="0.25">
      <c r="BK8588" s="74">
        <v>13814</v>
      </c>
      <c r="BL8588" s="74" t="s">
        <v>7858</v>
      </c>
      <c r="BM8588" s="74"/>
    </row>
    <row r="8589" spans="63:65" x14ac:dyDescent="0.25">
      <c r="BK8589" s="74">
        <v>13815</v>
      </c>
      <c r="BL8589" s="74" t="s">
        <v>7859</v>
      </c>
      <c r="BM8589" s="74"/>
    </row>
    <row r="8590" spans="63:65" x14ac:dyDescent="0.25">
      <c r="BK8590" s="74">
        <v>13816</v>
      </c>
      <c r="BL8590" s="74" t="s">
        <v>11002</v>
      </c>
      <c r="BM8590" s="74"/>
    </row>
    <row r="8591" spans="63:65" x14ac:dyDescent="0.25">
      <c r="BK8591" s="74">
        <v>13817</v>
      </c>
      <c r="BL8591" s="74" t="s">
        <v>7860</v>
      </c>
      <c r="BM8591" s="74"/>
    </row>
    <row r="8592" spans="63:65" x14ac:dyDescent="0.25">
      <c r="BK8592" s="74">
        <v>13818</v>
      </c>
      <c r="BL8592" s="74" t="s">
        <v>7861</v>
      </c>
      <c r="BM8592" s="74"/>
    </row>
    <row r="8593" spans="63:65" x14ac:dyDescent="0.25">
      <c r="BK8593" s="74">
        <v>13819</v>
      </c>
      <c r="BL8593" s="74" t="s">
        <v>7862</v>
      </c>
      <c r="BM8593" s="74"/>
    </row>
    <row r="8594" spans="63:65" x14ac:dyDescent="0.25">
      <c r="BK8594" s="74">
        <v>13820</v>
      </c>
      <c r="BL8594" s="74" t="s">
        <v>7863</v>
      </c>
      <c r="BM8594" s="74"/>
    </row>
    <row r="8595" spans="63:65" x14ac:dyDescent="0.25">
      <c r="BK8595" s="74">
        <v>13821</v>
      </c>
      <c r="BL8595" s="74" t="s">
        <v>7864</v>
      </c>
      <c r="BM8595" s="74"/>
    </row>
    <row r="8596" spans="63:65" x14ac:dyDescent="0.25">
      <c r="BK8596" s="74">
        <v>13822</v>
      </c>
      <c r="BL8596" s="74" t="s">
        <v>7865</v>
      </c>
      <c r="BM8596" s="74"/>
    </row>
    <row r="8597" spans="63:65" x14ac:dyDescent="0.25">
      <c r="BK8597" s="74">
        <v>13823</v>
      </c>
      <c r="BL8597" s="74" t="s">
        <v>3886</v>
      </c>
      <c r="BM8597" s="74"/>
    </row>
    <row r="8598" spans="63:65" x14ac:dyDescent="0.25">
      <c r="BK8598" s="74">
        <v>13824</v>
      </c>
      <c r="BL8598" s="74" t="s">
        <v>7866</v>
      </c>
      <c r="BM8598" s="74"/>
    </row>
    <row r="8599" spans="63:65" x14ac:dyDescent="0.25">
      <c r="BK8599" s="74">
        <v>13825</v>
      </c>
      <c r="BL8599" s="74" t="s">
        <v>11003</v>
      </c>
      <c r="BM8599" s="74"/>
    </row>
    <row r="8600" spans="63:65" x14ac:dyDescent="0.25">
      <c r="BK8600" s="74">
        <v>13826</v>
      </c>
      <c r="BL8600" s="74" t="s">
        <v>7867</v>
      </c>
      <c r="BM8600" s="74"/>
    </row>
    <row r="8601" spans="63:65" x14ac:dyDescent="0.25">
      <c r="BK8601" s="74">
        <v>13827</v>
      </c>
      <c r="BL8601" s="74" t="s">
        <v>7868</v>
      </c>
      <c r="BM8601" s="74"/>
    </row>
    <row r="8602" spans="63:65" x14ac:dyDescent="0.25">
      <c r="BK8602" s="74">
        <v>13828</v>
      </c>
      <c r="BL8602" s="74" t="s">
        <v>7869</v>
      </c>
      <c r="BM8602" s="74"/>
    </row>
    <row r="8603" spans="63:65" x14ac:dyDescent="0.25">
      <c r="BK8603" s="74">
        <v>13829</v>
      </c>
      <c r="BL8603" s="74" t="s">
        <v>7870</v>
      </c>
      <c r="BM8603" s="74"/>
    </row>
    <row r="8604" spans="63:65" x14ac:dyDescent="0.25">
      <c r="BK8604" s="74">
        <v>13830</v>
      </c>
      <c r="BL8604" s="74" t="s">
        <v>7871</v>
      </c>
      <c r="BM8604" s="74"/>
    </row>
    <row r="8605" spans="63:65" x14ac:dyDescent="0.25">
      <c r="BK8605" s="74">
        <v>13831</v>
      </c>
      <c r="BL8605" s="74" t="s">
        <v>7872</v>
      </c>
      <c r="BM8605" s="74"/>
    </row>
    <row r="8606" spans="63:65" x14ac:dyDescent="0.25">
      <c r="BK8606" s="74">
        <v>13832</v>
      </c>
      <c r="BL8606" s="74" t="s">
        <v>7873</v>
      </c>
      <c r="BM8606" s="74"/>
    </row>
    <row r="8607" spans="63:65" x14ac:dyDescent="0.25">
      <c r="BK8607" s="74">
        <v>13833</v>
      </c>
      <c r="BL8607" s="74" t="s">
        <v>7011</v>
      </c>
      <c r="BM8607" s="74"/>
    </row>
    <row r="8608" spans="63:65" x14ac:dyDescent="0.25">
      <c r="BK8608" s="74">
        <v>13834</v>
      </c>
      <c r="BL8608" s="74" t="s">
        <v>11004</v>
      </c>
      <c r="BM8608" s="74"/>
    </row>
    <row r="8609" spans="63:65" x14ac:dyDescent="0.25">
      <c r="BK8609" s="74">
        <v>13835</v>
      </c>
      <c r="BL8609" s="74" t="s">
        <v>7874</v>
      </c>
      <c r="BM8609" s="74"/>
    </row>
    <row r="8610" spans="63:65" x14ac:dyDescent="0.25">
      <c r="BK8610" s="74">
        <v>13836</v>
      </c>
      <c r="BL8610" s="74" t="s">
        <v>7875</v>
      </c>
      <c r="BM8610" s="74"/>
    </row>
    <row r="8611" spans="63:65" x14ac:dyDescent="0.25">
      <c r="BK8611" s="74">
        <v>13837</v>
      </c>
      <c r="BL8611" s="74" t="s">
        <v>7876</v>
      </c>
      <c r="BM8611" s="74"/>
    </row>
    <row r="8612" spans="63:65" x14ac:dyDescent="0.25">
      <c r="BK8612" s="74">
        <v>13838</v>
      </c>
      <c r="BL8612" s="74" t="s">
        <v>7877</v>
      </c>
      <c r="BM8612" s="74"/>
    </row>
    <row r="8613" spans="63:65" x14ac:dyDescent="0.25">
      <c r="BK8613" s="74">
        <v>13839</v>
      </c>
      <c r="BL8613" s="74" t="s">
        <v>11005</v>
      </c>
      <c r="BM8613" s="74"/>
    </row>
    <row r="8614" spans="63:65" x14ac:dyDescent="0.25">
      <c r="BK8614" s="74">
        <v>13840</v>
      </c>
      <c r="BL8614" s="74" t="s">
        <v>737</v>
      </c>
      <c r="BM8614" s="74"/>
    </row>
    <row r="8615" spans="63:65" x14ac:dyDescent="0.25">
      <c r="BK8615" s="74">
        <v>13841</v>
      </c>
      <c r="BL8615" s="74" t="s">
        <v>11006</v>
      </c>
      <c r="BM8615" s="74"/>
    </row>
    <row r="8616" spans="63:65" x14ac:dyDescent="0.25">
      <c r="BK8616" s="74">
        <v>13842</v>
      </c>
      <c r="BL8616" s="74" t="s">
        <v>7878</v>
      </c>
      <c r="BM8616" s="74"/>
    </row>
    <row r="8617" spans="63:65" x14ac:dyDescent="0.25">
      <c r="BK8617" s="74">
        <v>13843</v>
      </c>
      <c r="BL8617" s="74" t="s">
        <v>10286</v>
      </c>
      <c r="BM8617" s="74"/>
    </row>
    <row r="8618" spans="63:65" x14ac:dyDescent="0.25">
      <c r="BK8618" s="74">
        <v>13844</v>
      </c>
      <c r="BL8618" s="74" t="s">
        <v>1225</v>
      </c>
      <c r="BM8618" s="74"/>
    </row>
    <row r="8619" spans="63:65" x14ac:dyDescent="0.25">
      <c r="BK8619" s="74">
        <v>13845</v>
      </c>
      <c r="BL8619" s="74" t="s">
        <v>7879</v>
      </c>
      <c r="BM8619" s="74"/>
    </row>
    <row r="8620" spans="63:65" x14ac:dyDescent="0.25">
      <c r="BK8620" s="74">
        <v>13846</v>
      </c>
      <c r="BL8620" s="74" t="s">
        <v>11007</v>
      </c>
      <c r="BM8620" s="74"/>
    </row>
    <row r="8621" spans="63:65" x14ac:dyDescent="0.25">
      <c r="BK8621" s="74">
        <v>13847</v>
      </c>
      <c r="BL8621" s="74" t="s">
        <v>11008</v>
      </c>
      <c r="BM8621" s="74"/>
    </row>
    <row r="8622" spans="63:65" x14ac:dyDescent="0.25">
      <c r="BK8622" s="74">
        <v>13848</v>
      </c>
      <c r="BL8622" s="74" t="s">
        <v>7174</v>
      </c>
      <c r="BM8622" s="74"/>
    </row>
    <row r="8623" spans="63:65" x14ac:dyDescent="0.25">
      <c r="BK8623" s="74">
        <v>13849</v>
      </c>
      <c r="BL8623" s="74" t="s">
        <v>7880</v>
      </c>
      <c r="BM8623" s="74"/>
    </row>
    <row r="8624" spans="63:65" x14ac:dyDescent="0.25">
      <c r="BK8624" s="74">
        <v>13850</v>
      </c>
      <c r="BL8624" s="74" t="s">
        <v>10941</v>
      </c>
      <c r="BM8624" s="74"/>
    </row>
    <row r="8625" spans="63:65" x14ac:dyDescent="0.25">
      <c r="BK8625" s="74">
        <v>13851</v>
      </c>
      <c r="BL8625" s="74" t="s">
        <v>7881</v>
      </c>
      <c r="BM8625" s="74"/>
    </row>
    <row r="8626" spans="63:65" x14ac:dyDescent="0.25">
      <c r="BK8626" s="74">
        <v>13852</v>
      </c>
      <c r="BL8626" s="74" t="s">
        <v>7276</v>
      </c>
      <c r="BM8626" s="74"/>
    </row>
    <row r="8627" spans="63:65" x14ac:dyDescent="0.25">
      <c r="BK8627" s="74">
        <v>13853</v>
      </c>
      <c r="BL8627" s="74" t="s">
        <v>7882</v>
      </c>
      <c r="BM8627" s="74"/>
    </row>
    <row r="8628" spans="63:65" x14ac:dyDescent="0.25">
      <c r="BK8628" s="74">
        <v>13854</v>
      </c>
      <c r="BL8628" s="74" t="s">
        <v>11009</v>
      </c>
      <c r="BM8628" s="74"/>
    </row>
    <row r="8629" spans="63:65" x14ac:dyDescent="0.25">
      <c r="BK8629" s="74">
        <v>13855</v>
      </c>
      <c r="BL8629" s="74" t="s">
        <v>7874</v>
      </c>
      <c r="BM8629" s="74"/>
    </row>
    <row r="8630" spans="63:65" x14ac:dyDescent="0.25">
      <c r="BK8630" s="74">
        <v>13856</v>
      </c>
      <c r="BL8630" s="74" t="s">
        <v>11010</v>
      </c>
      <c r="BM8630" s="74"/>
    </row>
    <row r="8631" spans="63:65" x14ac:dyDescent="0.25">
      <c r="BK8631" s="74">
        <v>13857</v>
      </c>
      <c r="BL8631" s="74" t="s">
        <v>7883</v>
      </c>
      <c r="BM8631" s="74"/>
    </row>
    <row r="8632" spans="63:65" x14ac:dyDescent="0.25">
      <c r="BK8632" s="74">
        <v>13858</v>
      </c>
      <c r="BL8632" s="74" t="s">
        <v>11011</v>
      </c>
      <c r="BM8632" s="74"/>
    </row>
    <row r="8633" spans="63:65" x14ac:dyDescent="0.25">
      <c r="BK8633" s="74">
        <v>13859</v>
      </c>
      <c r="BL8633" s="74" t="s">
        <v>10665</v>
      </c>
      <c r="BM8633" s="74"/>
    </row>
    <row r="8634" spans="63:65" x14ac:dyDescent="0.25">
      <c r="BK8634" s="74">
        <v>13860</v>
      </c>
      <c r="BL8634" s="74" t="s">
        <v>7884</v>
      </c>
      <c r="BM8634" s="74"/>
    </row>
    <row r="8635" spans="63:65" x14ac:dyDescent="0.25">
      <c r="BK8635" s="74">
        <v>13861</v>
      </c>
      <c r="BL8635" s="74" t="s">
        <v>7885</v>
      </c>
      <c r="BM8635" s="74"/>
    </row>
    <row r="8636" spans="63:65" x14ac:dyDescent="0.25">
      <c r="BK8636" s="74">
        <v>13862</v>
      </c>
      <c r="BL8636" s="74" t="s">
        <v>9737</v>
      </c>
      <c r="BM8636" s="74"/>
    </row>
    <row r="8637" spans="63:65" x14ac:dyDescent="0.25">
      <c r="BK8637" s="74">
        <v>13863</v>
      </c>
      <c r="BL8637" s="74" t="s">
        <v>6972</v>
      </c>
      <c r="BM8637" s="74"/>
    </row>
    <row r="8638" spans="63:65" x14ac:dyDescent="0.25">
      <c r="BK8638" s="74">
        <v>13864</v>
      </c>
      <c r="BL8638" s="74" t="s">
        <v>5283</v>
      </c>
      <c r="BM8638" s="74"/>
    </row>
    <row r="8639" spans="63:65" x14ac:dyDescent="0.25">
      <c r="BK8639" s="74">
        <v>13865</v>
      </c>
      <c r="BL8639" s="74" t="s">
        <v>7886</v>
      </c>
      <c r="BM8639" s="74"/>
    </row>
    <row r="8640" spans="63:65" x14ac:dyDescent="0.25">
      <c r="BK8640" s="74">
        <v>13866</v>
      </c>
      <c r="BL8640" s="74" t="s">
        <v>7887</v>
      </c>
      <c r="BM8640" s="74"/>
    </row>
    <row r="8641" spans="63:65" x14ac:dyDescent="0.25">
      <c r="BK8641" s="74">
        <v>13867</v>
      </c>
      <c r="BL8641" s="74" t="s">
        <v>3357</v>
      </c>
      <c r="BM8641" s="74"/>
    </row>
    <row r="8642" spans="63:65" x14ac:dyDescent="0.25">
      <c r="BK8642" s="74">
        <v>13868</v>
      </c>
      <c r="BL8642" s="74" t="s">
        <v>7888</v>
      </c>
      <c r="BM8642" s="74"/>
    </row>
    <row r="8643" spans="63:65" x14ac:dyDescent="0.25">
      <c r="BK8643" s="74">
        <v>13869</v>
      </c>
      <c r="BL8643" s="74" t="s">
        <v>7889</v>
      </c>
      <c r="BM8643" s="74"/>
    </row>
    <row r="8644" spans="63:65" x14ac:dyDescent="0.25">
      <c r="BK8644" s="74">
        <v>13870</v>
      </c>
      <c r="BL8644" s="74" t="s">
        <v>158</v>
      </c>
      <c r="BM8644" s="74"/>
    </row>
    <row r="8645" spans="63:65" x14ac:dyDescent="0.25">
      <c r="BK8645" s="74">
        <v>13871</v>
      </c>
      <c r="BL8645" s="74" t="s">
        <v>11012</v>
      </c>
      <c r="BM8645" s="74"/>
    </row>
    <row r="8646" spans="63:65" x14ac:dyDescent="0.25">
      <c r="BK8646" s="74">
        <v>13872</v>
      </c>
      <c r="BL8646" s="74" t="s">
        <v>10866</v>
      </c>
      <c r="BM8646" s="74"/>
    </row>
    <row r="8647" spans="63:65" x14ac:dyDescent="0.25">
      <c r="BK8647" s="74">
        <v>13873</v>
      </c>
      <c r="BL8647" s="74" t="s">
        <v>7890</v>
      </c>
      <c r="BM8647" s="74"/>
    </row>
    <row r="8648" spans="63:65" x14ac:dyDescent="0.25">
      <c r="BK8648" s="74">
        <v>13874</v>
      </c>
      <c r="BL8648" s="74" t="s">
        <v>11013</v>
      </c>
      <c r="BM8648" s="74"/>
    </row>
    <row r="8649" spans="63:65" x14ac:dyDescent="0.25">
      <c r="BK8649" s="74">
        <v>13875</v>
      </c>
      <c r="BL8649" s="74" t="s">
        <v>7891</v>
      </c>
      <c r="BM8649" s="74"/>
    </row>
    <row r="8650" spans="63:65" x14ac:dyDescent="0.25">
      <c r="BK8650" s="74">
        <v>13876</v>
      </c>
      <c r="BL8650" s="74" t="s">
        <v>9590</v>
      </c>
      <c r="BM8650" s="74"/>
    </row>
    <row r="8651" spans="63:65" x14ac:dyDescent="0.25">
      <c r="BK8651" s="74">
        <v>13877</v>
      </c>
      <c r="BL8651" s="74" t="s">
        <v>7239</v>
      </c>
      <c r="BM8651" s="74"/>
    </row>
    <row r="8652" spans="63:65" x14ac:dyDescent="0.25">
      <c r="BK8652" s="74">
        <v>13878</v>
      </c>
      <c r="BL8652" s="74" t="s">
        <v>7892</v>
      </c>
      <c r="BM8652" s="74"/>
    </row>
    <row r="8653" spans="63:65" x14ac:dyDescent="0.25">
      <c r="BK8653" s="74">
        <v>13879</v>
      </c>
      <c r="BL8653" s="74" t="s">
        <v>9591</v>
      </c>
      <c r="BM8653" s="74"/>
    </row>
    <row r="8654" spans="63:65" x14ac:dyDescent="0.25">
      <c r="BK8654" s="74">
        <v>13880</v>
      </c>
      <c r="BL8654" s="74" t="s">
        <v>7893</v>
      </c>
      <c r="BM8654" s="74"/>
    </row>
    <row r="8655" spans="63:65" x14ac:dyDescent="0.25">
      <c r="BK8655" s="74">
        <v>13881</v>
      </c>
      <c r="BL8655" s="74" t="s">
        <v>11014</v>
      </c>
      <c r="BM8655" s="74"/>
    </row>
    <row r="8656" spans="63:65" x14ac:dyDescent="0.25">
      <c r="BK8656" s="74">
        <v>13882</v>
      </c>
      <c r="BL8656" s="74" t="s">
        <v>7894</v>
      </c>
      <c r="BM8656" s="74"/>
    </row>
    <row r="8657" spans="63:65" x14ac:dyDescent="0.25">
      <c r="BK8657" s="74">
        <v>13883</v>
      </c>
      <c r="BL8657" s="74" t="s">
        <v>7802</v>
      </c>
      <c r="BM8657" s="74"/>
    </row>
    <row r="8658" spans="63:65" x14ac:dyDescent="0.25">
      <c r="BK8658" s="74">
        <v>13884</v>
      </c>
      <c r="BL8658" s="74" t="s">
        <v>7895</v>
      </c>
      <c r="BM8658" s="74"/>
    </row>
    <row r="8659" spans="63:65" x14ac:dyDescent="0.25">
      <c r="BK8659" s="74">
        <v>13885</v>
      </c>
      <c r="BL8659" s="74" t="s">
        <v>7665</v>
      </c>
      <c r="BM8659" s="74"/>
    </row>
    <row r="8660" spans="63:65" x14ac:dyDescent="0.25">
      <c r="BK8660" s="74">
        <v>13886</v>
      </c>
      <c r="BL8660" s="74" t="s">
        <v>4039</v>
      </c>
      <c r="BM8660" s="74"/>
    </row>
    <row r="8661" spans="63:65" x14ac:dyDescent="0.25">
      <c r="BK8661" s="74">
        <v>13887</v>
      </c>
      <c r="BL8661" s="74" t="s">
        <v>11015</v>
      </c>
      <c r="BM8661" s="74"/>
    </row>
    <row r="8662" spans="63:65" x14ac:dyDescent="0.25">
      <c r="BK8662" s="74">
        <v>13888</v>
      </c>
      <c r="BL8662" s="74" t="s">
        <v>7896</v>
      </c>
      <c r="BM8662" s="74"/>
    </row>
    <row r="8663" spans="63:65" x14ac:dyDescent="0.25">
      <c r="BK8663" s="74">
        <v>13889</v>
      </c>
      <c r="BL8663" s="74" t="s">
        <v>7897</v>
      </c>
      <c r="BM8663" s="74"/>
    </row>
    <row r="8664" spans="63:65" x14ac:dyDescent="0.25">
      <c r="BK8664" s="74">
        <v>13890</v>
      </c>
      <c r="BL8664" s="74" t="s">
        <v>7898</v>
      </c>
      <c r="BM8664" s="74"/>
    </row>
    <row r="8665" spans="63:65" x14ac:dyDescent="0.25">
      <c r="BK8665" s="74">
        <v>13891</v>
      </c>
      <c r="BL8665" s="74" t="s">
        <v>9592</v>
      </c>
      <c r="BM8665" s="74"/>
    </row>
    <row r="8666" spans="63:65" x14ac:dyDescent="0.25">
      <c r="BK8666" s="74">
        <v>13893</v>
      </c>
      <c r="BL8666" s="74" t="s">
        <v>11016</v>
      </c>
      <c r="BM8666" s="74"/>
    </row>
    <row r="8667" spans="63:65" x14ac:dyDescent="0.25">
      <c r="BK8667" s="74">
        <v>13894</v>
      </c>
      <c r="BL8667" s="74" t="s">
        <v>7900</v>
      </c>
      <c r="BM8667" s="74"/>
    </row>
    <row r="8668" spans="63:65" x14ac:dyDescent="0.25">
      <c r="BK8668" s="74">
        <v>13895</v>
      </c>
      <c r="BL8668" s="74" t="s">
        <v>11017</v>
      </c>
      <c r="BM8668" s="74"/>
    </row>
    <row r="8669" spans="63:65" x14ac:dyDescent="0.25">
      <c r="BK8669" s="74">
        <v>13896</v>
      </c>
      <c r="BL8669" s="74" t="s">
        <v>11018</v>
      </c>
      <c r="BM8669" s="74"/>
    </row>
    <row r="8670" spans="63:65" x14ac:dyDescent="0.25">
      <c r="BK8670" s="74">
        <v>13897</v>
      </c>
      <c r="BL8670" s="74" t="s">
        <v>11019</v>
      </c>
      <c r="BM8670" s="74"/>
    </row>
    <row r="8671" spans="63:65" x14ac:dyDescent="0.25">
      <c r="BK8671" s="74">
        <v>13898</v>
      </c>
      <c r="BL8671" s="74" t="s">
        <v>7901</v>
      </c>
      <c r="BM8671" s="74"/>
    </row>
    <row r="8672" spans="63:65" x14ac:dyDescent="0.25">
      <c r="BK8672" s="74">
        <v>13899</v>
      </c>
      <c r="BL8672" s="74" t="s">
        <v>3357</v>
      </c>
      <c r="BM8672" s="74"/>
    </row>
    <row r="8673" spans="63:65" x14ac:dyDescent="0.25">
      <c r="BK8673" s="74">
        <v>13900</v>
      </c>
      <c r="BL8673" s="74" t="s">
        <v>6813</v>
      </c>
      <c r="BM8673" s="74"/>
    </row>
    <row r="8674" spans="63:65" x14ac:dyDescent="0.25">
      <c r="BK8674" s="74">
        <v>13901</v>
      </c>
      <c r="BL8674" s="74" t="s">
        <v>4996</v>
      </c>
      <c r="BM8674" s="74"/>
    </row>
    <row r="8675" spans="63:65" x14ac:dyDescent="0.25">
      <c r="BK8675" s="74">
        <v>13902</v>
      </c>
      <c r="BL8675" s="74" t="s">
        <v>1060</v>
      </c>
      <c r="BM8675" s="74"/>
    </row>
    <row r="8676" spans="63:65" x14ac:dyDescent="0.25">
      <c r="BK8676" s="74">
        <v>13903</v>
      </c>
      <c r="BL8676" s="74" t="s">
        <v>5865</v>
      </c>
      <c r="BM8676" s="74"/>
    </row>
    <row r="8677" spans="63:65" x14ac:dyDescent="0.25">
      <c r="BK8677" s="74">
        <v>13904</v>
      </c>
      <c r="BL8677" s="74" t="s">
        <v>7902</v>
      </c>
      <c r="BM8677" s="74"/>
    </row>
    <row r="8678" spans="63:65" x14ac:dyDescent="0.25">
      <c r="BK8678" s="74">
        <v>13905</v>
      </c>
      <c r="BL8678" s="74" t="s">
        <v>7903</v>
      </c>
      <c r="BM8678" s="74"/>
    </row>
    <row r="8679" spans="63:65" x14ac:dyDescent="0.25">
      <c r="BK8679" s="74">
        <v>13906</v>
      </c>
      <c r="BL8679" s="74" t="s">
        <v>8416</v>
      </c>
      <c r="BM8679" s="74"/>
    </row>
    <row r="8680" spans="63:65" x14ac:dyDescent="0.25">
      <c r="BK8680" s="74">
        <v>13907</v>
      </c>
      <c r="BL8680" s="74" t="s">
        <v>7904</v>
      </c>
      <c r="BM8680" s="74"/>
    </row>
    <row r="8681" spans="63:65" x14ac:dyDescent="0.25">
      <c r="BK8681" s="74">
        <v>13908</v>
      </c>
      <c r="BL8681" s="74" t="s">
        <v>7905</v>
      </c>
      <c r="BM8681" s="74"/>
    </row>
    <row r="8682" spans="63:65" x14ac:dyDescent="0.25">
      <c r="BK8682" s="74">
        <v>13909</v>
      </c>
      <c r="BL8682" s="74" t="s">
        <v>7274</v>
      </c>
      <c r="BM8682" s="74"/>
    </row>
    <row r="8683" spans="63:65" x14ac:dyDescent="0.25">
      <c r="BK8683" s="74">
        <v>13910</v>
      </c>
      <c r="BL8683" s="74" t="s">
        <v>11020</v>
      </c>
      <c r="BM8683" s="74"/>
    </row>
    <row r="8684" spans="63:65" x14ac:dyDescent="0.25">
      <c r="BK8684" s="74">
        <v>13911</v>
      </c>
      <c r="BL8684" s="74" t="s">
        <v>6430</v>
      </c>
      <c r="BM8684" s="74"/>
    </row>
    <row r="8685" spans="63:65" x14ac:dyDescent="0.25">
      <c r="BK8685" s="74">
        <v>13912</v>
      </c>
      <c r="BL8685" s="74" t="s">
        <v>7906</v>
      </c>
      <c r="BM8685" s="74"/>
    </row>
    <row r="8686" spans="63:65" x14ac:dyDescent="0.25">
      <c r="BK8686" s="74">
        <v>13913</v>
      </c>
      <c r="BL8686" s="74" t="s">
        <v>2317</v>
      </c>
      <c r="BM8686" s="74"/>
    </row>
    <row r="8687" spans="63:65" x14ac:dyDescent="0.25">
      <c r="BK8687" s="74">
        <v>13914</v>
      </c>
      <c r="BL8687" s="74" t="s">
        <v>7907</v>
      </c>
      <c r="BM8687" s="74"/>
    </row>
    <row r="8688" spans="63:65" x14ac:dyDescent="0.25">
      <c r="BK8688" s="74">
        <v>13915</v>
      </c>
      <c r="BL8688" s="74" t="s">
        <v>3962</v>
      </c>
      <c r="BM8688" s="74"/>
    </row>
    <row r="8689" spans="63:65" x14ac:dyDescent="0.25">
      <c r="BK8689" s="74">
        <v>13916</v>
      </c>
      <c r="BL8689" s="74" t="s">
        <v>7908</v>
      </c>
      <c r="BM8689" s="74"/>
    </row>
    <row r="8690" spans="63:65" x14ac:dyDescent="0.25">
      <c r="BK8690" s="74">
        <v>13917</v>
      </c>
      <c r="BL8690" s="74" t="s">
        <v>11021</v>
      </c>
      <c r="BM8690" s="74"/>
    </row>
    <row r="8691" spans="63:65" x14ac:dyDescent="0.25">
      <c r="BK8691" s="74">
        <v>13918</v>
      </c>
      <c r="BL8691" s="74" t="s">
        <v>3702</v>
      </c>
      <c r="BM8691" s="74"/>
    </row>
    <row r="8692" spans="63:65" x14ac:dyDescent="0.25">
      <c r="BK8692" s="74">
        <v>13919</v>
      </c>
      <c r="BL8692" s="74" t="s">
        <v>11022</v>
      </c>
      <c r="BM8692" s="74"/>
    </row>
    <row r="8693" spans="63:65" x14ac:dyDescent="0.25">
      <c r="BK8693" s="74">
        <v>13920</v>
      </c>
      <c r="BL8693" s="74" t="s">
        <v>7909</v>
      </c>
      <c r="BM8693" s="74"/>
    </row>
    <row r="8694" spans="63:65" x14ac:dyDescent="0.25">
      <c r="BK8694" s="74">
        <v>13921</v>
      </c>
      <c r="BL8694" s="74" t="s">
        <v>4679</v>
      </c>
      <c r="BM8694" s="74"/>
    </row>
    <row r="8695" spans="63:65" x14ac:dyDescent="0.25">
      <c r="BK8695" s="74">
        <v>13922</v>
      </c>
      <c r="BL8695" s="74" t="s">
        <v>7910</v>
      </c>
      <c r="BM8695" s="74"/>
    </row>
    <row r="8696" spans="63:65" x14ac:dyDescent="0.25">
      <c r="BK8696" s="74">
        <v>13923</v>
      </c>
      <c r="BL8696" s="74" t="s">
        <v>7911</v>
      </c>
      <c r="BM8696" s="74"/>
    </row>
    <row r="8697" spans="63:65" x14ac:dyDescent="0.25">
      <c r="BK8697" s="74">
        <v>13925</v>
      </c>
      <c r="BL8697" s="74" t="s">
        <v>7913</v>
      </c>
      <c r="BM8697" s="74"/>
    </row>
    <row r="8698" spans="63:65" x14ac:dyDescent="0.25">
      <c r="BK8698" s="74">
        <v>13926</v>
      </c>
      <c r="BL8698" s="74" t="s">
        <v>7384</v>
      </c>
      <c r="BM8698" s="74"/>
    </row>
    <row r="8699" spans="63:65" x14ac:dyDescent="0.25">
      <c r="BK8699" s="74">
        <v>13927</v>
      </c>
      <c r="BL8699" s="74" t="s">
        <v>11023</v>
      </c>
      <c r="BM8699" s="74"/>
    </row>
    <row r="8700" spans="63:65" x14ac:dyDescent="0.25">
      <c r="BK8700" s="74">
        <v>13928</v>
      </c>
      <c r="BL8700" s="74" t="s">
        <v>7914</v>
      </c>
      <c r="BM8700" s="74"/>
    </row>
    <row r="8701" spans="63:65" x14ac:dyDescent="0.25">
      <c r="BK8701" s="74">
        <v>13929</v>
      </c>
      <c r="BL8701" s="74" t="s">
        <v>11024</v>
      </c>
      <c r="BM8701" s="74"/>
    </row>
    <row r="8702" spans="63:65" x14ac:dyDescent="0.25">
      <c r="BK8702" s="74">
        <v>13930</v>
      </c>
      <c r="BL8702" s="74" t="s">
        <v>7915</v>
      </c>
      <c r="BM8702" s="74"/>
    </row>
    <row r="8703" spans="63:65" x14ac:dyDescent="0.25">
      <c r="BK8703" s="74">
        <v>13931</v>
      </c>
      <c r="BL8703" s="74" t="s">
        <v>4805</v>
      </c>
      <c r="BM8703" s="74"/>
    </row>
    <row r="8704" spans="63:65" x14ac:dyDescent="0.25">
      <c r="BK8704" s="74">
        <v>13932</v>
      </c>
      <c r="BL8704" s="74" t="s">
        <v>7916</v>
      </c>
      <c r="BM8704" s="74"/>
    </row>
    <row r="8705" spans="63:65" x14ac:dyDescent="0.25">
      <c r="BK8705" s="74">
        <v>13933</v>
      </c>
      <c r="BL8705" s="74" t="s">
        <v>7917</v>
      </c>
      <c r="BM8705" s="74"/>
    </row>
    <row r="8706" spans="63:65" x14ac:dyDescent="0.25">
      <c r="BK8706" s="74">
        <v>13934</v>
      </c>
      <c r="BL8706" s="74" t="s">
        <v>888</v>
      </c>
      <c r="BM8706" s="74"/>
    </row>
    <row r="8707" spans="63:65" x14ac:dyDescent="0.25">
      <c r="BK8707" s="74">
        <v>13935</v>
      </c>
      <c r="BL8707" s="74" t="s">
        <v>7918</v>
      </c>
      <c r="BM8707" s="74"/>
    </row>
    <row r="8708" spans="63:65" x14ac:dyDescent="0.25">
      <c r="BK8708" s="74">
        <v>13936</v>
      </c>
      <c r="BL8708" s="74" t="s">
        <v>890</v>
      </c>
      <c r="BM8708" s="74"/>
    </row>
    <row r="8709" spans="63:65" x14ac:dyDescent="0.25">
      <c r="BK8709" s="74">
        <v>13937</v>
      </c>
      <c r="BL8709" s="74" t="s">
        <v>7311</v>
      </c>
      <c r="BM8709" s="74"/>
    </row>
    <row r="8710" spans="63:65" x14ac:dyDescent="0.25">
      <c r="BK8710" s="74">
        <v>13938</v>
      </c>
      <c r="BL8710" s="74" t="s">
        <v>11025</v>
      </c>
      <c r="BM8710" s="74"/>
    </row>
    <row r="8711" spans="63:65" x14ac:dyDescent="0.25">
      <c r="BK8711" s="74">
        <v>13939</v>
      </c>
      <c r="BL8711" s="74" t="s">
        <v>7919</v>
      </c>
      <c r="BM8711" s="74"/>
    </row>
    <row r="8712" spans="63:65" x14ac:dyDescent="0.25">
      <c r="BK8712" s="74">
        <v>13940</v>
      </c>
      <c r="BL8712" s="74" t="s">
        <v>2713</v>
      </c>
      <c r="BM8712" s="74"/>
    </row>
    <row r="8713" spans="63:65" x14ac:dyDescent="0.25">
      <c r="BK8713" s="74">
        <v>13941</v>
      </c>
      <c r="BL8713" s="74" t="s">
        <v>7920</v>
      </c>
      <c r="BM8713" s="74"/>
    </row>
    <row r="8714" spans="63:65" x14ac:dyDescent="0.25">
      <c r="BK8714" s="74">
        <v>13942</v>
      </c>
      <c r="BL8714" s="74" t="s">
        <v>7921</v>
      </c>
      <c r="BM8714" s="74"/>
    </row>
    <row r="8715" spans="63:65" x14ac:dyDescent="0.25">
      <c r="BK8715" s="74">
        <v>13943</v>
      </c>
      <c r="BL8715" s="74" t="s">
        <v>3505</v>
      </c>
      <c r="BM8715" s="74"/>
    </row>
    <row r="8716" spans="63:65" x14ac:dyDescent="0.25">
      <c r="BK8716" s="74">
        <v>13944</v>
      </c>
      <c r="BL8716" s="74" t="s">
        <v>11026</v>
      </c>
      <c r="BM8716" s="74"/>
    </row>
    <row r="8717" spans="63:65" x14ac:dyDescent="0.25">
      <c r="BK8717" s="74">
        <v>13945</v>
      </c>
      <c r="BL8717" s="74" t="s">
        <v>11027</v>
      </c>
      <c r="BM8717" s="74"/>
    </row>
    <row r="8718" spans="63:65" x14ac:dyDescent="0.25">
      <c r="BK8718" s="74">
        <v>13946</v>
      </c>
      <c r="BL8718" s="74" t="s">
        <v>7922</v>
      </c>
      <c r="BM8718" s="74"/>
    </row>
    <row r="8719" spans="63:65" x14ac:dyDescent="0.25">
      <c r="BK8719" s="74">
        <v>13947</v>
      </c>
      <c r="BL8719" s="74" t="s">
        <v>11028</v>
      </c>
      <c r="BM8719" s="74"/>
    </row>
    <row r="8720" spans="63:65" x14ac:dyDescent="0.25">
      <c r="BK8720" s="74">
        <v>13948</v>
      </c>
      <c r="BL8720" s="74" t="s">
        <v>6738</v>
      </c>
      <c r="BM8720" s="74"/>
    </row>
    <row r="8721" spans="63:65" x14ac:dyDescent="0.25">
      <c r="BK8721" s="74">
        <v>13949</v>
      </c>
      <c r="BL8721" s="74" t="s">
        <v>11029</v>
      </c>
      <c r="BM8721" s="74"/>
    </row>
    <row r="8722" spans="63:65" x14ac:dyDescent="0.25">
      <c r="BK8722" s="74">
        <v>13951</v>
      </c>
      <c r="BL8722" s="74" t="s">
        <v>11030</v>
      </c>
      <c r="BM8722" s="74"/>
    </row>
    <row r="8723" spans="63:65" x14ac:dyDescent="0.25">
      <c r="BK8723" s="74">
        <v>13953</v>
      </c>
      <c r="BL8723" s="74" t="s">
        <v>7923</v>
      </c>
      <c r="BM8723" s="74"/>
    </row>
    <row r="8724" spans="63:65" x14ac:dyDescent="0.25">
      <c r="BK8724" s="74">
        <v>13954</v>
      </c>
      <c r="BL8724" s="74" t="s">
        <v>11031</v>
      </c>
      <c r="BM8724" s="74"/>
    </row>
    <row r="8725" spans="63:65" x14ac:dyDescent="0.25">
      <c r="BK8725" s="74">
        <v>13955</v>
      </c>
      <c r="BL8725" s="74" t="s">
        <v>7924</v>
      </c>
      <c r="BM8725" s="74"/>
    </row>
    <row r="8726" spans="63:65" x14ac:dyDescent="0.25">
      <c r="BK8726" s="74">
        <v>13956</v>
      </c>
      <c r="BL8726" s="74" t="s">
        <v>7925</v>
      </c>
      <c r="BM8726" s="74"/>
    </row>
    <row r="8727" spans="63:65" x14ac:dyDescent="0.25">
      <c r="BK8727" s="74">
        <v>13957</v>
      </c>
      <c r="BL8727" s="74" t="s">
        <v>7926</v>
      </c>
      <c r="BM8727" s="74"/>
    </row>
    <row r="8728" spans="63:65" x14ac:dyDescent="0.25">
      <c r="BK8728" s="74">
        <v>13958</v>
      </c>
      <c r="BL8728" s="74" t="s">
        <v>7927</v>
      </c>
      <c r="BM8728" s="74"/>
    </row>
    <row r="8729" spans="63:65" x14ac:dyDescent="0.25">
      <c r="BK8729" s="74">
        <v>13959</v>
      </c>
      <c r="BL8729" s="74" t="s">
        <v>5272</v>
      </c>
      <c r="BM8729" s="74"/>
    </row>
    <row r="8730" spans="63:65" x14ac:dyDescent="0.25">
      <c r="BK8730" s="74">
        <v>13960</v>
      </c>
      <c r="BL8730" s="74" t="s">
        <v>7928</v>
      </c>
      <c r="BM8730" s="74"/>
    </row>
    <row r="8731" spans="63:65" x14ac:dyDescent="0.25">
      <c r="BK8731" s="74">
        <v>13961</v>
      </c>
      <c r="BL8731" s="74" t="s">
        <v>7929</v>
      </c>
      <c r="BM8731" s="74"/>
    </row>
    <row r="8732" spans="63:65" x14ac:dyDescent="0.25">
      <c r="BK8732" s="74">
        <v>13962</v>
      </c>
      <c r="BL8732" s="74" t="s">
        <v>10848</v>
      </c>
      <c r="BM8732" s="74"/>
    </row>
    <row r="8733" spans="63:65" x14ac:dyDescent="0.25">
      <c r="BK8733" s="74">
        <v>13963</v>
      </c>
      <c r="BL8733" s="74" t="s">
        <v>7930</v>
      </c>
      <c r="BM8733" s="74"/>
    </row>
    <row r="8734" spans="63:65" x14ac:dyDescent="0.25">
      <c r="BK8734" s="74">
        <v>13964</v>
      </c>
      <c r="BL8734" s="74" t="s">
        <v>7931</v>
      </c>
      <c r="BM8734" s="74"/>
    </row>
    <row r="8735" spans="63:65" x14ac:dyDescent="0.25">
      <c r="BK8735" s="74">
        <v>13965</v>
      </c>
      <c r="BL8735" s="74" t="s">
        <v>7932</v>
      </c>
      <c r="BM8735" s="74"/>
    </row>
    <row r="8736" spans="63:65" x14ac:dyDescent="0.25">
      <c r="BK8736" s="74">
        <v>13966</v>
      </c>
      <c r="BL8736" s="74" t="s">
        <v>11032</v>
      </c>
      <c r="BM8736" s="74"/>
    </row>
    <row r="8737" spans="63:65" x14ac:dyDescent="0.25">
      <c r="BK8737" s="74">
        <v>13967</v>
      </c>
      <c r="BL8737" s="74" t="s">
        <v>7933</v>
      </c>
      <c r="BM8737" s="74"/>
    </row>
    <row r="8738" spans="63:65" x14ac:dyDescent="0.25">
      <c r="BK8738" s="74">
        <v>13968</v>
      </c>
      <c r="BL8738" s="74" t="s">
        <v>11033</v>
      </c>
      <c r="BM8738" s="74"/>
    </row>
    <row r="8739" spans="63:65" x14ac:dyDescent="0.25">
      <c r="BK8739" s="74">
        <v>13969</v>
      </c>
      <c r="BL8739" s="74" t="s">
        <v>7934</v>
      </c>
      <c r="BM8739" s="74"/>
    </row>
    <row r="8740" spans="63:65" x14ac:dyDescent="0.25">
      <c r="BK8740" s="74">
        <v>13970</v>
      </c>
      <c r="BL8740" s="74" t="s">
        <v>2310</v>
      </c>
      <c r="BM8740" s="74"/>
    </row>
    <row r="8741" spans="63:65" x14ac:dyDescent="0.25">
      <c r="BK8741" s="74">
        <v>13971</v>
      </c>
      <c r="BL8741" s="74" t="s">
        <v>7935</v>
      </c>
      <c r="BM8741" s="74"/>
    </row>
    <row r="8742" spans="63:65" x14ac:dyDescent="0.25">
      <c r="BK8742" s="74">
        <v>13972</v>
      </c>
      <c r="BL8742" s="74" t="s">
        <v>6543</v>
      </c>
      <c r="BM8742" s="74"/>
    </row>
    <row r="8743" spans="63:65" x14ac:dyDescent="0.25">
      <c r="BK8743" s="74">
        <v>13973</v>
      </c>
      <c r="BL8743" s="74" t="s">
        <v>11034</v>
      </c>
      <c r="BM8743" s="74"/>
    </row>
    <row r="8744" spans="63:65" x14ac:dyDescent="0.25">
      <c r="BK8744" s="74">
        <v>13974</v>
      </c>
      <c r="BL8744" s="74" t="s">
        <v>3317</v>
      </c>
      <c r="BM8744" s="74"/>
    </row>
    <row r="8745" spans="63:65" x14ac:dyDescent="0.25">
      <c r="BK8745" s="74">
        <v>13975</v>
      </c>
      <c r="BL8745" s="74" t="s">
        <v>11035</v>
      </c>
      <c r="BM8745" s="74"/>
    </row>
    <row r="8746" spans="63:65" x14ac:dyDescent="0.25">
      <c r="BK8746" s="74">
        <v>13976</v>
      </c>
      <c r="BL8746" s="74" t="s">
        <v>11036</v>
      </c>
      <c r="BM8746" s="74"/>
    </row>
    <row r="8747" spans="63:65" x14ac:dyDescent="0.25">
      <c r="BK8747" s="74">
        <v>13977</v>
      </c>
      <c r="BL8747" s="74" t="s">
        <v>7936</v>
      </c>
      <c r="BM8747" s="74"/>
    </row>
    <row r="8748" spans="63:65" x14ac:dyDescent="0.25">
      <c r="BK8748" s="74">
        <v>13978</v>
      </c>
      <c r="BL8748" s="74" t="s">
        <v>11037</v>
      </c>
      <c r="BM8748" s="74"/>
    </row>
    <row r="8749" spans="63:65" x14ac:dyDescent="0.25">
      <c r="BK8749" s="74">
        <v>13979</v>
      </c>
      <c r="BL8749" s="74" t="s">
        <v>6563</v>
      </c>
      <c r="BM8749" s="74"/>
    </row>
    <row r="8750" spans="63:65" x14ac:dyDescent="0.25">
      <c r="BK8750" s="74">
        <v>13980</v>
      </c>
      <c r="BL8750" s="74" t="s">
        <v>2983</v>
      </c>
      <c r="BM8750" s="74"/>
    </row>
    <row r="8751" spans="63:65" x14ac:dyDescent="0.25">
      <c r="BK8751" s="74">
        <v>13981</v>
      </c>
      <c r="BL8751" s="74" t="s">
        <v>11038</v>
      </c>
      <c r="BM8751" s="74"/>
    </row>
    <row r="8752" spans="63:65" x14ac:dyDescent="0.25">
      <c r="BK8752" s="74">
        <v>13982</v>
      </c>
      <c r="BL8752" s="74" t="s">
        <v>7848</v>
      </c>
      <c r="BM8752" s="74"/>
    </row>
    <row r="8753" spans="63:65" x14ac:dyDescent="0.25">
      <c r="BK8753" s="74">
        <v>13983</v>
      </c>
      <c r="BL8753" s="74" t="s">
        <v>7937</v>
      </c>
      <c r="BM8753" s="74"/>
    </row>
    <row r="8754" spans="63:65" x14ac:dyDescent="0.25">
      <c r="BK8754" s="74">
        <v>13984</v>
      </c>
      <c r="BL8754" s="74" t="s">
        <v>7938</v>
      </c>
      <c r="BM8754" s="74"/>
    </row>
    <row r="8755" spans="63:65" x14ac:dyDescent="0.25">
      <c r="BK8755" s="74">
        <v>13985</v>
      </c>
      <c r="BL8755" s="74" t="s">
        <v>11039</v>
      </c>
      <c r="BM8755" s="74"/>
    </row>
    <row r="8756" spans="63:65" x14ac:dyDescent="0.25">
      <c r="BK8756" s="74">
        <v>13986</v>
      </c>
      <c r="BL8756" s="74" t="s">
        <v>7939</v>
      </c>
      <c r="BM8756" s="74"/>
    </row>
    <row r="8757" spans="63:65" x14ac:dyDescent="0.25">
      <c r="BK8757" s="74">
        <v>13987</v>
      </c>
      <c r="BL8757" s="74" t="s">
        <v>7940</v>
      </c>
      <c r="BM8757" s="74"/>
    </row>
    <row r="8758" spans="63:65" x14ac:dyDescent="0.25">
      <c r="BK8758" s="74">
        <v>13988</v>
      </c>
      <c r="BL8758" s="74" t="s">
        <v>6261</v>
      </c>
      <c r="BM8758" s="74"/>
    </row>
    <row r="8759" spans="63:65" x14ac:dyDescent="0.25">
      <c r="BK8759" s="74">
        <v>13989</v>
      </c>
      <c r="BL8759" s="74" t="s">
        <v>7941</v>
      </c>
      <c r="BM8759" s="74"/>
    </row>
    <row r="8760" spans="63:65" x14ac:dyDescent="0.25">
      <c r="BK8760" s="74">
        <v>13990</v>
      </c>
      <c r="BL8760" s="74" t="s">
        <v>7942</v>
      </c>
      <c r="BM8760" s="74"/>
    </row>
    <row r="8761" spans="63:65" x14ac:dyDescent="0.25">
      <c r="BK8761" s="74">
        <v>13991</v>
      </c>
      <c r="BL8761" s="74" t="s">
        <v>7943</v>
      </c>
      <c r="BM8761" s="74"/>
    </row>
    <row r="8762" spans="63:65" x14ac:dyDescent="0.25">
      <c r="BK8762" s="74">
        <v>13992</v>
      </c>
      <c r="BL8762" s="74" t="s">
        <v>7944</v>
      </c>
      <c r="BM8762" s="74"/>
    </row>
    <row r="8763" spans="63:65" x14ac:dyDescent="0.25">
      <c r="BK8763" s="74">
        <v>13993</v>
      </c>
      <c r="BL8763" s="74" t="s">
        <v>11040</v>
      </c>
      <c r="BM8763" s="74"/>
    </row>
    <row r="8764" spans="63:65" x14ac:dyDescent="0.25">
      <c r="BK8764" s="74">
        <v>13994</v>
      </c>
      <c r="BL8764" s="74" t="s">
        <v>11041</v>
      </c>
      <c r="BM8764" s="74"/>
    </row>
    <row r="8765" spans="63:65" x14ac:dyDescent="0.25">
      <c r="BK8765" s="74">
        <v>13995</v>
      </c>
      <c r="BL8765" s="74" t="s">
        <v>7945</v>
      </c>
      <c r="BM8765" s="74"/>
    </row>
    <row r="8766" spans="63:65" x14ac:dyDescent="0.25">
      <c r="BK8766" s="74">
        <v>13996</v>
      </c>
      <c r="BL8766" s="74" t="s">
        <v>11042</v>
      </c>
      <c r="BM8766" s="74"/>
    </row>
    <row r="8767" spans="63:65" x14ac:dyDescent="0.25">
      <c r="BK8767" s="74">
        <v>13997</v>
      </c>
      <c r="BL8767" s="74" t="s">
        <v>7946</v>
      </c>
      <c r="BM8767" s="74"/>
    </row>
    <row r="8768" spans="63:65" x14ac:dyDescent="0.25">
      <c r="BK8768" s="74">
        <v>13998</v>
      </c>
      <c r="BL8768" s="74" t="s">
        <v>1948</v>
      </c>
      <c r="BM8768" s="74"/>
    </row>
    <row r="8769" spans="63:65" x14ac:dyDescent="0.25">
      <c r="BK8769" s="74">
        <v>13999</v>
      </c>
      <c r="BL8769" s="74" t="s">
        <v>11043</v>
      </c>
      <c r="BM8769" s="74"/>
    </row>
    <row r="8770" spans="63:65" x14ac:dyDescent="0.25">
      <c r="BK8770" s="74">
        <v>14000</v>
      </c>
      <c r="BL8770" s="74" t="s">
        <v>11044</v>
      </c>
      <c r="BM8770" s="74"/>
    </row>
    <row r="8771" spans="63:65" x14ac:dyDescent="0.25">
      <c r="BK8771" s="74">
        <v>14001</v>
      </c>
      <c r="BL8771" s="74" t="s">
        <v>12435</v>
      </c>
      <c r="BM8771" s="74"/>
    </row>
    <row r="8772" spans="63:65" x14ac:dyDescent="0.25">
      <c r="BK8772" s="74">
        <v>14002</v>
      </c>
      <c r="BL8772" s="74" t="s">
        <v>7947</v>
      </c>
      <c r="BM8772" s="74"/>
    </row>
    <row r="8773" spans="63:65" x14ac:dyDescent="0.25">
      <c r="BK8773" s="74">
        <v>14003</v>
      </c>
      <c r="BL8773" s="74" t="s">
        <v>4550</v>
      </c>
      <c r="BM8773" s="74"/>
    </row>
    <row r="8774" spans="63:65" x14ac:dyDescent="0.25">
      <c r="BK8774" s="74">
        <v>14004</v>
      </c>
      <c r="BL8774" s="74" t="s">
        <v>11045</v>
      </c>
      <c r="BM8774" s="74"/>
    </row>
    <row r="8775" spans="63:65" x14ac:dyDescent="0.25">
      <c r="BK8775" s="74">
        <v>14005</v>
      </c>
      <c r="BL8775" s="74" t="s">
        <v>10939</v>
      </c>
      <c r="BM8775" s="74"/>
    </row>
    <row r="8776" spans="63:65" x14ac:dyDescent="0.25">
      <c r="BK8776" s="74">
        <v>14006</v>
      </c>
      <c r="BL8776" s="74" t="s">
        <v>7948</v>
      </c>
      <c r="BM8776" s="74"/>
    </row>
    <row r="8777" spans="63:65" x14ac:dyDescent="0.25">
      <c r="BK8777" s="74">
        <v>14007</v>
      </c>
      <c r="BL8777" s="74" t="s">
        <v>7949</v>
      </c>
      <c r="BM8777" s="74"/>
    </row>
    <row r="8778" spans="63:65" x14ac:dyDescent="0.25">
      <c r="BK8778" s="74">
        <v>14008</v>
      </c>
      <c r="BL8778" s="74" t="s">
        <v>11046</v>
      </c>
      <c r="BM8778" s="74"/>
    </row>
    <row r="8779" spans="63:65" x14ac:dyDescent="0.25">
      <c r="BK8779" s="74">
        <v>14009</v>
      </c>
      <c r="BL8779" s="74" t="s">
        <v>7950</v>
      </c>
      <c r="BM8779" s="74"/>
    </row>
    <row r="8780" spans="63:65" x14ac:dyDescent="0.25">
      <c r="BK8780" s="74">
        <v>14010</v>
      </c>
      <c r="BL8780" s="74" t="s">
        <v>11047</v>
      </c>
      <c r="BM8780" s="74"/>
    </row>
    <row r="8781" spans="63:65" x14ac:dyDescent="0.25">
      <c r="BK8781" s="74">
        <v>14011</v>
      </c>
      <c r="BL8781" s="74" t="s">
        <v>6753</v>
      </c>
      <c r="BM8781" s="74"/>
    </row>
    <row r="8782" spans="63:65" x14ac:dyDescent="0.25">
      <c r="BK8782" s="74">
        <v>14012</v>
      </c>
      <c r="BL8782" s="74" t="s">
        <v>11048</v>
      </c>
      <c r="BM8782" s="74"/>
    </row>
    <row r="8783" spans="63:65" x14ac:dyDescent="0.25">
      <c r="BK8783" s="74">
        <v>14013</v>
      </c>
      <c r="BL8783" s="74" t="s">
        <v>7951</v>
      </c>
      <c r="BM8783" s="74"/>
    </row>
    <row r="8784" spans="63:65" x14ac:dyDescent="0.25">
      <c r="BK8784" s="74">
        <v>14014</v>
      </c>
      <c r="BL8784" s="74" t="s">
        <v>775</v>
      </c>
      <c r="BM8784" s="74"/>
    </row>
    <row r="8785" spans="63:65" x14ac:dyDescent="0.25">
      <c r="BK8785" s="74">
        <v>14015</v>
      </c>
      <c r="BL8785" s="74" t="s">
        <v>7952</v>
      </c>
      <c r="BM8785" s="74"/>
    </row>
    <row r="8786" spans="63:65" x14ac:dyDescent="0.25">
      <c r="BK8786" s="74">
        <v>14016</v>
      </c>
      <c r="BL8786" s="74" t="s">
        <v>11049</v>
      </c>
      <c r="BM8786" s="74"/>
    </row>
    <row r="8787" spans="63:65" x14ac:dyDescent="0.25">
      <c r="BK8787" s="74">
        <v>14017</v>
      </c>
      <c r="BL8787" s="74" t="s">
        <v>11050</v>
      </c>
      <c r="BM8787" s="74"/>
    </row>
    <row r="8788" spans="63:65" x14ac:dyDescent="0.25">
      <c r="BK8788" s="74">
        <v>14018</v>
      </c>
      <c r="BL8788" s="74" t="s">
        <v>7953</v>
      </c>
      <c r="BM8788" s="74"/>
    </row>
    <row r="8789" spans="63:65" x14ac:dyDescent="0.25">
      <c r="BK8789" s="74">
        <v>14019</v>
      </c>
      <c r="BL8789" s="74" t="s">
        <v>3357</v>
      </c>
      <c r="BM8789" s="74"/>
    </row>
    <row r="8790" spans="63:65" x14ac:dyDescent="0.25">
      <c r="BK8790" s="74">
        <v>14020</v>
      </c>
      <c r="BL8790" s="74" t="s">
        <v>11051</v>
      </c>
      <c r="BM8790" s="74"/>
    </row>
    <row r="8791" spans="63:65" x14ac:dyDescent="0.25">
      <c r="BK8791" s="74">
        <v>14021</v>
      </c>
      <c r="BL8791" s="74" t="s">
        <v>11052</v>
      </c>
      <c r="BM8791" s="74"/>
    </row>
    <row r="8792" spans="63:65" x14ac:dyDescent="0.25">
      <c r="BK8792" s="74">
        <v>14022</v>
      </c>
      <c r="BL8792" s="74" t="s">
        <v>11053</v>
      </c>
      <c r="BM8792" s="74"/>
    </row>
    <row r="8793" spans="63:65" x14ac:dyDescent="0.25">
      <c r="BK8793" s="74">
        <v>14023</v>
      </c>
      <c r="BL8793" s="74" t="s">
        <v>7954</v>
      </c>
      <c r="BM8793" s="74"/>
    </row>
    <row r="8794" spans="63:65" x14ac:dyDescent="0.25">
      <c r="BK8794" s="74">
        <v>14024</v>
      </c>
      <c r="BL8794" s="74" t="s">
        <v>7955</v>
      </c>
      <c r="BM8794" s="74"/>
    </row>
    <row r="8795" spans="63:65" x14ac:dyDescent="0.25">
      <c r="BK8795" s="74">
        <v>14025</v>
      </c>
      <c r="BL8795" s="74" t="s">
        <v>11054</v>
      </c>
      <c r="BM8795" s="74"/>
    </row>
    <row r="8796" spans="63:65" x14ac:dyDescent="0.25">
      <c r="BK8796" s="74">
        <v>14026</v>
      </c>
      <c r="BL8796" s="74" t="s">
        <v>11055</v>
      </c>
      <c r="BM8796" s="74"/>
    </row>
    <row r="8797" spans="63:65" x14ac:dyDescent="0.25">
      <c r="BK8797" s="74">
        <v>14027</v>
      </c>
      <c r="BL8797" s="74" t="s">
        <v>7956</v>
      </c>
      <c r="BM8797" s="74"/>
    </row>
    <row r="8798" spans="63:65" x14ac:dyDescent="0.25">
      <c r="BK8798" s="74">
        <v>14028</v>
      </c>
      <c r="BL8798" s="74" t="s">
        <v>7957</v>
      </c>
      <c r="BM8798" s="74"/>
    </row>
    <row r="8799" spans="63:65" x14ac:dyDescent="0.25">
      <c r="BK8799" s="74">
        <v>14029</v>
      </c>
      <c r="BL8799" s="74" t="s">
        <v>11056</v>
      </c>
      <c r="BM8799" s="74"/>
    </row>
    <row r="8800" spans="63:65" x14ac:dyDescent="0.25">
      <c r="BK8800" s="74">
        <v>14030</v>
      </c>
      <c r="BL8800" s="74" t="s">
        <v>7958</v>
      </c>
      <c r="BM8800" s="74"/>
    </row>
    <row r="8801" spans="63:65" x14ac:dyDescent="0.25">
      <c r="BK8801" s="74">
        <v>14031</v>
      </c>
      <c r="BL8801" s="74" t="s">
        <v>7550</v>
      </c>
      <c r="BM8801" s="74"/>
    </row>
    <row r="8802" spans="63:65" x14ac:dyDescent="0.25">
      <c r="BK8802" s="74">
        <v>14032</v>
      </c>
      <c r="BL8802" s="74" t="s">
        <v>7959</v>
      </c>
      <c r="BM8802" s="74"/>
    </row>
    <row r="8803" spans="63:65" x14ac:dyDescent="0.25">
      <c r="BK8803" s="74">
        <v>14033</v>
      </c>
      <c r="BL8803" s="74" t="s">
        <v>11057</v>
      </c>
      <c r="BM8803" s="74"/>
    </row>
    <row r="8804" spans="63:65" x14ac:dyDescent="0.25">
      <c r="BK8804" s="74">
        <v>14034</v>
      </c>
      <c r="BL8804" s="74" t="s">
        <v>5947</v>
      </c>
      <c r="BM8804" s="74"/>
    </row>
    <row r="8805" spans="63:65" x14ac:dyDescent="0.25">
      <c r="BK8805" s="74">
        <v>14035</v>
      </c>
      <c r="BL8805" s="74" t="s">
        <v>3408</v>
      </c>
      <c r="BM8805" s="74"/>
    </row>
    <row r="8806" spans="63:65" x14ac:dyDescent="0.25">
      <c r="BK8806" s="74">
        <v>14036</v>
      </c>
      <c r="BL8806" s="74" t="s">
        <v>7960</v>
      </c>
      <c r="BM8806" s="74"/>
    </row>
    <row r="8807" spans="63:65" x14ac:dyDescent="0.25">
      <c r="BK8807" s="74">
        <v>14037</v>
      </c>
      <c r="BL8807" s="74" t="s">
        <v>7961</v>
      </c>
      <c r="BM8807" s="74"/>
    </row>
    <row r="8808" spans="63:65" x14ac:dyDescent="0.25">
      <c r="BK8808" s="74">
        <v>14038</v>
      </c>
      <c r="BL8808" s="74" t="s">
        <v>11058</v>
      </c>
      <c r="BM8808" s="74"/>
    </row>
    <row r="8809" spans="63:65" x14ac:dyDescent="0.25">
      <c r="BK8809" s="74">
        <v>14039</v>
      </c>
      <c r="BL8809" s="74" t="s">
        <v>7838</v>
      </c>
      <c r="BM8809" s="74"/>
    </row>
    <row r="8810" spans="63:65" x14ac:dyDescent="0.25">
      <c r="BK8810" s="74">
        <v>14040</v>
      </c>
      <c r="BL8810" s="74" t="s">
        <v>11059</v>
      </c>
      <c r="BM8810" s="74"/>
    </row>
    <row r="8811" spans="63:65" x14ac:dyDescent="0.25">
      <c r="BK8811" s="74">
        <v>14041</v>
      </c>
      <c r="BL8811" s="74" t="s">
        <v>3471</v>
      </c>
      <c r="BM8811" s="74"/>
    </row>
    <row r="8812" spans="63:65" x14ac:dyDescent="0.25">
      <c r="BK8812" s="74">
        <v>14042</v>
      </c>
      <c r="BL8812" s="74" t="s">
        <v>11060</v>
      </c>
      <c r="BM8812" s="74"/>
    </row>
    <row r="8813" spans="63:65" x14ac:dyDescent="0.25">
      <c r="BK8813" s="74">
        <v>14043</v>
      </c>
      <c r="BL8813" s="74" t="s">
        <v>7962</v>
      </c>
      <c r="BM8813" s="74"/>
    </row>
    <row r="8814" spans="63:65" x14ac:dyDescent="0.25">
      <c r="BK8814" s="74">
        <v>14044</v>
      </c>
      <c r="BL8814" s="74" t="s">
        <v>7963</v>
      </c>
      <c r="BM8814" s="74"/>
    </row>
    <row r="8815" spans="63:65" x14ac:dyDescent="0.25">
      <c r="BK8815" s="74">
        <v>14045</v>
      </c>
      <c r="BL8815" s="74" t="s">
        <v>3357</v>
      </c>
      <c r="BM8815" s="74"/>
    </row>
    <row r="8816" spans="63:65" x14ac:dyDescent="0.25">
      <c r="BK8816" s="74">
        <v>14046</v>
      </c>
      <c r="BL8816" s="74" t="s">
        <v>11061</v>
      </c>
      <c r="BM8816" s="74"/>
    </row>
    <row r="8817" spans="63:65" x14ac:dyDescent="0.25">
      <c r="BK8817" s="74">
        <v>14047</v>
      </c>
      <c r="BL8817" s="74" t="s">
        <v>7550</v>
      </c>
      <c r="BM8817" s="74"/>
    </row>
    <row r="8818" spans="63:65" x14ac:dyDescent="0.25">
      <c r="BK8818" s="74">
        <v>14049</v>
      </c>
      <c r="BL8818" s="74" t="s">
        <v>11062</v>
      </c>
      <c r="BM8818" s="74"/>
    </row>
    <row r="8819" spans="63:65" x14ac:dyDescent="0.25">
      <c r="BK8819" s="74">
        <v>14050</v>
      </c>
      <c r="BL8819" s="74" t="s">
        <v>892</v>
      </c>
      <c r="BM8819" s="74"/>
    </row>
    <row r="8820" spans="63:65" x14ac:dyDescent="0.25">
      <c r="BK8820" s="74">
        <v>14052</v>
      </c>
      <c r="BL8820" s="74" t="s">
        <v>7965</v>
      </c>
      <c r="BM8820" s="74"/>
    </row>
    <row r="8821" spans="63:65" x14ac:dyDescent="0.25">
      <c r="BK8821" s="74">
        <v>14053</v>
      </c>
      <c r="BL8821" s="74" t="s">
        <v>7966</v>
      </c>
      <c r="BM8821" s="74"/>
    </row>
    <row r="8822" spans="63:65" x14ac:dyDescent="0.25">
      <c r="BK8822" s="74">
        <v>14054</v>
      </c>
      <c r="BL8822" s="74" t="s">
        <v>7967</v>
      </c>
      <c r="BM8822" s="74"/>
    </row>
    <row r="8823" spans="63:65" x14ac:dyDescent="0.25">
      <c r="BK8823" s="74">
        <v>14055</v>
      </c>
      <c r="BL8823" s="74" t="s">
        <v>3357</v>
      </c>
      <c r="BM8823" s="74"/>
    </row>
    <row r="8824" spans="63:65" x14ac:dyDescent="0.25">
      <c r="BK8824" s="74">
        <v>14056</v>
      </c>
      <c r="BL8824" s="74" t="s">
        <v>7968</v>
      </c>
      <c r="BM8824" s="74"/>
    </row>
    <row r="8825" spans="63:65" x14ac:dyDescent="0.25">
      <c r="BK8825" s="74">
        <v>14057</v>
      </c>
      <c r="BL8825" s="74" t="s">
        <v>11063</v>
      </c>
      <c r="BM8825" s="74"/>
    </row>
    <row r="8826" spans="63:65" x14ac:dyDescent="0.25">
      <c r="BK8826" s="74">
        <v>14058</v>
      </c>
      <c r="BL8826" s="74" t="s">
        <v>7969</v>
      </c>
      <c r="BM8826" s="74"/>
    </row>
    <row r="8827" spans="63:65" x14ac:dyDescent="0.25">
      <c r="BK8827" s="74">
        <v>14059</v>
      </c>
      <c r="BL8827" s="74" t="s">
        <v>7970</v>
      </c>
      <c r="BM8827" s="74"/>
    </row>
    <row r="8828" spans="63:65" x14ac:dyDescent="0.25">
      <c r="BK8828" s="74">
        <v>14060</v>
      </c>
      <c r="BL8828" s="74" t="s">
        <v>7816</v>
      </c>
      <c r="BM8828" s="74"/>
    </row>
    <row r="8829" spans="63:65" x14ac:dyDescent="0.25">
      <c r="BK8829" s="74">
        <v>14061</v>
      </c>
      <c r="BL8829" s="74" t="s">
        <v>12436</v>
      </c>
      <c r="BM8829" s="74"/>
    </row>
    <row r="8830" spans="63:65" x14ac:dyDescent="0.25">
      <c r="BK8830" s="74">
        <v>14062</v>
      </c>
      <c r="BL8830" s="74" t="s">
        <v>11064</v>
      </c>
      <c r="BM8830" s="74"/>
    </row>
    <row r="8831" spans="63:65" x14ac:dyDescent="0.25">
      <c r="BK8831" s="74">
        <v>14063</v>
      </c>
      <c r="BL8831" s="74" t="s">
        <v>6916</v>
      </c>
      <c r="BM8831" s="74"/>
    </row>
    <row r="8832" spans="63:65" x14ac:dyDescent="0.25">
      <c r="BK8832" s="74">
        <v>14064</v>
      </c>
      <c r="BL8832" s="74" t="s">
        <v>7971</v>
      </c>
      <c r="BM8832" s="74"/>
    </row>
    <row r="8833" spans="63:65" x14ac:dyDescent="0.25">
      <c r="BK8833" s="74">
        <v>14065</v>
      </c>
      <c r="BL8833" s="74" t="s">
        <v>7972</v>
      </c>
      <c r="BM8833" s="74"/>
    </row>
    <row r="8834" spans="63:65" x14ac:dyDescent="0.25">
      <c r="BK8834" s="74">
        <v>14066</v>
      </c>
      <c r="BL8834" s="74" t="s">
        <v>7973</v>
      </c>
      <c r="BM8834" s="74"/>
    </row>
    <row r="8835" spans="63:65" x14ac:dyDescent="0.25">
      <c r="BK8835" s="74">
        <v>14067</v>
      </c>
      <c r="BL8835" s="74" t="s">
        <v>370</v>
      </c>
      <c r="BM8835" s="74"/>
    </row>
    <row r="8836" spans="63:65" x14ac:dyDescent="0.25">
      <c r="BK8836" s="74">
        <v>14068</v>
      </c>
      <c r="BL8836" s="74" t="s">
        <v>7974</v>
      </c>
      <c r="BM8836" s="74"/>
    </row>
    <row r="8837" spans="63:65" x14ac:dyDescent="0.25">
      <c r="BK8837" s="74">
        <v>14069</v>
      </c>
      <c r="BL8837" s="74" t="s">
        <v>7975</v>
      </c>
      <c r="BM8837" s="74"/>
    </row>
    <row r="8838" spans="63:65" x14ac:dyDescent="0.25">
      <c r="BK8838" s="74">
        <v>14070</v>
      </c>
      <c r="BL8838" s="74" t="s">
        <v>11065</v>
      </c>
      <c r="BM8838" s="74"/>
    </row>
    <row r="8839" spans="63:65" x14ac:dyDescent="0.25">
      <c r="BK8839" s="74">
        <v>14071</v>
      </c>
      <c r="BL8839" s="74" t="s">
        <v>6813</v>
      </c>
      <c r="BM8839" s="74"/>
    </row>
    <row r="8840" spans="63:65" x14ac:dyDescent="0.25">
      <c r="BK8840" s="74">
        <v>14072</v>
      </c>
      <c r="BL8840" s="74" t="s">
        <v>7976</v>
      </c>
      <c r="BM8840" s="74"/>
    </row>
    <row r="8841" spans="63:65" x14ac:dyDescent="0.25">
      <c r="BK8841" s="74">
        <v>14073</v>
      </c>
      <c r="BL8841" s="74" t="s">
        <v>11066</v>
      </c>
      <c r="BM8841" s="74"/>
    </row>
    <row r="8842" spans="63:65" x14ac:dyDescent="0.25">
      <c r="BK8842" s="74">
        <v>14074</v>
      </c>
      <c r="BL8842" s="74" t="s">
        <v>7977</v>
      </c>
      <c r="BM8842" s="74"/>
    </row>
    <row r="8843" spans="63:65" x14ac:dyDescent="0.25">
      <c r="BK8843" s="74">
        <v>14075</v>
      </c>
      <c r="BL8843" s="74" t="s">
        <v>3726</v>
      </c>
      <c r="BM8843" s="74"/>
    </row>
    <row r="8844" spans="63:65" x14ac:dyDescent="0.25">
      <c r="BK8844" s="74">
        <v>14076</v>
      </c>
      <c r="BL8844" s="74" t="s">
        <v>7978</v>
      </c>
      <c r="BM8844" s="74"/>
    </row>
    <row r="8845" spans="63:65" x14ac:dyDescent="0.25">
      <c r="BK8845" s="74">
        <v>14077</v>
      </c>
      <c r="BL8845" s="74" t="s">
        <v>7979</v>
      </c>
      <c r="BM8845" s="74"/>
    </row>
    <row r="8846" spans="63:65" x14ac:dyDescent="0.25">
      <c r="BK8846" s="74">
        <v>14078</v>
      </c>
      <c r="BL8846" s="74" t="s">
        <v>7980</v>
      </c>
      <c r="BM8846" s="74"/>
    </row>
    <row r="8847" spans="63:65" x14ac:dyDescent="0.25">
      <c r="BK8847" s="74">
        <v>14079</v>
      </c>
      <c r="BL8847" s="74" t="s">
        <v>6888</v>
      </c>
      <c r="BM8847" s="74"/>
    </row>
    <row r="8848" spans="63:65" x14ac:dyDescent="0.25">
      <c r="BK8848" s="74">
        <v>14080</v>
      </c>
      <c r="BL8848" s="74" t="s">
        <v>7981</v>
      </c>
      <c r="BM8848" s="74"/>
    </row>
    <row r="8849" spans="63:65" x14ac:dyDescent="0.25">
      <c r="BK8849" s="74">
        <v>14081</v>
      </c>
      <c r="BL8849" s="74" t="s">
        <v>12985</v>
      </c>
      <c r="BM8849" s="74"/>
    </row>
    <row r="8850" spans="63:65" x14ac:dyDescent="0.25">
      <c r="BK8850" s="74">
        <v>14082</v>
      </c>
      <c r="BL8850" s="74" t="s">
        <v>7982</v>
      </c>
      <c r="BM8850" s="74"/>
    </row>
    <row r="8851" spans="63:65" x14ac:dyDescent="0.25">
      <c r="BK8851" s="74">
        <v>14083</v>
      </c>
      <c r="BL8851" s="74" t="s">
        <v>7983</v>
      </c>
      <c r="BM8851" s="74"/>
    </row>
    <row r="8852" spans="63:65" x14ac:dyDescent="0.25">
      <c r="BK8852" s="74">
        <v>14084</v>
      </c>
      <c r="BL8852" s="74" t="s">
        <v>12986</v>
      </c>
      <c r="BM8852" s="74"/>
    </row>
    <row r="8853" spans="63:65" x14ac:dyDescent="0.25">
      <c r="BK8853" s="74">
        <v>14085</v>
      </c>
      <c r="BL8853" s="74" t="s">
        <v>11067</v>
      </c>
      <c r="BM8853" s="74"/>
    </row>
    <row r="8854" spans="63:65" x14ac:dyDescent="0.25">
      <c r="BK8854" s="74">
        <v>14086</v>
      </c>
      <c r="BL8854" s="74" t="s">
        <v>5435</v>
      </c>
      <c r="BM8854" s="74"/>
    </row>
    <row r="8855" spans="63:65" x14ac:dyDescent="0.25">
      <c r="BK8855" s="74">
        <v>14087</v>
      </c>
      <c r="BL8855" s="74" t="s">
        <v>11068</v>
      </c>
      <c r="BM8855" s="74"/>
    </row>
    <row r="8856" spans="63:65" x14ac:dyDescent="0.25">
      <c r="BK8856" s="74">
        <v>14088</v>
      </c>
      <c r="BL8856" s="74" t="s">
        <v>7985</v>
      </c>
      <c r="BM8856" s="74"/>
    </row>
    <row r="8857" spans="63:65" x14ac:dyDescent="0.25">
      <c r="BK8857" s="74">
        <v>14089</v>
      </c>
      <c r="BL8857" s="74" t="s">
        <v>9595</v>
      </c>
      <c r="BM8857" s="74"/>
    </row>
    <row r="8858" spans="63:65" x14ac:dyDescent="0.25">
      <c r="BK8858" s="74">
        <v>14090</v>
      </c>
      <c r="BL8858" s="74" t="s">
        <v>7986</v>
      </c>
      <c r="BM8858" s="74"/>
    </row>
    <row r="8859" spans="63:65" x14ac:dyDescent="0.25">
      <c r="BK8859" s="74">
        <v>14091</v>
      </c>
      <c r="BL8859" s="74" t="s">
        <v>7987</v>
      </c>
      <c r="BM8859" s="74"/>
    </row>
    <row r="8860" spans="63:65" x14ac:dyDescent="0.25">
      <c r="BK8860" s="74">
        <v>14092</v>
      </c>
      <c r="BL8860" s="74" t="s">
        <v>4667</v>
      </c>
      <c r="BM8860" s="74"/>
    </row>
    <row r="8861" spans="63:65" x14ac:dyDescent="0.25">
      <c r="BK8861" s="74">
        <v>14093</v>
      </c>
      <c r="BL8861" s="74" t="s">
        <v>3870</v>
      </c>
      <c r="BM8861" s="74"/>
    </row>
    <row r="8862" spans="63:65" x14ac:dyDescent="0.25">
      <c r="BK8862" s="74">
        <v>14094</v>
      </c>
      <c r="BL8862" s="74" t="s">
        <v>7988</v>
      </c>
      <c r="BM8862" s="74"/>
    </row>
    <row r="8863" spans="63:65" x14ac:dyDescent="0.25">
      <c r="BK8863" s="74">
        <v>14095</v>
      </c>
      <c r="BL8863" s="74" t="s">
        <v>7576</v>
      </c>
      <c r="BM8863" s="74"/>
    </row>
    <row r="8864" spans="63:65" x14ac:dyDescent="0.25">
      <c r="BK8864" s="74">
        <v>14096</v>
      </c>
      <c r="BL8864" s="74" t="s">
        <v>11069</v>
      </c>
      <c r="BM8864" s="74"/>
    </row>
    <row r="8865" spans="63:65" x14ac:dyDescent="0.25">
      <c r="BK8865" s="74">
        <v>14097</v>
      </c>
      <c r="BL8865" s="74" t="s">
        <v>7658</v>
      </c>
      <c r="BM8865" s="74"/>
    </row>
    <row r="8866" spans="63:65" x14ac:dyDescent="0.25">
      <c r="BK8866" s="74">
        <v>14098</v>
      </c>
      <c r="BL8866" s="74" t="s">
        <v>6813</v>
      </c>
      <c r="BM8866" s="74"/>
    </row>
    <row r="8867" spans="63:65" x14ac:dyDescent="0.25">
      <c r="BK8867" s="74">
        <v>14099</v>
      </c>
      <c r="BL8867" s="74" t="s">
        <v>7989</v>
      </c>
      <c r="BM8867" s="74"/>
    </row>
    <row r="8868" spans="63:65" x14ac:dyDescent="0.25">
      <c r="BK8868" s="74">
        <v>14100</v>
      </c>
      <c r="BL8868" s="74" t="s">
        <v>7990</v>
      </c>
      <c r="BM8868" s="74"/>
    </row>
    <row r="8869" spans="63:65" x14ac:dyDescent="0.25">
      <c r="BK8869" s="74">
        <v>14101</v>
      </c>
      <c r="BL8869" s="74" t="s">
        <v>7991</v>
      </c>
      <c r="BM8869" s="74"/>
    </row>
    <row r="8870" spans="63:65" x14ac:dyDescent="0.25">
      <c r="BK8870" s="74">
        <v>14102</v>
      </c>
      <c r="BL8870" s="74" t="s">
        <v>7992</v>
      </c>
      <c r="BM8870" s="74"/>
    </row>
    <row r="8871" spans="63:65" x14ac:dyDescent="0.25">
      <c r="BK8871" s="74">
        <v>14103</v>
      </c>
      <c r="BL8871" s="74" t="s">
        <v>11070</v>
      </c>
      <c r="BM8871" s="74"/>
    </row>
    <row r="8872" spans="63:65" x14ac:dyDescent="0.25">
      <c r="BK8872" s="74">
        <v>14104</v>
      </c>
      <c r="BL8872" s="74" t="s">
        <v>11071</v>
      </c>
      <c r="BM8872" s="74"/>
    </row>
    <row r="8873" spans="63:65" x14ac:dyDescent="0.25">
      <c r="BK8873" s="74">
        <v>14105</v>
      </c>
      <c r="BL8873" s="74" t="s">
        <v>7993</v>
      </c>
      <c r="BM8873" s="74"/>
    </row>
    <row r="8874" spans="63:65" x14ac:dyDescent="0.25">
      <c r="BK8874" s="74">
        <v>14106</v>
      </c>
      <c r="BL8874" s="74" t="s">
        <v>7994</v>
      </c>
      <c r="BM8874" s="74"/>
    </row>
    <row r="8875" spans="63:65" x14ac:dyDescent="0.25">
      <c r="BK8875" s="74">
        <v>14107</v>
      </c>
      <c r="BL8875" s="74" t="s">
        <v>7995</v>
      </c>
      <c r="BM8875" s="74"/>
    </row>
    <row r="8876" spans="63:65" x14ac:dyDescent="0.25">
      <c r="BK8876" s="74">
        <v>14108</v>
      </c>
      <c r="BL8876" s="74" t="s">
        <v>7996</v>
      </c>
      <c r="BM8876" s="74"/>
    </row>
    <row r="8877" spans="63:65" x14ac:dyDescent="0.25">
      <c r="BK8877" s="74">
        <v>14109</v>
      </c>
      <c r="BL8877" s="74" t="s">
        <v>7997</v>
      </c>
      <c r="BM8877" s="74"/>
    </row>
    <row r="8878" spans="63:65" x14ac:dyDescent="0.25">
      <c r="BK8878" s="74">
        <v>14110</v>
      </c>
      <c r="BL8878" s="74" t="s">
        <v>7998</v>
      </c>
      <c r="BM8878" s="74"/>
    </row>
    <row r="8879" spans="63:65" x14ac:dyDescent="0.25">
      <c r="BK8879" s="74">
        <v>14111</v>
      </c>
      <c r="BL8879" s="74" t="s">
        <v>3357</v>
      </c>
      <c r="BM8879" s="74"/>
    </row>
    <row r="8880" spans="63:65" x14ac:dyDescent="0.25">
      <c r="BK8880" s="74">
        <v>14112</v>
      </c>
      <c r="BL8880" s="74" t="s">
        <v>7999</v>
      </c>
      <c r="BM8880" s="74"/>
    </row>
    <row r="8881" spans="63:65" x14ac:dyDescent="0.25">
      <c r="BK8881" s="74">
        <v>14113</v>
      </c>
      <c r="BL8881" s="74" t="s">
        <v>11072</v>
      </c>
      <c r="BM8881" s="74"/>
    </row>
    <row r="8882" spans="63:65" x14ac:dyDescent="0.25">
      <c r="BK8882" s="74">
        <v>14114</v>
      </c>
      <c r="BL8882" s="74" t="s">
        <v>11073</v>
      </c>
      <c r="BM8882" s="74"/>
    </row>
    <row r="8883" spans="63:65" x14ac:dyDescent="0.25">
      <c r="BK8883" s="74">
        <v>14115</v>
      </c>
      <c r="BL8883" s="74" t="s">
        <v>3749</v>
      </c>
      <c r="BM8883" s="74"/>
    </row>
    <row r="8884" spans="63:65" x14ac:dyDescent="0.25">
      <c r="BK8884" s="74">
        <v>14116</v>
      </c>
      <c r="BL8884" s="74" t="s">
        <v>12395</v>
      </c>
      <c r="BM8884" s="74"/>
    </row>
    <row r="8885" spans="63:65" x14ac:dyDescent="0.25">
      <c r="BK8885" s="74">
        <v>14117</v>
      </c>
      <c r="BL8885" s="74" t="s">
        <v>11074</v>
      </c>
      <c r="BM8885" s="74"/>
    </row>
    <row r="8886" spans="63:65" x14ac:dyDescent="0.25">
      <c r="BK8886" s="74">
        <v>14118</v>
      </c>
      <c r="BL8886" s="74" t="s">
        <v>7919</v>
      </c>
      <c r="BM8886" s="74"/>
    </row>
    <row r="8887" spans="63:65" x14ac:dyDescent="0.25">
      <c r="BK8887" s="74">
        <v>14119</v>
      </c>
      <c r="BL8887" s="74" t="s">
        <v>7863</v>
      </c>
      <c r="BM8887" s="74"/>
    </row>
    <row r="8888" spans="63:65" x14ac:dyDescent="0.25">
      <c r="BK8888" s="74">
        <v>14120</v>
      </c>
      <c r="BL8888" s="74" t="s">
        <v>11075</v>
      </c>
      <c r="BM8888" s="74"/>
    </row>
    <row r="8889" spans="63:65" x14ac:dyDescent="0.25">
      <c r="BK8889" s="74">
        <v>14121</v>
      </c>
      <c r="BL8889" s="74" t="s">
        <v>8000</v>
      </c>
      <c r="BM8889" s="74"/>
    </row>
    <row r="8890" spans="63:65" x14ac:dyDescent="0.25">
      <c r="BK8890" s="74">
        <v>14122</v>
      </c>
      <c r="BL8890" s="74" t="s">
        <v>8001</v>
      </c>
      <c r="BM8890" s="74"/>
    </row>
    <row r="8891" spans="63:65" x14ac:dyDescent="0.25">
      <c r="BK8891" s="74">
        <v>14123</v>
      </c>
      <c r="BL8891" s="74" t="s">
        <v>11076</v>
      </c>
      <c r="BM8891" s="74"/>
    </row>
    <row r="8892" spans="63:65" x14ac:dyDescent="0.25">
      <c r="BK8892" s="74">
        <v>14124</v>
      </c>
      <c r="BL8892" s="74" t="s">
        <v>7875</v>
      </c>
      <c r="BM8892" s="74"/>
    </row>
    <row r="8893" spans="63:65" x14ac:dyDescent="0.25">
      <c r="BK8893" s="74">
        <v>14125</v>
      </c>
      <c r="BL8893" s="74" t="s">
        <v>8002</v>
      </c>
      <c r="BM8893" s="74"/>
    </row>
    <row r="8894" spans="63:65" x14ac:dyDescent="0.25">
      <c r="BK8894" s="74">
        <v>14126</v>
      </c>
      <c r="BL8894" s="74" t="s">
        <v>8003</v>
      </c>
      <c r="BM8894" s="74"/>
    </row>
    <row r="8895" spans="63:65" x14ac:dyDescent="0.25">
      <c r="BK8895" s="74">
        <v>14127</v>
      </c>
      <c r="BL8895" s="74" t="s">
        <v>11077</v>
      </c>
      <c r="BM8895" s="74"/>
    </row>
    <row r="8896" spans="63:65" x14ac:dyDescent="0.25">
      <c r="BK8896" s="74">
        <v>14128</v>
      </c>
      <c r="BL8896" s="74" t="s">
        <v>11078</v>
      </c>
      <c r="BM8896" s="74"/>
    </row>
    <row r="8897" spans="63:65" x14ac:dyDescent="0.25">
      <c r="BK8897" s="74">
        <v>14129</v>
      </c>
      <c r="BL8897" s="74" t="s">
        <v>5777</v>
      </c>
      <c r="BM8897" s="74"/>
    </row>
    <row r="8898" spans="63:65" x14ac:dyDescent="0.25">
      <c r="BK8898" s="74">
        <v>14130</v>
      </c>
      <c r="BL8898" s="74" t="s">
        <v>8004</v>
      </c>
      <c r="BM8898" s="74"/>
    </row>
    <row r="8899" spans="63:65" x14ac:dyDescent="0.25">
      <c r="BK8899" s="74">
        <v>14131</v>
      </c>
      <c r="BL8899" s="74" t="s">
        <v>8005</v>
      </c>
      <c r="BM8899" s="74"/>
    </row>
    <row r="8900" spans="63:65" x14ac:dyDescent="0.25">
      <c r="BK8900" s="74">
        <v>14132</v>
      </c>
      <c r="BL8900" s="74" t="s">
        <v>9596</v>
      </c>
      <c r="BM8900" s="74"/>
    </row>
    <row r="8901" spans="63:65" x14ac:dyDescent="0.25">
      <c r="BK8901" s="74">
        <v>14133</v>
      </c>
      <c r="BL8901" s="74" t="s">
        <v>8006</v>
      </c>
      <c r="BM8901" s="74"/>
    </row>
    <row r="8902" spans="63:65" x14ac:dyDescent="0.25">
      <c r="BK8902" s="74">
        <v>14134</v>
      </c>
      <c r="BL8902" s="74" t="s">
        <v>11079</v>
      </c>
      <c r="BM8902" s="74"/>
    </row>
    <row r="8903" spans="63:65" x14ac:dyDescent="0.25">
      <c r="BK8903" s="74">
        <v>14135</v>
      </c>
      <c r="BL8903" s="74" t="s">
        <v>9595</v>
      </c>
      <c r="BM8903" s="74"/>
    </row>
    <row r="8904" spans="63:65" x14ac:dyDescent="0.25">
      <c r="BK8904" s="74">
        <v>14136</v>
      </c>
      <c r="BL8904" s="74" t="s">
        <v>8007</v>
      </c>
      <c r="BM8904" s="74"/>
    </row>
    <row r="8905" spans="63:65" x14ac:dyDescent="0.25">
      <c r="BK8905" s="74">
        <v>14137</v>
      </c>
      <c r="BL8905" s="74" t="s">
        <v>8008</v>
      </c>
      <c r="BM8905" s="74"/>
    </row>
    <row r="8906" spans="63:65" x14ac:dyDescent="0.25">
      <c r="BK8906" s="74">
        <v>14138</v>
      </c>
      <c r="BL8906" s="74" t="s">
        <v>8009</v>
      </c>
      <c r="BM8906" s="74"/>
    </row>
    <row r="8907" spans="63:65" x14ac:dyDescent="0.25">
      <c r="BK8907" s="74">
        <v>14139</v>
      </c>
      <c r="BL8907" s="74" t="s">
        <v>7930</v>
      </c>
      <c r="BM8907" s="74"/>
    </row>
    <row r="8908" spans="63:65" x14ac:dyDescent="0.25">
      <c r="BK8908" s="74">
        <v>14140</v>
      </c>
      <c r="BL8908" s="74" t="s">
        <v>11080</v>
      </c>
      <c r="BM8908" s="74"/>
    </row>
    <row r="8909" spans="63:65" x14ac:dyDescent="0.25">
      <c r="BK8909" s="74">
        <v>14141</v>
      </c>
      <c r="BL8909" s="74" t="s">
        <v>8010</v>
      </c>
      <c r="BM8909" s="74"/>
    </row>
    <row r="8910" spans="63:65" x14ac:dyDescent="0.25">
      <c r="BK8910" s="74">
        <v>14142</v>
      </c>
      <c r="BL8910" s="74" t="s">
        <v>8011</v>
      </c>
      <c r="BM8910" s="74"/>
    </row>
    <row r="8911" spans="63:65" x14ac:dyDescent="0.25">
      <c r="BK8911" s="74">
        <v>14143</v>
      </c>
      <c r="BL8911" s="74" t="s">
        <v>8012</v>
      </c>
      <c r="BM8911" s="74"/>
    </row>
    <row r="8912" spans="63:65" x14ac:dyDescent="0.25">
      <c r="BK8912" s="74">
        <v>14144</v>
      </c>
      <c r="BL8912" s="74" t="s">
        <v>12437</v>
      </c>
      <c r="BM8912" s="74"/>
    </row>
    <row r="8913" spans="63:65" x14ac:dyDescent="0.25">
      <c r="BK8913" s="74">
        <v>14145</v>
      </c>
      <c r="BL8913" s="74" t="s">
        <v>4496</v>
      </c>
      <c r="BM8913" s="74"/>
    </row>
    <row r="8914" spans="63:65" x14ac:dyDescent="0.25">
      <c r="BK8914" s="74">
        <v>14146</v>
      </c>
      <c r="BL8914" s="74" t="s">
        <v>6813</v>
      </c>
      <c r="BM8914" s="74"/>
    </row>
    <row r="8915" spans="63:65" x14ac:dyDescent="0.25">
      <c r="BK8915" s="74">
        <v>14147</v>
      </c>
      <c r="BL8915" s="74" t="s">
        <v>6209</v>
      </c>
      <c r="BM8915" s="74"/>
    </row>
    <row r="8916" spans="63:65" x14ac:dyDescent="0.25">
      <c r="BK8916" s="74">
        <v>14148</v>
      </c>
      <c r="BL8916" s="74" t="s">
        <v>8014</v>
      </c>
      <c r="BM8916" s="74"/>
    </row>
    <row r="8917" spans="63:65" x14ac:dyDescent="0.25">
      <c r="BK8917" s="74">
        <v>14149</v>
      </c>
      <c r="BL8917" s="74" t="s">
        <v>8015</v>
      </c>
      <c r="BM8917" s="74"/>
    </row>
    <row r="8918" spans="63:65" x14ac:dyDescent="0.25">
      <c r="BK8918" s="74">
        <v>14150</v>
      </c>
      <c r="BL8918" s="74" t="s">
        <v>8016</v>
      </c>
      <c r="BM8918" s="74"/>
    </row>
    <row r="8919" spans="63:65" x14ac:dyDescent="0.25">
      <c r="BK8919" s="74">
        <v>14151</v>
      </c>
      <c r="BL8919" s="74" t="s">
        <v>4496</v>
      </c>
      <c r="BM8919" s="74"/>
    </row>
    <row r="8920" spans="63:65" x14ac:dyDescent="0.25">
      <c r="BK8920" s="74">
        <v>14152</v>
      </c>
      <c r="BL8920" s="74" t="s">
        <v>8017</v>
      </c>
      <c r="BM8920" s="74"/>
    </row>
    <row r="8921" spans="63:65" x14ac:dyDescent="0.25">
      <c r="BK8921" s="74">
        <v>14153</v>
      </c>
      <c r="BL8921" s="74" t="s">
        <v>11081</v>
      </c>
      <c r="BM8921" s="74"/>
    </row>
    <row r="8922" spans="63:65" x14ac:dyDescent="0.25">
      <c r="BK8922" s="74">
        <v>14154</v>
      </c>
      <c r="BL8922" s="74" t="s">
        <v>5095</v>
      </c>
      <c r="BM8922" s="74"/>
    </row>
    <row r="8923" spans="63:65" x14ac:dyDescent="0.25">
      <c r="BK8923" s="74">
        <v>14155</v>
      </c>
      <c r="BL8923" s="74" t="s">
        <v>8018</v>
      </c>
      <c r="BM8923" s="74"/>
    </row>
    <row r="8924" spans="63:65" x14ac:dyDescent="0.25">
      <c r="BK8924" s="74">
        <v>14156</v>
      </c>
      <c r="BL8924" s="74" t="s">
        <v>8019</v>
      </c>
      <c r="BM8924" s="74"/>
    </row>
    <row r="8925" spans="63:65" x14ac:dyDescent="0.25">
      <c r="BK8925" s="74">
        <v>14158</v>
      </c>
      <c r="BL8925" s="74" t="s">
        <v>8021</v>
      </c>
      <c r="BM8925" s="74"/>
    </row>
    <row r="8926" spans="63:65" x14ac:dyDescent="0.25">
      <c r="BK8926" s="74">
        <v>14159</v>
      </c>
      <c r="BL8926" s="74" t="s">
        <v>8022</v>
      </c>
      <c r="BM8926" s="74"/>
    </row>
    <row r="8927" spans="63:65" x14ac:dyDescent="0.25">
      <c r="BK8927" s="74">
        <v>14160</v>
      </c>
      <c r="BL8927" s="74" t="s">
        <v>8023</v>
      </c>
      <c r="BM8927" s="74"/>
    </row>
    <row r="8928" spans="63:65" x14ac:dyDescent="0.25">
      <c r="BK8928" s="74">
        <v>14161</v>
      </c>
      <c r="BL8928" s="74" t="s">
        <v>11082</v>
      </c>
      <c r="BM8928" s="74"/>
    </row>
    <row r="8929" spans="63:65" x14ac:dyDescent="0.25">
      <c r="BK8929" s="74">
        <v>14162</v>
      </c>
      <c r="BL8929" s="74" t="s">
        <v>9744</v>
      </c>
      <c r="BM8929" s="74"/>
    </row>
    <row r="8930" spans="63:65" x14ac:dyDescent="0.25">
      <c r="BK8930" s="74">
        <v>14163</v>
      </c>
      <c r="BL8930" s="74" t="s">
        <v>6505</v>
      </c>
      <c r="BM8930" s="74"/>
    </row>
    <row r="8931" spans="63:65" x14ac:dyDescent="0.25">
      <c r="BK8931" s="74">
        <v>14164</v>
      </c>
      <c r="BL8931" s="74" t="s">
        <v>12987</v>
      </c>
      <c r="BM8931" s="74"/>
    </row>
    <row r="8932" spans="63:65" x14ac:dyDescent="0.25">
      <c r="BK8932" s="74">
        <v>14165</v>
      </c>
      <c r="BL8932" s="74" t="s">
        <v>7802</v>
      </c>
      <c r="BM8932" s="74"/>
    </row>
    <row r="8933" spans="63:65" x14ac:dyDescent="0.25">
      <c r="BK8933" s="74">
        <v>14166</v>
      </c>
      <c r="BL8933" s="74" t="s">
        <v>8024</v>
      </c>
      <c r="BM8933" s="74"/>
    </row>
    <row r="8934" spans="63:65" x14ac:dyDescent="0.25">
      <c r="BK8934" s="74">
        <v>14167</v>
      </c>
      <c r="BL8934" s="74" t="s">
        <v>11083</v>
      </c>
      <c r="BM8934" s="74"/>
    </row>
    <row r="8935" spans="63:65" x14ac:dyDescent="0.25">
      <c r="BK8935" s="74">
        <v>14168</v>
      </c>
      <c r="BL8935" s="74" t="s">
        <v>8025</v>
      </c>
      <c r="BM8935" s="74"/>
    </row>
    <row r="8936" spans="63:65" x14ac:dyDescent="0.25">
      <c r="BK8936" s="74">
        <v>14169</v>
      </c>
      <c r="BL8936" s="74" t="s">
        <v>7452</v>
      </c>
      <c r="BM8936" s="74"/>
    </row>
    <row r="8937" spans="63:65" x14ac:dyDescent="0.25">
      <c r="BK8937" s="74">
        <v>14170</v>
      </c>
      <c r="BL8937" s="74" t="s">
        <v>3357</v>
      </c>
      <c r="BM8937" s="74"/>
    </row>
    <row r="8938" spans="63:65" x14ac:dyDescent="0.25">
      <c r="BK8938" s="74">
        <v>14171</v>
      </c>
      <c r="BL8938" s="74" t="s">
        <v>8026</v>
      </c>
      <c r="BM8938" s="74"/>
    </row>
    <row r="8939" spans="63:65" x14ac:dyDescent="0.25">
      <c r="BK8939" s="74">
        <v>14172</v>
      </c>
      <c r="BL8939" s="74" t="s">
        <v>8027</v>
      </c>
      <c r="BM8939" s="74"/>
    </row>
    <row r="8940" spans="63:65" x14ac:dyDescent="0.25">
      <c r="BK8940" s="74">
        <v>14173</v>
      </c>
      <c r="BL8940" s="74" t="s">
        <v>8028</v>
      </c>
      <c r="BM8940" s="74"/>
    </row>
    <row r="8941" spans="63:65" x14ac:dyDescent="0.25">
      <c r="BK8941" s="74">
        <v>14174</v>
      </c>
      <c r="BL8941" s="74" t="s">
        <v>8025</v>
      </c>
      <c r="BM8941" s="74"/>
    </row>
    <row r="8942" spans="63:65" x14ac:dyDescent="0.25">
      <c r="BK8942" s="74">
        <v>14175</v>
      </c>
      <c r="BL8942" s="74" t="s">
        <v>8029</v>
      </c>
      <c r="BM8942" s="74"/>
    </row>
    <row r="8943" spans="63:65" x14ac:dyDescent="0.25">
      <c r="BK8943" s="74">
        <v>14176</v>
      </c>
      <c r="BL8943" s="74" t="s">
        <v>11084</v>
      </c>
      <c r="BM8943" s="74"/>
    </row>
    <row r="8944" spans="63:65" x14ac:dyDescent="0.25">
      <c r="BK8944" s="74">
        <v>14177</v>
      </c>
      <c r="BL8944" s="74" t="s">
        <v>8030</v>
      </c>
      <c r="BM8944" s="74"/>
    </row>
    <row r="8945" spans="63:65" x14ac:dyDescent="0.25">
      <c r="BK8945" s="74">
        <v>14178</v>
      </c>
      <c r="BL8945" s="74" t="s">
        <v>9452</v>
      </c>
      <c r="BM8945" s="74"/>
    </row>
    <row r="8946" spans="63:65" x14ac:dyDescent="0.25">
      <c r="BK8946" s="74">
        <v>14179</v>
      </c>
      <c r="BL8946" s="74" t="s">
        <v>11085</v>
      </c>
      <c r="BM8946" s="74"/>
    </row>
    <row r="8947" spans="63:65" x14ac:dyDescent="0.25">
      <c r="BK8947" s="74">
        <v>14180</v>
      </c>
      <c r="BL8947" s="74" t="s">
        <v>4663</v>
      </c>
      <c r="BM8947" s="74"/>
    </row>
    <row r="8948" spans="63:65" x14ac:dyDescent="0.25">
      <c r="BK8948" s="74">
        <v>14181</v>
      </c>
      <c r="BL8948" s="74" t="s">
        <v>11086</v>
      </c>
      <c r="BM8948" s="74"/>
    </row>
    <row r="8949" spans="63:65" x14ac:dyDescent="0.25">
      <c r="BK8949" s="74">
        <v>14182</v>
      </c>
      <c r="BL8949" s="74" t="s">
        <v>8031</v>
      </c>
      <c r="BM8949" s="74"/>
    </row>
    <row r="8950" spans="63:65" x14ac:dyDescent="0.25">
      <c r="BK8950" s="74">
        <v>14183</v>
      </c>
      <c r="BL8950" s="74" t="s">
        <v>8032</v>
      </c>
      <c r="BM8950" s="74"/>
    </row>
    <row r="8951" spans="63:65" x14ac:dyDescent="0.25">
      <c r="BK8951" s="74">
        <v>14184</v>
      </c>
      <c r="BL8951" s="74" t="s">
        <v>7274</v>
      </c>
      <c r="BM8951" s="74"/>
    </row>
    <row r="8952" spans="63:65" x14ac:dyDescent="0.25">
      <c r="BK8952" s="74">
        <v>14185</v>
      </c>
      <c r="BL8952" s="74" t="s">
        <v>801</v>
      </c>
      <c r="BM8952" s="74"/>
    </row>
    <row r="8953" spans="63:65" x14ac:dyDescent="0.25">
      <c r="BK8953" s="74">
        <v>14186</v>
      </c>
      <c r="BL8953" s="74" t="s">
        <v>11087</v>
      </c>
      <c r="BM8953" s="74"/>
    </row>
    <row r="8954" spans="63:65" x14ac:dyDescent="0.25">
      <c r="BK8954" s="74">
        <v>14187</v>
      </c>
      <c r="BL8954" s="74" t="s">
        <v>7020</v>
      </c>
      <c r="BM8954" s="74"/>
    </row>
    <row r="8955" spans="63:65" x14ac:dyDescent="0.25">
      <c r="BK8955" s="74">
        <v>14188</v>
      </c>
      <c r="BL8955" s="74" t="s">
        <v>8033</v>
      </c>
      <c r="BM8955" s="74"/>
    </row>
    <row r="8956" spans="63:65" x14ac:dyDescent="0.25">
      <c r="BK8956" s="74">
        <v>14189</v>
      </c>
      <c r="BL8956" s="74" t="s">
        <v>8034</v>
      </c>
      <c r="BM8956" s="74"/>
    </row>
    <row r="8957" spans="63:65" x14ac:dyDescent="0.25">
      <c r="BK8957" s="74">
        <v>14190</v>
      </c>
      <c r="BL8957" s="74" t="s">
        <v>8035</v>
      </c>
      <c r="BM8957" s="74"/>
    </row>
    <row r="8958" spans="63:65" x14ac:dyDescent="0.25">
      <c r="BK8958" s="74">
        <v>14191</v>
      </c>
      <c r="BL8958" s="74" t="s">
        <v>9597</v>
      </c>
      <c r="BM8958" s="74"/>
    </row>
    <row r="8959" spans="63:65" x14ac:dyDescent="0.25">
      <c r="BK8959" s="74">
        <v>14192</v>
      </c>
      <c r="BL8959" s="74" t="s">
        <v>9598</v>
      </c>
      <c r="BM8959" s="74"/>
    </row>
    <row r="8960" spans="63:65" x14ac:dyDescent="0.25">
      <c r="BK8960" s="74">
        <v>14193</v>
      </c>
      <c r="BL8960" s="74" t="s">
        <v>8036</v>
      </c>
      <c r="BM8960" s="74"/>
    </row>
    <row r="8961" spans="63:65" x14ac:dyDescent="0.25">
      <c r="BK8961" s="74">
        <v>14194</v>
      </c>
      <c r="BL8961" s="74" t="s">
        <v>11088</v>
      </c>
      <c r="BM8961" s="74"/>
    </row>
    <row r="8962" spans="63:65" x14ac:dyDescent="0.25">
      <c r="BK8962" s="74">
        <v>14195</v>
      </c>
      <c r="BL8962" s="74" t="s">
        <v>5980</v>
      </c>
      <c r="BM8962" s="74"/>
    </row>
    <row r="8963" spans="63:65" x14ac:dyDescent="0.25">
      <c r="BK8963" s="74">
        <v>14196</v>
      </c>
      <c r="BL8963" s="74" t="s">
        <v>11089</v>
      </c>
      <c r="BM8963" s="74"/>
    </row>
    <row r="8964" spans="63:65" x14ac:dyDescent="0.25">
      <c r="BK8964" s="74">
        <v>14197</v>
      </c>
      <c r="BL8964" s="74" t="s">
        <v>11090</v>
      </c>
      <c r="BM8964" s="74"/>
    </row>
    <row r="8965" spans="63:65" x14ac:dyDescent="0.25">
      <c r="BK8965" s="74">
        <v>14198</v>
      </c>
      <c r="BL8965" s="74" t="s">
        <v>8037</v>
      </c>
      <c r="BM8965" s="74"/>
    </row>
    <row r="8966" spans="63:65" x14ac:dyDescent="0.25">
      <c r="BK8966" s="74">
        <v>14199</v>
      </c>
      <c r="BL8966" s="74" t="s">
        <v>8038</v>
      </c>
      <c r="BM8966" s="74"/>
    </row>
    <row r="8967" spans="63:65" x14ac:dyDescent="0.25">
      <c r="BK8967" s="74">
        <v>14200</v>
      </c>
      <c r="BL8967" s="74" t="s">
        <v>9599</v>
      </c>
      <c r="BM8967" s="74"/>
    </row>
    <row r="8968" spans="63:65" x14ac:dyDescent="0.25">
      <c r="BK8968" s="74">
        <v>14201</v>
      </c>
      <c r="BL8968" s="74" t="s">
        <v>8039</v>
      </c>
      <c r="BM8968" s="74"/>
    </row>
    <row r="8969" spans="63:65" x14ac:dyDescent="0.25">
      <c r="BK8969" s="74">
        <v>14202</v>
      </c>
      <c r="BL8969" s="74" t="s">
        <v>8040</v>
      </c>
      <c r="BM8969" s="74"/>
    </row>
    <row r="8970" spans="63:65" x14ac:dyDescent="0.25">
      <c r="BK8970" s="74">
        <v>14203</v>
      </c>
      <c r="BL8970" s="74" t="s">
        <v>8041</v>
      </c>
      <c r="BM8970" s="74"/>
    </row>
    <row r="8971" spans="63:65" x14ac:dyDescent="0.25">
      <c r="BK8971" s="74">
        <v>14204</v>
      </c>
      <c r="BL8971" s="74" t="s">
        <v>11091</v>
      </c>
      <c r="BM8971" s="74"/>
    </row>
    <row r="8972" spans="63:65" x14ac:dyDescent="0.25">
      <c r="BK8972" s="74">
        <v>14205</v>
      </c>
      <c r="BL8972" s="74" t="s">
        <v>11092</v>
      </c>
      <c r="BM8972" s="74"/>
    </row>
    <row r="8973" spans="63:65" x14ac:dyDescent="0.25">
      <c r="BK8973" s="74">
        <v>14206</v>
      </c>
      <c r="BL8973" s="74" t="s">
        <v>8042</v>
      </c>
      <c r="BM8973" s="74"/>
    </row>
    <row r="8974" spans="63:65" x14ac:dyDescent="0.25">
      <c r="BK8974" s="74">
        <v>14207</v>
      </c>
      <c r="BL8974" s="74" t="s">
        <v>11093</v>
      </c>
      <c r="BM8974" s="74"/>
    </row>
    <row r="8975" spans="63:65" x14ac:dyDescent="0.25">
      <c r="BK8975" s="74">
        <v>14208</v>
      </c>
      <c r="BL8975" s="74" t="s">
        <v>6554</v>
      </c>
      <c r="BM8975" s="74"/>
    </row>
    <row r="8976" spans="63:65" x14ac:dyDescent="0.25">
      <c r="BK8976" s="74">
        <v>14209</v>
      </c>
      <c r="BL8976" s="74" t="s">
        <v>8043</v>
      </c>
      <c r="BM8976" s="74"/>
    </row>
    <row r="8977" spans="63:65" x14ac:dyDescent="0.25">
      <c r="BK8977" s="74">
        <v>14210</v>
      </c>
      <c r="BL8977" s="74" t="s">
        <v>11094</v>
      </c>
      <c r="BM8977" s="74"/>
    </row>
    <row r="8978" spans="63:65" x14ac:dyDescent="0.25">
      <c r="BK8978" s="74">
        <v>14211</v>
      </c>
      <c r="BL8978" s="74" t="s">
        <v>8044</v>
      </c>
      <c r="BM8978" s="74"/>
    </row>
    <row r="8979" spans="63:65" x14ac:dyDescent="0.25">
      <c r="BK8979" s="74">
        <v>14212</v>
      </c>
      <c r="BL8979" s="74" t="s">
        <v>8045</v>
      </c>
      <c r="BM8979" s="74"/>
    </row>
    <row r="8980" spans="63:65" x14ac:dyDescent="0.25">
      <c r="BK8980" s="74">
        <v>14213</v>
      </c>
      <c r="BL8980" s="74" t="s">
        <v>8046</v>
      </c>
      <c r="BM8980" s="74"/>
    </row>
    <row r="8981" spans="63:65" x14ac:dyDescent="0.25">
      <c r="BK8981" s="74">
        <v>14214</v>
      </c>
      <c r="BL8981" s="74" t="s">
        <v>8047</v>
      </c>
      <c r="BM8981" s="74"/>
    </row>
    <row r="8982" spans="63:65" x14ac:dyDescent="0.25">
      <c r="BK8982" s="74">
        <v>14215</v>
      </c>
      <c r="BL8982" s="74" t="s">
        <v>11095</v>
      </c>
      <c r="BM8982" s="74"/>
    </row>
    <row r="8983" spans="63:65" x14ac:dyDescent="0.25">
      <c r="BK8983" s="74">
        <v>14216</v>
      </c>
      <c r="BL8983" s="74" t="s">
        <v>11096</v>
      </c>
      <c r="BM8983" s="74"/>
    </row>
    <row r="8984" spans="63:65" x14ac:dyDescent="0.25">
      <c r="BK8984" s="74">
        <v>14217</v>
      </c>
      <c r="BL8984" s="74" t="s">
        <v>11097</v>
      </c>
      <c r="BM8984" s="74"/>
    </row>
    <row r="8985" spans="63:65" x14ac:dyDescent="0.25">
      <c r="BK8985" s="74">
        <v>14218</v>
      </c>
      <c r="BL8985" s="74" t="s">
        <v>8048</v>
      </c>
      <c r="BM8985" s="74"/>
    </row>
    <row r="8986" spans="63:65" x14ac:dyDescent="0.25">
      <c r="BK8986" s="74">
        <v>14219</v>
      </c>
      <c r="BL8986" s="74" t="s">
        <v>8049</v>
      </c>
      <c r="BM8986" s="74"/>
    </row>
    <row r="8987" spans="63:65" x14ac:dyDescent="0.25">
      <c r="BK8987" s="74">
        <v>14220</v>
      </c>
      <c r="BL8987" s="74" t="s">
        <v>8050</v>
      </c>
      <c r="BM8987" s="74"/>
    </row>
    <row r="8988" spans="63:65" x14ac:dyDescent="0.25">
      <c r="BK8988" s="74">
        <v>14222</v>
      </c>
      <c r="BL8988" s="74" t="s">
        <v>11098</v>
      </c>
      <c r="BM8988" s="74"/>
    </row>
    <row r="8989" spans="63:65" x14ac:dyDescent="0.25">
      <c r="BK8989" s="74">
        <v>14223</v>
      </c>
      <c r="BL8989" s="74" t="s">
        <v>8052</v>
      </c>
      <c r="BM8989" s="74"/>
    </row>
    <row r="8990" spans="63:65" x14ac:dyDescent="0.25">
      <c r="BK8990" s="74">
        <v>14224</v>
      </c>
      <c r="BL8990" s="74" t="s">
        <v>11099</v>
      </c>
      <c r="BM8990" s="74"/>
    </row>
    <row r="8991" spans="63:65" x14ac:dyDescent="0.25">
      <c r="BK8991" s="74">
        <v>14225</v>
      </c>
      <c r="BL8991" s="74" t="s">
        <v>8053</v>
      </c>
      <c r="BM8991" s="74"/>
    </row>
    <row r="8992" spans="63:65" x14ac:dyDescent="0.25">
      <c r="BK8992" s="74">
        <v>14226</v>
      </c>
      <c r="BL8992" s="74" t="s">
        <v>11100</v>
      </c>
      <c r="BM8992" s="74"/>
    </row>
    <row r="8993" spans="63:65" x14ac:dyDescent="0.25">
      <c r="BK8993" s="74">
        <v>14227</v>
      </c>
      <c r="BL8993" s="74" t="s">
        <v>4787</v>
      </c>
      <c r="BM8993" s="74"/>
    </row>
    <row r="8994" spans="63:65" x14ac:dyDescent="0.25">
      <c r="BK8994" s="74">
        <v>14228</v>
      </c>
      <c r="BL8994" s="74" t="s">
        <v>7988</v>
      </c>
      <c r="BM8994" s="74"/>
    </row>
    <row r="8995" spans="63:65" x14ac:dyDescent="0.25">
      <c r="BK8995" s="74">
        <v>14229</v>
      </c>
      <c r="BL8995" s="74" t="s">
        <v>11101</v>
      </c>
      <c r="BM8995" s="74"/>
    </row>
    <row r="8996" spans="63:65" x14ac:dyDescent="0.25">
      <c r="BK8996" s="74">
        <v>14230</v>
      </c>
      <c r="BL8996" s="74" t="s">
        <v>11102</v>
      </c>
      <c r="BM8996" s="74"/>
    </row>
    <row r="8997" spans="63:65" x14ac:dyDescent="0.25">
      <c r="BK8997" s="74">
        <v>14231</v>
      </c>
      <c r="BL8997" s="74" t="s">
        <v>8054</v>
      </c>
      <c r="BM8997" s="74"/>
    </row>
    <row r="8998" spans="63:65" x14ac:dyDescent="0.25">
      <c r="BK8998" s="74">
        <v>14232</v>
      </c>
      <c r="BL8998" s="74" t="s">
        <v>7055</v>
      </c>
      <c r="BM8998" s="74"/>
    </row>
    <row r="8999" spans="63:65" x14ac:dyDescent="0.25">
      <c r="BK8999" s="74">
        <v>14233</v>
      </c>
      <c r="BL8999" s="74" t="s">
        <v>7511</v>
      </c>
      <c r="BM8999" s="74"/>
    </row>
    <row r="9000" spans="63:65" x14ac:dyDescent="0.25">
      <c r="BK9000" s="74">
        <v>14234</v>
      </c>
      <c r="BL9000" s="74" t="s">
        <v>11103</v>
      </c>
      <c r="BM9000" s="74"/>
    </row>
    <row r="9001" spans="63:65" x14ac:dyDescent="0.25">
      <c r="BK9001" s="74">
        <v>14235</v>
      </c>
      <c r="BL9001" s="74" t="s">
        <v>11104</v>
      </c>
      <c r="BM9001" s="74"/>
    </row>
    <row r="9002" spans="63:65" x14ac:dyDescent="0.25">
      <c r="BK9002" s="74">
        <v>14236</v>
      </c>
      <c r="BL9002" s="74" t="s">
        <v>9910</v>
      </c>
      <c r="BM9002" s="74"/>
    </row>
    <row r="9003" spans="63:65" x14ac:dyDescent="0.25">
      <c r="BK9003" s="74">
        <v>14237</v>
      </c>
      <c r="BL9003" s="74" t="s">
        <v>8055</v>
      </c>
      <c r="BM9003" s="74"/>
    </row>
    <row r="9004" spans="63:65" x14ac:dyDescent="0.25">
      <c r="BK9004" s="74">
        <v>14238</v>
      </c>
      <c r="BL9004" s="74" t="s">
        <v>11105</v>
      </c>
      <c r="BM9004" s="74"/>
    </row>
    <row r="9005" spans="63:65" x14ac:dyDescent="0.25">
      <c r="BK9005" s="74">
        <v>14239</v>
      </c>
      <c r="BL9005" s="74" t="s">
        <v>6136</v>
      </c>
      <c r="BM9005" s="74"/>
    </row>
    <row r="9006" spans="63:65" x14ac:dyDescent="0.25">
      <c r="BK9006" s="74">
        <v>14240</v>
      </c>
      <c r="BL9006" s="74" t="s">
        <v>6600</v>
      </c>
      <c r="BM9006" s="74"/>
    </row>
    <row r="9007" spans="63:65" x14ac:dyDescent="0.25">
      <c r="BK9007" s="74">
        <v>14241</v>
      </c>
      <c r="BL9007" s="74" t="s">
        <v>8056</v>
      </c>
      <c r="BM9007" s="74"/>
    </row>
    <row r="9008" spans="63:65" x14ac:dyDescent="0.25">
      <c r="BK9008" s="74">
        <v>14242</v>
      </c>
      <c r="BL9008" s="74" t="s">
        <v>11106</v>
      </c>
      <c r="BM9008" s="74"/>
    </row>
    <row r="9009" spans="63:65" x14ac:dyDescent="0.25">
      <c r="BK9009" s="74">
        <v>14243</v>
      </c>
      <c r="BL9009" s="74" t="s">
        <v>2347</v>
      </c>
      <c r="BM9009" s="74"/>
    </row>
    <row r="9010" spans="63:65" x14ac:dyDescent="0.25">
      <c r="BK9010" s="74">
        <v>14244</v>
      </c>
      <c r="BL9010" s="74" t="s">
        <v>8057</v>
      </c>
      <c r="BM9010" s="74"/>
    </row>
    <row r="9011" spans="63:65" x14ac:dyDescent="0.25">
      <c r="BK9011" s="74">
        <v>14245</v>
      </c>
      <c r="BL9011" s="74" t="s">
        <v>8058</v>
      </c>
      <c r="BM9011" s="74"/>
    </row>
    <row r="9012" spans="63:65" x14ac:dyDescent="0.25">
      <c r="BK9012" s="74">
        <v>14246</v>
      </c>
      <c r="BL9012" s="74" t="s">
        <v>11107</v>
      </c>
      <c r="BM9012" s="74"/>
    </row>
    <row r="9013" spans="63:65" x14ac:dyDescent="0.25">
      <c r="BK9013" s="74">
        <v>14247</v>
      </c>
      <c r="BL9013" s="74" t="s">
        <v>8059</v>
      </c>
      <c r="BM9013" s="74"/>
    </row>
    <row r="9014" spans="63:65" x14ac:dyDescent="0.25">
      <c r="BK9014" s="74">
        <v>14248</v>
      </c>
      <c r="BL9014" s="74" t="s">
        <v>8060</v>
      </c>
      <c r="BM9014" s="74"/>
    </row>
    <row r="9015" spans="63:65" x14ac:dyDescent="0.25">
      <c r="BK9015" s="74">
        <v>14249</v>
      </c>
      <c r="BL9015" s="74" t="s">
        <v>8061</v>
      </c>
      <c r="BM9015" s="74"/>
    </row>
    <row r="9016" spans="63:65" x14ac:dyDescent="0.25">
      <c r="BK9016" s="74">
        <v>14250</v>
      </c>
      <c r="BL9016" s="74" t="s">
        <v>8062</v>
      </c>
      <c r="BM9016" s="74"/>
    </row>
    <row r="9017" spans="63:65" x14ac:dyDescent="0.25">
      <c r="BK9017" s="74">
        <v>14251</v>
      </c>
      <c r="BL9017" s="74" t="s">
        <v>8063</v>
      </c>
      <c r="BM9017" s="74"/>
    </row>
    <row r="9018" spans="63:65" x14ac:dyDescent="0.25">
      <c r="BK9018" s="74">
        <v>14252</v>
      </c>
      <c r="BL9018" s="74" t="s">
        <v>8064</v>
      </c>
      <c r="BM9018" s="74"/>
    </row>
    <row r="9019" spans="63:65" x14ac:dyDescent="0.25">
      <c r="BK9019" s="74">
        <v>14253</v>
      </c>
      <c r="BL9019" s="74" t="s">
        <v>7715</v>
      </c>
      <c r="BM9019" s="74"/>
    </row>
    <row r="9020" spans="63:65" x14ac:dyDescent="0.25">
      <c r="BK9020" s="74">
        <v>14254</v>
      </c>
      <c r="BL9020" s="74" t="s">
        <v>11108</v>
      </c>
      <c r="BM9020" s="74"/>
    </row>
    <row r="9021" spans="63:65" x14ac:dyDescent="0.25">
      <c r="BK9021" s="74">
        <v>14255</v>
      </c>
      <c r="BL9021" s="74" t="s">
        <v>7913</v>
      </c>
      <c r="BM9021" s="74"/>
    </row>
    <row r="9022" spans="63:65" x14ac:dyDescent="0.25">
      <c r="BK9022" s="74">
        <v>14256</v>
      </c>
      <c r="BL9022" s="74" t="s">
        <v>11109</v>
      </c>
      <c r="BM9022" s="74"/>
    </row>
    <row r="9023" spans="63:65" x14ac:dyDescent="0.25">
      <c r="BK9023" s="74">
        <v>14257</v>
      </c>
      <c r="BL9023" s="74" t="s">
        <v>11110</v>
      </c>
      <c r="BM9023" s="74"/>
    </row>
    <row r="9024" spans="63:65" x14ac:dyDescent="0.25">
      <c r="BK9024" s="74">
        <v>14258</v>
      </c>
      <c r="BL9024" s="74" t="s">
        <v>8065</v>
      </c>
      <c r="BM9024" s="74"/>
    </row>
    <row r="9025" spans="63:65" x14ac:dyDescent="0.25">
      <c r="BK9025" s="74">
        <v>14259</v>
      </c>
      <c r="BL9025" s="74" t="s">
        <v>7790</v>
      </c>
      <c r="BM9025" s="74"/>
    </row>
    <row r="9026" spans="63:65" x14ac:dyDescent="0.25">
      <c r="BK9026" s="74">
        <v>14260</v>
      </c>
      <c r="BL9026" s="74" t="s">
        <v>8066</v>
      </c>
      <c r="BM9026" s="74"/>
    </row>
    <row r="9027" spans="63:65" x14ac:dyDescent="0.25">
      <c r="BK9027" s="74">
        <v>14262</v>
      </c>
      <c r="BL9027" s="74" t="s">
        <v>6947</v>
      </c>
      <c r="BM9027" s="74"/>
    </row>
    <row r="9028" spans="63:65" x14ac:dyDescent="0.25">
      <c r="BK9028" s="74">
        <v>14263</v>
      </c>
      <c r="BL9028" s="74" t="s">
        <v>894</v>
      </c>
      <c r="BM9028" s="74"/>
    </row>
    <row r="9029" spans="63:65" x14ac:dyDescent="0.25">
      <c r="BK9029" s="74">
        <v>14264</v>
      </c>
      <c r="BL9029" s="74" t="s">
        <v>11111</v>
      </c>
      <c r="BM9029" s="74"/>
    </row>
    <row r="9030" spans="63:65" x14ac:dyDescent="0.25">
      <c r="BK9030" s="74">
        <v>14265</v>
      </c>
      <c r="BL9030" s="74" t="s">
        <v>8067</v>
      </c>
      <c r="BM9030" s="74"/>
    </row>
    <row r="9031" spans="63:65" x14ac:dyDescent="0.25">
      <c r="BK9031" s="74">
        <v>14266</v>
      </c>
      <c r="BL9031" s="74" t="s">
        <v>11112</v>
      </c>
      <c r="BM9031" s="74"/>
    </row>
    <row r="9032" spans="63:65" x14ac:dyDescent="0.25">
      <c r="BK9032" s="74">
        <v>14267</v>
      </c>
      <c r="BL9032" s="74" t="s">
        <v>8068</v>
      </c>
      <c r="BM9032" s="74"/>
    </row>
    <row r="9033" spans="63:65" x14ac:dyDescent="0.25">
      <c r="BK9033" s="74">
        <v>14268</v>
      </c>
      <c r="BL9033" s="74" t="s">
        <v>11113</v>
      </c>
      <c r="BM9033" s="74"/>
    </row>
    <row r="9034" spans="63:65" x14ac:dyDescent="0.25">
      <c r="BK9034" s="74">
        <v>14269</v>
      </c>
      <c r="BL9034" s="74" t="s">
        <v>11114</v>
      </c>
      <c r="BM9034" s="74"/>
    </row>
    <row r="9035" spans="63:65" x14ac:dyDescent="0.25">
      <c r="BK9035" s="74">
        <v>14270</v>
      </c>
      <c r="BL9035" s="74" t="s">
        <v>2894</v>
      </c>
      <c r="BM9035" s="74"/>
    </row>
    <row r="9036" spans="63:65" x14ac:dyDescent="0.25">
      <c r="BK9036" s="74">
        <v>14271</v>
      </c>
      <c r="BL9036" s="74" t="s">
        <v>11115</v>
      </c>
      <c r="BM9036" s="74"/>
    </row>
    <row r="9037" spans="63:65" x14ac:dyDescent="0.25">
      <c r="BK9037" s="74">
        <v>14272</v>
      </c>
      <c r="BL9037" s="74" t="s">
        <v>8069</v>
      </c>
      <c r="BM9037" s="74"/>
    </row>
    <row r="9038" spans="63:65" x14ac:dyDescent="0.25">
      <c r="BK9038" s="74">
        <v>14273</v>
      </c>
      <c r="BL9038" s="74" t="s">
        <v>8070</v>
      </c>
      <c r="BM9038" s="74"/>
    </row>
    <row r="9039" spans="63:65" x14ac:dyDescent="0.25">
      <c r="BK9039" s="74">
        <v>14274</v>
      </c>
      <c r="BL9039" s="74" t="s">
        <v>8071</v>
      </c>
      <c r="BM9039" s="74"/>
    </row>
    <row r="9040" spans="63:65" x14ac:dyDescent="0.25">
      <c r="BK9040" s="74">
        <v>14275</v>
      </c>
      <c r="BL9040" s="74" t="s">
        <v>11116</v>
      </c>
      <c r="BM9040" s="74"/>
    </row>
    <row r="9041" spans="63:65" x14ac:dyDescent="0.25">
      <c r="BK9041" s="74">
        <v>14276</v>
      </c>
      <c r="BL9041" s="74" t="s">
        <v>7643</v>
      </c>
      <c r="BM9041" s="74"/>
    </row>
    <row r="9042" spans="63:65" x14ac:dyDescent="0.25">
      <c r="BK9042" s="74">
        <v>14277</v>
      </c>
      <c r="BL9042" s="74" t="s">
        <v>8072</v>
      </c>
      <c r="BM9042" s="74"/>
    </row>
    <row r="9043" spans="63:65" x14ac:dyDescent="0.25">
      <c r="BK9043" s="74">
        <v>14278</v>
      </c>
      <c r="BL9043" s="74" t="s">
        <v>8073</v>
      </c>
      <c r="BM9043" s="74"/>
    </row>
    <row r="9044" spans="63:65" x14ac:dyDescent="0.25">
      <c r="BK9044" s="74">
        <v>14279</v>
      </c>
      <c r="BL9044" s="74" t="s">
        <v>8074</v>
      </c>
      <c r="BM9044" s="74"/>
    </row>
    <row r="9045" spans="63:65" x14ac:dyDescent="0.25">
      <c r="BK9045" s="74">
        <v>14280</v>
      </c>
      <c r="BL9045" s="74" t="s">
        <v>8075</v>
      </c>
      <c r="BM9045" s="74"/>
    </row>
    <row r="9046" spans="63:65" x14ac:dyDescent="0.25">
      <c r="BK9046" s="74">
        <v>14281</v>
      </c>
      <c r="BL9046" s="74" t="s">
        <v>1185</v>
      </c>
      <c r="BM9046" s="74"/>
    </row>
    <row r="9047" spans="63:65" x14ac:dyDescent="0.25">
      <c r="BK9047" s="74">
        <v>14282</v>
      </c>
      <c r="BL9047" s="74" t="s">
        <v>7878</v>
      </c>
      <c r="BM9047" s="74"/>
    </row>
    <row r="9048" spans="63:65" x14ac:dyDescent="0.25">
      <c r="BK9048" s="74">
        <v>14283</v>
      </c>
      <c r="BL9048" s="74" t="s">
        <v>6818</v>
      </c>
      <c r="BM9048" s="74"/>
    </row>
    <row r="9049" spans="63:65" x14ac:dyDescent="0.25">
      <c r="BK9049" s="74">
        <v>14284</v>
      </c>
      <c r="BL9049" s="74" t="s">
        <v>11117</v>
      </c>
      <c r="BM9049" s="74"/>
    </row>
    <row r="9050" spans="63:65" x14ac:dyDescent="0.25">
      <c r="BK9050" s="74">
        <v>14285</v>
      </c>
      <c r="BL9050" s="74" t="s">
        <v>11118</v>
      </c>
      <c r="BM9050" s="74"/>
    </row>
    <row r="9051" spans="63:65" x14ac:dyDescent="0.25">
      <c r="BK9051" s="74">
        <v>14286</v>
      </c>
      <c r="BL9051" s="74" t="s">
        <v>8076</v>
      </c>
      <c r="BM9051" s="74"/>
    </row>
    <row r="9052" spans="63:65" x14ac:dyDescent="0.25">
      <c r="BK9052" s="74">
        <v>14287</v>
      </c>
      <c r="BL9052" s="74" t="s">
        <v>8077</v>
      </c>
      <c r="BM9052" s="74"/>
    </row>
    <row r="9053" spans="63:65" x14ac:dyDescent="0.25">
      <c r="BK9053" s="74">
        <v>14289</v>
      </c>
      <c r="BL9053" s="74" t="s">
        <v>8078</v>
      </c>
      <c r="BM9053" s="74"/>
    </row>
    <row r="9054" spans="63:65" x14ac:dyDescent="0.25">
      <c r="BK9054" s="74">
        <v>14290</v>
      </c>
      <c r="BL9054" s="74" t="s">
        <v>8079</v>
      </c>
      <c r="BM9054" s="74"/>
    </row>
    <row r="9055" spans="63:65" x14ac:dyDescent="0.25">
      <c r="BK9055" s="74">
        <v>14291</v>
      </c>
      <c r="BL9055" s="74" t="s">
        <v>8009</v>
      </c>
      <c r="BM9055" s="74"/>
    </row>
    <row r="9056" spans="63:65" x14ac:dyDescent="0.25">
      <c r="BK9056" s="74">
        <v>14292</v>
      </c>
      <c r="BL9056" s="74" t="s">
        <v>8080</v>
      </c>
      <c r="BM9056" s="74"/>
    </row>
    <row r="9057" spans="63:65" x14ac:dyDescent="0.25">
      <c r="BK9057" s="74">
        <v>14293</v>
      </c>
      <c r="BL9057" s="74" t="s">
        <v>8081</v>
      </c>
      <c r="BM9057" s="74"/>
    </row>
    <row r="9058" spans="63:65" x14ac:dyDescent="0.25">
      <c r="BK9058" s="74">
        <v>14294</v>
      </c>
      <c r="BL9058" s="74" t="s">
        <v>8082</v>
      </c>
      <c r="BM9058" s="74"/>
    </row>
    <row r="9059" spans="63:65" x14ac:dyDescent="0.25">
      <c r="BK9059" s="74">
        <v>14295</v>
      </c>
      <c r="BL9059" s="74" t="s">
        <v>8083</v>
      </c>
      <c r="BM9059" s="74"/>
    </row>
    <row r="9060" spans="63:65" x14ac:dyDescent="0.25">
      <c r="BK9060" s="74">
        <v>14296</v>
      </c>
      <c r="BL9060" s="74" t="s">
        <v>8084</v>
      </c>
      <c r="BM9060" s="74"/>
    </row>
    <row r="9061" spans="63:65" x14ac:dyDescent="0.25">
      <c r="BK9061" s="74">
        <v>14298</v>
      </c>
      <c r="BL9061" s="74" t="s">
        <v>8080</v>
      </c>
      <c r="BM9061" s="74"/>
    </row>
    <row r="9062" spans="63:65" x14ac:dyDescent="0.25">
      <c r="BK9062" s="74">
        <v>14299</v>
      </c>
      <c r="BL9062" s="74" t="s">
        <v>8085</v>
      </c>
      <c r="BM9062" s="74"/>
    </row>
    <row r="9063" spans="63:65" x14ac:dyDescent="0.25">
      <c r="BK9063" s="74">
        <v>14300</v>
      </c>
      <c r="BL9063" s="74" t="s">
        <v>8086</v>
      </c>
      <c r="BM9063" s="74"/>
    </row>
    <row r="9064" spans="63:65" x14ac:dyDescent="0.25">
      <c r="BK9064" s="74">
        <v>14302</v>
      </c>
      <c r="BL9064" s="74" t="s">
        <v>8087</v>
      </c>
      <c r="BM9064" s="74"/>
    </row>
    <row r="9065" spans="63:65" x14ac:dyDescent="0.25">
      <c r="BK9065" s="74">
        <v>14303</v>
      </c>
      <c r="BL9065" s="74" t="s">
        <v>8088</v>
      </c>
      <c r="BM9065" s="74"/>
    </row>
    <row r="9066" spans="63:65" x14ac:dyDescent="0.25">
      <c r="BK9066" s="74">
        <v>14304</v>
      </c>
      <c r="BL9066" s="74" t="s">
        <v>12438</v>
      </c>
      <c r="BM9066" s="74"/>
    </row>
    <row r="9067" spans="63:65" x14ac:dyDescent="0.25">
      <c r="BK9067" s="74">
        <v>14305</v>
      </c>
      <c r="BL9067" s="74" t="s">
        <v>8090</v>
      </c>
      <c r="BM9067" s="74"/>
    </row>
    <row r="9068" spans="63:65" x14ac:dyDescent="0.25">
      <c r="BK9068" s="74">
        <v>14306</v>
      </c>
      <c r="BL9068" s="74" t="s">
        <v>9565</v>
      </c>
      <c r="BM9068" s="74"/>
    </row>
    <row r="9069" spans="63:65" x14ac:dyDescent="0.25">
      <c r="BK9069" s="74">
        <v>14307</v>
      </c>
      <c r="BL9069" s="74" t="s">
        <v>11119</v>
      </c>
      <c r="BM9069" s="74"/>
    </row>
    <row r="9070" spans="63:65" x14ac:dyDescent="0.25">
      <c r="BK9070" s="74">
        <v>14308</v>
      </c>
      <c r="BL9070" s="74" t="s">
        <v>11120</v>
      </c>
      <c r="BM9070" s="74"/>
    </row>
    <row r="9071" spans="63:65" x14ac:dyDescent="0.25">
      <c r="BK9071" s="74">
        <v>14309</v>
      </c>
      <c r="BL9071" s="74" t="s">
        <v>8091</v>
      </c>
      <c r="BM9071" s="74"/>
    </row>
    <row r="9072" spans="63:65" x14ac:dyDescent="0.25">
      <c r="BK9072" s="74">
        <v>14311</v>
      </c>
      <c r="BL9072" s="74" t="s">
        <v>8093</v>
      </c>
      <c r="BM9072" s="74"/>
    </row>
    <row r="9073" spans="63:65" x14ac:dyDescent="0.25">
      <c r="BK9073" s="74">
        <v>14312</v>
      </c>
      <c r="BL9073" s="74" t="s">
        <v>7513</v>
      </c>
      <c r="BM9073" s="74"/>
    </row>
    <row r="9074" spans="63:65" x14ac:dyDescent="0.25">
      <c r="BK9074" s="74">
        <v>14313</v>
      </c>
      <c r="BL9074" s="74" t="s">
        <v>6534</v>
      </c>
      <c r="BM9074" s="74"/>
    </row>
    <row r="9075" spans="63:65" x14ac:dyDescent="0.25">
      <c r="BK9075" s="74">
        <v>14314</v>
      </c>
      <c r="BL9075" s="74" t="s">
        <v>9600</v>
      </c>
      <c r="BM9075" s="74"/>
    </row>
    <row r="9076" spans="63:65" x14ac:dyDescent="0.25">
      <c r="BK9076" s="74">
        <v>14315</v>
      </c>
      <c r="BL9076" s="74" t="s">
        <v>12916</v>
      </c>
      <c r="BM9076" s="74"/>
    </row>
    <row r="9077" spans="63:65" x14ac:dyDescent="0.25">
      <c r="BK9077" s="74">
        <v>14316</v>
      </c>
      <c r="BL9077" s="74" t="s">
        <v>8095</v>
      </c>
      <c r="BM9077" s="74"/>
    </row>
    <row r="9078" spans="63:65" x14ac:dyDescent="0.25">
      <c r="BK9078" s="74">
        <v>14317</v>
      </c>
      <c r="BL9078" s="74" t="s">
        <v>11121</v>
      </c>
      <c r="BM9078" s="74"/>
    </row>
    <row r="9079" spans="63:65" x14ac:dyDescent="0.25">
      <c r="BK9079" s="74">
        <v>14318</v>
      </c>
      <c r="BL9079" s="74" t="s">
        <v>8096</v>
      </c>
      <c r="BM9079" s="74"/>
    </row>
    <row r="9080" spans="63:65" x14ac:dyDescent="0.25">
      <c r="BK9080" s="74">
        <v>14319</v>
      </c>
      <c r="BL9080" s="74" t="s">
        <v>8097</v>
      </c>
      <c r="BM9080" s="74"/>
    </row>
    <row r="9081" spans="63:65" x14ac:dyDescent="0.25">
      <c r="BK9081" s="74">
        <v>14320</v>
      </c>
      <c r="BL9081" s="74" t="s">
        <v>11122</v>
      </c>
      <c r="BM9081" s="74"/>
    </row>
    <row r="9082" spans="63:65" x14ac:dyDescent="0.25">
      <c r="BK9082" s="74">
        <v>14321</v>
      </c>
      <c r="BL9082" s="74" t="s">
        <v>8098</v>
      </c>
      <c r="BM9082" s="74"/>
    </row>
    <row r="9083" spans="63:65" x14ac:dyDescent="0.25">
      <c r="BK9083" s="74">
        <v>14323</v>
      </c>
      <c r="BL9083" s="74" t="s">
        <v>8099</v>
      </c>
      <c r="BM9083" s="74"/>
    </row>
    <row r="9084" spans="63:65" x14ac:dyDescent="0.25">
      <c r="BK9084" s="74">
        <v>14324</v>
      </c>
      <c r="BL9084" s="74" t="s">
        <v>8100</v>
      </c>
      <c r="BM9084" s="74"/>
    </row>
    <row r="9085" spans="63:65" x14ac:dyDescent="0.25">
      <c r="BK9085" s="74">
        <v>14327</v>
      </c>
      <c r="BL9085" s="74" t="s">
        <v>8102</v>
      </c>
      <c r="BM9085" s="74"/>
    </row>
    <row r="9086" spans="63:65" x14ac:dyDescent="0.25">
      <c r="BK9086" s="74">
        <v>14328</v>
      </c>
      <c r="BL9086" s="74" t="s">
        <v>5545</v>
      </c>
      <c r="BM9086" s="74"/>
    </row>
    <row r="9087" spans="63:65" x14ac:dyDescent="0.25">
      <c r="BK9087" s="74">
        <v>14329</v>
      </c>
      <c r="BL9087" s="74" t="s">
        <v>8103</v>
      </c>
      <c r="BM9087" s="74"/>
    </row>
    <row r="9088" spans="63:65" x14ac:dyDescent="0.25">
      <c r="BK9088" s="74">
        <v>14330</v>
      </c>
      <c r="BL9088" s="74" t="s">
        <v>8104</v>
      </c>
      <c r="BM9088" s="74"/>
    </row>
    <row r="9089" spans="63:65" x14ac:dyDescent="0.25">
      <c r="BK9089" s="74">
        <v>14331</v>
      </c>
      <c r="BL9089" s="74" t="s">
        <v>8105</v>
      </c>
      <c r="BM9089" s="74"/>
    </row>
    <row r="9090" spans="63:65" x14ac:dyDescent="0.25">
      <c r="BK9090" s="74">
        <v>14332</v>
      </c>
      <c r="BL9090" s="74" t="s">
        <v>4259</v>
      </c>
      <c r="BM9090" s="74"/>
    </row>
    <row r="9091" spans="63:65" x14ac:dyDescent="0.25">
      <c r="BK9091" s="74">
        <v>14333</v>
      </c>
      <c r="BL9091" s="74" t="s">
        <v>12026</v>
      </c>
      <c r="BM9091" s="74"/>
    </row>
    <row r="9092" spans="63:65" x14ac:dyDescent="0.25">
      <c r="BK9092" s="74">
        <v>14334</v>
      </c>
      <c r="BL9092" s="74" t="s">
        <v>8106</v>
      </c>
      <c r="BM9092" s="74"/>
    </row>
    <row r="9093" spans="63:65" x14ac:dyDescent="0.25">
      <c r="BK9093" s="74">
        <v>14336</v>
      </c>
      <c r="BL9093" s="74" t="s">
        <v>8108</v>
      </c>
      <c r="BM9093" s="74"/>
    </row>
    <row r="9094" spans="63:65" x14ac:dyDescent="0.25">
      <c r="BK9094" s="74">
        <v>14337</v>
      </c>
      <c r="BL9094" s="74" t="s">
        <v>8109</v>
      </c>
      <c r="BM9094" s="74"/>
    </row>
    <row r="9095" spans="63:65" x14ac:dyDescent="0.25">
      <c r="BK9095" s="74">
        <v>14338</v>
      </c>
      <c r="BL9095" s="74" t="s">
        <v>8110</v>
      </c>
      <c r="BM9095" s="74"/>
    </row>
    <row r="9096" spans="63:65" x14ac:dyDescent="0.25">
      <c r="BK9096" s="74">
        <v>14339</v>
      </c>
      <c r="BL9096" s="74" t="s">
        <v>11123</v>
      </c>
      <c r="BM9096" s="74"/>
    </row>
    <row r="9097" spans="63:65" x14ac:dyDescent="0.25">
      <c r="BK9097" s="74">
        <v>14340</v>
      </c>
      <c r="BL9097" s="74" t="s">
        <v>11124</v>
      </c>
      <c r="BM9097" s="74"/>
    </row>
    <row r="9098" spans="63:65" x14ac:dyDescent="0.25">
      <c r="BK9098" s="74">
        <v>14341</v>
      </c>
      <c r="BL9098" s="74" t="s">
        <v>8111</v>
      </c>
      <c r="BM9098" s="74"/>
    </row>
    <row r="9099" spans="63:65" x14ac:dyDescent="0.25">
      <c r="BK9099" s="74">
        <v>14342</v>
      </c>
      <c r="BL9099" s="74" t="s">
        <v>5778</v>
      </c>
      <c r="BM9099" s="74"/>
    </row>
    <row r="9100" spans="63:65" x14ac:dyDescent="0.25">
      <c r="BK9100" s="74">
        <v>14343</v>
      </c>
      <c r="BL9100" s="74" t="s">
        <v>8112</v>
      </c>
      <c r="BM9100" s="74"/>
    </row>
    <row r="9101" spans="63:65" x14ac:dyDescent="0.25">
      <c r="BK9101" s="74">
        <v>14344</v>
      </c>
      <c r="BL9101" s="74" t="s">
        <v>3650</v>
      </c>
      <c r="BM9101" s="74"/>
    </row>
    <row r="9102" spans="63:65" x14ac:dyDescent="0.25">
      <c r="BK9102" s="74">
        <v>14345</v>
      </c>
      <c r="BL9102" s="74" t="s">
        <v>11125</v>
      </c>
      <c r="BM9102" s="74"/>
    </row>
    <row r="9103" spans="63:65" x14ac:dyDescent="0.25">
      <c r="BK9103" s="74">
        <v>14346</v>
      </c>
      <c r="BL9103" s="74" t="s">
        <v>3673</v>
      </c>
      <c r="BM9103" s="74"/>
    </row>
    <row r="9104" spans="63:65" x14ac:dyDescent="0.25">
      <c r="BK9104" s="74">
        <v>14347</v>
      </c>
      <c r="BL9104" s="74" t="s">
        <v>5016</v>
      </c>
      <c r="BM9104" s="74"/>
    </row>
    <row r="9105" spans="63:65" x14ac:dyDescent="0.25">
      <c r="BK9105" s="74">
        <v>14348</v>
      </c>
      <c r="BL9105" s="74" t="s">
        <v>6807</v>
      </c>
      <c r="BM9105" s="74"/>
    </row>
    <row r="9106" spans="63:65" x14ac:dyDescent="0.25">
      <c r="BK9106" s="74">
        <v>14349</v>
      </c>
      <c r="BL9106" s="74" t="s">
        <v>6781</v>
      </c>
      <c r="BM9106" s="74"/>
    </row>
    <row r="9107" spans="63:65" x14ac:dyDescent="0.25">
      <c r="BK9107" s="74">
        <v>14350</v>
      </c>
      <c r="BL9107" s="74" t="s">
        <v>8113</v>
      </c>
      <c r="BM9107" s="74"/>
    </row>
    <row r="9108" spans="63:65" x14ac:dyDescent="0.25">
      <c r="BK9108" s="74">
        <v>14351</v>
      </c>
      <c r="BL9108" s="74" t="s">
        <v>8114</v>
      </c>
      <c r="BM9108" s="74"/>
    </row>
    <row r="9109" spans="63:65" x14ac:dyDescent="0.25">
      <c r="BK9109" s="74">
        <v>14352</v>
      </c>
      <c r="BL9109" s="74" t="s">
        <v>8115</v>
      </c>
      <c r="BM9109" s="74"/>
    </row>
    <row r="9110" spans="63:65" x14ac:dyDescent="0.25">
      <c r="BK9110" s="74">
        <v>14353</v>
      </c>
      <c r="BL9110" s="74" t="s">
        <v>11126</v>
      </c>
      <c r="BM9110" s="74"/>
    </row>
    <row r="9111" spans="63:65" x14ac:dyDescent="0.25">
      <c r="BK9111" s="74">
        <v>14354</v>
      </c>
      <c r="BL9111" s="74" t="s">
        <v>8116</v>
      </c>
      <c r="BM9111" s="74"/>
    </row>
    <row r="9112" spans="63:65" x14ac:dyDescent="0.25">
      <c r="BK9112" s="74">
        <v>14355</v>
      </c>
      <c r="BL9112" s="74" t="s">
        <v>9619</v>
      </c>
      <c r="BM9112" s="74"/>
    </row>
    <row r="9113" spans="63:65" x14ac:dyDescent="0.25">
      <c r="BK9113" s="74">
        <v>14356</v>
      </c>
      <c r="BL9113" s="74" t="s">
        <v>5066</v>
      </c>
      <c r="BM9113" s="74"/>
    </row>
    <row r="9114" spans="63:65" x14ac:dyDescent="0.25">
      <c r="BK9114" s="74">
        <v>14357</v>
      </c>
      <c r="BL9114" s="74" t="s">
        <v>3932</v>
      </c>
      <c r="BM9114" s="74"/>
    </row>
    <row r="9115" spans="63:65" x14ac:dyDescent="0.25">
      <c r="BK9115" s="74">
        <v>14358</v>
      </c>
      <c r="BL9115" s="74" t="s">
        <v>6380</v>
      </c>
      <c r="BM9115" s="74"/>
    </row>
    <row r="9116" spans="63:65" x14ac:dyDescent="0.25">
      <c r="BK9116" s="74">
        <v>14359</v>
      </c>
      <c r="BL9116" s="74" t="s">
        <v>8117</v>
      </c>
      <c r="BM9116" s="74"/>
    </row>
    <row r="9117" spans="63:65" x14ac:dyDescent="0.25">
      <c r="BK9117" s="74">
        <v>14360</v>
      </c>
      <c r="BL9117" s="74" t="s">
        <v>11127</v>
      </c>
      <c r="BM9117" s="74"/>
    </row>
    <row r="9118" spans="63:65" x14ac:dyDescent="0.25">
      <c r="BK9118" s="74">
        <v>14361</v>
      </c>
      <c r="BL9118" s="74" t="s">
        <v>12956</v>
      </c>
      <c r="BM9118" s="74"/>
    </row>
    <row r="9119" spans="63:65" x14ac:dyDescent="0.25">
      <c r="BK9119" s="74">
        <v>14362</v>
      </c>
      <c r="BL9119" s="74" t="s">
        <v>2498</v>
      </c>
      <c r="BM9119" s="74"/>
    </row>
    <row r="9120" spans="63:65" x14ac:dyDescent="0.25">
      <c r="BK9120" s="74">
        <v>14364</v>
      </c>
      <c r="BL9120" s="74" t="s">
        <v>3357</v>
      </c>
      <c r="BM9120" s="74"/>
    </row>
    <row r="9121" spans="63:65" x14ac:dyDescent="0.25">
      <c r="BK9121" s="74">
        <v>14365</v>
      </c>
      <c r="BL9121" s="74" t="s">
        <v>8118</v>
      </c>
      <c r="BM9121" s="74"/>
    </row>
    <row r="9122" spans="63:65" x14ac:dyDescent="0.25">
      <c r="BK9122" s="74">
        <v>14366</v>
      </c>
      <c r="BL9122" s="74" t="s">
        <v>8119</v>
      </c>
      <c r="BM9122" s="74"/>
    </row>
    <row r="9123" spans="63:65" x14ac:dyDescent="0.25">
      <c r="BK9123" s="74">
        <v>14367</v>
      </c>
      <c r="BL9123" s="74" t="s">
        <v>8120</v>
      </c>
      <c r="BM9123" s="74"/>
    </row>
    <row r="9124" spans="63:65" x14ac:dyDescent="0.25">
      <c r="BK9124" s="74">
        <v>14368</v>
      </c>
      <c r="BL9124" s="74" t="s">
        <v>8121</v>
      </c>
      <c r="BM9124" s="74"/>
    </row>
    <row r="9125" spans="63:65" x14ac:dyDescent="0.25">
      <c r="BK9125" s="74">
        <v>14369</v>
      </c>
      <c r="BL9125" s="74" t="s">
        <v>8122</v>
      </c>
      <c r="BM9125" s="74"/>
    </row>
    <row r="9126" spans="63:65" x14ac:dyDescent="0.25">
      <c r="BK9126" s="74">
        <v>14370</v>
      </c>
      <c r="BL9126" s="74" t="s">
        <v>8044</v>
      </c>
      <c r="BM9126" s="74"/>
    </row>
    <row r="9127" spans="63:65" x14ac:dyDescent="0.25">
      <c r="BK9127" s="74">
        <v>14371</v>
      </c>
      <c r="BL9127" s="74" t="s">
        <v>5398</v>
      </c>
      <c r="BM9127" s="74"/>
    </row>
    <row r="9128" spans="63:65" x14ac:dyDescent="0.25">
      <c r="BK9128" s="74">
        <v>14372</v>
      </c>
      <c r="BL9128" s="74" t="s">
        <v>8123</v>
      </c>
      <c r="BM9128" s="74"/>
    </row>
    <row r="9129" spans="63:65" x14ac:dyDescent="0.25">
      <c r="BK9129" s="74">
        <v>14373</v>
      </c>
      <c r="BL9129" s="74" t="s">
        <v>3721</v>
      </c>
      <c r="BM9129" s="74"/>
    </row>
    <row r="9130" spans="63:65" x14ac:dyDescent="0.25">
      <c r="BK9130" s="74">
        <v>14374</v>
      </c>
      <c r="BL9130" s="74" t="s">
        <v>8124</v>
      </c>
      <c r="BM9130" s="74"/>
    </row>
    <row r="9131" spans="63:65" x14ac:dyDescent="0.25">
      <c r="BK9131" s="74">
        <v>14375</v>
      </c>
      <c r="BL9131" s="74" t="s">
        <v>8125</v>
      </c>
      <c r="BM9131" s="74"/>
    </row>
    <row r="9132" spans="63:65" x14ac:dyDescent="0.25">
      <c r="BK9132" s="74">
        <v>14376</v>
      </c>
      <c r="BL9132" s="74" t="s">
        <v>3741</v>
      </c>
      <c r="BM9132" s="74"/>
    </row>
    <row r="9133" spans="63:65" x14ac:dyDescent="0.25">
      <c r="BK9133" s="74">
        <v>14377</v>
      </c>
      <c r="BL9133" s="74" t="s">
        <v>8122</v>
      </c>
      <c r="BM9133" s="74"/>
    </row>
    <row r="9134" spans="63:65" x14ac:dyDescent="0.25">
      <c r="BK9134" s="74">
        <v>14378</v>
      </c>
      <c r="BL9134" s="74" t="s">
        <v>11128</v>
      </c>
      <c r="BM9134" s="74"/>
    </row>
    <row r="9135" spans="63:65" x14ac:dyDescent="0.25">
      <c r="BK9135" s="74">
        <v>14379</v>
      </c>
      <c r="BL9135" s="74" t="s">
        <v>5095</v>
      </c>
      <c r="BM9135" s="74"/>
    </row>
    <row r="9136" spans="63:65" x14ac:dyDescent="0.25">
      <c r="BK9136" s="74">
        <v>14380</v>
      </c>
      <c r="BL9136" s="74" t="s">
        <v>8126</v>
      </c>
      <c r="BM9136" s="74"/>
    </row>
    <row r="9137" spans="63:65" x14ac:dyDescent="0.25">
      <c r="BK9137" s="74">
        <v>14381</v>
      </c>
      <c r="BL9137" s="74" t="s">
        <v>9558</v>
      </c>
      <c r="BM9137" s="74"/>
    </row>
    <row r="9138" spans="63:65" x14ac:dyDescent="0.25">
      <c r="BK9138" s="74">
        <v>14382</v>
      </c>
      <c r="BL9138" s="74" t="s">
        <v>8127</v>
      </c>
      <c r="BM9138" s="74"/>
    </row>
    <row r="9139" spans="63:65" x14ac:dyDescent="0.25">
      <c r="BK9139" s="74">
        <v>14383</v>
      </c>
      <c r="BL9139" s="74" t="s">
        <v>11129</v>
      </c>
      <c r="BM9139" s="74"/>
    </row>
    <row r="9140" spans="63:65" x14ac:dyDescent="0.25">
      <c r="BK9140" s="74">
        <v>14384</v>
      </c>
      <c r="BL9140" s="74" t="s">
        <v>11130</v>
      </c>
      <c r="BM9140" s="74"/>
    </row>
    <row r="9141" spans="63:65" x14ac:dyDescent="0.25">
      <c r="BK9141" s="74">
        <v>14385</v>
      </c>
      <c r="BL9141" s="74" t="s">
        <v>11131</v>
      </c>
      <c r="BM9141" s="74"/>
    </row>
    <row r="9142" spans="63:65" x14ac:dyDescent="0.25">
      <c r="BK9142" s="74">
        <v>14386</v>
      </c>
      <c r="BL9142" s="74" t="s">
        <v>8128</v>
      </c>
      <c r="BM9142" s="74"/>
    </row>
    <row r="9143" spans="63:65" x14ac:dyDescent="0.25">
      <c r="BK9143" s="74">
        <v>14387</v>
      </c>
      <c r="BL9143" s="74" t="s">
        <v>12987</v>
      </c>
      <c r="BM9143" s="74"/>
    </row>
    <row r="9144" spans="63:65" x14ac:dyDescent="0.25">
      <c r="BK9144" s="74">
        <v>14388</v>
      </c>
      <c r="BL9144" s="74" t="s">
        <v>6804</v>
      </c>
      <c r="BM9144" s="74"/>
    </row>
    <row r="9145" spans="63:65" x14ac:dyDescent="0.25">
      <c r="BK9145" s="74">
        <v>14389</v>
      </c>
      <c r="BL9145" s="74" t="s">
        <v>8129</v>
      </c>
      <c r="BM9145" s="74"/>
    </row>
    <row r="9146" spans="63:65" x14ac:dyDescent="0.25">
      <c r="BK9146" s="74">
        <v>14390</v>
      </c>
      <c r="BL9146" s="74" t="s">
        <v>11132</v>
      </c>
      <c r="BM9146" s="74"/>
    </row>
    <row r="9147" spans="63:65" x14ac:dyDescent="0.25">
      <c r="BK9147" s="74">
        <v>14391</v>
      </c>
      <c r="BL9147" s="74" t="s">
        <v>8130</v>
      </c>
      <c r="BM9147" s="74"/>
    </row>
    <row r="9148" spans="63:65" x14ac:dyDescent="0.25">
      <c r="BK9148" s="74">
        <v>14392</v>
      </c>
      <c r="BL9148" s="74" t="s">
        <v>8131</v>
      </c>
      <c r="BM9148" s="74"/>
    </row>
    <row r="9149" spans="63:65" x14ac:dyDescent="0.25">
      <c r="BK9149" s="74">
        <v>14394</v>
      </c>
      <c r="BL9149" s="74" t="s">
        <v>7778</v>
      </c>
      <c r="BM9149" s="74"/>
    </row>
    <row r="9150" spans="63:65" x14ac:dyDescent="0.25">
      <c r="BK9150" s="74">
        <v>14395</v>
      </c>
      <c r="BL9150" s="74" t="s">
        <v>11133</v>
      </c>
      <c r="BM9150" s="74"/>
    </row>
    <row r="9151" spans="63:65" x14ac:dyDescent="0.25">
      <c r="BK9151" s="74">
        <v>14396</v>
      </c>
      <c r="BL9151" s="74" t="s">
        <v>11134</v>
      </c>
      <c r="BM9151" s="74"/>
    </row>
    <row r="9152" spans="63:65" x14ac:dyDescent="0.25">
      <c r="BK9152" s="74">
        <v>14397</v>
      </c>
      <c r="BL9152" s="74" t="s">
        <v>8132</v>
      </c>
      <c r="BM9152" s="74"/>
    </row>
    <row r="9153" spans="63:65" x14ac:dyDescent="0.25">
      <c r="BK9153" s="74">
        <v>14398</v>
      </c>
      <c r="BL9153" s="74" t="s">
        <v>5904</v>
      </c>
      <c r="BM9153" s="74"/>
    </row>
    <row r="9154" spans="63:65" x14ac:dyDescent="0.25">
      <c r="BK9154" s="74">
        <v>14399</v>
      </c>
      <c r="BL9154" s="74" t="s">
        <v>8133</v>
      </c>
      <c r="BM9154" s="74"/>
    </row>
    <row r="9155" spans="63:65" x14ac:dyDescent="0.25">
      <c r="BK9155" s="74">
        <v>14400</v>
      </c>
      <c r="BL9155" s="74" t="s">
        <v>8134</v>
      </c>
      <c r="BM9155" s="74"/>
    </row>
    <row r="9156" spans="63:65" x14ac:dyDescent="0.25">
      <c r="BK9156" s="74">
        <v>14401</v>
      </c>
      <c r="BL9156" s="74" t="s">
        <v>2850</v>
      </c>
      <c r="BM9156" s="74"/>
    </row>
    <row r="9157" spans="63:65" x14ac:dyDescent="0.25">
      <c r="BK9157" s="74">
        <v>14402</v>
      </c>
      <c r="BL9157" s="74" t="s">
        <v>2850</v>
      </c>
      <c r="BM9157" s="74"/>
    </row>
    <row r="9158" spans="63:65" x14ac:dyDescent="0.25">
      <c r="BK9158" s="74">
        <v>14403</v>
      </c>
      <c r="BL9158" s="74" t="s">
        <v>2850</v>
      </c>
      <c r="BM9158" s="74"/>
    </row>
    <row r="9159" spans="63:65" x14ac:dyDescent="0.25">
      <c r="BK9159" s="74">
        <v>14404</v>
      </c>
      <c r="BL9159" s="74" t="s">
        <v>8135</v>
      </c>
      <c r="BM9159" s="74"/>
    </row>
    <row r="9160" spans="63:65" x14ac:dyDescent="0.25">
      <c r="BK9160" s="74">
        <v>14405</v>
      </c>
      <c r="BL9160" s="74" t="s">
        <v>8136</v>
      </c>
      <c r="BM9160" s="74"/>
    </row>
    <row r="9161" spans="63:65" x14ac:dyDescent="0.25">
      <c r="BK9161" s="74">
        <v>14406</v>
      </c>
      <c r="BL9161" s="74" t="s">
        <v>8137</v>
      </c>
      <c r="BM9161" s="74"/>
    </row>
    <row r="9162" spans="63:65" x14ac:dyDescent="0.25">
      <c r="BK9162" s="74">
        <v>14407</v>
      </c>
      <c r="BL9162" s="74" t="s">
        <v>8134</v>
      </c>
      <c r="BM9162" s="74"/>
    </row>
    <row r="9163" spans="63:65" x14ac:dyDescent="0.25">
      <c r="BK9163" s="74">
        <v>14408</v>
      </c>
      <c r="BL9163" s="74" t="s">
        <v>3063</v>
      </c>
      <c r="BM9163" s="74"/>
    </row>
    <row r="9164" spans="63:65" x14ac:dyDescent="0.25">
      <c r="BK9164" s="74">
        <v>14409</v>
      </c>
      <c r="BL9164" s="74" t="s">
        <v>8138</v>
      </c>
      <c r="BM9164" s="74"/>
    </row>
    <row r="9165" spans="63:65" x14ac:dyDescent="0.25">
      <c r="BK9165" s="74">
        <v>14410</v>
      </c>
      <c r="BL9165" s="74" t="s">
        <v>11135</v>
      </c>
      <c r="BM9165" s="74"/>
    </row>
    <row r="9166" spans="63:65" x14ac:dyDescent="0.25">
      <c r="BK9166" s="74">
        <v>14411</v>
      </c>
      <c r="BL9166" s="74" t="s">
        <v>2312</v>
      </c>
      <c r="BM9166" s="74"/>
    </row>
    <row r="9167" spans="63:65" x14ac:dyDescent="0.25">
      <c r="BK9167" s="74">
        <v>14412</v>
      </c>
      <c r="BL9167" s="74" t="s">
        <v>8139</v>
      </c>
      <c r="BM9167" s="74"/>
    </row>
    <row r="9168" spans="63:65" x14ac:dyDescent="0.25">
      <c r="BK9168" s="74">
        <v>14413</v>
      </c>
      <c r="BL9168" s="74" t="s">
        <v>3705</v>
      </c>
      <c r="BM9168" s="74"/>
    </row>
    <row r="9169" spans="63:65" x14ac:dyDescent="0.25">
      <c r="BK9169" s="74">
        <v>14414</v>
      </c>
      <c r="BL9169" s="74" t="s">
        <v>8140</v>
      </c>
      <c r="BM9169" s="74"/>
    </row>
    <row r="9170" spans="63:65" x14ac:dyDescent="0.25">
      <c r="BK9170" s="74">
        <v>14415</v>
      </c>
      <c r="BL9170" s="74" t="s">
        <v>8141</v>
      </c>
      <c r="BM9170" s="74"/>
    </row>
    <row r="9171" spans="63:65" x14ac:dyDescent="0.25">
      <c r="BK9171" s="74">
        <v>14416</v>
      </c>
      <c r="BL9171" s="74" t="s">
        <v>8122</v>
      </c>
      <c r="BM9171" s="74"/>
    </row>
    <row r="9172" spans="63:65" x14ac:dyDescent="0.25">
      <c r="BK9172" s="74">
        <v>14418</v>
      </c>
      <c r="BL9172" s="74" t="s">
        <v>11136</v>
      </c>
      <c r="BM9172" s="74"/>
    </row>
    <row r="9173" spans="63:65" x14ac:dyDescent="0.25">
      <c r="BK9173" s="74">
        <v>14419</v>
      </c>
      <c r="BL9173" s="74" t="s">
        <v>8143</v>
      </c>
      <c r="BM9173" s="74"/>
    </row>
    <row r="9174" spans="63:65" x14ac:dyDescent="0.25">
      <c r="BK9174" s="74">
        <v>14420</v>
      </c>
      <c r="BL9174" s="74" t="s">
        <v>8144</v>
      </c>
      <c r="BM9174" s="74"/>
    </row>
    <row r="9175" spans="63:65" x14ac:dyDescent="0.25">
      <c r="BK9175" s="74">
        <v>14421</v>
      </c>
      <c r="BL9175" s="74" t="s">
        <v>7369</v>
      </c>
      <c r="BM9175" s="74"/>
    </row>
    <row r="9176" spans="63:65" x14ac:dyDescent="0.25">
      <c r="BK9176" s="74">
        <v>14422</v>
      </c>
      <c r="BL9176" s="74" t="s">
        <v>8145</v>
      </c>
      <c r="BM9176" s="74"/>
    </row>
    <row r="9177" spans="63:65" x14ac:dyDescent="0.25">
      <c r="BK9177" s="74">
        <v>14423</v>
      </c>
      <c r="BL9177" s="74" t="s">
        <v>8146</v>
      </c>
      <c r="BM9177" s="74"/>
    </row>
    <row r="9178" spans="63:65" x14ac:dyDescent="0.25">
      <c r="BK9178" s="74">
        <v>14424</v>
      </c>
      <c r="BL9178" s="74" t="s">
        <v>8147</v>
      </c>
      <c r="BM9178" s="74"/>
    </row>
    <row r="9179" spans="63:65" x14ac:dyDescent="0.25">
      <c r="BK9179" s="74">
        <v>14425</v>
      </c>
      <c r="BL9179" s="74" t="s">
        <v>8148</v>
      </c>
      <c r="BM9179" s="74"/>
    </row>
    <row r="9180" spans="63:65" x14ac:dyDescent="0.25">
      <c r="BK9180" s="74">
        <v>14426</v>
      </c>
      <c r="BL9180" s="74" t="s">
        <v>9433</v>
      </c>
      <c r="BM9180" s="74"/>
    </row>
    <row r="9181" spans="63:65" x14ac:dyDescent="0.25">
      <c r="BK9181" s="74">
        <v>14427</v>
      </c>
      <c r="BL9181" s="74" t="s">
        <v>7624</v>
      </c>
      <c r="BM9181" s="74"/>
    </row>
    <row r="9182" spans="63:65" x14ac:dyDescent="0.25">
      <c r="BK9182" s="74">
        <v>14428</v>
      </c>
      <c r="BL9182" s="74" t="s">
        <v>7624</v>
      </c>
      <c r="BM9182" s="74"/>
    </row>
    <row r="9183" spans="63:65" x14ac:dyDescent="0.25">
      <c r="BK9183" s="74">
        <v>14429</v>
      </c>
      <c r="BL9183" s="74" t="s">
        <v>8149</v>
      </c>
      <c r="BM9183" s="74"/>
    </row>
    <row r="9184" spans="63:65" x14ac:dyDescent="0.25">
      <c r="BK9184" s="74">
        <v>14430</v>
      </c>
      <c r="BL9184" s="74" t="s">
        <v>6745</v>
      </c>
      <c r="BM9184" s="74"/>
    </row>
    <row r="9185" spans="63:65" x14ac:dyDescent="0.25">
      <c r="BK9185" s="74">
        <v>14431</v>
      </c>
      <c r="BL9185" s="74" t="s">
        <v>8150</v>
      </c>
      <c r="BM9185" s="74"/>
    </row>
    <row r="9186" spans="63:65" x14ac:dyDescent="0.25">
      <c r="BK9186" s="74">
        <v>14432</v>
      </c>
      <c r="BL9186" s="74" t="s">
        <v>8151</v>
      </c>
      <c r="BM9186" s="74"/>
    </row>
    <row r="9187" spans="63:65" x14ac:dyDescent="0.25">
      <c r="BK9187" s="74">
        <v>14433</v>
      </c>
      <c r="BL9187" s="74" t="s">
        <v>8152</v>
      </c>
      <c r="BM9187" s="74"/>
    </row>
    <row r="9188" spans="63:65" x14ac:dyDescent="0.25">
      <c r="BK9188" s="74">
        <v>14434</v>
      </c>
      <c r="BL9188" s="74" t="s">
        <v>8153</v>
      </c>
      <c r="BM9188" s="74"/>
    </row>
    <row r="9189" spans="63:65" x14ac:dyDescent="0.25">
      <c r="BK9189" s="74">
        <v>14435</v>
      </c>
      <c r="BL9189" s="74" t="s">
        <v>8154</v>
      </c>
      <c r="BM9189" s="74"/>
    </row>
    <row r="9190" spans="63:65" x14ac:dyDescent="0.25">
      <c r="BK9190" s="74">
        <v>14436</v>
      </c>
      <c r="BL9190" s="74" t="s">
        <v>8155</v>
      </c>
      <c r="BM9190" s="74"/>
    </row>
    <row r="9191" spans="63:65" x14ac:dyDescent="0.25">
      <c r="BK9191" s="74">
        <v>14437</v>
      </c>
      <c r="BL9191" s="74" t="s">
        <v>8155</v>
      </c>
      <c r="BM9191" s="74"/>
    </row>
    <row r="9192" spans="63:65" x14ac:dyDescent="0.25">
      <c r="BK9192" s="74">
        <v>14438</v>
      </c>
      <c r="BL9192" s="74" t="s">
        <v>8156</v>
      </c>
      <c r="BM9192" s="74"/>
    </row>
    <row r="9193" spans="63:65" x14ac:dyDescent="0.25">
      <c r="BK9193" s="74">
        <v>14439</v>
      </c>
      <c r="BL9193" s="74" t="s">
        <v>10566</v>
      </c>
      <c r="BM9193" s="74"/>
    </row>
    <row r="9194" spans="63:65" x14ac:dyDescent="0.25">
      <c r="BK9194" s="74">
        <v>14440</v>
      </c>
      <c r="BL9194" s="74" t="s">
        <v>8157</v>
      </c>
      <c r="BM9194" s="74"/>
    </row>
    <row r="9195" spans="63:65" x14ac:dyDescent="0.25">
      <c r="BK9195" s="74">
        <v>14441</v>
      </c>
      <c r="BL9195" s="74" t="s">
        <v>8158</v>
      </c>
      <c r="BM9195" s="74"/>
    </row>
    <row r="9196" spans="63:65" x14ac:dyDescent="0.25">
      <c r="BK9196" s="74">
        <v>14442</v>
      </c>
      <c r="BL9196" s="74" t="s">
        <v>789</v>
      </c>
      <c r="BM9196" s="74"/>
    </row>
    <row r="9197" spans="63:65" x14ac:dyDescent="0.25">
      <c r="BK9197" s="74">
        <v>14443</v>
      </c>
      <c r="BL9197" s="74" t="s">
        <v>8159</v>
      </c>
      <c r="BM9197" s="74"/>
    </row>
    <row r="9198" spans="63:65" x14ac:dyDescent="0.25">
      <c r="BK9198" s="74">
        <v>14444</v>
      </c>
      <c r="BL9198" s="74" t="s">
        <v>11137</v>
      </c>
      <c r="BM9198" s="74"/>
    </row>
    <row r="9199" spans="63:65" x14ac:dyDescent="0.25">
      <c r="BK9199" s="74">
        <v>14445</v>
      </c>
      <c r="BL9199" s="74" t="s">
        <v>8160</v>
      </c>
      <c r="BM9199" s="74"/>
    </row>
    <row r="9200" spans="63:65" x14ac:dyDescent="0.25">
      <c r="BK9200" s="74">
        <v>14446</v>
      </c>
      <c r="BL9200" s="74" t="s">
        <v>8161</v>
      </c>
      <c r="BM9200" s="74"/>
    </row>
    <row r="9201" spans="63:65" x14ac:dyDescent="0.25">
      <c r="BK9201" s="74">
        <v>14447</v>
      </c>
      <c r="BL9201" s="74" t="s">
        <v>8162</v>
      </c>
      <c r="BM9201" s="74"/>
    </row>
    <row r="9202" spans="63:65" x14ac:dyDescent="0.25">
      <c r="BK9202" s="74">
        <v>14448</v>
      </c>
      <c r="BL9202" s="74" t="s">
        <v>8163</v>
      </c>
      <c r="BM9202" s="74"/>
    </row>
    <row r="9203" spans="63:65" x14ac:dyDescent="0.25">
      <c r="BK9203" s="74">
        <v>14450</v>
      </c>
      <c r="BL9203" s="74" t="s">
        <v>8165</v>
      </c>
      <c r="BM9203" s="74"/>
    </row>
    <row r="9204" spans="63:65" x14ac:dyDescent="0.25">
      <c r="BK9204" s="74">
        <v>14452</v>
      </c>
      <c r="BL9204" s="74" t="s">
        <v>11138</v>
      </c>
      <c r="BM9204" s="74"/>
    </row>
    <row r="9205" spans="63:65" x14ac:dyDescent="0.25">
      <c r="BK9205" s="74">
        <v>14453</v>
      </c>
      <c r="BL9205" s="74" t="s">
        <v>8167</v>
      </c>
      <c r="BM9205" s="74"/>
    </row>
    <row r="9206" spans="63:65" x14ac:dyDescent="0.25">
      <c r="BK9206" s="74">
        <v>14454</v>
      </c>
      <c r="BL9206" s="74" t="s">
        <v>8155</v>
      </c>
      <c r="BM9206" s="74"/>
    </row>
    <row r="9207" spans="63:65" x14ac:dyDescent="0.25">
      <c r="BK9207" s="74">
        <v>14455</v>
      </c>
      <c r="BL9207" s="74" t="s">
        <v>8168</v>
      </c>
      <c r="BM9207" s="74"/>
    </row>
    <row r="9208" spans="63:65" x14ac:dyDescent="0.25">
      <c r="BK9208" s="74">
        <v>14456</v>
      </c>
      <c r="BL9208" s="74" t="s">
        <v>8169</v>
      </c>
      <c r="BM9208" s="74"/>
    </row>
    <row r="9209" spans="63:65" x14ac:dyDescent="0.25">
      <c r="BK9209" s="74">
        <v>14457</v>
      </c>
      <c r="BL9209" s="74" t="s">
        <v>8169</v>
      </c>
      <c r="BM9209" s="74"/>
    </row>
    <row r="9210" spans="63:65" x14ac:dyDescent="0.25">
      <c r="BK9210" s="74">
        <v>14458</v>
      </c>
      <c r="BL9210" s="74" t="s">
        <v>8170</v>
      </c>
      <c r="BM9210" s="74"/>
    </row>
    <row r="9211" spans="63:65" x14ac:dyDescent="0.25">
      <c r="BK9211" s="74">
        <v>14459</v>
      </c>
      <c r="BL9211" s="74" t="s">
        <v>11139</v>
      </c>
      <c r="BM9211" s="74"/>
    </row>
    <row r="9212" spans="63:65" x14ac:dyDescent="0.25">
      <c r="BK9212" s="74">
        <v>14460</v>
      </c>
      <c r="BL9212" s="74" t="s">
        <v>11140</v>
      </c>
      <c r="BM9212" s="74"/>
    </row>
    <row r="9213" spans="63:65" x14ac:dyDescent="0.25">
      <c r="BK9213" s="74">
        <v>14461</v>
      </c>
      <c r="BL9213" s="74" t="s">
        <v>8171</v>
      </c>
      <c r="BM9213" s="74"/>
    </row>
    <row r="9214" spans="63:65" x14ac:dyDescent="0.25">
      <c r="BK9214" s="74">
        <v>14462</v>
      </c>
      <c r="BL9214" s="74" t="s">
        <v>8172</v>
      </c>
      <c r="BM9214" s="74"/>
    </row>
    <row r="9215" spans="63:65" x14ac:dyDescent="0.25">
      <c r="BK9215" s="74">
        <v>14463</v>
      </c>
      <c r="BL9215" s="74" t="s">
        <v>8173</v>
      </c>
      <c r="BM9215" s="74"/>
    </row>
    <row r="9216" spans="63:65" x14ac:dyDescent="0.25">
      <c r="BK9216" s="74">
        <v>14464</v>
      </c>
      <c r="BL9216" s="74" t="s">
        <v>8174</v>
      </c>
      <c r="BM9216" s="74"/>
    </row>
    <row r="9217" spans="63:65" x14ac:dyDescent="0.25">
      <c r="BK9217" s="74">
        <v>14466</v>
      </c>
      <c r="BL9217" s="74" t="s">
        <v>8175</v>
      </c>
      <c r="BM9217" s="74"/>
    </row>
    <row r="9218" spans="63:65" x14ac:dyDescent="0.25">
      <c r="BK9218" s="74">
        <v>14467</v>
      </c>
      <c r="BL9218" s="74" t="s">
        <v>11141</v>
      </c>
      <c r="BM9218" s="74"/>
    </row>
    <row r="9219" spans="63:65" x14ac:dyDescent="0.25">
      <c r="BK9219" s="74">
        <v>14468</v>
      </c>
      <c r="BL9219" s="74" t="s">
        <v>11142</v>
      </c>
      <c r="BM9219" s="74"/>
    </row>
    <row r="9220" spans="63:65" x14ac:dyDescent="0.25">
      <c r="BK9220" s="74">
        <v>14469</v>
      </c>
      <c r="BL9220" s="74" t="s">
        <v>8176</v>
      </c>
      <c r="BM9220" s="74"/>
    </row>
    <row r="9221" spans="63:65" x14ac:dyDescent="0.25">
      <c r="BK9221" s="74">
        <v>14470</v>
      </c>
      <c r="BL9221" s="74" t="s">
        <v>8177</v>
      </c>
      <c r="BM9221" s="74"/>
    </row>
    <row r="9222" spans="63:65" x14ac:dyDescent="0.25">
      <c r="BK9222" s="74">
        <v>14471</v>
      </c>
      <c r="BL9222" s="74" t="s">
        <v>11143</v>
      </c>
      <c r="BM9222" s="74"/>
    </row>
    <row r="9223" spans="63:65" x14ac:dyDescent="0.25">
      <c r="BK9223" s="74">
        <v>14472</v>
      </c>
      <c r="BL9223" s="74" t="s">
        <v>8178</v>
      </c>
      <c r="BM9223" s="74"/>
    </row>
    <row r="9224" spans="63:65" x14ac:dyDescent="0.25">
      <c r="BK9224" s="74">
        <v>14473</v>
      </c>
      <c r="BL9224" s="74" t="s">
        <v>11144</v>
      </c>
      <c r="BM9224" s="74"/>
    </row>
    <row r="9225" spans="63:65" x14ac:dyDescent="0.25">
      <c r="BK9225" s="74">
        <v>14474</v>
      </c>
      <c r="BL9225" s="74" t="s">
        <v>8179</v>
      </c>
      <c r="BM9225" s="74"/>
    </row>
    <row r="9226" spans="63:65" x14ac:dyDescent="0.25">
      <c r="BK9226" s="74">
        <v>14475</v>
      </c>
      <c r="BL9226" s="74" t="s">
        <v>896</v>
      </c>
      <c r="BM9226" s="74"/>
    </row>
    <row r="9227" spans="63:65" x14ac:dyDescent="0.25">
      <c r="BK9227" s="74">
        <v>14476</v>
      </c>
      <c r="BL9227" s="74" t="s">
        <v>898</v>
      </c>
      <c r="BM9227" s="74"/>
    </row>
    <row r="9228" spans="63:65" x14ac:dyDescent="0.25">
      <c r="BK9228" s="74">
        <v>14477</v>
      </c>
      <c r="BL9228" s="74" t="s">
        <v>9896</v>
      </c>
      <c r="BM9228" s="74"/>
    </row>
    <row r="9229" spans="63:65" x14ac:dyDescent="0.25">
      <c r="BK9229" s="74">
        <v>14478</v>
      </c>
      <c r="BL9229" s="74" t="s">
        <v>901</v>
      </c>
      <c r="BM9229" s="74"/>
    </row>
    <row r="9230" spans="63:65" x14ac:dyDescent="0.25">
      <c r="BK9230" s="74">
        <v>14479</v>
      </c>
      <c r="BL9230" s="74" t="s">
        <v>903</v>
      </c>
      <c r="BM9230" s="74"/>
    </row>
    <row r="9231" spans="63:65" x14ac:dyDescent="0.25">
      <c r="BK9231" s="74">
        <v>14481</v>
      </c>
      <c r="BL9231" s="74" t="s">
        <v>8180</v>
      </c>
      <c r="BM9231" s="74"/>
    </row>
    <row r="9232" spans="63:65" x14ac:dyDescent="0.25">
      <c r="BK9232" s="74">
        <v>14482</v>
      </c>
      <c r="BL9232" s="74" t="s">
        <v>3654</v>
      </c>
      <c r="BM9232" s="74"/>
    </row>
    <row r="9233" spans="63:65" x14ac:dyDescent="0.25">
      <c r="BK9233" s="74">
        <v>14483</v>
      </c>
      <c r="BL9233" s="74" t="s">
        <v>8181</v>
      </c>
      <c r="BM9233" s="74"/>
    </row>
    <row r="9234" spans="63:65" x14ac:dyDescent="0.25">
      <c r="BK9234" s="74">
        <v>14484</v>
      </c>
      <c r="BL9234" s="74" t="s">
        <v>8182</v>
      </c>
      <c r="BM9234" s="74"/>
    </row>
    <row r="9235" spans="63:65" x14ac:dyDescent="0.25">
      <c r="BK9235" s="74">
        <v>14485</v>
      </c>
      <c r="BL9235" s="74" t="s">
        <v>8183</v>
      </c>
      <c r="BM9235" s="74"/>
    </row>
    <row r="9236" spans="63:65" x14ac:dyDescent="0.25">
      <c r="BK9236" s="74">
        <v>14486</v>
      </c>
      <c r="BL9236" s="74" t="s">
        <v>5237</v>
      </c>
      <c r="BM9236" s="74"/>
    </row>
    <row r="9237" spans="63:65" x14ac:dyDescent="0.25">
      <c r="BK9237" s="74">
        <v>14487</v>
      </c>
      <c r="BL9237" s="74" t="s">
        <v>907</v>
      </c>
      <c r="BM9237" s="74"/>
    </row>
    <row r="9238" spans="63:65" x14ac:dyDescent="0.25">
      <c r="BK9238" s="74">
        <v>14488</v>
      </c>
      <c r="BL9238" s="74" t="s">
        <v>8184</v>
      </c>
      <c r="BM9238" s="74"/>
    </row>
    <row r="9239" spans="63:65" x14ac:dyDescent="0.25">
      <c r="BK9239" s="74">
        <v>14489</v>
      </c>
      <c r="BL9239" s="74" t="s">
        <v>5952</v>
      </c>
      <c r="BM9239" s="74"/>
    </row>
    <row r="9240" spans="63:65" x14ac:dyDescent="0.25">
      <c r="BK9240" s="74">
        <v>14490</v>
      </c>
      <c r="BL9240" s="74" t="s">
        <v>6969</v>
      </c>
      <c r="BM9240" s="74"/>
    </row>
    <row r="9241" spans="63:65" x14ac:dyDescent="0.25">
      <c r="BK9241" s="74">
        <v>14491</v>
      </c>
      <c r="BL9241" s="74" t="s">
        <v>6382</v>
      </c>
      <c r="BM9241" s="74"/>
    </row>
    <row r="9242" spans="63:65" x14ac:dyDescent="0.25">
      <c r="BK9242" s="74">
        <v>14492</v>
      </c>
      <c r="BL9242" s="74" t="s">
        <v>8185</v>
      </c>
      <c r="BM9242" s="74"/>
    </row>
    <row r="9243" spans="63:65" x14ac:dyDescent="0.25">
      <c r="BK9243" s="74">
        <v>14493</v>
      </c>
      <c r="BL9243" s="74" t="s">
        <v>8186</v>
      </c>
      <c r="BM9243" s="74"/>
    </row>
    <row r="9244" spans="63:65" x14ac:dyDescent="0.25">
      <c r="BK9244" s="74">
        <v>14494</v>
      </c>
      <c r="BL9244" s="74" t="s">
        <v>8187</v>
      </c>
      <c r="BM9244" s="74"/>
    </row>
    <row r="9245" spans="63:65" x14ac:dyDescent="0.25">
      <c r="BK9245" s="74">
        <v>14495</v>
      </c>
      <c r="BL9245" s="74" t="s">
        <v>3420</v>
      </c>
      <c r="BM9245" s="74"/>
    </row>
    <row r="9246" spans="63:65" x14ac:dyDescent="0.25">
      <c r="BK9246" s="74">
        <v>14496</v>
      </c>
      <c r="BL9246" s="74" t="s">
        <v>11145</v>
      </c>
      <c r="BM9246" s="74"/>
    </row>
    <row r="9247" spans="63:65" x14ac:dyDescent="0.25">
      <c r="BK9247" s="74">
        <v>14497</v>
      </c>
      <c r="BL9247" s="74" t="s">
        <v>8188</v>
      </c>
      <c r="BM9247" s="74"/>
    </row>
    <row r="9248" spans="63:65" x14ac:dyDescent="0.25">
      <c r="BK9248" s="74">
        <v>14498</v>
      </c>
      <c r="BL9248" s="74" t="s">
        <v>8189</v>
      </c>
      <c r="BM9248" s="74"/>
    </row>
    <row r="9249" spans="63:65" x14ac:dyDescent="0.25">
      <c r="BK9249" s="74">
        <v>14499</v>
      </c>
      <c r="BL9249" s="74" t="s">
        <v>8190</v>
      </c>
      <c r="BM9249" s="74"/>
    </row>
    <row r="9250" spans="63:65" x14ac:dyDescent="0.25">
      <c r="BK9250" s="74">
        <v>14500</v>
      </c>
      <c r="BL9250" s="74" t="s">
        <v>4259</v>
      </c>
      <c r="BM9250" s="74"/>
    </row>
    <row r="9251" spans="63:65" x14ac:dyDescent="0.25">
      <c r="BK9251" s="74">
        <v>14501</v>
      </c>
      <c r="BL9251" s="74" t="s">
        <v>901</v>
      </c>
      <c r="BM9251" s="74"/>
    </row>
    <row r="9252" spans="63:65" x14ac:dyDescent="0.25">
      <c r="BK9252" s="74">
        <v>14502</v>
      </c>
      <c r="BL9252" s="74" t="s">
        <v>4455</v>
      </c>
      <c r="BM9252" s="74"/>
    </row>
    <row r="9253" spans="63:65" x14ac:dyDescent="0.25">
      <c r="BK9253" s="74">
        <v>14503</v>
      </c>
      <c r="BL9253" s="74" t="s">
        <v>8191</v>
      </c>
      <c r="BM9253" s="74"/>
    </row>
    <row r="9254" spans="63:65" x14ac:dyDescent="0.25">
      <c r="BK9254" s="74">
        <v>14504</v>
      </c>
      <c r="BL9254" s="74" t="s">
        <v>8192</v>
      </c>
      <c r="BM9254" s="74"/>
    </row>
    <row r="9255" spans="63:65" x14ac:dyDescent="0.25">
      <c r="BK9255" s="74">
        <v>14505</v>
      </c>
      <c r="BL9255" s="74" t="s">
        <v>2305</v>
      </c>
      <c r="BM9255" s="74"/>
    </row>
    <row r="9256" spans="63:65" x14ac:dyDescent="0.25">
      <c r="BK9256" s="74">
        <v>14506</v>
      </c>
      <c r="BL9256" s="74" t="s">
        <v>11146</v>
      </c>
      <c r="BM9256" s="74"/>
    </row>
    <row r="9257" spans="63:65" x14ac:dyDescent="0.25">
      <c r="BK9257" s="74">
        <v>14507</v>
      </c>
      <c r="BL9257" s="74" t="s">
        <v>8193</v>
      </c>
      <c r="BM9257" s="74"/>
    </row>
    <row r="9258" spans="63:65" x14ac:dyDescent="0.25">
      <c r="BK9258" s="74">
        <v>14508</v>
      </c>
      <c r="BL9258" s="74" t="s">
        <v>8194</v>
      </c>
      <c r="BM9258" s="74"/>
    </row>
    <row r="9259" spans="63:65" x14ac:dyDescent="0.25">
      <c r="BK9259" s="74">
        <v>14510</v>
      </c>
      <c r="BL9259" s="74" t="s">
        <v>11147</v>
      </c>
      <c r="BM9259" s="74"/>
    </row>
    <row r="9260" spans="63:65" x14ac:dyDescent="0.25">
      <c r="BK9260" s="74">
        <v>14511</v>
      </c>
      <c r="BL9260" s="74" t="s">
        <v>103</v>
      </c>
      <c r="BM9260" s="74"/>
    </row>
    <row r="9261" spans="63:65" x14ac:dyDescent="0.25">
      <c r="BK9261" s="74">
        <v>14512</v>
      </c>
      <c r="BL9261" s="74" t="s">
        <v>8195</v>
      </c>
      <c r="BM9261" s="74"/>
    </row>
    <row r="9262" spans="63:65" x14ac:dyDescent="0.25">
      <c r="BK9262" s="74">
        <v>14513</v>
      </c>
      <c r="BL9262" s="74" t="s">
        <v>8196</v>
      </c>
      <c r="BM9262" s="74"/>
    </row>
    <row r="9263" spans="63:65" x14ac:dyDescent="0.25">
      <c r="BK9263" s="74">
        <v>14514</v>
      </c>
      <c r="BL9263" s="74" t="s">
        <v>8197</v>
      </c>
      <c r="BM9263" s="74"/>
    </row>
    <row r="9264" spans="63:65" x14ac:dyDescent="0.25">
      <c r="BK9264" s="74">
        <v>14515</v>
      </c>
      <c r="BL9264" s="74" t="s">
        <v>7451</v>
      </c>
      <c r="BM9264" s="74"/>
    </row>
    <row r="9265" spans="63:65" x14ac:dyDescent="0.25">
      <c r="BK9265" s="74">
        <v>14516</v>
      </c>
      <c r="BL9265" s="74" t="s">
        <v>8198</v>
      </c>
      <c r="BM9265" s="74"/>
    </row>
    <row r="9266" spans="63:65" x14ac:dyDescent="0.25">
      <c r="BK9266" s="74">
        <v>14517</v>
      </c>
      <c r="BL9266" s="74" t="s">
        <v>2316</v>
      </c>
      <c r="BM9266" s="74"/>
    </row>
    <row r="9267" spans="63:65" x14ac:dyDescent="0.25">
      <c r="BK9267" s="74">
        <v>14518</v>
      </c>
      <c r="BL9267" s="74" t="s">
        <v>8199</v>
      </c>
      <c r="BM9267" s="74"/>
    </row>
    <row r="9268" spans="63:65" x14ac:dyDescent="0.25">
      <c r="BK9268" s="74">
        <v>14519</v>
      </c>
      <c r="BL9268" s="74" t="s">
        <v>8200</v>
      </c>
      <c r="BM9268" s="74"/>
    </row>
    <row r="9269" spans="63:65" x14ac:dyDescent="0.25">
      <c r="BK9269" s="74">
        <v>14520</v>
      </c>
      <c r="BL9269" s="74" t="s">
        <v>8201</v>
      </c>
      <c r="BM9269" s="74"/>
    </row>
    <row r="9270" spans="63:65" x14ac:dyDescent="0.25">
      <c r="BK9270" s="74">
        <v>14521</v>
      </c>
      <c r="BL9270" s="74" t="s">
        <v>8202</v>
      </c>
      <c r="BM9270" s="74"/>
    </row>
    <row r="9271" spans="63:65" x14ac:dyDescent="0.25">
      <c r="BK9271" s="74">
        <v>14522</v>
      </c>
      <c r="BL9271" s="74" t="s">
        <v>8203</v>
      </c>
      <c r="BM9271" s="74"/>
    </row>
    <row r="9272" spans="63:65" x14ac:dyDescent="0.25">
      <c r="BK9272" s="74">
        <v>14523</v>
      </c>
      <c r="BL9272" s="74" t="s">
        <v>8204</v>
      </c>
      <c r="BM9272" s="74"/>
    </row>
    <row r="9273" spans="63:65" x14ac:dyDescent="0.25">
      <c r="BK9273" s="74">
        <v>14524</v>
      </c>
      <c r="BL9273" s="74" t="s">
        <v>2309</v>
      </c>
      <c r="BM9273" s="74"/>
    </row>
    <row r="9274" spans="63:65" x14ac:dyDescent="0.25">
      <c r="BK9274" s="74">
        <v>14525</v>
      </c>
      <c r="BL9274" s="74" t="s">
        <v>8205</v>
      </c>
      <c r="BM9274" s="74"/>
    </row>
    <row r="9275" spans="63:65" x14ac:dyDescent="0.25">
      <c r="BK9275" s="74">
        <v>14527</v>
      </c>
      <c r="BL9275" s="74" t="s">
        <v>11148</v>
      </c>
      <c r="BM9275" s="74"/>
    </row>
    <row r="9276" spans="63:65" x14ac:dyDescent="0.25">
      <c r="BK9276" s="74">
        <v>14528</v>
      </c>
      <c r="BL9276" s="74" t="s">
        <v>8207</v>
      </c>
      <c r="BM9276" s="74"/>
    </row>
    <row r="9277" spans="63:65" x14ac:dyDescent="0.25">
      <c r="BK9277" s="74">
        <v>14530</v>
      </c>
      <c r="BL9277" s="74" t="s">
        <v>8208</v>
      </c>
      <c r="BM9277" s="74"/>
    </row>
    <row r="9278" spans="63:65" x14ac:dyDescent="0.25">
      <c r="BK9278" s="74">
        <v>14532</v>
      </c>
      <c r="BL9278" s="74" t="s">
        <v>5281</v>
      </c>
      <c r="BM9278" s="74"/>
    </row>
    <row r="9279" spans="63:65" x14ac:dyDescent="0.25">
      <c r="BK9279" s="74">
        <v>14533</v>
      </c>
      <c r="BL9279" s="74" t="s">
        <v>5132</v>
      </c>
      <c r="BM9279" s="74"/>
    </row>
    <row r="9280" spans="63:65" x14ac:dyDescent="0.25">
      <c r="BK9280" s="74">
        <v>14534</v>
      </c>
      <c r="BL9280" s="74" t="s">
        <v>2306</v>
      </c>
      <c r="BM9280" s="74"/>
    </row>
    <row r="9281" spans="63:65" x14ac:dyDescent="0.25">
      <c r="BK9281" s="74">
        <v>14535</v>
      </c>
      <c r="BL9281" s="74" t="s">
        <v>5978</v>
      </c>
      <c r="BM9281" s="74"/>
    </row>
    <row r="9282" spans="63:65" x14ac:dyDescent="0.25">
      <c r="BK9282" s="74">
        <v>14536</v>
      </c>
      <c r="BL9282" s="74" t="s">
        <v>8209</v>
      </c>
      <c r="BM9282" s="74"/>
    </row>
    <row r="9283" spans="63:65" x14ac:dyDescent="0.25">
      <c r="BK9283" s="74">
        <v>14537</v>
      </c>
      <c r="BL9283" s="74" t="s">
        <v>8210</v>
      </c>
      <c r="BM9283" s="74"/>
    </row>
    <row r="9284" spans="63:65" x14ac:dyDescent="0.25">
      <c r="BK9284" s="74">
        <v>14538</v>
      </c>
      <c r="BL9284" s="74" t="s">
        <v>11149</v>
      </c>
      <c r="BM9284" s="74"/>
    </row>
    <row r="9285" spans="63:65" x14ac:dyDescent="0.25">
      <c r="BK9285" s="74">
        <v>14539</v>
      </c>
      <c r="BL9285" s="74" t="s">
        <v>8211</v>
      </c>
      <c r="BM9285" s="74"/>
    </row>
    <row r="9286" spans="63:65" x14ac:dyDescent="0.25">
      <c r="BK9286" s="74">
        <v>14540</v>
      </c>
      <c r="BL9286" s="74" t="s">
        <v>8212</v>
      </c>
      <c r="BM9286" s="74"/>
    </row>
    <row r="9287" spans="63:65" x14ac:dyDescent="0.25">
      <c r="BK9287" s="74">
        <v>14541</v>
      </c>
      <c r="BL9287" s="74" t="s">
        <v>8213</v>
      </c>
      <c r="BM9287" s="74"/>
    </row>
    <row r="9288" spans="63:65" x14ac:dyDescent="0.25">
      <c r="BK9288" s="74">
        <v>14542</v>
      </c>
      <c r="BL9288" s="74" t="s">
        <v>8214</v>
      </c>
      <c r="BM9288" s="74"/>
    </row>
    <row r="9289" spans="63:65" x14ac:dyDescent="0.25">
      <c r="BK9289" s="74">
        <v>14543</v>
      </c>
      <c r="BL9289" s="74" t="s">
        <v>11150</v>
      </c>
      <c r="BM9289" s="74"/>
    </row>
    <row r="9290" spans="63:65" x14ac:dyDescent="0.25">
      <c r="BK9290" s="74">
        <v>14544</v>
      </c>
      <c r="BL9290" s="74" t="s">
        <v>11151</v>
      </c>
      <c r="BM9290" s="74"/>
    </row>
    <row r="9291" spans="63:65" x14ac:dyDescent="0.25">
      <c r="BK9291" s="74">
        <v>14545</v>
      </c>
      <c r="BL9291" s="74" t="s">
        <v>11152</v>
      </c>
      <c r="BM9291" s="74"/>
    </row>
    <row r="9292" spans="63:65" x14ac:dyDescent="0.25">
      <c r="BK9292" s="74">
        <v>14546</v>
      </c>
      <c r="BL9292" s="74" t="s">
        <v>8215</v>
      </c>
      <c r="BM9292" s="74"/>
    </row>
    <row r="9293" spans="63:65" x14ac:dyDescent="0.25">
      <c r="BK9293" s="74">
        <v>14547</v>
      </c>
      <c r="BL9293" s="74" t="s">
        <v>8216</v>
      </c>
      <c r="BM9293" s="74"/>
    </row>
    <row r="9294" spans="63:65" x14ac:dyDescent="0.25">
      <c r="BK9294" s="74">
        <v>14548</v>
      </c>
      <c r="BL9294" s="74" t="s">
        <v>8217</v>
      </c>
      <c r="BM9294" s="74"/>
    </row>
    <row r="9295" spans="63:65" x14ac:dyDescent="0.25">
      <c r="BK9295" s="74">
        <v>14549</v>
      </c>
      <c r="BL9295" s="74" t="s">
        <v>7271</v>
      </c>
      <c r="BM9295" s="74"/>
    </row>
    <row r="9296" spans="63:65" x14ac:dyDescent="0.25">
      <c r="BK9296" s="74">
        <v>14551</v>
      </c>
      <c r="BL9296" s="74" t="s">
        <v>8219</v>
      </c>
      <c r="BM9296" s="74"/>
    </row>
    <row r="9297" spans="63:65" x14ac:dyDescent="0.25">
      <c r="BK9297" s="74">
        <v>14552</v>
      </c>
      <c r="BL9297" s="74" t="s">
        <v>8069</v>
      </c>
      <c r="BM9297" s="74"/>
    </row>
    <row r="9298" spans="63:65" x14ac:dyDescent="0.25">
      <c r="BK9298" s="74">
        <v>14553</v>
      </c>
      <c r="BL9298" s="74" t="s">
        <v>8220</v>
      </c>
      <c r="BM9298" s="74"/>
    </row>
    <row r="9299" spans="63:65" x14ac:dyDescent="0.25">
      <c r="BK9299" s="74">
        <v>14554</v>
      </c>
      <c r="BL9299" s="74" t="s">
        <v>8221</v>
      </c>
      <c r="BM9299" s="74"/>
    </row>
    <row r="9300" spans="63:65" x14ac:dyDescent="0.25">
      <c r="BK9300" s="74">
        <v>14555</v>
      </c>
      <c r="BL9300" s="74" t="s">
        <v>11153</v>
      </c>
      <c r="BM9300" s="74"/>
    </row>
    <row r="9301" spans="63:65" x14ac:dyDescent="0.25">
      <c r="BK9301" s="74">
        <v>14556</v>
      </c>
      <c r="BL9301" s="74" t="s">
        <v>4074</v>
      </c>
      <c r="BM9301" s="74"/>
    </row>
    <row r="9302" spans="63:65" x14ac:dyDescent="0.25">
      <c r="BK9302" s="74">
        <v>14557</v>
      </c>
      <c r="BL9302" s="74" t="s">
        <v>5806</v>
      </c>
      <c r="BM9302" s="74"/>
    </row>
    <row r="9303" spans="63:65" x14ac:dyDescent="0.25">
      <c r="BK9303" s="74">
        <v>14558</v>
      </c>
      <c r="BL9303" s="74" t="s">
        <v>8222</v>
      </c>
      <c r="BM9303" s="74"/>
    </row>
    <row r="9304" spans="63:65" x14ac:dyDescent="0.25">
      <c r="BK9304" s="74">
        <v>14559</v>
      </c>
      <c r="BL9304" s="74" t="s">
        <v>7677</v>
      </c>
      <c r="BM9304" s="74"/>
    </row>
    <row r="9305" spans="63:65" x14ac:dyDescent="0.25">
      <c r="BK9305" s="74">
        <v>14560</v>
      </c>
      <c r="BL9305" s="74" t="s">
        <v>11154</v>
      </c>
      <c r="BM9305" s="74"/>
    </row>
    <row r="9306" spans="63:65" x14ac:dyDescent="0.25">
      <c r="BK9306" s="74">
        <v>14561</v>
      </c>
      <c r="BL9306" s="74" t="s">
        <v>8223</v>
      </c>
      <c r="BM9306" s="74"/>
    </row>
    <row r="9307" spans="63:65" x14ac:dyDescent="0.25">
      <c r="BK9307" s="74">
        <v>14562</v>
      </c>
      <c r="BL9307" s="74" t="s">
        <v>8224</v>
      </c>
      <c r="BM9307" s="74"/>
    </row>
    <row r="9308" spans="63:65" x14ac:dyDescent="0.25">
      <c r="BK9308" s="74">
        <v>14563</v>
      </c>
      <c r="BL9308" s="74" t="s">
        <v>8225</v>
      </c>
      <c r="BM9308" s="74"/>
    </row>
    <row r="9309" spans="63:65" x14ac:dyDescent="0.25">
      <c r="BK9309" s="74">
        <v>14564</v>
      </c>
      <c r="BL9309" s="74" t="s">
        <v>8226</v>
      </c>
      <c r="BM9309" s="74"/>
    </row>
    <row r="9310" spans="63:65" x14ac:dyDescent="0.25">
      <c r="BK9310" s="74">
        <v>14565</v>
      </c>
      <c r="BL9310" s="74" t="s">
        <v>8227</v>
      </c>
      <c r="BM9310" s="74"/>
    </row>
    <row r="9311" spans="63:65" x14ac:dyDescent="0.25">
      <c r="BK9311" s="74">
        <v>14566</v>
      </c>
      <c r="BL9311" s="74" t="s">
        <v>8228</v>
      </c>
      <c r="BM9311" s="74"/>
    </row>
    <row r="9312" spans="63:65" x14ac:dyDescent="0.25">
      <c r="BK9312" s="74">
        <v>14567</v>
      </c>
      <c r="BL9312" s="74" t="s">
        <v>8123</v>
      </c>
      <c r="BM9312" s="74"/>
    </row>
    <row r="9313" spans="63:65" x14ac:dyDescent="0.25">
      <c r="BK9313" s="74">
        <v>14568</v>
      </c>
      <c r="BL9313" s="74" t="s">
        <v>7454</v>
      </c>
      <c r="BM9313" s="74"/>
    </row>
    <row r="9314" spans="63:65" x14ac:dyDescent="0.25">
      <c r="BK9314" s="74">
        <v>14569</v>
      </c>
      <c r="BL9314" s="74" t="s">
        <v>7918</v>
      </c>
      <c r="BM9314" s="74"/>
    </row>
    <row r="9315" spans="63:65" x14ac:dyDescent="0.25">
      <c r="BK9315" s="74">
        <v>14570</v>
      </c>
      <c r="BL9315" s="74" t="s">
        <v>11155</v>
      </c>
      <c r="BM9315" s="74"/>
    </row>
    <row r="9316" spans="63:65" x14ac:dyDescent="0.25">
      <c r="BK9316" s="74">
        <v>14571</v>
      </c>
      <c r="BL9316" s="74" t="s">
        <v>7628</v>
      </c>
      <c r="BM9316" s="74"/>
    </row>
    <row r="9317" spans="63:65" x14ac:dyDescent="0.25">
      <c r="BK9317" s="74">
        <v>14572</v>
      </c>
      <c r="BL9317" s="74" t="s">
        <v>2384</v>
      </c>
      <c r="BM9317" s="74"/>
    </row>
    <row r="9318" spans="63:65" x14ac:dyDescent="0.25">
      <c r="BK9318" s="74">
        <v>14573</v>
      </c>
      <c r="BL9318" s="74" t="s">
        <v>8229</v>
      </c>
      <c r="BM9318" s="74"/>
    </row>
    <row r="9319" spans="63:65" x14ac:dyDescent="0.25">
      <c r="BK9319" s="74">
        <v>14574</v>
      </c>
      <c r="BL9319" s="74" t="s">
        <v>3726</v>
      </c>
      <c r="BM9319" s="74"/>
    </row>
    <row r="9320" spans="63:65" x14ac:dyDescent="0.25">
      <c r="BK9320" s="74">
        <v>14575</v>
      </c>
      <c r="BL9320" s="74" t="s">
        <v>8230</v>
      </c>
      <c r="BM9320" s="74"/>
    </row>
    <row r="9321" spans="63:65" x14ac:dyDescent="0.25">
      <c r="BK9321" s="74">
        <v>14576</v>
      </c>
      <c r="BL9321" s="74" t="s">
        <v>11156</v>
      </c>
      <c r="BM9321" s="74"/>
    </row>
    <row r="9322" spans="63:65" x14ac:dyDescent="0.25">
      <c r="BK9322" s="74">
        <v>14577</v>
      </c>
      <c r="BL9322" s="74" t="s">
        <v>5766</v>
      </c>
      <c r="BM9322" s="74"/>
    </row>
    <row r="9323" spans="63:65" x14ac:dyDescent="0.25">
      <c r="BK9323" s="74">
        <v>14578</v>
      </c>
      <c r="BL9323" s="74" t="s">
        <v>11157</v>
      </c>
      <c r="BM9323" s="74"/>
    </row>
    <row r="9324" spans="63:65" x14ac:dyDescent="0.25">
      <c r="BK9324" s="74">
        <v>14579</v>
      </c>
      <c r="BL9324" s="74" t="s">
        <v>8231</v>
      </c>
      <c r="BM9324" s="74"/>
    </row>
    <row r="9325" spans="63:65" x14ac:dyDescent="0.25">
      <c r="BK9325" s="74">
        <v>14580</v>
      </c>
      <c r="BL9325" s="74" t="s">
        <v>8232</v>
      </c>
      <c r="BM9325" s="74"/>
    </row>
    <row r="9326" spans="63:65" x14ac:dyDescent="0.25">
      <c r="BK9326" s="74">
        <v>14581</v>
      </c>
      <c r="BL9326" s="74" t="s">
        <v>6253</v>
      </c>
      <c r="BM9326" s="74"/>
    </row>
    <row r="9327" spans="63:65" x14ac:dyDescent="0.25">
      <c r="BK9327" s="74">
        <v>14582</v>
      </c>
      <c r="BL9327" s="74" t="s">
        <v>11158</v>
      </c>
      <c r="BM9327" s="74"/>
    </row>
    <row r="9328" spans="63:65" x14ac:dyDescent="0.25">
      <c r="BK9328" s="74">
        <v>14583</v>
      </c>
      <c r="BL9328" s="74" t="s">
        <v>5341</v>
      </c>
      <c r="BM9328" s="74"/>
    </row>
    <row r="9329" spans="63:65" x14ac:dyDescent="0.25">
      <c r="BK9329" s="74">
        <v>14584</v>
      </c>
      <c r="BL9329" s="74" t="s">
        <v>11159</v>
      </c>
      <c r="BM9329" s="74"/>
    </row>
    <row r="9330" spans="63:65" x14ac:dyDescent="0.25">
      <c r="BK9330" s="74">
        <v>14585</v>
      </c>
      <c r="BL9330" s="74" t="s">
        <v>2352</v>
      </c>
      <c r="BM9330" s="74"/>
    </row>
    <row r="9331" spans="63:65" x14ac:dyDescent="0.25">
      <c r="BK9331" s="74">
        <v>14586</v>
      </c>
      <c r="BL9331" s="74" t="s">
        <v>6223</v>
      </c>
      <c r="BM9331" s="74"/>
    </row>
    <row r="9332" spans="63:65" x14ac:dyDescent="0.25">
      <c r="BK9332" s="74">
        <v>14587</v>
      </c>
      <c r="BL9332" s="74" t="s">
        <v>9419</v>
      </c>
      <c r="BM9332" s="74"/>
    </row>
    <row r="9333" spans="63:65" x14ac:dyDescent="0.25">
      <c r="BK9333" s="74">
        <v>14588</v>
      </c>
      <c r="BL9333" s="74" t="s">
        <v>8233</v>
      </c>
      <c r="BM9333" s="74"/>
    </row>
    <row r="9334" spans="63:65" x14ac:dyDescent="0.25">
      <c r="BK9334" s="74">
        <v>14589</v>
      </c>
      <c r="BL9334" s="74" t="s">
        <v>8234</v>
      </c>
      <c r="BM9334" s="74"/>
    </row>
    <row r="9335" spans="63:65" x14ac:dyDescent="0.25">
      <c r="BK9335" s="74">
        <v>14590</v>
      </c>
      <c r="BL9335" s="74" t="s">
        <v>8235</v>
      </c>
      <c r="BM9335" s="74"/>
    </row>
    <row r="9336" spans="63:65" x14ac:dyDescent="0.25">
      <c r="BK9336" s="74">
        <v>14591</v>
      </c>
      <c r="BL9336" s="74" t="s">
        <v>8236</v>
      </c>
      <c r="BM9336" s="74"/>
    </row>
    <row r="9337" spans="63:65" x14ac:dyDescent="0.25">
      <c r="BK9337" s="74">
        <v>14592</v>
      </c>
      <c r="BL9337" s="74" t="s">
        <v>8237</v>
      </c>
      <c r="BM9337" s="74"/>
    </row>
    <row r="9338" spans="63:65" x14ac:dyDescent="0.25">
      <c r="BK9338" s="74">
        <v>14593</v>
      </c>
      <c r="BL9338" s="74" t="s">
        <v>8238</v>
      </c>
      <c r="BM9338" s="74"/>
    </row>
    <row r="9339" spans="63:65" x14ac:dyDescent="0.25">
      <c r="BK9339" s="74">
        <v>14594</v>
      </c>
      <c r="BL9339" s="74" t="s">
        <v>8239</v>
      </c>
      <c r="BM9339" s="74"/>
    </row>
    <row r="9340" spans="63:65" x14ac:dyDescent="0.25">
      <c r="BK9340" s="74">
        <v>14595</v>
      </c>
      <c r="BL9340" s="74" t="s">
        <v>4182</v>
      </c>
      <c r="BM9340" s="74"/>
    </row>
    <row r="9341" spans="63:65" x14ac:dyDescent="0.25">
      <c r="BK9341" s="74">
        <v>14596</v>
      </c>
      <c r="BL9341" s="74" t="s">
        <v>8240</v>
      </c>
      <c r="BM9341" s="74"/>
    </row>
    <row r="9342" spans="63:65" x14ac:dyDescent="0.25">
      <c r="BK9342" s="74">
        <v>14597</v>
      </c>
      <c r="BL9342" s="74" t="s">
        <v>5854</v>
      </c>
      <c r="BM9342" s="74"/>
    </row>
    <row r="9343" spans="63:65" x14ac:dyDescent="0.25">
      <c r="BK9343" s="74">
        <v>14598</v>
      </c>
      <c r="BL9343" s="74" t="s">
        <v>8241</v>
      </c>
      <c r="BM9343" s="74"/>
    </row>
    <row r="9344" spans="63:65" x14ac:dyDescent="0.25">
      <c r="BK9344" s="74">
        <v>14599</v>
      </c>
      <c r="BL9344" s="74" t="s">
        <v>8242</v>
      </c>
      <c r="BM9344" s="74"/>
    </row>
    <row r="9345" spans="63:65" x14ac:dyDescent="0.25">
      <c r="BK9345" s="74">
        <v>14600</v>
      </c>
      <c r="BL9345" s="74" t="s">
        <v>4186</v>
      </c>
      <c r="BM9345" s="74"/>
    </row>
    <row r="9346" spans="63:65" x14ac:dyDescent="0.25">
      <c r="BK9346" s="74">
        <v>14601</v>
      </c>
      <c r="BL9346" s="74" t="s">
        <v>8243</v>
      </c>
      <c r="BM9346" s="74"/>
    </row>
    <row r="9347" spans="63:65" x14ac:dyDescent="0.25">
      <c r="BK9347" s="74">
        <v>14602</v>
      </c>
      <c r="BL9347" s="74" t="s">
        <v>11160</v>
      </c>
      <c r="BM9347" s="74"/>
    </row>
    <row r="9348" spans="63:65" x14ac:dyDescent="0.25">
      <c r="BK9348" s="74">
        <v>14603</v>
      </c>
      <c r="BL9348" s="74" t="s">
        <v>8018</v>
      </c>
      <c r="BM9348" s="74"/>
    </row>
    <row r="9349" spans="63:65" x14ac:dyDescent="0.25">
      <c r="BK9349" s="74">
        <v>14604</v>
      </c>
      <c r="BL9349" s="74" t="s">
        <v>5053</v>
      </c>
      <c r="BM9349" s="74"/>
    </row>
    <row r="9350" spans="63:65" x14ac:dyDescent="0.25">
      <c r="BK9350" s="74">
        <v>14605</v>
      </c>
      <c r="BL9350" s="74" t="s">
        <v>8244</v>
      </c>
      <c r="BM9350" s="74"/>
    </row>
    <row r="9351" spans="63:65" x14ac:dyDescent="0.25">
      <c r="BK9351" s="74">
        <v>14606</v>
      </c>
      <c r="BL9351" s="74" t="s">
        <v>3496</v>
      </c>
      <c r="BM9351" s="74"/>
    </row>
    <row r="9352" spans="63:65" x14ac:dyDescent="0.25">
      <c r="BK9352" s="74">
        <v>14607</v>
      </c>
      <c r="BL9352" s="74" t="s">
        <v>8245</v>
      </c>
      <c r="BM9352" s="74"/>
    </row>
    <row r="9353" spans="63:65" x14ac:dyDescent="0.25">
      <c r="BK9353" s="74">
        <v>14608</v>
      </c>
      <c r="BL9353" s="74" t="s">
        <v>8246</v>
      </c>
      <c r="BM9353" s="74"/>
    </row>
    <row r="9354" spans="63:65" x14ac:dyDescent="0.25">
      <c r="BK9354" s="74">
        <v>14609</v>
      </c>
      <c r="BL9354" s="74" t="s">
        <v>11161</v>
      </c>
      <c r="BM9354" s="74"/>
    </row>
    <row r="9355" spans="63:65" x14ac:dyDescent="0.25">
      <c r="BK9355" s="74">
        <v>14610</v>
      </c>
      <c r="BL9355" s="74" t="s">
        <v>8247</v>
      </c>
      <c r="BM9355" s="74"/>
    </row>
    <row r="9356" spans="63:65" x14ac:dyDescent="0.25">
      <c r="BK9356" s="74">
        <v>14611</v>
      </c>
      <c r="BL9356" s="74" t="s">
        <v>8248</v>
      </c>
      <c r="BM9356" s="74"/>
    </row>
    <row r="9357" spans="63:65" x14ac:dyDescent="0.25">
      <c r="BK9357" s="74">
        <v>14612</v>
      </c>
      <c r="BL9357" s="74" t="s">
        <v>11162</v>
      </c>
      <c r="BM9357" s="74"/>
    </row>
    <row r="9358" spans="63:65" x14ac:dyDescent="0.25">
      <c r="BK9358" s="74">
        <v>14613</v>
      </c>
      <c r="BL9358" s="74" t="s">
        <v>8249</v>
      </c>
      <c r="BM9358" s="74"/>
    </row>
    <row r="9359" spans="63:65" x14ac:dyDescent="0.25">
      <c r="BK9359" s="74">
        <v>14614</v>
      </c>
      <c r="BL9359" s="74" t="s">
        <v>8250</v>
      </c>
      <c r="BM9359" s="74"/>
    </row>
    <row r="9360" spans="63:65" x14ac:dyDescent="0.25">
      <c r="BK9360" s="74">
        <v>14615</v>
      </c>
      <c r="BL9360" s="74" t="s">
        <v>7528</v>
      </c>
      <c r="BM9360" s="74"/>
    </row>
    <row r="9361" spans="63:65" x14ac:dyDescent="0.25">
      <c r="BK9361" s="74">
        <v>14616</v>
      </c>
      <c r="BL9361" s="74" t="s">
        <v>8251</v>
      </c>
      <c r="BM9361" s="74"/>
    </row>
    <row r="9362" spans="63:65" x14ac:dyDescent="0.25">
      <c r="BK9362" s="74">
        <v>14617</v>
      </c>
      <c r="BL9362" s="74" t="s">
        <v>11163</v>
      </c>
      <c r="BM9362" s="74"/>
    </row>
    <row r="9363" spans="63:65" x14ac:dyDescent="0.25">
      <c r="BK9363" s="74">
        <v>14618</v>
      </c>
      <c r="BL9363" s="74" t="s">
        <v>11164</v>
      </c>
      <c r="BM9363" s="74"/>
    </row>
    <row r="9364" spans="63:65" x14ac:dyDescent="0.25">
      <c r="BK9364" s="74">
        <v>14619</v>
      </c>
      <c r="BL9364" s="74" t="s">
        <v>11165</v>
      </c>
      <c r="BM9364" s="74"/>
    </row>
    <row r="9365" spans="63:65" x14ac:dyDescent="0.25">
      <c r="BK9365" s="74">
        <v>14620</v>
      </c>
      <c r="BL9365" s="74" t="s">
        <v>12424</v>
      </c>
      <c r="BM9365" s="74"/>
    </row>
    <row r="9366" spans="63:65" x14ac:dyDescent="0.25">
      <c r="BK9366" s="74">
        <v>14621</v>
      </c>
      <c r="BL9366" s="74" t="s">
        <v>7916</v>
      </c>
      <c r="BM9366" s="74"/>
    </row>
    <row r="9367" spans="63:65" x14ac:dyDescent="0.25">
      <c r="BK9367" s="74">
        <v>14622</v>
      </c>
      <c r="BL9367" s="74" t="s">
        <v>6265</v>
      </c>
      <c r="BM9367" s="74"/>
    </row>
    <row r="9368" spans="63:65" x14ac:dyDescent="0.25">
      <c r="BK9368" s="74">
        <v>14623</v>
      </c>
      <c r="BL9368" s="74" t="s">
        <v>7803</v>
      </c>
      <c r="BM9368" s="74"/>
    </row>
    <row r="9369" spans="63:65" x14ac:dyDescent="0.25">
      <c r="BK9369" s="74">
        <v>14624</v>
      </c>
      <c r="BL9369" s="74" t="s">
        <v>8252</v>
      </c>
      <c r="BM9369" s="74"/>
    </row>
    <row r="9370" spans="63:65" x14ac:dyDescent="0.25">
      <c r="BK9370" s="74">
        <v>14625</v>
      </c>
      <c r="BL9370" s="74" t="s">
        <v>8253</v>
      </c>
      <c r="BM9370" s="74"/>
    </row>
    <row r="9371" spans="63:65" x14ac:dyDescent="0.25">
      <c r="BK9371" s="74">
        <v>14626</v>
      </c>
      <c r="BL9371" s="74" t="s">
        <v>8254</v>
      </c>
      <c r="BM9371" s="74"/>
    </row>
    <row r="9372" spans="63:65" x14ac:dyDescent="0.25">
      <c r="BK9372" s="74">
        <v>14627</v>
      </c>
      <c r="BL9372" s="74" t="s">
        <v>6199</v>
      </c>
      <c r="BM9372" s="74"/>
    </row>
    <row r="9373" spans="63:65" x14ac:dyDescent="0.25">
      <c r="BK9373" s="74">
        <v>14628</v>
      </c>
      <c r="BL9373" s="74" t="s">
        <v>8255</v>
      </c>
      <c r="BM9373" s="74"/>
    </row>
    <row r="9374" spans="63:65" x14ac:dyDescent="0.25">
      <c r="BK9374" s="74">
        <v>14629</v>
      </c>
      <c r="BL9374" s="74" t="s">
        <v>11166</v>
      </c>
      <c r="BM9374" s="74"/>
    </row>
    <row r="9375" spans="63:65" x14ac:dyDescent="0.25">
      <c r="BK9375" s="74">
        <v>14630</v>
      </c>
      <c r="BL9375" s="74" t="s">
        <v>840</v>
      </c>
      <c r="BM9375" s="74"/>
    </row>
    <row r="9376" spans="63:65" x14ac:dyDescent="0.25">
      <c r="BK9376" s="74">
        <v>14631</v>
      </c>
      <c r="BL9376" s="74" t="s">
        <v>4439</v>
      </c>
      <c r="BM9376" s="74"/>
    </row>
    <row r="9377" spans="63:65" x14ac:dyDescent="0.25">
      <c r="BK9377" s="74">
        <v>14632</v>
      </c>
      <c r="BL9377" s="74" t="s">
        <v>11167</v>
      </c>
      <c r="BM9377" s="74"/>
    </row>
    <row r="9378" spans="63:65" x14ac:dyDescent="0.25">
      <c r="BK9378" s="74">
        <v>14633</v>
      </c>
      <c r="BL9378" s="74" t="s">
        <v>8256</v>
      </c>
      <c r="BM9378" s="74"/>
    </row>
    <row r="9379" spans="63:65" x14ac:dyDescent="0.25">
      <c r="BK9379" s="74">
        <v>14634</v>
      </c>
      <c r="BL9379" s="74" t="s">
        <v>1308</v>
      </c>
      <c r="BM9379" s="74"/>
    </row>
    <row r="9380" spans="63:65" x14ac:dyDescent="0.25">
      <c r="BK9380" s="74">
        <v>14635</v>
      </c>
      <c r="BL9380" s="74" t="s">
        <v>11168</v>
      </c>
      <c r="BM9380" s="74"/>
    </row>
    <row r="9381" spans="63:65" x14ac:dyDescent="0.25">
      <c r="BK9381" s="74">
        <v>14636</v>
      </c>
      <c r="BL9381" s="74" t="s">
        <v>8257</v>
      </c>
      <c r="BM9381" s="74"/>
    </row>
    <row r="9382" spans="63:65" x14ac:dyDescent="0.25">
      <c r="BK9382" s="74">
        <v>14637</v>
      </c>
      <c r="BL9382" s="74" t="s">
        <v>8258</v>
      </c>
      <c r="BM9382" s="74"/>
    </row>
    <row r="9383" spans="63:65" x14ac:dyDescent="0.25">
      <c r="BK9383" s="74">
        <v>14638</v>
      </c>
      <c r="BL9383" s="74" t="s">
        <v>5980</v>
      </c>
      <c r="BM9383" s="74"/>
    </row>
    <row r="9384" spans="63:65" x14ac:dyDescent="0.25">
      <c r="BK9384" s="74">
        <v>14639</v>
      </c>
      <c r="BL9384" s="74" t="s">
        <v>8259</v>
      </c>
      <c r="BM9384" s="74"/>
    </row>
    <row r="9385" spans="63:65" x14ac:dyDescent="0.25">
      <c r="BK9385" s="74">
        <v>14640</v>
      </c>
      <c r="BL9385" s="74" t="s">
        <v>8260</v>
      </c>
      <c r="BM9385" s="74"/>
    </row>
    <row r="9386" spans="63:65" x14ac:dyDescent="0.25">
      <c r="BK9386" s="74">
        <v>14641</v>
      </c>
      <c r="BL9386" s="74" t="s">
        <v>11169</v>
      </c>
      <c r="BM9386" s="74"/>
    </row>
    <row r="9387" spans="63:65" x14ac:dyDescent="0.25">
      <c r="BK9387" s="74">
        <v>14642</v>
      </c>
      <c r="BL9387" s="74" t="s">
        <v>5817</v>
      </c>
      <c r="BM9387" s="74"/>
    </row>
    <row r="9388" spans="63:65" x14ac:dyDescent="0.25">
      <c r="BK9388" s="74">
        <v>14643</v>
      </c>
      <c r="BL9388" s="74" t="s">
        <v>8261</v>
      </c>
      <c r="BM9388" s="74"/>
    </row>
    <row r="9389" spans="63:65" x14ac:dyDescent="0.25">
      <c r="BK9389" s="74">
        <v>14644</v>
      </c>
      <c r="BL9389" s="74" t="s">
        <v>2304</v>
      </c>
      <c r="BM9389" s="74"/>
    </row>
    <row r="9390" spans="63:65" x14ac:dyDescent="0.25">
      <c r="BK9390" s="74">
        <v>14645</v>
      </c>
      <c r="BL9390" s="74" t="s">
        <v>7314</v>
      </c>
      <c r="BM9390" s="74"/>
    </row>
    <row r="9391" spans="63:65" x14ac:dyDescent="0.25">
      <c r="BK9391" s="74">
        <v>14646</v>
      </c>
      <c r="BL9391" s="74" t="s">
        <v>4356</v>
      </c>
      <c r="BM9391" s="74"/>
    </row>
    <row r="9392" spans="63:65" x14ac:dyDescent="0.25">
      <c r="BK9392" s="74">
        <v>14647</v>
      </c>
      <c r="BL9392" s="74" t="s">
        <v>11170</v>
      </c>
      <c r="BM9392" s="74"/>
    </row>
    <row r="9393" spans="63:65" x14ac:dyDescent="0.25">
      <c r="BK9393" s="74">
        <v>14648</v>
      </c>
      <c r="BL9393" s="74" t="s">
        <v>5527</v>
      </c>
      <c r="BM9393" s="74"/>
    </row>
    <row r="9394" spans="63:65" x14ac:dyDescent="0.25">
      <c r="BK9394" s="74">
        <v>14649</v>
      </c>
      <c r="BL9394" s="74" t="s">
        <v>11171</v>
      </c>
      <c r="BM9394" s="74"/>
    </row>
    <row r="9395" spans="63:65" x14ac:dyDescent="0.25">
      <c r="BK9395" s="74">
        <v>14651</v>
      </c>
      <c r="BL9395" s="74" t="s">
        <v>11172</v>
      </c>
      <c r="BM9395" s="74"/>
    </row>
    <row r="9396" spans="63:65" x14ac:dyDescent="0.25">
      <c r="BK9396" s="74">
        <v>14652</v>
      </c>
      <c r="BL9396" s="74" t="s">
        <v>11173</v>
      </c>
      <c r="BM9396" s="74"/>
    </row>
    <row r="9397" spans="63:65" x14ac:dyDescent="0.25">
      <c r="BK9397" s="74">
        <v>14653</v>
      </c>
      <c r="BL9397" s="74" t="s">
        <v>11174</v>
      </c>
      <c r="BM9397" s="74"/>
    </row>
    <row r="9398" spans="63:65" x14ac:dyDescent="0.25">
      <c r="BK9398" s="74">
        <v>14654</v>
      </c>
      <c r="BL9398" s="74" t="s">
        <v>3510</v>
      </c>
      <c r="BM9398" s="74"/>
    </row>
    <row r="9399" spans="63:65" x14ac:dyDescent="0.25">
      <c r="BK9399" s="74">
        <v>14655</v>
      </c>
      <c r="BL9399" s="74" t="s">
        <v>4892</v>
      </c>
      <c r="BM9399" s="74"/>
    </row>
    <row r="9400" spans="63:65" x14ac:dyDescent="0.25">
      <c r="BK9400" s="74">
        <v>14657</v>
      </c>
      <c r="BL9400" s="74" t="s">
        <v>11175</v>
      </c>
      <c r="BM9400" s="74"/>
    </row>
    <row r="9401" spans="63:65" x14ac:dyDescent="0.25">
      <c r="BK9401" s="74">
        <v>14658</v>
      </c>
      <c r="BL9401" s="74" t="s">
        <v>8263</v>
      </c>
      <c r="BM9401" s="74"/>
    </row>
    <row r="9402" spans="63:65" x14ac:dyDescent="0.25">
      <c r="BK9402" s="74">
        <v>14659</v>
      </c>
      <c r="BL9402" s="74" t="s">
        <v>5777</v>
      </c>
      <c r="BM9402" s="74"/>
    </row>
    <row r="9403" spans="63:65" x14ac:dyDescent="0.25">
      <c r="BK9403" s="74">
        <v>14660</v>
      </c>
      <c r="BL9403" s="74" t="s">
        <v>3357</v>
      </c>
      <c r="BM9403" s="74"/>
    </row>
    <row r="9404" spans="63:65" x14ac:dyDescent="0.25">
      <c r="BK9404" s="74">
        <v>14661</v>
      </c>
      <c r="BL9404" s="74" t="s">
        <v>11176</v>
      </c>
      <c r="BM9404" s="74"/>
    </row>
    <row r="9405" spans="63:65" x14ac:dyDescent="0.25">
      <c r="BK9405" s="74">
        <v>14662</v>
      </c>
      <c r="BL9405" s="74" t="s">
        <v>7567</v>
      </c>
      <c r="BM9405" s="74"/>
    </row>
    <row r="9406" spans="63:65" x14ac:dyDescent="0.25">
      <c r="BK9406" s="74">
        <v>14663</v>
      </c>
      <c r="BL9406" s="74" t="s">
        <v>7567</v>
      </c>
      <c r="BM9406" s="74"/>
    </row>
    <row r="9407" spans="63:65" x14ac:dyDescent="0.25">
      <c r="BK9407" s="74">
        <v>14664</v>
      </c>
      <c r="BL9407" s="74" t="s">
        <v>11177</v>
      </c>
      <c r="BM9407" s="74"/>
    </row>
    <row r="9408" spans="63:65" x14ac:dyDescent="0.25">
      <c r="BK9408" s="74">
        <v>14665</v>
      </c>
      <c r="BL9408" s="74" t="s">
        <v>3357</v>
      </c>
      <c r="BM9408" s="74"/>
    </row>
    <row r="9409" spans="63:65" x14ac:dyDescent="0.25">
      <c r="BK9409" s="74">
        <v>14666</v>
      </c>
      <c r="BL9409" s="74" t="s">
        <v>8264</v>
      </c>
      <c r="BM9409" s="74"/>
    </row>
    <row r="9410" spans="63:65" x14ac:dyDescent="0.25">
      <c r="BK9410" s="74">
        <v>14667</v>
      </c>
      <c r="BL9410" s="74" t="s">
        <v>11178</v>
      </c>
      <c r="BM9410" s="74"/>
    </row>
    <row r="9411" spans="63:65" x14ac:dyDescent="0.25">
      <c r="BK9411" s="74">
        <v>14668</v>
      </c>
      <c r="BL9411" s="74" t="s">
        <v>8265</v>
      </c>
      <c r="BM9411" s="74"/>
    </row>
    <row r="9412" spans="63:65" x14ac:dyDescent="0.25">
      <c r="BK9412" s="74">
        <v>14669</v>
      </c>
      <c r="BL9412" s="74" t="s">
        <v>8266</v>
      </c>
      <c r="BM9412" s="74"/>
    </row>
    <row r="9413" spans="63:65" x14ac:dyDescent="0.25">
      <c r="BK9413" s="74">
        <v>14670</v>
      </c>
      <c r="BL9413" s="74" t="s">
        <v>4073</v>
      </c>
      <c r="BM9413" s="74"/>
    </row>
    <row r="9414" spans="63:65" x14ac:dyDescent="0.25">
      <c r="BK9414" s="74">
        <v>14671</v>
      </c>
      <c r="BL9414" s="74" t="s">
        <v>8232</v>
      </c>
      <c r="BM9414" s="74"/>
    </row>
    <row r="9415" spans="63:65" x14ac:dyDescent="0.25">
      <c r="BK9415" s="74">
        <v>14672</v>
      </c>
      <c r="BL9415" s="74" t="s">
        <v>5495</v>
      </c>
      <c r="BM9415" s="74"/>
    </row>
    <row r="9416" spans="63:65" x14ac:dyDescent="0.25">
      <c r="BK9416" s="74">
        <v>14673</v>
      </c>
      <c r="BL9416" s="74" t="s">
        <v>8267</v>
      </c>
      <c r="BM9416" s="74"/>
    </row>
    <row r="9417" spans="63:65" x14ac:dyDescent="0.25">
      <c r="BK9417" s="74">
        <v>14674</v>
      </c>
      <c r="BL9417" s="74" t="s">
        <v>4892</v>
      </c>
      <c r="BM9417" s="74"/>
    </row>
    <row r="9418" spans="63:65" x14ac:dyDescent="0.25">
      <c r="BK9418" s="74">
        <v>14675</v>
      </c>
      <c r="BL9418" s="74" t="s">
        <v>8268</v>
      </c>
      <c r="BM9418" s="74"/>
    </row>
    <row r="9419" spans="63:65" x14ac:dyDescent="0.25">
      <c r="BK9419" s="74">
        <v>14676</v>
      </c>
      <c r="BL9419" s="74" t="s">
        <v>11179</v>
      </c>
      <c r="BM9419" s="74"/>
    </row>
    <row r="9420" spans="63:65" x14ac:dyDescent="0.25">
      <c r="BK9420" s="74">
        <v>14677</v>
      </c>
      <c r="BL9420" s="74" t="s">
        <v>2307</v>
      </c>
      <c r="BM9420" s="74"/>
    </row>
    <row r="9421" spans="63:65" x14ac:dyDescent="0.25">
      <c r="BK9421" s="74">
        <v>14678</v>
      </c>
      <c r="BL9421" s="74" t="s">
        <v>11180</v>
      </c>
      <c r="BM9421" s="74"/>
    </row>
    <row r="9422" spans="63:65" x14ac:dyDescent="0.25">
      <c r="BK9422" s="74">
        <v>14679</v>
      </c>
      <c r="BL9422" s="74" t="s">
        <v>8269</v>
      </c>
      <c r="BM9422" s="74"/>
    </row>
    <row r="9423" spans="63:65" x14ac:dyDescent="0.25">
      <c r="BK9423" s="74">
        <v>14680</v>
      </c>
      <c r="BL9423" s="74" t="s">
        <v>3592</v>
      </c>
      <c r="BM9423" s="74"/>
    </row>
    <row r="9424" spans="63:65" x14ac:dyDescent="0.25">
      <c r="BK9424" s="74">
        <v>14681</v>
      </c>
      <c r="BL9424" s="74" t="s">
        <v>8270</v>
      </c>
      <c r="BM9424" s="74"/>
    </row>
    <row r="9425" spans="63:65" x14ac:dyDescent="0.25">
      <c r="BK9425" s="74">
        <v>14682</v>
      </c>
      <c r="BL9425" s="74" t="s">
        <v>8271</v>
      </c>
      <c r="BM9425" s="74"/>
    </row>
    <row r="9426" spans="63:65" x14ac:dyDescent="0.25">
      <c r="BK9426" s="74">
        <v>14683</v>
      </c>
      <c r="BL9426" s="74" t="s">
        <v>8272</v>
      </c>
      <c r="BM9426" s="74"/>
    </row>
    <row r="9427" spans="63:65" x14ac:dyDescent="0.25">
      <c r="BK9427" s="74">
        <v>14684</v>
      </c>
      <c r="BL9427" s="74" t="s">
        <v>11181</v>
      </c>
      <c r="BM9427" s="74"/>
    </row>
    <row r="9428" spans="63:65" x14ac:dyDescent="0.25">
      <c r="BK9428" s="74">
        <v>14685</v>
      </c>
      <c r="BL9428" s="74" t="s">
        <v>8273</v>
      </c>
      <c r="BM9428" s="74"/>
    </row>
    <row r="9429" spans="63:65" x14ac:dyDescent="0.25">
      <c r="BK9429" s="74">
        <v>14686</v>
      </c>
      <c r="BL9429" s="74" t="s">
        <v>8274</v>
      </c>
      <c r="BM9429" s="74"/>
    </row>
    <row r="9430" spans="63:65" x14ac:dyDescent="0.25">
      <c r="BK9430" s="74">
        <v>14687</v>
      </c>
      <c r="BL9430" s="74" t="s">
        <v>3138</v>
      </c>
      <c r="BM9430" s="74"/>
    </row>
    <row r="9431" spans="63:65" x14ac:dyDescent="0.25">
      <c r="BK9431" s="74">
        <v>14688</v>
      </c>
      <c r="BL9431" s="74" t="s">
        <v>8275</v>
      </c>
      <c r="BM9431" s="74"/>
    </row>
    <row r="9432" spans="63:65" x14ac:dyDescent="0.25">
      <c r="BK9432" s="74">
        <v>14689</v>
      </c>
      <c r="BL9432" s="74" t="s">
        <v>8276</v>
      </c>
      <c r="BM9432" s="74"/>
    </row>
    <row r="9433" spans="63:65" x14ac:dyDescent="0.25">
      <c r="BK9433" s="74">
        <v>14690</v>
      </c>
      <c r="BL9433" s="74" t="s">
        <v>11182</v>
      </c>
      <c r="BM9433" s="74"/>
    </row>
    <row r="9434" spans="63:65" x14ac:dyDescent="0.25">
      <c r="BK9434" s="74">
        <v>14691</v>
      </c>
      <c r="BL9434" s="74" t="s">
        <v>8277</v>
      </c>
      <c r="BM9434" s="74"/>
    </row>
    <row r="9435" spans="63:65" x14ac:dyDescent="0.25">
      <c r="BK9435" s="74">
        <v>14692</v>
      </c>
      <c r="BL9435" s="74" t="s">
        <v>2311</v>
      </c>
      <c r="BM9435" s="74"/>
    </row>
    <row r="9436" spans="63:65" x14ac:dyDescent="0.25">
      <c r="BK9436" s="74">
        <v>14693</v>
      </c>
      <c r="BL9436" s="74" t="s">
        <v>4064</v>
      </c>
      <c r="BM9436" s="74"/>
    </row>
    <row r="9437" spans="63:65" x14ac:dyDescent="0.25">
      <c r="BK9437" s="74">
        <v>14694</v>
      </c>
      <c r="BL9437" s="74" t="s">
        <v>8278</v>
      </c>
      <c r="BM9437" s="74"/>
    </row>
    <row r="9438" spans="63:65" x14ac:dyDescent="0.25">
      <c r="BK9438" s="74">
        <v>14695</v>
      </c>
      <c r="BL9438" s="74" t="s">
        <v>4795</v>
      </c>
      <c r="BM9438" s="74"/>
    </row>
    <row r="9439" spans="63:65" x14ac:dyDescent="0.25">
      <c r="BK9439" s="74">
        <v>14696</v>
      </c>
      <c r="BL9439" s="74" t="s">
        <v>8188</v>
      </c>
      <c r="BM9439" s="74"/>
    </row>
    <row r="9440" spans="63:65" x14ac:dyDescent="0.25">
      <c r="BK9440" s="74">
        <v>14697</v>
      </c>
      <c r="BL9440" s="74" t="s">
        <v>11183</v>
      </c>
      <c r="BM9440" s="74"/>
    </row>
    <row r="9441" spans="63:65" x14ac:dyDescent="0.25">
      <c r="BK9441" s="74">
        <v>14698</v>
      </c>
      <c r="BL9441" s="74" t="s">
        <v>6813</v>
      </c>
      <c r="BM9441" s="74"/>
    </row>
    <row r="9442" spans="63:65" x14ac:dyDescent="0.25">
      <c r="BK9442" s="74">
        <v>14699</v>
      </c>
      <c r="BL9442" s="74" t="s">
        <v>11184</v>
      </c>
      <c r="BM9442" s="74"/>
    </row>
    <row r="9443" spans="63:65" x14ac:dyDescent="0.25">
      <c r="BK9443" s="74">
        <v>14700</v>
      </c>
      <c r="BL9443" s="74" t="s">
        <v>8279</v>
      </c>
      <c r="BM9443" s="74"/>
    </row>
    <row r="9444" spans="63:65" x14ac:dyDescent="0.25">
      <c r="BK9444" s="74">
        <v>14701</v>
      </c>
      <c r="BL9444" s="74" t="s">
        <v>6971</v>
      </c>
      <c r="BM9444" s="74"/>
    </row>
    <row r="9445" spans="63:65" x14ac:dyDescent="0.25">
      <c r="BK9445" s="74">
        <v>14702</v>
      </c>
      <c r="BL9445" s="74" t="s">
        <v>11185</v>
      </c>
      <c r="BM9445" s="74"/>
    </row>
    <row r="9446" spans="63:65" x14ac:dyDescent="0.25">
      <c r="BK9446" s="74">
        <v>14703</v>
      </c>
      <c r="BL9446" s="74" t="s">
        <v>8280</v>
      </c>
      <c r="BM9446" s="74"/>
    </row>
    <row r="9447" spans="63:65" x14ac:dyDescent="0.25">
      <c r="BK9447" s="74">
        <v>14704</v>
      </c>
      <c r="BL9447" s="74" t="s">
        <v>8014</v>
      </c>
      <c r="BM9447" s="74"/>
    </row>
    <row r="9448" spans="63:65" x14ac:dyDescent="0.25">
      <c r="BK9448" s="74">
        <v>14705</v>
      </c>
      <c r="BL9448" s="74" t="s">
        <v>7456</v>
      </c>
      <c r="BM9448" s="74"/>
    </row>
    <row r="9449" spans="63:65" x14ac:dyDescent="0.25">
      <c r="BK9449" s="74">
        <v>14706</v>
      </c>
      <c r="BL9449" s="74" t="s">
        <v>11186</v>
      </c>
      <c r="BM9449" s="74"/>
    </row>
    <row r="9450" spans="63:65" x14ac:dyDescent="0.25">
      <c r="BK9450" s="74">
        <v>14707</v>
      </c>
      <c r="BL9450" s="74" t="s">
        <v>6253</v>
      </c>
      <c r="BM9450" s="74"/>
    </row>
    <row r="9451" spans="63:65" x14ac:dyDescent="0.25">
      <c r="BK9451" s="74">
        <v>14708</v>
      </c>
      <c r="BL9451" s="74" t="s">
        <v>6270</v>
      </c>
      <c r="BM9451" s="74"/>
    </row>
    <row r="9452" spans="63:65" x14ac:dyDescent="0.25">
      <c r="BK9452" s="74">
        <v>14709</v>
      </c>
      <c r="BL9452" s="74" t="s">
        <v>3357</v>
      </c>
      <c r="BM9452" s="74"/>
    </row>
    <row r="9453" spans="63:65" x14ac:dyDescent="0.25">
      <c r="BK9453" s="74">
        <v>14710</v>
      </c>
      <c r="BL9453" s="74" t="s">
        <v>11187</v>
      </c>
      <c r="BM9453" s="74"/>
    </row>
    <row r="9454" spans="63:65" x14ac:dyDescent="0.25">
      <c r="BK9454" s="74">
        <v>14712</v>
      </c>
      <c r="BL9454" s="74" t="s">
        <v>11188</v>
      </c>
      <c r="BM9454" s="74"/>
    </row>
    <row r="9455" spans="63:65" x14ac:dyDescent="0.25">
      <c r="BK9455" s="74">
        <v>14713</v>
      </c>
      <c r="BL9455" s="74" t="s">
        <v>7066</v>
      </c>
      <c r="BM9455" s="74"/>
    </row>
    <row r="9456" spans="63:65" x14ac:dyDescent="0.25">
      <c r="BK9456" s="74">
        <v>14714</v>
      </c>
      <c r="BL9456" s="74" t="s">
        <v>8281</v>
      </c>
      <c r="BM9456" s="74"/>
    </row>
    <row r="9457" spans="63:65" x14ac:dyDescent="0.25">
      <c r="BK9457" s="74">
        <v>14715</v>
      </c>
      <c r="BL9457" s="74" t="s">
        <v>11189</v>
      </c>
      <c r="BM9457" s="74"/>
    </row>
    <row r="9458" spans="63:65" x14ac:dyDescent="0.25">
      <c r="BK9458" s="74">
        <v>14716</v>
      </c>
      <c r="BL9458" s="74" t="s">
        <v>8282</v>
      </c>
      <c r="BM9458" s="74"/>
    </row>
    <row r="9459" spans="63:65" x14ac:dyDescent="0.25">
      <c r="BK9459" s="74">
        <v>14717</v>
      </c>
      <c r="BL9459" s="74" t="s">
        <v>8283</v>
      </c>
      <c r="BM9459" s="74"/>
    </row>
    <row r="9460" spans="63:65" x14ac:dyDescent="0.25">
      <c r="BK9460" s="74">
        <v>14718</v>
      </c>
      <c r="BL9460" s="74" t="s">
        <v>11190</v>
      </c>
      <c r="BM9460" s="74"/>
    </row>
    <row r="9461" spans="63:65" x14ac:dyDescent="0.25">
      <c r="BK9461" s="74">
        <v>14719</v>
      </c>
      <c r="BL9461" s="74" t="s">
        <v>8284</v>
      </c>
      <c r="BM9461" s="74"/>
    </row>
    <row r="9462" spans="63:65" x14ac:dyDescent="0.25">
      <c r="BK9462" s="74">
        <v>14720</v>
      </c>
      <c r="BL9462" s="74" t="s">
        <v>2313</v>
      </c>
      <c r="BM9462" s="74"/>
    </row>
    <row r="9463" spans="63:65" x14ac:dyDescent="0.25">
      <c r="BK9463" s="74">
        <v>14721</v>
      </c>
      <c r="BL9463" s="74" t="s">
        <v>8285</v>
      </c>
      <c r="BM9463" s="74"/>
    </row>
    <row r="9464" spans="63:65" x14ac:dyDescent="0.25">
      <c r="BK9464" s="74">
        <v>14722</v>
      </c>
      <c r="BL9464" s="74" t="s">
        <v>8285</v>
      </c>
      <c r="BM9464" s="74"/>
    </row>
    <row r="9465" spans="63:65" x14ac:dyDescent="0.25">
      <c r="BK9465" s="74">
        <v>14723</v>
      </c>
      <c r="BL9465" s="74" t="s">
        <v>910</v>
      </c>
      <c r="BM9465" s="74"/>
    </row>
    <row r="9466" spans="63:65" x14ac:dyDescent="0.25">
      <c r="BK9466" s="74">
        <v>14724</v>
      </c>
      <c r="BL9466" s="74" t="s">
        <v>8286</v>
      </c>
      <c r="BM9466" s="74"/>
    </row>
    <row r="9467" spans="63:65" x14ac:dyDescent="0.25">
      <c r="BK9467" s="74">
        <v>14725</v>
      </c>
      <c r="BL9467" s="74" t="s">
        <v>8287</v>
      </c>
      <c r="BM9467" s="74"/>
    </row>
    <row r="9468" spans="63:65" x14ac:dyDescent="0.25">
      <c r="BK9468" s="74">
        <v>14726</v>
      </c>
      <c r="BL9468" s="74" t="s">
        <v>8288</v>
      </c>
      <c r="BM9468" s="74"/>
    </row>
    <row r="9469" spans="63:65" x14ac:dyDescent="0.25">
      <c r="BK9469" s="74">
        <v>14727</v>
      </c>
      <c r="BL9469" s="74" t="s">
        <v>8289</v>
      </c>
      <c r="BM9469" s="74"/>
    </row>
    <row r="9470" spans="63:65" x14ac:dyDescent="0.25">
      <c r="BK9470" s="74">
        <v>14728</v>
      </c>
      <c r="BL9470" s="74" t="s">
        <v>11191</v>
      </c>
      <c r="BM9470" s="74"/>
    </row>
    <row r="9471" spans="63:65" x14ac:dyDescent="0.25">
      <c r="BK9471" s="74">
        <v>14729</v>
      </c>
      <c r="BL9471" s="74" t="s">
        <v>8290</v>
      </c>
      <c r="BM9471" s="74"/>
    </row>
    <row r="9472" spans="63:65" x14ac:dyDescent="0.25">
      <c r="BK9472" s="74">
        <v>14730</v>
      </c>
      <c r="BL9472" s="74" t="s">
        <v>8291</v>
      </c>
      <c r="BM9472" s="74"/>
    </row>
    <row r="9473" spans="63:65" x14ac:dyDescent="0.25">
      <c r="BK9473" s="74">
        <v>14731</v>
      </c>
      <c r="BL9473" s="74" t="s">
        <v>8292</v>
      </c>
      <c r="BM9473" s="74"/>
    </row>
    <row r="9474" spans="63:65" x14ac:dyDescent="0.25">
      <c r="BK9474" s="74">
        <v>14732</v>
      </c>
      <c r="BL9474" s="74" t="s">
        <v>8293</v>
      </c>
      <c r="BM9474" s="74"/>
    </row>
    <row r="9475" spans="63:65" x14ac:dyDescent="0.25">
      <c r="BK9475" s="74">
        <v>14733</v>
      </c>
      <c r="BL9475" s="74" t="s">
        <v>6972</v>
      </c>
      <c r="BM9475" s="74"/>
    </row>
    <row r="9476" spans="63:65" x14ac:dyDescent="0.25">
      <c r="BK9476" s="74">
        <v>14734</v>
      </c>
      <c r="BL9476" s="74" t="s">
        <v>11192</v>
      </c>
      <c r="BM9476" s="74"/>
    </row>
    <row r="9477" spans="63:65" x14ac:dyDescent="0.25">
      <c r="BK9477" s="74">
        <v>14735</v>
      </c>
      <c r="BL9477" s="74" t="s">
        <v>11193</v>
      </c>
      <c r="BM9477" s="74"/>
    </row>
    <row r="9478" spans="63:65" x14ac:dyDescent="0.25">
      <c r="BK9478" s="74">
        <v>14736</v>
      </c>
      <c r="BL9478" s="74" t="s">
        <v>11194</v>
      </c>
      <c r="BM9478" s="74"/>
    </row>
    <row r="9479" spans="63:65" x14ac:dyDescent="0.25">
      <c r="BK9479" s="74">
        <v>14737</v>
      </c>
      <c r="BL9479" s="74" t="s">
        <v>11195</v>
      </c>
      <c r="BM9479" s="74"/>
    </row>
    <row r="9480" spans="63:65" x14ac:dyDescent="0.25">
      <c r="BK9480" s="74">
        <v>14738</v>
      </c>
      <c r="BL9480" s="74" t="s">
        <v>11196</v>
      </c>
      <c r="BM9480" s="74"/>
    </row>
    <row r="9481" spans="63:65" x14ac:dyDescent="0.25">
      <c r="BK9481" s="74">
        <v>14739</v>
      </c>
      <c r="BL9481" s="74" t="s">
        <v>8125</v>
      </c>
      <c r="BM9481" s="74"/>
    </row>
    <row r="9482" spans="63:65" x14ac:dyDescent="0.25">
      <c r="BK9482" s="74">
        <v>14740</v>
      </c>
      <c r="BL9482" s="74" t="s">
        <v>11197</v>
      </c>
      <c r="BM9482" s="74"/>
    </row>
    <row r="9483" spans="63:65" x14ac:dyDescent="0.25">
      <c r="BK9483" s="74">
        <v>14741</v>
      </c>
      <c r="BL9483" s="74" t="s">
        <v>8147</v>
      </c>
      <c r="BM9483" s="74"/>
    </row>
    <row r="9484" spans="63:65" x14ac:dyDescent="0.25">
      <c r="BK9484" s="74">
        <v>14742</v>
      </c>
      <c r="BL9484" s="74" t="s">
        <v>2857</v>
      </c>
      <c r="BM9484" s="74"/>
    </row>
    <row r="9485" spans="63:65" x14ac:dyDescent="0.25">
      <c r="BK9485" s="74">
        <v>14743</v>
      </c>
      <c r="BL9485" s="74" t="s">
        <v>11198</v>
      </c>
      <c r="BM9485" s="74"/>
    </row>
    <row r="9486" spans="63:65" x14ac:dyDescent="0.25">
      <c r="BK9486" s="74">
        <v>14744</v>
      </c>
      <c r="BL9486" s="74" t="s">
        <v>11199</v>
      </c>
      <c r="BM9486" s="74"/>
    </row>
    <row r="9487" spans="63:65" x14ac:dyDescent="0.25">
      <c r="BK9487" s="74">
        <v>14745</v>
      </c>
      <c r="BL9487" s="74" t="s">
        <v>8294</v>
      </c>
      <c r="BM9487" s="74"/>
    </row>
    <row r="9488" spans="63:65" x14ac:dyDescent="0.25">
      <c r="BK9488" s="74">
        <v>14746</v>
      </c>
      <c r="BL9488" s="74" t="s">
        <v>8295</v>
      </c>
      <c r="BM9488" s="74"/>
    </row>
    <row r="9489" spans="63:65" x14ac:dyDescent="0.25">
      <c r="BK9489" s="74">
        <v>14747</v>
      </c>
      <c r="BL9489" s="74" t="s">
        <v>8296</v>
      </c>
      <c r="BM9489" s="74"/>
    </row>
    <row r="9490" spans="63:65" x14ac:dyDescent="0.25">
      <c r="BK9490" s="74">
        <v>14748</v>
      </c>
      <c r="BL9490" s="74" t="s">
        <v>8297</v>
      </c>
      <c r="BM9490" s="74"/>
    </row>
    <row r="9491" spans="63:65" x14ac:dyDescent="0.25">
      <c r="BK9491" s="74">
        <v>14749</v>
      </c>
      <c r="BL9491" s="74" t="s">
        <v>8298</v>
      </c>
      <c r="BM9491" s="74"/>
    </row>
    <row r="9492" spans="63:65" x14ac:dyDescent="0.25">
      <c r="BK9492" s="74">
        <v>14750</v>
      </c>
      <c r="BL9492" s="74" t="s">
        <v>8299</v>
      </c>
      <c r="BM9492" s="74"/>
    </row>
    <row r="9493" spans="63:65" x14ac:dyDescent="0.25">
      <c r="BK9493" s="74">
        <v>14751</v>
      </c>
      <c r="BL9493" s="74" t="s">
        <v>8300</v>
      </c>
      <c r="BM9493" s="74"/>
    </row>
    <row r="9494" spans="63:65" x14ac:dyDescent="0.25">
      <c r="BK9494" s="74">
        <v>14752</v>
      </c>
      <c r="BL9494" s="74" t="s">
        <v>8301</v>
      </c>
      <c r="BM9494" s="74"/>
    </row>
    <row r="9495" spans="63:65" x14ac:dyDescent="0.25">
      <c r="BK9495" s="74">
        <v>14753</v>
      </c>
      <c r="BL9495" s="74" t="s">
        <v>8302</v>
      </c>
      <c r="BM9495" s="74"/>
    </row>
    <row r="9496" spans="63:65" x14ac:dyDescent="0.25">
      <c r="BK9496" s="74">
        <v>14754</v>
      </c>
      <c r="BL9496" s="74" t="s">
        <v>11200</v>
      </c>
      <c r="BM9496" s="74"/>
    </row>
    <row r="9497" spans="63:65" x14ac:dyDescent="0.25">
      <c r="BK9497" s="74">
        <v>14755</v>
      </c>
      <c r="BL9497" s="74" t="s">
        <v>11201</v>
      </c>
      <c r="BM9497" s="74"/>
    </row>
    <row r="9498" spans="63:65" x14ac:dyDescent="0.25">
      <c r="BK9498" s="74">
        <v>14756</v>
      </c>
      <c r="BL9498" s="74" t="s">
        <v>8303</v>
      </c>
      <c r="BM9498" s="74"/>
    </row>
    <row r="9499" spans="63:65" x14ac:dyDescent="0.25">
      <c r="BK9499" s="74">
        <v>14757</v>
      </c>
      <c r="BL9499" s="74" t="s">
        <v>11202</v>
      </c>
      <c r="BM9499" s="74"/>
    </row>
    <row r="9500" spans="63:65" x14ac:dyDescent="0.25">
      <c r="BK9500" s="74">
        <v>14758</v>
      </c>
      <c r="BL9500" s="74" t="s">
        <v>11203</v>
      </c>
      <c r="BM9500" s="74"/>
    </row>
    <row r="9501" spans="63:65" x14ac:dyDescent="0.25">
      <c r="BK9501" s="74">
        <v>14759</v>
      </c>
      <c r="BL9501" s="74" t="s">
        <v>8304</v>
      </c>
      <c r="BM9501" s="74"/>
    </row>
    <row r="9502" spans="63:65" x14ac:dyDescent="0.25">
      <c r="BK9502" s="74">
        <v>14760</v>
      </c>
      <c r="BL9502" s="74" t="s">
        <v>8305</v>
      </c>
      <c r="BM9502" s="74"/>
    </row>
    <row r="9503" spans="63:65" x14ac:dyDescent="0.25">
      <c r="BK9503" s="74">
        <v>14761</v>
      </c>
      <c r="BL9503" s="74" t="s">
        <v>11204</v>
      </c>
      <c r="BM9503" s="74"/>
    </row>
    <row r="9504" spans="63:65" x14ac:dyDescent="0.25">
      <c r="BK9504" s="74">
        <v>14762</v>
      </c>
      <c r="BL9504" s="74" t="s">
        <v>8306</v>
      </c>
      <c r="BM9504" s="74"/>
    </row>
    <row r="9505" spans="63:65" x14ac:dyDescent="0.25">
      <c r="BK9505" s="74">
        <v>14763</v>
      </c>
      <c r="BL9505" s="74" t="s">
        <v>11205</v>
      </c>
      <c r="BM9505" s="74"/>
    </row>
    <row r="9506" spans="63:65" x14ac:dyDescent="0.25">
      <c r="BK9506" s="74">
        <v>14764</v>
      </c>
      <c r="BL9506" s="74" t="s">
        <v>8213</v>
      </c>
      <c r="BM9506" s="74"/>
    </row>
    <row r="9507" spans="63:65" x14ac:dyDescent="0.25">
      <c r="BK9507" s="74">
        <v>14765</v>
      </c>
      <c r="BL9507" s="74" t="s">
        <v>11206</v>
      </c>
      <c r="BM9507" s="74"/>
    </row>
    <row r="9508" spans="63:65" x14ac:dyDescent="0.25">
      <c r="BK9508" s="74">
        <v>14766</v>
      </c>
      <c r="BL9508" s="74" t="s">
        <v>11207</v>
      </c>
      <c r="BM9508" s="74"/>
    </row>
    <row r="9509" spans="63:65" x14ac:dyDescent="0.25">
      <c r="BK9509" s="74">
        <v>14767</v>
      </c>
      <c r="BL9509" s="74" t="s">
        <v>11208</v>
      </c>
      <c r="BM9509" s="74"/>
    </row>
    <row r="9510" spans="63:65" x14ac:dyDescent="0.25">
      <c r="BK9510" s="74">
        <v>14768</v>
      </c>
      <c r="BL9510" s="74" t="s">
        <v>11209</v>
      </c>
      <c r="BM9510" s="74"/>
    </row>
    <row r="9511" spans="63:65" x14ac:dyDescent="0.25">
      <c r="BK9511" s="74">
        <v>14769</v>
      </c>
      <c r="BL9511" s="74" t="s">
        <v>11210</v>
      </c>
      <c r="BM9511" s="74"/>
    </row>
    <row r="9512" spans="63:65" x14ac:dyDescent="0.25">
      <c r="BK9512" s="74">
        <v>14770</v>
      </c>
      <c r="BL9512" s="74" t="s">
        <v>7370</v>
      </c>
      <c r="BM9512" s="74"/>
    </row>
    <row r="9513" spans="63:65" x14ac:dyDescent="0.25">
      <c r="BK9513" s="74">
        <v>14771</v>
      </c>
      <c r="BL9513" s="74" t="s">
        <v>7055</v>
      </c>
      <c r="BM9513" s="74"/>
    </row>
    <row r="9514" spans="63:65" x14ac:dyDescent="0.25">
      <c r="BK9514" s="74">
        <v>14773</v>
      </c>
      <c r="BL9514" s="74" t="s">
        <v>8308</v>
      </c>
      <c r="BM9514" s="74"/>
    </row>
    <row r="9515" spans="63:65" x14ac:dyDescent="0.25">
      <c r="BK9515" s="74">
        <v>14774</v>
      </c>
      <c r="BL9515" s="74" t="s">
        <v>3726</v>
      </c>
      <c r="BM9515" s="74"/>
    </row>
    <row r="9516" spans="63:65" x14ac:dyDescent="0.25">
      <c r="BK9516" s="74">
        <v>14775</v>
      </c>
      <c r="BL9516" s="74" t="s">
        <v>7653</v>
      </c>
      <c r="BM9516" s="74"/>
    </row>
    <row r="9517" spans="63:65" x14ac:dyDescent="0.25">
      <c r="BK9517" s="74">
        <v>14776</v>
      </c>
      <c r="BL9517" s="74" t="s">
        <v>11211</v>
      </c>
      <c r="BM9517" s="74"/>
    </row>
    <row r="9518" spans="63:65" x14ac:dyDescent="0.25">
      <c r="BK9518" s="74">
        <v>14777</v>
      </c>
      <c r="BL9518" s="74" t="s">
        <v>8309</v>
      </c>
      <c r="BM9518" s="74"/>
    </row>
    <row r="9519" spans="63:65" x14ac:dyDescent="0.25">
      <c r="BK9519" s="74">
        <v>14778</v>
      </c>
      <c r="BL9519" s="74" t="s">
        <v>1440</v>
      </c>
      <c r="BM9519" s="74"/>
    </row>
    <row r="9520" spans="63:65" x14ac:dyDescent="0.25">
      <c r="BK9520" s="74">
        <v>14779</v>
      </c>
      <c r="BL9520" s="74" t="s">
        <v>11212</v>
      </c>
      <c r="BM9520" s="74"/>
    </row>
    <row r="9521" spans="63:65" x14ac:dyDescent="0.25">
      <c r="BK9521" s="74">
        <v>14780</v>
      </c>
      <c r="BL9521" s="74" t="s">
        <v>8310</v>
      </c>
      <c r="BM9521" s="74"/>
    </row>
    <row r="9522" spans="63:65" x14ac:dyDescent="0.25">
      <c r="BK9522" s="74">
        <v>14781</v>
      </c>
      <c r="BL9522" s="74" t="s">
        <v>11213</v>
      </c>
      <c r="BM9522" s="74"/>
    </row>
    <row r="9523" spans="63:65" x14ac:dyDescent="0.25">
      <c r="BK9523" s="74">
        <v>14782</v>
      </c>
      <c r="BL9523" s="74" t="s">
        <v>8311</v>
      </c>
      <c r="BM9523" s="74"/>
    </row>
    <row r="9524" spans="63:65" x14ac:dyDescent="0.25">
      <c r="BK9524" s="74">
        <v>14783</v>
      </c>
      <c r="BL9524" s="74" t="s">
        <v>11214</v>
      </c>
      <c r="BM9524" s="74"/>
    </row>
    <row r="9525" spans="63:65" x14ac:dyDescent="0.25">
      <c r="BK9525" s="74">
        <v>14784</v>
      </c>
      <c r="BL9525" s="74" t="s">
        <v>8312</v>
      </c>
      <c r="BM9525" s="74"/>
    </row>
    <row r="9526" spans="63:65" x14ac:dyDescent="0.25">
      <c r="BK9526" s="74">
        <v>14785</v>
      </c>
      <c r="BL9526" s="74" t="s">
        <v>8313</v>
      </c>
      <c r="BM9526" s="74"/>
    </row>
    <row r="9527" spans="63:65" x14ac:dyDescent="0.25">
      <c r="BK9527" s="74">
        <v>14786</v>
      </c>
      <c r="BL9527" s="74" t="s">
        <v>8314</v>
      </c>
      <c r="BM9527" s="74"/>
    </row>
    <row r="9528" spans="63:65" x14ac:dyDescent="0.25">
      <c r="BK9528" s="74">
        <v>14787</v>
      </c>
      <c r="BL9528" s="74" t="s">
        <v>3378</v>
      </c>
      <c r="BM9528" s="74"/>
    </row>
    <row r="9529" spans="63:65" x14ac:dyDescent="0.25">
      <c r="BK9529" s="74">
        <v>14788</v>
      </c>
      <c r="BL9529" s="74" t="s">
        <v>8315</v>
      </c>
      <c r="BM9529" s="74"/>
    </row>
    <row r="9530" spans="63:65" x14ac:dyDescent="0.25">
      <c r="BK9530" s="74">
        <v>14789</v>
      </c>
      <c r="BL9530" s="74" t="s">
        <v>8316</v>
      </c>
      <c r="BM9530" s="74"/>
    </row>
    <row r="9531" spans="63:65" x14ac:dyDescent="0.25">
      <c r="BK9531" s="74">
        <v>14790</v>
      </c>
      <c r="BL9531" s="74" t="s">
        <v>11215</v>
      </c>
      <c r="BM9531" s="74"/>
    </row>
    <row r="9532" spans="63:65" x14ac:dyDescent="0.25">
      <c r="BK9532" s="74">
        <v>14791</v>
      </c>
      <c r="BL9532" s="74" t="s">
        <v>3958</v>
      </c>
      <c r="BM9532" s="74"/>
    </row>
    <row r="9533" spans="63:65" x14ac:dyDescent="0.25">
      <c r="BK9533" s="74">
        <v>14792</v>
      </c>
      <c r="BL9533" s="74" t="s">
        <v>4396</v>
      </c>
      <c r="BM9533" s="74"/>
    </row>
    <row r="9534" spans="63:65" x14ac:dyDescent="0.25">
      <c r="BK9534" s="74">
        <v>14793</v>
      </c>
      <c r="BL9534" s="74" t="s">
        <v>6765</v>
      </c>
      <c r="BM9534" s="74"/>
    </row>
    <row r="9535" spans="63:65" x14ac:dyDescent="0.25">
      <c r="BK9535" s="74">
        <v>14794</v>
      </c>
      <c r="BL9535" s="74" t="s">
        <v>11216</v>
      </c>
      <c r="BM9535" s="74"/>
    </row>
    <row r="9536" spans="63:65" x14ac:dyDescent="0.25">
      <c r="BK9536" s="74">
        <v>14795</v>
      </c>
      <c r="BL9536" s="74" t="s">
        <v>8317</v>
      </c>
      <c r="BM9536" s="74"/>
    </row>
    <row r="9537" spans="63:65" x14ac:dyDescent="0.25">
      <c r="BK9537" s="74">
        <v>14796</v>
      </c>
      <c r="BL9537" s="74" t="s">
        <v>2310</v>
      </c>
      <c r="BM9537" s="74"/>
    </row>
    <row r="9538" spans="63:65" x14ac:dyDescent="0.25">
      <c r="BK9538" s="74">
        <v>14797</v>
      </c>
      <c r="BL9538" s="74" t="s">
        <v>11217</v>
      </c>
      <c r="BM9538" s="74"/>
    </row>
    <row r="9539" spans="63:65" x14ac:dyDescent="0.25">
      <c r="BK9539" s="74">
        <v>14798</v>
      </c>
      <c r="BL9539" s="74" t="s">
        <v>8318</v>
      </c>
      <c r="BM9539" s="74"/>
    </row>
    <row r="9540" spans="63:65" x14ac:dyDescent="0.25">
      <c r="BK9540" s="74">
        <v>14799</v>
      </c>
      <c r="BL9540" s="74" t="s">
        <v>5904</v>
      </c>
      <c r="BM9540" s="74"/>
    </row>
    <row r="9541" spans="63:65" x14ac:dyDescent="0.25">
      <c r="BK9541" s="74">
        <v>14800</v>
      </c>
      <c r="BL9541" s="74" t="s">
        <v>11218</v>
      </c>
      <c r="BM9541" s="74"/>
    </row>
    <row r="9542" spans="63:65" x14ac:dyDescent="0.25">
      <c r="BK9542" s="74">
        <v>14801</v>
      </c>
      <c r="BL9542" s="74" t="s">
        <v>8319</v>
      </c>
      <c r="BM9542" s="74"/>
    </row>
    <row r="9543" spans="63:65" x14ac:dyDescent="0.25">
      <c r="BK9543" s="82">
        <v>14802</v>
      </c>
      <c r="BL9543" t="s">
        <v>7877</v>
      </c>
    </row>
    <row r="9544" spans="63:65" x14ac:dyDescent="0.25">
      <c r="BK9544" s="82">
        <v>14804</v>
      </c>
      <c r="BL9544" t="s">
        <v>8320</v>
      </c>
    </row>
    <row r="9545" spans="63:65" x14ac:dyDescent="0.25">
      <c r="BK9545" s="82">
        <v>14805</v>
      </c>
      <c r="BL9545" t="s">
        <v>11219</v>
      </c>
    </row>
    <row r="9546" spans="63:65" x14ac:dyDescent="0.25">
      <c r="BK9546" s="82">
        <v>14806</v>
      </c>
      <c r="BL9546" t="s">
        <v>7435</v>
      </c>
    </row>
    <row r="9547" spans="63:65" x14ac:dyDescent="0.25">
      <c r="BK9547" s="82">
        <v>14807</v>
      </c>
      <c r="BL9547" t="s">
        <v>8321</v>
      </c>
    </row>
    <row r="9548" spans="63:65" x14ac:dyDescent="0.25">
      <c r="BK9548" s="82">
        <v>14808</v>
      </c>
      <c r="BL9548" t="s">
        <v>7058</v>
      </c>
    </row>
    <row r="9549" spans="63:65" x14ac:dyDescent="0.25">
      <c r="BK9549" s="82">
        <v>14809</v>
      </c>
      <c r="BL9549" t="s">
        <v>8322</v>
      </c>
    </row>
    <row r="9550" spans="63:65" x14ac:dyDescent="0.25">
      <c r="BK9550" s="82">
        <v>14810</v>
      </c>
      <c r="BL9550" t="s">
        <v>11220</v>
      </c>
    </row>
    <row r="9551" spans="63:65" x14ac:dyDescent="0.25">
      <c r="BK9551" s="82">
        <v>14811</v>
      </c>
      <c r="BL9551" t="s">
        <v>11221</v>
      </c>
    </row>
    <row r="9552" spans="63:65" x14ac:dyDescent="0.25">
      <c r="BK9552" s="82">
        <v>14812</v>
      </c>
      <c r="BL9552" t="s">
        <v>6238</v>
      </c>
    </row>
    <row r="9553" spans="63:64" x14ac:dyDescent="0.25">
      <c r="BK9553" s="82">
        <v>14813</v>
      </c>
      <c r="BL9553" t="s">
        <v>11222</v>
      </c>
    </row>
    <row r="9554" spans="63:64" x14ac:dyDescent="0.25">
      <c r="BK9554" s="82">
        <v>14814</v>
      </c>
      <c r="BL9554" t="s">
        <v>8323</v>
      </c>
    </row>
    <row r="9555" spans="63:64" x14ac:dyDescent="0.25">
      <c r="BK9555" s="82">
        <v>14815</v>
      </c>
      <c r="BL9555" t="s">
        <v>8324</v>
      </c>
    </row>
    <row r="9556" spans="63:64" x14ac:dyDescent="0.25">
      <c r="BK9556" s="82">
        <v>14816</v>
      </c>
      <c r="BL9556" t="s">
        <v>8313</v>
      </c>
    </row>
    <row r="9557" spans="63:64" x14ac:dyDescent="0.25">
      <c r="BK9557" s="82">
        <v>14817</v>
      </c>
      <c r="BL9557" t="s">
        <v>11223</v>
      </c>
    </row>
    <row r="9558" spans="63:64" x14ac:dyDescent="0.25">
      <c r="BK9558" s="82">
        <v>14818</v>
      </c>
      <c r="BL9558" t="s">
        <v>7454</v>
      </c>
    </row>
    <row r="9559" spans="63:64" x14ac:dyDescent="0.25">
      <c r="BK9559" s="82">
        <v>14819</v>
      </c>
      <c r="BL9559" t="s">
        <v>11224</v>
      </c>
    </row>
    <row r="9560" spans="63:64" x14ac:dyDescent="0.25">
      <c r="BK9560" s="82">
        <v>14820</v>
      </c>
      <c r="BL9560" t="s">
        <v>6642</v>
      </c>
    </row>
    <row r="9561" spans="63:64" x14ac:dyDescent="0.25">
      <c r="BK9561" s="82">
        <v>14821</v>
      </c>
      <c r="BL9561" t="s">
        <v>11225</v>
      </c>
    </row>
    <row r="9562" spans="63:64" x14ac:dyDescent="0.25">
      <c r="BK9562" s="82">
        <v>14822</v>
      </c>
      <c r="BL9562" t="s">
        <v>11226</v>
      </c>
    </row>
    <row r="9563" spans="63:64" x14ac:dyDescent="0.25">
      <c r="BK9563" s="82">
        <v>14823</v>
      </c>
      <c r="BL9563" t="s">
        <v>8325</v>
      </c>
    </row>
    <row r="9564" spans="63:64" x14ac:dyDescent="0.25">
      <c r="BK9564" s="82">
        <v>14824</v>
      </c>
      <c r="BL9564" t="s">
        <v>12988</v>
      </c>
    </row>
    <row r="9565" spans="63:64" x14ac:dyDescent="0.25">
      <c r="BK9565" s="82">
        <v>14825</v>
      </c>
      <c r="BL9565" t="s">
        <v>8326</v>
      </c>
    </row>
    <row r="9566" spans="63:64" x14ac:dyDescent="0.25">
      <c r="BK9566" s="82">
        <v>14826</v>
      </c>
      <c r="BL9566" t="s">
        <v>8327</v>
      </c>
    </row>
    <row r="9567" spans="63:64" x14ac:dyDescent="0.25">
      <c r="BK9567" s="82">
        <v>14827</v>
      </c>
      <c r="BL9567" t="s">
        <v>8328</v>
      </c>
    </row>
    <row r="9568" spans="63:64" x14ac:dyDescent="0.25">
      <c r="BK9568" s="82">
        <v>14828</v>
      </c>
      <c r="BL9568" t="s">
        <v>11227</v>
      </c>
    </row>
    <row r="9569" spans="63:64" x14ac:dyDescent="0.25">
      <c r="BK9569" s="82">
        <v>14829</v>
      </c>
      <c r="BL9569" t="s">
        <v>11228</v>
      </c>
    </row>
    <row r="9570" spans="63:64" x14ac:dyDescent="0.25">
      <c r="BK9570" s="82">
        <v>14830</v>
      </c>
      <c r="BL9570" t="s">
        <v>9445</v>
      </c>
    </row>
    <row r="9571" spans="63:64" x14ac:dyDescent="0.25">
      <c r="BK9571" s="82">
        <v>14831</v>
      </c>
      <c r="BL9571" t="s">
        <v>11229</v>
      </c>
    </row>
    <row r="9572" spans="63:64" x14ac:dyDescent="0.25">
      <c r="BK9572" s="82">
        <v>14832</v>
      </c>
      <c r="BL9572" t="s">
        <v>7241</v>
      </c>
    </row>
    <row r="9573" spans="63:64" x14ac:dyDescent="0.25">
      <c r="BK9573" s="82">
        <v>14833</v>
      </c>
      <c r="BL9573" t="s">
        <v>9574</v>
      </c>
    </row>
    <row r="9574" spans="63:64" x14ac:dyDescent="0.25">
      <c r="BK9574" s="82">
        <v>14834</v>
      </c>
      <c r="BL9574" t="s">
        <v>3894</v>
      </c>
    </row>
    <row r="9575" spans="63:64" x14ac:dyDescent="0.25">
      <c r="BK9575" s="82">
        <v>14835</v>
      </c>
      <c r="BL9575" t="s">
        <v>7391</v>
      </c>
    </row>
    <row r="9576" spans="63:64" x14ac:dyDescent="0.25">
      <c r="BK9576" s="82">
        <v>14836</v>
      </c>
      <c r="BL9576" t="s">
        <v>8329</v>
      </c>
    </row>
    <row r="9577" spans="63:64" x14ac:dyDescent="0.25">
      <c r="BK9577" s="82">
        <v>14837</v>
      </c>
      <c r="BL9577" t="s">
        <v>3803</v>
      </c>
    </row>
    <row r="9578" spans="63:64" x14ac:dyDescent="0.25">
      <c r="BK9578" s="82">
        <v>14838</v>
      </c>
      <c r="BL9578" t="s">
        <v>7379</v>
      </c>
    </row>
    <row r="9579" spans="63:64" x14ac:dyDescent="0.25">
      <c r="BK9579" s="82">
        <v>14839</v>
      </c>
      <c r="BL9579" t="s">
        <v>8004</v>
      </c>
    </row>
    <row r="9580" spans="63:64" x14ac:dyDescent="0.25">
      <c r="BK9580" s="82">
        <v>14840</v>
      </c>
      <c r="BL9580" t="s">
        <v>11230</v>
      </c>
    </row>
    <row r="9581" spans="63:64" x14ac:dyDescent="0.25">
      <c r="BK9581" s="82">
        <v>14841</v>
      </c>
      <c r="BL9581" t="s">
        <v>11231</v>
      </c>
    </row>
    <row r="9582" spans="63:64" x14ac:dyDescent="0.25">
      <c r="BK9582" s="82">
        <v>14842</v>
      </c>
      <c r="BL9582" t="s">
        <v>8273</v>
      </c>
    </row>
    <row r="9583" spans="63:64" x14ac:dyDescent="0.25">
      <c r="BK9583" s="82">
        <v>14843</v>
      </c>
      <c r="BL9583" t="s">
        <v>6133</v>
      </c>
    </row>
    <row r="9584" spans="63:64" x14ac:dyDescent="0.25">
      <c r="BK9584" s="82">
        <v>14844</v>
      </c>
      <c r="BL9584" t="s">
        <v>8330</v>
      </c>
    </row>
    <row r="9585" spans="63:64" x14ac:dyDescent="0.25">
      <c r="BK9585" s="82">
        <v>14845</v>
      </c>
      <c r="BL9585" t="s">
        <v>2313</v>
      </c>
    </row>
    <row r="9586" spans="63:64" x14ac:dyDescent="0.25">
      <c r="BK9586" s="82">
        <v>14846</v>
      </c>
      <c r="BL9586" t="s">
        <v>8331</v>
      </c>
    </row>
    <row r="9587" spans="63:64" x14ac:dyDescent="0.25">
      <c r="BK9587" s="82">
        <v>14847</v>
      </c>
      <c r="BL9587" t="s">
        <v>8332</v>
      </c>
    </row>
    <row r="9588" spans="63:64" x14ac:dyDescent="0.25">
      <c r="BK9588" s="82">
        <v>14848</v>
      </c>
      <c r="BL9588" t="s">
        <v>2888</v>
      </c>
    </row>
    <row r="9589" spans="63:64" x14ac:dyDescent="0.25">
      <c r="BK9589" s="82">
        <v>14849</v>
      </c>
      <c r="BL9589" t="s">
        <v>8333</v>
      </c>
    </row>
    <row r="9590" spans="63:64" x14ac:dyDescent="0.25">
      <c r="BK9590" s="82">
        <v>14850</v>
      </c>
      <c r="BL9590" t="s">
        <v>11232</v>
      </c>
    </row>
    <row r="9591" spans="63:64" x14ac:dyDescent="0.25">
      <c r="BK9591" s="82">
        <v>14851</v>
      </c>
      <c r="BL9591" t="s">
        <v>11233</v>
      </c>
    </row>
    <row r="9592" spans="63:64" x14ac:dyDescent="0.25">
      <c r="BK9592" s="82">
        <v>14852</v>
      </c>
      <c r="BL9592" t="s">
        <v>12439</v>
      </c>
    </row>
    <row r="9593" spans="63:64" x14ac:dyDescent="0.25">
      <c r="BK9593" s="82">
        <v>14853</v>
      </c>
      <c r="BL9593" t="s">
        <v>8335</v>
      </c>
    </row>
    <row r="9594" spans="63:64" x14ac:dyDescent="0.25">
      <c r="BK9594" s="82">
        <v>14854</v>
      </c>
      <c r="BL9594" t="s">
        <v>11234</v>
      </c>
    </row>
    <row r="9595" spans="63:64" x14ac:dyDescent="0.25">
      <c r="BK9595" s="82">
        <v>14855</v>
      </c>
      <c r="BL9595" t="s">
        <v>11235</v>
      </c>
    </row>
    <row r="9596" spans="63:64" x14ac:dyDescent="0.25">
      <c r="BK9596" s="82">
        <v>14856</v>
      </c>
      <c r="BL9596" t="s">
        <v>11236</v>
      </c>
    </row>
    <row r="9597" spans="63:64" x14ac:dyDescent="0.25">
      <c r="BK9597" s="82">
        <v>14857</v>
      </c>
      <c r="BL9597" t="s">
        <v>11234</v>
      </c>
    </row>
    <row r="9598" spans="63:64" x14ac:dyDescent="0.25">
      <c r="BK9598" s="82">
        <v>14858</v>
      </c>
      <c r="BL9598" t="s">
        <v>8336</v>
      </c>
    </row>
    <row r="9599" spans="63:64" x14ac:dyDescent="0.25">
      <c r="BK9599" s="82">
        <v>14859</v>
      </c>
      <c r="BL9599" t="s">
        <v>8337</v>
      </c>
    </row>
    <row r="9600" spans="63:64" x14ac:dyDescent="0.25">
      <c r="BK9600" s="82">
        <v>14860</v>
      </c>
      <c r="BL9600" t="s">
        <v>11237</v>
      </c>
    </row>
    <row r="9601" spans="63:64" x14ac:dyDescent="0.25">
      <c r="BK9601" s="82">
        <v>14861</v>
      </c>
      <c r="BL9601" t="s">
        <v>11238</v>
      </c>
    </row>
    <row r="9602" spans="63:64" x14ac:dyDescent="0.25">
      <c r="BK9602" s="82">
        <v>14862</v>
      </c>
      <c r="BL9602" t="s">
        <v>11239</v>
      </c>
    </row>
    <row r="9603" spans="63:64" x14ac:dyDescent="0.25">
      <c r="BK9603" s="82">
        <v>14863</v>
      </c>
      <c r="BL9603" t="s">
        <v>3366</v>
      </c>
    </row>
    <row r="9604" spans="63:64" x14ac:dyDescent="0.25">
      <c r="BK9604" s="82">
        <v>14864</v>
      </c>
      <c r="BL9604" t="s">
        <v>11240</v>
      </c>
    </row>
    <row r="9605" spans="63:64" x14ac:dyDescent="0.25">
      <c r="BK9605" s="82">
        <v>14865</v>
      </c>
      <c r="BL9605" t="s">
        <v>8338</v>
      </c>
    </row>
    <row r="9606" spans="63:64" x14ac:dyDescent="0.25">
      <c r="BK9606" s="82">
        <v>14866</v>
      </c>
      <c r="BL9606" t="s">
        <v>11241</v>
      </c>
    </row>
    <row r="9607" spans="63:64" x14ac:dyDescent="0.25">
      <c r="BK9607" s="82">
        <v>14867</v>
      </c>
      <c r="BL9607" t="s">
        <v>11242</v>
      </c>
    </row>
    <row r="9608" spans="63:64" x14ac:dyDescent="0.25">
      <c r="BK9608" s="82">
        <v>14868</v>
      </c>
      <c r="BL9608" t="s">
        <v>8043</v>
      </c>
    </row>
    <row r="9609" spans="63:64" x14ac:dyDescent="0.25">
      <c r="BK9609" s="82">
        <v>14869</v>
      </c>
      <c r="BL9609" t="s">
        <v>11243</v>
      </c>
    </row>
    <row r="9610" spans="63:64" x14ac:dyDescent="0.25">
      <c r="BK9610" s="82">
        <v>14870</v>
      </c>
      <c r="BL9610" t="s">
        <v>11119</v>
      </c>
    </row>
    <row r="9611" spans="63:64" x14ac:dyDescent="0.25">
      <c r="BK9611" s="82">
        <v>14871</v>
      </c>
      <c r="BL9611" t="s">
        <v>8231</v>
      </c>
    </row>
    <row r="9612" spans="63:64" x14ac:dyDescent="0.25">
      <c r="BK9612" s="82">
        <v>14872</v>
      </c>
      <c r="BL9612" t="s">
        <v>7066</v>
      </c>
    </row>
    <row r="9613" spans="63:64" x14ac:dyDescent="0.25">
      <c r="BK9613" s="82">
        <v>14873</v>
      </c>
      <c r="BL9613" t="s">
        <v>11244</v>
      </c>
    </row>
    <row r="9614" spans="63:64" x14ac:dyDescent="0.25">
      <c r="BK9614" s="82">
        <v>14874</v>
      </c>
      <c r="BL9614" t="s">
        <v>8339</v>
      </c>
    </row>
    <row r="9615" spans="63:64" x14ac:dyDescent="0.25">
      <c r="BK9615" s="82">
        <v>14875</v>
      </c>
      <c r="BL9615" t="s">
        <v>11245</v>
      </c>
    </row>
    <row r="9616" spans="63:64" x14ac:dyDescent="0.25">
      <c r="BK9616" s="82">
        <v>14876</v>
      </c>
      <c r="BL9616" t="s">
        <v>11246</v>
      </c>
    </row>
    <row r="9617" spans="63:64" x14ac:dyDescent="0.25">
      <c r="BK9617" s="82">
        <v>14877</v>
      </c>
      <c r="BL9617" t="s">
        <v>11247</v>
      </c>
    </row>
    <row r="9618" spans="63:64" x14ac:dyDescent="0.25">
      <c r="BK9618" s="82">
        <v>14878</v>
      </c>
      <c r="BL9618" t="s">
        <v>11248</v>
      </c>
    </row>
    <row r="9619" spans="63:64" x14ac:dyDescent="0.25">
      <c r="BK9619" s="82">
        <v>14879</v>
      </c>
      <c r="BL9619" t="s">
        <v>11249</v>
      </c>
    </row>
    <row r="9620" spans="63:64" x14ac:dyDescent="0.25">
      <c r="BK9620" s="82">
        <v>14880</v>
      </c>
      <c r="BL9620" t="s">
        <v>9733</v>
      </c>
    </row>
    <row r="9621" spans="63:64" x14ac:dyDescent="0.25">
      <c r="BK9621" s="82">
        <v>14881</v>
      </c>
      <c r="BL9621" t="s">
        <v>11250</v>
      </c>
    </row>
    <row r="9622" spans="63:64" x14ac:dyDescent="0.25">
      <c r="BK9622" s="82">
        <v>14882</v>
      </c>
      <c r="BL9622" t="s">
        <v>11251</v>
      </c>
    </row>
    <row r="9623" spans="63:64" x14ac:dyDescent="0.25">
      <c r="BK9623" s="82">
        <v>14883</v>
      </c>
      <c r="BL9623" t="s">
        <v>11252</v>
      </c>
    </row>
    <row r="9624" spans="63:64" x14ac:dyDescent="0.25">
      <c r="BK9624" s="82">
        <v>14884</v>
      </c>
      <c r="BL9624" t="s">
        <v>11253</v>
      </c>
    </row>
    <row r="9625" spans="63:64" x14ac:dyDescent="0.25">
      <c r="BK9625" s="82">
        <v>14885</v>
      </c>
      <c r="BL9625" t="s">
        <v>7801</v>
      </c>
    </row>
    <row r="9626" spans="63:64" x14ac:dyDescent="0.25">
      <c r="BK9626" s="82">
        <v>14886</v>
      </c>
      <c r="BL9626" t="s">
        <v>7131</v>
      </c>
    </row>
    <row r="9627" spans="63:64" x14ac:dyDescent="0.25">
      <c r="BK9627" s="82">
        <v>14887</v>
      </c>
      <c r="BL9627" t="s">
        <v>11254</v>
      </c>
    </row>
    <row r="9628" spans="63:64" x14ac:dyDescent="0.25">
      <c r="BK9628" s="82">
        <v>14888</v>
      </c>
      <c r="BL9628" t="s">
        <v>11255</v>
      </c>
    </row>
    <row r="9629" spans="63:64" x14ac:dyDescent="0.25">
      <c r="BK9629" s="82">
        <v>14889</v>
      </c>
      <c r="BL9629" t="s">
        <v>11256</v>
      </c>
    </row>
    <row r="9630" spans="63:64" x14ac:dyDescent="0.25">
      <c r="BK9630" s="82">
        <v>14890</v>
      </c>
      <c r="BL9630" t="s">
        <v>8340</v>
      </c>
    </row>
    <row r="9631" spans="63:64" x14ac:dyDescent="0.25">
      <c r="BK9631" s="82">
        <v>14891</v>
      </c>
      <c r="BL9631" t="s">
        <v>8341</v>
      </c>
    </row>
    <row r="9632" spans="63:64" x14ac:dyDescent="0.25">
      <c r="BK9632" s="82">
        <v>14892</v>
      </c>
      <c r="BL9632" t="s">
        <v>11257</v>
      </c>
    </row>
    <row r="9633" spans="63:64" x14ac:dyDescent="0.25">
      <c r="BK9633" s="82">
        <v>14893</v>
      </c>
      <c r="BL9633" t="s">
        <v>6707</v>
      </c>
    </row>
    <row r="9634" spans="63:64" x14ac:dyDescent="0.25">
      <c r="BK9634" s="82">
        <v>14894</v>
      </c>
      <c r="BL9634" t="s">
        <v>8342</v>
      </c>
    </row>
    <row r="9635" spans="63:64" x14ac:dyDescent="0.25">
      <c r="BK9635" s="82">
        <v>14895</v>
      </c>
      <c r="BL9635" t="s">
        <v>5539</v>
      </c>
    </row>
    <row r="9636" spans="63:64" x14ac:dyDescent="0.25">
      <c r="BK9636" s="82">
        <v>14896</v>
      </c>
      <c r="BL9636" t="s">
        <v>8343</v>
      </c>
    </row>
    <row r="9637" spans="63:64" x14ac:dyDescent="0.25">
      <c r="BK9637" s="82">
        <v>14897</v>
      </c>
      <c r="BL9637" t="s">
        <v>11258</v>
      </c>
    </row>
    <row r="9638" spans="63:64" x14ac:dyDescent="0.25">
      <c r="BK9638" s="82">
        <v>14898</v>
      </c>
      <c r="BL9638" t="s">
        <v>12440</v>
      </c>
    </row>
    <row r="9639" spans="63:64" x14ac:dyDescent="0.25">
      <c r="BK9639" s="82">
        <v>14899</v>
      </c>
      <c r="BL9639" t="s">
        <v>4593</v>
      </c>
    </row>
    <row r="9640" spans="63:64" x14ac:dyDescent="0.25">
      <c r="BK9640" s="82">
        <v>14900</v>
      </c>
      <c r="BL9640" t="s">
        <v>8345</v>
      </c>
    </row>
    <row r="9641" spans="63:64" x14ac:dyDescent="0.25">
      <c r="BK9641" s="82">
        <v>14901</v>
      </c>
      <c r="BL9641" t="s">
        <v>11259</v>
      </c>
    </row>
    <row r="9642" spans="63:64" x14ac:dyDescent="0.25">
      <c r="BK9642" s="82">
        <v>14902</v>
      </c>
      <c r="BL9642" t="s">
        <v>11260</v>
      </c>
    </row>
    <row r="9643" spans="63:64" x14ac:dyDescent="0.25">
      <c r="BK9643" s="82">
        <v>14903</v>
      </c>
      <c r="BL9643" t="s">
        <v>8346</v>
      </c>
    </row>
    <row r="9644" spans="63:64" x14ac:dyDescent="0.25">
      <c r="BK9644" s="82">
        <v>14904</v>
      </c>
      <c r="BL9644" t="s">
        <v>11261</v>
      </c>
    </row>
    <row r="9645" spans="63:64" x14ac:dyDescent="0.25">
      <c r="BK9645" s="82">
        <v>14905</v>
      </c>
      <c r="BL9645" t="s">
        <v>11262</v>
      </c>
    </row>
    <row r="9646" spans="63:64" x14ac:dyDescent="0.25">
      <c r="BK9646" s="82">
        <v>14906</v>
      </c>
      <c r="BL9646" t="s">
        <v>8347</v>
      </c>
    </row>
    <row r="9647" spans="63:64" x14ac:dyDescent="0.25">
      <c r="BK9647" s="82">
        <v>14907</v>
      </c>
      <c r="BL9647" t="s">
        <v>8348</v>
      </c>
    </row>
    <row r="9648" spans="63:64" x14ac:dyDescent="0.25">
      <c r="BK9648" s="82">
        <v>14908</v>
      </c>
      <c r="BL9648" t="s">
        <v>11263</v>
      </c>
    </row>
    <row r="9649" spans="63:64" x14ac:dyDescent="0.25">
      <c r="BK9649" s="82">
        <v>14909</v>
      </c>
      <c r="BL9649" t="s">
        <v>11264</v>
      </c>
    </row>
    <row r="9650" spans="63:64" x14ac:dyDescent="0.25">
      <c r="BK9650" s="82">
        <v>14910</v>
      </c>
      <c r="BL9650" t="s">
        <v>8349</v>
      </c>
    </row>
    <row r="9651" spans="63:64" x14ac:dyDescent="0.25">
      <c r="BK9651" s="82">
        <v>14911</v>
      </c>
      <c r="BL9651" t="s">
        <v>11265</v>
      </c>
    </row>
    <row r="9652" spans="63:64" x14ac:dyDescent="0.25">
      <c r="BK9652" s="82">
        <v>14912</v>
      </c>
      <c r="BL9652" t="s">
        <v>11266</v>
      </c>
    </row>
    <row r="9653" spans="63:64" x14ac:dyDescent="0.25">
      <c r="BK9653" s="82">
        <v>14913</v>
      </c>
      <c r="BL9653" t="s">
        <v>8350</v>
      </c>
    </row>
    <row r="9654" spans="63:64" x14ac:dyDescent="0.25">
      <c r="BK9654" s="82">
        <v>14914</v>
      </c>
      <c r="BL9654" t="s">
        <v>11267</v>
      </c>
    </row>
    <row r="9655" spans="63:64" x14ac:dyDescent="0.25">
      <c r="BK9655" s="82">
        <v>14915</v>
      </c>
      <c r="BL9655" t="s">
        <v>877</v>
      </c>
    </row>
    <row r="9656" spans="63:64" x14ac:dyDescent="0.25">
      <c r="BK9656" s="82">
        <v>14916</v>
      </c>
      <c r="BL9656" t="s">
        <v>8351</v>
      </c>
    </row>
    <row r="9657" spans="63:64" x14ac:dyDescent="0.25">
      <c r="BK9657" s="82">
        <v>14917</v>
      </c>
      <c r="BL9657" t="s">
        <v>11268</v>
      </c>
    </row>
    <row r="9658" spans="63:64" x14ac:dyDescent="0.25">
      <c r="BK9658" s="82">
        <v>14918</v>
      </c>
      <c r="BL9658" t="s">
        <v>7993</v>
      </c>
    </row>
    <row r="9659" spans="63:64" x14ac:dyDescent="0.25">
      <c r="BK9659" s="82">
        <v>14919</v>
      </c>
      <c r="BL9659" t="s">
        <v>4751</v>
      </c>
    </row>
    <row r="9660" spans="63:64" x14ac:dyDescent="0.25">
      <c r="BK9660" s="82">
        <v>14920</v>
      </c>
      <c r="BL9660" t="s">
        <v>8352</v>
      </c>
    </row>
    <row r="9661" spans="63:64" x14ac:dyDescent="0.25">
      <c r="BK9661" s="82">
        <v>14921</v>
      </c>
      <c r="BL9661" t="s">
        <v>8353</v>
      </c>
    </row>
    <row r="9662" spans="63:64" x14ac:dyDescent="0.25">
      <c r="BK9662" s="82">
        <v>14922</v>
      </c>
      <c r="BL9662" t="s">
        <v>11269</v>
      </c>
    </row>
    <row r="9663" spans="63:64" x14ac:dyDescent="0.25">
      <c r="BK9663" s="82">
        <v>14923</v>
      </c>
      <c r="BL9663" t="s">
        <v>634</v>
      </c>
    </row>
    <row r="9664" spans="63:64" x14ac:dyDescent="0.25">
      <c r="BK9664" s="82">
        <v>14924</v>
      </c>
      <c r="BL9664" t="s">
        <v>11270</v>
      </c>
    </row>
    <row r="9665" spans="63:64" x14ac:dyDescent="0.25">
      <c r="BK9665" s="82">
        <v>14925</v>
      </c>
      <c r="BL9665" t="s">
        <v>2882</v>
      </c>
    </row>
    <row r="9666" spans="63:64" x14ac:dyDescent="0.25">
      <c r="BK9666" s="82">
        <v>14926</v>
      </c>
      <c r="BL9666" t="s">
        <v>6813</v>
      </c>
    </row>
    <row r="9667" spans="63:64" x14ac:dyDescent="0.25">
      <c r="BK9667" s="82">
        <v>14927</v>
      </c>
      <c r="BL9667" t="s">
        <v>8354</v>
      </c>
    </row>
    <row r="9668" spans="63:64" x14ac:dyDescent="0.25">
      <c r="BK9668" s="82">
        <v>14928</v>
      </c>
      <c r="BL9668" t="s">
        <v>8355</v>
      </c>
    </row>
    <row r="9669" spans="63:64" x14ac:dyDescent="0.25">
      <c r="BK9669" s="82">
        <v>14929</v>
      </c>
      <c r="BL9669" t="s">
        <v>8356</v>
      </c>
    </row>
    <row r="9670" spans="63:64" x14ac:dyDescent="0.25">
      <c r="BK9670" s="82">
        <v>14930</v>
      </c>
      <c r="BL9670" t="s">
        <v>11271</v>
      </c>
    </row>
    <row r="9671" spans="63:64" x14ac:dyDescent="0.25">
      <c r="BK9671" s="82">
        <v>14932</v>
      </c>
      <c r="BL9671" t="s">
        <v>9824</v>
      </c>
    </row>
    <row r="9672" spans="63:64" x14ac:dyDescent="0.25">
      <c r="BK9672" s="82">
        <v>14933</v>
      </c>
      <c r="BL9672" t="s">
        <v>8358</v>
      </c>
    </row>
    <row r="9673" spans="63:64" x14ac:dyDescent="0.25">
      <c r="BK9673" s="82">
        <v>14934</v>
      </c>
      <c r="BL9673" t="s">
        <v>11272</v>
      </c>
    </row>
    <row r="9674" spans="63:64" x14ac:dyDescent="0.25">
      <c r="BK9674" s="82">
        <v>14935</v>
      </c>
      <c r="BL9674" t="s">
        <v>11273</v>
      </c>
    </row>
    <row r="9675" spans="63:64" x14ac:dyDescent="0.25">
      <c r="BK9675" s="82">
        <v>14936</v>
      </c>
      <c r="BL9675" t="s">
        <v>8359</v>
      </c>
    </row>
    <row r="9676" spans="63:64" x14ac:dyDescent="0.25">
      <c r="BK9676" s="82">
        <v>14937</v>
      </c>
      <c r="BL9676" t="s">
        <v>8360</v>
      </c>
    </row>
    <row r="9677" spans="63:64" x14ac:dyDescent="0.25">
      <c r="BK9677" s="82">
        <v>14938</v>
      </c>
      <c r="BL9677" t="s">
        <v>11274</v>
      </c>
    </row>
    <row r="9678" spans="63:64" x14ac:dyDescent="0.25">
      <c r="BK9678" s="82">
        <v>14939</v>
      </c>
      <c r="BL9678" t="s">
        <v>8360</v>
      </c>
    </row>
    <row r="9679" spans="63:64" x14ac:dyDescent="0.25">
      <c r="BK9679" s="82">
        <v>14940</v>
      </c>
      <c r="BL9679" t="s">
        <v>8360</v>
      </c>
    </row>
    <row r="9680" spans="63:64" x14ac:dyDescent="0.25">
      <c r="BK9680" s="82">
        <v>14941</v>
      </c>
      <c r="BL9680" t="s">
        <v>8361</v>
      </c>
    </row>
    <row r="9681" spans="63:64" x14ac:dyDescent="0.25">
      <c r="BK9681" s="82">
        <v>14942</v>
      </c>
      <c r="BL9681" t="s">
        <v>875</v>
      </c>
    </row>
    <row r="9682" spans="63:64" x14ac:dyDescent="0.25">
      <c r="BK9682" s="82">
        <v>14943</v>
      </c>
      <c r="BL9682" t="s">
        <v>11275</v>
      </c>
    </row>
    <row r="9683" spans="63:64" x14ac:dyDescent="0.25">
      <c r="BK9683" s="82">
        <v>14944</v>
      </c>
      <c r="BL9683" t="s">
        <v>8362</v>
      </c>
    </row>
    <row r="9684" spans="63:64" x14ac:dyDescent="0.25">
      <c r="BK9684" s="82">
        <v>14945</v>
      </c>
      <c r="BL9684" t="s">
        <v>8363</v>
      </c>
    </row>
    <row r="9685" spans="63:64" x14ac:dyDescent="0.25">
      <c r="BK9685" s="82">
        <v>14946</v>
      </c>
      <c r="BL9685" t="s">
        <v>11276</v>
      </c>
    </row>
    <row r="9686" spans="63:64" x14ac:dyDescent="0.25">
      <c r="BK9686" s="82">
        <v>14947</v>
      </c>
      <c r="BL9686" t="s">
        <v>8364</v>
      </c>
    </row>
    <row r="9687" spans="63:64" x14ac:dyDescent="0.25">
      <c r="BK9687" s="82">
        <v>14948</v>
      </c>
      <c r="BL9687" t="s">
        <v>8365</v>
      </c>
    </row>
    <row r="9688" spans="63:64" x14ac:dyDescent="0.25">
      <c r="BK9688" s="82">
        <v>14949</v>
      </c>
      <c r="BL9688" t="s">
        <v>5281</v>
      </c>
    </row>
    <row r="9689" spans="63:64" x14ac:dyDescent="0.25">
      <c r="BK9689" s="82">
        <v>14950</v>
      </c>
      <c r="BL9689" t="s">
        <v>8366</v>
      </c>
    </row>
    <row r="9690" spans="63:64" x14ac:dyDescent="0.25">
      <c r="BK9690" s="82">
        <v>14951</v>
      </c>
      <c r="BL9690" t="s">
        <v>8367</v>
      </c>
    </row>
    <row r="9691" spans="63:64" x14ac:dyDescent="0.25">
      <c r="BK9691" s="82">
        <v>14952</v>
      </c>
      <c r="BL9691" t="s">
        <v>8368</v>
      </c>
    </row>
    <row r="9692" spans="63:64" x14ac:dyDescent="0.25">
      <c r="BK9692" s="82">
        <v>14953</v>
      </c>
      <c r="BL9692" t="s">
        <v>8004</v>
      </c>
    </row>
    <row r="9693" spans="63:64" x14ac:dyDescent="0.25">
      <c r="BK9693" s="82">
        <v>14954</v>
      </c>
      <c r="BL9693" t="s">
        <v>11277</v>
      </c>
    </row>
    <row r="9694" spans="63:64" x14ac:dyDescent="0.25">
      <c r="BK9694" s="82">
        <v>14955</v>
      </c>
      <c r="BL9694" t="s">
        <v>11278</v>
      </c>
    </row>
    <row r="9695" spans="63:64" x14ac:dyDescent="0.25">
      <c r="BK9695" s="82">
        <v>14956</v>
      </c>
      <c r="BL9695" t="s">
        <v>11279</v>
      </c>
    </row>
    <row r="9696" spans="63:64" x14ac:dyDescent="0.25">
      <c r="BK9696" s="82">
        <v>14957</v>
      </c>
      <c r="BL9696" t="s">
        <v>11280</v>
      </c>
    </row>
    <row r="9697" spans="63:64" x14ac:dyDescent="0.25">
      <c r="BK9697" s="82">
        <v>14958</v>
      </c>
      <c r="BL9697" t="s">
        <v>11281</v>
      </c>
    </row>
    <row r="9698" spans="63:64" x14ac:dyDescent="0.25">
      <c r="BK9698" s="82">
        <v>14959</v>
      </c>
      <c r="BL9698" t="s">
        <v>11282</v>
      </c>
    </row>
    <row r="9699" spans="63:64" x14ac:dyDescent="0.25">
      <c r="BK9699" s="82">
        <v>14960</v>
      </c>
      <c r="BL9699" t="s">
        <v>7877</v>
      </c>
    </row>
    <row r="9700" spans="63:64" x14ac:dyDescent="0.25">
      <c r="BK9700" s="82">
        <v>14961</v>
      </c>
      <c r="BL9700" t="s">
        <v>8319</v>
      </c>
    </row>
    <row r="9701" spans="63:64" x14ac:dyDescent="0.25">
      <c r="BK9701" s="82">
        <v>14962</v>
      </c>
      <c r="BL9701" t="s">
        <v>7651</v>
      </c>
    </row>
    <row r="9702" spans="63:64" x14ac:dyDescent="0.25">
      <c r="BK9702" s="82">
        <v>14963</v>
      </c>
      <c r="BL9702" t="s">
        <v>8369</v>
      </c>
    </row>
    <row r="9703" spans="63:64" x14ac:dyDescent="0.25">
      <c r="BK9703" s="82">
        <v>14964</v>
      </c>
      <c r="BL9703" t="s">
        <v>8370</v>
      </c>
    </row>
    <row r="9704" spans="63:64" x14ac:dyDescent="0.25">
      <c r="BK9704" s="82">
        <v>14965</v>
      </c>
      <c r="BL9704" t="s">
        <v>8371</v>
      </c>
    </row>
    <row r="9705" spans="63:64" x14ac:dyDescent="0.25">
      <c r="BK9705" s="82">
        <v>14966</v>
      </c>
      <c r="BL9705" t="s">
        <v>7724</v>
      </c>
    </row>
    <row r="9706" spans="63:64" x14ac:dyDescent="0.25">
      <c r="BK9706" s="82">
        <v>14967</v>
      </c>
      <c r="BL9706" t="s">
        <v>11283</v>
      </c>
    </row>
    <row r="9707" spans="63:64" x14ac:dyDescent="0.25">
      <c r="BK9707" s="82">
        <v>14968</v>
      </c>
      <c r="BL9707" t="s">
        <v>3847</v>
      </c>
    </row>
    <row r="9708" spans="63:64" x14ac:dyDescent="0.25">
      <c r="BK9708" s="82">
        <v>14969</v>
      </c>
      <c r="BL9708" t="s">
        <v>1315</v>
      </c>
    </row>
    <row r="9709" spans="63:64" x14ac:dyDescent="0.25">
      <c r="BK9709" s="82">
        <v>14970</v>
      </c>
      <c r="BL9709" t="s">
        <v>8372</v>
      </c>
    </row>
    <row r="9710" spans="63:64" x14ac:dyDescent="0.25">
      <c r="BK9710" s="82">
        <v>14971</v>
      </c>
      <c r="BL9710" t="s">
        <v>8373</v>
      </c>
    </row>
    <row r="9711" spans="63:64" x14ac:dyDescent="0.25">
      <c r="BK9711" s="82">
        <v>14972</v>
      </c>
      <c r="BL9711" t="s">
        <v>8374</v>
      </c>
    </row>
    <row r="9712" spans="63:64" x14ac:dyDescent="0.25">
      <c r="BK9712" s="82">
        <v>14973</v>
      </c>
      <c r="BL9712" t="s">
        <v>8375</v>
      </c>
    </row>
    <row r="9713" spans="63:64" x14ac:dyDescent="0.25">
      <c r="BK9713" s="82">
        <v>14974</v>
      </c>
      <c r="BL9713" t="s">
        <v>11284</v>
      </c>
    </row>
    <row r="9714" spans="63:64" x14ac:dyDescent="0.25">
      <c r="BK9714" s="82">
        <v>14975</v>
      </c>
      <c r="BL9714" t="s">
        <v>4782</v>
      </c>
    </row>
    <row r="9715" spans="63:64" x14ac:dyDescent="0.25">
      <c r="BK9715" s="82">
        <v>14976</v>
      </c>
      <c r="BL9715" t="s">
        <v>8376</v>
      </c>
    </row>
    <row r="9716" spans="63:64" x14ac:dyDescent="0.25">
      <c r="BK9716" s="82">
        <v>14977</v>
      </c>
      <c r="BL9716" t="s">
        <v>8377</v>
      </c>
    </row>
    <row r="9717" spans="63:64" x14ac:dyDescent="0.25">
      <c r="BK9717" s="82">
        <v>14978</v>
      </c>
      <c r="BL9717" t="s">
        <v>7227</v>
      </c>
    </row>
    <row r="9718" spans="63:64" x14ac:dyDescent="0.25">
      <c r="BK9718" s="82">
        <v>14979</v>
      </c>
      <c r="BL9718" t="s">
        <v>11285</v>
      </c>
    </row>
    <row r="9719" spans="63:64" x14ac:dyDescent="0.25">
      <c r="BK9719" s="82">
        <v>14980</v>
      </c>
      <c r="BL9719" t="s">
        <v>8378</v>
      </c>
    </row>
    <row r="9720" spans="63:64" x14ac:dyDescent="0.25">
      <c r="BK9720" s="82">
        <v>14981</v>
      </c>
      <c r="BL9720" t="s">
        <v>8379</v>
      </c>
    </row>
    <row r="9721" spans="63:64" x14ac:dyDescent="0.25">
      <c r="BK9721" s="82">
        <v>14982</v>
      </c>
      <c r="BL9721" t="s">
        <v>11286</v>
      </c>
    </row>
    <row r="9722" spans="63:64" x14ac:dyDescent="0.25">
      <c r="BK9722" s="82">
        <v>14983</v>
      </c>
      <c r="BL9722" t="s">
        <v>11287</v>
      </c>
    </row>
    <row r="9723" spans="63:64" x14ac:dyDescent="0.25">
      <c r="BK9723" s="82">
        <v>14984</v>
      </c>
      <c r="BL9723" t="s">
        <v>11288</v>
      </c>
    </row>
    <row r="9724" spans="63:64" x14ac:dyDescent="0.25">
      <c r="BK9724" s="82">
        <v>14985</v>
      </c>
      <c r="BL9724" t="s">
        <v>8380</v>
      </c>
    </row>
    <row r="9725" spans="63:64" x14ac:dyDescent="0.25">
      <c r="BK9725" s="82">
        <v>14986</v>
      </c>
      <c r="BL9725" t="s">
        <v>11289</v>
      </c>
    </row>
    <row r="9726" spans="63:64" x14ac:dyDescent="0.25">
      <c r="BK9726" s="82">
        <v>14987</v>
      </c>
      <c r="BL9726" t="s">
        <v>890</v>
      </c>
    </row>
    <row r="9727" spans="63:64" x14ac:dyDescent="0.25">
      <c r="BK9727" s="82">
        <v>14988</v>
      </c>
      <c r="BL9727" t="s">
        <v>11290</v>
      </c>
    </row>
    <row r="9728" spans="63:64" x14ac:dyDescent="0.25">
      <c r="BK9728" s="82">
        <v>14989</v>
      </c>
      <c r="BL9728" t="s">
        <v>8381</v>
      </c>
    </row>
    <row r="9729" spans="63:64" x14ac:dyDescent="0.25">
      <c r="BK9729" s="82">
        <v>14990</v>
      </c>
      <c r="BL9729" t="s">
        <v>5232</v>
      </c>
    </row>
    <row r="9730" spans="63:64" x14ac:dyDescent="0.25">
      <c r="BK9730" s="82">
        <v>14991</v>
      </c>
      <c r="BL9730" t="s">
        <v>11291</v>
      </c>
    </row>
    <row r="9731" spans="63:64" x14ac:dyDescent="0.25">
      <c r="BK9731" s="82">
        <v>14992</v>
      </c>
      <c r="BL9731" t="s">
        <v>8381</v>
      </c>
    </row>
    <row r="9732" spans="63:64" x14ac:dyDescent="0.25">
      <c r="BK9732" s="82">
        <v>14993</v>
      </c>
      <c r="BL9732" t="s">
        <v>8382</v>
      </c>
    </row>
    <row r="9733" spans="63:64" x14ac:dyDescent="0.25">
      <c r="BK9733" s="82">
        <v>14994</v>
      </c>
      <c r="BL9733" t="s">
        <v>11292</v>
      </c>
    </row>
    <row r="9734" spans="63:64" x14ac:dyDescent="0.25">
      <c r="BK9734" s="82">
        <v>14995</v>
      </c>
      <c r="BL9734" t="s">
        <v>11293</v>
      </c>
    </row>
    <row r="9735" spans="63:64" x14ac:dyDescent="0.25">
      <c r="BK9735" s="82">
        <v>14996</v>
      </c>
      <c r="BL9735" t="s">
        <v>6972</v>
      </c>
    </row>
    <row r="9736" spans="63:64" x14ac:dyDescent="0.25">
      <c r="BK9736" s="82">
        <v>14997</v>
      </c>
      <c r="BL9736" t="s">
        <v>4628</v>
      </c>
    </row>
    <row r="9737" spans="63:64" x14ac:dyDescent="0.25">
      <c r="BK9737" s="82">
        <v>14998</v>
      </c>
      <c r="BL9737" t="s">
        <v>11294</v>
      </c>
    </row>
    <row r="9738" spans="63:64" x14ac:dyDescent="0.25">
      <c r="BK9738" s="82">
        <v>14999</v>
      </c>
      <c r="BL9738" t="s">
        <v>11295</v>
      </c>
    </row>
    <row r="9739" spans="63:64" x14ac:dyDescent="0.25">
      <c r="BK9739" s="82">
        <v>15000</v>
      </c>
      <c r="BL9739" t="s">
        <v>11296</v>
      </c>
    </row>
    <row r="9740" spans="63:64" x14ac:dyDescent="0.25">
      <c r="BK9740" s="82">
        <v>15001</v>
      </c>
      <c r="BL9740" t="s">
        <v>11297</v>
      </c>
    </row>
    <row r="9741" spans="63:64" x14ac:dyDescent="0.25">
      <c r="BK9741" s="82">
        <v>15002</v>
      </c>
      <c r="BL9741" t="s">
        <v>3680</v>
      </c>
    </row>
    <row r="9742" spans="63:64" x14ac:dyDescent="0.25">
      <c r="BK9742" s="82">
        <v>15003</v>
      </c>
      <c r="BL9742" t="s">
        <v>3951</v>
      </c>
    </row>
    <row r="9743" spans="63:64" x14ac:dyDescent="0.25">
      <c r="BK9743" s="82">
        <v>15004</v>
      </c>
      <c r="BL9743" t="s">
        <v>6572</v>
      </c>
    </row>
    <row r="9744" spans="63:64" x14ac:dyDescent="0.25">
      <c r="BK9744" s="82">
        <v>15005</v>
      </c>
      <c r="BL9744" t="s">
        <v>5689</v>
      </c>
    </row>
    <row r="9745" spans="63:64" x14ac:dyDescent="0.25">
      <c r="BK9745" s="82">
        <v>15006</v>
      </c>
      <c r="BL9745" t="s">
        <v>11298</v>
      </c>
    </row>
    <row r="9746" spans="63:64" x14ac:dyDescent="0.25">
      <c r="BK9746" s="82">
        <v>15007</v>
      </c>
      <c r="BL9746" t="s">
        <v>11299</v>
      </c>
    </row>
    <row r="9747" spans="63:64" x14ac:dyDescent="0.25">
      <c r="BK9747" s="82">
        <v>15008</v>
      </c>
      <c r="BL9747" t="s">
        <v>8383</v>
      </c>
    </row>
    <row r="9748" spans="63:64" x14ac:dyDescent="0.25">
      <c r="BK9748" s="82">
        <v>15009</v>
      </c>
      <c r="BL9748" t="s">
        <v>6082</v>
      </c>
    </row>
    <row r="9749" spans="63:64" x14ac:dyDescent="0.25">
      <c r="BK9749" s="82">
        <v>15010</v>
      </c>
      <c r="BL9749" t="s">
        <v>8384</v>
      </c>
    </row>
    <row r="9750" spans="63:64" x14ac:dyDescent="0.25">
      <c r="BK9750" s="82">
        <v>15012</v>
      </c>
      <c r="BL9750" t="s">
        <v>11300</v>
      </c>
    </row>
    <row r="9751" spans="63:64" x14ac:dyDescent="0.25">
      <c r="BK9751" s="82">
        <v>15013</v>
      </c>
      <c r="BL9751" t="s">
        <v>11301</v>
      </c>
    </row>
    <row r="9752" spans="63:64" x14ac:dyDescent="0.25">
      <c r="BK9752" s="82">
        <v>15014</v>
      </c>
      <c r="BL9752" t="s">
        <v>11302</v>
      </c>
    </row>
    <row r="9753" spans="63:64" x14ac:dyDescent="0.25">
      <c r="BK9753" s="82">
        <v>15015</v>
      </c>
      <c r="BL9753" t="s">
        <v>2907</v>
      </c>
    </row>
    <row r="9754" spans="63:64" x14ac:dyDescent="0.25">
      <c r="BK9754" s="82">
        <v>15016</v>
      </c>
      <c r="BL9754" t="s">
        <v>8386</v>
      </c>
    </row>
    <row r="9755" spans="63:64" x14ac:dyDescent="0.25">
      <c r="BK9755" s="82">
        <v>15017</v>
      </c>
      <c r="BL9755" t="s">
        <v>6809</v>
      </c>
    </row>
    <row r="9756" spans="63:64" x14ac:dyDescent="0.25">
      <c r="BK9756" s="82">
        <v>15018</v>
      </c>
      <c r="BL9756" t="s">
        <v>7624</v>
      </c>
    </row>
    <row r="9757" spans="63:64" x14ac:dyDescent="0.25">
      <c r="BK9757" s="82">
        <v>15019</v>
      </c>
      <c r="BL9757" t="s">
        <v>11303</v>
      </c>
    </row>
    <row r="9758" spans="63:64" x14ac:dyDescent="0.25">
      <c r="BK9758" s="82">
        <v>15020</v>
      </c>
      <c r="BL9758" t="s">
        <v>8387</v>
      </c>
    </row>
    <row r="9759" spans="63:64" x14ac:dyDescent="0.25">
      <c r="BK9759" s="82">
        <v>15021</v>
      </c>
      <c r="BL9759" t="s">
        <v>11304</v>
      </c>
    </row>
    <row r="9760" spans="63:64" x14ac:dyDescent="0.25">
      <c r="BK9760" s="82">
        <v>15022</v>
      </c>
      <c r="BL9760" t="s">
        <v>11305</v>
      </c>
    </row>
    <row r="9761" spans="63:64" x14ac:dyDescent="0.25">
      <c r="BK9761" s="82">
        <v>15023</v>
      </c>
      <c r="BL9761" t="s">
        <v>11306</v>
      </c>
    </row>
    <row r="9762" spans="63:64" x14ac:dyDescent="0.25">
      <c r="BK9762" s="82">
        <v>15024</v>
      </c>
      <c r="BL9762" t="s">
        <v>4733</v>
      </c>
    </row>
    <row r="9763" spans="63:64" x14ac:dyDescent="0.25">
      <c r="BK9763" s="82">
        <v>15025</v>
      </c>
      <c r="BL9763" t="s">
        <v>11307</v>
      </c>
    </row>
    <row r="9764" spans="63:64" x14ac:dyDescent="0.25">
      <c r="BK9764" s="82">
        <v>15026</v>
      </c>
      <c r="BL9764" t="s">
        <v>2868</v>
      </c>
    </row>
    <row r="9765" spans="63:64" x14ac:dyDescent="0.25">
      <c r="BK9765" s="82">
        <v>15027</v>
      </c>
      <c r="BL9765" t="s">
        <v>8388</v>
      </c>
    </row>
    <row r="9766" spans="63:64" x14ac:dyDescent="0.25">
      <c r="BK9766" s="82">
        <v>15028</v>
      </c>
      <c r="BL9766" t="s">
        <v>8389</v>
      </c>
    </row>
    <row r="9767" spans="63:64" x14ac:dyDescent="0.25">
      <c r="BK9767" s="82">
        <v>15029</v>
      </c>
      <c r="BL9767" t="s">
        <v>6992</v>
      </c>
    </row>
    <row r="9768" spans="63:64" x14ac:dyDescent="0.25">
      <c r="BK9768" s="82">
        <v>15030</v>
      </c>
      <c r="BL9768" t="s">
        <v>8390</v>
      </c>
    </row>
    <row r="9769" spans="63:64" x14ac:dyDescent="0.25">
      <c r="BK9769" s="82">
        <v>15031</v>
      </c>
      <c r="BL9769" t="s">
        <v>11308</v>
      </c>
    </row>
    <row r="9770" spans="63:64" x14ac:dyDescent="0.25">
      <c r="BK9770" s="82">
        <v>15032</v>
      </c>
      <c r="BL9770" t="s">
        <v>8391</v>
      </c>
    </row>
    <row r="9771" spans="63:64" x14ac:dyDescent="0.25">
      <c r="BK9771" s="82">
        <v>15033</v>
      </c>
      <c r="BL9771" t="s">
        <v>8392</v>
      </c>
    </row>
    <row r="9772" spans="63:64" x14ac:dyDescent="0.25">
      <c r="BK9772" s="82">
        <v>15034</v>
      </c>
      <c r="BL9772" t="s">
        <v>8393</v>
      </c>
    </row>
    <row r="9773" spans="63:64" x14ac:dyDescent="0.25">
      <c r="BK9773" s="82">
        <v>15035</v>
      </c>
      <c r="BL9773" t="s">
        <v>7924</v>
      </c>
    </row>
    <row r="9774" spans="63:64" x14ac:dyDescent="0.25">
      <c r="BK9774" s="82">
        <v>15036</v>
      </c>
      <c r="BL9774" t="s">
        <v>6199</v>
      </c>
    </row>
    <row r="9775" spans="63:64" x14ac:dyDescent="0.25">
      <c r="BK9775" s="82">
        <v>15037</v>
      </c>
      <c r="BL9775" t="s">
        <v>9248</v>
      </c>
    </row>
    <row r="9776" spans="63:64" x14ac:dyDescent="0.25">
      <c r="BK9776" s="82">
        <v>15038</v>
      </c>
      <c r="BL9776" t="s">
        <v>8394</v>
      </c>
    </row>
    <row r="9777" spans="63:64" x14ac:dyDescent="0.25">
      <c r="BK9777" s="82">
        <v>15039</v>
      </c>
      <c r="BL9777" t="s">
        <v>4734</v>
      </c>
    </row>
    <row r="9778" spans="63:64" x14ac:dyDescent="0.25">
      <c r="BK9778" s="82">
        <v>15040</v>
      </c>
      <c r="BL9778" t="s">
        <v>7936</v>
      </c>
    </row>
    <row r="9779" spans="63:64" x14ac:dyDescent="0.25">
      <c r="BK9779" s="82">
        <v>15041</v>
      </c>
      <c r="BL9779" t="s">
        <v>8395</v>
      </c>
    </row>
    <row r="9780" spans="63:64" x14ac:dyDescent="0.25">
      <c r="BK9780" s="82">
        <v>15043</v>
      </c>
      <c r="BL9780" t="s">
        <v>8397</v>
      </c>
    </row>
    <row r="9781" spans="63:64" x14ac:dyDescent="0.25">
      <c r="BK9781" s="82">
        <v>15044</v>
      </c>
      <c r="BL9781" t="s">
        <v>8398</v>
      </c>
    </row>
    <row r="9782" spans="63:64" x14ac:dyDescent="0.25">
      <c r="BK9782" s="82">
        <v>15045</v>
      </c>
      <c r="BL9782" t="s">
        <v>7957</v>
      </c>
    </row>
    <row r="9783" spans="63:64" x14ac:dyDescent="0.25">
      <c r="BK9783" s="82">
        <v>15046</v>
      </c>
      <c r="BL9783" t="s">
        <v>8399</v>
      </c>
    </row>
    <row r="9784" spans="63:64" x14ac:dyDescent="0.25">
      <c r="BK9784" s="82">
        <v>15047</v>
      </c>
      <c r="BL9784" t="s">
        <v>11309</v>
      </c>
    </row>
    <row r="9785" spans="63:64" x14ac:dyDescent="0.25">
      <c r="BK9785" s="82">
        <v>15048</v>
      </c>
      <c r="BL9785" t="s">
        <v>11310</v>
      </c>
    </row>
    <row r="9786" spans="63:64" x14ac:dyDescent="0.25">
      <c r="BK9786" s="82">
        <v>15049</v>
      </c>
      <c r="BL9786" t="s">
        <v>8398</v>
      </c>
    </row>
    <row r="9787" spans="63:64" x14ac:dyDescent="0.25">
      <c r="BK9787" s="82">
        <v>15050</v>
      </c>
      <c r="BL9787" t="s">
        <v>8400</v>
      </c>
    </row>
    <row r="9788" spans="63:64" x14ac:dyDescent="0.25">
      <c r="BK9788" s="82">
        <v>15051</v>
      </c>
      <c r="BL9788" t="s">
        <v>8401</v>
      </c>
    </row>
    <row r="9789" spans="63:64" x14ac:dyDescent="0.25">
      <c r="BK9789" s="82">
        <v>15052</v>
      </c>
      <c r="BL9789" t="s">
        <v>8402</v>
      </c>
    </row>
    <row r="9790" spans="63:64" x14ac:dyDescent="0.25">
      <c r="BK9790" s="82">
        <v>15053</v>
      </c>
      <c r="BL9790" t="s">
        <v>11311</v>
      </c>
    </row>
    <row r="9791" spans="63:64" x14ac:dyDescent="0.25">
      <c r="BK9791" s="82">
        <v>15054</v>
      </c>
      <c r="BL9791" t="s">
        <v>11312</v>
      </c>
    </row>
    <row r="9792" spans="63:64" x14ac:dyDescent="0.25">
      <c r="BK9792" s="82">
        <v>15055</v>
      </c>
      <c r="BL9792" t="s">
        <v>8403</v>
      </c>
    </row>
    <row r="9793" spans="63:64" x14ac:dyDescent="0.25">
      <c r="BK9793" s="82">
        <v>15056</v>
      </c>
      <c r="BL9793" t="s">
        <v>8404</v>
      </c>
    </row>
    <row r="9794" spans="63:64" x14ac:dyDescent="0.25">
      <c r="BK9794" s="82">
        <v>15057</v>
      </c>
      <c r="BL9794" t="s">
        <v>8405</v>
      </c>
    </row>
    <row r="9795" spans="63:64" x14ac:dyDescent="0.25">
      <c r="BK9795" s="82">
        <v>15058</v>
      </c>
      <c r="BL9795" t="s">
        <v>11313</v>
      </c>
    </row>
    <row r="9796" spans="63:64" x14ac:dyDescent="0.25">
      <c r="BK9796" s="82">
        <v>15060</v>
      </c>
      <c r="BL9796" t="s">
        <v>8406</v>
      </c>
    </row>
    <row r="9797" spans="63:64" x14ac:dyDescent="0.25">
      <c r="BK9797" s="82">
        <v>15061</v>
      </c>
      <c r="BL9797" t="s">
        <v>4069</v>
      </c>
    </row>
    <row r="9798" spans="63:64" x14ac:dyDescent="0.25">
      <c r="BK9798" s="82">
        <v>15062</v>
      </c>
      <c r="BL9798" t="s">
        <v>12441</v>
      </c>
    </row>
    <row r="9799" spans="63:64" x14ac:dyDescent="0.25">
      <c r="BK9799" s="82">
        <v>15063</v>
      </c>
      <c r="BL9799" t="s">
        <v>4737</v>
      </c>
    </row>
    <row r="9800" spans="63:64" x14ac:dyDescent="0.25">
      <c r="BK9800" s="82">
        <v>15064</v>
      </c>
      <c r="BL9800" t="s">
        <v>11268</v>
      </c>
    </row>
    <row r="9801" spans="63:64" x14ac:dyDescent="0.25">
      <c r="BK9801" s="82">
        <v>15065</v>
      </c>
      <c r="BL9801" t="s">
        <v>8070</v>
      </c>
    </row>
    <row r="9802" spans="63:64" x14ac:dyDescent="0.25">
      <c r="BK9802" s="82">
        <v>15066</v>
      </c>
      <c r="BL9802" t="s">
        <v>8273</v>
      </c>
    </row>
    <row r="9803" spans="63:64" x14ac:dyDescent="0.25">
      <c r="BK9803" s="82">
        <v>15067</v>
      </c>
      <c r="BL9803" t="s">
        <v>4911</v>
      </c>
    </row>
    <row r="9804" spans="63:64" x14ac:dyDescent="0.25">
      <c r="BK9804" s="82">
        <v>15068</v>
      </c>
      <c r="BL9804" t="s">
        <v>11314</v>
      </c>
    </row>
    <row r="9805" spans="63:64" x14ac:dyDescent="0.25">
      <c r="BK9805" s="82">
        <v>15069</v>
      </c>
      <c r="BL9805" t="s">
        <v>8170</v>
      </c>
    </row>
    <row r="9806" spans="63:64" x14ac:dyDescent="0.25">
      <c r="BK9806" s="82">
        <v>15070</v>
      </c>
      <c r="BL9806" t="s">
        <v>9581</v>
      </c>
    </row>
    <row r="9807" spans="63:64" x14ac:dyDescent="0.25">
      <c r="BK9807" s="82">
        <v>15071</v>
      </c>
      <c r="BL9807" t="s">
        <v>913</v>
      </c>
    </row>
    <row r="9808" spans="63:64" x14ac:dyDescent="0.25">
      <c r="BK9808" s="82">
        <v>15072</v>
      </c>
      <c r="BL9808" t="s">
        <v>8408</v>
      </c>
    </row>
    <row r="9809" spans="63:64" x14ac:dyDescent="0.25">
      <c r="BK9809" s="82">
        <v>15073</v>
      </c>
      <c r="BL9809" t="s">
        <v>915</v>
      </c>
    </row>
    <row r="9810" spans="63:64" x14ac:dyDescent="0.25">
      <c r="BK9810" s="82">
        <v>15074</v>
      </c>
      <c r="BL9810" t="s">
        <v>8409</v>
      </c>
    </row>
    <row r="9811" spans="63:64" x14ac:dyDescent="0.25">
      <c r="BK9811" s="82">
        <v>15075</v>
      </c>
      <c r="BL9811" t="s">
        <v>7411</v>
      </c>
    </row>
    <row r="9812" spans="63:64" x14ac:dyDescent="0.25">
      <c r="BK9812" s="82">
        <v>15076</v>
      </c>
      <c r="BL9812" t="s">
        <v>8317</v>
      </c>
    </row>
    <row r="9813" spans="63:64" x14ac:dyDescent="0.25">
      <c r="BK9813" s="82">
        <v>15077</v>
      </c>
      <c r="BL9813" t="s">
        <v>11315</v>
      </c>
    </row>
    <row r="9814" spans="63:64" x14ac:dyDescent="0.25">
      <c r="BK9814" s="82">
        <v>15078</v>
      </c>
      <c r="BL9814" t="s">
        <v>7456</v>
      </c>
    </row>
    <row r="9815" spans="63:64" x14ac:dyDescent="0.25">
      <c r="BK9815" s="82">
        <v>15079</v>
      </c>
      <c r="BL9815" t="s">
        <v>11316</v>
      </c>
    </row>
    <row r="9816" spans="63:64" x14ac:dyDescent="0.25">
      <c r="BK9816" s="82">
        <v>15080</v>
      </c>
      <c r="BL9816" t="s">
        <v>8410</v>
      </c>
    </row>
    <row r="9817" spans="63:64" x14ac:dyDescent="0.25">
      <c r="BK9817" s="82">
        <v>15081</v>
      </c>
      <c r="BL9817" t="s">
        <v>8411</v>
      </c>
    </row>
    <row r="9818" spans="63:64" x14ac:dyDescent="0.25">
      <c r="BK9818" s="82">
        <v>15082</v>
      </c>
      <c r="BL9818" t="s">
        <v>7402</v>
      </c>
    </row>
    <row r="9819" spans="63:64" x14ac:dyDescent="0.25">
      <c r="BK9819" s="82">
        <v>15083</v>
      </c>
      <c r="BL9819" t="s">
        <v>8412</v>
      </c>
    </row>
    <row r="9820" spans="63:64" x14ac:dyDescent="0.25">
      <c r="BK9820" s="82">
        <v>15084</v>
      </c>
      <c r="BL9820" t="s">
        <v>11317</v>
      </c>
    </row>
    <row r="9821" spans="63:64" x14ac:dyDescent="0.25">
      <c r="BK9821" s="82">
        <v>15085</v>
      </c>
      <c r="BL9821" t="s">
        <v>8413</v>
      </c>
    </row>
    <row r="9822" spans="63:64" x14ac:dyDescent="0.25">
      <c r="BK9822" s="82">
        <v>15086</v>
      </c>
      <c r="BL9822" t="s">
        <v>8414</v>
      </c>
    </row>
    <row r="9823" spans="63:64" x14ac:dyDescent="0.25">
      <c r="BK9823" s="82">
        <v>15087</v>
      </c>
      <c r="BL9823" t="s">
        <v>8065</v>
      </c>
    </row>
    <row r="9824" spans="63:64" x14ac:dyDescent="0.25">
      <c r="BK9824" s="82">
        <v>15088</v>
      </c>
      <c r="BL9824" t="s">
        <v>8067</v>
      </c>
    </row>
    <row r="9825" spans="63:64" x14ac:dyDescent="0.25">
      <c r="BK9825" s="82">
        <v>15089</v>
      </c>
      <c r="BL9825" t="s">
        <v>11318</v>
      </c>
    </row>
    <row r="9826" spans="63:64" x14ac:dyDescent="0.25">
      <c r="BK9826" s="82">
        <v>15090</v>
      </c>
      <c r="BL9826" t="s">
        <v>8415</v>
      </c>
    </row>
    <row r="9827" spans="63:64" x14ac:dyDescent="0.25">
      <c r="BK9827" s="82">
        <v>15091</v>
      </c>
      <c r="BL9827" t="s">
        <v>11319</v>
      </c>
    </row>
    <row r="9828" spans="63:64" x14ac:dyDescent="0.25">
      <c r="BK9828" s="82">
        <v>15092</v>
      </c>
      <c r="BL9828" t="s">
        <v>9465</v>
      </c>
    </row>
    <row r="9829" spans="63:64" x14ac:dyDescent="0.25">
      <c r="BK9829" s="82">
        <v>15093</v>
      </c>
      <c r="BL9829" t="s">
        <v>819</v>
      </c>
    </row>
    <row r="9830" spans="63:64" x14ac:dyDescent="0.25">
      <c r="BK9830" s="82">
        <v>15094</v>
      </c>
      <c r="BL9830" t="s">
        <v>6813</v>
      </c>
    </row>
    <row r="9831" spans="63:64" x14ac:dyDescent="0.25">
      <c r="BK9831" s="82">
        <v>15095</v>
      </c>
      <c r="BL9831" t="s">
        <v>11320</v>
      </c>
    </row>
    <row r="9832" spans="63:64" x14ac:dyDescent="0.25">
      <c r="BK9832" s="82">
        <v>15096</v>
      </c>
      <c r="BL9832" t="s">
        <v>11321</v>
      </c>
    </row>
    <row r="9833" spans="63:64" x14ac:dyDescent="0.25">
      <c r="BK9833" s="82">
        <v>15098</v>
      </c>
      <c r="BL9833" t="s">
        <v>8417</v>
      </c>
    </row>
    <row r="9834" spans="63:64" x14ac:dyDescent="0.25">
      <c r="BK9834" s="82">
        <v>15099</v>
      </c>
      <c r="BL9834" t="s">
        <v>11322</v>
      </c>
    </row>
    <row r="9835" spans="63:64" x14ac:dyDescent="0.25">
      <c r="BK9835" s="82">
        <v>15100</v>
      </c>
      <c r="BL9835" t="s">
        <v>8418</v>
      </c>
    </row>
    <row r="9836" spans="63:64" x14ac:dyDescent="0.25">
      <c r="BK9836" s="82">
        <v>15101</v>
      </c>
      <c r="BL9836" t="s">
        <v>11323</v>
      </c>
    </row>
    <row r="9837" spans="63:64" x14ac:dyDescent="0.25">
      <c r="BK9837" s="82">
        <v>15102</v>
      </c>
      <c r="BL9837" t="s">
        <v>3741</v>
      </c>
    </row>
    <row r="9838" spans="63:64" x14ac:dyDescent="0.25">
      <c r="BK9838" s="82">
        <v>15103</v>
      </c>
      <c r="BL9838" t="s">
        <v>158</v>
      </c>
    </row>
    <row r="9839" spans="63:64" x14ac:dyDescent="0.25">
      <c r="BK9839" s="82">
        <v>15104</v>
      </c>
      <c r="BL9839" t="s">
        <v>11324</v>
      </c>
    </row>
    <row r="9840" spans="63:64" x14ac:dyDescent="0.25">
      <c r="BK9840" s="82">
        <v>15105</v>
      </c>
      <c r="BL9840" t="s">
        <v>8419</v>
      </c>
    </row>
    <row r="9841" spans="63:64" x14ac:dyDescent="0.25">
      <c r="BK9841" s="82">
        <v>15106</v>
      </c>
      <c r="BL9841" t="s">
        <v>8420</v>
      </c>
    </row>
    <row r="9842" spans="63:64" x14ac:dyDescent="0.25">
      <c r="BK9842" s="82">
        <v>15107</v>
      </c>
      <c r="BL9842" t="s">
        <v>8421</v>
      </c>
    </row>
    <row r="9843" spans="63:64" x14ac:dyDescent="0.25">
      <c r="BK9843" s="82">
        <v>15108</v>
      </c>
      <c r="BL9843" t="s">
        <v>11325</v>
      </c>
    </row>
    <row r="9844" spans="63:64" x14ac:dyDescent="0.25">
      <c r="BK9844" s="82">
        <v>15109</v>
      </c>
      <c r="BL9844" t="s">
        <v>9595</v>
      </c>
    </row>
    <row r="9845" spans="63:64" x14ac:dyDescent="0.25">
      <c r="BK9845" s="82">
        <v>15110</v>
      </c>
      <c r="BL9845" t="s">
        <v>12442</v>
      </c>
    </row>
    <row r="9846" spans="63:64" x14ac:dyDescent="0.25">
      <c r="BK9846" s="82">
        <v>15111</v>
      </c>
      <c r="BL9846" t="s">
        <v>11327</v>
      </c>
    </row>
    <row r="9847" spans="63:64" x14ac:dyDescent="0.25">
      <c r="BK9847" s="82">
        <v>15112</v>
      </c>
      <c r="BL9847" t="s">
        <v>9897</v>
      </c>
    </row>
    <row r="9848" spans="63:64" x14ac:dyDescent="0.25">
      <c r="BK9848" s="82">
        <v>15113</v>
      </c>
      <c r="BL9848" t="s">
        <v>3587</v>
      </c>
    </row>
    <row r="9849" spans="63:64" x14ac:dyDescent="0.25">
      <c r="BK9849" s="82">
        <v>15114</v>
      </c>
      <c r="BL9849" t="s">
        <v>8422</v>
      </c>
    </row>
    <row r="9850" spans="63:64" x14ac:dyDescent="0.25">
      <c r="BK9850" s="82">
        <v>15115</v>
      </c>
      <c r="BL9850" t="s">
        <v>8423</v>
      </c>
    </row>
    <row r="9851" spans="63:64" x14ac:dyDescent="0.25">
      <c r="BK9851" s="82">
        <v>15116</v>
      </c>
      <c r="BL9851" t="s">
        <v>11328</v>
      </c>
    </row>
    <row r="9852" spans="63:64" x14ac:dyDescent="0.25">
      <c r="BK9852" s="82">
        <v>15117</v>
      </c>
      <c r="BL9852" t="s">
        <v>7045</v>
      </c>
    </row>
    <row r="9853" spans="63:64" x14ac:dyDescent="0.25">
      <c r="BK9853" s="82">
        <v>15118</v>
      </c>
      <c r="BL9853" t="s">
        <v>8737</v>
      </c>
    </row>
    <row r="9854" spans="63:64" x14ac:dyDescent="0.25">
      <c r="BK9854" s="82">
        <v>15119</v>
      </c>
      <c r="BL9854" t="s">
        <v>7872</v>
      </c>
    </row>
    <row r="9855" spans="63:64" x14ac:dyDescent="0.25">
      <c r="BK9855" s="82">
        <v>15120</v>
      </c>
      <c r="BL9855" t="s">
        <v>11330</v>
      </c>
    </row>
    <row r="9856" spans="63:64" x14ac:dyDescent="0.25">
      <c r="BK9856" s="82">
        <v>15121</v>
      </c>
      <c r="BL9856" t="s">
        <v>3530</v>
      </c>
    </row>
    <row r="9857" spans="63:64" x14ac:dyDescent="0.25">
      <c r="BK9857" s="82">
        <v>15122</v>
      </c>
      <c r="BL9857" t="s">
        <v>11331</v>
      </c>
    </row>
    <row r="9858" spans="63:64" x14ac:dyDescent="0.25">
      <c r="BK9858" s="82">
        <v>15123</v>
      </c>
      <c r="BL9858" t="s">
        <v>8208</v>
      </c>
    </row>
    <row r="9859" spans="63:64" x14ac:dyDescent="0.25">
      <c r="BK9859" s="82">
        <v>15124</v>
      </c>
      <c r="BL9859" t="s">
        <v>11332</v>
      </c>
    </row>
    <row r="9860" spans="63:64" x14ac:dyDescent="0.25">
      <c r="BK9860" s="82">
        <v>15125</v>
      </c>
      <c r="BL9860" t="s">
        <v>8424</v>
      </c>
    </row>
    <row r="9861" spans="63:64" x14ac:dyDescent="0.25">
      <c r="BK9861" s="82">
        <v>15126</v>
      </c>
      <c r="BL9861" t="s">
        <v>3495</v>
      </c>
    </row>
    <row r="9862" spans="63:64" x14ac:dyDescent="0.25">
      <c r="BK9862" s="82">
        <v>15127</v>
      </c>
      <c r="BL9862" t="s">
        <v>8425</v>
      </c>
    </row>
    <row r="9863" spans="63:64" x14ac:dyDescent="0.25">
      <c r="BK9863" s="82">
        <v>15128</v>
      </c>
      <c r="BL9863" t="s">
        <v>8273</v>
      </c>
    </row>
    <row r="9864" spans="63:64" x14ac:dyDescent="0.25">
      <c r="BK9864" s="82">
        <v>15129</v>
      </c>
      <c r="BL9864" t="s">
        <v>5121</v>
      </c>
    </row>
    <row r="9865" spans="63:64" x14ac:dyDescent="0.25">
      <c r="BK9865" s="82">
        <v>15130</v>
      </c>
      <c r="BL9865" t="s">
        <v>8426</v>
      </c>
    </row>
    <row r="9866" spans="63:64" x14ac:dyDescent="0.25">
      <c r="BK9866" s="82">
        <v>15131</v>
      </c>
      <c r="BL9866" t="s">
        <v>8427</v>
      </c>
    </row>
    <row r="9867" spans="63:64" x14ac:dyDescent="0.25">
      <c r="BK9867" s="82">
        <v>15132</v>
      </c>
      <c r="BL9867" t="s">
        <v>8273</v>
      </c>
    </row>
    <row r="9868" spans="63:64" x14ac:dyDescent="0.25">
      <c r="BK9868" s="82">
        <v>15133</v>
      </c>
      <c r="BL9868" t="s">
        <v>11333</v>
      </c>
    </row>
    <row r="9869" spans="63:64" x14ac:dyDescent="0.25">
      <c r="BK9869" s="82">
        <v>15134</v>
      </c>
      <c r="BL9869" t="s">
        <v>11334</v>
      </c>
    </row>
    <row r="9870" spans="63:64" x14ac:dyDescent="0.25">
      <c r="BK9870" s="82">
        <v>15135</v>
      </c>
      <c r="BL9870" t="s">
        <v>3420</v>
      </c>
    </row>
    <row r="9871" spans="63:64" x14ac:dyDescent="0.25">
      <c r="BK9871" s="82">
        <v>15136</v>
      </c>
      <c r="BL9871" t="s">
        <v>11335</v>
      </c>
    </row>
    <row r="9872" spans="63:64" x14ac:dyDescent="0.25">
      <c r="BK9872" s="82">
        <v>15137</v>
      </c>
      <c r="BL9872" t="s">
        <v>11336</v>
      </c>
    </row>
    <row r="9873" spans="63:64" x14ac:dyDescent="0.25">
      <c r="BK9873" s="82">
        <v>15138</v>
      </c>
      <c r="BL9873" t="s">
        <v>8428</v>
      </c>
    </row>
    <row r="9874" spans="63:64" x14ac:dyDescent="0.25">
      <c r="BK9874" s="82">
        <v>15139</v>
      </c>
      <c r="BL9874" t="s">
        <v>7957</v>
      </c>
    </row>
    <row r="9875" spans="63:64" x14ac:dyDescent="0.25">
      <c r="BK9875" s="82">
        <v>15140</v>
      </c>
      <c r="BL9875" t="s">
        <v>11337</v>
      </c>
    </row>
    <row r="9876" spans="63:64" x14ac:dyDescent="0.25">
      <c r="BK9876" s="82">
        <v>15141</v>
      </c>
      <c r="BL9876" t="s">
        <v>8429</v>
      </c>
    </row>
    <row r="9877" spans="63:64" x14ac:dyDescent="0.25">
      <c r="BK9877" s="82">
        <v>15142</v>
      </c>
      <c r="BL9877" t="s">
        <v>8430</v>
      </c>
    </row>
    <row r="9878" spans="63:64" x14ac:dyDescent="0.25">
      <c r="BK9878" s="82">
        <v>15143</v>
      </c>
      <c r="BL9878" t="s">
        <v>8431</v>
      </c>
    </row>
    <row r="9879" spans="63:64" x14ac:dyDescent="0.25">
      <c r="BK9879" s="82">
        <v>15144</v>
      </c>
      <c r="BL9879" t="s">
        <v>8432</v>
      </c>
    </row>
    <row r="9880" spans="63:64" x14ac:dyDescent="0.25">
      <c r="BK9880" s="82">
        <v>15145</v>
      </c>
      <c r="BL9880" t="s">
        <v>8433</v>
      </c>
    </row>
    <row r="9881" spans="63:64" x14ac:dyDescent="0.25">
      <c r="BK9881" s="82">
        <v>15146</v>
      </c>
      <c r="BL9881" t="s">
        <v>12443</v>
      </c>
    </row>
    <row r="9882" spans="63:64" x14ac:dyDescent="0.25">
      <c r="BK9882" s="82">
        <v>15147</v>
      </c>
      <c r="BL9882" t="s">
        <v>11338</v>
      </c>
    </row>
    <row r="9883" spans="63:64" x14ac:dyDescent="0.25">
      <c r="BK9883" s="82">
        <v>15148</v>
      </c>
      <c r="BL9883" t="s">
        <v>4384</v>
      </c>
    </row>
    <row r="9884" spans="63:64" x14ac:dyDescent="0.25">
      <c r="BK9884" s="82">
        <v>15149</v>
      </c>
      <c r="BL9884" t="s">
        <v>8435</v>
      </c>
    </row>
    <row r="9885" spans="63:64" x14ac:dyDescent="0.25">
      <c r="BK9885" s="82">
        <v>15150</v>
      </c>
      <c r="BL9885" t="s">
        <v>6266</v>
      </c>
    </row>
    <row r="9886" spans="63:64" x14ac:dyDescent="0.25">
      <c r="BK9886" s="82">
        <v>15151</v>
      </c>
      <c r="BL9886" t="s">
        <v>11339</v>
      </c>
    </row>
    <row r="9887" spans="63:64" x14ac:dyDescent="0.25">
      <c r="BK9887" s="82">
        <v>15152</v>
      </c>
      <c r="BL9887" t="s">
        <v>1397</v>
      </c>
    </row>
    <row r="9888" spans="63:64" x14ac:dyDescent="0.25">
      <c r="BK9888" s="82">
        <v>15153</v>
      </c>
      <c r="BL9888" t="s">
        <v>11340</v>
      </c>
    </row>
    <row r="9889" spans="63:64" x14ac:dyDescent="0.25">
      <c r="BK9889" s="82">
        <v>15154</v>
      </c>
      <c r="BL9889" t="s">
        <v>5121</v>
      </c>
    </row>
    <row r="9890" spans="63:64" x14ac:dyDescent="0.25">
      <c r="BK9890" s="82">
        <v>15155</v>
      </c>
      <c r="BL9890" t="s">
        <v>11341</v>
      </c>
    </row>
    <row r="9891" spans="63:64" x14ac:dyDescent="0.25">
      <c r="BK9891" s="82">
        <v>15156</v>
      </c>
      <c r="BL9891" t="s">
        <v>8273</v>
      </c>
    </row>
    <row r="9892" spans="63:64" x14ac:dyDescent="0.25">
      <c r="BK9892" s="82">
        <v>15157</v>
      </c>
      <c r="BL9892" t="s">
        <v>8273</v>
      </c>
    </row>
    <row r="9893" spans="63:64" x14ac:dyDescent="0.25">
      <c r="BK9893" s="82">
        <v>15158</v>
      </c>
      <c r="BL9893" t="s">
        <v>9249</v>
      </c>
    </row>
    <row r="9894" spans="63:64" x14ac:dyDescent="0.25">
      <c r="BK9894" s="82">
        <v>15159</v>
      </c>
      <c r="BL9894" t="s">
        <v>11342</v>
      </c>
    </row>
    <row r="9895" spans="63:64" x14ac:dyDescent="0.25">
      <c r="BK9895" s="82">
        <v>15160</v>
      </c>
      <c r="BL9895" t="s">
        <v>11343</v>
      </c>
    </row>
    <row r="9896" spans="63:64" x14ac:dyDescent="0.25">
      <c r="BK9896" s="82">
        <v>15161</v>
      </c>
      <c r="BL9896" t="s">
        <v>8436</v>
      </c>
    </row>
    <row r="9897" spans="63:64" x14ac:dyDescent="0.25">
      <c r="BK9897" s="82">
        <v>15162</v>
      </c>
      <c r="BL9897" t="s">
        <v>11344</v>
      </c>
    </row>
    <row r="9898" spans="63:64" x14ac:dyDescent="0.25">
      <c r="BK9898" s="82">
        <v>15163</v>
      </c>
      <c r="BL9898" t="s">
        <v>11345</v>
      </c>
    </row>
    <row r="9899" spans="63:64" x14ac:dyDescent="0.25">
      <c r="BK9899" s="82">
        <v>15164</v>
      </c>
      <c r="BL9899" t="s">
        <v>8437</v>
      </c>
    </row>
    <row r="9900" spans="63:64" x14ac:dyDescent="0.25">
      <c r="BK9900" s="82">
        <v>15165</v>
      </c>
      <c r="BL9900" t="s">
        <v>12989</v>
      </c>
    </row>
    <row r="9901" spans="63:64" x14ac:dyDescent="0.25">
      <c r="BK9901" s="82">
        <v>15166</v>
      </c>
      <c r="BL9901" t="s">
        <v>8439</v>
      </c>
    </row>
    <row r="9902" spans="63:64" x14ac:dyDescent="0.25">
      <c r="BK9902" s="82">
        <v>15167</v>
      </c>
      <c r="BL9902" t="s">
        <v>12990</v>
      </c>
    </row>
    <row r="9903" spans="63:64" x14ac:dyDescent="0.25">
      <c r="BK9903" s="82">
        <v>15168</v>
      </c>
      <c r="BL9903" t="s">
        <v>12026</v>
      </c>
    </row>
    <row r="9904" spans="63:64" x14ac:dyDescent="0.25">
      <c r="BK9904" s="82">
        <v>15169</v>
      </c>
      <c r="BL9904" t="s">
        <v>11346</v>
      </c>
    </row>
    <row r="9905" spans="63:64" x14ac:dyDescent="0.25">
      <c r="BK9905" s="82">
        <v>15170</v>
      </c>
      <c r="BL9905" t="s">
        <v>8441</v>
      </c>
    </row>
    <row r="9906" spans="63:64" x14ac:dyDescent="0.25">
      <c r="BK9906" s="82">
        <v>15171</v>
      </c>
      <c r="BL9906" t="s">
        <v>8442</v>
      </c>
    </row>
    <row r="9907" spans="63:64" x14ac:dyDescent="0.25">
      <c r="BK9907" s="82">
        <v>15172</v>
      </c>
      <c r="BL9907" t="s">
        <v>5825</v>
      </c>
    </row>
    <row r="9908" spans="63:64" x14ac:dyDescent="0.25">
      <c r="BK9908" s="82">
        <v>15173</v>
      </c>
      <c r="BL9908" t="s">
        <v>11347</v>
      </c>
    </row>
    <row r="9909" spans="63:64" x14ac:dyDescent="0.25">
      <c r="BK9909" s="82">
        <v>15175</v>
      </c>
      <c r="BL9909" t="s">
        <v>8443</v>
      </c>
    </row>
    <row r="9910" spans="63:64" x14ac:dyDescent="0.25">
      <c r="BK9910" s="82">
        <v>15176</v>
      </c>
      <c r="BL9910" t="s">
        <v>8289</v>
      </c>
    </row>
    <row r="9911" spans="63:64" x14ac:dyDescent="0.25">
      <c r="BK9911" s="82">
        <v>15177</v>
      </c>
      <c r="BL9911" t="s">
        <v>8147</v>
      </c>
    </row>
    <row r="9912" spans="63:64" x14ac:dyDescent="0.25">
      <c r="BK9912" s="82">
        <v>15178</v>
      </c>
      <c r="BL9912" t="s">
        <v>11348</v>
      </c>
    </row>
    <row r="9913" spans="63:64" x14ac:dyDescent="0.25">
      <c r="BK9913" s="82">
        <v>15179</v>
      </c>
      <c r="BL9913" t="s">
        <v>11349</v>
      </c>
    </row>
    <row r="9914" spans="63:64" x14ac:dyDescent="0.25">
      <c r="BK9914" s="82">
        <v>15180</v>
      </c>
      <c r="BL9914" t="s">
        <v>11350</v>
      </c>
    </row>
    <row r="9915" spans="63:64" x14ac:dyDescent="0.25">
      <c r="BK9915" s="82">
        <v>15181</v>
      </c>
      <c r="BL9915" t="s">
        <v>8208</v>
      </c>
    </row>
    <row r="9916" spans="63:64" x14ac:dyDescent="0.25">
      <c r="BK9916" s="82">
        <v>15182</v>
      </c>
      <c r="BL9916" t="s">
        <v>8444</v>
      </c>
    </row>
    <row r="9917" spans="63:64" x14ac:dyDescent="0.25">
      <c r="BK9917" s="82">
        <v>15183</v>
      </c>
      <c r="BL9917" t="s">
        <v>8445</v>
      </c>
    </row>
    <row r="9918" spans="63:64" x14ac:dyDescent="0.25">
      <c r="BK9918" s="82">
        <v>15184</v>
      </c>
      <c r="BL9918" t="s">
        <v>11351</v>
      </c>
    </row>
    <row r="9919" spans="63:64" x14ac:dyDescent="0.25">
      <c r="BK9919" s="82">
        <v>15185</v>
      </c>
      <c r="BL9919" t="s">
        <v>7787</v>
      </c>
    </row>
    <row r="9920" spans="63:64" x14ac:dyDescent="0.25">
      <c r="BK9920" s="82">
        <v>15186</v>
      </c>
      <c r="BL9920" t="s">
        <v>8446</v>
      </c>
    </row>
    <row r="9921" spans="63:64" x14ac:dyDescent="0.25">
      <c r="BK9921" s="82">
        <v>15187</v>
      </c>
      <c r="BL9921" t="s">
        <v>8447</v>
      </c>
    </row>
    <row r="9922" spans="63:64" x14ac:dyDescent="0.25">
      <c r="BK9922" s="82">
        <v>15188</v>
      </c>
      <c r="BL9922" t="s">
        <v>11352</v>
      </c>
    </row>
    <row r="9923" spans="63:64" x14ac:dyDescent="0.25">
      <c r="BK9923" s="82">
        <v>15189</v>
      </c>
      <c r="BL9923" t="s">
        <v>8448</v>
      </c>
    </row>
    <row r="9924" spans="63:64" x14ac:dyDescent="0.25">
      <c r="BK9924" s="82">
        <v>15190</v>
      </c>
      <c r="BL9924" t="s">
        <v>11353</v>
      </c>
    </row>
    <row r="9925" spans="63:64" x14ac:dyDescent="0.25">
      <c r="BK9925" s="82">
        <v>15191</v>
      </c>
      <c r="BL9925" t="s">
        <v>8449</v>
      </c>
    </row>
    <row r="9926" spans="63:64" x14ac:dyDescent="0.25">
      <c r="BK9926" s="82">
        <v>15192</v>
      </c>
      <c r="BL9926" t="s">
        <v>11354</v>
      </c>
    </row>
    <row r="9927" spans="63:64" x14ac:dyDescent="0.25">
      <c r="BK9927" s="82">
        <v>15193</v>
      </c>
      <c r="BL9927" t="s">
        <v>918</v>
      </c>
    </row>
    <row r="9928" spans="63:64" x14ac:dyDescent="0.25">
      <c r="BK9928" s="82">
        <v>15194</v>
      </c>
      <c r="BL9928" t="s">
        <v>8450</v>
      </c>
    </row>
    <row r="9929" spans="63:64" x14ac:dyDescent="0.25">
      <c r="BK9929" s="82">
        <v>15195</v>
      </c>
      <c r="BL9929" t="s">
        <v>8451</v>
      </c>
    </row>
    <row r="9930" spans="63:64" x14ac:dyDescent="0.25">
      <c r="BK9930" s="82">
        <v>15196</v>
      </c>
      <c r="BL9930" t="s">
        <v>11355</v>
      </c>
    </row>
    <row r="9931" spans="63:64" x14ac:dyDescent="0.25">
      <c r="BK9931" s="82">
        <v>15197</v>
      </c>
      <c r="BL9931" t="s">
        <v>11356</v>
      </c>
    </row>
    <row r="9932" spans="63:64" x14ac:dyDescent="0.25">
      <c r="BK9932" s="82">
        <v>15198</v>
      </c>
      <c r="BL9932" t="s">
        <v>8452</v>
      </c>
    </row>
    <row r="9933" spans="63:64" x14ac:dyDescent="0.25">
      <c r="BK9933" s="82">
        <v>15199</v>
      </c>
      <c r="BL9933" t="s">
        <v>8453</v>
      </c>
    </row>
    <row r="9934" spans="63:64" x14ac:dyDescent="0.25">
      <c r="BK9934" s="82">
        <v>15200</v>
      </c>
      <c r="BL9934" t="s">
        <v>8454</v>
      </c>
    </row>
    <row r="9935" spans="63:64" x14ac:dyDescent="0.25">
      <c r="BK9935" s="82">
        <v>15201</v>
      </c>
      <c r="BL9935" t="s">
        <v>11357</v>
      </c>
    </row>
    <row r="9936" spans="63:64" x14ac:dyDescent="0.25">
      <c r="BK9936" s="82">
        <v>15202</v>
      </c>
      <c r="BL9936" t="s">
        <v>11358</v>
      </c>
    </row>
    <row r="9937" spans="63:64" x14ac:dyDescent="0.25">
      <c r="BK9937" s="82">
        <v>15203</v>
      </c>
      <c r="BL9937" t="s">
        <v>7705</v>
      </c>
    </row>
    <row r="9938" spans="63:64" x14ac:dyDescent="0.25">
      <c r="BK9938" s="82">
        <v>15204</v>
      </c>
      <c r="BL9938" t="s">
        <v>11359</v>
      </c>
    </row>
    <row r="9939" spans="63:64" x14ac:dyDescent="0.25">
      <c r="BK9939" s="82">
        <v>15205</v>
      </c>
      <c r="BL9939" t="s">
        <v>8455</v>
      </c>
    </row>
    <row r="9940" spans="63:64" x14ac:dyDescent="0.25">
      <c r="BK9940" s="82">
        <v>15206</v>
      </c>
      <c r="BL9940" t="s">
        <v>12444</v>
      </c>
    </row>
    <row r="9941" spans="63:64" x14ac:dyDescent="0.25">
      <c r="BK9941" s="82">
        <v>15207</v>
      </c>
      <c r="BL9941" t="s">
        <v>2346</v>
      </c>
    </row>
    <row r="9942" spans="63:64" x14ac:dyDescent="0.25">
      <c r="BK9942" s="82">
        <v>15208</v>
      </c>
      <c r="BL9942" t="s">
        <v>7158</v>
      </c>
    </row>
    <row r="9943" spans="63:64" x14ac:dyDescent="0.25">
      <c r="BK9943" s="82">
        <v>15209</v>
      </c>
      <c r="BL9943" t="s">
        <v>11360</v>
      </c>
    </row>
    <row r="9944" spans="63:64" x14ac:dyDescent="0.25">
      <c r="BK9944" s="82">
        <v>15210</v>
      </c>
      <c r="BL9944" t="s">
        <v>11361</v>
      </c>
    </row>
    <row r="9945" spans="63:64" x14ac:dyDescent="0.25">
      <c r="BK9945" s="82">
        <v>15211</v>
      </c>
      <c r="BL9945" t="s">
        <v>3755</v>
      </c>
    </row>
    <row r="9946" spans="63:64" x14ac:dyDescent="0.25">
      <c r="BK9946" s="82">
        <v>15212</v>
      </c>
      <c r="BL9946" t="s">
        <v>8457</v>
      </c>
    </row>
    <row r="9947" spans="63:64" x14ac:dyDescent="0.25">
      <c r="BK9947" s="82">
        <v>15213</v>
      </c>
      <c r="BL9947" t="s">
        <v>3782</v>
      </c>
    </row>
    <row r="9948" spans="63:64" x14ac:dyDescent="0.25">
      <c r="BK9948" s="82">
        <v>15214</v>
      </c>
      <c r="BL9948" t="s">
        <v>11362</v>
      </c>
    </row>
    <row r="9949" spans="63:64" x14ac:dyDescent="0.25">
      <c r="BK9949" s="82">
        <v>15215</v>
      </c>
      <c r="BL9949" t="s">
        <v>11363</v>
      </c>
    </row>
    <row r="9950" spans="63:64" x14ac:dyDescent="0.25">
      <c r="BK9950" s="82">
        <v>15216</v>
      </c>
      <c r="BL9950" t="s">
        <v>11364</v>
      </c>
    </row>
    <row r="9951" spans="63:64" x14ac:dyDescent="0.25">
      <c r="BK9951" s="82">
        <v>15217</v>
      </c>
      <c r="BL9951" t="s">
        <v>4968</v>
      </c>
    </row>
    <row r="9952" spans="63:64" x14ac:dyDescent="0.25">
      <c r="BK9952" s="82">
        <v>15218</v>
      </c>
      <c r="BL9952" t="s">
        <v>8458</v>
      </c>
    </row>
    <row r="9953" spans="63:64" x14ac:dyDescent="0.25">
      <c r="BK9953" s="82">
        <v>15219</v>
      </c>
      <c r="BL9953" t="s">
        <v>11365</v>
      </c>
    </row>
    <row r="9954" spans="63:64" x14ac:dyDescent="0.25">
      <c r="BK9954" s="82">
        <v>15220</v>
      </c>
      <c r="BL9954" t="s">
        <v>3470</v>
      </c>
    </row>
    <row r="9955" spans="63:64" x14ac:dyDescent="0.25">
      <c r="BK9955" s="82">
        <v>15221</v>
      </c>
      <c r="BL9955" t="s">
        <v>8348</v>
      </c>
    </row>
    <row r="9956" spans="63:64" x14ac:dyDescent="0.25">
      <c r="BK9956" s="82">
        <v>15222</v>
      </c>
      <c r="BL9956" t="s">
        <v>8459</v>
      </c>
    </row>
    <row r="9957" spans="63:64" x14ac:dyDescent="0.25">
      <c r="BK9957" s="82">
        <v>15223</v>
      </c>
      <c r="BL9957" t="s">
        <v>8460</v>
      </c>
    </row>
    <row r="9958" spans="63:64" x14ac:dyDescent="0.25">
      <c r="BK9958" s="82">
        <v>15224</v>
      </c>
      <c r="BL9958" t="s">
        <v>7849</v>
      </c>
    </row>
    <row r="9959" spans="63:64" x14ac:dyDescent="0.25">
      <c r="BK9959" s="82">
        <v>15225</v>
      </c>
      <c r="BL9959" t="s">
        <v>8461</v>
      </c>
    </row>
    <row r="9960" spans="63:64" x14ac:dyDescent="0.25">
      <c r="BK9960" s="82">
        <v>15226</v>
      </c>
      <c r="BL9960" t="s">
        <v>8462</v>
      </c>
    </row>
    <row r="9961" spans="63:64" x14ac:dyDescent="0.25">
      <c r="BK9961" s="82">
        <v>15227</v>
      </c>
      <c r="BL9961" t="s">
        <v>11366</v>
      </c>
    </row>
    <row r="9962" spans="63:64" x14ac:dyDescent="0.25">
      <c r="BK9962" s="82">
        <v>15228</v>
      </c>
      <c r="BL9962" t="s">
        <v>8463</v>
      </c>
    </row>
    <row r="9963" spans="63:64" x14ac:dyDescent="0.25">
      <c r="BK9963" s="82">
        <v>15229</v>
      </c>
      <c r="BL9963" t="s">
        <v>8464</v>
      </c>
    </row>
    <row r="9964" spans="63:64" x14ac:dyDescent="0.25">
      <c r="BK9964" s="82">
        <v>15230</v>
      </c>
      <c r="BL9964" t="s">
        <v>8465</v>
      </c>
    </row>
    <row r="9965" spans="63:64" x14ac:dyDescent="0.25">
      <c r="BK9965" s="82">
        <v>15231</v>
      </c>
      <c r="BL9965" t="s">
        <v>8466</v>
      </c>
    </row>
    <row r="9966" spans="63:64" x14ac:dyDescent="0.25">
      <c r="BK9966" s="82">
        <v>15232</v>
      </c>
      <c r="BL9966" t="s">
        <v>8467</v>
      </c>
    </row>
    <row r="9967" spans="63:64" x14ac:dyDescent="0.25">
      <c r="BK9967" s="82">
        <v>15233</v>
      </c>
      <c r="BL9967" t="s">
        <v>8468</v>
      </c>
    </row>
    <row r="9968" spans="63:64" x14ac:dyDescent="0.25">
      <c r="BK9968" s="82">
        <v>15234</v>
      </c>
      <c r="BL9968" t="s">
        <v>11367</v>
      </c>
    </row>
    <row r="9969" spans="63:64" x14ac:dyDescent="0.25">
      <c r="BK9969" s="82">
        <v>15235</v>
      </c>
      <c r="BL9969" t="s">
        <v>8469</v>
      </c>
    </row>
    <row r="9970" spans="63:64" x14ac:dyDescent="0.25">
      <c r="BK9970" s="82">
        <v>15236</v>
      </c>
      <c r="BL9970" t="s">
        <v>8470</v>
      </c>
    </row>
    <row r="9971" spans="63:64" x14ac:dyDescent="0.25">
      <c r="BK9971" s="82">
        <v>15237</v>
      </c>
      <c r="BL9971" t="s">
        <v>11368</v>
      </c>
    </row>
    <row r="9972" spans="63:64" x14ac:dyDescent="0.25">
      <c r="BK9972" s="82">
        <v>15239</v>
      </c>
      <c r="BL9972" t="s">
        <v>11369</v>
      </c>
    </row>
    <row r="9973" spans="63:64" x14ac:dyDescent="0.25">
      <c r="BK9973" s="82">
        <v>15240</v>
      </c>
      <c r="BL9973" t="s">
        <v>9806</v>
      </c>
    </row>
    <row r="9974" spans="63:64" x14ac:dyDescent="0.25">
      <c r="BK9974" s="82">
        <v>15241</v>
      </c>
      <c r="BL9974" t="s">
        <v>8471</v>
      </c>
    </row>
    <row r="9975" spans="63:64" x14ac:dyDescent="0.25">
      <c r="BK9975" s="82">
        <v>15242</v>
      </c>
      <c r="BL9975" t="s">
        <v>8472</v>
      </c>
    </row>
    <row r="9976" spans="63:64" x14ac:dyDescent="0.25">
      <c r="BK9976" s="82">
        <v>15243</v>
      </c>
      <c r="BL9976" t="s">
        <v>8473</v>
      </c>
    </row>
    <row r="9977" spans="63:64" x14ac:dyDescent="0.25">
      <c r="BK9977" s="82">
        <v>15244</v>
      </c>
      <c r="BL9977" t="s">
        <v>11370</v>
      </c>
    </row>
    <row r="9978" spans="63:64" x14ac:dyDescent="0.25">
      <c r="BK9978" s="82">
        <v>15245</v>
      </c>
      <c r="BL9978" t="s">
        <v>11371</v>
      </c>
    </row>
    <row r="9979" spans="63:64" x14ac:dyDescent="0.25">
      <c r="BK9979" s="82">
        <v>15246</v>
      </c>
      <c r="BL9979" t="s">
        <v>8474</v>
      </c>
    </row>
    <row r="9980" spans="63:64" x14ac:dyDescent="0.25">
      <c r="BK9980" s="82">
        <v>15247</v>
      </c>
      <c r="BL9980" t="s">
        <v>8475</v>
      </c>
    </row>
    <row r="9981" spans="63:64" x14ac:dyDescent="0.25">
      <c r="BK9981" s="82">
        <v>15248</v>
      </c>
      <c r="BL9981" t="s">
        <v>11372</v>
      </c>
    </row>
    <row r="9982" spans="63:64" x14ac:dyDescent="0.25">
      <c r="BK9982" s="82">
        <v>15249</v>
      </c>
      <c r="BL9982" t="s">
        <v>8466</v>
      </c>
    </row>
    <row r="9983" spans="63:64" x14ac:dyDescent="0.25">
      <c r="BK9983" s="82">
        <v>15250</v>
      </c>
      <c r="BL9983" t="s">
        <v>8120</v>
      </c>
    </row>
    <row r="9984" spans="63:64" x14ac:dyDescent="0.25">
      <c r="BK9984" s="82">
        <v>15251</v>
      </c>
      <c r="BL9984" t="s">
        <v>11373</v>
      </c>
    </row>
    <row r="9985" spans="63:64" x14ac:dyDescent="0.25">
      <c r="BK9985" s="82">
        <v>15253</v>
      </c>
      <c r="BL9985" t="s">
        <v>11374</v>
      </c>
    </row>
    <row r="9986" spans="63:64" x14ac:dyDescent="0.25">
      <c r="BK9986" s="82">
        <v>15254</v>
      </c>
      <c r="BL9986" t="s">
        <v>8450</v>
      </c>
    </row>
    <row r="9987" spans="63:64" x14ac:dyDescent="0.25">
      <c r="BK9987" s="82">
        <v>15255</v>
      </c>
      <c r="BL9987" t="s">
        <v>11375</v>
      </c>
    </row>
    <row r="9988" spans="63:64" x14ac:dyDescent="0.25">
      <c r="BK9988" s="82">
        <v>15256</v>
      </c>
      <c r="BL9988" t="s">
        <v>8476</v>
      </c>
    </row>
    <row r="9989" spans="63:64" x14ac:dyDescent="0.25">
      <c r="BK9989" s="82">
        <v>15257</v>
      </c>
      <c r="BL9989" t="s">
        <v>8477</v>
      </c>
    </row>
    <row r="9990" spans="63:64" x14ac:dyDescent="0.25">
      <c r="BK9990" s="82">
        <v>15258</v>
      </c>
      <c r="BL9990" t="s">
        <v>11376</v>
      </c>
    </row>
    <row r="9991" spans="63:64" x14ac:dyDescent="0.25">
      <c r="BK9991" s="82">
        <v>15259</v>
      </c>
      <c r="BL9991" t="s">
        <v>11377</v>
      </c>
    </row>
    <row r="9992" spans="63:64" x14ac:dyDescent="0.25">
      <c r="BK9992" s="82">
        <v>15260</v>
      </c>
      <c r="BL9992" t="s">
        <v>11378</v>
      </c>
    </row>
    <row r="9993" spans="63:64" x14ac:dyDescent="0.25">
      <c r="BK9993" s="82">
        <v>15261</v>
      </c>
      <c r="BL9993" t="s">
        <v>11379</v>
      </c>
    </row>
    <row r="9994" spans="63:64" x14ac:dyDescent="0.25">
      <c r="BK9994" s="82">
        <v>15262</v>
      </c>
      <c r="BL9994" t="s">
        <v>11380</v>
      </c>
    </row>
    <row r="9995" spans="63:64" x14ac:dyDescent="0.25">
      <c r="BK9995" s="82">
        <v>15263</v>
      </c>
      <c r="BL9995" t="s">
        <v>8478</v>
      </c>
    </row>
    <row r="9996" spans="63:64" x14ac:dyDescent="0.25">
      <c r="BK9996" s="82">
        <v>15264</v>
      </c>
      <c r="BL9996" t="s">
        <v>11381</v>
      </c>
    </row>
    <row r="9997" spans="63:64" x14ac:dyDescent="0.25">
      <c r="BK9997" s="82">
        <v>15265</v>
      </c>
      <c r="BL9997" t="s">
        <v>11382</v>
      </c>
    </row>
    <row r="9998" spans="63:64" x14ac:dyDescent="0.25">
      <c r="BK9998" s="82">
        <v>15266</v>
      </c>
      <c r="BL9998" t="s">
        <v>11383</v>
      </c>
    </row>
    <row r="9999" spans="63:64" x14ac:dyDescent="0.25">
      <c r="BK9999" s="82">
        <v>15267</v>
      </c>
      <c r="BL9999" t="s">
        <v>11384</v>
      </c>
    </row>
    <row r="10000" spans="63:64" x14ac:dyDescent="0.25">
      <c r="BK10000" s="82">
        <v>15268</v>
      </c>
      <c r="BL10000" t="s">
        <v>8479</v>
      </c>
    </row>
    <row r="10001" spans="63:64" x14ac:dyDescent="0.25">
      <c r="BK10001" s="82">
        <v>15269</v>
      </c>
      <c r="BL10001" t="s">
        <v>8480</v>
      </c>
    </row>
    <row r="10002" spans="63:64" x14ac:dyDescent="0.25">
      <c r="BK10002" s="82">
        <v>15270</v>
      </c>
      <c r="BL10002" t="s">
        <v>8481</v>
      </c>
    </row>
    <row r="10003" spans="63:64" x14ac:dyDescent="0.25">
      <c r="BK10003" s="82">
        <v>15271</v>
      </c>
      <c r="BL10003" t="s">
        <v>8482</v>
      </c>
    </row>
    <row r="10004" spans="63:64" x14ac:dyDescent="0.25">
      <c r="BK10004" s="82">
        <v>15272</v>
      </c>
      <c r="BL10004" t="s">
        <v>6344</v>
      </c>
    </row>
    <row r="10005" spans="63:64" x14ac:dyDescent="0.25">
      <c r="BK10005" s="82">
        <v>15273</v>
      </c>
      <c r="BL10005" t="s">
        <v>6344</v>
      </c>
    </row>
    <row r="10006" spans="63:64" x14ac:dyDescent="0.25">
      <c r="BK10006" s="82">
        <v>15274</v>
      </c>
      <c r="BL10006" t="s">
        <v>8483</v>
      </c>
    </row>
    <row r="10007" spans="63:64" x14ac:dyDescent="0.25">
      <c r="BK10007" s="82">
        <v>15275</v>
      </c>
      <c r="BL10007" t="s">
        <v>9241</v>
      </c>
    </row>
    <row r="10008" spans="63:64" x14ac:dyDescent="0.25">
      <c r="BK10008" s="82">
        <v>15276</v>
      </c>
      <c r="BL10008" t="s">
        <v>8484</v>
      </c>
    </row>
    <row r="10009" spans="63:64" x14ac:dyDescent="0.25">
      <c r="BK10009" s="82">
        <v>15277</v>
      </c>
      <c r="BL10009" t="s">
        <v>8485</v>
      </c>
    </row>
    <row r="10010" spans="63:64" x14ac:dyDescent="0.25">
      <c r="BK10010" s="82">
        <v>15278</v>
      </c>
      <c r="BL10010" t="s">
        <v>8113</v>
      </c>
    </row>
    <row r="10011" spans="63:64" x14ac:dyDescent="0.25">
      <c r="BK10011" s="82">
        <v>15279</v>
      </c>
      <c r="BL10011" t="s">
        <v>8486</v>
      </c>
    </row>
    <row r="10012" spans="63:64" x14ac:dyDescent="0.25">
      <c r="BK10012" s="82">
        <v>15280</v>
      </c>
      <c r="BL10012" t="s">
        <v>8487</v>
      </c>
    </row>
    <row r="10013" spans="63:64" x14ac:dyDescent="0.25">
      <c r="BK10013" s="82">
        <v>15281</v>
      </c>
      <c r="BL10013" t="s">
        <v>11385</v>
      </c>
    </row>
    <row r="10014" spans="63:64" x14ac:dyDescent="0.25">
      <c r="BK10014" s="82">
        <v>15282</v>
      </c>
      <c r="BL10014" t="s">
        <v>11386</v>
      </c>
    </row>
    <row r="10015" spans="63:64" x14ac:dyDescent="0.25">
      <c r="BK10015" s="82">
        <v>15283</v>
      </c>
      <c r="BL10015" t="s">
        <v>7843</v>
      </c>
    </row>
    <row r="10016" spans="63:64" x14ac:dyDescent="0.25">
      <c r="BK10016" s="82">
        <v>15284</v>
      </c>
      <c r="BL10016" t="s">
        <v>8488</v>
      </c>
    </row>
    <row r="10017" spans="63:64" x14ac:dyDescent="0.25">
      <c r="BK10017" s="82">
        <v>15285</v>
      </c>
      <c r="BL10017" t="s">
        <v>4471</v>
      </c>
    </row>
    <row r="10018" spans="63:64" x14ac:dyDescent="0.25">
      <c r="BK10018" s="82">
        <v>15286</v>
      </c>
      <c r="BL10018" t="s">
        <v>11387</v>
      </c>
    </row>
    <row r="10019" spans="63:64" x14ac:dyDescent="0.25">
      <c r="BK10019" s="82">
        <v>15287</v>
      </c>
      <c r="BL10019" t="s">
        <v>257</v>
      </c>
    </row>
    <row r="10020" spans="63:64" x14ac:dyDescent="0.25">
      <c r="BK10020" s="82">
        <v>15288</v>
      </c>
      <c r="BL10020" t="s">
        <v>3354</v>
      </c>
    </row>
    <row r="10021" spans="63:64" x14ac:dyDescent="0.25">
      <c r="BK10021" s="82">
        <v>15289</v>
      </c>
      <c r="BL10021" t="s">
        <v>6714</v>
      </c>
    </row>
    <row r="10022" spans="63:64" x14ac:dyDescent="0.25">
      <c r="BK10022" s="82">
        <v>15290</v>
      </c>
      <c r="BL10022" t="s">
        <v>8489</v>
      </c>
    </row>
    <row r="10023" spans="63:64" x14ac:dyDescent="0.25">
      <c r="BK10023" s="82">
        <v>15291</v>
      </c>
      <c r="BL10023" t="s">
        <v>8490</v>
      </c>
    </row>
    <row r="10024" spans="63:64" x14ac:dyDescent="0.25">
      <c r="BK10024" s="82">
        <v>15292</v>
      </c>
      <c r="BL10024" t="s">
        <v>8491</v>
      </c>
    </row>
    <row r="10025" spans="63:64" x14ac:dyDescent="0.25">
      <c r="BK10025" s="82">
        <v>15293</v>
      </c>
      <c r="BL10025" t="s">
        <v>8492</v>
      </c>
    </row>
    <row r="10026" spans="63:64" x14ac:dyDescent="0.25">
      <c r="BK10026" s="82">
        <v>15294</v>
      </c>
      <c r="BL10026" t="s">
        <v>8493</v>
      </c>
    </row>
    <row r="10027" spans="63:64" x14ac:dyDescent="0.25">
      <c r="BK10027" s="82">
        <v>15295</v>
      </c>
      <c r="BL10027" t="s">
        <v>920</v>
      </c>
    </row>
    <row r="10028" spans="63:64" x14ac:dyDescent="0.25">
      <c r="BK10028" s="82">
        <v>15296</v>
      </c>
      <c r="BL10028" t="s">
        <v>7038</v>
      </c>
    </row>
    <row r="10029" spans="63:64" x14ac:dyDescent="0.25">
      <c r="BK10029" s="82">
        <v>15297</v>
      </c>
      <c r="BL10029" t="s">
        <v>8494</v>
      </c>
    </row>
    <row r="10030" spans="63:64" x14ac:dyDescent="0.25">
      <c r="BK10030" s="82">
        <v>15298</v>
      </c>
      <c r="BL10030" t="s">
        <v>9602</v>
      </c>
    </row>
    <row r="10031" spans="63:64" x14ac:dyDescent="0.25">
      <c r="BK10031" s="82">
        <v>15299</v>
      </c>
      <c r="BL10031" t="s">
        <v>7446</v>
      </c>
    </row>
    <row r="10032" spans="63:64" x14ac:dyDescent="0.25">
      <c r="BK10032" s="82">
        <v>15300</v>
      </c>
      <c r="BL10032" t="s">
        <v>8495</v>
      </c>
    </row>
    <row r="10033" spans="63:64" x14ac:dyDescent="0.25">
      <c r="BK10033" s="82">
        <v>15301</v>
      </c>
      <c r="BL10033" t="s">
        <v>7446</v>
      </c>
    </row>
    <row r="10034" spans="63:64" x14ac:dyDescent="0.25">
      <c r="BK10034" s="82">
        <v>15303</v>
      </c>
      <c r="BL10034" t="s">
        <v>922</v>
      </c>
    </row>
    <row r="10035" spans="63:64" x14ac:dyDescent="0.25">
      <c r="BK10035" s="82">
        <v>15304</v>
      </c>
      <c r="BL10035" t="s">
        <v>8496</v>
      </c>
    </row>
    <row r="10036" spans="63:64" x14ac:dyDescent="0.25">
      <c r="BK10036" s="82">
        <v>15306</v>
      </c>
      <c r="BL10036" t="s">
        <v>8497</v>
      </c>
    </row>
    <row r="10037" spans="63:64" x14ac:dyDescent="0.25">
      <c r="BK10037" s="82">
        <v>15307</v>
      </c>
      <c r="BL10037" t="s">
        <v>176</v>
      </c>
    </row>
    <row r="10038" spans="63:64" x14ac:dyDescent="0.25">
      <c r="BK10038" s="82">
        <v>15308</v>
      </c>
      <c r="BL10038" t="s">
        <v>8498</v>
      </c>
    </row>
    <row r="10039" spans="63:64" x14ac:dyDescent="0.25">
      <c r="BK10039" s="82">
        <v>15309</v>
      </c>
      <c r="BL10039" t="s">
        <v>8223</v>
      </c>
    </row>
    <row r="10040" spans="63:64" x14ac:dyDescent="0.25">
      <c r="BK10040" s="82">
        <v>15310</v>
      </c>
      <c r="BL10040" t="s">
        <v>950</v>
      </c>
    </row>
    <row r="10041" spans="63:64" x14ac:dyDescent="0.25">
      <c r="BK10041" s="82">
        <v>15311</v>
      </c>
      <c r="BL10041" t="s">
        <v>11388</v>
      </c>
    </row>
    <row r="10042" spans="63:64" x14ac:dyDescent="0.25">
      <c r="BK10042" s="82">
        <v>15312</v>
      </c>
      <c r="BL10042" t="s">
        <v>8499</v>
      </c>
    </row>
    <row r="10043" spans="63:64" x14ac:dyDescent="0.25">
      <c r="BK10043" s="82">
        <v>15313</v>
      </c>
      <c r="BL10043" t="s">
        <v>8500</v>
      </c>
    </row>
    <row r="10044" spans="63:64" x14ac:dyDescent="0.25">
      <c r="BK10044" s="82">
        <v>15314</v>
      </c>
      <c r="BL10044" t="s">
        <v>8501</v>
      </c>
    </row>
    <row r="10045" spans="63:64" x14ac:dyDescent="0.25">
      <c r="BK10045" s="82">
        <v>15315</v>
      </c>
      <c r="BL10045" t="s">
        <v>7347</v>
      </c>
    </row>
    <row r="10046" spans="63:64" x14ac:dyDescent="0.25">
      <c r="BK10046" s="82">
        <v>15316</v>
      </c>
      <c r="BL10046" t="s">
        <v>11389</v>
      </c>
    </row>
    <row r="10047" spans="63:64" x14ac:dyDescent="0.25">
      <c r="BK10047" s="82">
        <v>15317</v>
      </c>
      <c r="BL10047" t="s">
        <v>8502</v>
      </c>
    </row>
    <row r="10048" spans="63:64" x14ac:dyDescent="0.25">
      <c r="BK10048" s="82">
        <v>15318</v>
      </c>
      <c r="BL10048" t="s">
        <v>8503</v>
      </c>
    </row>
    <row r="10049" spans="63:64" x14ac:dyDescent="0.25">
      <c r="BK10049" s="82">
        <v>15319</v>
      </c>
      <c r="BL10049" t="s">
        <v>8504</v>
      </c>
    </row>
    <row r="10050" spans="63:64" x14ac:dyDescent="0.25">
      <c r="BK10050" s="82">
        <v>15320</v>
      </c>
      <c r="BL10050" t="s">
        <v>9602</v>
      </c>
    </row>
    <row r="10051" spans="63:64" x14ac:dyDescent="0.25">
      <c r="BK10051" s="82">
        <v>15321</v>
      </c>
      <c r="BL10051" t="s">
        <v>8505</v>
      </c>
    </row>
    <row r="10052" spans="63:64" x14ac:dyDescent="0.25">
      <c r="BK10052" s="82">
        <v>15322</v>
      </c>
      <c r="BL10052" t="s">
        <v>8506</v>
      </c>
    </row>
    <row r="10053" spans="63:64" x14ac:dyDescent="0.25">
      <c r="BK10053" s="82">
        <v>15323</v>
      </c>
      <c r="BL10053" t="s">
        <v>8507</v>
      </c>
    </row>
    <row r="10054" spans="63:64" x14ac:dyDescent="0.25">
      <c r="BK10054" s="82">
        <v>15324</v>
      </c>
      <c r="BL10054" t="s">
        <v>8508</v>
      </c>
    </row>
    <row r="10055" spans="63:64" x14ac:dyDescent="0.25">
      <c r="BK10055" s="82">
        <v>15325</v>
      </c>
      <c r="BL10055" t="s">
        <v>7228</v>
      </c>
    </row>
    <row r="10056" spans="63:64" x14ac:dyDescent="0.25">
      <c r="BK10056" s="82">
        <v>15326</v>
      </c>
      <c r="BL10056" t="s">
        <v>8509</v>
      </c>
    </row>
    <row r="10057" spans="63:64" x14ac:dyDescent="0.25">
      <c r="BK10057" s="82">
        <v>15327</v>
      </c>
      <c r="BL10057" t="s">
        <v>11390</v>
      </c>
    </row>
    <row r="10058" spans="63:64" x14ac:dyDescent="0.25">
      <c r="BK10058" s="82">
        <v>15328</v>
      </c>
      <c r="BL10058" t="s">
        <v>6493</v>
      </c>
    </row>
    <row r="10059" spans="63:64" x14ac:dyDescent="0.25">
      <c r="BK10059" s="82">
        <v>15329</v>
      </c>
      <c r="BL10059" t="s">
        <v>11391</v>
      </c>
    </row>
    <row r="10060" spans="63:64" x14ac:dyDescent="0.25">
      <c r="BK10060" s="82">
        <v>15330</v>
      </c>
      <c r="BL10060" t="s">
        <v>8510</v>
      </c>
    </row>
    <row r="10061" spans="63:64" x14ac:dyDescent="0.25">
      <c r="BK10061" s="82">
        <v>15332</v>
      </c>
      <c r="BL10061" t="s">
        <v>6959</v>
      </c>
    </row>
    <row r="10062" spans="63:64" x14ac:dyDescent="0.25">
      <c r="BK10062" s="82">
        <v>15333</v>
      </c>
      <c r="BL10062" t="s">
        <v>8511</v>
      </c>
    </row>
    <row r="10063" spans="63:64" x14ac:dyDescent="0.25">
      <c r="BK10063" s="82">
        <v>15334</v>
      </c>
      <c r="BL10063" t="s">
        <v>11389</v>
      </c>
    </row>
    <row r="10064" spans="63:64" x14ac:dyDescent="0.25">
      <c r="BK10064" s="82">
        <v>15335</v>
      </c>
      <c r="BL10064" t="s">
        <v>8512</v>
      </c>
    </row>
    <row r="10065" spans="63:64" x14ac:dyDescent="0.25">
      <c r="BK10065" s="82">
        <v>15336</v>
      </c>
      <c r="BL10065" t="s">
        <v>8513</v>
      </c>
    </row>
    <row r="10066" spans="63:64" x14ac:dyDescent="0.25">
      <c r="BK10066" s="82">
        <v>15337</v>
      </c>
      <c r="BL10066" t="s">
        <v>8514</v>
      </c>
    </row>
    <row r="10067" spans="63:64" x14ac:dyDescent="0.25">
      <c r="BK10067" s="82">
        <v>15338</v>
      </c>
      <c r="BL10067" t="s">
        <v>6572</v>
      </c>
    </row>
    <row r="10068" spans="63:64" x14ac:dyDescent="0.25">
      <c r="BK10068" s="82">
        <v>15340</v>
      </c>
      <c r="BL10068" t="s">
        <v>11392</v>
      </c>
    </row>
    <row r="10069" spans="63:64" x14ac:dyDescent="0.25">
      <c r="BK10069" s="82">
        <v>15341</v>
      </c>
      <c r="BL10069" t="s">
        <v>9603</v>
      </c>
    </row>
    <row r="10070" spans="63:64" x14ac:dyDescent="0.25">
      <c r="BK10070" s="82">
        <v>15342</v>
      </c>
      <c r="BL10070" t="s">
        <v>8516</v>
      </c>
    </row>
    <row r="10071" spans="63:64" x14ac:dyDescent="0.25">
      <c r="BK10071" s="82">
        <v>15343</v>
      </c>
      <c r="BL10071" t="s">
        <v>9604</v>
      </c>
    </row>
    <row r="10072" spans="63:64" x14ac:dyDescent="0.25">
      <c r="BK10072" s="82">
        <v>15344</v>
      </c>
      <c r="BL10072" t="s">
        <v>8517</v>
      </c>
    </row>
    <row r="10073" spans="63:64" x14ac:dyDescent="0.25">
      <c r="BK10073" s="82">
        <v>15345</v>
      </c>
      <c r="BL10073" t="s">
        <v>9605</v>
      </c>
    </row>
    <row r="10074" spans="63:64" x14ac:dyDescent="0.25">
      <c r="BK10074" s="82">
        <v>15346</v>
      </c>
      <c r="BL10074" t="s">
        <v>11393</v>
      </c>
    </row>
    <row r="10075" spans="63:64" x14ac:dyDescent="0.25">
      <c r="BK10075" s="82">
        <v>15347</v>
      </c>
      <c r="BL10075" t="s">
        <v>2305</v>
      </c>
    </row>
    <row r="10076" spans="63:64" x14ac:dyDescent="0.25">
      <c r="BK10076" s="82">
        <v>15348</v>
      </c>
      <c r="BL10076" t="s">
        <v>8518</v>
      </c>
    </row>
    <row r="10077" spans="63:64" x14ac:dyDescent="0.25">
      <c r="BK10077" s="82">
        <v>15349</v>
      </c>
      <c r="BL10077" t="s">
        <v>8519</v>
      </c>
    </row>
    <row r="10078" spans="63:64" x14ac:dyDescent="0.25">
      <c r="BK10078" s="82">
        <v>15350</v>
      </c>
      <c r="BL10078" t="s">
        <v>2317</v>
      </c>
    </row>
    <row r="10079" spans="63:64" x14ac:dyDescent="0.25">
      <c r="BK10079" s="82">
        <v>15351</v>
      </c>
      <c r="BL10079" t="s">
        <v>12991</v>
      </c>
    </row>
    <row r="10080" spans="63:64" x14ac:dyDescent="0.25">
      <c r="BK10080" s="82">
        <v>15352</v>
      </c>
      <c r="BL10080" t="s">
        <v>12992</v>
      </c>
    </row>
    <row r="10081" spans="63:64" x14ac:dyDescent="0.25">
      <c r="BK10081" s="82">
        <v>15353</v>
      </c>
      <c r="BL10081" t="s">
        <v>12993</v>
      </c>
    </row>
    <row r="10082" spans="63:64" x14ac:dyDescent="0.25">
      <c r="BK10082" s="82">
        <v>15354</v>
      </c>
      <c r="BL10082" t="s">
        <v>2853</v>
      </c>
    </row>
    <row r="10083" spans="63:64" x14ac:dyDescent="0.25">
      <c r="BK10083" s="82">
        <v>15355</v>
      </c>
      <c r="BL10083" t="s">
        <v>6351</v>
      </c>
    </row>
    <row r="10084" spans="63:64" x14ac:dyDescent="0.25">
      <c r="BK10084" s="82">
        <v>15356</v>
      </c>
      <c r="BL10084" t="s">
        <v>11394</v>
      </c>
    </row>
    <row r="10085" spans="63:64" x14ac:dyDescent="0.25">
      <c r="BK10085" s="82">
        <v>15357</v>
      </c>
      <c r="BL10085" t="s">
        <v>8523</v>
      </c>
    </row>
    <row r="10086" spans="63:64" x14ac:dyDescent="0.25">
      <c r="BK10086" s="82">
        <v>15358</v>
      </c>
      <c r="BL10086" t="s">
        <v>8399</v>
      </c>
    </row>
    <row r="10087" spans="63:64" x14ac:dyDescent="0.25">
      <c r="BK10087" s="82">
        <v>15359</v>
      </c>
      <c r="BL10087" t="s">
        <v>8524</v>
      </c>
    </row>
    <row r="10088" spans="63:64" x14ac:dyDescent="0.25">
      <c r="BK10088" s="82">
        <v>15360</v>
      </c>
      <c r="BL10088" t="s">
        <v>8525</v>
      </c>
    </row>
    <row r="10089" spans="63:64" x14ac:dyDescent="0.25">
      <c r="BK10089" s="82">
        <v>15361</v>
      </c>
      <c r="BL10089" t="s">
        <v>2309</v>
      </c>
    </row>
    <row r="10090" spans="63:64" x14ac:dyDescent="0.25">
      <c r="BK10090" s="82">
        <v>15362</v>
      </c>
      <c r="BL10090" t="s">
        <v>12906</v>
      </c>
    </row>
    <row r="10091" spans="63:64" x14ac:dyDescent="0.25">
      <c r="BK10091" s="82">
        <v>15363</v>
      </c>
      <c r="BL10091" t="s">
        <v>2315</v>
      </c>
    </row>
    <row r="10092" spans="63:64" x14ac:dyDescent="0.25">
      <c r="BK10092" s="82">
        <v>15364</v>
      </c>
      <c r="BL10092" t="s">
        <v>8526</v>
      </c>
    </row>
    <row r="10093" spans="63:64" x14ac:dyDescent="0.25">
      <c r="BK10093" s="82">
        <v>15365</v>
      </c>
      <c r="BL10093" t="s">
        <v>7055</v>
      </c>
    </row>
    <row r="10094" spans="63:64" x14ac:dyDescent="0.25">
      <c r="BK10094" s="82">
        <v>15366</v>
      </c>
      <c r="BL10094" t="s">
        <v>8057</v>
      </c>
    </row>
    <row r="10095" spans="63:64" x14ac:dyDescent="0.25">
      <c r="BK10095" s="82">
        <v>15367</v>
      </c>
      <c r="BL10095" t="s">
        <v>8527</v>
      </c>
    </row>
    <row r="10096" spans="63:64" x14ac:dyDescent="0.25">
      <c r="BK10096" s="82">
        <v>15368</v>
      </c>
      <c r="BL10096" t="s">
        <v>8528</v>
      </c>
    </row>
    <row r="10097" spans="63:64" x14ac:dyDescent="0.25">
      <c r="BK10097" s="82">
        <v>15369</v>
      </c>
      <c r="BL10097" t="s">
        <v>8529</v>
      </c>
    </row>
    <row r="10098" spans="63:64" x14ac:dyDescent="0.25">
      <c r="BK10098" s="82">
        <v>15370</v>
      </c>
      <c r="BL10098" t="s">
        <v>5978</v>
      </c>
    </row>
    <row r="10099" spans="63:64" x14ac:dyDescent="0.25">
      <c r="BK10099" s="82">
        <v>15371</v>
      </c>
      <c r="BL10099" t="s">
        <v>8530</v>
      </c>
    </row>
    <row r="10100" spans="63:64" x14ac:dyDescent="0.25">
      <c r="BK10100" s="82">
        <v>15372</v>
      </c>
      <c r="BL10100" t="s">
        <v>8531</v>
      </c>
    </row>
    <row r="10101" spans="63:64" x14ac:dyDescent="0.25">
      <c r="BK10101" s="82">
        <v>15373</v>
      </c>
      <c r="BL10101" t="s">
        <v>11394</v>
      </c>
    </row>
    <row r="10102" spans="63:64" x14ac:dyDescent="0.25">
      <c r="BK10102" s="82">
        <v>15374</v>
      </c>
      <c r="BL10102" t="s">
        <v>11395</v>
      </c>
    </row>
    <row r="10103" spans="63:64" x14ac:dyDescent="0.25">
      <c r="BK10103" s="82">
        <v>15375</v>
      </c>
      <c r="BL10103" t="s">
        <v>6645</v>
      </c>
    </row>
    <row r="10104" spans="63:64" x14ac:dyDescent="0.25">
      <c r="BK10104" s="82">
        <v>15376</v>
      </c>
      <c r="BL10104" t="s">
        <v>8532</v>
      </c>
    </row>
    <row r="10105" spans="63:64" x14ac:dyDescent="0.25">
      <c r="BK10105" s="82">
        <v>15377</v>
      </c>
      <c r="BL10105" t="s">
        <v>8533</v>
      </c>
    </row>
    <row r="10106" spans="63:64" x14ac:dyDescent="0.25">
      <c r="BK10106" s="82">
        <v>15378</v>
      </c>
      <c r="BL10106" t="s">
        <v>8534</v>
      </c>
    </row>
    <row r="10107" spans="63:64" x14ac:dyDescent="0.25">
      <c r="BK10107" s="82">
        <v>15379</v>
      </c>
      <c r="BL10107" t="s">
        <v>8535</v>
      </c>
    </row>
    <row r="10108" spans="63:64" x14ac:dyDescent="0.25">
      <c r="BK10108" s="82">
        <v>15380</v>
      </c>
      <c r="BL10108" t="s">
        <v>8536</v>
      </c>
    </row>
    <row r="10109" spans="63:64" x14ac:dyDescent="0.25">
      <c r="BK10109" s="82">
        <v>15381</v>
      </c>
      <c r="BL10109" t="s">
        <v>8537</v>
      </c>
    </row>
    <row r="10110" spans="63:64" x14ac:dyDescent="0.25">
      <c r="BK10110" s="82">
        <v>15382</v>
      </c>
      <c r="BL10110" t="s">
        <v>8538</v>
      </c>
    </row>
    <row r="10111" spans="63:64" x14ac:dyDescent="0.25">
      <c r="BK10111" s="82">
        <v>15383</v>
      </c>
      <c r="BL10111" t="s">
        <v>8539</v>
      </c>
    </row>
    <row r="10112" spans="63:64" x14ac:dyDescent="0.25">
      <c r="BK10112" s="82">
        <v>15384</v>
      </c>
      <c r="BL10112" t="s">
        <v>8540</v>
      </c>
    </row>
    <row r="10113" spans="63:64" x14ac:dyDescent="0.25">
      <c r="BK10113" s="82">
        <v>15385</v>
      </c>
      <c r="BL10113" t="s">
        <v>8541</v>
      </c>
    </row>
    <row r="10114" spans="63:64" x14ac:dyDescent="0.25">
      <c r="BK10114" s="82">
        <v>15386</v>
      </c>
      <c r="BL10114" t="s">
        <v>8542</v>
      </c>
    </row>
    <row r="10115" spans="63:64" x14ac:dyDescent="0.25">
      <c r="BK10115" s="82">
        <v>15387</v>
      </c>
      <c r="BL10115" t="s">
        <v>7633</v>
      </c>
    </row>
    <row r="10116" spans="63:64" x14ac:dyDescent="0.25">
      <c r="BK10116" s="82">
        <v>15388</v>
      </c>
      <c r="BL10116" t="s">
        <v>8395</v>
      </c>
    </row>
    <row r="10117" spans="63:64" x14ac:dyDescent="0.25">
      <c r="BK10117" s="82">
        <v>15389</v>
      </c>
      <c r="BL10117" t="s">
        <v>11396</v>
      </c>
    </row>
    <row r="10118" spans="63:64" x14ac:dyDescent="0.25">
      <c r="BK10118" s="82">
        <v>15390</v>
      </c>
      <c r="BL10118" t="s">
        <v>11397</v>
      </c>
    </row>
    <row r="10119" spans="63:64" x14ac:dyDescent="0.25">
      <c r="BK10119" s="82">
        <v>15391</v>
      </c>
      <c r="BL10119" t="s">
        <v>8029</v>
      </c>
    </row>
    <row r="10120" spans="63:64" x14ac:dyDescent="0.25">
      <c r="BK10120" s="82">
        <v>15392</v>
      </c>
      <c r="BL10120" t="s">
        <v>11398</v>
      </c>
    </row>
    <row r="10121" spans="63:64" x14ac:dyDescent="0.25">
      <c r="BK10121" s="82">
        <v>15393</v>
      </c>
      <c r="BL10121" t="s">
        <v>1440</v>
      </c>
    </row>
    <row r="10122" spans="63:64" x14ac:dyDescent="0.25">
      <c r="BK10122" s="82">
        <v>15394</v>
      </c>
      <c r="BL10122" t="s">
        <v>11399</v>
      </c>
    </row>
    <row r="10123" spans="63:64" x14ac:dyDescent="0.25">
      <c r="BK10123" s="82">
        <v>15395</v>
      </c>
      <c r="BL10123" t="s">
        <v>8543</v>
      </c>
    </row>
    <row r="10124" spans="63:64" x14ac:dyDescent="0.25">
      <c r="BK10124" s="82">
        <v>15396</v>
      </c>
      <c r="BL10124" t="s">
        <v>11400</v>
      </c>
    </row>
    <row r="10125" spans="63:64" x14ac:dyDescent="0.25">
      <c r="BK10125" s="82">
        <v>15397</v>
      </c>
      <c r="BL10125" t="s">
        <v>11401</v>
      </c>
    </row>
    <row r="10126" spans="63:64" x14ac:dyDescent="0.25">
      <c r="BK10126" s="82">
        <v>15398</v>
      </c>
      <c r="BL10126" t="s">
        <v>8544</v>
      </c>
    </row>
    <row r="10127" spans="63:64" x14ac:dyDescent="0.25">
      <c r="BK10127" s="82">
        <v>15399</v>
      </c>
      <c r="BL10127" t="s">
        <v>8279</v>
      </c>
    </row>
    <row r="10128" spans="63:64" x14ac:dyDescent="0.25">
      <c r="BK10128" s="82">
        <v>15400</v>
      </c>
      <c r="BL10128" t="s">
        <v>11402</v>
      </c>
    </row>
    <row r="10129" spans="63:64" x14ac:dyDescent="0.25">
      <c r="BK10129" s="82">
        <v>15401</v>
      </c>
      <c r="BL10129" t="s">
        <v>11403</v>
      </c>
    </row>
    <row r="10130" spans="63:64" x14ac:dyDescent="0.25">
      <c r="BK10130" s="82">
        <v>15402</v>
      </c>
      <c r="BL10130" t="s">
        <v>11404</v>
      </c>
    </row>
    <row r="10131" spans="63:64" x14ac:dyDescent="0.25">
      <c r="BK10131" s="82">
        <v>15403</v>
      </c>
      <c r="BL10131" t="s">
        <v>8545</v>
      </c>
    </row>
    <row r="10132" spans="63:64" x14ac:dyDescent="0.25">
      <c r="BK10132" s="82">
        <v>15404</v>
      </c>
      <c r="BL10132" t="s">
        <v>11405</v>
      </c>
    </row>
    <row r="10133" spans="63:64" x14ac:dyDescent="0.25">
      <c r="BK10133" s="82">
        <v>15405</v>
      </c>
      <c r="BL10133" t="s">
        <v>8546</v>
      </c>
    </row>
    <row r="10134" spans="63:64" x14ac:dyDescent="0.25">
      <c r="BK10134" s="82">
        <v>15406</v>
      </c>
      <c r="BL10134" t="s">
        <v>8547</v>
      </c>
    </row>
    <row r="10135" spans="63:64" x14ac:dyDescent="0.25">
      <c r="BK10135" s="82">
        <v>15407</v>
      </c>
      <c r="BL10135" t="s">
        <v>8548</v>
      </c>
    </row>
    <row r="10136" spans="63:64" x14ac:dyDescent="0.25">
      <c r="BK10136" s="82">
        <v>15408</v>
      </c>
      <c r="BL10136" t="s">
        <v>8549</v>
      </c>
    </row>
    <row r="10137" spans="63:64" x14ac:dyDescent="0.25">
      <c r="BK10137" s="82">
        <v>15409</v>
      </c>
      <c r="BL10137" t="s">
        <v>7983</v>
      </c>
    </row>
    <row r="10138" spans="63:64" x14ac:dyDescent="0.25">
      <c r="BK10138" s="82">
        <v>15410</v>
      </c>
      <c r="BL10138" t="s">
        <v>11406</v>
      </c>
    </row>
    <row r="10139" spans="63:64" x14ac:dyDescent="0.25">
      <c r="BK10139" s="82">
        <v>15411</v>
      </c>
      <c r="BL10139" t="s">
        <v>11407</v>
      </c>
    </row>
    <row r="10140" spans="63:64" x14ac:dyDescent="0.25">
      <c r="BK10140" s="82">
        <v>15412</v>
      </c>
      <c r="BL10140" t="s">
        <v>11408</v>
      </c>
    </row>
    <row r="10141" spans="63:64" x14ac:dyDescent="0.25">
      <c r="BK10141" s="82">
        <v>15413</v>
      </c>
      <c r="BL10141" t="s">
        <v>6867</v>
      </c>
    </row>
    <row r="10142" spans="63:64" x14ac:dyDescent="0.25">
      <c r="BK10142" s="82">
        <v>15414</v>
      </c>
      <c r="BL10142" t="s">
        <v>8550</v>
      </c>
    </row>
    <row r="10143" spans="63:64" x14ac:dyDescent="0.25">
      <c r="BK10143" s="82">
        <v>15416</v>
      </c>
      <c r="BL10143" t="s">
        <v>12445</v>
      </c>
    </row>
    <row r="10144" spans="63:64" x14ac:dyDescent="0.25">
      <c r="BK10144" s="82">
        <v>15417</v>
      </c>
      <c r="BL10144" t="s">
        <v>8552</v>
      </c>
    </row>
    <row r="10145" spans="63:64" x14ac:dyDescent="0.25">
      <c r="BK10145" s="82">
        <v>15418</v>
      </c>
      <c r="BL10145" t="s">
        <v>11409</v>
      </c>
    </row>
    <row r="10146" spans="63:64" x14ac:dyDescent="0.25">
      <c r="BK10146" s="82">
        <v>15419</v>
      </c>
      <c r="BL10146" t="s">
        <v>11410</v>
      </c>
    </row>
    <row r="10147" spans="63:64" x14ac:dyDescent="0.25">
      <c r="BK10147" s="82">
        <v>15420</v>
      </c>
      <c r="BL10147" t="s">
        <v>8273</v>
      </c>
    </row>
    <row r="10148" spans="63:64" x14ac:dyDescent="0.25">
      <c r="BK10148" s="82">
        <v>15421</v>
      </c>
      <c r="BL10148" t="s">
        <v>9606</v>
      </c>
    </row>
    <row r="10149" spans="63:64" x14ac:dyDescent="0.25">
      <c r="BK10149" s="82">
        <v>15422</v>
      </c>
      <c r="BL10149" t="s">
        <v>8273</v>
      </c>
    </row>
    <row r="10150" spans="63:64" x14ac:dyDescent="0.25">
      <c r="BK10150" s="82">
        <v>15423</v>
      </c>
      <c r="BL10150" t="s">
        <v>6142</v>
      </c>
    </row>
    <row r="10151" spans="63:64" x14ac:dyDescent="0.25">
      <c r="BK10151" s="82">
        <v>15424</v>
      </c>
      <c r="BL10151" t="s">
        <v>11411</v>
      </c>
    </row>
    <row r="10152" spans="63:64" x14ac:dyDescent="0.25">
      <c r="BK10152" s="82">
        <v>15425</v>
      </c>
      <c r="BL10152" t="s">
        <v>8553</v>
      </c>
    </row>
    <row r="10153" spans="63:64" x14ac:dyDescent="0.25">
      <c r="BK10153" s="82">
        <v>15426</v>
      </c>
      <c r="BL10153" t="s">
        <v>8554</v>
      </c>
    </row>
    <row r="10154" spans="63:64" x14ac:dyDescent="0.25">
      <c r="BK10154" s="82">
        <v>15427</v>
      </c>
      <c r="BL10154" t="s">
        <v>11412</v>
      </c>
    </row>
    <row r="10155" spans="63:64" x14ac:dyDescent="0.25">
      <c r="BK10155" s="82">
        <v>15428</v>
      </c>
      <c r="BL10155" t="s">
        <v>11413</v>
      </c>
    </row>
    <row r="10156" spans="63:64" x14ac:dyDescent="0.25">
      <c r="BK10156" s="82">
        <v>15429</v>
      </c>
      <c r="BL10156" t="s">
        <v>8555</v>
      </c>
    </row>
    <row r="10157" spans="63:64" x14ac:dyDescent="0.25">
      <c r="BK10157" s="82">
        <v>15430</v>
      </c>
      <c r="BL10157" t="s">
        <v>8556</v>
      </c>
    </row>
    <row r="10158" spans="63:64" x14ac:dyDescent="0.25">
      <c r="BK10158" s="82">
        <v>15431</v>
      </c>
      <c r="BL10158" t="s">
        <v>11414</v>
      </c>
    </row>
    <row r="10159" spans="63:64" x14ac:dyDescent="0.25">
      <c r="BK10159" s="82">
        <v>15432</v>
      </c>
      <c r="BL10159" t="s">
        <v>11415</v>
      </c>
    </row>
    <row r="10160" spans="63:64" x14ac:dyDescent="0.25">
      <c r="BK10160" s="82">
        <v>15433</v>
      </c>
      <c r="BL10160" t="s">
        <v>11416</v>
      </c>
    </row>
    <row r="10161" spans="63:64" x14ac:dyDescent="0.25">
      <c r="BK10161" s="82">
        <v>15434</v>
      </c>
      <c r="BL10161" t="s">
        <v>8557</v>
      </c>
    </row>
    <row r="10162" spans="63:64" x14ac:dyDescent="0.25">
      <c r="BK10162" s="82">
        <v>15435</v>
      </c>
      <c r="BL10162" t="s">
        <v>8558</v>
      </c>
    </row>
    <row r="10163" spans="63:64" x14ac:dyDescent="0.25">
      <c r="BK10163" s="82">
        <v>15436</v>
      </c>
      <c r="BL10163" t="s">
        <v>8559</v>
      </c>
    </row>
    <row r="10164" spans="63:64" x14ac:dyDescent="0.25">
      <c r="BK10164" s="82">
        <v>15437</v>
      </c>
      <c r="BL10164" t="s">
        <v>11417</v>
      </c>
    </row>
    <row r="10165" spans="63:64" x14ac:dyDescent="0.25">
      <c r="BK10165" s="82">
        <v>15438</v>
      </c>
      <c r="BL10165" t="s">
        <v>11418</v>
      </c>
    </row>
    <row r="10166" spans="63:64" x14ac:dyDescent="0.25">
      <c r="BK10166" s="82">
        <v>15439</v>
      </c>
      <c r="BL10166" t="s">
        <v>11419</v>
      </c>
    </row>
    <row r="10167" spans="63:64" x14ac:dyDescent="0.25">
      <c r="BK10167" s="82">
        <v>15440</v>
      </c>
      <c r="BL10167" t="s">
        <v>9420</v>
      </c>
    </row>
    <row r="10168" spans="63:64" x14ac:dyDescent="0.25">
      <c r="BK10168" s="82">
        <v>15441</v>
      </c>
      <c r="BL10168" t="s">
        <v>3505</v>
      </c>
    </row>
    <row r="10169" spans="63:64" x14ac:dyDescent="0.25">
      <c r="BK10169" s="82">
        <v>15442</v>
      </c>
      <c r="BL10169" t="s">
        <v>8560</v>
      </c>
    </row>
    <row r="10170" spans="63:64" x14ac:dyDescent="0.25">
      <c r="BK10170" s="82">
        <v>15443</v>
      </c>
      <c r="BL10170" t="s">
        <v>8561</v>
      </c>
    </row>
    <row r="10171" spans="63:64" x14ac:dyDescent="0.25">
      <c r="BK10171" s="82">
        <v>15444</v>
      </c>
      <c r="BL10171" t="s">
        <v>6253</v>
      </c>
    </row>
    <row r="10172" spans="63:64" x14ac:dyDescent="0.25">
      <c r="BK10172" s="82">
        <v>15445</v>
      </c>
      <c r="BL10172" t="s">
        <v>8381</v>
      </c>
    </row>
    <row r="10173" spans="63:64" x14ac:dyDescent="0.25">
      <c r="BK10173" s="82">
        <v>15446</v>
      </c>
      <c r="BL10173" t="s">
        <v>11420</v>
      </c>
    </row>
    <row r="10174" spans="63:64" x14ac:dyDescent="0.25">
      <c r="BK10174" s="82">
        <v>15447</v>
      </c>
      <c r="BL10174" t="s">
        <v>8562</v>
      </c>
    </row>
    <row r="10175" spans="63:64" x14ac:dyDescent="0.25">
      <c r="BK10175" s="82">
        <v>15448</v>
      </c>
      <c r="BL10175" t="s">
        <v>8563</v>
      </c>
    </row>
    <row r="10176" spans="63:64" x14ac:dyDescent="0.25">
      <c r="BK10176" s="82">
        <v>15449</v>
      </c>
      <c r="BL10176" t="s">
        <v>8381</v>
      </c>
    </row>
    <row r="10177" spans="63:64" x14ac:dyDescent="0.25">
      <c r="BK10177" s="82">
        <v>15450</v>
      </c>
      <c r="BL10177" t="s">
        <v>8564</v>
      </c>
    </row>
    <row r="10178" spans="63:64" x14ac:dyDescent="0.25">
      <c r="BK10178" s="82">
        <v>15451</v>
      </c>
      <c r="BL10178" t="s">
        <v>11421</v>
      </c>
    </row>
    <row r="10179" spans="63:64" x14ac:dyDescent="0.25">
      <c r="BK10179" s="82">
        <v>15452</v>
      </c>
      <c r="BL10179" t="s">
        <v>8565</v>
      </c>
    </row>
    <row r="10180" spans="63:64" x14ac:dyDescent="0.25">
      <c r="BK10180" s="82">
        <v>15453</v>
      </c>
      <c r="BL10180" t="s">
        <v>11422</v>
      </c>
    </row>
    <row r="10181" spans="63:64" x14ac:dyDescent="0.25">
      <c r="BK10181" s="82">
        <v>15454</v>
      </c>
      <c r="BL10181" t="s">
        <v>11423</v>
      </c>
    </row>
    <row r="10182" spans="63:64" x14ac:dyDescent="0.25">
      <c r="BK10182" s="82">
        <v>15455</v>
      </c>
      <c r="BL10182" t="s">
        <v>11424</v>
      </c>
    </row>
    <row r="10183" spans="63:64" x14ac:dyDescent="0.25">
      <c r="BK10183" s="82">
        <v>15456</v>
      </c>
      <c r="BL10183" t="s">
        <v>11425</v>
      </c>
    </row>
    <row r="10184" spans="63:64" x14ac:dyDescent="0.25">
      <c r="BK10184" s="82">
        <v>15457</v>
      </c>
      <c r="BL10184" t="s">
        <v>4180</v>
      </c>
    </row>
    <row r="10185" spans="63:64" x14ac:dyDescent="0.25">
      <c r="BK10185" s="82">
        <v>15458</v>
      </c>
      <c r="BL10185" t="s">
        <v>4589</v>
      </c>
    </row>
    <row r="10186" spans="63:64" x14ac:dyDescent="0.25">
      <c r="BK10186" s="82">
        <v>15459</v>
      </c>
      <c r="BL10186" t="s">
        <v>8566</v>
      </c>
    </row>
    <row r="10187" spans="63:64" x14ac:dyDescent="0.25">
      <c r="BK10187" s="82">
        <v>15460</v>
      </c>
      <c r="BL10187" t="s">
        <v>8567</v>
      </c>
    </row>
    <row r="10188" spans="63:64" x14ac:dyDescent="0.25">
      <c r="BK10188" s="82">
        <v>15461</v>
      </c>
      <c r="BL10188" t="s">
        <v>6164</v>
      </c>
    </row>
    <row r="10189" spans="63:64" x14ac:dyDescent="0.25">
      <c r="BK10189" s="82">
        <v>15462</v>
      </c>
      <c r="BL10189" t="s">
        <v>8568</v>
      </c>
    </row>
    <row r="10190" spans="63:64" x14ac:dyDescent="0.25">
      <c r="BK10190" s="82">
        <v>15463</v>
      </c>
      <c r="BL10190" t="s">
        <v>8569</v>
      </c>
    </row>
    <row r="10191" spans="63:64" x14ac:dyDescent="0.25">
      <c r="BK10191" s="82">
        <v>15464</v>
      </c>
      <c r="BL10191" t="s">
        <v>11426</v>
      </c>
    </row>
    <row r="10192" spans="63:64" x14ac:dyDescent="0.25">
      <c r="BK10192" s="82">
        <v>15465</v>
      </c>
      <c r="BL10192" t="s">
        <v>3894</v>
      </c>
    </row>
    <row r="10193" spans="63:64" x14ac:dyDescent="0.25">
      <c r="BK10193" s="82">
        <v>15466</v>
      </c>
      <c r="BL10193" t="s">
        <v>11427</v>
      </c>
    </row>
    <row r="10194" spans="63:64" x14ac:dyDescent="0.25">
      <c r="BK10194" s="82">
        <v>15467</v>
      </c>
      <c r="BL10194" t="s">
        <v>8570</v>
      </c>
    </row>
    <row r="10195" spans="63:64" x14ac:dyDescent="0.25">
      <c r="BK10195" s="82">
        <v>15468</v>
      </c>
      <c r="BL10195" t="s">
        <v>8571</v>
      </c>
    </row>
    <row r="10196" spans="63:64" x14ac:dyDescent="0.25">
      <c r="BK10196" s="82">
        <v>15469</v>
      </c>
      <c r="BL10196" t="s">
        <v>7603</v>
      </c>
    </row>
    <row r="10197" spans="63:64" x14ac:dyDescent="0.25">
      <c r="BK10197" s="82">
        <v>15470</v>
      </c>
      <c r="BL10197" t="s">
        <v>8572</v>
      </c>
    </row>
    <row r="10198" spans="63:64" x14ac:dyDescent="0.25">
      <c r="BK10198" s="82">
        <v>15471</v>
      </c>
      <c r="BL10198" t="s">
        <v>8573</v>
      </c>
    </row>
    <row r="10199" spans="63:64" x14ac:dyDescent="0.25">
      <c r="BK10199" s="82">
        <v>15472</v>
      </c>
      <c r="BL10199" t="s">
        <v>12994</v>
      </c>
    </row>
    <row r="10200" spans="63:64" x14ac:dyDescent="0.25">
      <c r="BK10200" s="82">
        <v>15473</v>
      </c>
      <c r="BL10200" t="s">
        <v>10150</v>
      </c>
    </row>
    <row r="10201" spans="63:64" x14ac:dyDescent="0.25">
      <c r="BK10201" s="82">
        <v>15474</v>
      </c>
      <c r="BL10201" t="s">
        <v>8574</v>
      </c>
    </row>
    <row r="10202" spans="63:64" x14ac:dyDescent="0.25">
      <c r="BK10202" s="82">
        <v>15475</v>
      </c>
      <c r="BL10202" t="s">
        <v>11428</v>
      </c>
    </row>
    <row r="10203" spans="63:64" x14ac:dyDescent="0.25">
      <c r="BK10203" s="82">
        <v>15476</v>
      </c>
      <c r="BL10203" t="s">
        <v>8575</v>
      </c>
    </row>
    <row r="10204" spans="63:64" x14ac:dyDescent="0.25">
      <c r="BK10204" s="82">
        <v>15477</v>
      </c>
      <c r="BL10204" t="s">
        <v>8576</v>
      </c>
    </row>
    <row r="10205" spans="63:64" x14ac:dyDescent="0.25">
      <c r="BK10205" s="82">
        <v>15478</v>
      </c>
      <c r="BL10205" t="s">
        <v>8577</v>
      </c>
    </row>
    <row r="10206" spans="63:64" x14ac:dyDescent="0.25">
      <c r="BK10206" s="82">
        <v>15479</v>
      </c>
      <c r="BL10206" t="s">
        <v>3872</v>
      </c>
    </row>
    <row r="10207" spans="63:64" x14ac:dyDescent="0.25">
      <c r="BK10207" s="82">
        <v>15480</v>
      </c>
      <c r="BL10207" t="s">
        <v>8578</v>
      </c>
    </row>
    <row r="10208" spans="63:64" x14ac:dyDescent="0.25">
      <c r="BK10208" s="82">
        <v>15481</v>
      </c>
      <c r="BL10208" t="s">
        <v>8579</v>
      </c>
    </row>
    <row r="10209" spans="63:64" x14ac:dyDescent="0.25">
      <c r="BK10209" s="82">
        <v>15482</v>
      </c>
      <c r="BL10209" t="s">
        <v>11429</v>
      </c>
    </row>
    <row r="10210" spans="63:64" x14ac:dyDescent="0.25">
      <c r="BK10210" s="82">
        <v>15483</v>
      </c>
      <c r="BL10210" t="s">
        <v>8580</v>
      </c>
    </row>
    <row r="10211" spans="63:64" x14ac:dyDescent="0.25">
      <c r="BK10211" s="82">
        <v>15484</v>
      </c>
      <c r="BL10211" t="s">
        <v>7952</v>
      </c>
    </row>
    <row r="10212" spans="63:64" x14ac:dyDescent="0.25">
      <c r="BK10212" s="82">
        <v>15485</v>
      </c>
      <c r="BL10212" t="s">
        <v>11430</v>
      </c>
    </row>
    <row r="10213" spans="63:64" x14ac:dyDescent="0.25">
      <c r="BK10213" s="82">
        <v>15486</v>
      </c>
      <c r="BL10213" t="s">
        <v>11431</v>
      </c>
    </row>
    <row r="10214" spans="63:64" x14ac:dyDescent="0.25">
      <c r="BK10214" s="82">
        <v>15487</v>
      </c>
      <c r="BL10214" t="s">
        <v>11432</v>
      </c>
    </row>
    <row r="10215" spans="63:64" x14ac:dyDescent="0.25">
      <c r="BK10215" s="82">
        <v>15489</v>
      </c>
      <c r="BL10215" t="s">
        <v>11433</v>
      </c>
    </row>
    <row r="10216" spans="63:64" x14ac:dyDescent="0.25">
      <c r="BK10216" s="82">
        <v>15490</v>
      </c>
      <c r="BL10216" t="s">
        <v>6494</v>
      </c>
    </row>
    <row r="10217" spans="63:64" x14ac:dyDescent="0.25">
      <c r="BK10217" s="82">
        <v>15491</v>
      </c>
      <c r="BL10217" t="s">
        <v>8537</v>
      </c>
    </row>
    <row r="10218" spans="63:64" x14ac:dyDescent="0.25">
      <c r="BK10218" s="82">
        <v>15492</v>
      </c>
      <c r="BL10218" t="s">
        <v>2306</v>
      </c>
    </row>
    <row r="10219" spans="63:64" x14ac:dyDescent="0.25">
      <c r="BK10219" s="82">
        <v>15494</v>
      </c>
      <c r="BL10219" t="s">
        <v>11434</v>
      </c>
    </row>
    <row r="10220" spans="63:64" x14ac:dyDescent="0.25">
      <c r="BK10220" s="82">
        <v>15495</v>
      </c>
      <c r="BL10220" t="s">
        <v>8581</v>
      </c>
    </row>
    <row r="10221" spans="63:64" x14ac:dyDescent="0.25">
      <c r="BK10221" s="82">
        <v>15496</v>
      </c>
      <c r="BL10221" t="s">
        <v>11435</v>
      </c>
    </row>
    <row r="10222" spans="63:64" x14ac:dyDescent="0.25">
      <c r="BK10222" s="82">
        <v>15497</v>
      </c>
      <c r="BL10222" t="s">
        <v>11436</v>
      </c>
    </row>
    <row r="10223" spans="63:64" x14ac:dyDescent="0.25">
      <c r="BK10223" s="82">
        <v>15498</v>
      </c>
      <c r="BL10223" t="s">
        <v>8582</v>
      </c>
    </row>
    <row r="10224" spans="63:64" x14ac:dyDescent="0.25">
      <c r="BK10224" s="82">
        <v>15499</v>
      </c>
      <c r="BL10224" t="s">
        <v>11437</v>
      </c>
    </row>
    <row r="10225" spans="63:64" x14ac:dyDescent="0.25">
      <c r="BK10225" s="82">
        <v>15500</v>
      </c>
      <c r="BL10225" t="s">
        <v>8583</v>
      </c>
    </row>
    <row r="10226" spans="63:64" x14ac:dyDescent="0.25">
      <c r="BK10226" s="82">
        <v>15501</v>
      </c>
      <c r="BL10226" t="s">
        <v>8584</v>
      </c>
    </row>
    <row r="10227" spans="63:64" x14ac:dyDescent="0.25">
      <c r="BK10227" s="82">
        <v>15502</v>
      </c>
      <c r="BL10227" t="s">
        <v>7700</v>
      </c>
    </row>
    <row r="10228" spans="63:64" x14ac:dyDescent="0.25">
      <c r="BK10228" s="82">
        <v>15503</v>
      </c>
      <c r="BL10228" t="s">
        <v>803</v>
      </c>
    </row>
    <row r="10229" spans="63:64" x14ac:dyDescent="0.25">
      <c r="BK10229" s="82">
        <v>15504</v>
      </c>
      <c r="BL10229" t="s">
        <v>11438</v>
      </c>
    </row>
    <row r="10230" spans="63:64" x14ac:dyDescent="0.25">
      <c r="BK10230" s="82">
        <v>15505</v>
      </c>
      <c r="BL10230" t="s">
        <v>11439</v>
      </c>
    </row>
    <row r="10231" spans="63:64" x14ac:dyDescent="0.25">
      <c r="BK10231" s="82">
        <v>15506</v>
      </c>
      <c r="BL10231" t="s">
        <v>12446</v>
      </c>
    </row>
    <row r="10232" spans="63:64" x14ac:dyDescent="0.25">
      <c r="BK10232" s="82">
        <v>15507</v>
      </c>
      <c r="BL10232" t="s">
        <v>8586</v>
      </c>
    </row>
    <row r="10233" spans="63:64" x14ac:dyDescent="0.25">
      <c r="BK10233" s="82">
        <v>15508</v>
      </c>
      <c r="BL10233" t="s">
        <v>4292</v>
      </c>
    </row>
    <row r="10234" spans="63:64" x14ac:dyDescent="0.25">
      <c r="BK10234" s="82">
        <v>15509</v>
      </c>
      <c r="BL10234" t="s">
        <v>11440</v>
      </c>
    </row>
    <row r="10235" spans="63:64" x14ac:dyDescent="0.25">
      <c r="BK10235" s="82">
        <v>15510</v>
      </c>
      <c r="BL10235" t="s">
        <v>8587</v>
      </c>
    </row>
    <row r="10236" spans="63:64" x14ac:dyDescent="0.25">
      <c r="BK10236" s="82">
        <v>15511</v>
      </c>
      <c r="BL10236" t="s">
        <v>7611</v>
      </c>
    </row>
    <row r="10237" spans="63:64" x14ac:dyDescent="0.25">
      <c r="BK10237" s="82">
        <v>15512</v>
      </c>
      <c r="BL10237" t="s">
        <v>11441</v>
      </c>
    </row>
    <row r="10238" spans="63:64" x14ac:dyDescent="0.25">
      <c r="BK10238" s="82">
        <v>15513</v>
      </c>
      <c r="BL10238" t="s">
        <v>4855</v>
      </c>
    </row>
    <row r="10239" spans="63:64" x14ac:dyDescent="0.25">
      <c r="BK10239" s="82">
        <v>15514</v>
      </c>
      <c r="BL10239" t="s">
        <v>8588</v>
      </c>
    </row>
    <row r="10240" spans="63:64" x14ac:dyDescent="0.25">
      <c r="BK10240" s="82">
        <v>15515</v>
      </c>
      <c r="BL10240" t="s">
        <v>6660</v>
      </c>
    </row>
    <row r="10241" spans="63:64" x14ac:dyDescent="0.25">
      <c r="BK10241" s="82">
        <v>15516</v>
      </c>
      <c r="BL10241" t="s">
        <v>8589</v>
      </c>
    </row>
    <row r="10242" spans="63:64" x14ac:dyDescent="0.25">
      <c r="BK10242" s="82">
        <v>15517</v>
      </c>
      <c r="BL10242" t="s">
        <v>8590</v>
      </c>
    </row>
    <row r="10243" spans="63:64" x14ac:dyDescent="0.25">
      <c r="BK10243" s="82">
        <v>15518</v>
      </c>
      <c r="BL10243" t="s">
        <v>8591</v>
      </c>
    </row>
    <row r="10244" spans="63:64" x14ac:dyDescent="0.25">
      <c r="BK10244" s="82">
        <v>15519</v>
      </c>
      <c r="BL10244" t="s">
        <v>8592</v>
      </c>
    </row>
    <row r="10245" spans="63:64" x14ac:dyDescent="0.25">
      <c r="BK10245" s="82">
        <v>15520</v>
      </c>
      <c r="BL10245" t="s">
        <v>8593</v>
      </c>
    </row>
    <row r="10246" spans="63:64" x14ac:dyDescent="0.25">
      <c r="BK10246" s="82">
        <v>15521</v>
      </c>
      <c r="BL10246" t="s">
        <v>11442</v>
      </c>
    </row>
    <row r="10247" spans="63:64" x14ac:dyDescent="0.25">
      <c r="BK10247" s="82">
        <v>15522</v>
      </c>
      <c r="BL10247" t="s">
        <v>8594</v>
      </c>
    </row>
    <row r="10248" spans="63:64" x14ac:dyDescent="0.25">
      <c r="BK10248" s="82">
        <v>15523</v>
      </c>
      <c r="BL10248" t="s">
        <v>8595</v>
      </c>
    </row>
    <row r="10249" spans="63:64" x14ac:dyDescent="0.25">
      <c r="BK10249" s="82">
        <v>15524</v>
      </c>
      <c r="BL10249" t="s">
        <v>8596</v>
      </c>
    </row>
    <row r="10250" spans="63:64" x14ac:dyDescent="0.25">
      <c r="BK10250" s="82">
        <v>15525</v>
      </c>
      <c r="BL10250" t="s">
        <v>927</v>
      </c>
    </row>
    <row r="10251" spans="63:64" x14ac:dyDescent="0.25">
      <c r="BK10251" s="82">
        <v>15526</v>
      </c>
      <c r="BL10251" t="s">
        <v>8501</v>
      </c>
    </row>
    <row r="10252" spans="63:64" x14ac:dyDescent="0.25">
      <c r="BK10252" s="82">
        <v>15527</v>
      </c>
      <c r="BL10252" t="s">
        <v>11443</v>
      </c>
    </row>
    <row r="10253" spans="63:64" x14ac:dyDescent="0.25">
      <c r="BK10253" s="82">
        <v>15528</v>
      </c>
      <c r="BL10253" t="s">
        <v>11444</v>
      </c>
    </row>
    <row r="10254" spans="63:64" x14ac:dyDescent="0.25">
      <c r="BK10254" s="82">
        <v>15529</v>
      </c>
      <c r="BL10254" t="s">
        <v>8597</v>
      </c>
    </row>
    <row r="10255" spans="63:64" x14ac:dyDescent="0.25">
      <c r="BK10255" s="82">
        <v>15530</v>
      </c>
      <c r="BL10255" t="s">
        <v>103</v>
      </c>
    </row>
    <row r="10256" spans="63:64" x14ac:dyDescent="0.25">
      <c r="BK10256" s="82">
        <v>15531</v>
      </c>
      <c r="BL10256" t="s">
        <v>929</v>
      </c>
    </row>
    <row r="10257" spans="63:64" x14ac:dyDescent="0.25">
      <c r="BK10257" s="82">
        <v>15532</v>
      </c>
      <c r="BL10257" t="s">
        <v>8598</v>
      </c>
    </row>
    <row r="10258" spans="63:64" x14ac:dyDescent="0.25">
      <c r="BK10258" s="82">
        <v>15533</v>
      </c>
      <c r="BL10258" t="s">
        <v>8123</v>
      </c>
    </row>
    <row r="10259" spans="63:64" x14ac:dyDescent="0.25">
      <c r="BK10259" s="82">
        <v>15534</v>
      </c>
      <c r="BL10259" t="s">
        <v>8599</v>
      </c>
    </row>
    <row r="10260" spans="63:64" x14ac:dyDescent="0.25">
      <c r="BK10260" s="82">
        <v>15535</v>
      </c>
      <c r="BL10260" t="s">
        <v>8600</v>
      </c>
    </row>
    <row r="10261" spans="63:64" x14ac:dyDescent="0.25">
      <c r="BK10261" s="82">
        <v>15536</v>
      </c>
      <c r="BL10261" t="s">
        <v>8601</v>
      </c>
    </row>
    <row r="10262" spans="63:64" x14ac:dyDescent="0.25">
      <c r="BK10262" s="82">
        <v>15537</v>
      </c>
      <c r="BL10262" t="s">
        <v>8602</v>
      </c>
    </row>
    <row r="10263" spans="63:64" x14ac:dyDescent="0.25">
      <c r="BK10263" s="82">
        <v>15538</v>
      </c>
      <c r="BL10263" t="s">
        <v>11445</v>
      </c>
    </row>
    <row r="10264" spans="63:64" x14ac:dyDescent="0.25">
      <c r="BK10264" s="82">
        <v>15539</v>
      </c>
      <c r="BL10264" t="s">
        <v>11446</v>
      </c>
    </row>
    <row r="10265" spans="63:64" x14ac:dyDescent="0.25">
      <c r="BK10265" s="82">
        <v>15540</v>
      </c>
      <c r="BL10265" t="s">
        <v>8603</v>
      </c>
    </row>
    <row r="10266" spans="63:64" x14ac:dyDescent="0.25">
      <c r="BK10266" s="82">
        <v>15541</v>
      </c>
      <c r="BL10266" t="s">
        <v>11447</v>
      </c>
    </row>
    <row r="10267" spans="63:64" x14ac:dyDescent="0.25">
      <c r="BK10267" s="82">
        <v>15542</v>
      </c>
      <c r="BL10267" t="s">
        <v>8604</v>
      </c>
    </row>
    <row r="10268" spans="63:64" x14ac:dyDescent="0.25">
      <c r="BK10268" s="82">
        <v>15543</v>
      </c>
      <c r="BL10268" t="s">
        <v>11165</v>
      </c>
    </row>
    <row r="10269" spans="63:64" x14ac:dyDescent="0.25">
      <c r="BK10269" s="82">
        <v>15544</v>
      </c>
      <c r="BL10269" t="s">
        <v>2857</v>
      </c>
    </row>
    <row r="10270" spans="63:64" x14ac:dyDescent="0.25">
      <c r="BK10270" s="82">
        <v>15545</v>
      </c>
      <c r="BL10270" t="s">
        <v>2833</v>
      </c>
    </row>
    <row r="10271" spans="63:64" x14ac:dyDescent="0.25">
      <c r="BK10271" s="82">
        <v>15546</v>
      </c>
      <c r="BL10271" t="s">
        <v>8605</v>
      </c>
    </row>
    <row r="10272" spans="63:64" x14ac:dyDescent="0.25">
      <c r="BK10272" s="82">
        <v>15547</v>
      </c>
      <c r="BL10272" t="s">
        <v>8606</v>
      </c>
    </row>
    <row r="10273" spans="63:64" x14ac:dyDescent="0.25">
      <c r="BK10273" s="82">
        <v>15548</v>
      </c>
      <c r="BL10273" t="s">
        <v>5375</v>
      </c>
    </row>
    <row r="10274" spans="63:64" x14ac:dyDescent="0.25">
      <c r="BK10274" s="82">
        <v>15549</v>
      </c>
      <c r="BL10274" t="s">
        <v>8607</v>
      </c>
    </row>
    <row r="10275" spans="63:64" x14ac:dyDescent="0.25">
      <c r="BK10275" s="82">
        <v>15550</v>
      </c>
      <c r="BL10275" t="s">
        <v>11448</v>
      </c>
    </row>
    <row r="10276" spans="63:64" x14ac:dyDescent="0.25">
      <c r="BK10276" s="82">
        <v>15551</v>
      </c>
      <c r="BL10276" t="s">
        <v>8608</v>
      </c>
    </row>
    <row r="10277" spans="63:64" x14ac:dyDescent="0.25">
      <c r="BK10277" s="82">
        <v>15552</v>
      </c>
      <c r="BL10277" t="s">
        <v>11449</v>
      </c>
    </row>
    <row r="10278" spans="63:64" x14ac:dyDescent="0.25">
      <c r="BK10278" s="82">
        <v>15553</v>
      </c>
      <c r="BL10278" t="s">
        <v>8609</v>
      </c>
    </row>
    <row r="10279" spans="63:64" x14ac:dyDescent="0.25">
      <c r="BK10279" s="82">
        <v>15554</v>
      </c>
      <c r="BL10279" t="s">
        <v>8372</v>
      </c>
    </row>
    <row r="10280" spans="63:64" x14ac:dyDescent="0.25">
      <c r="BK10280" s="82">
        <v>15555</v>
      </c>
      <c r="BL10280" t="s">
        <v>8356</v>
      </c>
    </row>
    <row r="10281" spans="63:64" x14ac:dyDescent="0.25">
      <c r="BK10281" s="82">
        <v>15556</v>
      </c>
      <c r="BL10281" t="s">
        <v>11450</v>
      </c>
    </row>
    <row r="10282" spans="63:64" x14ac:dyDescent="0.25">
      <c r="BK10282" s="82">
        <v>15557</v>
      </c>
      <c r="BL10282" t="s">
        <v>11451</v>
      </c>
    </row>
    <row r="10283" spans="63:64" x14ac:dyDescent="0.25">
      <c r="BK10283" s="82">
        <v>15558</v>
      </c>
      <c r="BL10283" t="s">
        <v>11452</v>
      </c>
    </row>
    <row r="10284" spans="63:64" x14ac:dyDescent="0.25">
      <c r="BK10284" s="82">
        <v>15559</v>
      </c>
      <c r="BL10284" t="s">
        <v>772</v>
      </c>
    </row>
    <row r="10285" spans="63:64" x14ac:dyDescent="0.25">
      <c r="BK10285" s="82">
        <v>15560</v>
      </c>
      <c r="BL10285" t="s">
        <v>6016</v>
      </c>
    </row>
    <row r="10286" spans="63:64" x14ac:dyDescent="0.25">
      <c r="BK10286" s="82">
        <v>15561</v>
      </c>
      <c r="BL10286" t="s">
        <v>11453</v>
      </c>
    </row>
    <row r="10287" spans="63:64" x14ac:dyDescent="0.25">
      <c r="BK10287" s="82">
        <v>15562</v>
      </c>
      <c r="BL10287" t="s">
        <v>8610</v>
      </c>
    </row>
    <row r="10288" spans="63:64" x14ac:dyDescent="0.25">
      <c r="BK10288" s="82">
        <v>15563</v>
      </c>
      <c r="BL10288" t="s">
        <v>8423</v>
      </c>
    </row>
    <row r="10289" spans="63:64" x14ac:dyDescent="0.25">
      <c r="BK10289" s="82">
        <v>15564</v>
      </c>
      <c r="BL10289" t="s">
        <v>8611</v>
      </c>
    </row>
    <row r="10290" spans="63:64" x14ac:dyDescent="0.25">
      <c r="BK10290" s="82">
        <v>15565</v>
      </c>
      <c r="BL10290" t="s">
        <v>3389</v>
      </c>
    </row>
    <row r="10291" spans="63:64" x14ac:dyDescent="0.25">
      <c r="BK10291" s="82">
        <v>15566</v>
      </c>
      <c r="BL10291" t="s">
        <v>7585</v>
      </c>
    </row>
    <row r="10292" spans="63:64" x14ac:dyDescent="0.25">
      <c r="BK10292" s="82">
        <v>15567</v>
      </c>
      <c r="BL10292" t="s">
        <v>8612</v>
      </c>
    </row>
    <row r="10293" spans="63:64" x14ac:dyDescent="0.25">
      <c r="BK10293" s="82">
        <v>15568</v>
      </c>
      <c r="BL10293" t="s">
        <v>8577</v>
      </c>
    </row>
    <row r="10294" spans="63:64" x14ac:dyDescent="0.25">
      <c r="BK10294" s="82">
        <v>15569</v>
      </c>
      <c r="BL10294" t="s">
        <v>8273</v>
      </c>
    </row>
    <row r="10295" spans="63:64" x14ac:dyDescent="0.25">
      <c r="BK10295" s="82">
        <v>15570</v>
      </c>
      <c r="BL10295" t="s">
        <v>8273</v>
      </c>
    </row>
    <row r="10296" spans="63:64" x14ac:dyDescent="0.25">
      <c r="BK10296" s="82">
        <v>15571</v>
      </c>
      <c r="BL10296" t="s">
        <v>8613</v>
      </c>
    </row>
    <row r="10297" spans="63:64" x14ac:dyDescent="0.25">
      <c r="BK10297" s="82">
        <v>15572</v>
      </c>
      <c r="BL10297" t="s">
        <v>11454</v>
      </c>
    </row>
    <row r="10298" spans="63:64" x14ac:dyDescent="0.25">
      <c r="BK10298" s="82">
        <v>15573</v>
      </c>
      <c r="BL10298" t="s">
        <v>12995</v>
      </c>
    </row>
    <row r="10299" spans="63:64" x14ac:dyDescent="0.25">
      <c r="BK10299" s="82">
        <v>15574</v>
      </c>
      <c r="BL10299" t="s">
        <v>6983</v>
      </c>
    </row>
    <row r="10300" spans="63:64" x14ac:dyDescent="0.25">
      <c r="BK10300" s="82">
        <v>15575</v>
      </c>
      <c r="BL10300" t="s">
        <v>8614</v>
      </c>
    </row>
    <row r="10301" spans="63:64" x14ac:dyDescent="0.25">
      <c r="BK10301" s="82">
        <v>15576</v>
      </c>
      <c r="BL10301" t="s">
        <v>11456</v>
      </c>
    </row>
    <row r="10302" spans="63:64" x14ac:dyDescent="0.25">
      <c r="BK10302" s="82">
        <v>15577</v>
      </c>
      <c r="BL10302" t="s">
        <v>2498</v>
      </c>
    </row>
    <row r="10303" spans="63:64" x14ac:dyDescent="0.25">
      <c r="BK10303" s="82">
        <v>15578</v>
      </c>
      <c r="BL10303" t="s">
        <v>8615</v>
      </c>
    </row>
    <row r="10304" spans="63:64" x14ac:dyDescent="0.25">
      <c r="BK10304" s="82">
        <v>15579</v>
      </c>
      <c r="BL10304" t="s">
        <v>8616</v>
      </c>
    </row>
    <row r="10305" spans="63:64" x14ac:dyDescent="0.25">
      <c r="BK10305" s="82">
        <v>15580</v>
      </c>
      <c r="BL10305" t="s">
        <v>8617</v>
      </c>
    </row>
    <row r="10306" spans="63:64" x14ac:dyDescent="0.25">
      <c r="BK10306" s="82">
        <v>15581</v>
      </c>
      <c r="BL10306" t="s">
        <v>11457</v>
      </c>
    </row>
    <row r="10307" spans="63:64" x14ac:dyDescent="0.25">
      <c r="BK10307" s="82">
        <v>15582</v>
      </c>
      <c r="BL10307" t="s">
        <v>8376</v>
      </c>
    </row>
    <row r="10308" spans="63:64" x14ac:dyDescent="0.25">
      <c r="BK10308" s="82">
        <v>15583</v>
      </c>
      <c r="BL10308" t="s">
        <v>6987</v>
      </c>
    </row>
    <row r="10309" spans="63:64" x14ac:dyDescent="0.25">
      <c r="BK10309" s="82">
        <v>15584</v>
      </c>
      <c r="BL10309" t="s">
        <v>7079</v>
      </c>
    </row>
    <row r="10310" spans="63:64" x14ac:dyDescent="0.25">
      <c r="BK10310" s="82">
        <v>15585</v>
      </c>
      <c r="BL10310" t="s">
        <v>11458</v>
      </c>
    </row>
    <row r="10311" spans="63:64" x14ac:dyDescent="0.25">
      <c r="BK10311" s="82">
        <v>15586</v>
      </c>
      <c r="BL10311" t="s">
        <v>11459</v>
      </c>
    </row>
    <row r="10312" spans="63:64" x14ac:dyDescent="0.25">
      <c r="BK10312" s="82">
        <v>15587</v>
      </c>
      <c r="BL10312" t="s">
        <v>11460</v>
      </c>
    </row>
    <row r="10313" spans="63:64" x14ac:dyDescent="0.25">
      <c r="BK10313" s="82">
        <v>15588</v>
      </c>
      <c r="BL10313" t="s">
        <v>11461</v>
      </c>
    </row>
    <row r="10314" spans="63:64" x14ac:dyDescent="0.25">
      <c r="BK10314" s="82">
        <v>15589</v>
      </c>
      <c r="BL10314" t="s">
        <v>11462</v>
      </c>
    </row>
    <row r="10315" spans="63:64" x14ac:dyDescent="0.25">
      <c r="BK10315" s="82">
        <v>15590</v>
      </c>
      <c r="BL10315" t="s">
        <v>8618</v>
      </c>
    </row>
    <row r="10316" spans="63:64" x14ac:dyDescent="0.25">
      <c r="BK10316" s="82">
        <v>15591</v>
      </c>
      <c r="BL10316" t="s">
        <v>6987</v>
      </c>
    </row>
    <row r="10317" spans="63:64" x14ac:dyDescent="0.25">
      <c r="BK10317" s="82">
        <v>15592</v>
      </c>
      <c r="BL10317" t="s">
        <v>8619</v>
      </c>
    </row>
    <row r="10318" spans="63:64" x14ac:dyDescent="0.25">
      <c r="BK10318" s="82">
        <v>15593</v>
      </c>
      <c r="BL10318" t="s">
        <v>11463</v>
      </c>
    </row>
    <row r="10319" spans="63:64" x14ac:dyDescent="0.25">
      <c r="BK10319" s="82">
        <v>15594</v>
      </c>
      <c r="BL10319" t="s">
        <v>8620</v>
      </c>
    </row>
    <row r="10320" spans="63:64" x14ac:dyDescent="0.25">
      <c r="BK10320" s="82">
        <v>15595</v>
      </c>
      <c r="BL10320" t="s">
        <v>11464</v>
      </c>
    </row>
    <row r="10321" spans="63:64" x14ac:dyDescent="0.25">
      <c r="BK10321" s="82">
        <v>15596</v>
      </c>
      <c r="BL10321" t="s">
        <v>8621</v>
      </c>
    </row>
    <row r="10322" spans="63:64" x14ac:dyDescent="0.25">
      <c r="BK10322" s="82">
        <v>15597</v>
      </c>
      <c r="BL10322" t="s">
        <v>11465</v>
      </c>
    </row>
    <row r="10323" spans="63:64" x14ac:dyDescent="0.25">
      <c r="BK10323" s="82">
        <v>15598</v>
      </c>
      <c r="BL10323" t="s">
        <v>11466</v>
      </c>
    </row>
    <row r="10324" spans="63:64" x14ac:dyDescent="0.25">
      <c r="BK10324" s="82">
        <v>15600</v>
      </c>
      <c r="BL10324" t="s">
        <v>11467</v>
      </c>
    </row>
    <row r="10325" spans="63:64" x14ac:dyDescent="0.25">
      <c r="BK10325" s="82">
        <v>15601</v>
      </c>
      <c r="BL10325" t="s">
        <v>8622</v>
      </c>
    </row>
    <row r="10326" spans="63:64" x14ac:dyDescent="0.25">
      <c r="BK10326" s="82">
        <v>15602</v>
      </c>
      <c r="BL10326" t="s">
        <v>8623</v>
      </c>
    </row>
    <row r="10327" spans="63:64" x14ac:dyDescent="0.25">
      <c r="BK10327" s="82">
        <v>15603</v>
      </c>
      <c r="BL10327" t="s">
        <v>4425</v>
      </c>
    </row>
    <row r="10328" spans="63:64" x14ac:dyDescent="0.25">
      <c r="BK10328" s="82">
        <v>15604</v>
      </c>
      <c r="BL10328" t="s">
        <v>11468</v>
      </c>
    </row>
    <row r="10329" spans="63:64" x14ac:dyDescent="0.25">
      <c r="BK10329" s="82">
        <v>15605</v>
      </c>
      <c r="BL10329" t="s">
        <v>11469</v>
      </c>
    </row>
    <row r="10330" spans="63:64" x14ac:dyDescent="0.25">
      <c r="BK10330" s="82">
        <v>15606</v>
      </c>
      <c r="BL10330" t="s">
        <v>7406</v>
      </c>
    </row>
    <row r="10331" spans="63:64" x14ac:dyDescent="0.25">
      <c r="BK10331" s="82">
        <v>15607</v>
      </c>
      <c r="BL10331" t="s">
        <v>11470</v>
      </c>
    </row>
    <row r="10332" spans="63:64" x14ac:dyDescent="0.25">
      <c r="BK10332" s="82">
        <v>15608</v>
      </c>
      <c r="BL10332" t="s">
        <v>8436</v>
      </c>
    </row>
    <row r="10333" spans="63:64" x14ac:dyDescent="0.25">
      <c r="BK10333" s="82">
        <v>15609</v>
      </c>
      <c r="BL10333" t="s">
        <v>8624</v>
      </c>
    </row>
    <row r="10334" spans="63:64" x14ac:dyDescent="0.25">
      <c r="BK10334" s="82">
        <v>15610</v>
      </c>
      <c r="BL10334" t="s">
        <v>8625</v>
      </c>
    </row>
    <row r="10335" spans="63:64" x14ac:dyDescent="0.25">
      <c r="BK10335" s="82">
        <v>15611</v>
      </c>
      <c r="BL10335" t="s">
        <v>6208</v>
      </c>
    </row>
    <row r="10336" spans="63:64" x14ac:dyDescent="0.25">
      <c r="BK10336" s="82">
        <v>15612</v>
      </c>
      <c r="BL10336" t="s">
        <v>4483</v>
      </c>
    </row>
    <row r="10337" spans="63:64" x14ac:dyDescent="0.25">
      <c r="BK10337" s="82">
        <v>15613</v>
      </c>
      <c r="BL10337" t="s">
        <v>11471</v>
      </c>
    </row>
    <row r="10338" spans="63:64" x14ac:dyDescent="0.25">
      <c r="BK10338" s="82">
        <v>15614</v>
      </c>
      <c r="BL10338" t="s">
        <v>8626</v>
      </c>
    </row>
    <row r="10339" spans="63:64" x14ac:dyDescent="0.25">
      <c r="BK10339" s="82">
        <v>15615</v>
      </c>
      <c r="BL10339" t="s">
        <v>7148</v>
      </c>
    </row>
    <row r="10340" spans="63:64" x14ac:dyDescent="0.25">
      <c r="BK10340" s="82">
        <v>15616</v>
      </c>
      <c r="BL10340" t="s">
        <v>8627</v>
      </c>
    </row>
    <row r="10341" spans="63:64" x14ac:dyDescent="0.25">
      <c r="BK10341" s="82">
        <v>15617</v>
      </c>
      <c r="BL10341" t="s">
        <v>4453</v>
      </c>
    </row>
    <row r="10342" spans="63:64" x14ac:dyDescent="0.25">
      <c r="BK10342" s="82">
        <v>15618</v>
      </c>
      <c r="BL10342" t="s">
        <v>8628</v>
      </c>
    </row>
    <row r="10343" spans="63:64" x14ac:dyDescent="0.25">
      <c r="BK10343" s="82">
        <v>15619</v>
      </c>
      <c r="BL10343" t="s">
        <v>6600</v>
      </c>
    </row>
    <row r="10344" spans="63:64" x14ac:dyDescent="0.25">
      <c r="BK10344" s="82">
        <v>15620</v>
      </c>
      <c r="BL10344" t="s">
        <v>11472</v>
      </c>
    </row>
    <row r="10345" spans="63:64" x14ac:dyDescent="0.25">
      <c r="BK10345" s="82">
        <v>15621</v>
      </c>
      <c r="BL10345" t="s">
        <v>8629</v>
      </c>
    </row>
    <row r="10346" spans="63:64" x14ac:dyDescent="0.25">
      <c r="BK10346" s="82">
        <v>15622</v>
      </c>
      <c r="BL10346" t="s">
        <v>8630</v>
      </c>
    </row>
    <row r="10347" spans="63:64" x14ac:dyDescent="0.25">
      <c r="BK10347" s="82">
        <v>15623</v>
      </c>
      <c r="BL10347" t="s">
        <v>3870</v>
      </c>
    </row>
    <row r="10348" spans="63:64" x14ac:dyDescent="0.25">
      <c r="BK10348" s="82">
        <v>15624</v>
      </c>
      <c r="BL10348" t="s">
        <v>11473</v>
      </c>
    </row>
    <row r="10349" spans="63:64" x14ac:dyDescent="0.25">
      <c r="BK10349" s="82">
        <v>15625</v>
      </c>
      <c r="BL10349" t="s">
        <v>6987</v>
      </c>
    </row>
    <row r="10350" spans="63:64" x14ac:dyDescent="0.25">
      <c r="BK10350" s="82">
        <v>15626</v>
      </c>
      <c r="BL10350" t="s">
        <v>11474</v>
      </c>
    </row>
    <row r="10351" spans="63:64" x14ac:dyDescent="0.25">
      <c r="BK10351" s="82">
        <v>15627</v>
      </c>
      <c r="BL10351" t="s">
        <v>8631</v>
      </c>
    </row>
    <row r="10352" spans="63:64" x14ac:dyDescent="0.25">
      <c r="BK10352" s="82">
        <v>15628</v>
      </c>
      <c r="BL10352" t="s">
        <v>2349</v>
      </c>
    </row>
    <row r="10353" spans="63:64" x14ac:dyDescent="0.25">
      <c r="BK10353" s="82">
        <v>15629</v>
      </c>
      <c r="BL10353" t="s">
        <v>6813</v>
      </c>
    </row>
    <row r="10354" spans="63:64" x14ac:dyDescent="0.25">
      <c r="BK10354" s="82">
        <v>15630</v>
      </c>
      <c r="BL10354" t="s">
        <v>11475</v>
      </c>
    </row>
    <row r="10355" spans="63:64" x14ac:dyDescent="0.25">
      <c r="BK10355" s="82">
        <v>15631</v>
      </c>
      <c r="BL10355" t="s">
        <v>11476</v>
      </c>
    </row>
    <row r="10356" spans="63:64" x14ac:dyDescent="0.25">
      <c r="BK10356" s="82">
        <v>15632</v>
      </c>
      <c r="BL10356" t="s">
        <v>11477</v>
      </c>
    </row>
    <row r="10357" spans="63:64" x14ac:dyDescent="0.25">
      <c r="BK10357" s="82">
        <v>15633</v>
      </c>
      <c r="BL10357" t="s">
        <v>11478</v>
      </c>
    </row>
    <row r="10358" spans="63:64" x14ac:dyDescent="0.25">
      <c r="BK10358" s="82">
        <v>15634</v>
      </c>
      <c r="BL10358" t="s">
        <v>6987</v>
      </c>
    </row>
    <row r="10359" spans="63:64" x14ac:dyDescent="0.25">
      <c r="BK10359" s="82">
        <v>15635</v>
      </c>
      <c r="BL10359" t="s">
        <v>11479</v>
      </c>
    </row>
    <row r="10360" spans="63:64" x14ac:dyDescent="0.25">
      <c r="BK10360" s="82">
        <v>15636</v>
      </c>
      <c r="BL10360" t="s">
        <v>931</v>
      </c>
    </row>
    <row r="10361" spans="63:64" x14ac:dyDescent="0.25">
      <c r="BK10361" s="82">
        <v>15637</v>
      </c>
      <c r="BL10361" t="s">
        <v>933</v>
      </c>
    </row>
    <row r="10362" spans="63:64" x14ac:dyDescent="0.25">
      <c r="BK10362" s="82">
        <v>15638</v>
      </c>
      <c r="BL10362" t="s">
        <v>935</v>
      </c>
    </row>
    <row r="10363" spans="63:64" x14ac:dyDescent="0.25">
      <c r="BK10363" s="82">
        <v>15639</v>
      </c>
      <c r="BL10363" t="s">
        <v>937</v>
      </c>
    </row>
    <row r="10364" spans="63:64" x14ac:dyDescent="0.25">
      <c r="BK10364" s="82">
        <v>15640</v>
      </c>
      <c r="BL10364" t="s">
        <v>939</v>
      </c>
    </row>
    <row r="10365" spans="63:64" x14ac:dyDescent="0.25">
      <c r="BK10365" s="82">
        <v>15641</v>
      </c>
      <c r="BL10365" t="s">
        <v>8354</v>
      </c>
    </row>
    <row r="10366" spans="63:64" x14ac:dyDescent="0.25">
      <c r="BK10366" s="82">
        <v>15642</v>
      </c>
      <c r="BL10366" t="s">
        <v>8618</v>
      </c>
    </row>
    <row r="10367" spans="63:64" x14ac:dyDescent="0.25">
      <c r="BK10367" s="82">
        <v>15643</v>
      </c>
      <c r="BL10367" t="s">
        <v>8365</v>
      </c>
    </row>
    <row r="10368" spans="63:64" x14ac:dyDescent="0.25">
      <c r="BK10368" s="82">
        <v>15644</v>
      </c>
      <c r="BL10368" t="s">
        <v>7130</v>
      </c>
    </row>
    <row r="10369" spans="63:64" x14ac:dyDescent="0.25">
      <c r="BK10369" s="82">
        <v>15645</v>
      </c>
      <c r="BL10369" t="s">
        <v>8632</v>
      </c>
    </row>
    <row r="10370" spans="63:64" x14ac:dyDescent="0.25">
      <c r="BK10370" s="82">
        <v>15646</v>
      </c>
      <c r="BL10370" t="s">
        <v>7552</v>
      </c>
    </row>
    <row r="10371" spans="63:64" x14ac:dyDescent="0.25">
      <c r="BK10371" s="82">
        <v>15647</v>
      </c>
      <c r="BL10371" t="s">
        <v>2450</v>
      </c>
    </row>
    <row r="10372" spans="63:64" x14ac:dyDescent="0.25">
      <c r="BK10372" s="82">
        <v>15648</v>
      </c>
      <c r="BL10372" t="s">
        <v>11480</v>
      </c>
    </row>
    <row r="10373" spans="63:64" x14ac:dyDescent="0.25">
      <c r="BK10373" s="82">
        <v>15649</v>
      </c>
      <c r="BL10373" t="s">
        <v>8633</v>
      </c>
    </row>
    <row r="10374" spans="63:64" x14ac:dyDescent="0.25">
      <c r="BK10374" s="82">
        <v>15650</v>
      </c>
      <c r="BL10374" t="s">
        <v>8634</v>
      </c>
    </row>
    <row r="10375" spans="63:64" x14ac:dyDescent="0.25">
      <c r="BK10375" s="82">
        <v>15651</v>
      </c>
      <c r="BL10375" t="s">
        <v>7027</v>
      </c>
    </row>
    <row r="10376" spans="63:64" x14ac:dyDescent="0.25">
      <c r="BK10376" s="82">
        <v>15652</v>
      </c>
      <c r="BL10376" t="s">
        <v>6030</v>
      </c>
    </row>
    <row r="10377" spans="63:64" x14ac:dyDescent="0.25">
      <c r="BK10377" s="82">
        <v>15653</v>
      </c>
      <c r="BL10377" t="s">
        <v>11481</v>
      </c>
    </row>
    <row r="10378" spans="63:64" x14ac:dyDescent="0.25">
      <c r="BK10378" s="82">
        <v>15654</v>
      </c>
      <c r="BL10378" t="s">
        <v>8635</v>
      </c>
    </row>
    <row r="10379" spans="63:64" x14ac:dyDescent="0.25">
      <c r="BK10379" s="82">
        <v>15655</v>
      </c>
      <c r="BL10379" t="s">
        <v>4395</v>
      </c>
    </row>
    <row r="10380" spans="63:64" x14ac:dyDescent="0.25">
      <c r="BK10380" s="82">
        <v>15656</v>
      </c>
      <c r="BL10380" t="s">
        <v>8636</v>
      </c>
    </row>
    <row r="10381" spans="63:64" x14ac:dyDescent="0.25">
      <c r="BK10381" s="82">
        <v>15657</v>
      </c>
      <c r="BL10381" t="s">
        <v>8637</v>
      </c>
    </row>
    <row r="10382" spans="63:64" x14ac:dyDescent="0.25">
      <c r="BK10382" s="82">
        <v>15658</v>
      </c>
      <c r="BL10382" t="s">
        <v>8638</v>
      </c>
    </row>
    <row r="10383" spans="63:64" x14ac:dyDescent="0.25">
      <c r="BK10383" s="82">
        <v>15659</v>
      </c>
      <c r="BL10383" t="s">
        <v>3953</v>
      </c>
    </row>
    <row r="10384" spans="63:64" x14ac:dyDescent="0.25">
      <c r="BK10384" s="82">
        <v>15660</v>
      </c>
      <c r="BL10384" t="s">
        <v>8574</v>
      </c>
    </row>
    <row r="10385" spans="63:64" x14ac:dyDescent="0.25">
      <c r="BK10385" s="82">
        <v>15661</v>
      </c>
      <c r="BL10385" t="s">
        <v>8639</v>
      </c>
    </row>
    <row r="10386" spans="63:64" x14ac:dyDescent="0.25">
      <c r="BK10386" s="82">
        <v>15662</v>
      </c>
      <c r="BL10386" t="s">
        <v>8640</v>
      </c>
    </row>
    <row r="10387" spans="63:64" x14ac:dyDescent="0.25">
      <c r="BK10387" s="82">
        <v>15663</v>
      </c>
      <c r="BL10387" t="s">
        <v>8636</v>
      </c>
    </row>
    <row r="10388" spans="63:64" x14ac:dyDescent="0.25">
      <c r="BK10388" s="82">
        <v>15664</v>
      </c>
      <c r="BL10388" t="s">
        <v>8641</v>
      </c>
    </row>
    <row r="10389" spans="63:64" x14ac:dyDescent="0.25">
      <c r="BK10389" s="82">
        <v>15665</v>
      </c>
      <c r="BL10389" t="s">
        <v>11482</v>
      </c>
    </row>
    <row r="10390" spans="63:64" x14ac:dyDescent="0.25">
      <c r="BK10390" s="82">
        <v>15666</v>
      </c>
      <c r="BL10390" t="s">
        <v>4114</v>
      </c>
    </row>
    <row r="10391" spans="63:64" x14ac:dyDescent="0.25">
      <c r="BK10391" s="82">
        <v>15667</v>
      </c>
      <c r="BL10391" t="s">
        <v>11483</v>
      </c>
    </row>
    <row r="10392" spans="63:64" x14ac:dyDescent="0.25">
      <c r="BK10392" s="82">
        <v>15668</v>
      </c>
      <c r="BL10392" t="s">
        <v>8225</v>
      </c>
    </row>
    <row r="10393" spans="63:64" x14ac:dyDescent="0.25">
      <c r="BK10393" s="82">
        <v>15669</v>
      </c>
      <c r="BL10393" t="s">
        <v>11483</v>
      </c>
    </row>
    <row r="10394" spans="63:64" x14ac:dyDescent="0.25">
      <c r="BK10394" s="82">
        <v>15670</v>
      </c>
      <c r="BL10394" t="s">
        <v>3932</v>
      </c>
    </row>
    <row r="10395" spans="63:64" x14ac:dyDescent="0.25">
      <c r="BK10395" s="82">
        <v>15671</v>
      </c>
      <c r="BL10395" t="s">
        <v>11484</v>
      </c>
    </row>
    <row r="10396" spans="63:64" x14ac:dyDescent="0.25">
      <c r="BK10396" s="82">
        <v>15672</v>
      </c>
      <c r="BL10396" t="s">
        <v>3969</v>
      </c>
    </row>
    <row r="10397" spans="63:64" x14ac:dyDescent="0.25">
      <c r="BK10397" s="82">
        <v>15673</v>
      </c>
      <c r="BL10397" t="s">
        <v>6646</v>
      </c>
    </row>
    <row r="10398" spans="63:64" x14ac:dyDescent="0.25">
      <c r="BK10398" s="82">
        <v>15674</v>
      </c>
      <c r="BL10398" t="s">
        <v>2316</v>
      </c>
    </row>
    <row r="10399" spans="63:64" x14ac:dyDescent="0.25">
      <c r="BK10399" s="82">
        <v>15675</v>
      </c>
      <c r="BL10399" t="s">
        <v>9758</v>
      </c>
    </row>
    <row r="10400" spans="63:64" x14ac:dyDescent="0.25">
      <c r="BK10400" s="82">
        <v>15676</v>
      </c>
      <c r="BL10400" t="s">
        <v>6665</v>
      </c>
    </row>
    <row r="10401" spans="63:64" x14ac:dyDescent="0.25">
      <c r="BK10401" s="82">
        <v>15677</v>
      </c>
      <c r="BL10401" t="s">
        <v>8642</v>
      </c>
    </row>
    <row r="10402" spans="63:64" x14ac:dyDescent="0.25">
      <c r="BK10402" s="82">
        <v>15678</v>
      </c>
      <c r="BL10402" t="s">
        <v>6622</v>
      </c>
    </row>
    <row r="10403" spans="63:64" x14ac:dyDescent="0.25">
      <c r="BK10403" s="82">
        <v>15679</v>
      </c>
      <c r="BL10403" t="s">
        <v>8564</v>
      </c>
    </row>
    <row r="10404" spans="63:64" x14ac:dyDescent="0.25">
      <c r="BK10404" s="82">
        <v>15680</v>
      </c>
      <c r="BL10404" t="s">
        <v>8643</v>
      </c>
    </row>
    <row r="10405" spans="63:64" x14ac:dyDescent="0.25">
      <c r="BK10405" s="82">
        <v>15681</v>
      </c>
      <c r="BL10405" t="s">
        <v>11485</v>
      </c>
    </row>
    <row r="10406" spans="63:64" x14ac:dyDescent="0.25">
      <c r="BK10406" s="82">
        <v>15682</v>
      </c>
      <c r="BL10406" t="s">
        <v>8644</v>
      </c>
    </row>
    <row r="10407" spans="63:64" x14ac:dyDescent="0.25">
      <c r="BK10407" s="82">
        <v>15683</v>
      </c>
      <c r="BL10407" t="s">
        <v>11486</v>
      </c>
    </row>
    <row r="10408" spans="63:64" x14ac:dyDescent="0.25">
      <c r="BK10408" s="82">
        <v>15684</v>
      </c>
      <c r="BL10408" t="s">
        <v>8645</v>
      </c>
    </row>
    <row r="10409" spans="63:64" x14ac:dyDescent="0.25">
      <c r="BK10409" s="82">
        <v>15685</v>
      </c>
      <c r="BL10409" t="s">
        <v>11487</v>
      </c>
    </row>
    <row r="10410" spans="63:64" x14ac:dyDescent="0.25">
      <c r="BK10410" s="82">
        <v>15686</v>
      </c>
      <c r="BL10410" t="s">
        <v>8646</v>
      </c>
    </row>
    <row r="10411" spans="63:64" x14ac:dyDescent="0.25">
      <c r="BK10411" s="82">
        <v>15687</v>
      </c>
      <c r="BL10411" t="s">
        <v>4324</v>
      </c>
    </row>
    <row r="10412" spans="63:64" x14ac:dyDescent="0.25">
      <c r="BK10412" s="82">
        <v>15688</v>
      </c>
      <c r="BL10412" t="s">
        <v>6672</v>
      </c>
    </row>
    <row r="10413" spans="63:64" x14ac:dyDescent="0.25">
      <c r="BK10413" s="82">
        <v>15689</v>
      </c>
      <c r="BL10413" t="s">
        <v>11488</v>
      </c>
    </row>
    <row r="10414" spans="63:64" x14ac:dyDescent="0.25">
      <c r="BK10414" s="82">
        <v>15690</v>
      </c>
      <c r="BL10414" t="s">
        <v>872</v>
      </c>
    </row>
    <row r="10415" spans="63:64" x14ac:dyDescent="0.25">
      <c r="BK10415" s="82">
        <v>15691</v>
      </c>
      <c r="BL10415" t="s">
        <v>8101</v>
      </c>
    </row>
    <row r="10416" spans="63:64" x14ac:dyDescent="0.25">
      <c r="BK10416" s="82">
        <v>15692</v>
      </c>
      <c r="BL10416" t="s">
        <v>8647</v>
      </c>
    </row>
    <row r="10417" spans="63:64" x14ac:dyDescent="0.25">
      <c r="BK10417" s="82">
        <v>15694</v>
      </c>
      <c r="BL10417" t="s">
        <v>11489</v>
      </c>
    </row>
    <row r="10418" spans="63:64" x14ac:dyDescent="0.25">
      <c r="BK10418" s="82">
        <v>15695</v>
      </c>
      <c r="BL10418" t="s">
        <v>11490</v>
      </c>
    </row>
    <row r="10419" spans="63:64" x14ac:dyDescent="0.25">
      <c r="BK10419" s="82">
        <v>15696</v>
      </c>
      <c r="BL10419" t="s">
        <v>11491</v>
      </c>
    </row>
    <row r="10420" spans="63:64" x14ac:dyDescent="0.25">
      <c r="BK10420" s="82">
        <v>15697</v>
      </c>
      <c r="BL10420" t="s">
        <v>11492</v>
      </c>
    </row>
    <row r="10421" spans="63:64" x14ac:dyDescent="0.25">
      <c r="BK10421" s="82">
        <v>15698</v>
      </c>
      <c r="BL10421" t="s">
        <v>11493</v>
      </c>
    </row>
    <row r="10422" spans="63:64" x14ac:dyDescent="0.25">
      <c r="BK10422" s="82">
        <v>15699</v>
      </c>
      <c r="BL10422" t="s">
        <v>7787</v>
      </c>
    </row>
    <row r="10423" spans="63:64" x14ac:dyDescent="0.25">
      <c r="BK10423" s="82">
        <v>15700</v>
      </c>
      <c r="BL10423" t="s">
        <v>11494</v>
      </c>
    </row>
    <row r="10424" spans="63:64" x14ac:dyDescent="0.25">
      <c r="BK10424" s="82">
        <v>15701</v>
      </c>
      <c r="BL10424" t="s">
        <v>11495</v>
      </c>
    </row>
    <row r="10425" spans="63:64" x14ac:dyDescent="0.25">
      <c r="BK10425" s="82">
        <v>15702</v>
      </c>
      <c r="BL10425" t="s">
        <v>8649</v>
      </c>
    </row>
    <row r="10426" spans="63:64" x14ac:dyDescent="0.25">
      <c r="BK10426" s="82">
        <v>15703</v>
      </c>
      <c r="BL10426" t="s">
        <v>7552</v>
      </c>
    </row>
    <row r="10427" spans="63:64" x14ac:dyDescent="0.25">
      <c r="BK10427" s="82">
        <v>15704</v>
      </c>
      <c r="BL10427" t="s">
        <v>12447</v>
      </c>
    </row>
    <row r="10428" spans="63:64" x14ac:dyDescent="0.25">
      <c r="BK10428" s="82">
        <v>15705</v>
      </c>
      <c r="BL10428" t="s">
        <v>11496</v>
      </c>
    </row>
    <row r="10429" spans="63:64" x14ac:dyDescent="0.25">
      <c r="BK10429" s="82">
        <v>15706</v>
      </c>
      <c r="BL10429" t="s">
        <v>12448</v>
      </c>
    </row>
    <row r="10430" spans="63:64" x14ac:dyDescent="0.25">
      <c r="BK10430" s="82">
        <v>15707</v>
      </c>
      <c r="BL10430" t="s">
        <v>12942</v>
      </c>
    </row>
    <row r="10431" spans="63:64" x14ac:dyDescent="0.25">
      <c r="BK10431" s="82">
        <v>15708</v>
      </c>
      <c r="BL10431" t="s">
        <v>11291</v>
      </c>
    </row>
    <row r="10432" spans="63:64" x14ac:dyDescent="0.25">
      <c r="BK10432" s="82">
        <v>15709</v>
      </c>
      <c r="BL10432" t="s">
        <v>3741</v>
      </c>
    </row>
    <row r="10433" spans="63:64" x14ac:dyDescent="0.25">
      <c r="BK10433" s="82">
        <v>15710</v>
      </c>
      <c r="BL10433" t="s">
        <v>11497</v>
      </c>
    </row>
    <row r="10434" spans="63:64" x14ac:dyDescent="0.25">
      <c r="BK10434" s="82">
        <v>15711</v>
      </c>
      <c r="BL10434" t="s">
        <v>8652</v>
      </c>
    </row>
    <row r="10435" spans="63:64" x14ac:dyDescent="0.25">
      <c r="BK10435" s="82">
        <v>15712</v>
      </c>
      <c r="BL10435" t="s">
        <v>11498</v>
      </c>
    </row>
    <row r="10436" spans="63:64" x14ac:dyDescent="0.25">
      <c r="BK10436" s="82">
        <v>15713</v>
      </c>
      <c r="BL10436" t="s">
        <v>8653</v>
      </c>
    </row>
    <row r="10437" spans="63:64" x14ac:dyDescent="0.25">
      <c r="BK10437" s="82">
        <v>15714</v>
      </c>
      <c r="BL10437" t="s">
        <v>8623</v>
      </c>
    </row>
    <row r="10438" spans="63:64" x14ac:dyDescent="0.25">
      <c r="BK10438" s="82">
        <v>15715</v>
      </c>
      <c r="BL10438" t="s">
        <v>11499</v>
      </c>
    </row>
    <row r="10439" spans="63:64" x14ac:dyDescent="0.25">
      <c r="BK10439" s="82">
        <v>15716</v>
      </c>
      <c r="BL10439" t="s">
        <v>8654</v>
      </c>
    </row>
    <row r="10440" spans="63:64" x14ac:dyDescent="0.25">
      <c r="BK10440" s="82">
        <v>15717</v>
      </c>
      <c r="BL10440" t="s">
        <v>11500</v>
      </c>
    </row>
    <row r="10441" spans="63:64" x14ac:dyDescent="0.25">
      <c r="BK10441" s="82">
        <v>15718</v>
      </c>
      <c r="BL10441" t="s">
        <v>12600</v>
      </c>
    </row>
    <row r="10442" spans="63:64" x14ac:dyDescent="0.25">
      <c r="BK10442" s="82">
        <v>15719</v>
      </c>
      <c r="BL10442" t="s">
        <v>11501</v>
      </c>
    </row>
    <row r="10443" spans="63:64" x14ac:dyDescent="0.25">
      <c r="BK10443" s="82">
        <v>15720</v>
      </c>
      <c r="BL10443" t="s">
        <v>7155</v>
      </c>
    </row>
    <row r="10444" spans="63:64" x14ac:dyDescent="0.25">
      <c r="BK10444" s="82">
        <v>15721</v>
      </c>
      <c r="BL10444" t="s">
        <v>11502</v>
      </c>
    </row>
    <row r="10445" spans="63:64" x14ac:dyDescent="0.25">
      <c r="BK10445" s="82">
        <v>15722</v>
      </c>
      <c r="BL10445" t="s">
        <v>7155</v>
      </c>
    </row>
    <row r="10446" spans="63:64" x14ac:dyDescent="0.25">
      <c r="BK10446" s="82">
        <v>15723</v>
      </c>
      <c r="BL10446" t="s">
        <v>11503</v>
      </c>
    </row>
    <row r="10447" spans="63:64" x14ac:dyDescent="0.25">
      <c r="BK10447" s="82">
        <v>15724</v>
      </c>
      <c r="BL10447" t="s">
        <v>8656</v>
      </c>
    </row>
    <row r="10448" spans="63:64" x14ac:dyDescent="0.25">
      <c r="BK10448" s="82">
        <v>15725</v>
      </c>
      <c r="BL10448" t="s">
        <v>11504</v>
      </c>
    </row>
    <row r="10449" spans="63:64" x14ac:dyDescent="0.25">
      <c r="BK10449" s="82">
        <v>15726</v>
      </c>
      <c r="BL10449" t="s">
        <v>8657</v>
      </c>
    </row>
    <row r="10450" spans="63:64" x14ac:dyDescent="0.25">
      <c r="BK10450" s="82">
        <v>15727</v>
      </c>
      <c r="BL10450" t="s">
        <v>11505</v>
      </c>
    </row>
    <row r="10451" spans="63:64" x14ac:dyDescent="0.25">
      <c r="BK10451" s="82">
        <v>15728</v>
      </c>
      <c r="BL10451" t="s">
        <v>8658</v>
      </c>
    </row>
    <row r="10452" spans="63:64" x14ac:dyDescent="0.25">
      <c r="BK10452" s="82">
        <v>15729</v>
      </c>
      <c r="BL10452" t="s">
        <v>8659</v>
      </c>
    </row>
    <row r="10453" spans="63:64" x14ac:dyDescent="0.25">
      <c r="BK10453" s="82">
        <v>15730</v>
      </c>
      <c r="BL10453" t="s">
        <v>8660</v>
      </c>
    </row>
    <row r="10454" spans="63:64" x14ac:dyDescent="0.25">
      <c r="BK10454" s="82">
        <v>15731</v>
      </c>
      <c r="BL10454" t="s">
        <v>6551</v>
      </c>
    </row>
    <row r="10455" spans="63:64" x14ac:dyDescent="0.25">
      <c r="BK10455" s="82">
        <v>15732</v>
      </c>
      <c r="BL10455" t="s">
        <v>11506</v>
      </c>
    </row>
    <row r="10456" spans="63:64" x14ac:dyDescent="0.25">
      <c r="BK10456" s="82">
        <v>15733</v>
      </c>
      <c r="BL10456" t="s">
        <v>11507</v>
      </c>
    </row>
    <row r="10457" spans="63:64" x14ac:dyDescent="0.25">
      <c r="BK10457" s="82">
        <v>15734</v>
      </c>
      <c r="BL10457" t="s">
        <v>11508</v>
      </c>
    </row>
    <row r="10458" spans="63:64" x14ac:dyDescent="0.25">
      <c r="BK10458" s="82">
        <v>15735</v>
      </c>
      <c r="BL10458" t="s">
        <v>11509</v>
      </c>
    </row>
    <row r="10459" spans="63:64" x14ac:dyDescent="0.25">
      <c r="BK10459" s="82">
        <v>15736</v>
      </c>
      <c r="BL10459" t="s">
        <v>7155</v>
      </c>
    </row>
    <row r="10460" spans="63:64" x14ac:dyDescent="0.25">
      <c r="BK10460" s="82">
        <v>15737</v>
      </c>
      <c r="BL10460" t="s">
        <v>11510</v>
      </c>
    </row>
    <row r="10461" spans="63:64" x14ac:dyDescent="0.25">
      <c r="BK10461" s="82">
        <v>15738</v>
      </c>
      <c r="BL10461" t="s">
        <v>11511</v>
      </c>
    </row>
    <row r="10462" spans="63:64" x14ac:dyDescent="0.25">
      <c r="BK10462" s="82">
        <v>15739</v>
      </c>
      <c r="BL10462" t="s">
        <v>5792</v>
      </c>
    </row>
    <row r="10463" spans="63:64" x14ac:dyDescent="0.25">
      <c r="BK10463" s="82">
        <v>15740</v>
      </c>
      <c r="BL10463" t="s">
        <v>7862</v>
      </c>
    </row>
    <row r="10464" spans="63:64" x14ac:dyDescent="0.25">
      <c r="BK10464" s="82">
        <v>15741</v>
      </c>
      <c r="BL10464" t="s">
        <v>8618</v>
      </c>
    </row>
    <row r="10465" spans="63:64" x14ac:dyDescent="0.25">
      <c r="BK10465" s="82">
        <v>15742</v>
      </c>
      <c r="BL10465" t="s">
        <v>8661</v>
      </c>
    </row>
    <row r="10466" spans="63:64" x14ac:dyDescent="0.25">
      <c r="BK10466" s="82">
        <v>15743</v>
      </c>
      <c r="BL10466" t="s">
        <v>8662</v>
      </c>
    </row>
    <row r="10467" spans="63:64" x14ac:dyDescent="0.25">
      <c r="BK10467" s="82">
        <v>15744</v>
      </c>
      <c r="BL10467" t="s">
        <v>8663</v>
      </c>
    </row>
    <row r="10468" spans="63:64" x14ac:dyDescent="0.25">
      <c r="BK10468" s="82">
        <v>15745</v>
      </c>
      <c r="BL10468" t="s">
        <v>8664</v>
      </c>
    </row>
    <row r="10469" spans="63:64" x14ac:dyDescent="0.25">
      <c r="BK10469" s="82">
        <v>15746</v>
      </c>
      <c r="BL10469" t="s">
        <v>11512</v>
      </c>
    </row>
    <row r="10470" spans="63:64" x14ac:dyDescent="0.25">
      <c r="BK10470" s="82">
        <v>15747</v>
      </c>
      <c r="BL10470" t="s">
        <v>11513</v>
      </c>
    </row>
    <row r="10471" spans="63:64" x14ac:dyDescent="0.25">
      <c r="BK10471" s="82">
        <v>15748</v>
      </c>
      <c r="BL10471" t="s">
        <v>11514</v>
      </c>
    </row>
    <row r="10472" spans="63:64" x14ac:dyDescent="0.25">
      <c r="BK10472" s="82">
        <v>15749</v>
      </c>
      <c r="BL10472" t="s">
        <v>7533</v>
      </c>
    </row>
    <row r="10473" spans="63:64" x14ac:dyDescent="0.25">
      <c r="BK10473" s="82">
        <v>15750</v>
      </c>
      <c r="BL10473" t="s">
        <v>11515</v>
      </c>
    </row>
    <row r="10474" spans="63:64" x14ac:dyDescent="0.25">
      <c r="BK10474" s="82">
        <v>15751</v>
      </c>
      <c r="BL10474" t="s">
        <v>11341</v>
      </c>
    </row>
    <row r="10475" spans="63:64" x14ac:dyDescent="0.25">
      <c r="BK10475" s="82">
        <v>15752</v>
      </c>
      <c r="BL10475" t="s">
        <v>6123</v>
      </c>
    </row>
    <row r="10476" spans="63:64" x14ac:dyDescent="0.25">
      <c r="BK10476" s="82">
        <v>15753</v>
      </c>
      <c r="BL10476" t="s">
        <v>11516</v>
      </c>
    </row>
    <row r="10477" spans="63:64" x14ac:dyDescent="0.25">
      <c r="BK10477" s="82">
        <v>15754</v>
      </c>
      <c r="BL10477" t="s">
        <v>6366</v>
      </c>
    </row>
    <row r="10478" spans="63:64" x14ac:dyDescent="0.25">
      <c r="BK10478" s="82">
        <v>15755</v>
      </c>
      <c r="BL10478" t="s">
        <v>8665</v>
      </c>
    </row>
    <row r="10479" spans="63:64" x14ac:dyDescent="0.25">
      <c r="BK10479" s="82">
        <v>15756</v>
      </c>
      <c r="BL10479" t="s">
        <v>11517</v>
      </c>
    </row>
    <row r="10480" spans="63:64" x14ac:dyDescent="0.25">
      <c r="BK10480" s="82">
        <v>15757</v>
      </c>
      <c r="BL10480" t="s">
        <v>2454</v>
      </c>
    </row>
    <row r="10481" spans="63:64" x14ac:dyDescent="0.25">
      <c r="BK10481" s="82">
        <v>15758</v>
      </c>
      <c r="BL10481" t="s">
        <v>8666</v>
      </c>
    </row>
    <row r="10482" spans="63:64" x14ac:dyDescent="0.25">
      <c r="BK10482" s="82">
        <v>15759</v>
      </c>
      <c r="BL10482" t="s">
        <v>7905</v>
      </c>
    </row>
    <row r="10483" spans="63:64" x14ac:dyDescent="0.25">
      <c r="BK10483" s="82">
        <v>15760</v>
      </c>
      <c r="BL10483" t="s">
        <v>11518</v>
      </c>
    </row>
    <row r="10484" spans="63:64" x14ac:dyDescent="0.25">
      <c r="BK10484" s="82">
        <v>15761</v>
      </c>
      <c r="BL10484" t="s">
        <v>8667</v>
      </c>
    </row>
    <row r="10485" spans="63:64" x14ac:dyDescent="0.25">
      <c r="BK10485" s="82">
        <v>15762</v>
      </c>
      <c r="BL10485" t="s">
        <v>8668</v>
      </c>
    </row>
    <row r="10486" spans="63:64" x14ac:dyDescent="0.25">
      <c r="BK10486" s="82">
        <v>15763</v>
      </c>
      <c r="BL10486" t="s">
        <v>8669</v>
      </c>
    </row>
    <row r="10487" spans="63:64" x14ac:dyDescent="0.25">
      <c r="BK10487" s="82">
        <v>15764</v>
      </c>
      <c r="BL10487" t="s">
        <v>4815</v>
      </c>
    </row>
    <row r="10488" spans="63:64" x14ac:dyDescent="0.25">
      <c r="BK10488" s="82">
        <v>15765</v>
      </c>
      <c r="BL10488" t="s">
        <v>9607</v>
      </c>
    </row>
    <row r="10489" spans="63:64" x14ac:dyDescent="0.25">
      <c r="BK10489" s="82">
        <v>15766</v>
      </c>
      <c r="BL10489" t="s">
        <v>11519</v>
      </c>
    </row>
    <row r="10490" spans="63:64" x14ac:dyDescent="0.25">
      <c r="BK10490" s="82">
        <v>15767</v>
      </c>
      <c r="BL10490" t="s">
        <v>11520</v>
      </c>
    </row>
    <row r="10491" spans="63:64" x14ac:dyDescent="0.25">
      <c r="BK10491" s="82">
        <v>15768</v>
      </c>
      <c r="BL10491" t="s">
        <v>3563</v>
      </c>
    </row>
    <row r="10492" spans="63:64" x14ac:dyDescent="0.25">
      <c r="BK10492" s="82">
        <v>15769</v>
      </c>
      <c r="BL10492" t="s">
        <v>8670</v>
      </c>
    </row>
    <row r="10493" spans="63:64" x14ac:dyDescent="0.25">
      <c r="BK10493" s="82">
        <v>15770</v>
      </c>
      <c r="BL10493" t="s">
        <v>8671</v>
      </c>
    </row>
    <row r="10494" spans="63:64" x14ac:dyDescent="0.25">
      <c r="BK10494" s="82">
        <v>15771</v>
      </c>
      <c r="BL10494" t="s">
        <v>8672</v>
      </c>
    </row>
    <row r="10495" spans="63:64" x14ac:dyDescent="0.25">
      <c r="BK10495" s="82">
        <v>15772</v>
      </c>
      <c r="BL10495" t="s">
        <v>8673</v>
      </c>
    </row>
    <row r="10496" spans="63:64" x14ac:dyDescent="0.25">
      <c r="BK10496" s="82">
        <v>15773</v>
      </c>
      <c r="BL10496" t="s">
        <v>4548</v>
      </c>
    </row>
    <row r="10497" spans="63:64" x14ac:dyDescent="0.25">
      <c r="BK10497" s="82">
        <v>15774</v>
      </c>
      <c r="BL10497" t="s">
        <v>12907</v>
      </c>
    </row>
    <row r="10498" spans="63:64" x14ac:dyDescent="0.25">
      <c r="BK10498" s="82">
        <v>15775</v>
      </c>
      <c r="BL10498" t="s">
        <v>11521</v>
      </c>
    </row>
    <row r="10499" spans="63:64" x14ac:dyDescent="0.25">
      <c r="BK10499" s="82">
        <v>15776</v>
      </c>
      <c r="BL10499" t="s">
        <v>7128</v>
      </c>
    </row>
    <row r="10500" spans="63:64" x14ac:dyDescent="0.25">
      <c r="BK10500" s="82">
        <v>15777</v>
      </c>
      <c r="BL10500" t="s">
        <v>3676</v>
      </c>
    </row>
    <row r="10501" spans="63:64" x14ac:dyDescent="0.25">
      <c r="BK10501" s="82">
        <v>15778</v>
      </c>
      <c r="BL10501" t="s">
        <v>8674</v>
      </c>
    </row>
    <row r="10502" spans="63:64" x14ac:dyDescent="0.25">
      <c r="BK10502" s="82">
        <v>15779</v>
      </c>
      <c r="BL10502" t="s">
        <v>5444</v>
      </c>
    </row>
    <row r="10503" spans="63:64" x14ac:dyDescent="0.25">
      <c r="BK10503" s="82">
        <v>15780</v>
      </c>
      <c r="BL10503" t="s">
        <v>8675</v>
      </c>
    </row>
    <row r="10504" spans="63:64" x14ac:dyDescent="0.25">
      <c r="BK10504" s="82">
        <v>15781</v>
      </c>
      <c r="BL10504" t="s">
        <v>8676</v>
      </c>
    </row>
    <row r="10505" spans="63:64" x14ac:dyDescent="0.25">
      <c r="BK10505" s="82">
        <v>15782</v>
      </c>
      <c r="BL10505" t="s">
        <v>8677</v>
      </c>
    </row>
    <row r="10506" spans="63:64" x14ac:dyDescent="0.25">
      <c r="BK10506" s="82">
        <v>15783</v>
      </c>
      <c r="BL10506" t="s">
        <v>4639</v>
      </c>
    </row>
    <row r="10507" spans="63:64" x14ac:dyDescent="0.25">
      <c r="BK10507" s="82">
        <v>15784</v>
      </c>
      <c r="BL10507" t="s">
        <v>7673</v>
      </c>
    </row>
    <row r="10508" spans="63:64" x14ac:dyDescent="0.25">
      <c r="BK10508" s="82">
        <v>15785</v>
      </c>
      <c r="BL10508" t="s">
        <v>4830</v>
      </c>
    </row>
    <row r="10509" spans="63:64" x14ac:dyDescent="0.25">
      <c r="BK10509" s="82">
        <v>15786</v>
      </c>
      <c r="BL10509" t="s">
        <v>8678</v>
      </c>
    </row>
    <row r="10510" spans="63:64" x14ac:dyDescent="0.25">
      <c r="BK10510" s="82">
        <v>15787</v>
      </c>
      <c r="BL10510" t="s">
        <v>12996</v>
      </c>
    </row>
    <row r="10511" spans="63:64" x14ac:dyDescent="0.25">
      <c r="BK10511" s="82">
        <v>15788</v>
      </c>
      <c r="BL10511" t="s">
        <v>11522</v>
      </c>
    </row>
    <row r="10512" spans="63:64" x14ac:dyDescent="0.25">
      <c r="BK10512" s="82">
        <v>15789</v>
      </c>
      <c r="BL10512" t="s">
        <v>11523</v>
      </c>
    </row>
    <row r="10513" spans="63:64" x14ac:dyDescent="0.25">
      <c r="BK10513" s="82">
        <v>15790</v>
      </c>
      <c r="BL10513" t="s">
        <v>8680</v>
      </c>
    </row>
    <row r="10514" spans="63:64" x14ac:dyDescent="0.25">
      <c r="BK10514" s="82">
        <v>15791</v>
      </c>
      <c r="BL10514" t="s">
        <v>8681</v>
      </c>
    </row>
    <row r="10515" spans="63:64" x14ac:dyDescent="0.25">
      <c r="BK10515" s="82">
        <v>15792</v>
      </c>
      <c r="BL10515" t="s">
        <v>11524</v>
      </c>
    </row>
    <row r="10516" spans="63:64" x14ac:dyDescent="0.25">
      <c r="BK10516" s="82">
        <v>15793</v>
      </c>
      <c r="BL10516" t="s">
        <v>11525</v>
      </c>
    </row>
    <row r="10517" spans="63:64" x14ac:dyDescent="0.25">
      <c r="BK10517" s="82">
        <v>15794</v>
      </c>
      <c r="BL10517" t="s">
        <v>8682</v>
      </c>
    </row>
    <row r="10518" spans="63:64" x14ac:dyDescent="0.25">
      <c r="BK10518" s="82">
        <v>15795</v>
      </c>
      <c r="BL10518" t="s">
        <v>11526</v>
      </c>
    </row>
    <row r="10519" spans="63:64" x14ac:dyDescent="0.25">
      <c r="BK10519" s="82">
        <v>15796</v>
      </c>
      <c r="BL10519" t="s">
        <v>11527</v>
      </c>
    </row>
    <row r="10520" spans="63:64" x14ac:dyDescent="0.25">
      <c r="BK10520" s="82">
        <v>15797</v>
      </c>
      <c r="BL10520" t="s">
        <v>11528</v>
      </c>
    </row>
    <row r="10521" spans="63:64" x14ac:dyDescent="0.25">
      <c r="BK10521" s="82">
        <v>15798</v>
      </c>
      <c r="BL10521" t="s">
        <v>11528</v>
      </c>
    </row>
    <row r="10522" spans="63:64" x14ac:dyDescent="0.25">
      <c r="BK10522" s="82">
        <v>15799</v>
      </c>
      <c r="BL10522" t="s">
        <v>11528</v>
      </c>
    </row>
    <row r="10523" spans="63:64" x14ac:dyDescent="0.25">
      <c r="BK10523" s="82">
        <v>15800</v>
      </c>
      <c r="BL10523" t="s">
        <v>8683</v>
      </c>
    </row>
    <row r="10524" spans="63:64" x14ac:dyDescent="0.25">
      <c r="BK10524" s="82">
        <v>15801</v>
      </c>
      <c r="BL10524" t="s">
        <v>8684</v>
      </c>
    </row>
    <row r="10525" spans="63:64" x14ac:dyDescent="0.25">
      <c r="BK10525" s="82">
        <v>15802</v>
      </c>
      <c r="BL10525" t="s">
        <v>11529</v>
      </c>
    </row>
    <row r="10526" spans="63:64" x14ac:dyDescent="0.25">
      <c r="BK10526" s="82">
        <v>15803</v>
      </c>
      <c r="BL10526" t="s">
        <v>11530</v>
      </c>
    </row>
    <row r="10527" spans="63:64" x14ac:dyDescent="0.25">
      <c r="BK10527" s="82">
        <v>15804</v>
      </c>
      <c r="BL10527" t="s">
        <v>8685</v>
      </c>
    </row>
    <row r="10528" spans="63:64" x14ac:dyDescent="0.25">
      <c r="BK10528" s="82">
        <v>15805</v>
      </c>
      <c r="BL10528" t="s">
        <v>8686</v>
      </c>
    </row>
    <row r="10529" spans="63:64" x14ac:dyDescent="0.25">
      <c r="BK10529" s="82">
        <v>15806</v>
      </c>
      <c r="BL10529" t="s">
        <v>11531</v>
      </c>
    </row>
    <row r="10530" spans="63:64" x14ac:dyDescent="0.25">
      <c r="BK10530" s="82">
        <v>15807</v>
      </c>
      <c r="BL10530" t="s">
        <v>11532</v>
      </c>
    </row>
    <row r="10531" spans="63:64" x14ac:dyDescent="0.25">
      <c r="BK10531" s="82">
        <v>15808</v>
      </c>
      <c r="BL10531" t="s">
        <v>7438</v>
      </c>
    </row>
    <row r="10532" spans="63:64" x14ac:dyDescent="0.25">
      <c r="BK10532" s="82">
        <v>15809</v>
      </c>
      <c r="BL10532" t="s">
        <v>8687</v>
      </c>
    </row>
    <row r="10533" spans="63:64" x14ac:dyDescent="0.25">
      <c r="BK10533" s="82">
        <v>15810</v>
      </c>
      <c r="BL10533" t="s">
        <v>11533</v>
      </c>
    </row>
    <row r="10534" spans="63:64" x14ac:dyDescent="0.25">
      <c r="BK10534" s="82">
        <v>15811</v>
      </c>
      <c r="BL10534" t="s">
        <v>11533</v>
      </c>
    </row>
    <row r="10535" spans="63:64" x14ac:dyDescent="0.25">
      <c r="BK10535" s="82">
        <v>15812</v>
      </c>
      <c r="BL10535" t="s">
        <v>11145</v>
      </c>
    </row>
    <row r="10536" spans="63:64" x14ac:dyDescent="0.25">
      <c r="BK10536" s="82">
        <v>15813</v>
      </c>
      <c r="BL10536" t="s">
        <v>11534</v>
      </c>
    </row>
    <row r="10537" spans="63:64" x14ac:dyDescent="0.25">
      <c r="BK10537" s="82">
        <v>15814</v>
      </c>
      <c r="BL10537" t="s">
        <v>8688</v>
      </c>
    </row>
    <row r="10538" spans="63:64" x14ac:dyDescent="0.25">
      <c r="BK10538" s="82">
        <v>15815</v>
      </c>
      <c r="BL10538" t="s">
        <v>11088</v>
      </c>
    </row>
    <row r="10539" spans="63:64" x14ac:dyDescent="0.25">
      <c r="BK10539" s="82">
        <v>15816</v>
      </c>
      <c r="BL10539" t="s">
        <v>11535</v>
      </c>
    </row>
    <row r="10540" spans="63:64" x14ac:dyDescent="0.25">
      <c r="BK10540" s="82">
        <v>15817</v>
      </c>
      <c r="BL10540" t="s">
        <v>8689</v>
      </c>
    </row>
    <row r="10541" spans="63:64" x14ac:dyDescent="0.25">
      <c r="BK10541" s="82">
        <v>15818</v>
      </c>
      <c r="BL10541" t="s">
        <v>8690</v>
      </c>
    </row>
    <row r="10542" spans="63:64" x14ac:dyDescent="0.25">
      <c r="BK10542" s="82">
        <v>15819</v>
      </c>
      <c r="BL10542" t="s">
        <v>11536</v>
      </c>
    </row>
    <row r="10543" spans="63:64" x14ac:dyDescent="0.25">
      <c r="BK10543" s="82">
        <v>15820</v>
      </c>
      <c r="BL10543" t="s">
        <v>11537</v>
      </c>
    </row>
    <row r="10544" spans="63:64" x14ac:dyDescent="0.25">
      <c r="BK10544" s="82">
        <v>15821</v>
      </c>
      <c r="BL10544" t="s">
        <v>6623</v>
      </c>
    </row>
    <row r="10545" spans="63:64" x14ac:dyDescent="0.25">
      <c r="BK10545" s="82">
        <v>15822</v>
      </c>
      <c r="BL10545" t="s">
        <v>8301</v>
      </c>
    </row>
    <row r="10546" spans="63:64" x14ac:dyDescent="0.25">
      <c r="BK10546" s="82">
        <v>15823</v>
      </c>
      <c r="BL10546" t="s">
        <v>11538</v>
      </c>
    </row>
    <row r="10547" spans="63:64" x14ac:dyDescent="0.25">
      <c r="BK10547" s="82">
        <v>15824</v>
      </c>
      <c r="BL10547" t="s">
        <v>11539</v>
      </c>
    </row>
    <row r="10548" spans="63:64" x14ac:dyDescent="0.25">
      <c r="BK10548" s="82">
        <v>15825</v>
      </c>
      <c r="BL10548" t="s">
        <v>8691</v>
      </c>
    </row>
    <row r="10549" spans="63:64" x14ac:dyDescent="0.25">
      <c r="BK10549" s="82">
        <v>15826</v>
      </c>
      <c r="BL10549" t="s">
        <v>4324</v>
      </c>
    </row>
    <row r="10550" spans="63:64" x14ac:dyDescent="0.25">
      <c r="BK10550" s="82">
        <v>15827</v>
      </c>
      <c r="BL10550" t="s">
        <v>7742</v>
      </c>
    </row>
    <row r="10551" spans="63:64" x14ac:dyDescent="0.25">
      <c r="BK10551" s="82">
        <v>15828</v>
      </c>
      <c r="BL10551" t="s">
        <v>8692</v>
      </c>
    </row>
    <row r="10552" spans="63:64" x14ac:dyDescent="0.25">
      <c r="BK10552" s="82">
        <v>15829</v>
      </c>
      <c r="BL10552" t="s">
        <v>11540</v>
      </c>
    </row>
    <row r="10553" spans="63:64" x14ac:dyDescent="0.25">
      <c r="BK10553" s="82">
        <v>15830</v>
      </c>
      <c r="BL10553" t="s">
        <v>11541</v>
      </c>
    </row>
    <row r="10554" spans="63:64" x14ac:dyDescent="0.25">
      <c r="BK10554" s="82">
        <v>15831</v>
      </c>
      <c r="BL10554" t="s">
        <v>11542</v>
      </c>
    </row>
    <row r="10555" spans="63:64" x14ac:dyDescent="0.25">
      <c r="BK10555" s="82">
        <v>15832</v>
      </c>
      <c r="BL10555" t="s">
        <v>11543</v>
      </c>
    </row>
    <row r="10556" spans="63:64" x14ac:dyDescent="0.25">
      <c r="BK10556" s="82">
        <v>15833</v>
      </c>
      <c r="BL10556" t="s">
        <v>8693</v>
      </c>
    </row>
    <row r="10557" spans="63:64" x14ac:dyDescent="0.25">
      <c r="BK10557" s="82">
        <v>15834</v>
      </c>
      <c r="BL10557" t="s">
        <v>11544</v>
      </c>
    </row>
    <row r="10558" spans="63:64" x14ac:dyDescent="0.25">
      <c r="BK10558" s="82">
        <v>15835</v>
      </c>
      <c r="BL10558" t="s">
        <v>11545</v>
      </c>
    </row>
    <row r="10559" spans="63:64" x14ac:dyDescent="0.25">
      <c r="BK10559" s="82">
        <v>15836</v>
      </c>
      <c r="BL10559" t="s">
        <v>11546</v>
      </c>
    </row>
    <row r="10560" spans="63:64" x14ac:dyDescent="0.25">
      <c r="BK10560" s="82">
        <v>15837</v>
      </c>
      <c r="BL10560" t="s">
        <v>9608</v>
      </c>
    </row>
    <row r="10561" spans="63:64" x14ac:dyDescent="0.25">
      <c r="BK10561" s="82">
        <v>15838</v>
      </c>
      <c r="BL10561" t="s">
        <v>8694</v>
      </c>
    </row>
    <row r="10562" spans="63:64" x14ac:dyDescent="0.25">
      <c r="BK10562" s="82">
        <v>15839</v>
      </c>
      <c r="BL10562" t="s">
        <v>7135</v>
      </c>
    </row>
    <row r="10563" spans="63:64" x14ac:dyDescent="0.25">
      <c r="BK10563" s="82">
        <v>15840</v>
      </c>
      <c r="BL10563" t="s">
        <v>6490</v>
      </c>
    </row>
    <row r="10564" spans="63:64" x14ac:dyDescent="0.25">
      <c r="BK10564" s="82">
        <v>15841</v>
      </c>
      <c r="BL10564" t="s">
        <v>8695</v>
      </c>
    </row>
    <row r="10565" spans="63:64" x14ac:dyDescent="0.25">
      <c r="BK10565" s="82">
        <v>15842</v>
      </c>
      <c r="BL10565" t="s">
        <v>5647</v>
      </c>
    </row>
    <row r="10566" spans="63:64" x14ac:dyDescent="0.25">
      <c r="BK10566" s="82">
        <v>15843</v>
      </c>
      <c r="BL10566" t="s">
        <v>8634</v>
      </c>
    </row>
    <row r="10567" spans="63:64" x14ac:dyDescent="0.25">
      <c r="BK10567" s="82">
        <v>15844</v>
      </c>
      <c r="BL10567" t="s">
        <v>8696</v>
      </c>
    </row>
    <row r="10568" spans="63:64" x14ac:dyDescent="0.25">
      <c r="BK10568" s="82">
        <v>15845</v>
      </c>
      <c r="BL10568" t="s">
        <v>8697</v>
      </c>
    </row>
    <row r="10569" spans="63:64" x14ac:dyDescent="0.25">
      <c r="BK10569" s="82">
        <v>15846</v>
      </c>
      <c r="BL10569" t="s">
        <v>9906</v>
      </c>
    </row>
    <row r="10570" spans="63:64" x14ac:dyDescent="0.25">
      <c r="BK10570" s="82">
        <v>15847</v>
      </c>
      <c r="BL10570" t="s">
        <v>11547</v>
      </c>
    </row>
    <row r="10571" spans="63:64" x14ac:dyDescent="0.25">
      <c r="BK10571" s="82">
        <v>15848</v>
      </c>
      <c r="BL10571" t="s">
        <v>11548</v>
      </c>
    </row>
    <row r="10572" spans="63:64" x14ac:dyDescent="0.25">
      <c r="BK10572" s="82">
        <v>15850</v>
      </c>
      <c r="BL10572" t="s">
        <v>8699</v>
      </c>
    </row>
    <row r="10573" spans="63:64" x14ac:dyDescent="0.25">
      <c r="BK10573" s="82">
        <v>15851</v>
      </c>
      <c r="BL10573" t="s">
        <v>8448</v>
      </c>
    </row>
    <row r="10574" spans="63:64" x14ac:dyDescent="0.25">
      <c r="BK10574" s="82">
        <v>15852</v>
      </c>
      <c r="BL10574" t="s">
        <v>11549</v>
      </c>
    </row>
    <row r="10575" spans="63:64" x14ac:dyDescent="0.25">
      <c r="BK10575" s="82">
        <v>15853</v>
      </c>
      <c r="BL10575" t="s">
        <v>11204</v>
      </c>
    </row>
    <row r="10576" spans="63:64" x14ac:dyDescent="0.25">
      <c r="BK10576" s="82">
        <v>15854</v>
      </c>
      <c r="BL10576" t="s">
        <v>11550</v>
      </c>
    </row>
    <row r="10577" spans="63:64" x14ac:dyDescent="0.25">
      <c r="BK10577" s="82">
        <v>15855</v>
      </c>
      <c r="BL10577" t="s">
        <v>11551</v>
      </c>
    </row>
    <row r="10578" spans="63:64" x14ac:dyDescent="0.25">
      <c r="BK10578" s="82">
        <v>15856</v>
      </c>
      <c r="BL10578" t="s">
        <v>11552</v>
      </c>
    </row>
    <row r="10579" spans="63:64" x14ac:dyDescent="0.25">
      <c r="BK10579" s="82">
        <v>15857</v>
      </c>
      <c r="BL10579" t="s">
        <v>11553</v>
      </c>
    </row>
    <row r="10580" spans="63:64" x14ac:dyDescent="0.25">
      <c r="BK10580" s="82">
        <v>15858</v>
      </c>
      <c r="BL10580" t="s">
        <v>8700</v>
      </c>
    </row>
    <row r="10581" spans="63:64" x14ac:dyDescent="0.25">
      <c r="BK10581" s="82">
        <v>15859</v>
      </c>
      <c r="BL10581" t="s">
        <v>9769</v>
      </c>
    </row>
    <row r="10582" spans="63:64" x14ac:dyDescent="0.25">
      <c r="BK10582" s="82">
        <v>15860</v>
      </c>
      <c r="BL10582" t="s">
        <v>5282</v>
      </c>
    </row>
    <row r="10583" spans="63:64" x14ac:dyDescent="0.25">
      <c r="BK10583" s="82">
        <v>15861</v>
      </c>
      <c r="BL10583" t="s">
        <v>11554</v>
      </c>
    </row>
    <row r="10584" spans="63:64" x14ac:dyDescent="0.25">
      <c r="BK10584" s="82">
        <v>15862</v>
      </c>
      <c r="BL10584" t="s">
        <v>11555</v>
      </c>
    </row>
    <row r="10585" spans="63:64" x14ac:dyDescent="0.25">
      <c r="BK10585" s="82">
        <v>15863</v>
      </c>
      <c r="BL10585" t="s">
        <v>8701</v>
      </c>
    </row>
    <row r="10586" spans="63:64" x14ac:dyDescent="0.25">
      <c r="BK10586" s="82">
        <v>15864</v>
      </c>
      <c r="BL10586" t="s">
        <v>11556</v>
      </c>
    </row>
    <row r="10587" spans="63:64" x14ac:dyDescent="0.25">
      <c r="BK10587" s="82">
        <v>15865</v>
      </c>
      <c r="BL10587" t="s">
        <v>8702</v>
      </c>
    </row>
    <row r="10588" spans="63:64" x14ac:dyDescent="0.25">
      <c r="BK10588" s="82">
        <v>15866</v>
      </c>
      <c r="BL10588" t="s">
        <v>8703</v>
      </c>
    </row>
    <row r="10589" spans="63:64" x14ac:dyDescent="0.25">
      <c r="BK10589" s="82">
        <v>15867</v>
      </c>
      <c r="BL10589" t="s">
        <v>7155</v>
      </c>
    </row>
    <row r="10590" spans="63:64" x14ac:dyDescent="0.25">
      <c r="BK10590" s="82">
        <v>15868</v>
      </c>
      <c r="BL10590" t="s">
        <v>8704</v>
      </c>
    </row>
    <row r="10591" spans="63:64" x14ac:dyDescent="0.25">
      <c r="BK10591" s="82">
        <v>15869</v>
      </c>
      <c r="BL10591" t="s">
        <v>11557</v>
      </c>
    </row>
    <row r="10592" spans="63:64" x14ac:dyDescent="0.25">
      <c r="BK10592" s="82">
        <v>15870</v>
      </c>
      <c r="BL10592" t="s">
        <v>8435</v>
      </c>
    </row>
    <row r="10593" spans="63:64" x14ac:dyDescent="0.25">
      <c r="BK10593" s="82">
        <v>15871</v>
      </c>
      <c r="BL10593" t="s">
        <v>11558</v>
      </c>
    </row>
    <row r="10594" spans="63:64" x14ac:dyDescent="0.25">
      <c r="BK10594" s="82">
        <v>15872</v>
      </c>
      <c r="BL10594" t="s">
        <v>8358</v>
      </c>
    </row>
    <row r="10595" spans="63:64" x14ac:dyDescent="0.25">
      <c r="BK10595" s="82">
        <v>15873</v>
      </c>
      <c r="BL10595" t="s">
        <v>11559</v>
      </c>
    </row>
    <row r="10596" spans="63:64" x14ac:dyDescent="0.25">
      <c r="BK10596" s="82">
        <v>15874</v>
      </c>
      <c r="BL10596" t="s">
        <v>8705</v>
      </c>
    </row>
    <row r="10597" spans="63:64" x14ac:dyDescent="0.25">
      <c r="BK10597" s="82">
        <v>15875</v>
      </c>
      <c r="BL10597" t="s">
        <v>4071</v>
      </c>
    </row>
    <row r="10598" spans="63:64" x14ac:dyDescent="0.25">
      <c r="BK10598" s="82">
        <v>15876</v>
      </c>
      <c r="BL10598" t="s">
        <v>2416</v>
      </c>
    </row>
    <row r="10599" spans="63:64" x14ac:dyDescent="0.25">
      <c r="BK10599" s="82">
        <v>15877</v>
      </c>
      <c r="BL10599" t="s">
        <v>8706</v>
      </c>
    </row>
    <row r="10600" spans="63:64" x14ac:dyDescent="0.25">
      <c r="BK10600" s="82">
        <v>15878</v>
      </c>
      <c r="BL10600" t="s">
        <v>8707</v>
      </c>
    </row>
    <row r="10601" spans="63:64" x14ac:dyDescent="0.25">
      <c r="BK10601" s="82">
        <v>15879</v>
      </c>
      <c r="BL10601" t="s">
        <v>11560</v>
      </c>
    </row>
    <row r="10602" spans="63:64" x14ac:dyDescent="0.25">
      <c r="BK10602" s="82">
        <v>15880</v>
      </c>
      <c r="BL10602" t="s">
        <v>8708</v>
      </c>
    </row>
    <row r="10603" spans="63:64" x14ac:dyDescent="0.25">
      <c r="BK10603" s="82">
        <v>15881</v>
      </c>
      <c r="BL10603" t="s">
        <v>8390</v>
      </c>
    </row>
    <row r="10604" spans="63:64" x14ac:dyDescent="0.25">
      <c r="BK10604" s="82">
        <v>15882</v>
      </c>
      <c r="BL10604" t="s">
        <v>8709</v>
      </c>
    </row>
    <row r="10605" spans="63:64" x14ac:dyDescent="0.25">
      <c r="BK10605" s="82">
        <v>15883</v>
      </c>
      <c r="BL10605" t="s">
        <v>11561</v>
      </c>
    </row>
    <row r="10606" spans="63:64" x14ac:dyDescent="0.25">
      <c r="BK10606" s="82">
        <v>15884</v>
      </c>
      <c r="BL10606" t="s">
        <v>8710</v>
      </c>
    </row>
    <row r="10607" spans="63:64" x14ac:dyDescent="0.25">
      <c r="BK10607" s="82">
        <v>15885</v>
      </c>
      <c r="BL10607" t="s">
        <v>8711</v>
      </c>
    </row>
    <row r="10608" spans="63:64" x14ac:dyDescent="0.25">
      <c r="BK10608" s="82">
        <v>15886</v>
      </c>
      <c r="BL10608" t="s">
        <v>8391</v>
      </c>
    </row>
    <row r="10609" spans="63:64" x14ac:dyDescent="0.25">
      <c r="BK10609" s="82">
        <v>15887</v>
      </c>
      <c r="BL10609" t="s">
        <v>2366</v>
      </c>
    </row>
    <row r="10610" spans="63:64" x14ac:dyDescent="0.25">
      <c r="BK10610" s="82">
        <v>15888</v>
      </c>
      <c r="BL10610" t="s">
        <v>8291</v>
      </c>
    </row>
    <row r="10611" spans="63:64" x14ac:dyDescent="0.25">
      <c r="BK10611" s="82">
        <v>15889</v>
      </c>
      <c r="BL10611" t="s">
        <v>8712</v>
      </c>
    </row>
    <row r="10612" spans="63:64" x14ac:dyDescent="0.25">
      <c r="BK10612" s="82">
        <v>15890</v>
      </c>
      <c r="BL10612" t="s">
        <v>11562</v>
      </c>
    </row>
    <row r="10613" spans="63:64" x14ac:dyDescent="0.25">
      <c r="BK10613" s="82">
        <v>15891</v>
      </c>
      <c r="BL10613" t="s">
        <v>8713</v>
      </c>
    </row>
    <row r="10614" spans="63:64" x14ac:dyDescent="0.25">
      <c r="BK10614" s="82">
        <v>15892</v>
      </c>
      <c r="BL10614" t="s">
        <v>2366</v>
      </c>
    </row>
    <row r="10615" spans="63:64" x14ac:dyDescent="0.25">
      <c r="BK10615" s="82">
        <v>15893</v>
      </c>
      <c r="BL10615" t="s">
        <v>8714</v>
      </c>
    </row>
    <row r="10616" spans="63:64" x14ac:dyDescent="0.25">
      <c r="BK10616" s="82">
        <v>15894</v>
      </c>
      <c r="BL10616" t="s">
        <v>11563</v>
      </c>
    </row>
    <row r="10617" spans="63:64" x14ac:dyDescent="0.25">
      <c r="BK10617" s="82">
        <v>15895</v>
      </c>
      <c r="BL10617" t="s">
        <v>8715</v>
      </c>
    </row>
    <row r="10618" spans="63:64" x14ac:dyDescent="0.25">
      <c r="BK10618" s="82">
        <v>15896</v>
      </c>
      <c r="BL10618" t="s">
        <v>2842</v>
      </c>
    </row>
    <row r="10619" spans="63:64" x14ac:dyDescent="0.25">
      <c r="BK10619" s="82">
        <v>15897</v>
      </c>
      <c r="BL10619" t="s">
        <v>6861</v>
      </c>
    </row>
    <row r="10620" spans="63:64" x14ac:dyDescent="0.25">
      <c r="BK10620" s="82">
        <v>15898</v>
      </c>
      <c r="BL10620" t="s">
        <v>12997</v>
      </c>
    </row>
    <row r="10621" spans="63:64" x14ac:dyDescent="0.25">
      <c r="BK10621" s="82">
        <v>15899</v>
      </c>
      <c r="BL10621" t="s">
        <v>8716</v>
      </c>
    </row>
    <row r="10622" spans="63:64" x14ac:dyDescent="0.25">
      <c r="BK10622" s="82">
        <v>15900</v>
      </c>
      <c r="BL10622" t="s">
        <v>8717</v>
      </c>
    </row>
    <row r="10623" spans="63:64" x14ac:dyDescent="0.25">
      <c r="BK10623" s="82">
        <v>15901</v>
      </c>
      <c r="BL10623" t="s">
        <v>8718</v>
      </c>
    </row>
    <row r="10624" spans="63:64" x14ac:dyDescent="0.25">
      <c r="BK10624" s="82">
        <v>15902</v>
      </c>
      <c r="BL10624" t="s">
        <v>8719</v>
      </c>
    </row>
    <row r="10625" spans="63:64" x14ac:dyDescent="0.25">
      <c r="BK10625" s="82">
        <v>15903</v>
      </c>
      <c r="BL10625" t="s">
        <v>6999</v>
      </c>
    </row>
    <row r="10626" spans="63:64" x14ac:dyDescent="0.25">
      <c r="BK10626" s="82">
        <v>15904</v>
      </c>
      <c r="BL10626" t="s">
        <v>11564</v>
      </c>
    </row>
    <row r="10627" spans="63:64" x14ac:dyDescent="0.25">
      <c r="BK10627" s="82">
        <v>15905</v>
      </c>
      <c r="BL10627" t="s">
        <v>8720</v>
      </c>
    </row>
    <row r="10628" spans="63:64" x14ac:dyDescent="0.25">
      <c r="BK10628" s="82">
        <v>15906</v>
      </c>
      <c r="BL10628" t="s">
        <v>11565</v>
      </c>
    </row>
    <row r="10629" spans="63:64" x14ac:dyDescent="0.25">
      <c r="BK10629" s="82">
        <v>15907</v>
      </c>
      <c r="BL10629" t="s">
        <v>8721</v>
      </c>
    </row>
    <row r="10630" spans="63:64" x14ac:dyDescent="0.25">
      <c r="BK10630" s="82">
        <v>15908</v>
      </c>
      <c r="BL10630" t="s">
        <v>11566</v>
      </c>
    </row>
    <row r="10631" spans="63:64" x14ac:dyDescent="0.25">
      <c r="BK10631" s="82">
        <v>15909</v>
      </c>
      <c r="BL10631" t="s">
        <v>8722</v>
      </c>
    </row>
    <row r="10632" spans="63:64" x14ac:dyDescent="0.25">
      <c r="BK10632" s="82">
        <v>15910</v>
      </c>
      <c r="BL10632" t="s">
        <v>3357</v>
      </c>
    </row>
    <row r="10633" spans="63:64" x14ac:dyDescent="0.25">
      <c r="BK10633" s="82">
        <v>15911</v>
      </c>
      <c r="BL10633" t="s">
        <v>8723</v>
      </c>
    </row>
    <row r="10634" spans="63:64" x14ac:dyDescent="0.25">
      <c r="BK10634" s="82">
        <v>15912</v>
      </c>
      <c r="BL10634" t="s">
        <v>11567</v>
      </c>
    </row>
    <row r="10635" spans="63:64" x14ac:dyDescent="0.25">
      <c r="BK10635" s="82">
        <v>15913</v>
      </c>
      <c r="BL10635" t="s">
        <v>4002</v>
      </c>
    </row>
    <row r="10636" spans="63:64" x14ac:dyDescent="0.25">
      <c r="BK10636" s="82">
        <v>15914</v>
      </c>
      <c r="BL10636" t="s">
        <v>7699</v>
      </c>
    </row>
    <row r="10637" spans="63:64" x14ac:dyDescent="0.25">
      <c r="BK10637" s="82">
        <v>15915</v>
      </c>
      <c r="BL10637" t="s">
        <v>11568</v>
      </c>
    </row>
    <row r="10638" spans="63:64" x14ac:dyDescent="0.25">
      <c r="BK10638" s="82">
        <v>15916</v>
      </c>
      <c r="BL10638" t="s">
        <v>941</v>
      </c>
    </row>
    <row r="10639" spans="63:64" x14ac:dyDescent="0.25">
      <c r="BK10639" s="82">
        <v>15917</v>
      </c>
      <c r="BL10639" t="s">
        <v>7686</v>
      </c>
    </row>
    <row r="10640" spans="63:64" x14ac:dyDescent="0.25">
      <c r="BK10640" s="82">
        <v>15918</v>
      </c>
      <c r="BL10640" t="s">
        <v>8724</v>
      </c>
    </row>
    <row r="10641" spans="63:64" x14ac:dyDescent="0.25">
      <c r="BK10641" s="82">
        <v>15919</v>
      </c>
      <c r="BL10641" t="s">
        <v>12998</v>
      </c>
    </row>
    <row r="10642" spans="63:64" x14ac:dyDescent="0.25">
      <c r="BK10642" s="82">
        <v>15920</v>
      </c>
      <c r="BL10642" t="s">
        <v>8726</v>
      </c>
    </row>
    <row r="10643" spans="63:64" x14ac:dyDescent="0.25">
      <c r="BK10643" s="82">
        <v>15921</v>
      </c>
      <c r="BL10643" t="s">
        <v>8727</v>
      </c>
    </row>
    <row r="10644" spans="63:64" x14ac:dyDescent="0.25">
      <c r="BK10644" s="82">
        <v>15922</v>
      </c>
      <c r="BL10644" t="s">
        <v>8728</v>
      </c>
    </row>
    <row r="10645" spans="63:64" x14ac:dyDescent="0.25">
      <c r="BK10645" s="82">
        <v>15923</v>
      </c>
      <c r="BL10645" t="s">
        <v>8729</v>
      </c>
    </row>
    <row r="10646" spans="63:64" x14ac:dyDescent="0.25">
      <c r="BK10646" s="82">
        <v>15924</v>
      </c>
      <c r="BL10646" t="s">
        <v>8730</v>
      </c>
    </row>
    <row r="10647" spans="63:64" x14ac:dyDescent="0.25">
      <c r="BK10647" s="82">
        <v>15925</v>
      </c>
      <c r="BL10647" t="s">
        <v>11569</v>
      </c>
    </row>
    <row r="10648" spans="63:64" x14ac:dyDescent="0.25">
      <c r="BK10648" s="82">
        <v>15926</v>
      </c>
      <c r="BL10648" t="s">
        <v>11570</v>
      </c>
    </row>
    <row r="10649" spans="63:64" x14ac:dyDescent="0.25">
      <c r="BK10649" s="82">
        <v>15927</v>
      </c>
      <c r="BL10649" t="s">
        <v>4112</v>
      </c>
    </row>
    <row r="10650" spans="63:64" x14ac:dyDescent="0.25">
      <c r="BK10650" s="82">
        <v>15928</v>
      </c>
      <c r="BL10650" t="s">
        <v>11571</v>
      </c>
    </row>
    <row r="10651" spans="63:64" x14ac:dyDescent="0.25">
      <c r="BK10651" s="82">
        <v>15929</v>
      </c>
      <c r="BL10651" t="s">
        <v>8731</v>
      </c>
    </row>
    <row r="10652" spans="63:64" x14ac:dyDescent="0.25">
      <c r="BK10652" s="82">
        <v>15930</v>
      </c>
      <c r="BL10652" t="s">
        <v>3468</v>
      </c>
    </row>
    <row r="10653" spans="63:64" x14ac:dyDescent="0.25">
      <c r="BK10653" s="82">
        <v>15931</v>
      </c>
      <c r="BL10653" t="s">
        <v>7621</v>
      </c>
    </row>
    <row r="10654" spans="63:64" x14ac:dyDescent="0.25">
      <c r="BK10654" s="82">
        <v>15932</v>
      </c>
      <c r="BL10654" t="s">
        <v>11572</v>
      </c>
    </row>
    <row r="10655" spans="63:64" x14ac:dyDescent="0.25">
      <c r="BK10655" s="82">
        <v>15933</v>
      </c>
      <c r="BL10655" t="s">
        <v>3635</v>
      </c>
    </row>
    <row r="10656" spans="63:64" x14ac:dyDescent="0.25">
      <c r="BK10656" s="82">
        <v>15934</v>
      </c>
      <c r="BL10656" t="s">
        <v>8537</v>
      </c>
    </row>
    <row r="10657" spans="63:64" x14ac:dyDescent="0.25">
      <c r="BK10657" s="82">
        <v>15935</v>
      </c>
      <c r="BL10657" t="s">
        <v>6149</v>
      </c>
    </row>
    <row r="10658" spans="63:64" x14ac:dyDescent="0.25">
      <c r="BK10658" s="82">
        <v>15936</v>
      </c>
      <c r="BL10658" t="s">
        <v>11573</v>
      </c>
    </row>
    <row r="10659" spans="63:64" x14ac:dyDescent="0.25">
      <c r="BK10659" s="82">
        <v>15937</v>
      </c>
      <c r="BL10659" t="s">
        <v>8732</v>
      </c>
    </row>
    <row r="10660" spans="63:64" x14ac:dyDescent="0.25">
      <c r="BK10660" s="82">
        <v>15938</v>
      </c>
      <c r="BL10660" t="s">
        <v>8733</v>
      </c>
    </row>
    <row r="10661" spans="63:64" x14ac:dyDescent="0.25">
      <c r="BK10661" s="82">
        <v>15939</v>
      </c>
      <c r="BL10661" t="s">
        <v>8335</v>
      </c>
    </row>
    <row r="10662" spans="63:64" x14ac:dyDescent="0.25">
      <c r="BK10662" s="82">
        <v>15940</v>
      </c>
      <c r="BL10662" t="s">
        <v>8734</v>
      </c>
    </row>
    <row r="10663" spans="63:64" x14ac:dyDescent="0.25">
      <c r="BK10663" s="82">
        <v>15941</v>
      </c>
      <c r="BL10663" t="s">
        <v>8723</v>
      </c>
    </row>
    <row r="10664" spans="63:64" x14ac:dyDescent="0.25">
      <c r="BK10664" s="82">
        <v>15942</v>
      </c>
      <c r="BL10664" t="s">
        <v>8572</v>
      </c>
    </row>
    <row r="10665" spans="63:64" x14ac:dyDescent="0.25">
      <c r="BK10665" s="82">
        <v>15943</v>
      </c>
      <c r="BL10665" t="s">
        <v>2996</v>
      </c>
    </row>
    <row r="10666" spans="63:64" x14ac:dyDescent="0.25">
      <c r="BK10666" s="82">
        <v>15944</v>
      </c>
      <c r="BL10666" t="s">
        <v>8170</v>
      </c>
    </row>
    <row r="10667" spans="63:64" x14ac:dyDescent="0.25">
      <c r="BK10667" s="82">
        <v>15945</v>
      </c>
      <c r="BL10667" t="s">
        <v>7846</v>
      </c>
    </row>
    <row r="10668" spans="63:64" x14ac:dyDescent="0.25">
      <c r="BK10668" s="82">
        <v>15946</v>
      </c>
      <c r="BL10668" t="s">
        <v>12386</v>
      </c>
    </row>
    <row r="10669" spans="63:64" x14ac:dyDescent="0.25">
      <c r="BK10669" s="82">
        <v>15947</v>
      </c>
      <c r="BL10669" t="s">
        <v>2309</v>
      </c>
    </row>
    <row r="10670" spans="63:64" x14ac:dyDescent="0.25">
      <c r="BK10670" s="82">
        <v>15948</v>
      </c>
      <c r="BL10670" t="s">
        <v>6492</v>
      </c>
    </row>
    <row r="10671" spans="63:64" x14ac:dyDescent="0.25">
      <c r="BK10671" s="82">
        <v>15949</v>
      </c>
      <c r="BL10671" t="s">
        <v>8735</v>
      </c>
    </row>
    <row r="10672" spans="63:64" x14ac:dyDescent="0.25">
      <c r="BK10672" s="82">
        <v>15950</v>
      </c>
      <c r="BL10672" t="s">
        <v>5031</v>
      </c>
    </row>
    <row r="10673" spans="63:64" x14ac:dyDescent="0.25">
      <c r="BK10673" s="82">
        <v>15951</v>
      </c>
      <c r="BL10673" t="s">
        <v>5940</v>
      </c>
    </row>
    <row r="10674" spans="63:64" x14ac:dyDescent="0.25">
      <c r="BK10674" s="82">
        <v>15952</v>
      </c>
      <c r="BL10674" t="s">
        <v>8736</v>
      </c>
    </row>
    <row r="10675" spans="63:64" x14ac:dyDescent="0.25">
      <c r="BK10675" s="82">
        <v>15953</v>
      </c>
      <c r="BL10675" t="s">
        <v>2805</v>
      </c>
    </row>
    <row r="10676" spans="63:64" x14ac:dyDescent="0.25">
      <c r="BK10676" s="82">
        <v>15954</v>
      </c>
      <c r="BL10676" t="s">
        <v>11574</v>
      </c>
    </row>
    <row r="10677" spans="63:64" x14ac:dyDescent="0.25">
      <c r="BK10677" s="82">
        <v>15955</v>
      </c>
      <c r="BL10677" t="s">
        <v>4931</v>
      </c>
    </row>
    <row r="10678" spans="63:64" x14ac:dyDescent="0.25">
      <c r="BK10678" s="82">
        <v>15956</v>
      </c>
      <c r="BL10678" t="s">
        <v>11575</v>
      </c>
    </row>
    <row r="10679" spans="63:64" x14ac:dyDescent="0.25">
      <c r="BK10679" s="82">
        <v>15957</v>
      </c>
      <c r="BL10679" t="s">
        <v>11576</v>
      </c>
    </row>
    <row r="10680" spans="63:64" x14ac:dyDescent="0.25">
      <c r="BK10680" s="82">
        <v>15958</v>
      </c>
      <c r="BL10680" t="s">
        <v>8737</v>
      </c>
    </row>
    <row r="10681" spans="63:64" x14ac:dyDescent="0.25">
      <c r="BK10681" s="82">
        <v>15959</v>
      </c>
      <c r="BL10681" t="s">
        <v>11577</v>
      </c>
    </row>
    <row r="10682" spans="63:64" x14ac:dyDescent="0.25">
      <c r="BK10682" s="82">
        <v>15960</v>
      </c>
      <c r="BL10682" t="s">
        <v>5823</v>
      </c>
    </row>
    <row r="10683" spans="63:64" x14ac:dyDescent="0.25">
      <c r="BK10683" s="82">
        <v>15961</v>
      </c>
      <c r="BL10683" t="s">
        <v>8738</v>
      </c>
    </row>
    <row r="10684" spans="63:64" x14ac:dyDescent="0.25">
      <c r="BK10684" s="82">
        <v>15962</v>
      </c>
      <c r="BL10684" t="s">
        <v>6285</v>
      </c>
    </row>
    <row r="10685" spans="63:64" x14ac:dyDescent="0.25">
      <c r="BK10685" s="82">
        <v>15963</v>
      </c>
      <c r="BL10685" t="s">
        <v>8739</v>
      </c>
    </row>
    <row r="10686" spans="63:64" x14ac:dyDescent="0.25">
      <c r="BK10686" s="82">
        <v>15964</v>
      </c>
      <c r="BL10686" t="s">
        <v>8740</v>
      </c>
    </row>
    <row r="10687" spans="63:64" x14ac:dyDescent="0.25">
      <c r="BK10687" s="82">
        <v>15965</v>
      </c>
      <c r="BL10687" t="s">
        <v>8741</v>
      </c>
    </row>
    <row r="10688" spans="63:64" x14ac:dyDescent="0.25">
      <c r="BK10688" s="82">
        <v>15966</v>
      </c>
      <c r="BL10688" t="s">
        <v>8742</v>
      </c>
    </row>
    <row r="10689" spans="63:64" x14ac:dyDescent="0.25">
      <c r="BK10689" s="82">
        <v>15967</v>
      </c>
      <c r="BL10689" t="s">
        <v>4182</v>
      </c>
    </row>
    <row r="10690" spans="63:64" x14ac:dyDescent="0.25">
      <c r="BK10690" s="82">
        <v>15969</v>
      </c>
      <c r="BL10690" t="s">
        <v>11578</v>
      </c>
    </row>
    <row r="10691" spans="63:64" x14ac:dyDescent="0.25">
      <c r="BK10691" s="82">
        <v>15970</v>
      </c>
      <c r="BL10691" t="s">
        <v>8743</v>
      </c>
    </row>
    <row r="10692" spans="63:64" x14ac:dyDescent="0.25">
      <c r="BK10692" s="82">
        <v>15971</v>
      </c>
      <c r="BL10692" t="s">
        <v>8744</v>
      </c>
    </row>
    <row r="10693" spans="63:64" x14ac:dyDescent="0.25">
      <c r="BK10693" s="82">
        <v>15972</v>
      </c>
      <c r="BL10693" t="s">
        <v>8745</v>
      </c>
    </row>
    <row r="10694" spans="63:64" x14ac:dyDescent="0.25">
      <c r="BK10694" s="82">
        <v>15973</v>
      </c>
      <c r="BL10694" t="s">
        <v>7595</v>
      </c>
    </row>
    <row r="10695" spans="63:64" x14ac:dyDescent="0.25">
      <c r="BK10695" s="82">
        <v>15974</v>
      </c>
      <c r="BL10695" t="s">
        <v>11579</v>
      </c>
    </row>
    <row r="10696" spans="63:64" x14ac:dyDescent="0.25">
      <c r="BK10696" s="82">
        <v>15975</v>
      </c>
      <c r="BL10696" t="s">
        <v>6348</v>
      </c>
    </row>
    <row r="10697" spans="63:64" x14ac:dyDescent="0.25">
      <c r="BK10697" s="82">
        <v>15976</v>
      </c>
      <c r="BL10697" t="s">
        <v>11580</v>
      </c>
    </row>
    <row r="10698" spans="63:64" x14ac:dyDescent="0.25">
      <c r="BK10698" s="82">
        <v>15977</v>
      </c>
      <c r="BL10698" t="s">
        <v>11581</v>
      </c>
    </row>
    <row r="10699" spans="63:64" x14ac:dyDescent="0.25">
      <c r="BK10699" s="82">
        <v>15978</v>
      </c>
      <c r="BL10699" t="s">
        <v>8746</v>
      </c>
    </row>
    <row r="10700" spans="63:64" x14ac:dyDescent="0.25">
      <c r="BK10700" s="82">
        <v>15979</v>
      </c>
      <c r="BL10700" t="s">
        <v>8744</v>
      </c>
    </row>
    <row r="10701" spans="63:64" x14ac:dyDescent="0.25">
      <c r="BK10701" s="82">
        <v>15980</v>
      </c>
      <c r="BL10701" t="s">
        <v>3932</v>
      </c>
    </row>
    <row r="10702" spans="63:64" x14ac:dyDescent="0.25">
      <c r="BK10702" s="82">
        <v>15981</v>
      </c>
      <c r="BL10702" t="s">
        <v>8747</v>
      </c>
    </row>
    <row r="10703" spans="63:64" x14ac:dyDescent="0.25">
      <c r="BK10703" s="82">
        <v>15982</v>
      </c>
      <c r="BL10703" t="s">
        <v>7055</v>
      </c>
    </row>
    <row r="10704" spans="63:64" x14ac:dyDescent="0.25">
      <c r="BK10704" s="82">
        <v>15983</v>
      </c>
      <c r="BL10704" t="s">
        <v>8748</v>
      </c>
    </row>
    <row r="10705" spans="63:64" x14ac:dyDescent="0.25">
      <c r="BK10705" s="82">
        <v>15984</v>
      </c>
      <c r="BL10705" t="s">
        <v>8749</v>
      </c>
    </row>
    <row r="10706" spans="63:64" x14ac:dyDescent="0.25">
      <c r="BK10706" s="82">
        <v>15985</v>
      </c>
      <c r="BL10706" t="s">
        <v>11582</v>
      </c>
    </row>
    <row r="10707" spans="63:64" x14ac:dyDescent="0.25">
      <c r="BK10707" s="82">
        <v>15986</v>
      </c>
      <c r="BL10707" t="s">
        <v>6745</v>
      </c>
    </row>
    <row r="10708" spans="63:64" x14ac:dyDescent="0.25">
      <c r="BK10708" s="82">
        <v>15987</v>
      </c>
      <c r="BL10708" t="s">
        <v>8750</v>
      </c>
    </row>
    <row r="10709" spans="63:64" x14ac:dyDescent="0.25">
      <c r="BK10709" s="82">
        <v>15988</v>
      </c>
      <c r="BL10709" t="s">
        <v>8751</v>
      </c>
    </row>
    <row r="10710" spans="63:64" x14ac:dyDescent="0.25">
      <c r="BK10710" s="82">
        <v>15989</v>
      </c>
      <c r="BL10710" t="s">
        <v>3872</v>
      </c>
    </row>
    <row r="10711" spans="63:64" x14ac:dyDescent="0.25">
      <c r="BK10711" s="82">
        <v>15990</v>
      </c>
      <c r="BL10711" t="s">
        <v>9250</v>
      </c>
    </row>
    <row r="10712" spans="63:64" x14ac:dyDescent="0.25">
      <c r="BK10712" s="82">
        <v>15991</v>
      </c>
      <c r="BL10712" t="s">
        <v>3741</v>
      </c>
    </row>
    <row r="10713" spans="63:64" x14ac:dyDescent="0.25">
      <c r="BK10713" s="82">
        <v>15992</v>
      </c>
      <c r="BL10713" t="s">
        <v>5016</v>
      </c>
    </row>
    <row r="10714" spans="63:64" x14ac:dyDescent="0.25">
      <c r="BK10714" s="82">
        <v>15993</v>
      </c>
      <c r="BL10714" t="s">
        <v>8752</v>
      </c>
    </row>
    <row r="10715" spans="63:64" x14ac:dyDescent="0.25">
      <c r="BK10715" s="82">
        <v>15994</v>
      </c>
      <c r="BL10715" t="s">
        <v>8753</v>
      </c>
    </row>
    <row r="10716" spans="63:64" x14ac:dyDescent="0.25">
      <c r="BK10716" s="82">
        <v>15995</v>
      </c>
      <c r="BL10716" t="s">
        <v>11583</v>
      </c>
    </row>
    <row r="10717" spans="63:64" x14ac:dyDescent="0.25">
      <c r="BK10717" s="82">
        <v>15996</v>
      </c>
      <c r="BL10717" t="s">
        <v>3932</v>
      </c>
    </row>
    <row r="10718" spans="63:64" x14ac:dyDescent="0.25">
      <c r="BK10718" s="82">
        <v>15997</v>
      </c>
      <c r="BL10718" t="s">
        <v>7204</v>
      </c>
    </row>
    <row r="10719" spans="63:64" x14ac:dyDescent="0.25">
      <c r="BK10719" s="82">
        <v>15998</v>
      </c>
      <c r="BL10719" t="s">
        <v>11584</v>
      </c>
    </row>
    <row r="10720" spans="63:64" x14ac:dyDescent="0.25">
      <c r="BK10720" s="82">
        <v>15999</v>
      </c>
      <c r="BL10720" t="s">
        <v>4202</v>
      </c>
    </row>
    <row r="10721" spans="63:64" x14ac:dyDescent="0.25">
      <c r="BK10721" s="82">
        <v>16000</v>
      </c>
      <c r="BL10721" t="s">
        <v>11585</v>
      </c>
    </row>
    <row r="10722" spans="63:64" x14ac:dyDescent="0.25">
      <c r="BK10722" s="82">
        <v>16001</v>
      </c>
      <c r="BL10722" t="s">
        <v>8215</v>
      </c>
    </row>
    <row r="10723" spans="63:64" x14ac:dyDescent="0.25">
      <c r="BK10723" s="82">
        <v>16002</v>
      </c>
      <c r="BL10723" t="s">
        <v>11586</v>
      </c>
    </row>
    <row r="10724" spans="63:64" x14ac:dyDescent="0.25">
      <c r="BK10724" s="82">
        <v>16003</v>
      </c>
      <c r="BL10724" t="s">
        <v>8754</v>
      </c>
    </row>
    <row r="10725" spans="63:64" x14ac:dyDescent="0.25">
      <c r="BK10725" s="82">
        <v>16004</v>
      </c>
      <c r="BL10725" t="s">
        <v>11587</v>
      </c>
    </row>
    <row r="10726" spans="63:64" x14ac:dyDescent="0.25">
      <c r="BK10726" s="82">
        <v>16005</v>
      </c>
      <c r="BL10726" t="s">
        <v>8755</v>
      </c>
    </row>
    <row r="10727" spans="63:64" x14ac:dyDescent="0.25">
      <c r="BK10727" s="82">
        <v>16006</v>
      </c>
      <c r="BL10727" t="s">
        <v>7686</v>
      </c>
    </row>
    <row r="10728" spans="63:64" x14ac:dyDescent="0.25">
      <c r="BK10728" s="82">
        <v>16007</v>
      </c>
      <c r="BL10728" t="s">
        <v>6682</v>
      </c>
    </row>
    <row r="10729" spans="63:64" x14ac:dyDescent="0.25">
      <c r="BK10729" s="82">
        <v>16008</v>
      </c>
      <c r="BL10729" t="s">
        <v>7686</v>
      </c>
    </row>
    <row r="10730" spans="63:64" x14ac:dyDescent="0.25">
      <c r="BK10730" s="82">
        <v>16009</v>
      </c>
      <c r="BL10730" t="s">
        <v>8756</v>
      </c>
    </row>
    <row r="10731" spans="63:64" x14ac:dyDescent="0.25">
      <c r="BK10731" s="82">
        <v>16010</v>
      </c>
      <c r="BL10731" t="s">
        <v>7719</v>
      </c>
    </row>
    <row r="10732" spans="63:64" x14ac:dyDescent="0.25">
      <c r="BK10732" s="82">
        <v>16013</v>
      </c>
      <c r="BL10732" t="s">
        <v>8757</v>
      </c>
    </row>
    <row r="10733" spans="63:64" x14ac:dyDescent="0.25">
      <c r="BK10733" s="82">
        <v>16014</v>
      </c>
      <c r="BL10733" t="s">
        <v>3755</v>
      </c>
    </row>
    <row r="10734" spans="63:64" x14ac:dyDescent="0.25">
      <c r="BK10734" s="82">
        <v>16015</v>
      </c>
      <c r="BL10734" t="s">
        <v>6267</v>
      </c>
    </row>
    <row r="10735" spans="63:64" x14ac:dyDescent="0.25">
      <c r="BK10735" s="82">
        <v>16016</v>
      </c>
      <c r="BL10735" t="s">
        <v>5527</v>
      </c>
    </row>
    <row r="10736" spans="63:64" x14ac:dyDescent="0.25">
      <c r="BK10736" s="82">
        <v>16017</v>
      </c>
      <c r="BL10736" t="s">
        <v>8758</v>
      </c>
    </row>
    <row r="10737" spans="63:64" x14ac:dyDescent="0.25">
      <c r="BK10737" s="82">
        <v>16018</v>
      </c>
      <c r="BL10737" t="s">
        <v>11589</v>
      </c>
    </row>
    <row r="10738" spans="63:64" x14ac:dyDescent="0.25">
      <c r="BK10738" s="82">
        <v>16019</v>
      </c>
      <c r="BL10738" t="s">
        <v>8759</v>
      </c>
    </row>
    <row r="10739" spans="63:64" x14ac:dyDescent="0.25">
      <c r="BK10739" s="82">
        <v>16020</v>
      </c>
      <c r="BL10739" t="s">
        <v>8760</v>
      </c>
    </row>
    <row r="10740" spans="63:64" x14ac:dyDescent="0.25">
      <c r="BK10740" s="82">
        <v>16021</v>
      </c>
      <c r="BL10740" t="s">
        <v>3720</v>
      </c>
    </row>
    <row r="10741" spans="63:64" x14ac:dyDescent="0.25">
      <c r="BK10741" s="82">
        <v>16022</v>
      </c>
      <c r="BL10741" t="s">
        <v>5814</v>
      </c>
    </row>
    <row r="10742" spans="63:64" x14ac:dyDescent="0.25">
      <c r="BK10742" s="82">
        <v>16023</v>
      </c>
      <c r="BL10742" t="s">
        <v>11590</v>
      </c>
    </row>
    <row r="10743" spans="63:64" x14ac:dyDescent="0.25">
      <c r="BK10743" s="82">
        <v>16024</v>
      </c>
      <c r="BL10743" t="s">
        <v>11591</v>
      </c>
    </row>
    <row r="10744" spans="63:64" x14ac:dyDescent="0.25">
      <c r="BK10744" s="82">
        <v>16025</v>
      </c>
      <c r="BL10744" t="s">
        <v>4782</v>
      </c>
    </row>
    <row r="10745" spans="63:64" x14ac:dyDescent="0.25">
      <c r="BK10745" s="82">
        <v>16026</v>
      </c>
      <c r="BL10745" t="s">
        <v>11592</v>
      </c>
    </row>
    <row r="10746" spans="63:64" x14ac:dyDescent="0.25">
      <c r="BK10746" s="82">
        <v>16027</v>
      </c>
      <c r="BL10746" t="s">
        <v>7974</v>
      </c>
    </row>
    <row r="10747" spans="63:64" x14ac:dyDescent="0.25">
      <c r="BK10747" s="82">
        <v>16028</v>
      </c>
      <c r="BL10747" t="s">
        <v>8761</v>
      </c>
    </row>
    <row r="10748" spans="63:64" x14ac:dyDescent="0.25">
      <c r="BK10748" s="82">
        <v>16029</v>
      </c>
      <c r="BL10748" t="s">
        <v>8752</v>
      </c>
    </row>
    <row r="10749" spans="63:64" x14ac:dyDescent="0.25">
      <c r="BK10749" s="82">
        <v>16030</v>
      </c>
      <c r="BL10749" t="s">
        <v>11593</v>
      </c>
    </row>
    <row r="10750" spans="63:64" x14ac:dyDescent="0.25">
      <c r="BK10750" s="82">
        <v>16031</v>
      </c>
      <c r="BL10750" t="s">
        <v>12999</v>
      </c>
    </row>
    <row r="10751" spans="63:64" x14ac:dyDescent="0.25">
      <c r="BK10751" s="82">
        <v>16032</v>
      </c>
      <c r="BL10751" t="s">
        <v>9243</v>
      </c>
    </row>
    <row r="10752" spans="63:64" x14ac:dyDescent="0.25">
      <c r="BK10752" s="82">
        <v>16033</v>
      </c>
      <c r="BL10752" t="s">
        <v>11594</v>
      </c>
    </row>
    <row r="10753" spans="63:64" x14ac:dyDescent="0.25">
      <c r="BK10753" s="82">
        <v>16034</v>
      </c>
      <c r="BL10753" t="s">
        <v>11595</v>
      </c>
    </row>
    <row r="10754" spans="63:64" x14ac:dyDescent="0.25">
      <c r="BK10754" s="82">
        <v>16035</v>
      </c>
      <c r="BL10754" t="s">
        <v>8355</v>
      </c>
    </row>
    <row r="10755" spans="63:64" x14ac:dyDescent="0.25">
      <c r="BK10755" s="82">
        <v>16036</v>
      </c>
      <c r="BL10755" t="s">
        <v>11596</v>
      </c>
    </row>
    <row r="10756" spans="63:64" x14ac:dyDescent="0.25">
      <c r="BK10756" s="82">
        <v>16037</v>
      </c>
      <c r="BL10756" t="s">
        <v>905</v>
      </c>
    </row>
    <row r="10757" spans="63:64" x14ac:dyDescent="0.25">
      <c r="BK10757" s="82">
        <v>16038</v>
      </c>
      <c r="BL10757" t="s">
        <v>11597</v>
      </c>
    </row>
    <row r="10758" spans="63:64" x14ac:dyDescent="0.25">
      <c r="BK10758" s="82">
        <v>16039</v>
      </c>
      <c r="BL10758" t="s">
        <v>8758</v>
      </c>
    </row>
    <row r="10759" spans="63:64" x14ac:dyDescent="0.25">
      <c r="BK10759" s="82">
        <v>16040</v>
      </c>
      <c r="BL10759" t="s">
        <v>11598</v>
      </c>
    </row>
    <row r="10760" spans="63:64" x14ac:dyDescent="0.25">
      <c r="BK10760" s="82">
        <v>16041</v>
      </c>
      <c r="BL10760" t="s">
        <v>11599</v>
      </c>
    </row>
    <row r="10761" spans="63:64" x14ac:dyDescent="0.25">
      <c r="BK10761" s="82">
        <v>16042</v>
      </c>
      <c r="BL10761" t="s">
        <v>7006</v>
      </c>
    </row>
    <row r="10762" spans="63:64" x14ac:dyDescent="0.25">
      <c r="BK10762" s="82">
        <v>16043</v>
      </c>
      <c r="BL10762" t="s">
        <v>8763</v>
      </c>
    </row>
    <row r="10763" spans="63:64" x14ac:dyDescent="0.25">
      <c r="BK10763" s="82">
        <v>16044</v>
      </c>
      <c r="BL10763" t="s">
        <v>8764</v>
      </c>
    </row>
    <row r="10764" spans="63:64" x14ac:dyDescent="0.25">
      <c r="BK10764" s="82">
        <v>16045</v>
      </c>
      <c r="BL10764" t="s">
        <v>11600</v>
      </c>
    </row>
    <row r="10765" spans="63:64" x14ac:dyDescent="0.25">
      <c r="BK10765" s="82">
        <v>16046</v>
      </c>
      <c r="BL10765" t="s">
        <v>8765</v>
      </c>
    </row>
    <row r="10766" spans="63:64" x14ac:dyDescent="0.25">
      <c r="BK10766" s="82">
        <v>16047</v>
      </c>
      <c r="BL10766" t="s">
        <v>8766</v>
      </c>
    </row>
    <row r="10767" spans="63:64" x14ac:dyDescent="0.25">
      <c r="BK10767" s="82">
        <v>16048</v>
      </c>
      <c r="BL10767" t="s">
        <v>8767</v>
      </c>
    </row>
    <row r="10768" spans="63:64" x14ac:dyDescent="0.25">
      <c r="BK10768" s="82">
        <v>16049</v>
      </c>
      <c r="BL10768" t="s">
        <v>4089</v>
      </c>
    </row>
    <row r="10769" spans="63:64" x14ac:dyDescent="0.25">
      <c r="BK10769" s="82">
        <v>16050</v>
      </c>
      <c r="BL10769" t="s">
        <v>8768</v>
      </c>
    </row>
    <row r="10770" spans="63:64" x14ac:dyDescent="0.25">
      <c r="BK10770" s="82">
        <v>16051</v>
      </c>
      <c r="BL10770" t="s">
        <v>8769</v>
      </c>
    </row>
    <row r="10771" spans="63:64" x14ac:dyDescent="0.25">
      <c r="BK10771" s="82">
        <v>16052</v>
      </c>
      <c r="BL10771" t="s">
        <v>8770</v>
      </c>
    </row>
    <row r="10772" spans="63:64" x14ac:dyDescent="0.25">
      <c r="BK10772" s="82">
        <v>16053</v>
      </c>
      <c r="BL10772" t="s">
        <v>8771</v>
      </c>
    </row>
    <row r="10773" spans="63:64" x14ac:dyDescent="0.25">
      <c r="BK10773" s="82">
        <v>16054</v>
      </c>
      <c r="BL10773" t="s">
        <v>7203</v>
      </c>
    </row>
    <row r="10774" spans="63:64" x14ac:dyDescent="0.25">
      <c r="BK10774" s="82">
        <v>16055</v>
      </c>
      <c r="BL10774" t="s">
        <v>8772</v>
      </c>
    </row>
    <row r="10775" spans="63:64" x14ac:dyDescent="0.25">
      <c r="BK10775" s="82">
        <v>16056</v>
      </c>
      <c r="BL10775" t="s">
        <v>8241</v>
      </c>
    </row>
    <row r="10776" spans="63:64" x14ac:dyDescent="0.25">
      <c r="BK10776" s="82">
        <v>16057</v>
      </c>
      <c r="BL10776" t="s">
        <v>8773</v>
      </c>
    </row>
    <row r="10777" spans="63:64" x14ac:dyDescent="0.25">
      <c r="BK10777" s="82">
        <v>16058</v>
      </c>
      <c r="BL10777" t="s">
        <v>8855</v>
      </c>
    </row>
    <row r="10778" spans="63:64" x14ac:dyDescent="0.25">
      <c r="BK10778" s="82">
        <v>16059</v>
      </c>
      <c r="BL10778" t="s">
        <v>8748</v>
      </c>
    </row>
    <row r="10779" spans="63:64" x14ac:dyDescent="0.25">
      <c r="BK10779" s="82">
        <v>16060</v>
      </c>
      <c r="BL10779" t="s">
        <v>9609</v>
      </c>
    </row>
    <row r="10780" spans="63:64" x14ac:dyDescent="0.25">
      <c r="BK10780" s="82">
        <v>16061</v>
      </c>
      <c r="BL10780" t="s">
        <v>8774</v>
      </c>
    </row>
    <row r="10781" spans="63:64" x14ac:dyDescent="0.25">
      <c r="BK10781" s="82">
        <v>16062</v>
      </c>
      <c r="BL10781" t="s">
        <v>3654</v>
      </c>
    </row>
    <row r="10782" spans="63:64" x14ac:dyDescent="0.25">
      <c r="BK10782" s="82">
        <v>16063</v>
      </c>
      <c r="BL10782" t="s">
        <v>8775</v>
      </c>
    </row>
    <row r="10783" spans="63:64" x14ac:dyDescent="0.25">
      <c r="BK10783" s="82">
        <v>16064</v>
      </c>
      <c r="BL10783" t="s">
        <v>8776</v>
      </c>
    </row>
    <row r="10784" spans="63:64" x14ac:dyDescent="0.25">
      <c r="BK10784" s="82">
        <v>16065</v>
      </c>
      <c r="BL10784" t="s">
        <v>8777</v>
      </c>
    </row>
    <row r="10785" spans="63:64" x14ac:dyDescent="0.25">
      <c r="BK10785" s="82">
        <v>16067</v>
      </c>
      <c r="BL10785" t="s">
        <v>8779</v>
      </c>
    </row>
    <row r="10786" spans="63:64" x14ac:dyDescent="0.25">
      <c r="BK10786" s="82">
        <v>16068</v>
      </c>
      <c r="BL10786" t="s">
        <v>8780</v>
      </c>
    </row>
    <row r="10787" spans="63:64" x14ac:dyDescent="0.25">
      <c r="BK10787" s="82">
        <v>16069</v>
      </c>
      <c r="BL10787" t="s">
        <v>8781</v>
      </c>
    </row>
    <row r="10788" spans="63:64" x14ac:dyDescent="0.25">
      <c r="BK10788" s="82">
        <v>16070</v>
      </c>
      <c r="BL10788" t="s">
        <v>8546</v>
      </c>
    </row>
    <row r="10789" spans="63:64" x14ac:dyDescent="0.25">
      <c r="BK10789" s="82">
        <v>16071</v>
      </c>
      <c r="BL10789" t="s">
        <v>7831</v>
      </c>
    </row>
    <row r="10790" spans="63:64" x14ac:dyDescent="0.25">
      <c r="BK10790" s="82">
        <v>16072</v>
      </c>
      <c r="BL10790" t="s">
        <v>2308</v>
      </c>
    </row>
    <row r="10791" spans="63:64" x14ac:dyDescent="0.25">
      <c r="BK10791" s="82">
        <v>16073</v>
      </c>
      <c r="BL10791" t="s">
        <v>5487</v>
      </c>
    </row>
    <row r="10792" spans="63:64" x14ac:dyDescent="0.25">
      <c r="BK10792" s="82">
        <v>16074</v>
      </c>
      <c r="BL10792" t="s">
        <v>8782</v>
      </c>
    </row>
    <row r="10793" spans="63:64" x14ac:dyDescent="0.25">
      <c r="BK10793" s="82">
        <v>16075</v>
      </c>
      <c r="BL10793" t="s">
        <v>5511</v>
      </c>
    </row>
    <row r="10794" spans="63:64" x14ac:dyDescent="0.25">
      <c r="BK10794" s="82">
        <v>16076</v>
      </c>
      <c r="BL10794" t="s">
        <v>8783</v>
      </c>
    </row>
    <row r="10795" spans="63:64" x14ac:dyDescent="0.25">
      <c r="BK10795" s="82">
        <v>16077</v>
      </c>
      <c r="BL10795" t="s">
        <v>8784</v>
      </c>
    </row>
    <row r="10796" spans="63:64" x14ac:dyDescent="0.25">
      <c r="BK10796" s="82">
        <v>16078</v>
      </c>
      <c r="BL10796" t="s">
        <v>8785</v>
      </c>
    </row>
    <row r="10797" spans="63:64" x14ac:dyDescent="0.25">
      <c r="BK10797" s="82">
        <v>16079</v>
      </c>
      <c r="BL10797" t="s">
        <v>8786</v>
      </c>
    </row>
    <row r="10798" spans="63:64" x14ac:dyDescent="0.25">
      <c r="BK10798" s="82">
        <v>16080</v>
      </c>
      <c r="BL10798" t="s">
        <v>117</v>
      </c>
    </row>
    <row r="10799" spans="63:64" x14ac:dyDescent="0.25">
      <c r="BK10799" s="82">
        <v>16081</v>
      </c>
      <c r="BL10799" t="s">
        <v>2371</v>
      </c>
    </row>
    <row r="10800" spans="63:64" x14ac:dyDescent="0.25">
      <c r="BK10800" s="82">
        <v>16082</v>
      </c>
      <c r="BL10800" t="s">
        <v>8787</v>
      </c>
    </row>
    <row r="10801" spans="63:64" x14ac:dyDescent="0.25">
      <c r="BK10801" s="82">
        <v>16083</v>
      </c>
      <c r="BL10801" t="s">
        <v>8577</v>
      </c>
    </row>
    <row r="10802" spans="63:64" x14ac:dyDescent="0.25">
      <c r="BK10802" s="82">
        <v>16084</v>
      </c>
      <c r="BL10802" t="s">
        <v>4782</v>
      </c>
    </row>
    <row r="10803" spans="63:64" x14ac:dyDescent="0.25">
      <c r="BK10803" s="82">
        <v>16086</v>
      </c>
      <c r="BL10803" t="s">
        <v>8789</v>
      </c>
    </row>
    <row r="10804" spans="63:64" x14ac:dyDescent="0.25">
      <c r="BK10804" s="82">
        <v>16087</v>
      </c>
      <c r="BL10804" t="s">
        <v>11601</v>
      </c>
    </row>
    <row r="10805" spans="63:64" x14ac:dyDescent="0.25">
      <c r="BK10805" s="82">
        <v>16088</v>
      </c>
      <c r="BL10805" t="s">
        <v>8790</v>
      </c>
    </row>
    <row r="10806" spans="63:64" x14ac:dyDescent="0.25">
      <c r="BK10806" s="82">
        <v>16089</v>
      </c>
      <c r="BL10806" t="s">
        <v>8791</v>
      </c>
    </row>
    <row r="10807" spans="63:64" x14ac:dyDescent="0.25">
      <c r="BK10807" s="82">
        <v>16090</v>
      </c>
      <c r="BL10807" t="s">
        <v>9421</v>
      </c>
    </row>
    <row r="10808" spans="63:64" x14ac:dyDescent="0.25">
      <c r="BK10808" s="82">
        <v>16091</v>
      </c>
      <c r="BL10808" t="s">
        <v>8779</v>
      </c>
    </row>
    <row r="10809" spans="63:64" x14ac:dyDescent="0.25">
      <c r="BK10809" s="82">
        <v>16092</v>
      </c>
      <c r="BL10809" t="s">
        <v>11602</v>
      </c>
    </row>
    <row r="10810" spans="63:64" x14ac:dyDescent="0.25">
      <c r="BK10810" s="82">
        <v>16093</v>
      </c>
      <c r="BL10810" t="s">
        <v>8792</v>
      </c>
    </row>
    <row r="10811" spans="63:64" x14ac:dyDescent="0.25">
      <c r="BK10811" s="82">
        <v>16094</v>
      </c>
      <c r="BL10811" t="s">
        <v>8793</v>
      </c>
    </row>
    <row r="10812" spans="63:64" x14ac:dyDescent="0.25">
      <c r="BK10812" s="82">
        <v>16095</v>
      </c>
      <c r="BL10812" t="s">
        <v>8794</v>
      </c>
    </row>
    <row r="10813" spans="63:64" x14ac:dyDescent="0.25">
      <c r="BK10813" s="82">
        <v>16096</v>
      </c>
      <c r="BL10813" t="s">
        <v>3222</v>
      </c>
    </row>
    <row r="10814" spans="63:64" x14ac:dyDescent="0.25">
      <c r="BK10814" s="82">
        <v>16097</v>
      </c>
      <c r="BL10814" t="s">
        <v>7448</v>
      </c>
    </row>
    <row r="10815" spans="63:64" x14ac:dyDescent="0.25">
      <c r="BK10815" s="82">
        <v>16098</v>
      </c>
      <c r="BL10815" t="s">
        <v>4002</v>
      </c>
    </row>
    <row r="10816" spans="63:64" x14ac:dyDescent="0.25">
      <c r="BK10816" s="82">
        <v>16099</v>
      </c>
      <c r="BL10816" t="s">
        <v>7339</v>
      </c>
    </row>
    <row r="10817" spans="63:64" x14ac:dyDescent="0.25">
      <c r="BK10817" s="82">
        <v>16100</v>
      </c>
      <c r="BL10817" t="s">
        <v>8795</v>
      </c>
    </row>
    <row r="10818" spans="63:64" x14ac:dyDescent="0.25">
      <c r="BK10818" s="82">
        <v>16101</v>
      </c>
      <c r="BL10818" t="s">
        <v>13000</v>
      </c>
    </row>
    <row r="10819" spans="63:64" x14ac:dyDescent="0.25">
      <c r="BK10819" s="82">
        <v>16102</v>
      </c>
      <c r="BL10819" t="s">
        <v>8797</v>
      </c>
    </row>
    <row r="10820" spans="63:64" x14ac:dyDescent="0.25">
      <c r="BK10820" s="82">
        <v>16103</v>
      </c>
      <c r="BL10820" t="s">
        <v>3654</v>
      </c>
    </row>
    <row r="10821" spans="63:64" x14ac:dyDescent="0.25">
      <c r="BK10821" s="82">
        <v>16104</v>
      </c>
      <c r="BL10821" t="s">
        <v>8798</v>
      </c>
    </row>
    <row r="10822" spans="63:64" x14ac:dyDescent="0.25">
      <c r="BK10822" s="82">
        <v>16105</v>
      </c>
      <c r="BL10822" t="s">
        <v>11603</v>
      </c>
    </row>
    <row r="10823" spans="63:64" x14ac:dyDescent="0.25">
      <c r="BK10823" s="82">
        <v>16106</v>
      </c>
      <c r="BL10823" t="s">
        <v>13001</v>
      </c>
    </row>
    <row r="10824" spans="63:64" x14ac:dyDescent="0.25">
      <c r="BK10824" s="82">
        <v>16107</v>
      </c>
      <c r="BL10824" t="s">
        <v>13002</v>
      </c>
    </row>
    <row r="10825" spans="63:64" x14ac:dyDescent="0.25">
      <c r="BK10825" s="82">
        <v>16108</v>
      </c>
      <c r="BL10825" t="s">
        <v>8801</v>
      </c>
    </row>
    <row r="10826" spans="63:64" x14ac:dyDescent="0.25">
      <c r="BK10826" s="82">
        <v>16109</v>
      </c>
      <c r="BL10826" t="s">
        <v>11604</v>
      </c>
    </row>
    <row r="10827" spans="63:64" x14ac:dyDescent="0.25">
      <c r="BK10827" s="82">
        <v>16110</v>
      </c>
      <c r="BL10827" t="s">
        <v>8802</v>
      </c>
    </row>
    <row r="10828" spans="63:64" x14ac:dyDescent="0.25">
      <c r="BK10828" s="82">
        <v>16111</v>
      </c>
      <c r="BL10828" t="s">
        <v>3463</v>
      </c>
    </row>
    <row r="10829" spans="63:64" x14ac:dyDescent="0.25">
      <c r="BK10829" s="82">
        <v>16112</v>
      </c>
      <c r="BL10829" t="s">
        <v>11605</v>
      </c>
    </row>
    <row r="10830" spans="63:64" x14ac:dyDescent="0.25">
      <c r="BK10830" s="82">
        <v>16113</v>
      </c>
      <c r="BL10830" t="s">
        <v>8803</v>
      </c>
    </row>
    <row r="10831" spans="63:64" x14ac:dyDescent="0.25">
      <c r="BK10831" s="82">
        <v>16114</v>
      </c>
      <c r="BL10831" t="s">
        <v>11606</v>
      </c>
    </row>
    <row r="10832" spans="63:64" x14ac:dyDescent="0.25">
      <c r="BK10832" s="82">
        <v>16115</v>
      </c>
      <c r="BL10832" t="s">
        <v>8804</v>
      </c>
    </row>
    <row r="10833" spans="63:64" x14ac:dyDescent="0.25">
      <c r="BK10833" s="82">
        <v>16117</v>
      </c>
      <c r="BL10833" t="s">
        <v>8806</v>
      </c>
    </row>
    <row r="10834" spans="63:64" x14ac:dyDescent="0.25">
      <c r="BK10834" s="82">
        <v>16118</v>
      </c>
      <c r="BL10834" t="s">
        <v>11607</v>
      </c>
    </row>
    <row r="10835" spans="63:64" x14ac:dyDescent="0.25">
      <c r="BK10835" s="82">
        <v>16119</v>
      </c>
      <c r="BL10835" t="s">
        <v>11608</v>
      </c>
    </row>
    <row r="10836" spans="63:64" x14ac:dyDescent="0.25">
      <c r="BK10836" s="82">
        <v>16120</v>
      </c>
      <c r="BL10836" t="s">
        <v>3973</v>
      </c>
    </row>
    <row r="10837" spans="63:64" x14ac:dyDescent="0.25">
      <c r="BK10837" s="82">
        <v>16121</v>
      </c>
      <c r="BL10837" t="s">
        <v>11609</v>
      </c>
    </row>
    <row r="10838" spans="63:64" x14ac:dyDescent="0.25">
      <c r="BK10838" s="82">
        <v>16122</v>
      </c>
      <c r="BL10838" t="s">
        <v>11610</v>
      </c>
    </row>
    <row r="10839" spans="63:64" x14ac:dyDescent="0.25">
      <c r="BK10839" s="82">
        <v>16123</v>
      </c>
      <c r="BL10839" t="s">
        <v>8807</v>
      </c>
    </row>
    <row r="10840" spans="63:64" x14ac:dyDescent="0.25">
      <c r="BK10840" s="82">
        <v>16124</v>
      </c>
      <c r="BL10840" t="s">
        <v>8808</v>
      </c>
    </row>
    <row r="10841" spans="63:64" x14ac:dyDescent="0.25">
      <c r="BK10841" s="82">
        <v>16125</v>
      </c>
      <c r="BL10841" t="s">
        <v>8809</v>
      </c>
    </row>
    <row r="10842" spans="63:64" x14ac:dyDescent="0.25">
      <c r="BK10842" s="82">
        <v>16126</v>
      </c>
      <c r="BL10842" t="s">
        <v>8810</v>
      </c>
    </row>
    <row r="10843" spans="63:64" x14ac:dyDescent="0.25">
      <c r="BK10843" s="82">
        <v>16127</v>
      </c>
      <c r="BL10843" t="s">
        <v>6193</v>
      </c>
    </row>
    <row r="10844" spans="63:64" x14ac:dyDescent="0.25">
      <c r="BK10844" s="82">
        <v>16128</v>
      </c>
      <c r="BL10844" t="s">
        <v>8811</v>
      </c>
    </row>
    <row r="10845" spans="63:64" x14ac:dyDescent="0.25">
      <c r="BK10845" s="82">
        <v>16129</v>
      </c>
      <c r="BL10845" t="s">
        <v>3411</v>
      </c>
    </row>
    <row r="10846" spans="63:64" x14ac:dyDescent="0.25">
      <c r="BK10846" s="82">
        <v>16130</v>
      </c>
      <c r="BL10846" t="s">
        <v>3367</v>
      </c>
    </row>
    <row r="10847" spans="63:64" x14ac:dyDescent="0.25">
      <c r="BK10847" s="82">
        <v>16131</v>
      </c>
      <c r="BL10847" t="s">
        <v>8812</v>
      </c>
    </row>
    <row r="10848" spans="63:64" x14ac:dyDescent="0.25">
      <c r="BK10848" s="82">
        <v>16132</v>
      </c>
      <c r="BL10848" t="s">
        <v>11611</v>
      </c>
    </row>
    <row r="10849" spans="63:64" x14ac:dyDescent="0.25">
      <c r="BK10849" s="82">
        <v>16133</v>
      </c>
      <c r="BL10849" t="s">
        <v>9610</v>
      </c>
    </row>
    <row r="10850" spans="63:64" x14ac:dyDescent="0.25">
      <c r="BK10850" s="82">
        <v>16134</v>
      </c>
      <c r="BL10850" t="s">
        <v>5511</v>
      </c>
    </row>
    <row r="10851" spans="63:64" x14ac:dyDescent="0.25">
      <c r="BK10851" s="82">
        <v>16135</v>
      </c>
      <c r="BL10851" t="s">
        <v>5875</v>
      </c>
    </row>
    <row r="10852" spans="63:64" x14ac:dyDescent="0.25">
      <c r="BK10852" s="82">
        <v>16136</v>
      </c>
      <c r="BL10852" t="s">
        <v>11612</v>
      </c>
    </row>
    <row r="10853" spans="63:64" x14ac:dyDescent="0.25">
      <c r="BK10853" s="82">
        <v>16137</v>
      </c>
      <c r="BL10853" t="s">
        <v>8813</v>
      </c>
    </row>
    <row r="10854" spans="63:64" x14ac:dyDescent="0.25">
      <c r="BK10854" s="82">
        <v>16138</v>
      </c>
      <c r="BL10854" t="s">
        <v>8814</v>
      </c>
    </row>
    <row r="10855" spans="63:64" x14ac:dyDescent="0.25">
      <c r="BK10855" s="82">
        <v>16139</v>
      </c>
      <c r="BL10855" t="s">
        <v>6649</v>
      </c>
    </row>
    <row r="10856" spans="63:64" x14ac:dyDescent="0.25">
      <c r="BK10856" s="82">
        <v>16140</v>
      </c>
      <c r="BL10856" t="s">
        <v>8815</v>
      </c>
    </row>
    <row r="10857" spans="63:64" x14ac:dyDescent="0.25">
      <c r="BK10857" s="82">
        <v>16141</v>
      </c>
      <c r="BL10857" t="s">
        <v>7090</v>
      </c>
    </row>
    <row r="10858" spans="63:64" x14ac:dyDescent="0.25">
      <c r="BK10858" s="82">
        <v>16142</v>
      </c>
      <c r="BL10858" t="s">
        <v>8816</v>
      </c>
    </row>
    <row r="10859" spans="63:64" x14ac:dyDescent="0.25">
      <c r="BK10859" s="82">
        <v>16143</v>
      </c>
      <c r="BL10859" t="s">
        <v>8817</v>
      </c>
    </row>
    <row r="10860" spans="63:64" x14ac:dyDescent="0.25">
      <c r="BK10860" s="82">
        <v>16144</v>
      </c>
      <c r="BL10860" t="s">
        <v>8173</v>
      </c>
    </row>
    <row r="10861" spans="63:64" x14ac:dyDescent="0.25">
      <c r="BK10861" s="82">
        <v>16145</v>
      </c>
      <c r="BL10861" t="s">
        <v>8818</v>
      </c>
    </row>
    <row r="10862" spans="63:64" x14ac:dyDescent="0.25">
      <c r="BK10862" s="82">
        <v>16146</v>
      </c>
      <c r="BL10862" t="s">
        <v>8819</v>
      </c>
    </row>
    <row r="10863" spans="63:64" x14ac:dyDescent="0.25">
      <c r="BK10863" s="82">
        <v>16147</v>
      </c>
      <c r="BL10863" t="s">
        <v>8481</v>
      </c>
    </row>
    <row r="10864" spans="63:64" x14ac:dyDescent="0.25">
      <c r="BK10864" s="82">
        <v>16148</v>
      </c>
      <c r="BL10864" t="s">
        <v>8820</v>
      </c>
    </row>
    <row r="10865" spans="63:64" x14ac:dyDescent="0.25">
      <c r="BK10865" s="82">
        <v>16149</v>
      </c>
      <c r="BL10865" t="s">
        <v>8821</v>
      </c>
    </row>
    <row r="10866" spans="63:64" x14ac:dyDescent="0.25">
      <c r="BK10866" s="82">
        <v>16150</v>
      </c>
      <c r="BL10866" t="s">
        <v>8822</v>
      </c>
    </row>
    <row r="10867" spans="63:64" x14ac:dyDescent="0.25">
      <c r="BK10867" s="82">
        <v>16151</v>
      </c>
      <c r="BL10867" t="s">
        <v>11613</v>
      </c>
    </row>
    <row r="10868" spans="63:64" x14ac:dyDescent="0.25">
      <c r="BK10868" s="82">
        <v>16152</v>
      </c>
      <c r="BL10868" t="s">
        <v>8824</v>
      </c>
    </row>
    <row r="10869" spans="63:64" x14ac:dyDescent="0.25">
      <c r="BK10869" s="82">
        <v>16153</v>
      </c>
      <c r="BL10869" t="s">
        <v>8781</v>
      </c>
    </row>
    <row r="10870" spans="63:64" x14ac:dyDescent="0.25">
      <c r="BK10870" s="82">
        <v>16154</v>
      </c>
      <c r="BL10870" t="s">
        <v>8825</v>
      </c>
    </row>
    <row r="10871" spans="63:64" x14ac:dyDescent="0.25">
      <c r="BK10871" s="82">
        <v>16155</v>
      </c>
      <c r="BL10871" t="s">
        <v>11614</v>
      </c>
    </row>
    <row r="10872" spans="63:64" x14ac:dyDescent="0.25">
      <c r="BK10872" s="82">
        <v>16156</v>
      </c>
      <c r="BL10872" t="s">
        <v>3411</v>
      </c>
    </row>
    <row r="10873" spans="63:64" x14ac:dyDescent="0.25">
      <c r="BK10873" s="82">
        <v>16157</v>
      </c>
      <c r="BL10873" t="s">
        <v>8826</v>
      </c>
    </row>
    <row r="10874" spans="63:64" x14ac:dyDescent="0.25">
      <c r="BK10874" s="82">
        <v>16158</v>
      </c>
      <c r="BL10874" t="s">
        <v>9611</v>
      </c>
    </row>
    <row r="10875" spans="63:64" x14ac:dyDescent="0.25">
      <c r="BK10875" s="82">
        <v>16159</v>
      </c>
      <c r="BL10875" t="s">
        <v>8827</v>
      </c>
    </row>
    <row r="10876" spans="63:64" x14ac:dyDescent="0.25">
      <c r="BK10876" s="82">
        <v>16160</v>
      </c>
      <c r="BL10876" t="s">
        <v>3654</v>
      </c>
    </row>
    <row r="10877" spans="63:64" x14ac:dyDescent="0.25">
      <c r="BK10877" s="82">
        <v>16161</v>
      </c>
      <c r="BL10877" t="s">
        <v>8828</v>
      </c>
    </row>
    <row r="10878" spans="63:64" x14ac:dyDescent="0.25">
      <c r="BK10878" s="82">
        <v>16162</v>
      </c>
      <c r="BL10878" t="s">
        <v>8471</v>
      </c>
    </row>
    <row r="10879" spans="63:64" x14ac:dyDescent="0.25">
      <c r="BK10879" s="82">
        <v>16163</v>
      </c>
      <c r="BL10879" t="s">
        <v>11615</v>
      </c>
    </row>
    <row r="10880" spans="63:64" x14ac:dyDescent="0.25">
      <c r="BK10880" s="82">
        <v>16164</v>
      </c>
      <c r="BL10880" t="s">
        <v>7370</v>
      </c>
    </row>
    <row r="10881" spans="63:64" x14ac:dyDescent="0.25">
      <c r="BK10881" s="82">
        <v>16165</v>
      </c>
      <c r="BL10881" t="s">
        <v>8829</v>
      </c>
    </row>
    <row r="10882" spans="63:64" x14ac:dyDescent="0.25">
      <c r="BK10882" s="82">
        <v>16166</v>
      </c>
      <c r="BL10882" t="s">
        <v>7511</v>
      </c>
    </row>
    <row r="10883" spans="63:64" x14ac:dyDescent="0.25">
      <c r="BK10883" s="82">
        <v>16167</v>
      </c>
      <c r="BL10883" t="s">
        <v>5542</v>
      </c>
    </row>
    <row r="10884" spans="63:64" x14ac:dyDescent="0.25">
      <c r="BK10884" s="82">
        <v>16168</v>
      </c>
      <c r="BL10884" t="s">
        <v>8830</v>
      </c>
    </row>
    <row r="10885" spans="63:64" x14ac:dyDescent="0.25">
      <c r="BK10885" s="82">
        <v>16169</v>
      </c>
      <c r="BL10885" t="s">
        <v>11616</v>
      </c>
    </row>
    <row r="10886" spans="63:64" x14ac:dyDescent="0.25">
      <c r="BK10886" s="82">
        <v>16170</v>
      </c>
      <c r="BL10886" t="s">
        <v>4458</v>
      </c>
    </row>
    <row r="10887" spans="63:64" x14ac:dyDescent="0.25">
      <c r="BK10887" s="82">
        <v>16171</v>
      </c>
      <c r="BL10887" t="s">
        <v>11575</v>
      </c>
    </row>
    <row r="10888" spans="63:64" x14ac:dyDescent="0.25">
      <c r="BK10888" s="82">
        <v>16172</v>
      </c>
      <c r="BL10888" t="s">
        <v>8831</v>
      </c>
    </row>
    <row r="10889" spans="63:64" x14ac:dyDescent="0.25">
      <c r="BK10889" s="82">
        <v>16173</v>
      </c>
      <c r="BL10889" t="s">
        <v>8830</v>
      </c>
    </row>
    <row r="10890" spans="63:64" x14ac:dyDescent="0.25">
      <c r="BK10890" s="82">
        <v>16174</v>
      </c>
      <c r="BL10890" t="s">
        <v>8832</v>
      </c>
    </row>
    <row r="10891" spans="63:64" x14ac:dyDescent="0.25">
      <c r="BK10891" s="82">
        <v>16175</v>
      </c>
      <c r="BL10891" t="s">
        <v>8833</v>
      </c>
    </row>
    <row r="10892" spans="63:64" x14ac:dyDescent="0.25">
      <c r="BK10892" s="82">
        <v>16176</v>
      </c>
      <c r="BL10892" t="s">
        <v>8834</v>
      </c>
    </row>
    <row r="10893" spans="63:64" x14ac:dyDescent="0.25">
      <c r="BK10893" s="82">
        <v>16177</v>
      </c>
      <c r="BL10893" t="s">
        <v>8835</v>
      </c>
    </row>
    <row r="10894" spans="63:64" x14ac:dyDescent="0.25">
      <c r="BK10894" s="82">
        <v>16178</v>
      </c>
      <c r="BL10894" t="s">
        <v>8835</v>
      </c>
    </row>
    <row r="10895" spans="63:64" x14ac:dyDescent="0.25">
      <c r="BK10895" s="82">
        <v>16179</v>
      </c>
      <c r="BL10895" t="s">
        <v>8836</v>
      </c>
    </row>
    <row r="10896" spans="63:64" x14ac:dyDescent="0.25">
      <c r="BK10896" s="82">
        <v>16180</v>
      </c>
      <c r="BL10896" t="s">
        <v>11617</v>
      </c>
    </row>
    <row r="10897" spans="63:64" x14ac:dyDescent="0.25">
      <c r="BK10897" s="82">
        <v>16181</v>
      </c>
      <c r="BL10897" t="s">
        <v>11618</v>
      </c>
    </row>
    <row r="10898" spans="63:64" x14ac:dyDescent="0.25">
      <c r="BK10898" s="82">
        <v>16182</v>
      </c>
      <c r="BL10898" t="s">
        <v>7320</v>
      </c>
    </row>
    <row r="10899" spans="63:64" x14ac:dyDescent="0.25">
      <c r="BK10899" s="82">
        <v>16183</v>
      </c>
      <c r="BL10899" t="s">
        <v>6123</v>
      </c>
    </row>
    <row r="10900" spans="63:64" x14ac:dyDescent="0.25">
      <c r="BK10900" s="82">
        <v>16184</v>
      </c>
      <c r="BL10900" t="s">
        <v>8837</v>
      </c>
    </row>
    <row r="10901" spans="63:64" x14ac:dyDescent="0.25">
      <c r="BK10901" s="82">
        <v>16185</v>
      </c>
      <c r="BL10901" t="s">
        <v>8756</v>
      </c>
    </row>
    <row r="10902" spans="63:64" x14ac:dyDescent="0.25">
      <c r="BK10902" s="82">
        <v>16186</v>
      </c>
      <c r="BL10902" t="s">
        <v>8838</v>
      </c>
    </row>
    <row r="10903" spans="63:64" x14ac:dyDescent="0.25">
      <c r="BK10903" s="82">
        <v>16187</v>
      </c>
      <c r="BL10903" t="s">
        <v>8773</v>
      </c>
    </row>
    <row r="10904" spans="63:64" x14ac:dyDescent="0.25">
      <c r="BK10904" s="82">
        <v>16188</v>
      </c>
      <c r="BL10904" t="s">
        <v>8839</v>
      </c>
    </row>
    <row r="10905" spans="63:64" x14ac:dyDescent="0.25">
      <c r="BK10905" s="82">
        <v>16189</v>
      </c>
      <c r="BL10905" t="s">
        <v>11619</v>
      </c>
    </row>
    <row r="10906" spans="63:64" x14ac:dyDescent="0.25">
      <c r="BK10906" s="82">
        <v>16190</v>
      </c>
      <c r="BL10906" t="s">
        <v>6386</v>
      </c>
    </row>
    <row r="10907" spans="63:64" x14ac:dyDescent="0.25">
      <c r="BK10907" s="82">
        <v>16191</v>
      </c>
      <c r="BL10907" t="s">
        <v>3496</v>
      </c>
    </row>
    <row r="10908" spans="63:64" x14ac:dyDescent="0.25">
      <c r="BK10908" s="82">
        <v>16192</v>
      </c>
      <c r="BL10908" t="s">
        <v>8840</v>
      </c>
    </row>
    <row r="10909" spans="63:64" x14ac:dyDescent="0.25">
      <c r="BK10909" s="82">
        <v>16193</v>
      </c>
      <c r="BL10909" t="s">
        <v>822</v>
      </c>
    </row>
    <row r="10910" spans="63:64" x14ac:dyDescent="0.25">
      <c r="BK10910" s="82">
        <v>16194</v>
      </c>
      <c r="BL10910" t="s">
        <v>11620</v>
      </c>
    </row>
    <row r="10911" spans="63:64" x14ac:dyDescent="0.25">
      <c r="BK10911" s="82">
        <v>16195</v>
      </c>
      <c r="BL10911" t="s">
        <v>3911</v>
      </c>
    </row>
    <row r="10912" spans="63:64" x14ac:dyDescent="0.25">
      <c r="BK10912" s="82">
        <v>16196</v>
      </c>
      <c r="BL10912" t="s">
        <v>8841</v>
      </c>
    </row>
    <row r="10913" spans="63:64" x14ac:dyDescent="0.25">
      <c r="BK10913" s="82">
        <v>16197</v>
      </c>
      <c r="BL10913" t="s">
        <v>8842</v>
      </c>
    </row>
    <row r="10914" spans="63:64" x14ac:dyDescent="0.25">
      <c r="BK10914" s="82">
        <v>16198</v>
      </c>
      <c r="BL10914" t="s">
        <v>8843</v>
      </c>
    </row>
    <row r="10915" spans="63:64" x14ac:dyDescent="0.25">
      <c r="BK10915" s="82">
        <v>16199</v>
      </c>
      <c r="BL10915" t="s">
        <v>6351</v>
      </c>
    </row>
    <row r="10916" spans="63:64" x14ac:dyDescent="0.25">
      <c r="BK10916" s="82">
        <v>16200</v>
      </c>
      <c r="BL10916" t="s">
        <v>11621</v>
      </c>
    </row>
    <row r="10917" spans="63:64" x14ac:dyDescent="0.25">
      <c r="BK10917" s="82">
        <v>16201</v>
      </c>
      <c r="BL10917" t="s">
        <v>8844</v>
      </c>
    </row>
    <row r="10918" spans="63:64" x14ac:dyDescent="0.25">
      <c r="BK10918" s="82">
        <v>16202</v>
      </c>
      <c r="BL10918" t="s">
        <v>8845</v>
      </c>
    </row>
    <row r="10919" spans="63:64" x14ac:dyDescent="0.25">
      <c r="BK10919" s="82">
        <v>16203</v>
      </c>
      <c r="BL10919" t="s">
        <v>11622</v>
      </c>
    </row>
    <row r="10920" spans="63:64" x14ac:dyDescent="0.25">
      <c r="BK10920" s="82">
        <v>16204</v>
      </c>
      <c r="BL10920" t="s">
        <v>11623</v>
      </c>
    </row>
    <row r="10921" spans="63:64" x14ac:dyDescent="0.25">
      <c r="BK10921" s="82">
        <v>16205</v>
      </c>
      <c r="BL10921" t="s">
        <v>11624</v>
      </c>
    </row>
    <row r="10922" spans="63:64" x14ac:dyDescent="0.25">
      <c r="BK10922" s="82">
        <v>16206</v>
      </c>
      <c r="BL10922" t="s">
        <v>8846</v>
      </c>
    </row>
    <row r="10923" spans="63:64" x14ac:dyDescent="0.25">
      <c r="BK10923" s="82">
        <v>16207</v>
      </c>
      <c r="BL10923" t="s">
        <v>4225</v>
      </c>
    </row>
    <row r="10924" spans="63:64" x14ac:dyDescent="0.25">
      <c r="BK10924" s="82">
        <v>16208</v>
      </c>
      <c r="BL10924" t="s">
        <v>6200</v>
      </c>
    </row>
    <row r="10925" spans="63:64" x14ac:dyDescent="0.25">
      <c r="BK10925" s="82">
        <v>16209</v>
      </c>
      <c r="BL10925" t="s">
        <v>11590</v>
      </c>
    </row>
    <row r="10926" spans="63:64" x14ac:dyDescent="0.25">
      <c r="BK10926" s="82">
        <v>16210</v>
      </c>
      <c r="BL10926" t="s">
        <v>8847</v>
      </c>
    </row>
    <row r="10927" spans="63:64" x14ac:dyDescent="0.25">
      <c r="BK10927" s="82">
        <v>16212</v>
      </c>
      <c r="BL10927" t="s">
        <v>11625</v>
      </c>
    </row>
    <row r="10928" spans="63:64" x14ac:dyDescent="0.25">
      <c r="BK10928" s="82">
        <v>16213</v>
      </c>
      <c r="BL10928" t="s">
        <v>8849</v>
      </c>
    </row>
    <row r="10929" spans="63:64" x14ac:dyDescent="0.25">
      <c r="BK10929" s="82">
        <v>16214</v>
      </c>
      <c r="BL10929" t="s">
        <v>8850</v>
      </c>
    </row>
    <row r="10930" spans="63:64" x14ac:dyDescent="0.25">
      <c r="BK10930" s="82">
        <v>16215</v>
      </c>
      <c r="BL10930" t="s">
        <v>8851</v>
      </c>
    </row>
    <row r="10931" spans="63:64" x14ac:dyDescent="0.25">
      <c r="BK10931" s="82">
        <v>16216</v>
      </c>
      <c r="BL10931" t="s">
        <v>11626</v>
      </c>
    </row>
    <row r="10932" spans="63:64" x14ac:dyDescent="0.25">
      <c r="BK10932" s="82">
        <v>16217</v>
      </c>
      <c r="BL10932" t="s">
        <v>6668</v>
      </c>
    </row>
    <row r="10933" spans="63:64" x14ac:dyDescent="0.25">
      <c r="BK10933" s="82">
        <v>16218</v>
      </c>
      <c r="BL10933" t="s">
        <v>11627</v>
      </c>
    </row>
    <row r="10934" spans="63:64" x14ac:dyDescent="0.25">
      <c r="BK10934" s="82">
        <v>16219</v>
      </c>
      <c r="BL10934" t="s">
        <v>3741</v>
      </c>
    </row>
    <row r="10935" spans="63:64" x14ac:dyDescent="0.25">
      <c r="BK10935" s="82">
        <v>16220</v>
      </c>
      <c r="BL10935" t="s">
        <v>5853</v>
      </c>
    </row>
    <row r="10936" spans="63:64" x14ac:dyDescent="0.25">
      <c r="BK10936" s="82">
        <v>16221</v>
      </c>
      <c r="BL10936" t="s">
        <v>8852</v>
      </c>
    </row>
    <row r="10937" spans="63:64" x14ac:dyDescent="0.25">
      <c r="BK10937" s="82">
        <v>16222</v>
      </c>
      <c r="BL10937" t="s">
        <v>3872</v>
      </c>
    </row>
    <row r="10938" spans="63:64" x14ac:dyDescent="0.25">
      <c r="BK10938" s="82">
        <v>16223</v>
      </c>
      <c r="BL10938" t="s">
        <v>11586</v>
      </c>
    </row>
    <row r="10939" spans="63:64" x14ac:dyDescent="0.25">
      <c r="BK10939" s="82">
        <v>16224</v>
      </c>
      <c r="BL10939" t="s">
        <v>8853</v>
      </c>
    </row>
    <row r="10940" spans="63:64" x14ac:dyDescent="0.25">
      <c r="BK10940" s="82">
        <v>16225</v>
      </c>
      <c r="BL10940" t="s">
        <v>8854</v>
      </c>
    </row>
    <row r="10941" spans="63:64" x14ac:dyDescent="0.25">
      <c r="BK10941" s="82">
        <v>16226</v>
      </c>
      <c r="BL10941" t="s">
        <v>8855</v>
      </c>
    </row>
    <row r="10942" spans="63:64" x14ac:dyDescent="0.25">
      <c r="BK10942" s="82">
        <v>16227</v>
      </c>
      <c r="BL10942" t="s">
        <v>13003</v>
      </c>
    </row>
    <row r="10943" spans="63:64" x14ac:dyDescent="0.25">
      <c r="BK10943" s="82">
        <v>16228</v>
      </c>
      <c r="BL10943" t="s">
        <v>8857</v>
      </c>
    </row>
    <row r="10944" spans="63:64" x14ac:dyDescent="0.25">
      <c r="BK10944" s="82">
        <v>16229</v>
      </c>
      <c r="BL10944" t="s">
        <v>8858</v>
      </c>
    </row>
    <row r="10945" spans="63:64" x14ac:dyDescent="0.25">
      <c r="BK10945" s="82">
        <v>16230</v>
      </c>
      <c r="BL10945" t="s">
        <v>11628</v>
      </c>
    </row>
    <row r="10946" spans="63:64" x14ac:dyDescent="0.25">
      <c r="BK10946" s="82">
        <v>16231</v>
      </c>
      <c r="BL10946" t="s">
        <v>11629</v>
      </c>
    </row>
    <row r="10947" spans="63:64" x14ac:dyDescent="0.25">
      <c r="BK10947" s="82">
        <v>16232</v>
      </c>
      <c r="BL10947" t="s">
        <v>8859</v>
      </c>
    </row>
    <row r="10948" spans="63:64" x14ac:dyDescent="0.25">
      <c r="BK10948" s="82">
        <v>16233</v>
      </c>
      <c r="BL10948" t="s">
        <v>8860</v>
      </c>
    </row>
    <row r="10949" spans="63:64" x14ac:dyDescent="0.25">
      <c r="BK10949" s="82">
        <v>16234</v>
      </c>
      <c r="BL10949" t="s">
        <v>8861</v>
      </c>
    </row>
    <row r="10950" spans="63:64" x14ac:dyDescent="0.25">
      <c r="BK10950" s="82">
        <v>16235</v>
      </c>
      <c r="BL10950" t="s">
        <v>13004</v>
      </c>
    </row>
    <row r="10951" spans="63:64" x14ac:dyDescent="0.25">
      <c r="BK10951" s="82">
        <v>16236</v>
      </c>
      <c r="BL10951" t="s">
        <v>11630</v>
      </c>
    </row>
    <row r="10952" spans="63:64" x14ac:dyDescent="0.25">
      <c r="BK10952" s="82">
        <v>16237</v>
      </c>
      <c r="BL10952" t="s">
        <v>8395</v>
      </c>
    </row>
    <row r="10953" spans="63:64" x14ac:dyDescent="0.25">
      <c r="BK10953" s="82">
        <v>16238</v>
      </c>
      <c r="BL10953" t="s">
        <v>3673</v>
      </c>
    </row>
    <row r="10954" spans="63:64" x14ac:dyDescent="0.25">
      <c r="BK10954" s="82">
        <v>16240</v>
      </c>
      <c r="BL10954" t="s">
        <v>11631</v>
      </c>
    </row>
    <row r="10955" spans="63:64" x14ac:dyDescent="0.25">
      <c r="BK10955" s="82">
        <v>16241</v>
      </c>
      <c r="BL10955" t="s">
        <v>5746</v>
      </c>
    </row>
    <row r="10956" spans="63:64" x14ac:dyDescent="0.25">
      <c r="BK10956" s="82">
        <v>16242</v>
      </c>
      <c r="BL10956" t="s">
        <v>8862</v>
      </c>
    </row>
    <row r="10957" spans="63:64" x14ac:dyDescent="0.25">
      <c r="BK10957" s="82">
        <v>16243</v>
      </c>
      <c r="BL10957" t="s">
        <v>8752</v>
      </c>
    </row>
    <row r="10958" spans="63:64" x14ac:dyDescent="0.25">
      <c r="BK10958" s="82">
        <v>16244</v>
      </c>
      <c r="BL10958" t="s">
        <v>8863</v>
      </c>
    </row>
    <row r="10959" spans="63:64" x14ac:dyDescent="0.25">
      <c r="BK10959" s="82">
        <v>16245</v>
      </c>
      <c r="BL10959" t="s">
        <v>11632</v>
      </c>
    </row>
    <row r="10960" spans="63:64" x14ac:dyDescent="0.25">
      <c r="BK10960" s="82">
        <v>16246</v>
      </c>
      <c r="BL10960" t="s">
        <v>8864</v>
      </c>
    </row>
    <row r="10961" spans="63:64" x14ac:dyDescent="0.25">
      <c r="BK10961" s="82">
        <v>16247</v>
      </c>
      <c r="BL10961" t="s">
        <v>8262</v>
      </c>
    </row>
    <row r="10962" spans="63:64" x14ac:dyDescent="0.25">
      <c r="BK10962" s="82">
        <v>16248</v>
      </c>
      <c r="BL10962" t="s">
        <v>8865</v>
      </c>
    </row>
    <row r="10963" spans="63:64" x14ac:dyDescent="0.25">
      <c r="BK10963" s="82">
        <v>16249</v>
      </c>
      <c r="BL10963" t="s">
        <v>11633</v>
      </c>
    </row>
    <row r="10964" spans="63:64" x14ac:dyDescent="0.25">
      <c r="BK10964" s="82">
        <v>16250</v>
      </c>
      <c r="BL10964" t="s">
        <v>11634</v>
      </c>
    </row>
    <row r="10965" spans="63:64" x14ac:dyDescent="0.25">
      <c r="BK10965" s="82">
        <v>16251</v>
      </c>
      <c r="BL10965" t="s">
        <v>11635</v>
      </c>
    </row>
    <row r="10966" spans="63:64" x14ac:dyDescent="0.25">
      <c r="BK10966" s="82">
        <v>16252</v>
      </c>
      <c r="BL10966" t="s">
        <v>11636</v>
      </c>
    </row>
    <row r="10967" spans="63:64" x14ac:dyDescent="0.25">
      <c r="BK10967" s="82">
        <v>16253</v>
      </c>
      <c r="BL10967" t="s">
        <v>3872</v>
      </c>
    </row>
    <row r="10968" spans="63:64" x14ac:dyDescent="0.25">
      <c r="BK10968" s="82">
        <v>16254</v>
      </c>
      <c r="BL10968" t="s">
        <v>8866</v>
      </c>
    </row>
    <row r="10969" spans="63:64" x14ac:dyDescent="0.25">
      <c r="BK10969" s="82">
        <v>16255</v>
      </c>
      <c r="BL10969" t="s">
        <v>8867</v>
      </c>
    </row>
    <row r="10970" spans="63:64" x14ac:dyDescent="0.25">
      <c r="BK10970" s="82">
        <v>16256</v>
      </c>
      <c r="BL10970" t="s">
        <v>8868</v>
      </c>
    </row>
    <row r="10971" spans="63:64" x14ac:dyDescent="0.25">
      <c r="BK10971" s="82">
        <v>16257</v>
      </c>
      <c r="BL10971" t="s">
        <v>3411</v>
      </c>
    </row>
    <row r="10972" spans="63:64" x14ac:dyDescent="0.25">
      <c r="BK10972" s="82">
        <v>16258</v>
      </c>
      <c r="BL10972" t="s">
        <v>11598</v>
      </c>
    </row>
    <row r="10973" spans="63:64" x14ac:dyDescent="0.25">
      <c r="BK10973" s="82">
        <v>16259</v>
      </c>
      <c r="BL10973" t="s">
        <v>8869</v>
      </c>
    </row>
    <row r="10974" spans="63:64" x14ac:dyDescent="0.25">
      <c r="BK10974" s="82">
        <v>16260</v>
      </c>
      <c r="BL10974" t="s">
        <v>11637</v>
      </c>
    </row>
    <row r="10975" spans="63:64" x14ac:dyDescent="0.25">
      <c r="BK10975" s="82">
        <v>16261</v>
      </c>
      <c r="BL10975" t="s">
        <v>8870</v>
      </c>
    </row>
    <row r="10976" spans="63:64" x14ac:dyDescent="0.25">
      <c r="BK10976" s="82">
        <v>16262</v>
      </c>
      <c r="BL10976" t="s">
        <v>8871</v>
      </c>
    </row>
    <row r="10977" spans="63:64" x14ac:dyDescent="0.25">
      <c r="BK10977" s="82">
        <v>16263</v>
      </c>
      <c r="BL10977" t="s">
        <v>8644</v>
      </c>
    </row>
    <row r="10978" spans="63:64" x14ac:dyDescent="0.25">
      <c r="BK10978" s="82">
        <v>16264</v>
      </c>
      <c r="BL10978" t="s">
        <v>9422</v>
      </c>
    </row>
    <row r="10979" spans="63:64" x14ac:dyDescent="0.25">
      <c r="BK10979" s="82">
        <v>16265</v>
      </c>
      <c r="BL10979" t="s">
        <v>8872</v>
      </c>
    </row>
    <row r="10980" spans="63:64" x14ac:dyDescent="0.25">
      <c r="BK10980" s="82">
        <v>16266</v>
      </c>
      <c r="BL10980" t="s">
        <v>11638</v>
      </c>
    </row>
    <row r="10981" spans="63:64" x14ac:dyDescent="0.25">
      <c r="BK10981" s="82">
        <v>16267</v>
      </c>
      <c r="BL10981" t="s">
        <v>8417</v>
      </c>
    </row>
    <row r="10982" spans="63:64" x14ac:dyDescent="0.25">
      <c r="BK10982" s="82">
        <v>16268</v>
      </c>
      <c r="BL10982" t="s">
        <v>8873</v>
      </c>
    </row>
    <row r="10983" spans="63:64" x14ac:dyDescent="0.25">
      <c r="BK10983" s="82">
        <v>16269</v>
      </c>
      <c r="BL10983" t="s">
        <v>9612</v>
      </c>
    </row>
    <row r="10984" spans="63:64" x14ac:dyDescent="0.25">
      <c r="BK10984" s="82">
        <v>16270</v>
      </c>
      <c r="BL10984" t="s">
        <v>9613</v>
      </c>
    </row>
    <row r="10985" spans="63:64" x14ac:dyDescent="0.25">
      <c r="BK10985" s="82">
        <v>16271</v>
      </c>
      <c r="BL10985" t="s">
        <v>8874</v>
      </c>
    </row>
    <row r="10986" spans="63:64" x14ac:dyDescent="0.25">
      <c r="BK10986" s="82">
        <v>16272</v>
      </c>
      <c r="BL10986" t="s">
        <v>8875</v>
      </c>
    </row>
    <row r="10987" spans="63:64" x14ac:dyDescent="0.25">
      <c r="BK10987" s="82">
        <v>16273</v>
      </c>
      <c r="BL10987" t="s">
        <v>13005</v>
      </c>
    </row>
    <row r="10988" spans="63:64" x14ac:dyDescent="0.25">
      <c r="BK10988" s="82">
        <v>16274</v>
      </c>
      <c r="BL10988" t="s">
        <v>11639</v>
      </c>
    </row>
    <row r="10989" spans="63:64" x14ac:dyDescent="0.25">
      <c r="BK10989" s="82">
        <v>16275</v>
      </c>
      <c r="BL10989" t="s">
        <v>13006</v>
      </c>
    </row>
    <row r="10990" spans="63:64" x14ac:dyDescent="0.25">
      <c r="BK10990" s="82">
        <v>16276</v>
      </c>
      <c r="BL10990" t="s">
        <v>11640</v>
      </c>
    </row>
    <row r="10991" spans="63:64" x14ac:dyDescent="0.25">
      <c r="BK10991" s="82">
        <v>16277</v>
      </c>
      <c r="BL10991" t="s">
        <v>11641</v>
      </c>
    </row>
    <row r="10992" spans="63:64" x14ac:dyDescent="0.25">
      <c r="BK10992" s="82">
        <v>16278</v>
      </c>
      <c r="BL10992" t="s">
        <v>11642</v>
      </c>
    </row>
    <row r="10993" spans="63:64" x14ac:dyDescent="0.25">
      <c r="BK10993" s="82">
        <v>16279</v>
      </c>
      <c r="BL10993" t="s">
        <v>11643</v>
      </c>
    </row>
    <row r="10994" spans="63:64" x14ac:dyDescent="0.25">
      <c r="BK10994" s="82">
        <v>16280</v>
      </c>
      <c r="BL10994" t="s">
        <v>11644</v>
      </c>
    </row>
    <row r="10995" spans="63:64" x14ac:dyDescent="0.25">
      <c r="BK10995" s="82">
        <v>16281</v>
      </c>
      <c r="BL10995" t="s">
        <v>8004</v>
      </c>
    </row>
    <row r="10996" spans="63:64" x14ac:dyDescent="0.25">
      <c r="BK10996" s="82">
        <v>16282</v>
      </c>
      <c r="BL10996" t="s">
        <v>8634</v>
      </c>
    </row>
    <row r="10997" spans="63:64" x14ac:dyDescent="0.25">
      <c r="BK10997" s="82">
        <v>16283</v>
      </c>
      <c r="BL10997" t="s">
        <v>8876</v>
      </c>
    </row>
    <row r="10998" spans="63:64" x14ac:dyDescent="0.25">
      <c r="BK10998" s="82">
        <v>16284</v>
      </c>
      <c r="BL10998" t="s">
        <v>7978</v>
      </c>
    </row>
    <row r="10999" spans="63:64" x14ac:dyDescent="0.25">
      <c r="BK10999" s="82">
        <v>16285</v>
      </c>
      <c r="BL10999" t="s">
        <v>8877</v>
      </c>
    </row>
    <row r="11000" spans="63:64" x14ac:dyDescent="0.25">
      <c r="BK11000" s="82">
        <v>16286</v>
      </c>
      <c r="BL11000" t="s">
        <v>5978</v>
      </c>
    </row>
    <row r="11001" spans="63:64" x14ac:dyDescent="0.25">
      <c r="BK11001" s="82">
        <v>16287</v>
      </c>
      <c r="BL11001" t="s">
        <v>3761</v>
      </c>
    </row>
    <row r="11002" spans="63:64" x14ac:dyDescent="0.25">
      <c r="BK11002" s="82">
        <v>16288</v>
      </c>
      <c r="BL11002" t="s">
        <v>13007</v>
      </c>
    </row>
    <row r="11003" spans="63:64" x14ac:dyDescent="0.25">
      <c r="BK11003" s="82">
        <v>16289</v>
      </c>
      <c r="BL11003" t="s">
        <v>11645</v>
      </c>
    </row>
    <row r="11004" spans="63:64" x14ac:dyDescent="0.25">
      <c r="BK11004" s="82">
        <v>16290</v>
      </c>
      <c r="BL11004" t="s">
        <v>11646</v>
      </c>
    </row>
    <row r="11005" spans="63:64" x14ac:dyDescent="0.25">
      <c r="BK11005" s="82">
        <v>16291</v>
      </c>
      <c r="BL11005" t="s">
        <v>11647</v>
      </c>
    </row>
    <row r="11006" spans="63:64" x14ac:dyDescent="0.25">
      <c r="BK11006" s="82">
        <v>16292</v>
      </c>
      <c r="BL11006" t="s">
        <v>11648</v>
      </c>
    </row>
    <row r="11007" spans="63:64" x14ac:dyDescent="0.25">
      <c r="BK11007" s="82">
        <v>16293</v>
      </c>
      <c r="BL11007" t="s">
        <v>8879</v>
      </c>
    </row>
    <row r="11008" spans="63:64" x14ac:dyDescent="0.25">
      <c r="BK11008" s="82">
        <v>16294</v>
      </c>
      <c r="BL11008" t="s">
        <v>11649</v>
      </c>
    </row>
    <row r="11009" spans="63:64" x14ac:dyDescent="0.25">
      <c r="BK11009" s="82">
        <v>16295</v>
      </c>
      <c r="BL11009" t="s">
        <v>8880</v>
      </c>
    </row>
    <row r="11010" spans="63:64" x14ac:dyDescent="0.25">
      <c r="BK11010" s="82">
        <v>16296</v>
      </c>
      <c r="BL11010" t="s">
        <v>11439</v>
      </c>
    </row>
    <row r="11011" spans="63:64" x14ac:dyDescent="0.25">
      <c r="BK11011" s="82">
        <v>16297</v>
      </c>
      <c r="BL11011" t="s">
        <v>11650</v>
      </c>
    </row>
    <row r="11012" spans="63:64" x14ac:dyDescent="0.25">
      <c r="BK11012" s="82">
        <v>16298</v>
      </c>
      <c r="BL11012" t="s">
        <v>8881</v>
      </c>
    </row>
    <row r="11013" spans="63:64" x14ac:dyDescent="0.25">
      <c r="BK11013" s="82">
        <v>16299</v>
      </c>
      <c r="BL11013" t="s">
        <v>8881</v>
      </c>
    </row>
    <row r="11014" spans="63:64" x14ac:dyDescent="0.25">
      <c r="BK11014" s="82">
        <v>16300</v>
      </c>
      <c r="BL11014" t="s">
        <v>11651</v>
      </c>
    </row>
    <row r="11015" spans="63:64" x14ac:dyDescent="0.25">
      <c r="BK11015" s="82">
        <v>16301</v>
      </c>
      <c r="BL11015" t="s">
        <v>4110</v>
      </c>
    </row>
    <row r="11016" spans="63:64" x14ac:dyDescent="0.25">
      <c r="BK11016" s="82">
        <v>16302</v>
      </c>
      <c r="BL11016" t="s">
        <v>8882</v>
      </c>
    </row>
    <row r="11017" spans="63:64" x14ac:dyDescent="0.25">
      <c r="BK11017" s="82">
        <v>16303</v>
      </c>
      <c r="BL11017" t="s">
        <v>11327</v>
      </c>
    </row>
    <row r="11018" spans="63:64" x14ac:dyDescent="0.25">
      <c r="BK11018" s="82">
        <v>16304</v>
      </c>
      <c r="BL11018" t="s">
        <v>11652</v>
      </c>
    </row>
    <row r="11019" spans="63:64" x14ac:dyDescent="0.25">
      <c r="BK11019" s="82">
        <v>16305</v>
      </c>
      <c r="BL11019" t="s">
        <v>5081</v>
      </c>
    </row>
    <row r="11020" spans="63:64" x14ac:dyDescent="0.25">
      <c r="BK11020" s="82">
        <v>16306</v>
      </c>
      <c r="BL11020" t="s">
        <v>8883</v>
      </c>
    </row>
    <row r="11021" spans="63:64" x14ac:dyDescent="0.25">
      <c r="BK11021" s="82">
        <v>16307</v>
      </c>
      <c r="BL11021" t="s">
        <v>11653</v>
      </c>
    </row>
    <row r="11022" spans="63:64" x14ac:dyDescent="0.25">
      <c r="BK11022" s="82">
        <v>16308</v>
      </c>
      <c r="BL11022" t="s">
        <v>11654</v>
      </c>
    </row>
    <row r="11023" spans="63:64" x14ac:dyDescent="0.25">
      <c r="BK11023" s="82">
        <v>16309</v>
      </c>
      <c r="BL11023" t="s">
        <v>8884</v>
      </c>
    </row>
    <row r="11024" spans="63:64" x14ac:dyDescent="0.25">
      <c r="BK11024" s="82">
        <v>16310</v>
      </c>
      <c r="BL11024" t="s">
        <v>4893</v>
      </c>
    </row>
    <row r="11025" spans="63:64" x14ac:dyDescent="0.25">
      <c r="BK11025" s="82">
        <v>16311</v>
      </c>
      <c r="BL11025" t="s">
        <v>8885</v>
      </c>
    </row>
    <row r="11026" spans="63:64" x14ac:dyDescent="0.25">
      <c r="BK11026" s="82">
        <v>16312</v>
      </c>
      <c r="BL11026" t="s">
        <v>11655</v>
      </c>
    </row>
    <row r="11027" spans="63:64" x14ac:dyDescent="0.25">
      <c r="BK11027" s="82">
        <v>16313</v>
      </c>
      <c r="BL11027" t="s">
        <v>8886</v>
      </c>
    </row>
    <row r="11028" spans="63:64" x14ac:dyDescent="0.25">
      <c r="BK11028" s="82">
        <v>16314</v>
      </c>
      <c r="BL11028" t="s">
        <v>8886</v>
      </c>
    </row>
    <row r="11029" spans="63:64" x14ac:dyDescent="0.25">
      <c r="BK11029" s="82">
        <v>16315</v>
      </c>
      <c r="BL11029" t="s">
        <v>8887</v>
      </c>
    </row>
    <row r="11030" spans="63:64" x14ac:dyDescent="0.25">
      <c r="BK11030" s="82">
        <v>16316</v>
      </c>
      <c r="BL11030" t="s">
        <v>11656</v>
      </c>
    </row>
    <row r="11031" spans="63:64" x14ac:dyDescent="0.25">
      <c r="BK11031" s="82">
        <v>16317</v>
      </c>
      <c r="BL11031" t="s">
        <v>8732</v>
      </c>
    </row>
    <row r="11032" spans="63:64" x14ac:dyDescent="0.25">
      <c r="BK11032" s="82">
        <v>16318</v>
      </c>
      <c r="BL11032" t="s">
        <v>6666</v>
      </c>
    </row>
    <row r="11033" spans="63:64" x14ac:dyDescent="0.25">
      <c r="BK11033" s="82">
        <v>16319</v>
      </c>
      <c r="BL11033" t="s">
        <v>11657</v>
      </c>
    </row>
    <row r="11034" spans="63:64" x14ac:dyDescent="0.25">
      <c r="BK11034" s="82">
        <v>16320</v>
      </c>
      <c r="BL11034" t="s">
        <v>11658</v>
      </c>
    </row>
    <row r="11035" spans="63:64" x14ac:dyDescent="0.25">
      <c r="BK11035" s="82">
        <v>16321</v>
      </c>
      <c r="BL11035" t="s">
        <v>11659</v>
      </c>
    </row>
    <row r="11036" spans="63:64" x14ac:dyDescent="0.25">
      <c r="BK11036" s="82">
        <v>16322</v>
      </c>
      <c r="BL11036" t="s">
        <v>8888</v>
      </c>
    </row>
    <row r="11037" spans="63:64" x14ac:dyDescent="0.25">
      <c r="BK11037" s="82">
        <v>16323</v>
      </c>
      <c r="BL11037" t="s">
        <v>8889</v>
      </c>
    </row>
    <row r="11038" spans="63:64" x14ac:dyDescent="0.25">
      <c r="BK11038" s="82">
        <v>16324</v>
      </c>
      <c r="BL11038" t="s">
        <v>11660</v>
      </c>
    </row>
    <row r="11039" spans="63:64" x14ac:dyDescent="0.25">
      <c r="BK11039" s="82">
        <v>16325</v>
      </c>
      <c r="BL11039" t="s">
        <v>8890</v>
      </c>
    </row>
    <row r="11040" spans="63:64" x14ac:dyDescent="0.25">
      <c r="BK11040" s="82">
        <v>16326</v>
      </c>
      <c r="BL11040" t="s">
        <v>11661</v>
      </c>
    </row>
    <row r="11041" spans="63:64" x14ac:dyDescent="0.25">
      <c r="BK11041" s="82">
        <v>16327</v>
      </c>
      <c r="BL11041" t="s">
        <v>3093</v>
      </c>
    </row>
    <row r="11042" spans="63:64" x14ac:dyDescent="0.25">
      <c r="BK11042" s="82">
        <v>16328</v>
      </c>
      <c r="BL11042" t="s">
        <v>1563</v>
      </c>
    </row>
    <row r="11043" spans="63:64" x14ac:dyDescent="0.25">
      <c r="BK11043" s="82">
        <v>16329</v>
      </c>
      <c r="BL11043" t="s">
        <v>8123</v>
      </c>
    </row>
    <row r="11044" spans="63:64" x14ac:dyDescent="0.25">
      <c r="BK11044" s="82">
        <v>16330</v>
      </c>
      <c r="BL11044" t="s">
        <v>8891</v>
      </c>
    </row>
    <row r="11045" spans="63:64" x14ac:dyDescent="0.25">
      <c r="BK11045" s="82">
        <v>16331</v>
      </c>
      <c r="BL11045" t="s">
        <v>8617</v>
      </c>
    </row>
    <row r="11046" spans="63:64" x14ac:dyDescent="0.25">
      <c r="BK11046" s="82">
        <v>16332</v>
      </c>
      <c r="BL11046" t="s">
        <v>8892</v>
      </c>
    </row>
    <row r="11047" spans="63:64" x14ac:dyDescent="0.25">
      <c r="BK11047" s="82">
        <v>16333</v>
      </c>
      <c r="BL11047" t="s">
        <v>11088</v>
      </c>
    </row>
    <row r="11048" spans="63:64" x14ac:dyDescent="0.25">
      <c r="BK11048" s="82">
        <v>16334</v>
      </c>
      <c r="BL11048" t="s">
        <v>11662</v>
      </c>
    </row>
    <row r="11049" spans="63:64" x14ac:dyDescent="0.25">
      <c r="BK11049" s="82">
        <v>16335</v>
      </c>
      <c r="BL11049" t="s">
        <v>8893</v>
      </c>
    </row>
    <row r="11050" spans="63:64" x14ac:dyDescent="0.25">
      <c r="BK11050" s="82">
        <v>16336</v>
      </c>
      <c r="BL11050" t="s">
        <v>11663</v>
      </c>
    </row>
    <row r="11051" spans="63:64" x14ac:dyDescent="0.25">
      <c r="BK11051" s="82">
        <v>16337</v>
      </c>
      <c r="BL11051" t="s">
        <v>8885</v>
      </c>
    </row>
    <row r="11052" spans="63:64" x14ac:dyDescent="0.25">
      <c r="BK11052" s="82">
        <v>16338</v>
      </c>
      <c r="BL11052" t="s">
        <v>8894</v>
      </c>
    </row>
    <row r="11053" spans="63:64" x14ac:dyDescent="0.25">
      <c r="BK11053" s="82">
        <v>16339</v>
      </c>
      <c r="BL11053" t="s">
        <v>8416</v>
      </c>
    </row>
    <row r="11054" spans="63:64" x14ac:dyDescent="0.25">
      <c r="BK11054" s="82">
        <v>16340</v>
      </c>
      <c r="BL11054" t="s">
        <v>12386</v>
      </c>
    </row>
    <row r="11055" spans="63:64" x14ac:dyDescent="0.25">
      <c r="BK11055" s="82">
        <v>16341</v>
      </c>
      <c r="BL11055" t="s">
        <v>11664</v>
      </c>
    </row>
    <row r="11056" spans="63:64" x14ac:dyDescent="0.25">
      <c r="BK11056" s="82">
        <v>16342</v>
      </c>
      <c r="BL11056" t="s">
        <v>8896</v>
      </c>
    </row>
    <row r="11057" spans="63:64" x14ac:dyDescent="0.25">
      <c r="BK11057" s="82">
        <v>16343</v>
      </c>
      <c r="BL11057" t="s">
        <v>8747</v>
      </c>
    </row>
    <row r="11058" spans="63:64" x14ac:dyDescent="0.25">
      <c r="BK11058" s="82">
        <v>16344</v>
      </c>
      <c r="BL11058" t="s">
        <v>8897</v>
      </c>
    </row>
    <row r="11059" spans="63:64" x14ac:dyDescent="0.25">
      <c r="BK11059" s="82">
        <v>16345</v>
      </c>
      <c r="BL11059" t="s">
        <v>11665</v>
      </c>
    </row>
    <row r="11060" spans="63:64" x14ac:dyDescent="0.25">
      <c r="BK11060" s="82">
        <v>16346</v>
      </c>
      <c r="BL11060" t="s">
        <v>8898</v>
      </c>
    </row>
    <row r="11061" spans="63:64" x14ac:dyDescent="0.25">
      <c r="BK11061" s="82">
        <v>16347</v>
      </c>
      <c r="BL11061" t="s">
        <v>11666</v>
      </c>
    </row>
    <row r="11062" spans="63:64" x14ac:dyDescent="0.25">
      <c r="BK11062" s="82">
        <v>16348</v>
      </c>
      <c r="BL11062" t="s">
        <v>8899</v>
      </c>
    </row>
    <row r="11063" spans="63:64" x14ac:dyDescent="0.25">
      <c r="BK11063" s="82">
        <v>16349</v>
      </c>
      <c r="BL11063" t="s">
        <v>11667</v>
      </c>
    </row>
    <row r="11064" spans="63:64" x14ac:dyDescent="0.25">
      <c r="BK11064" s="82">
        <v>16350</v>
      </c>
      <c r="BL11064" t="s">
        <v>11668</v>
      </c>
    </row>
    <row r="11065" spans="63:64" x14ac:dyDescent="0.25">
      <c r="BK11065" s="82">
        <v>16351</v>
      </c>
      <c r="BL11065" t="s">
        <v>11669</v>
      </c>
    </row>
    <row r="11066" spans="63:64" x14ac:dyDescent="0.25">
      <c r="BK11066" s="82">
        <v>16352</v>
      </c>
      <c r="BL11066" t="s">
        <v>8900</v>
      </c>
    </row>
    <row r="11067" spans="63:64" x14ac:dyDescent="0.25">
      <c r="BK11067" s="82">
        <v>16353</v>
      </c>
      <c r="BL11067" t="s">
        <v>8901</v>
      </c>
    </row>
    <row r="11068" spans="63:64" x14ac:dyDescent="0.25">
      <c r="BK11068" s="82">
        <v>16354</v>
      </c>
      <c r="BL11068" t="s">
        <v>8830</v>
      </c>
    </row>
    <row r="11069" spans="63:64" x14ac:dyDescent="0.25">
      <c r="BK11069" s="82">
        <v>16355</v>
      </c>
      <c r="BL11069" t="s">
        <v>8902</v>
      </c>
    </row>
    <row r="11070" spans="63:64" x14ac:dyDescent="0.25">
      <c r="BK11070" s="82">
        <v>16356</v>
      </c>
      <c r="BL11070" t="s">
        <v>11670</v>
      </c>
    </row>
    <row r="11071" spans="63:64" x14ac:dyDescent="0.25">
      <c r="BK11071" s="82">
        <v>16357</v>
      </c>
      <c r="BL11071" t="s">
        <v>8903</v>
      </c>
    </row>
    <row r="11072" spans="63:64" x14ac:dyDescent="0.25">
      <c r="BK11072" s="82">
        <v>16358</v>
      </c>
      <c r="BL11072" t="s">
        <v>8904</v>
      </c>
    </row>
    <row r="11073" spans="63:64" x14ac:dyDescent="0.25">
      <c r="BK11073" s="82">
        <v>16359</v>
      </c>
      <c r="BL11073" t="s">
        <v>8905</v>
      </c>
    </row>
    <row r="11074" spans="63:64" x14ac:dyDescent="0.25">
      <c r="BK11074" s="82">
        <v>16360</v>
      </c>
      <c r="BL11074" t="s">
        <v>11671</v>
      </c>
    </row>
    <row r="11075" spans="63:64" x14ac:dyDescent="0.25">
      <c r="BK11075" s="82">
        <v>16361</v>
      </c>
      <c r="BL11075" t="s">
        <v>12413</v>
      </c>
    </row>
    <row r="11076" spans="63:64" x14ac:dyDescent="0.25">
      <c r="BK11076" s="82">
        <v>16362</v>
      </c>
      <c r="BL11076" t="s">
        <v>11672</v>
      </c>
    </row>
    <row r="11077" spans="63:64" x14ac:dyDescent="0.25">
      <c r="BK11077" s="82">
        <v>16363</v>
      </c>
      <c r="BL11077" t="s">
        <v>11673</v>
      </c>
    </row>
    <row r="11078" spans="63:64" x14ac:dyDescent="0.25">
      <c r="BK11078" s="82">
        <v>16364</v>
      </c>
      <c r="BL11078" t="s">
        <v>8906</v>
      </c>
    </row>
    <row r="11079" spans="63:64" x14ac:dyDescent="0.25">
      <c r="BK11079" s="82">
        <v>16365</v>
      </c>
      <c r="BL11079" t="s">
        <v>11674</v>
      </c>
    </row>
    <row r="11080" spans="63:64" x14ac:dyDescent="0.25">
      <c r="BK11080" s="82">
        <v>16366</v>
      </c>
      <c r="BL11080" t="s">
        <v>8907</v>
      </c>
    </row>
    <row r="11081" spans="63:64" x14ac:dyDescent="0.25">
      <c r="BK11081" s="82">
        <v>16367</v>
      </c>
      <c r="BL11081" t="s">
        <v>11675</v>
      </c>
    </row>
    <row r="11082" spans="63:64" x14ac:dyDescent="0.25">
      <c r="BK11082" s="82">
        <v>16368</v>
      </c>
      <c r="BL11082" t="s">
        <v>11676</v>
      </c>
    </row>
    <row r="11083" spans="63:64" x14ac:dyDescent="0.25">
      <c r="BK11083" s="82">
        <v>16369</v>
      </c>
      <c r="BL11083" t="s">
        <v>8908</v>
      </c>
    </row>
    <row r="11084" spans="63:64" x14ac:dyDescent="0.25">
      <c r="BK11084" s="82">
        <v>16370</v>
      </c>
      <c r="BL11084" t="s">
        <v>11677</v>
      </c>
    </row>
    <row r="11085" spans="63:64" x14ac:dyDescent="0.25">
      <c r="BK11085" s="82">
        <v>16371</v>
      </c>
      <c r="BL11085" t="s">
        <v>8909</v>
      </c>
    </row>
    <row r="11086" spans="63:64" x14ac:dyDescent="0.25">
      <c r="BK11086" s="82">
        <v>16372</v>
      </c>
      <c r="BL11086" t="s">
        <v>11678</v>
      </c>
    </row>
    <row r="11087" spans="63:64" x14ac:dyDescent="0.25">
      <c r="BK11087" s="82">
        <v>16373</v>
      </c>
      <c r="BL11087" t="s">
        <v>11571</v>
      </c>
    </row>
    <row r="11088" spans="63:64" x14ac:dyDescent="0.25">
      <c r="BK11088" s="82">
        <v>16374</v>
      </c>
      <c r="BL11088" t="s">
        <v>7974</v>
      </c>
    </row>
    <row r="11089" spans="63:64" x14ac:dyDescent="0.25">
      <c r="BK11089" s="82">
        <v>16375</v>
      </c>
      <c r="BL11089" t="s">
        <v>8910</v>
      </c>
    </row>
    <row r="11090" spans="63:64" x14ac:dyDescent="0.25">
      <c r="BK11090" s="82">
        <v>16376</v>
      </c>
      <c r="BL11090" t="s">
        <v>8911</v>
      </c>
    </row>
    <row r="11091" spans="63:64" x14ac:dyDescent="0.25">
      <c r="BK11091" s="82">
        <v>16377</v>
      </c>
      <c r="BL11091" t="s">
        <v>11679</v>
      </c>
    </row>
    <row r="11092" spans="63:64" x14ac:dyDescent="0.25">
      <c r="BK11092" s="82">
        <v>16378</v>
      </c>
      <c r="BL11092" t="s">
        <v>11680</v>
      </c>
    </row>
    <row r="11093" spans="63:64" x14ac:dyDescent="0.25">
      <c r="BK11093" s="82">
        <v>16379</v>
      </c>
      <c r="BL11093" t="s">
        <v>8360</v>
      </c>
    </row>
    <row r="11094" spans="63:64" x14ac:dyDescent="0.25">
      <c r="BK11094" s="82">
        <v>16380</v>
      </c>
      <c r="BL11094" t="s">
        <v>11681</v>
      </c>
    </row>
    <row r="11095" spans="63:64" x14ac:dyDescent="0.25">
      <c r="BK11095" s="82">
        <v>16382</v>
      </c>
      <c r="BL11095" t="s">
        <v>8913</v>
      </c>
    </row>
    <row r="11096" spans="63:64" x14ac:dyDescent="0.25">
      <c r="BK11096" s="82">
        <v>16383</v>
      </c>
      <c r="BL11096" t="s">
        <v>5324</v>
      </c>
    </row>
    <row r="11097" spans="63:64" x14ac:dyDescent="0.25">
      <c r="BK11097" s="82">
        <v>16384</v>
      </c>
      <c r="BL11097" t="s">
        <v>11682</v>
      </c>
    </row>
    <row r="11098" spans="63:64" x14ac:dyDescent="0.25">
      <c r="BK11098" s="82">
        <v>16385</v>
      </c>
      <c r="BL11098" t="s">
        <v>3741</v>
      </c>
    </row>
    <row r="11099" spans="63:64" x14ac:dyDescent="0.25">
      <c r="BK11099" s="82">
        <v>16386</v>
      </c>
      <c r="BL11099" t="s">
        <v>8914</v>
      </c>
    </row>
    <row r="11100" spans="63:64" x14ac:dyDescent="0.25">
      <c r="BK11100" s="82">
        <v>16387</v>
      </c>
      <c r="BL11100" t="s">
        <v>8915</v>
      </c>
    </row>
    <row r="11101" spans="63:64" x14ac:dyDescent="0.25">
      <c r="BK11101" s="82">
        <v>16388</v>
      </c>
      <c r="BL11101" t="s">
        <v>11683</v>
      </c>
    </row>
    <row r="11102" spans="63:64" x14ac:dyDescent="0.25">
      <c r="BK11102" s="82">
        <v>16389</v>
      </c>
      <c r="BL11102" t="s">
        <v>8916</v>
      </c>
    </row>
    <row r="11103" spans="63:64" x14ac:dyDescent="0.25">
      <c r="BK11103" s="82">
        <v>16390</v>
      </c>
      <c r="BL11103" t="s">
        <v>11684</v>
      </c>
    </row>
    <row r="11104" spans="63:64" x14ac:dyDescent="0.25">
      <c r="BK11104" s="82">
        <v>16391</v>
      </c>
      <c r="BL11104" t="s">
        <v>11685</v>
      </c>
    </row>
    <row r="11105" spans="63:64" x14ac:dyDescent="0.25">
      <c r="BK11105" s="82">
        <v>16392</v>
      </c>
      <c r="BL11105" t="s">
        <v>8917</v>
      </c>
    </row>
    <row r="11106" spans="63:64" x14ac:dyDescent="0.25">
      <c r="BK11106" s="82">
        <v>16393</v>
      </c>
      <c r="BL11106" t="s">
        <v>8707</v>
      </c>
    </row>
    <row r="11107" spans="63:64" x14ac:dyDescent="0.25">
      <c r="BK11107" s="82">
        <v>16394</v>
      </c>
      <c r="BL11107" t="s">
        <v>8918</v>
      </c>
    </row>
    <row r="11108" spans="63:64" x14ac:dyDescent="0.25">
      <c r="BK11108" s="82">
        <v>16395</v>
      </c>
      <c r="BL11108" t="s">
        <v>8919</v>
      </c>
    </row>
    <row r="11109" spans="63:64" x14ac:dyDescent="0.25">
      <c r="BK11109" s="82">
        <v>16396</v>
      </c>
      <c r="BL11109" t="s">
        <v>11686</v>
      </c>
    </row>
    <row r="11110" spans="63:64" x14ac:dyDescent="0.25">
      <c r="BK11110" s="82">
        <v>16397</v>
      </c>
      <c r="BL11110" t="s">
        <v>11687</v>
      </c>
    </row>
    <row r="11111" spans="63:64" x14ac:dyDescent="0.25">
      <c r="BK11111" s="82">
        <v>16398</v>
      </c>
      <c r="BL11111" t="s">
        <v>7973</v>
      </c>
    </row>
    <row r="11112" spans="63:64" x14ac:dyDescent="0.25">
      <c r="BK11112" s="82">
        <v>16399</v>
      </c>
      <c r="BL11112" t="s">
        <v>827</v>
      </c>
    </row>
    <row r="11113" spans="63:64" x14ac:dyDescent="0.25">
      <c r="BK11113" s="82">
        <v>16400</v>
      </c>
      <c r="BL11113" t="s">
        <v>8920</v>
      </c>
    </row>
    <row r="11114" spans="63:64" x14ac:dyDescent="0.25">
      <c r="BK11114" s="82">
        <v>16401</v>
      </c>
      <c r="BL11114" t="s">
        <v>11688</v>
      </c>
    </row>
    <row r="11115" spans="63:64" x14ac:dyDescent="0.25">
      <c r="BK11115" s="82">
        <v>16402</v>
      </c>
      <c r="BL11115" t="s">
        <v>8921</v>
      </c>
    </row>
    <row r="11116" spans="63:64" x14ac:dyDescent="0.25">
      <c r="BK11116" s="82">
        <v>16403</v>
      </c>
      <c r="BL11116" t="s">
        <v>8577</v>
      </c>
    </row>
    <row r="11117" spans="63:64" x14ac:dyDescent="0.25">
      <c r="BK11117" s="82">
        <v>16404</v>
      </c>
      <c r="BL11117" t="s">
        <v>11689</v>
      </c>
    </row>
    <row r="11118" spans="63:64" x14ac:dyDescent="0.25">
      <c r="BK11118" s="82">
        <v>16405</v>
      </c>
      <c r="BL11118" t="s">
        <v>9423</v>
      </c>
    </row>
    <row r="11119" spans="63:64" x14ac:dyDescent="0.25">
      <c r="BK11119" s="82">
        <v>16406</v>
      </c>
      <c r="BL11119" t="s">
        <v>8922</v>
      </c>
    </row>
    <row r="11120" spans="63:64" x14ac:dyDescent="0.25">
      <c r="BK11120" s="82">
        <v>16407</v>
      </c>
      <c r="BL11120" t="s">
        <v>8923</v>
      </c>
    </row>
    <row r="11121" spans="63:64" x14ac:dyDescent="0.25">
      <c r="BK11121" s="82">
        <v>16408</v>
      </c>
      <c r="BL11121" t="s">
        <v>8924</v>
      </c>
    </row>
    <row r="11122" spans="63:64" x14ac:dyDescent="0.25">
      <c r="BK11122" s="82">
        <v>16409</v>
      </c>
      <c r="BL11122" t="s">
        <v>8925</v>
      </c>
    </row>
    <row r="11123" spans="63:64" x14ac:dyDescent="0.25">
      <c r="BK11123" s="82">
        <v>16410</v>
      </c>
      <c r="BL11123" t="s">
        <v>8926</v>
      </c>
    </row>
    <row r="11124" spans="63:64" x14ac:dyDescent="0.25">
      <c r="BK11124" s="82">
        <v>16411</v>
      </c>
      <c r="BL11124" t="s">
        <v>8927</v>
      </c>
    </row>
    <row r="11125" spans="63:64" x14ac:dyDescent="0.25">
      <c r="BK11125" s="82">
        <v>16412</v>
      </c>
      <c r="BL11125" t="s">
        <v>11690</v>
      </c>
    </row>
    <row r="11126" spans="63:64" x14ac:dyDescent="0.25">
      <c r="BK11126" s="82">
        <v>16413</v>
      </c>
      <c r="BL11126" t="s">
        <v>8928</v>
      </c>
    </row>
    <row r="11127" spans="63:64" x14ac:dyDescent="0.25">
      <c r="BK11127" s="82">
        <v>16414</v>
      </c>
      <c r="BL11127" t="s">
        <v>11691</v>
      </c>
    </row>
    <row r="11128" spans="63:64" x14ac:dyDescent="0.25">
      <c r="BK11128" s="82">
        <v>16415</v>
      </c>
      <c r="BL11128" t="s">
        <v>3741</v>
      </c>
    </row>
    <row r="11129" spans="63:64" x14ac:dyDescent="0.25">
      <c r="BK11129" s="82">
        <v>16416</v>
      </c>
      <c r="BL11129" t="s">
        <v>8929</v>
      </c>
    </row>
    <row r="11130" spans="63:64" x14ac:dyDescent="0.25">
      <c r="BK11130" s="82">
        <v>16417</v>
      </c>
      <c r="BL11130" t="s">
        <v>11692</v>
      </c>
    </row>
    <row r="11131" spans="63:64" x14ac:dyDescent="0.25">
      <c r="BK11131" s="82">
        <v>16418</v>
      </c>
      <c r="BL11131" t="s">
        <v>11693</v>
      </c>
    </row>
    <row r="11132" spans="63:64" x14ac:dyDescent="0.25">
      <c r="BK11132" s="82">
        <v>16419</v>
      </c>
      <c r="BL11132" t="s">
        <v>6958</v>
      </c>
    </row>
    <row r="11133" spans="63:64" x14ac:dyDescent="0.25">
      <c r="BK11133" s="82">
        <v>16420</v>
      </c>
      <c r="BL11133" t="s">
        <v>11694</v>
      </c>
    </row>
    <row r="11134" spans="63:64" x14ac:dyDescent="0.25">
      <c r="BK11134" s="82">
        <v>16421</v>
      </c>
      <c r="BL11134" t="s">
        <v>8930</v>
      </c>
    </row>
    <row r="11135" spans="63:64" x14ac:dyDescent="0.25">
      <c r="BK11135" s="82">
        <v>16422</v>
      </c>
      <c r="BL11135" t="s">
        <v>11695</v>
      </c>
    </row>
    <row r="11136" spans="63:64" x14ac:dyDescent="0.25">
      <c r="BK11136" s="82">
        <v>16423</v>
      </c>
      <c r="BL11136" t="s">
        <v>8931</v>
      </c>
    </row>
    <row r="11137" spans="63:64" x14ac:dyDescent="0.25">
      <c r="BK11137" s="82">
        <v>16424</v>
      </c>
      <c r="BL11137" t="s">
        <v>5151</v>
      </c>
    </row>
    <row r="11138" spans="63:64" x14ac:dyDescent="0.25">
      <c r="BK11138" s="82">
        <v>16425</v>
      </c>
      <c r="BL11138" t="s">
        <v>11696</v>
      </c>
    </row>
    <row r="11139" spans="63:64" x14ac:dyDescent="0.25">
      <c r="BK11139" s="82">
        <v>16427</v>
      </c>
      <c r="BL11139" t="s">
        <v>8932</v>
      </c>
    </row>
    <row r="11140" spans="63:64" x14ac:dyDescent="0.25">
      <c r="BK11140" s="82">
        <v>16428</v>
      </c>
      <c r="BL11140" t="s">
        <v>8933</v>
      </c>
    </row>
    <row r="11141" spans="63:64" x14ac:dyDescent="0.25">
      <c r="BK11141" s="82">
        <v>16429</v>
      </c>
      <c r="BL11141" t="s">
        <v>8855</v>
      </c>
    </row>
    <row r="11142" spans="63:64" x14ac:dyDescent="0.25">
      <c r="BK11142" s="82">
        <v>16430</v>
      </c>
      <c r="BL11142" t="s">
        <v>6813</v>
      </c>
    </row>
    <row r="11143" spans="63:64" x14ac:dyDescent="0.25">
      <c r="BK11143" s="82">
        <v>16431</v>
      </c>
      <c r="BL11143" t="s">
        <v>11697</v>
      </c>
    </row>
    <row r="11144" spans="63:64" x14ac:dyDescent="0.25">
      <c r="BK11144" s="82">
        <v>16432</v>
      </c>
      <c r="BL11144" t="s">
        <v>11451</v>
      </c>
    </row>
    <row r="11145" spans="63:64" x14ac:dyDescent="0.25">
      <c r="BK11145" s="82">
        <v>16433</v>
      </c>
      <c r="BL11145" t="s">
        <v>4483</v>
      </c>
    </row>
    <row r="11146" spans="63:64" x14ac:dyDescent="0.25">
      <c r="BK11146" s="82">
        <v>16434</v>
      </c>
      <c r="BL11146" t="s">
        <v>3433</v>
      </c>
    </row>
    <row r="11147" spans="63:64" x14ac:dyDescent="0.25">
      <c r="BK11147" s="82">
        <v>16435</v>
      </c>
      <c r="BL11147" t="s">
        <v>6753</v>
      </c>
    </row>
    <row r="11148" spans="63:64" x14ac:dyDescent="0.25">
      <c r="BK11148" s="82">
        <v>16436</v>
      </c>
      <c r="BL11148" t="s">
        <v>8934</v>
      </c>
    </row>
    <row r="11149" spans="63:64" x14ac:dyDescent="0.25">
      <c r="BK11149" s="82">
        <v>16437</v>
      </c>
      <c r="BL11149" t="s">
        <v>11698</v>
      </c>
    </row>
    <row r="11150" spans="63:64" x14ac:dyDescent="0.25">
      <c r="BK11150" s="82">
        <v>16438</v>
      </c>
      <c r="BL11150" t="s">
        <v>11699</v>
      </c>
    </row>
    <row r="11151" spans="63:64" x14ac:dyDescent="0.25">
      <c r="BK11151" s="82">
        <v>16439</v>
      </c>
      <c r="BL11151" t="s">
        <v>8935</v>
      </c>
    </row>
    <row r="11152" spans="63:64" x14ac:dyDescent="0.25">
      <c r="BK11152" s="82">
        <v>16440</v>
      </c>
      <c r="BL11152" t="s">
        <v>11700</v>
      </c>
    </row>
    <row r="11153" spans="63:64" x14ac:dyDescent="0.25">
      <c r="BK11153" s="82">
        <v>16441</v>
      </c>
      <c r="BL11153" t="s">
        <v>6565</v>
      </c>
    </row>
    <row r="11154" spans="63:64" x14ac:dyDescent="0.25">
      <c r="BK11154" s="82">
        <v>16442</v>
      </c>
      <c r="BL11154" t="s">
        <v>8936</v>
      </c>
    </row>
    <row r="11155" spans="63:64" x14ac:dyDescent="0.25">
      <c r="BK11155" s="82">
        <v>16443</v>
      </c>
      <c r="BL11155" t="s">
        <v>11701</v>
      </c>
    </row>
    <row r="11156" spans="63:64" x14ac:dyDescent="0.25">
      <c r="BK11156" s="82">
        <v>16444</v>
      </c>
      <c r="BL11156" t="s">
        <v>8648</v>
      </c>
    </row>
    <row r="11157" spans="63:64" x14ac:dyDescent="0.25">
      <c r="BK11157" s="82">
        <v>16445</v>
      </c>
      <c r="BL11157" t="s">
        <v>7472</v>
      </c>
    </row>
    <row r="11158" spans="63:64" x14ac:dyDescent="0.25">
      <c r="BK11158" s="82">
        <v>16446</v>
      </c>
      <c r="BL11158" t="s">
        <v>8937</v>
      </c>
    </row>
    <row r="11159" spans="63:64" x14ac:dyDescent="0.25">
      <c r="BK11159" s="82">
        <v>16447</v>
      </c>
      <c r="BL11159" t="s">
        <v>8938</v>
      </c>
    </row>
    <row r="11160" spans="63:64" x14ac:dyDescent="0.25">
      <c r="BK11160" s="82">
        <v>16448</v>
      </c>
      <c r="BL11160" t="s">
        <v>11702</v>
      </c>
    </row>
    <row r="11161" spans="63:64" x14ac:dyDescent="0.25">
      <c r="BK11161" s="82">
        <v>16449</v>
      </c>
      <c r="BL11161" t="s">
        <v>8939</v>
      </c>
    </row>
    <row r="11162" spans="63:64" x14ac:dyDescent="0.25">
      <c r="BK11162" s="82">
        <v>16450</v>
      </c>
      <c r="BL11162" t="s">
        <v>8940</v>
      </c>
    </row>
    <row r="11163" spans="63:64" x14ac:dyDescent="0.25">
      <c r="BK11163" s="82">
        <v>16451</v>
      </c>
      <c r="BL11163" t="s">
        <v>8941</v>
      </c>
    </row>
    <row r="11164" spans="63:64" x14ac:dyDescent="0.25">
      <c r="BK11164" s="82">
        <v>16452</v>
      </c>
      <c r="BL11164" t="s">
        <v>8736</v>
      </c>
    </row>
    <row r="11165" spans="63:64" x14ac:dyDescent="0.25">
      <c r="BK11165" s="82">
        <v>16453</v>
      </c>
      <c r="BL11165" t="s">
        <v>3518</v>
      </c>
    </row>
    <row r="11166" spans="63:64" x14ac:dyDescent="0.25">
      <c r="BK11166" s="82">
        <v>16454</v>
      </c>
      <c r="BL11166" t="s">
        <v>11703</v>
      </c>
    </row>
    <row r="11167" spans="63:64" x14ac:dyDescent="0.25">
      <c r="BK11167" s="82">
        <v>16455</v>
      </c>
      <c r="BL11167" t="s">
        <v>8942</v>
      </c>
    </row>
    <row r="11168" spans="63:64" x14ac:dyDescent="0.25">
      <c r="BK11168" s="82">
        <v>16456</v>
      </c>
      <c r="BL11168" t="s">
        <v>892</v>
      </c>
    </row>
    <row r="11169" spans="63:64" x14ac:dyDescent="0.25">
      <c r="BK11169" s="82">
        <v>16457</v>
      </c>
      <c r="BL11169" t="s">
        <v>11704</v>
      </c>
    </row>
    <row r="11170" spans="63:64" x14ac:dyDescent="0.25">
      <c r="BK11170" s="82">
        <v>16458</v>
      </c>
      <c r="BL11170" t="s">
        <v>8943</v>
      </c>
    </row>
    <row r="11171" spans="63:64" x14ac:dyDescent="0.25">
      <c r="BK11171" s="82">
        <v>16459</v>
      </c>
      <c r="BL11171" t="s">
        <v>11705</v>
      </c>
    </row>
    <row r="11172" spans="63:64" x14ac:dyDescent="0.25">
      <c r="BK11172" s="82">
        <v>16460</v>
      </c>
      <c r="BL11172" t="s">
        <v>7027</v>
      </c>
    </row>
    <row r="11173" spans="63:64" x14ac:dyDescent="0.25">
      <c r="BK11173" s="82">
        <v>16461</v>
      </c>
      <c r="BL11173" t="s">
        <v>11706</v>
      </c>
    </row>
    <row r="11174" spans="63:64" x14ac:dyDescent="0.25">
      <c r="BK11174" s="82">
        <v>16462</v>
      </c>
      <c r="BL11174" t="s">
        <v>8944</v>
      </c>
    </row>
    <row r="11175" spans="63:64" x14ac:dyDescent="0.25">
      <c r="BK11175" s="82">
        <v>16463</v>
      </c>
      <c r="BL11175" t="s">
        <v>8945</v>
      </c>
    </row>
    <row r="11176" spans="63:64" x14ac:dyDescent="0.25">
      <c r="BK11176" s="82">
        <v>16464</v>
      </c>
      <c r="BL11176" t="s">
        <v>8946</v>
      </c>
    </row>
    <row r="11177" spans="63:64" x14ac:dyDescent="0.25">
      <c r="BK11177" s="82">
        <v>16465</v>
      </c>
      <c r="BL11177" t="s">
        <v>11707</v>
      </c>
    </row>
    <row r="11178" spans="63:64" x14ac:dyDescent="0.25">
      <c r="BK11178" s="82">
        <v>16466</v>
      </c>
      <c r="BL11178" t="s">
        <v>8947</v>
      </c>
    </row>
    <row r="11179" spans="63:64" x14ac:dyDescent="0.25">
      <c r="BK11179" s="82">
        <v>16467</v>
      </c>
      <c r="BL11179" t="s">
        <v>8948</v>
      </c>
    </row>
    <row r="11180" spans="63:64" x14ac:dyDescent="0.25">
      <c r="BK11180" s="82">
        <v>16468</v>
      </c>
      <c r="BL11180" t="s">
        <v>8949</v>
      </c>
    </row>
    <row r="11181" spans="63:64" x14ac:dyDescent="0.25">
      <c r="BK11181" s="82">
        <v>16469</v>
      </c>
      <c r="BL11181" t="s">
        <v>11708</v>
      </c>
    </row>
    <row r="11182" spans="63:64" x14ac:dyDescent="0.25">
      <c r="BK11182" s="82">
        <v>16470</v>
      </c>
      <c r="BL11182" t="s">
        <v>11709</v>
      </c>
    </row>
    <row r="11183" spans="63:64" x14ac:dyDescent="0.25">
      <c r="BK11183" s="82">
        <v>16471</v>
      </c>
      <c r="BL11183" t="s">
        <v>8950</v>
      </c>
    </row>
    <row r="11184" spans="63:64" x14ac:dyDescent="0.25">
      <c r="BK11184" s="82">
        <v>16472</v>
      </c>
      <c r="BL11184" t="s">
        <v>11710</v>
      </c>
    </row>
    <row r="11185" spans="63:64" x14ac:dyDescent="0.25">
      <c r="BK11185" s="82">
        <v>16473</v>
      </c>
      <c r="BL11185" t="s">
        <v>8951</v>
      </c>
    </row>
    <row r="11186" spans="63:64" x14ac:dyDescent="0.25">
      <c r="BK11186" s="82">
        <v>16474</v>
      </c>
      <c r="BL11186" t="s">
        <v>8952</v>
      </c>
    </row>
    <row r="11187" spans="63:64" x14ac:dyDescent="0.25">
      <c r="BK11187" s="82">
        <v>16475</v>
      </c>
      <c r="BL11187" t="s">
        <v>12954</v>
      </c>
    </row>
    <row r="11188" spans="63:64" x14ac:dyDescent="0.25">
      <c r="BK11188" s="82">
        <v>16476</v>
      </c>
      <c r="BL11188" t="s">
        <v>8953</v>
      </c>
    </row>
    <row r="11189" spans="63:64" x14ac:dyDescent="0.25">
      <c r="BK11189" s="82">
        <v>16477</v>
      </c>
      <c r="BL11189" t="s">
        <v>8954</v>
      </c>
    </row>
    <row r="11190" spans="63:64" x14ac:dyDescent="0.25">
      <c r="BK11190" s="82">
        <v>16478</v>
      </c>
      <c r="BL11190" t="s">
        <v>3661</v>
      </c>
    </row>
    <row r="11191" spans="63:64" x14ac:dyDescent="0.25">
      <c r="BK11191" s="82">
        <v>16479</v>
      </c>
      <c r="BL11191" t="s">
        <v>8955</v>
      </c>
    </row>
    <row r="11192" spans="63:64" x14ac:dyDescent="0.25">
      <c r="BK11192" s="82">
        <v>16480</v>
      </c>
      <c r="BL11192" t="s">
        <v>2934</v>
      </c>
    </row>
    <row r="11193" spans="63:64" x14ac:dyDescent="0.25">
      <c r="BK11193" s="82">
        <v>16481</v>
      </c>
      <c r="BL11193" t="s">
        <v>11711</v>
      </c>
    </row>
    <row r="11194" spans="63:64" x14ac:dyDescent="0.25">
      <c r="BK11194" s="82">
        <v>16482</v>
      </c>
      <c r="BL11194" t="s">
        <v>8868</v>
      </c>
    </row>
    <row r="11195" spans="63:64" x14ac:dyDescent="0.25">
      <c r="BK11195" s="82">
        <v>16483</v>
      </c>
      <c r="BL11195" t="s">
        <v>8956</v>
      </c>
    </row>
    <row r="11196" spans="63:64" x14ac:dyDescent="0.25">
      <c r="BK11196" s="82">
        <v>16484</v>
      </c>
      <c r="BL11196" t="s">
        <v>8957</v>
      </c>
    </row>
    <row r="11197" spans="63:64" x14ac:dyDescent="0.25">
      <c r="BK11197" s="82">
        <v>16485</v>
      </c>
      <c r="BL11197" t="s">
        <v>7877</v>
      </c>
    </row>
    <row r="11198" spans="63:64" x14ac:dyDescent="0.25">
      <c r="BK11198" s="82">
        <v>16486</v>
      </c>
      <c r="BL11198" t="s">
        <v>11712</v>
      </c>
    </row>
    <row r="11199" spans="63:64" x14ac:dyDescent="0.25">
      <c r="BK11199" s="82">
        <v>16487</v>
      </c>
      <c r="BL11199" t="s">
        <v>6736</v>
      </c>
    </row>
    <row r="11200" spans="63:64" x14ac:dyDescent="0.25">
      <c r="BK11200" s="82">
        <v>16488</v>
      </c>
      <c r="BL11200" t="s">
        <v>8958</v>
      </c>
    </row>
    <row r="11201" spans="63:64" x14ac:dyDescent="0.25">
      <c r="BK11201" s="82">
        <v>16489</v>
      </c>
      <c r="BL11201" t="s">
        <v>8007</v>
      </c>
    </row>
    <row r="11202" spans="63:64" x14ac:dyDescent="0.25">
      <c r="BK11202" s="82">
        <v>16490</v>
      </c>
      <c r="BL11202" t="s">
        <v>11713</v>
      </c>
    </row>
    <row r="11203" spans="63:64" x14ac:dyDescent="0.25">
      <c r="BK11203" s="82">
        <v>16491</v>
      </c>
      <c r="BL11203" t="s">
        <v>8959</v>
      </c>
    </row>
    <row r="11204" spans="63:64" x14ac:dyDescent="0.25">
      <c r="BK11204" s="82">
        <v>16492</v>
      </c>
      <c r="BL11204" t="s">
        <v>11714</v>
      </c>
    </row>
    <row r="11205" spans="63:64" x14ac:dyDescent="0.25">
      <c r="BK11205" s="82">
        <v>16493</v>
      </c>
      <c r="BL11205" t="s">
        <v>11715</v>
      </c>
    </row>
    <row r="11206" spans="63:64" x14ac:dyDescent="0.25">
      <c r="BK11206" s="82">
        <v>16494</v>
      </c>
      <c r="BL11206" t="s">
        <v>8960</v>
      </c>
    </row>
    <row r="11207" spans="63:64" x14ac:dyDescent="0.25">
      <c r="BK11207" s="82">
        <v>16495</v>
      </c>
      <c r="BL11207" t="s">
        <v>8961</v>
      </c>
    </row>
    <row r="11208" spans="63:64" x14ac:dyDescent="0.25">
      <c r="BK11208" s="82">
        <v>16496</v>
      </c>
      <c r="BL11208" t="s">
        <v>8962</v>
      </c>
    </row>
    <row r="11209" spans="63:64" x14ac:dyDescent="0.25">
      <c r="BK11209" s="82">
        <v>16497</v>
      </c>
      <c r="BL11209" t="s">
        <v>11716</v>
      </c>
    </row>
    <row r="11210" spans="63:64" x14ac:dyDescent="0.25">
      <c r="BK11210" s="82">
        <v>16498</v>
      </c>
      <c r="BL11210" t="s">
        <v>8963</v>
      </c>
    </row>
    <row r="11211" spans="63:64" x14ac:dyDescent="0.25">
      <c r="BK11211" s="82">
        <v>16499</v>
      </c>
      <c r="BL11211" t="s">
        <v>8947</v>
      </c>
    </row>
    <row r="11212" spans="63:64" x14ac:dyDescent="0.25">
      <c r="BK11212" s="82">
        <v>16500</v>
      </c>
      <c r="BL11212" t="s">
        <v>11717</v>
      </c>
    </row>
    <row r="11213" spans="63:64" x14ac:dyDescent="0.25">
      <c r="BK11213" s="82">
        <v>16501</v>
      </c>
      <c r="BL11213" t="s">
        <v>11717</v>
      </c>
    </row>
    <row r="11214" spans="63:64" x14ac:dyDescent="0.25">
      <c r="BK11214" s="82">
        <v>16502</v>
      </c>
      <c r="BL11214" t="s">
        <v>7098</v>
      </c>
    </row>
    <row r="11215" spans="63:64" x14ac:dyDescent="0.25">
      <c r="BK11215" s="82">
        <v>16503</v>
      </c>
      <c r="BL11215" t="s">
        <v>5711</v>
      </c>
    </row>
    <row r="11216" spans="63:64" x14ac:dyDescent="0.25">
      <c r="BK11216" s="82">
        <v>16504</v>
      </c>
      <c r="BL11216" t="s">
        <v>11718</v>
      </c>
    </row>
    <row r="11217" spans="63:64" x14ac:dyDescent="0.25">
      <c r="BK11217" s="82">
        <v>16505</v>
      </c>
      <c r="BL11217" t="s">
        <v>11719</v>
      </c>
    </row>
    <row r="11218" spans="63:64" x14ac:dyDescent="0.25">
      <c r="BK11218" s="82">
        <v>16506</v>
      </c>
      <c r="BL11218" t="s">
        <v>8561</v>
      </c>
    </row>
    <row r="11219" spans="63:64" x14ac:dyDescent="0.25">
      <c r="BK11219" s="82">
        <v>16507</v>
      </c>
      <c r="BL11219" t="s">
        <v>7532</v>
      </c>
    </row>
    <row r="11220" spans="63:64" x14ac:dyDescent="0.25">
      <c r="BK11220" s="82">
        <v>16508</v>
      </c>
      <c r="BL11220" t="s">
        <v>11720</v>
      </c>
    </row>
    <row r="11221" spans="63:64" x14ac:dyDescent="0.25">
      <c r="BK11221" s="82">
        <v>16509</v>
      </c>
      <c r="BL11221" t="s">
        <v>11721</v>
      </c>
    </row>
    <row r="11222" spans="63:64" x14ac:dyDescent="0.25">
      <c r="BK11222" s="82">
        <v>16510</v>
      </c>
      <c r="BL11222" t="s">
        <v>5282</v>
      </c>
    </row>
    <row r="11223" spans="63:64" x14ac:dyDescent="0.25">
      <c r="BK11223" s="82">
        <v>16511</v>
      </c>
      <c r="BL11223" t="s">
        <v>8780</v>
      </c>
    </row>
    <row r="11224" spans="63:64" x14ac:dyDescent="0.25">
      <c r="BK11224" s="82">
        <v>16512</v>
      </c>
      <c r="BL11224" t="s">
        <v>11722</v>
      </c>
    </row>
    <row r="11225" spans="63:64" x14ac:dyDescent="0.25">
      <c r="BK11225" s="82">
        <v>16513</v>
      </c>
      <c r="BL11225" t="s">
        <v>11723</v>
      </c>
    </row>
    <row r="11226" spans="63:64" x14ac:dyDescent="0.25">
      <c r="BK11226" s="82">
        <v>16514</v>
      </c>
      <c r="BL11226" t="s">
        <v>8964</v>
      </c>
    </row>
    <row r="11227" spans="63:64" x14ac:dyDescent="0.25">
      <c r="BK11227" s="82">
        <v>16515</v>
      </c>
      <c r="BL11227" t="s">
        <v>11724</v>
      </c>
    </row>
    <row r="11228" spans="63:64" x14ac:dyDescent="0.25">
      <c r="BK11228" s="82">
        <v>16516</v>
      </c>
      <c r="BL11228" t="s">
        <v>8965</v>
      </c>
    </row>
    <row r="11229" spans="63:64" x14ac:dyDescent="0.25">
      <c r="BK11229" s="82">
        <v>16517</v>
      </c>
      <c r="BL11229" t="s">
        <v>11725</v>
      </c>
    </row>
    <row r="11230" spans="63:64" x14ac:dyDescent="0.25">
      <c r="BK11230" s="82">
        <v>16518</v>
      </c>
      <c r="BL11230" t="s">
        <v>8435</v>
      </c>
    </row>
    <row r="11231" spans="63:64" x14ac:dyDescent="0.25">
      <c r="BK11231" s="82">
        <v>16519</v>
      </c>
      <c r="BL11231" t="s">
        <v>8966</v>
      </c>
    </row>
    <row r="11232" spans="63:64" x14ac:dyDescent="0.25">
      <c r="BK11232" s="82">
        <v>16520</v>
      </c>
      <c r="BL11232" t="s">
        <v>8967</v>
      </c>
    </row>
    <row r="11233" spans="63:64" x14ac:dyDescent="0.25">
      <c r="BK11233" s="82">
        <v>16521</v>
      </c>
      <c r="BL11233" t="s">
        <v>11726</v>
      </c>
    </row>
    <row r="11234" spans="63:64" x14ac:dyDescent="0.25">
      <c r="BK11234" s="82">
        <v>16522</v>
      </c>
      <c r="BL11234" t="s">
        <v>8968</v>
      </c>
    </row>
    <row r="11235" spans="63:64" x14ac:dyDescent="0.25">
      <c r="BK11235" s="82">
        <v>16523</v>
      </c>
      <c r="BL11235" t="s">
        <v>11727</v>
      </c>
    </row>
    <row r="11236" spans="63:64" x14ac:dyDescent="0.25">
      <c r="BK11236" s="82">
        <v>16524</v>
      </c>
      <c r="BL11236" t="s">
        <v>11728</v>
      </c>
    </row>
    <row r="11237" spans="63:64" x14ac:dyDescent="0.25">
      <c r="BK11237" s="82">
        <v>16525</v>
      </c>
      <c r="BL11237" t="s">
        <v>8755</v>
      </c>
    </row>
    <row r="11238" spans="63:64" x14ac:dyDescent="0.25">
      <c r="BK11238" s="82">
        <v>16526</v>
      </c>
      <c r="BL11238" t="s">
        <v>11729</v>
      </c>
    </row>
    <row r="11239" spans="63:64" x14ac:dyDescent="0.25">
      <c r="BK11239" s="82">
        <v>16527</v>
      </c>
      <c r="BL11239" t="s">
        <v>11730</v>
      </c>
    </row>
    <row r="11240" spans="63:64" x14ac:dyDescent="0.25">
      <c r="BK11240" s="82">
        <v>16528</v>
      </c>
      <c r="BL11240" t="s">
        <v>11731</v>
      </c>
    </row>
    <row r="11241" spans="63:64" x14ac:dyDescent="0.25">
      <c r="BK11241" s="82">
        <v>16529</v>
      </c>
      <c r="BL11241" t="s">
        <v>8623</v>
      </c>
    </row>
    <row r="11242" spans="63:64" x14ac:dyDescent="0.25">
      <c r="BK11242" s="82">
        <v>16530</v>
      </c>
      <c r="BL11242" t="s">
        <v>8623</v>
      </c>
    </row>
    <row r="11243" spans="63:64" x14ac:dyDescent="0.25">
      <c r="BK11243" s="82">
        <v>16531</v>
      </c>
      <c r="BL11243" t="s">
        <v>11732</v>
      </c>
    </row>
    <row r="11244" spans="63:64" x14ac:dyDescent="0.25">
      <c r="BK11244" s="82">
        <v>16532</v>
      </c>
      <c r="BL11244" t="s">
        <v>11733</v>
      </c>
    </row>
    <row r="11245" spans="63:64" x14ac:dyDescent="0.25">
      <c r="BK11245" s="82">
        <v>16533</v>
      </c>
      <c r="BL11245" t="s">
        <v>11734</v>
      </c>
    </row>
    <row r="11246" spans="63:64" x14ac:dyDescent="0.25">
      <c r="BK11246" s="82">
        <v>16534</v>
      </c>
      <c r="BL11246" t="s">
        <v>11735</v>
      </c>
    </row>
    <row r="11247" spans="63:64" x14ac:dyDescent="0.25">
      <c r="BK11247" s="82">
        <v>16535</v>
      </c>
      <c r="BL11247" t="s">
        <v>8969</v>
      </c>
    </row>
    <row r="11248" spans="63:64" x14ac:dyDescent="0.25">
      <c r="BK11248" s="82">
        <v>16536</v>
      </c>
      <c r="BL11248" t="s">
        <v>11736</v>
      </c>
    </row>
    <row r="11249" spans="63:64" x14ac:dyDescent="0.25">
      <c r="BK11249" s="82">
        <v>16537</v>
      </c>
      <c r="BL11249" t="s">
        <v>8970</v>
      </c>
    </row>
    <row r="11250" spans="63:64" x14ac:dyDescent="0.25">
      <c r="BK11250" s="82">
        <v>16538</v>
      </c>
      <c r="BL11250" t="s">
        <v>9251</v>
      </c>
    </row>
    <row r="11251" spans="63:64" x14ac:dyDescent="0.25">
      <c r="BK11251" s="82">
        <v>16539</v>
      </c>
      <c r="BL11251" t="s">
        <v>11737</v>
      </c>
    </row>
    <row r="11252" spans="63:64" x14ac:dyDescent="0.25">
      <c r="BK11252" s="82">
        <v>16540</v>
      </c>
      <c r="BL11252" t="s">
        <v>9571</v>
      </c>
    </row>
    <row r="11253" spans="63:64" x14ac:dyDescent="0.25">
      <c r="BK11253" s="82">
        <v>16541</v>
      </c>
      <c r="BL11253" t="s">
        <v>8971</v>
      </c>
    </row>
    <row r="11254" spans="63:64" x14ac:dyDescent="0.25">
      <c r="BK11254" s="82">
        <v>16542</v>
      </c>
      <c r="BL11254" t="s">
        <v>6351</v>
      </c>
    </row>
    <row r="11255" spans="63:64" x14ac:dyDescent="0.25">
      <c r="BK11255" s="82">
        <v>16543</v>
      </c>
      <c r="BL11255" t="s">
        <v>11738</v>
      </c>
    </row>
    <row r="11256" spans="63:64" x14ac:dyDescent="0.25">
      <c r="BK11256" s="82">
        <v>16544</v>
      </c>
      <c r="BL11256" t="s">
        <v>8972</v>
      </c>
    </row>
    <row r="11257" spans="63:64" x14ac:dyDescent="0.25">
      <c r="BK11257" s="82">
        <v>16545</v>
      </c>
      <c r="BL11257" t="s">
        <v>8973</v>
      </c>
    </row>
    <row r="11258" spans="63:64" x14ac:dyDescent="0.25">
      <c r="BK11258" s="82">
        <v>16546</v>
      </c>
      <c r="BL11258" t="s">
        <v>8974</v>
      </c>
    </row>
    <row r="11259" spans="63:64" x14ac:dyDescent="0.25">
      <c r="BK11259" s="82">
        <v>16547</v>
      </c>
      <c r="BL11259" t="s">
        <v>8975</v>
      </c>
    </row>
    <row r="11260" spans="63:64" x14ac:dyDescent="0.25">
      <c r="BK11260" s="82">
        <v>16548</v>
      </c>
      <c r="BL11260" t="s">
        <v>8976</v>
      </c>
    </row>
    <row r="11261" spans="63:64" x14ac:dyDescent="0.25">
      <c r="BK11261" s="82">
        <v>16549</v>
      </c>
      <c r="BL11261" t="s">
        <v>8977</v>
      </c>
    </row>
    <row r="11262" spans="63:64" x14ac:dyDescent="0.25">
      <c r="BK11262" s="82">
        <v>16550</v>
      </c>
      <c r="BL11262" t="s">
        <v>6372</v>
      </c>
    </row>
    <row r="11263" spans="63:64" x14ac:dyDescent="0.25">
      <c r="BK11263" s="82">
        <v>16551</v>
      </c>
      <c r="BL11263" t="s">
        <v>11739</v>
      </c>
    </row>
    <row r="11264" spans="63:64" x14ac:dyDescent="0.25">
      <c r="BK11264" s="82">
        <v>16552</v>
      </c>
      <c r="BL11264" t="s">
        <v>8978</v>
      </c>
    </row>
    <row r="11265" spans="63:64" x14ac:dyDescent="0.25">
      <c r="BK11265" s="82">
        <v>16553</v>
      </c>
      <c r="BL11265" t="s">
        <v>7212</v>
      </c>
    </row>
    <row r="11266" spans="63:64" x14ac:dyDescent="0.25">
      <c r="BK11266" s="82">
        <v>16554</v>
      </c>
      <c r="BL11266" t="s">
        <v>5111</v>
      </c>
    </row>
    <row r="11267" spans="63:64" x14ac:dyDescent="0.25">
      <c r="BK11267" s="82">
        <v>16555</v>
      </c>
      <c r="BL11267" t="s">
        <v>8979</v>
      </c>
    </row>
    <row r="11268" spans="63:64" x14ac:dyDescent="0.25">
      <c r="BK11268" s="82">
        <v>16556</v>
      </c>
      <c r="BL11268" t="s">
        <v>11740</v>
      </c>
    </row>
    <row r="11269" spans="63:64" x14ac:dyDescent="0.25">
      <c r="BK11269" s="82">
        <v>16557</v>
      </c>
      <c r="BL11269" t="s">
        <v>8980</v>
      </c>
    </row>
    <row r="11270" spans="63:64" x14ac:dyDescent="0.25">
      <c r="BK11270" s="82">
        <v>16558</v>
      </c>
      <c r="BL11270" t="s">
        <v>8981</v>
      </c>
    </row>
    <row r="11271" spans="63:64" x14ac:dyDescent="0.25">
      <c r="BK11271" s="82">
        <v>16559</v>
      </c>
      <c r="BL11271" t="s">
        <v>8982</v>
      </c>
    </row>
    <row r="11272" spans="63:64" x14ac:dyDescent="0.25">
      <c r="BK11272" s="82">
        <v>16560</v>
      </c>
      <c r="BL11272" t="s">
        <v>7172</v>
      </c>
    </row>
    <row r="11273" spans="63:64" x14ac:dyDescent="0.25">
      <c r="BK11273" s="82">
        <v>16561</v>
      </c>
      <c r="BL11273" t="s">
        <v>6000</v>
      </c>
    </row>
    <row r="11274" spans="63:64" x14ac:dyDescent="0.25">
      <c r="BK11274" s="82">
        <v>16563</v>
      </c>
      <c r="BL11274" t="s">
        <v>3390</v>
      </c>
    </row>
    <row r="11275" spans="63:64" x14ac:dyDescent="0.25">
      <c r="BK11275" s="82">
        <v>16564</v>
      </c>
      <c r="BL11275" t="s">
        <v>4409</v>
      </c>
    </row>
    <row r="11276" spans="63:64" x14ac:dyDescent="0.25">
      <c r="BK11276" s="82">
        <v>16565</v>
      </c>
      <c r="BL11276" t="s">
        <v>8984</v>
      </c>
    </row>
    <row r="11277" spans="63:64" x14ac:dyDescent="0.25">
      <c r="BK11277" s="82">
        <v>16566</v>
      </c>
      <c r="BL11277" t="s">
        <v>11741</v>
      </c>
    </row>
    <row r="11278" spans="63:64" x14ac:dyDescent="0.25">
      <c r="BK11278" s="82">
        <v>16567</v>
      </c>
      <c r="BL11278" t="s">
        <v>8982</v>
      </c>
    </row>
    <row r="11279" spans="63:64" x14ac:dyDescent="0.25">
      <c r="BK11279" s="82">
        <v>16568</v>
      </c>
      <c r="BL11279" t="s">
        <v>8985</v>
      </c>
    </row>
    <row r="11280" spans="63:64" x14ac:dyDescent="0.25">
      <c r="BK11280" s="82">
        <v>16569</v>
      </c>
      <c r="BL11280" t="s">
        <v>8713</v>
      </c>
    </row>
    <row r="11281" spans="63:64" x14ac:dyDescent="0.25">
      <c r="BK11281" s="82">
        <v>16570</v>
      </c>
      <c r="BL11281" t="s">
        <v>12988</v>
      </c>
    </row>
    <row r="11282" spans="63:64" x14ac:dyDescent="0.25">
      <c r="BK11282" s="82">
        <v>16571</v>
      </c>
      <c r="BL11282" t="s">
        <v>8986</v>
      </c>
    </row>
    <row r="11283" spans="63:64" x14ac:dyDescent="0.25">
      <c r="BK11283" s="82">
        <v>16572</v>
      </c>
      <c r="BL11283" t="s">
        <v>9756</v>
      </c>
    </row>
    <row r="11284" spans="63:64" x14ac:dyDescent="0.25">
      <c r="BK11284" s="82">
        <v>16573</v>
      </c>
      <c r="BL11284" t="s">
        <v>11742</v>
      </c>
    </row>
    <row r="11285" spans="63:64" x14ac:dyDescent="0.25">
      <c r="BK11285" s="82">
        <v>16574</v>
      </c>
      <c r="BL11285" t="s">
        <v>12386</v>
      </c>
    </row>
    <row r="11286" spans="63:64" x14ac:dyDescent="0.25">
      <c r="BK11286" s="82">
        <v>16575</v>
      </c>
      <c r="BL11286" t="s">
        <v>6615</v>
      </c>
    </row>
    <row r="11287" spans="63:64" x14ac:dyDescent="0.25">
      <c r="BK11287" s="82">
        <v>16576</v>
      </c>
      <c r="BL11287" t="s">
        <v>11743</v>
      </c>
    </row>
    <row r="11288" spans="63:64" x14ac:dyDescent="0.25">
      <c r="BK11288" s="82">
        <v>16577</v>
      </c>
      <c r="BL11288" t="s">
        <v>8987</v>
      </c>
    </row>
    <row r="11289" spans="63:64" x14ac:dyDescent="0.25">
      <c r="BK11289" s="82">
        <v>16578</v>
      </c>
      <c r="BL11289" t="s">
        <v>8988</v>
      </c>
    </row>
    <row r="11290" spans="63:64" x14ac:dyDescent="0.25">
      <c r="BK11290" s="82">
        <v>16579</v>
      </c>
      <c r="BL11290" t="s">
        <v>8989</v>
      </c>
    </row>
    <row r="11291" spans="63:64" x14ac:dyDescent="0.25">
      <c r="BK11291" s="82">
        <v>16580</v>
      </c>
      <c r="BL11291" t="s">
        <v>8990</v>
      </c>
    </row>
    <row r="11292" spans="63:64" x14ac:dyDescent="0.25">
      <c r="BK11292" s="82">
        <v>16581</v>
      </c>
      <c r="BL11292" t="s">
        <v>8991</v>
      </c>
    </row>
    <row r="11293" spans="63:64" x14ac:dyDescent="0.25">
      <c r="BK11293" s="82">
        <v>16582</v>
      </c>
      <c r="BL11293" t="s">
        <v>6890</v>
      </c>
    </row>
    <row r="11294" spans="63:64" x14ac:dyDescent="0.25">
      <c r="BK11294" s="82">
        <v>16584</v>
      </c>
      <c r="BL11294" t="s">
        <v>8992</v>
      </c>
    </row>
    <row r="11295" spans="63:64" x14ac:dyDescent="0.25">
      <c r="BK11295" s="82">
        <v>16585</v>
      </c>
      <c r="BL11295" t="s">
        <v>8992</v>
      </c>
    </row>
    <row r="11296" spans="63:64" x14ac:dyDescent="0.25">
      <c r="BK11296" s="82">
        <v>16586</v>
      </c>
      <c r="BL11296" t="s">
        <v>11745</v>
      </c>
    </row>
    <row r="11297" spans="63:64" x14ac:dyDescent="0.25">
      <c r="BK11297" s="82">
        <v>16587</v>
      </c>
      <c r="BL11297" t="s">
        <v>11746</v>
      </c>
    </row>
    <row r="11298" spans="63:64" x14ac:dyDescent="0.25">
      <c r="BK11298" s="82">
        <v>16588</v>
      </c>
      <c r="BL11298" t="s">
        <v>11747</v>
      </c>
    </row>
    <row r="11299" spans="63:64" x14ac:dyDescent="0.25">
      <c r="BK11299" s="82">
        <v>16589</v>
      </c>
      <c r="BL11299" t="s">
        <v>8779</v>
      </c>
    </row>
    <row r="11300" spans="63:64" x14ac:dyDescent="0.25">
      <c r="BK11300" s="82">
        <v>16590</v>
      </c>
      <c r="BL11300" t="s">
        <v>2988</v>
      </c>
    </row>
    <row r="11301" spans="63:64" x14ac:dyDescent="0.25">
      <c r="BK11301" s="82">
        <v>16591</v>
      </c>
      <c r="BL11301" t="s">
        <v>11748</v>
      </c>
    </row>
    <row r="11302" spans="63:64" x14ac:dyDescent="0.25">
      <c r="BK11302" s="82">
        <v>16592</v>
      </c>
      <c r="BL11302" t="s">
        <v>8993</v>
      </c>
    </row>
    <row r="11303" spans="63:64" x14ac:dyDescent="0.25">
      <c r="BK11303" s="82">
        <v>16593</v>
      </c>
      <c r="BL11303" t="s">
        <v>11749</v>
      </c>
    </row>
    <row r="11304" spans="63:64" x14ac:dyDescent="0.25">
      <c r="BK11304" s="82">
        <v>16594</v>
      </c>
      <c r="BL11304" t="s">
        <v>5</v>
      </c>
    </row>
    <row r="11305" spans="63:64" x14ac:dyDescent="0.25">
      <c r="BK11305" s="82">
        <v>16595</v>
      </c>
      <c r="BL11305" t="s">
        <v>11750</v>
      </c>
    </row>
    <row r="11306" spans="63:64" x14ac:dyDescent="0.25">
      <c r="BK11306" s="82">
        <v>16596</v>
      </c>
      <c r="BL11306" t="s">
        <v>11751</v>
      </c>
    </row>
    <row r="11307" spans="63:64" x14ac:dyDescent="0.25">
      <c r="BK11307" s="82">
        <v>16597</v>
      </c>
      <c r="BL11307" t="s">
        <v>8994</v>
      </c>
    </row>
    <row r="11308" spans="63:64" x14ac:dyDescent="0.25">
      <c r="BK11308" s="82">
        <v>16599</v>
      </c>
      <c r="BL11308" t="s">
        <v>11752</v>
      </c>
    </row>
    <row r="11309" spans="63:64" x14ac:dyDescent="0.25">
      <c r="BK11309" s="82">
        <v>16600</v>
      </c>
      <c r="BL11309" t="s">
        <v>6351</v>
      </c>
    </row>
    <row r="11310" spans="63:64" x14ac:dyDescent="0.25">
      <c r="BK11310" s="82">
        <v>16601</v>
      </c>
      <c r="BL11310" t="s">
        <v>11753</v>
      </c>
    </row>
    <row r="11311" spans="63:64" x14ac:dyDescent="0.25">
      <c r="BK11311" s="82">
        <v>16602</v>
      </c>
      <c r="BL11311" t="s">
        <v>8996</v>
      </c>
    </row>
    <row r="11312" spans="63:64" x14ac:dyDescent="0.25">
      <c r="BK11312" s="82">
        <v>16603</v>
      </c>
      <c r="BL11312" t="s">
        <v>8997</v>
      </c>
    </row>
    <row r="11313" spans="63:64" x14ac:dyDescent="0.25">
      <c r="BK11313" s="82">
        <v>16604</v>
      </c>
      <c r="BL11313" t="s">
        <v>9241</v>
      </c>
    </row>
    <row r="11314" spans="63:64" x14ac:dyDescent="0.25">
      <c r="BK11314" s="82">
        <v>16605</v>
      </c>
      <c r="BL11314" t="s">
        <v>8876</v>
      </c>
    </row>
    <row r="11315" spans="63:64" x14ac:dyDescent="0.25">
      <c r="BK11315" s="82">
        <v>16606</v>
      </c>
      <c r="BL11315" t="s">
        <v>8998</v>
      </c>
    </row>
    <row r="11316" spans="63:64" x14ac:dyDescent="0.25">
      <c r="BK11316" s="82">
        <v>16607</v>
      </c>
      <c r="BL11316" t="s">
        <v>8999</v>
      </c>
    </row>
    <row r="11317" spans="63:64" x14ac:dyDescent="0.25">
      <c r="BK11317" s="82">
        <v>16608</v>
      </c>
      <c r="BL11317" t="s">
        <v>11754</v>
      </c>
    </row>
    <row r="11318" spans="63:64" x14ac:dyDescent="0.25">
      <c r="BK11318" s="82">
        <v>16609</v>
      </c>
      <c r="BL11318" t="s">
        <v>9000</v>
      </c>
    </row>
    <row r="11319" spans="63:64" x14ac:dyDescent="0.25">
      <c r="BK11319" s="82">
        <v>16610</v>
      </c>
      <c r="BL11319" t="s">
        <v>3038</v>
      </c>
    </row>
    <row r="11320" spans="63:64" x14ac:dyDescent="0.25">
      <c r="BK11320" s="82">
        <v>16611</v>
      </c>
      <c r="BL11320" t="s">
        <v>9241</v>
      </c>
    </row>
    <row r="11321" spans="63:64" x14ac:dyDescent="0.25">
      <c r="BK11321" s="82">
        <v>16612</v>
      </c>
      <c r="BL11321" t="s">
        <v>4295</v>
      </c>
    </row>
    <row r="11322" spans="63:64" x14ac:dyDescent="0.25">
      <c r="BK11322" s="82">
        <v>16613</v>
      </c>
      <c r="BL11322" t="s">
        <v>9614</v>
      </c>
    </row>
    <row r="11323" spans="63:64" x14ac:dyDescent="0.25">
      <c r="BK11323" s="82">
        <v>16614</v>
      </c>
      <c r="BL11323" t="s">
        <v>9614</v>
      </c>
    </row>
    <row r="11324" spans="63:64" x14ac:dyDescent="0.25">
      <c r="BK11324" s="82">
        <v>16615</v>
      </c>
      <c r="BL11324" t="s">
        <v>8830</v>
      </c>
    </row>
    <row r="11325" spans="63:64" x14ac:dyDescent="0.25">
      <c r="BK11325" s="82">
        <v>16616</v>
      </c>
      <c r="BL11325" t="s">
        <v>8157</v>
      </c>
    </row>
    <row r="11326" spans="63:64" x14ac:dyDescent="0.25">
      <c r="BK11326" s="82">
        <v>16617</v>
      </c>
      <c r="BL11326" t="s">
        <v>11755</v>
      </c>
    </row>
    <row r="11327" spans="63:64" x14ac:dyDescent="0.25">
      <c r="BK11327" s="82">
        <v>16618</v>
      </c>
      <c r="BL11327" t="s">
        <v>9001</v>
      </c>
    </row>
    <row r="11328" spans="63:64" x14ac:dyDescent="0.25">
      <c r="BK11328" s="82">
        <v>16619</v>
      </c>
      <c r="BL11328" t="s">
        <v>9002</v>
      </c>
    </row>
    <row r="11329" spans="63:64" x14ac:dyDescent="0.25">
      <c r="BK11329" s="82">
        <v>16620</v>
      </c>
      <c r="BL11329" t="s">
        <v>9003</v>
      </c>
    </row>
    <row r="11330" spans="63:64" x14ac:dyDescent="0.25">
      <c r="BK11330" s="82">
        <v>16621</v>
      </c>
      <c r="BL11330" t="s">
        <v>7094</v>
      </c>
    </row>
    <row r="11331" spans="63:64" x14ac:dyDescent="0.25">
      <c r="BK11331" s="82">
        <v>16622</v>
      </c>
      <c r="BL11331" t="s">
        <v>9004</v>
      </c>
    </row>
    <row r="11332" spans="63:64" x14ac:dyDescent="0.25">
      <c r="BK11332" s="82">
        <v>16623</v>
      </c>
      <c r="BL11332" t="s">
        <v>11756</v>
      </c>
    </row>
    <row r="11333" spans="63:64" x14ac:dyDescent="0.25">
      <c r="BK11333" s="82">
        <v>16624</v>
      </c>
      <c r="BL11333" t="s">
        <v>9005</v>
      </c>
    </row>
    <row r="11334" spans="63:64" x14ac:dyDescent="0.25">
      <c r="BK11334" s="82">
        <v>16625</v>
      </c>
      <c r="BL11334" t="s">
        <v>11313</v>
      </c>
    </row>
    <row r="11335" spans="63:64" x14ac:dyDescent="0.25">
      <c r="BK11335" s="82">
        <v>16626</v>
      </c>
      <c r="BL11335" t="s">
        <v>11757</v>
      </c>
    </row>
    <row r="11336" spans="63:64" x14ac:dyDescent="0.25">
      <c r="BK11336" s="82">
        <v>16627</v>
      </c>
      <c r="BL11336" t="s">
        <v>9006</v>
      </c>
    </row>
    <row r="11337" spans="63:64" x14ac:dyDescent="0.25">
      <c r="BK11337" s="82">
        <v>16628</v>
      </c>
      <c r="BL11337" t="s">
        <v>8670</v>
      </c>
    </row>
    <row r="11338" spans="63:64" x14ac:dyDescent="0.25">
      <c r="BK11338" s="82">
        <v>16629</v>
      </c>
      <c r="BL11338" t="s">
        <v>9007</v>
      </c>
    </row>
    <row r="11339" spans="63:64" x14ac:dyDescent="0.25">
      <c r="BK11339" s="82">
        <v>16630</v>
      </c>
      <c r="BL11339" t="s">
        <v>9008</v>
      </c>
    </row>
    <row r="11340" spans="63:64" x14ac:dyDescent="0.25">
      <c r="BK11340" s="82">
        <v>16631</v>
      </c>
      <c r="BL11340" t="s">
        <v>11758</v>
      </c>
    </row>
    <row r="11341" spans="63:64" x14ac:dyDescent="0.25">
      <c r="BK11341" s="82">
        <v>16632</v>
      </c>
      <c r="BL11341" t="s">
        <v>9609</v>
      </c>
    </row>
    <row r="11342" spans="63:64" x14ac:dyDescent="0.25">
      <c r="BK11342" s="82">
        <v>16633</v>
      </c>
      <c r="BL11342" t="s">
        <v>9609</v>
      </c>
    </row>
    <row r="11343" spans="63:64" x14ac:dyDescent="0.25">
      <c r="BK11343" s="82">
        <v>16634</v>
      </c>
      <c r="BL11343" t="s">
        <v>11759</v>
      </c>
    </row>
    <row r="11344" spans="63:64" x14ac:dyDescent="0.25">
      <c r="BK11344" s="82">
        <v>16635</v>
      </c>
      <c r="BL11344" t="s">
        <v>11760</v>
      </c>
    </row>
    <row r="11345" spans="63:64" x14ac:dyDescent="0.25">
      <c r="BK11345" s="82">
        <v>16636</v>
      </c>
      <c r="BL11345" t="s">
        <v>11761</v>
      </c>
    </row>
    <row r="11346" spans="63:64" x14ac:dyDescent="0.25">
      <c r="BK11346" s="82">
        <v>16637</v>
      </c>
      <c r="BL11346" t="s">
        <v>3052</v>
      </c>
    </row>
    <row r="11347" spans="63:64" x14ac:dyDescent="0.25">
      <c r="BK11347" s="82">
        <v>16638</v>
      </c>
      <c r="BL11347" t="s">
        <v>9009</v>
      </c>
    </row>
    <row r="11348" spans="63:64" x14ac:dyDescent="0.25">
      <c r="BK11348" s="82">
        <v>16639</v>
      </c>
      <c r="BL11348" t="s">
        <v>9010</v>
      </c>
    </row>
    <row r="11349" spans="63:64" x14ac:dyDescent="0.25">
      <c r="BK11349" s="82">
        <v>16640</v>
      </c>
      <c r="BL11349" t="s">
        <v>8310</v>
      </c>
    </row>
    <row r="11350" spans="63:64" x14ac:dyDescent="0.25">
      <c r="BK11350" s="82">
        <v>16641</v>
      </c>
      <c r="BL11350" t="s">
        <v>9011</v>
      </c>
    </row>
    <row r="11351" spans="63:64" x14ac:dyDescent="0.25">
      <c r="BK11351" s="82">
        <v>16642</v>
      </c>
      <c r="BL11351" t="s">
        <v>9012</v>
      </c>
    </row>
    <row r="11352" spans="63:64" x14ac:dyDescent="0.25">
      <c r="BK11352" s="82">
        <v>16643</v>
      </c>
      <c r="BL11352" t="s">
        <v>9013</v>
      </c>
    </row>
    <row r="11353" spans="63:64" x14ac:dyDescent="0.25">
      <c r="BK11353" s="82">
        <v>16644</v>
      </c>
      <c r="BL11353" t="s">
        <v>9014</v>
      </c>
    </row>
    <row r="11354" spans="63:64" x14ac:dyDescent="0.25">
      <c r="BK11354" s="82">
        <v>16645</v>
      </c>
      <c r="BL11354" t="s">
        <v>9015</v>
      </c>
    </row>
    <row r="11355" spans="63:64" x14ac:dyDescent="0.25">
      <c r="BK11355" s="82">
        <v>16646</v>
      </c>
      <c r="BL11355" t="s">
        <v>9016</v>
      </c>
    </row>
    <row r="11356" spans="63:64" x14ac:dyDescent="0.25">
      <c r="BK11356" s="82">
        <v>16647</v>
      </c>
      <c r="BL11356" t="s">
        <v>9017</v>
      </c>
    </row>
    <row r="11357" spans="63:64" x14ac:dyDescent="0.25">
      <c r="BK11357" s="82">
        <v>16648</v>
      </c>
      <c r="BL11357" t="s">
        <v>11762</v>
      </c>
    </row>
    <row r="11358" spans="63:64" x14ac:dyDescent="0.25">
      <c r="BK11358" s="82">
        <v>16649</v>
      </c>
      <c r="BL11358" t="s">
        <v>9018</v>
      </c>
    </row>
    <row r="11359" spans="63:64" x14ac:dyDescent="0.25">
      <c r="BK11359" s="82">
        <v>16650</v>
      </c>
      <c r="BL11359" t="s">
        <v>11763</v>
      </c>
    </row>
    <row r="11360" spans="63:64" x14ac:dyDescent="0.25">
      <c r="BK11360" s="82">
        <v>16651</v>
      </c>
      <c r="BL11360" t="s">
        <v>12934</v>
      </c>
    </row>
    <row r="11361" spans="63:64" x14ac:dyDescent="0.25">
      <c r="BK11361" s="82">
        <v>16652</v>
      </c>
      <c r="BL11361" t="s">
        <v>9019</v>
      </c>
    </row>
    <row r="11362" spans="63:64" x14ac:dyDescent="0.25">
      <c r="BK11362" s="82">
        <v>16653</v>
      </c>
      <c r="BL11362" t="s">
        <v>9020</v>
      </c>
    </row>
    <row r="11363" spans="63:64" x14ac:dyDescent="0.25">
      <c r="BK11363" s="82">
        <v>16654</v>
      </c>
      <c r="BL11363" t="s">
        <v>9021</v>
      </c>
    </row>
    <row r="11364" spans="63:64" x14ac:dyDescent="0.25">
      <c r="BK11364" s="82">
        <v>16655</v>
      </c>
      <c r="BL11364" t="s">
        <v>11764</v>
      </c>
    </row>
    <row r="11365" spans="63:64" x14ac:dyDescent="0.25">
      <c r="BK11365" s="82">
        <v>16656</v>
      </c>
      <c r="BL11365" t="s">
        <v>9022</v>
      </c>
    </row>
    <row r="11366" spans="63:64" x14ac:dyDescent="0.25">
      <c r="BK11366" s="82">
        <v>16657</v>
      </c>
      <c r="BL11366" t="s">
        <v>8779</v>
      </c>
    </row>
    <row r="11367" spans="63:64" x14ac:dyDescent="0.25">
      <c r="BK11367" s="82">
        <v>16658</v>
      </c>
      <c r="BL11367" t="s">
        <v>8823</v>
      </c>
    </row>
    <row r="11368" spans="63:64" x14ac:dyDescent="0.25">
      <c r="BK11368" s="82">
        <v>16659</v>
      </c>
      <c r="BL11368" t="s">
        <v>9023</v>
      </c>
    </row>
    <row r="11369" spans="63:64" x14ac:dyDescent="0.25">
      <c r="BK11369" s="82">
        <v>16660</v>
      </c>
      <c r="BL11369" t="s">
        <v>11765</v>
      </c>
    </row>
    <row r="11370" spans="63:64" x14ac:dyDescent="0.25">
      <c r="BK11370" s="82">
        <v>16661</v>
      </c>
      <c r="BL11370" t="s">
        <v>4447</v>
      </c>
    </row>
    <row r="11371" spans="63:64" x14ac:dyDescent="0.25">
      <c r="BK11371" s="82">
        <v>16662</v>
      </c>
      <c r="BL11371" t="s">
        <v>9024</v>
      </c>
    </row>
    <row r="11372" spans="63:64" x14ac:dyDescent="0.25">
      <c r="BK11372" s="82">
        <v>16663</v>
      </c>
      <c r="BL11372" t="s">
        <v>9025</v>
      </c>
    </row>
    <row r="11373" spans="63:64" x14ac:dyDescent="0.25">
      <c r="BK11373" s="82">
        <v>16664</v>
      </c>
      <c r="BL11373" t="s">
        <v>2349</v>
      </c>
    </row>
    <row r="11374" spans="63:64" x14ac:dyDescent="0.25">
      <c r="BK11374" s="82">
        <v>16665</v>
      </c>
      <c r="BL11374" t="s">
        <v>8953</v>
      </c>
    </row>
    <row r="11375" spans="63:64" x14ac:dyDescent="0.25">
      <c r="BK11375" s="82">
        <v>16666</v>
      </c>
      <c r="BL11375" t="s">
        <v>9026</v>
      </c>
    </row>
    <row r="11376" spans="63:64" x14ac:dyDescent="0.25">
      <c r="BK11376" s="82">
        <v>16667</v>
      </c>
      <c r="BL11376" t="s">
        <v>11766</v>
      </c>
    </row>
    <row r="11377" spans="63:64" x14ac:dyDescent="0.25">
      <c r="BK11377" s="82">
        <v>16668</v>
      </c>
      <c r="BL11377" t="s">
        <v>8916</v>
      </c>
    </row>
    <row r="11378" spans="63:64" x14ac:dyDescent="0.25">
      <c r="BK11378" s="82">
        <v>16669</v>
      </c>
      <c r="BL11378" t="s">
        <v>10104</v>
      </c>
    </row>
    <row r="11379" spans="63:64" x14ac:dyDescent="0.25">
      <c r="BK11379" s="82">
        <v>16670</v>
      </c>
      <c r="BL11379" t="s">
        <v>9027</v>
      </c>
    </row>
    <row r="11380" spans="63:64" x14ac:dyDescent="0.25">
      <c r="BK11380" s="82">
        <v>16671</v>
      </c>
      <c r="BL11380" t="s">
        <v>9028</v>
      </c>
    </row>
    <row r="11381" spans="63:64" x14ac:dyDescent="0.25">
      <c r="BK11381" s="82">
        <v>16672</v>
      </c>
      <c r="BL11381" t="s">
        <v>9029</v>
      </c>
    </row>
    <row r="11382" spans="63:64" x14ac:dyDescent="0.25">
      <c r="BK11382" s="82">
        <v>16673</v>
      </c>
      <c r="BL11382" t="s">
        <v>9027</v>
      </c>
    </row>
    <row r="11383" spans="63:64" x14ac:dyDescent="0.25">
      <c r="BK11383" s="82">
        <v>16674</v>
      </c>
      <c r="BL11383" t="s">
        <v>11767</v>
      </c>
    </row>
    <row r="11384" spans="63:64" x14ac:dyDescent="0.25">
      <c r="BK11384" s="82">
        <v>16675</v>
      </c>
      <c r="BL11384" t="s">
        <v>11768</v>
      </c>
    </row>
    <row r="11385" spans="63:64" x14ac:dyDescent="0.25">
      <c r="BK11385" s="82">
        <v>16676</v>
      </c>
      <c r="BL11385" t="s">
        <v>5237</v>
      </c>
    </row>
    <row r="11386" spans="63:64" x14ac:dyDescent="0.25">
      <c r="BK11386" s="82">
        <v>16677</v>
      </c>
      <c r="BL11386" t="s">
        <v>9030</v>
      </c>
    </row>
    <row r="11387" spans="63:64" x14ac:dyDescent="0.25">
      <c r="BK11387" s="82">
        <v>16678</v>
      </c>
      <c r="BL11387" t="s">
        <v>12449</v>
      </c>
    </row>
    <row r="11388" spans="63:64" x14ac:dyDescent="0.25">
      <c r="BK11388" s="82">
        <v>16679</v>
      </c>
      <c r="BL11388" t="s">
        <v>11769</v>
      </c>
    </row>
    <row r="11389" spans="63:64" x14ac:dyDescent="0.25">
      <c r="BK11389" s="82">
        <v>16680</v>
      </c>
      <c r="BL11389" t="s">
        <v>6229</v>
      </c>
    </row>
    <row r="11390" spans="63:64" x14ac:dyDescent="0.25">
      <c r="BK11390" s="82">
        <v>16681</v>
      </c>
      <c r="BL11390" t="s">
        <v>8968</v>
      </c>
    </row>
    <row r="11391" spans="63:64" x14ac:dyDescent="0.25">
      <c r="BK11391" s="82">
        <v>16682</v>
      </c>
      <c r="BL11391" t="s">
        <v>9032</v>
      </c>
    </row>
    <row r="11392" spans="63:64" x14ac:dyDescent="0.25">
      <c r="BK11392" s="82">
        <v>16683</v>
      </c>
      <c r="BL11392" t="s">
        <v>11770</v>
      </c>
    </row>
    <row r="11393" spans="63:64" x14ac:dyDescent="0.25">
      <c r="BK11393" s="82">
        <v>16684</v>
      </c>
      <c r="BL11393" t="s">
        <v>11771</v>
      </c>
    </row>
    <row r="11394" spans="63:64" x14ac:dyDescent="0.25">
      <c r="BK11394" s="82">
        <v>16685</v>
      </c>
      <c r="BL11394" t="s">
        <v>9033</v>
      </c>
    </row>
    <row r="11395" spans="63:64" x14ac:dyDescent="0.25">
      <c r="BK11395" s="82">
        <v>16686</v>
      </c>
      <c r="BL11395" t="s">
        <v>6427</v>
      </c>
    </row>
    <row r="11396" spans="63:64" x14ac:dyDescent="0.25">
      <c r="BK11396" s="82">
        <v>16687</v>
      </c>
      <c r="BL11396" t="s">
        <v>11772</v>
      </c>
    </row>
    <row r="11397" spans="63:64" x14ac:dyDescent="0.25">
      <c r="BK11397" s="82">
        <v>16688</v>
      </c>
      <c r="BL11397" t="s">
        <v>9034</v>
      </c>
    </row>
    <row r="11398" spans="63:64" x14ac:dyDescent="0.25">
      <c r="BK11398" s="82">
        <v>16689</v>
      </c>
      <c r="BL11398" t="s">
        <v>9035</v>
      </c>
    </row>
    <row r="11399" spans="63:64" x14ac:dyDescent="0.25">
      <c r="BK11399" s="82">
        <v>16690</v>
      </c>
      <c r="BL11399" t="s">
        <v>4988</v>
      </c>
    </row>
    <row r="11400" spans="63:64" x14ac:dyDescent="0.25">
      <c r="BK11400" s="82">
        <v>16691</v>
      </c>
      <c r="BL11400" t="s">
        <v>9422</v>
      </c>
    </row>
    <row r="11401" spans="63:64" x14ac:dyDescent="0.25">
      <c r="BK11401" s="82">
        <v>16692</v>
      </c>
      <c r="BL11401" t="s">
        <v>8938</v>
      </c>
    </row>
    <row r="11402" spans="63:64" x14ac:dyDescent="0.25">
      <c r="BK11402" s="82">
        <v>16693</v>
      </c>
      <c r="BL11402" t="s">
        <v>9036</v>
      </c>
    </row>
    <row r="11403" spans="63:64" x14ac:dyDescent="0.25">
      <c r="BK11403" s="82">
        <v>16694</v>
      </c>
      <c r="BL11403" t="s">
        <v>3872</v>
      </c>
    </row>
    <row r="11404" spans="63:64" x14ac:dyDescent="0.25">
      <c r="BK11404" s="82">
        <v>16695</v>
      </c>
      <c r="BL11404" t="s">
        <v>9037</v>
      </c>
    </row>
    <row r="11405" spans="63:64" x14ac:dyDescent="0.25">
      <c r="BK11405" s="82">
        <v>16696</v>
      </c>
      <c r="BL11405" t="s">
        <v>3357</v>
      </c>
    </row>
    <row r="11406" spans="63:64" x14ac:dyDescent="0.25">
      <c r="BK11406" s="82">
        <v>16697</v>
      </c>
      <c r="BL11406" t="s">
        <v>9038</v>
      </c>
    </row>
    <row r="11407" spans="63:64" x14ac:dyDescent="0.25">
      <c r="BK11407" s="82">
        <v>16698</v>
      </c>
      <c r="BL11407" t="s">
        <v>9607</v>
      </c>
    </row>
    <row r="11408" spans="63:64" x14ac:dyDescent="0.25">
      <c r="BK11408" s="82">
        <v>16699</v>
      </c>
      <c r="BL11408" t="s">
        <v>11773</v>
      </c>
    </row>
    <row r="11409" spans="63:64" x14ac:dyDescent="0.25">
      <c r="BK11409" s="82">
        <v>16700</v>
      </c>
      <c r="BL11409" t="s">
        <v>11774</v>
      </c>
    </row>
    <row r="11410" spans="63:64" x14ac:dyDescent="0.25">
      <c r="BK11410" s="82">
        <v>16701</v>
      </c>
      <c r="BL11410" t="s">
        <v>8630</v>
      </c>
    </row>
    <row r="11411" spans="63:64" x14ac:dyDescent="0.25">
      <c r="BK11411" s="82">
        <v>16702</v>
      </c>
      <c r="BL11411" t="s">
        <v>3525</v>
      </c>
    </row>
    <row r="11412" spans="63:64" x14ac:dyDescent="0.25">
      <c r="BK11412" s="82">
        <v>16703</v>
      </c>
      <c r="BL11412" t="s">
        <v>9039</v>
      </c>
    </row>
    <row r="11413" spans="63:64" x14ac:dyDescent="0.25">
      <c r="BK11413" s="82">
        <v>16704</v>
      </c>
      <c r="BL11413" t="s">
        <v>2316</v>
      </c>
    </row>
    <row r="11414" spans="63:64" x14ac:dyDescent="0.25">
      <c r="BK11414" s="82">
        <v>16705</v>
      </c>
      <c r="BL11414" t="s">
        <v>9040</v>
      </c>
    </row>
    <row r="11415" spans="63:64" x14ac:dyDescent="0.25">
      <c r="BK11415" s="82">
        <v>16706</v>
      </c>
      <c r="BL11415" t="s">
        <v>7522</v>
      </c>
    </row>
    <row r="11416" spans="63:64" x14ac:dyDescent="0.25">
      <c r="BK11416" s="82">
        <v>16707</v>
      </c>
      <c r="BL11416" t="s">
        <v>11775</v>
      </c>
    </row>
    <row r="11417" spans="63:64" x14ac:dyDescent="0.25">
      <c r="BK11417" s="82">
        <v>16708</v>
      </c>
      <c r="BL11417" t="s">
        <v>9041</v>
      </c>
    </row>
    <row r="11418" spans="63:64" x14ac:dyDescent="0.25">
      <c r="BK11418" s="82">
        <v>16709</v>
      </c>
      <c r="BL11418" t="s">
        <v>6300</v>
      </c>
    </row>
    <row r="11419" spans="63:64" x14ac:dyDescent="0.25">
      <c r="BK11419" s="82">
        <v>16710</v>
      </c>
      <c r="BL11419" t="s">
        <v>8810</v>
      </c>
    </row>
    <row r="11420" spans="63:64" x14ac:dyDescent="0.25">
      <c r="BK11420" s="82">
        <v>16711</v>
      </c>
      <c r="BL11420" t="s">
        <v>11776</v>
      </c>
    </row>
    <row r="11421" spans="63:64" x14ac:dyDescent="0.25">
      <c r="BK11421" s="82">
        <v>16712</v>
      </c>
      <c r="BL11421" t="s">
        <v>9042</v>
      </c>
    </row>
    <row r="11422" spans="63:64" x14ac:dyDescent="0.25">
      <c r="BK11422" s="82">
        <v>16713</v>
      </c>
      <c r="BL11422" t="s">
        <v>11777</v>
      </c>
    </row>
    <row r="11423" spans="63:64" x14ac:dyDescent="0.25">
      <c r="BK11423" s="82">
        <v>16714</v>
      </c>
      <c r="BL11423" t="s">
        <v>3819</v>
      </c>
    </row>
    <row r="11424" spans="63:64" x14ac:dyDescent="0.25">
      <c r="BK11424" s="82">
        <v>16715</v>
      </c>
      <c r="BL11424" t="s">
        <v>11778</v>
      </c>
    </row>
    <row r="11425" spans="63:64" x14ac:dyDescent="0.25">
      <c r="BK11425" s="82">
        <v>16716</v>
      </c>
      <c r="BL11425" t="s">
        <v>9043</v>
      </c>
    </row>
    <row r="11426" spans="63:64" x14ac:dyDescent="0.25">
      <c r="BK11426" s="82">
        <v>16717</v>
      </c>
      <c r="BL11426" t="s">
        <v>11779</v>
      </c>
    </row>
    <row r="11427" spans="63:64" x14ac:dyDescent="0.25">
      <c r="BK11427" s="82">
        <v>16718</v>
      </c>
      <c r="BL11427" t="s">
        <v>11780</v>
      </c>
    </row>
    <row r="11428" spans="63:64" x14ac:dyDescent="0.25">
      <c r="BK11428" s="82">
        <v>16719</v>
      </c>
      <c r="BL11428" t="s">
        <v>8704</v>
      </c>
    </row>
    <row r="11429" spans="63:64" x14ac:dyDescent="0.25">
      <c r="BK11429" s="82">
        <v>16720</v>
      </c>
      <c r="BL11429" t="s">
        <v>3709</v>
      </c>
    </row>
    <row r="11430" spans="63:64" x14ac:dyDescent="0.25">
      <c r="BK11430" s="82">
        <v>16721</v>
      </c>
      <c r="BL11430" t="s">
        <v>7615</v>
      </c>
    </row>
    <row r="11431" spans="63:64" x14ac:dyDescent="0.25">
      <c r="BK11431" s="82">
        <v>16722</v>
      </c>
      <c r="BL11431" t="s">
        <v>9044</v>
      </c>
    </row>
    <row r="11432" spans="63:64" x14ac:dyDescent="0.25">
      <c r="BK11432" s="82">
        <v>16723</v>
      </c>
      <c r="BL11432" t="s">
        <v>13008</v>
      </c>
    </row>
    <row r="11433" spans="63:64" x14ac:dyDescent="0.25">
      <c r="BK11433" s="82">
        <v>16724</v>
      </c>
      <c r="BL11433" t="s">
        <v>9046</v>
      </c>
    </row>
    <row r="11434" spans="63:64" x14ac:dyDescent="0.25">
      <c r="BK11434" s="82">
        <v>16725</v>
      </c>
      <c r="BL11434" t="s">
        <v>9047</v>
      </c>
    </row>
    <row r="11435" spans="63:64" x14ac:dyDescent="0.25">
      <c r="BK11435" s="82">
        <v>16726</v>
      </c>
      <c r="BL11435" t="s">
        <v>4488</v>
      </c>
    </row>
    <row r="11436" spans="63:64" x14ac:dyDescent="0.25">
      <c r="BK11436" s="82">
        <v>16727</v>
      </c>
      <c r="BL11436" t="s">
        <v>9048</v>
      </c>
    </row>
    <row r="11437" spans="63:64" x14ac:dyDescent="0.25">
      <c r="BK11437" s="82">
        <v>16728</v>
      </c>
      <c r="BL11437" t="s">
        <v>7974</v>
      </c>
    </row>
    <row r="11438" spans="63:64" x14ac:dyDescent="0.25">
      <c r="BK11438" s="82">
        <v>16729</v>
      </c>
      <c r="BL11438" t="s">
        <v>11781</v>
      </c>
    </row>
    <row r="11439" spans="63:64" x14ac:dyDescent="0.25">
      <c r="BK11439" s="82">
        <v>16730</v>
      </c>
      <c r="BL11439" t="s">
        <v>5001</v>
      </c>
    </row>
    <row r="11440" spans="63:64" x14ac:dyDescent="0.25">
      <c r="BK11440" s="82">
        <v>16731</v>
      </c>
      <c r="BL11440" t="s">
        <v>9049</v>
      </c>
    </row>
    <row r="11441" spans="63:64" x14ac:dyDescent="0.25">
      <c r="BK11441" s="82">
        <v>16732</v>
      </c>
      <c r="BL11441" t="s">
        <v>3877</v>
      </c>
    </row>
    <row r="11442" spans="63:64" x14ac:dyDescent="0.25">
      <c r="BK11442" s="82">
        <v>16733</v>
      </c>
      <c r="BL11442" t="s">
        <v>6753</v>
      </c>
    </row>
    <row r="11443" spans="63:64" x14ac:dyDescent="0.25">
      <c r="BK11443" s="82">
        <v>16734</v>
      </c>
      <c r="BL11443" t="s">
        <v>6753</v>
      </c>
    </row>
    <row r="11444" spans="63:64" x14ac:dyDescent="0.25">
      <c r="BK11444" s="82">
        <v>16735</v>
      </c>
      <c r="BL11444" t="s">
        <v>11782</v>
      </c>
    </row>
    <row r="11445" spans="63:64" x14ac:dyDescent="0.25">
      <c r="BK11445" s="82">
        <v>16736</v>
      </c>
      <c r="BL11445" t="s">
        <v>9050</v>
      </c>
    </row>
    <row r="11446" spans="63:64" x14ac:dyDescent="0.25">
      <c r="BK11446" s="82">
        <v>16737</v>
      </c>
      <c r="BL11446" t="s">
        <v>9051</v>
      </c>
    </row>
    <row r="11447" spans="63:64" x14ac:dyDescent="0.25">
      <c r="BK11447" s="82">
        <v>16738</v>
      </c>
      <c r="BL11447" t="s">
        <v>9052</v>
      </c>
    </row>
    <row r="11448" spans="63:64" x14ac:dyDescent="0.25">
      <c r="BK11448" s="82">
        <v>16739</v>
      </c>
      <c r="BL11448" t="s">
        <v>9053</v>
      </c>
    </row>
    <row r="11449" spans="63:64" x14ac:dyDescent="0.25">
      <c r="BK11449" s="82">
        <v>16740</v>
      </c>
      <c r="BL11449" t="s">
        <v>9054</v>
      </c>
    </row>
    <row r="11450" spans="63:64" x14ac:dyDescent="0.25">
      <c r="BK11450" s="82">
        <v>16741</v>
      </c>
      <c r="BL11450" t="s">
        <v>11783</v>
      </c>
    </row>
    <row r="11451" spans="63:64" x14ac:dyDescent="0.25">
      <c r="BK11451" s="82">
        <v>16742</v>
      </c>
      <c r="BL11451" t="s">
        <v>9055</v>
      </c>
    </row>
    <row r="11452" spans="63:64" x14ac:dyDescent="0.25">
      <c r="BK11452" s="82">
        <v>16743</v>
      </c>
      <c r="BL11452" t="s">
        <v>9056</v>
      </c>
    </row>
    <row r="11453" spans="63:64" x14ac:dyDescent="0.25">
      <c r="BK11453" s="82">
        <v>16744</v>
      </c>
      <c r="BL11453" t="s">
        <v>5823</v>
      </c>
    </row>
    <row r="11454" spans="63:64" x14ac:dyDescent="0.25">
      <c r="BK11454" s="82">
        <v>16745</v>
      </c>
      <c r="BL11454" t="s">
        <v>9057</v>
      </c>
    </row>
    <row r="11455" spans="63:64" x14ac:dyDescent="0.25">
      <c r="BK11455" s="82">
        <v>16746</v>
      </c>
      <c r="BL11455" t="s">
        <v>11784</v>
      </c>
    </row>
    <row r="11456" spans="63:64" x14ac:dyDescent="0.25">
      <c r="BK11456" s="82">
        <v>16747</v>
      </c>
      <c r="BL11456" t="s">
        <v>9058</v>
      </c>
    </row>
    <row r="11457" spans="63:64" x14ac:dyDescent="0.25">
      <c r="BK11457" s="82">
        <v>16748</v>
      </c>
      <c r="BL11457" t="s">
        <v>7787</v>
      </c>
    </row>
    <row r="11458" spans="63:64" x14ac:dyDescent="0.25">
      <c r="BK11458" s="82">
        <v>16749</v>
      </c>
      <c r="BL11458" t="s">
        <v>9059</v>
      </c>
    </row>
    <row r="11459" spans="63:64" x14ac:dyDescent="0.25">
      <c r="BK11459" s="82">
        <v>16750</v>
      </c>
      <c r="BL11459" t="s">
        <v>9060</v>
      </c>
    </row>
    <row r="11460" spans="63:64" x14ac:dyDescent="0.25">
      <c r="BK11460" s="82">
        <v>16751</v>
      </c>
      <c r="BL11460" t="s">
        <v>11785</v>
      </c>
    </row>
    <row r="11461" spans="63:64" x14ac:dyDescent="0.25">
      <c r="BK11461" s="82">
        <v>16752</v>
      </c>
      <c r="BL11461" t="s">
        <v>9061</v>
      </c>
    </row>
    <row r="11462" spans="63:64" x14ac:dyDescent="0.25">
      <c r="BK11462" s="82">
        <v>16753</v>
      </c>
      <c r="BL11462" t="s">
        <v>2461</v>
      </c>
    </row>
    <row r="11463" spans="63:64" x14ac:dyDescent="0.25">
      <c r="BK11463" s="82">
        <v>16754</v>
      </c>
      <c r="BL11463" t="s">
        <v>9062</v>
      </c>
    </row>
    <row r="11464" spans="63:64" x14ac:dyDescent="0.25">
      <c r="BK11464" s="82">
        <v>16755</v>
      </c>
      <c r="BL11464" t="s">
        <v>11786</v>
      </c>
    </row>
    <row r="11465" spans="63:64" x14ac:dyDescent="0.25">
      <c r="BK11465" s="82">
        <v>16756</v>
      </c>
      <c r="BL11465" t="s">
        <v>9063</v>
      </c>
    </row>
    <row r="11466" spans="63:64" x14ac:dyDescent="0.25">
      <c r="BK11466" s="82">
        <v>16757</v>
      </c>
      <c r="BL11466" t="s">
        <v>9064</v>
      </c>
    </row>
    <row r="11467" spans="63:64" x14ac:dyDescent="0.25">
      <c r="BK11467" s="82">
        <v>16758</v>
      </c>
      <c r="BL11467" t="s">
        <v>9065</v>
      </c>
    </row>
    <row r="11468" spans="63:64" x14ac:dyDescent="0.25">
      <c r="BK11468" s="82">
        <v>16759</v>
      </c>
      <c r="BL11468" t="s">
        <v>9066</v>
      </c>
    </row>
    <row r="11469" spans="63:64" x14ac:dyDescent="0.25">
      <c r="BK11469" s="82">
        <v>16760</v>
      </c>
      <c r="BL11469" t="s">
        <v>11787</v>
      </c>
    </row>
    <row r="11470" spans="63:64" x14ac:dyDescent="0.25">
      <c r="BK11470" s="82">
        <v>16761</v>
      </c>
      <c r="BL11470" t="s">
        <v>8830</v>
      </c>
    </row>
    <row r="11471" spans="63:64" x14ac:dyDescent="0.25">
      <c r="BK11471" s="82">
        <v>16762</v>
      </c>
      <c r="BL11471" t="s">
        <v>11788</v>
      </c>
    </row>
    <row r="11472" spans="63:64" x14ac:dyDescent="0.25">
      <c r="BK11472" s="82">
        <v>16763</v>
      </c>
      <c r="BL11472" t="s">
        <v>11789</v>
      </c>
    </row>
    <row r="11473" spans="63:64" x14ac:dyDescent="0.25">
      <c r="BK11473" s="82">
        <v>16764</v>
      </c>
      <c r="BL11473" t="s">
        <v>9067</v>
      </c>
    </row>
    <row r="11474" spans="63:64" x14ac:dyDescent="0.25">
      <c r="BK11474" s="82">
        <v>16765</v>
      </c>
      <c r="BL11474" t="s">
        <v>9068</v>
      </c>
    </row>
    <row r="11475" spans="63:64" x14ac:dyDescent="0.25">
      <c r="BK11475" s="82">
        <v>16766</v>
      </c>
      <c r="BL11475" t="s">
        <v>11790</v>
      </c>
    </row>
    <row r="11476" spans="63:64" x14ac:dyDescent="0.25">
      <c r="BK11476" s="82">
        <v>16767</v>
      </c>
      <c r="BL11476" t="s">
        <v>7406</v>
      </c>
    </row>
    <row r="11477" spans="63:64" x14ac:dyDescent="0.25">
      <c r="BK11477" s="82">
        <v>16768</v>
      </c>
      <c r="BL11477" t="s">
        <v>879</v>
      </c>
    </row>
    <row r="11478" spans="63:64" x14ac:dyDescent="0.25">
      <c r="BK11478" s="82">
        <v>16769</v>
      </c>
      <c r="BL11478" t="s">
        <v>7552</v>
      </c>
    </row>
    <row r="11479" spans="63:64" x14ac:dyDescent="0.25">
      <c r="BK11479" s="82">
        <v>16770</v>
      </c>
      <c r="BL11479" t="s">
        <v>9069</v>
      </c>
    </row>
    <row r="11480" spans="63:64" x14ac:dyDescent="0.25">
      <c r="BK11480" s="82">
        <v>16771</v>
      </c>
      <c r="BL11480" t="s">
        <v>9070</v>
      </c>
    </row>
    <row r="11481" spans="63:64" x14ac:dyDescent="0.25">
      <c r="BK11481" s="82">
        <v>16772</v>
      </c>
      <c r="BL11481" t="s">
        <v>8110</v>
      </c>
    </row>
    <row r="11482" spans="63:64" x14ac:dyDescent="0.25">
      <c r="BK11482" s="82">
        <v>16773</v>
      </c>
      <c r="BL11482" t="s">
        <v>9071</v>
      </c>
    </row>
    <row r="11483" spans="63:64" x14ac:dyDescent="0.25">
      <c r="BK11483" s="82">
        <v>16774</v>
      </c>
      <c r="BL11483" t="s">
        <v>8272</v>
      </c>
    </row>
    <row r="11484" spans="63:64" x14ac:dyDescent="0.25">
      <c r="BK11484" s="82">
        <v>16775</v>
      </c>
      <c r="BL11484" t="s">
        <v>11791</v>
      </c>
    </row>
    <row r="11485" spans="63:64" x14ac:dyDescent="0.25">
      <c r="BK11485" s="82">
        <v>16776</v>
      </c>
      <c r="BL11485" t="s">
        <v>8730</v>
      </c>
    </row>
    <row r="11486" spans="63:64" x14ac:dyDescent="0.25">
      <c r="BK11486" s="82">
        <v>16777</v>
      </c>
      <c r="BL11486" t="s">
        <v>9022</v>
      </c>
    </row>
    <row r="11487" spans="63:64" x14ac:dyDescent="0.25">
      <c r="BK11487" s="82">
        <v>16778</v>
      </c>
      <c r="BL11487" t="s">
        <v>11792</v>
      </c>
    </row>
    <row r="11488" spans="63:64" x14ac:dyDescent="0.25">
      <c r="BK11488" s="82">
        <v>16779</v>
      </c>
      <c r="BL11488" t="s">
        <v>11723</v>
      </c>
    </row>
    <row r="11489" spans="63:64" x14ac:dyDescent="0.25">
      <c r="BK11489" s="82">
        <v>16780</v>
      </c>
      <c r="BL11489" t="s">
        <v>3052</v>
      </c>
    </row>
    <row r="11490" spans="63:64" x14ac:dyDescent="0.25">
      <c r="BK11490" s="82">
        <v>16781</v>
      </c>
      <c r="BL11490" t="s">
        <v>9072</v>
      </c>
    </row>
    <row r="11491" spans="63:64" x14ac:dyDescent="0.25">
      <c r="BK11491" s="82">
        <v>16782</v>
      </c>
      <c r="BL11491" t="s">
        <v>8735</v>
      </c>
    </row>
    <row r="11492" spans="63:64" x14ac:dyDescent="0.25">
      <c r="BK11492" s="82">
        <v>16783</v>
      </c>
      <c r="BL11492" t="s">
        <v>11793</v>
      </c>
    </row>
    <row r="11493" spans="63:64" x14ac:dyDescent="0.25">
      <c r="BK11493" s="82">
        <v>16784</v>
      </c>
      <c r="BL11493" t="s">
        <v>11794</v>
      </c>
    </row>
    <row r="11494" spans="63:64" x14ac:dyDescent="0.25">
      <c r="BK11494" s="82">
        <v>16785</v>
      </c>
      <c r="BL11494" t="s">
        <v>9073</v>
      </c>
    </row>
    <row r="11495" spans="63:64" x14ac:dyDescent="0.25">
      <c r="BK11495" s="82">
        <v>16786</v>
      </c>
      <c r="BL11495" t="s">
        <v>11795</v>
      </c>
    </row>
    <row r="11496" spans="63:64" x14ac:dyDescent="0.25">
      <c r="BK11496" s="82">
        <v>16787</v>
      </c>
      <c r="BL11496" t="s">
        <v>8801</v>
      </c>
    </row>
    <row r="11497" spans="63:64" x14ac:dyDescent="0.25">
      <c r="BK11497" s="82">
        <v>16788</v>
      </c>
      <c r="BL11497" t="s">
        <v>9615</v>
      </c>
    </row>
    <row r="11498" spans="63:64" x14ac:dyDescent="0.25">
      <c r="BK11498" s="82">
        <v>16789</v>
      </c>
      <c r="BL11498" t="s">
        <v>11796</v>
      </c>
    </row>
    <row r="11499" spans="63:64" x14ac:dyDescent="0.25">
      <c r="BK11499" s="82">
        <v>16790</v>
      </c>
      <c r="BL11499" t="s">
        <v>8947</v>
      </c>
    </row>
    <row r="11500" spans="63:64" x14ac:dyDescent="0.25">
      <c r="BK11500" s="82">
        <v>16791</v>
      </c>
      <c r="BL11500" t="s">
        <v>9074</v>
      </c>
    </row>
    <row r="11501" spans="63:64" x14ac:dyDescent="0.25">
      <c r="BK11501" s="82">
        <v>16792</v>
      </c>
      <c r="BL11501" t="s">
        <v>12417</v>
      </c>
    </row>
    <row r="11502" spans="63:64" x14ac:dyDescent="0.25">
      <c r="BK11502" s="82">
        <v>16793</v>
      </c>
      <c r="BL11502" t="s">
        <v>11797</v>
      </c>
    </row>
    <row r="11503" spans="63:64" x14ac:dyDescent="0.25">
      <c r="BK11503" s="82">
        <v>16794</v>
      </c>
      <c r="BL11503" t="s">
        <v>11798</v>
      </c>
    </row>
    <row r="11504" spans="63:64" x14ac:dyDescent="0.25">
      <c r="BK11504" s="82">
        <v>16795</v>
      </c>
      <c r="BL11504" t="s">
        <v>9075</v>
      </c>
    </row>
    <row r="11505" spans="63:64" x14ac:dyDescent="0.25">
      <c r="BK11505" s="82">
        <v>16796</v>
      </c>
      <c r="BL11505" t="s">
        <v>11322</v>
      </c>
    </row>
    <row r="11506" spans="63:64" x14ac:dyDescent="0.25">
      <c r="BK11506" s="82">
        <v>16797</v>
      </c>
      <c r="BL11506" t="s">
        <v>11799</v>
      </c>
    </row>
    <row r="11507" spans="63:64" x14ac:dyDescent="0.25">
      <c r="BK11507" s="82">
        <v>16798</v>
      </c>
      <c r="BL11507" t="s">
        <v>11800</v>
      </c>
    </row>
    <row r="11508" spans="63:64" x14ac:dyDescent="0.25">
      <c r="BK11508" s="82">
        <v>16799</v>
      </c>
      <c r="BL11508" t="s">
        <v>11801</v>
      </c>
    </row>
    <row r="11509" spans="63:64" x14ac:dyDescent="0.25">
      <c r="BK11509" s="82">
        <v>16800</v>
      </c>
      <c r="BL11509" t="s">
        <v>11802</v>
      </c>
    </row>
    <row r="11510" spans="63:64" x14ac:dyDescent="0.25">
      <c r="BK11510" s="82">
        <v>16801</v>
      </c>
      <c r="BL11510" t="s">
        <v>6838</v>
      </c>
    </row>
    <row r="11511" spans="63:64" x14ac:dyDescent="0.25">
      <c r="BK11511" s="82">
        <v>16802</v>
      </c>
      <c r="BL11511" t="s">
        <v>9076</v>
      </c>
    </row>
    <row r="11512" spans="63:64" x14ac:dyDescent="0.25">
      <c r="BK11512" s="82">
        <v>16803</v>
      </c>
      <c r="BL11512" t="s">
        <v>11803</v>
      </c>
    </row>
    <row r="11513" spans="63:64" x14ac:dyDescent="0.25">
      <c r="BK11513" s="82">
        <v>16804</v>
      </c>
      <c r="BL11513" t="s">
        <v>13004</v>
      </c>
    </row>
    <row r="11514" spans="63:64" x14ac:dyDescent="0.25">
      <c r="BK11514" s="82">
        <v>16805</v>
      </c>
      <c r="BL11514" t="s">
        <v>9424</v>
      </c>
    </row>
    <row r="11515" spans="63:64" x14ac:dyDescent="0.25">
      <c r="BK11515" s="82">
        <v>16806</v>
      </c>
      <c r="BL11515" t="s">
        <v>9252</v>
      </c>
    </row>
    <row r="11516" spans="63:64" x14ac:dyDescent="0.25">
      <c r="BK11516" s="82">
        <v>16807</v>
      </c>
      <c r="BL11516" t="s">
        <v>9253</v>
      </c>
    </row>
    <row r="11517" spans="63:64" x14ac:dyDescent="0.25">
      <c r="BK11517" s="82">
        <v>16808</v>
      </c>
      <c r="BL11517" t="s">
        <v>9254</v>
      </c>
    </row>
    <row r="11518" spans="63:64" x14ac:dyDescent="0.25">
      <c r="BK11518" s="82">
        <v>16809</v>
      </c>
      <c r="BL11518" t="s">
        <v>5702</v>
      </c>
    </row>
    <row r="11519" spans="63:64" x14ac:dyDescent="0.25">
      <c r="BK11519" s="82">
        <v>16810</v>
      </c>
      <c r="BL11519" t="s">
        <v>11804</v>
      </c>
    </row>
    <row r="11520" spans="63:64" x14ac:dyDescent="0.25">
      <c r="BK11520" s="82">
        <v>16811</v>
      </c>
      <c r="BL11520" t="s">
        <v>11805</v>
      </c>
    </row>
    <row r="11521" spans="63:64" x14ac:dyDescent="0.25">
      <c r="BK11521" s="82">
        <v>16812</v>
      </c>
      <c r="BL11521" t="s">
        <v>9425</v>
      </c>
    </row>
    <row r="11522" spans="63:64" x14ac:dyDescent="0.25">
      <c r="BK11522" s="82">
        <v>16813</v>
      </c>
      <c r="BL11522" t="s">
        <v>9255</v>
      </c>
    </row>
    <row r="11523" spans="63:64" x14ac:dyDescent="0.25">
      <c r="BK11523" s="82">
        <v>16814</v>
      </c>
      <c r="BL11523" t="s">
        <v>3872</v>
      </c>
    </row>
    <row r="11524" spans="63:64" x14ac:dyDescent="0.25">
      <c r="BK11524" s="82">
        <v>16815</v>
      </c>
      <c r="BL11524" t="s">
        <v>4850</v>
      </c>
    </row>
    <row r="11525" spans="63:64" x14ac:dyDescent="0.25">
      <c r="BK11525" s="82">
        <v>16816</v>
      </c>
      <c r="BL11525" t="s">
        <v>9426</v>
      </c>
    </row>
    <row r="11526" spans="63:64" x14ac:dyDescent="0.25">
      <c r="BK11526" s="82">
        <v>16817</v>
      </c>
      <c r="BL11526" t="s">
        <v>9427</v>
      </c>
    </row>
    <row r="11527" spans="63:64" x14ac:dyDescent="0.25">
      <c r="BK11527" s="82">
        <v>16818</v>
      </c>
      <c r="BL11527" t="s">
        <v>11806</v>
      </c>
    </row>
    <row r="11528" spans="63:64" x14ac:dyDescent="0.25">
      <c r="BK11528" s="82">
        <v>16819</v>
      </c>
      <c r="BL11528" t="s">
        <v>11807</v>
      </c>
    </row>
    <row r="11529" spans="63:64" x14ac:dyDescent="0.25">
      <c r="BK11529" s="82">
        <v>16820</v>
      </c>
      <c r="BL11529" t="s">
        <v>9428</v>
      </c>
    </row>
    <row r="11530" spans="63:64" x14ac:dyDescent="0.25">
      <c r="BK11530" s="82">
        <v>16821</v>
      </c>
      <c r="BL11530" t="s">
        <v>9428</v>
      </c>
    </row>
    <row r="11531" spans="63:64" x14ac:dyDescent="0.25">
      <c r="BK11531" s="82">
        <v>16822</v>
      </c>
      <c r="BL11531" t="s">
        <v>9429</v>
      </c>
    </row>
    <row r="11532" spans="63:64" x14ac:dyDescent="0.25">
      <c r="BK11532" s="82">
        <v>16823</v>
      </c>
      <c r="BL11532" t="s">
        <v>11808</v>
      </c>
    </row>
    <row r="11533" spans="63:64" x14ac:dyDescent="0.25">
      <c r="BK11533" s="82">
        <v>16824</v>
      </c>
      <c r="BL11533" t="s">
        <v>11809</v>
      </c>
    </row>
    <row r="11534" spans="63:64" x14ac:dyDescent="0.25">
      <c r="BK11534" s="82">
        <v>16825</v>
      </c>
      <c r="BL11534" t="s">
        <v>9430</v>
      </c>
    </row>
    <row r="11535" spans="63:64" x14ac:dyDescent="0.25">
      <c r="BK11535" s="82">
        <v>16826</v>
      </c>
      <c r="BL11535" t="s">
        <v>9431</v>
      </c>
    </row>
    <row r="11536" spans="63:64" x14ac:dyDescent="0.25">
      <c r="BK11536" s="82">
        <v>16827</v>
      </c>
      <c r="BL11536" t="s">
        <v>8687</v>
      </c>
    </row>
    <row r="11537" spans="63:64" x14ac:dyDescent="0.25">
      <c r="BK11537" s="82">
        <v>16828</v>
      </c>
      <c r="BL11537" t="s">
        <v>9432</v>
      </c>
    </row>
    <row r="11538" spans="63:64" x14ac:dyDescent="0.25">
      <c r="BK11538" s="82">
        <v>16829</v>
      </c>
      <c r="BL11538" t="s">
        <v>9433</v>
      </c>
    </row>
    <row r="11539" spans="63:64" x14ac:dyDescent="0.25">
      <c r="BK11539" s="82">
        <v>16830</v>
      </c>
      <c r="BL11539" t="s">
        <v>11810</v>
      </c>
    </row>
    <row r="11540" spans="63:64" x14ac:dyDescent="0.25">
      <c r="BK11540" s="82">
        <v>16831</v>
      </c>
      <c r="BL11540" t="s">
        <v>11811</v>
      </c>
    </row>
    <row r="11541" spans="63:64" x14ac:dyDescent="0.25">
      <c r="BK11541" s="82">
        <v>16832</v>
      </c>
      <c r="BL11541" t="s">
        <v>11812</v>
      </c>
    </row>
    <row r="11542" spans="63:64" x14ac:dyDescent="0.25">
      <c r="BK11542" s="82">
        <v>16833</v>
      </c>
      <c r="BL11542" t="s">
        <v>9256</v>
      </c>
    </row>
    <row r="11543" spans="63:64" x14ac:dyDescent="0.25">
      <c r="BK11543" s="82">
        <v>16834</v>
      </c>
      <c r="BL11543" t="s">
        <v>9434</v>
      </c>
    </row>
    <row r="11544" spans="63:64" x14ac:dyDescent="0.25">
      <c r="BK11544" s="82">
        <v>16835</v>
      </c>
      <c r="BL11544" t="s">
        <v>9257</v>
      </c>
    </row>
    <row r="11545" spans="63:64" x14ac:dyDescent="0.25">
      <c r="BK11545" s="82">
        <v>16836</v>
      </c>
      <c r="BL11545" t="s">
        <v>7345</v>
      </c>
    </row>
    <row r="11546" spans="63:64" x14ac:dyDescent="0.25">
      <c r="BK11546" s="82">
        <v>16838</v>
      </c>
      <c r="BL11546" t="s">
        <v>9054</v>
      </c>
    </row>
    <row r="11547" spans="63:64" x14ac:dyDescent="0.25">
      <c r="BK11547" s="82">
        <v>16839</v>
      </c>
      <c r="BL11547" t="s">
        <v>11814</v>
      </c>
    </row>
    <row r="11548" spans="63:64" x14ac:dyDescent="0.25">
      <c r="BK11548" s="82">
        <v>16840</v>
      </c>
      <c r="BL11548" t="s">
        <v>2311</v>
      </c>
    </row>
    <row r="11549" spans="63:64" x14ac:dyDescent="0.25">
      <c r="BK11549" s="82">
        <v>16841</v>
      </c>
      <c r="BL11549" t="s">
        <v>9435</v>
      </c>
    </row>
    <row r="11550" spans="63:64" x14ac:dyDescent="0.25">
      <c r="BK11550" s="82">
        <v>16842</v>
      </c>
      <c r="BL11550" t="s">
        <v>9436</v>
      </c>
    </row>
    <row r="11551" spans="63:64" x14ac:dyDescent="0.25">
      <c r="BK11551" s="82">
        <v>16843</v>
      </c>
      <c r="BL11551" t="s">
        <v>9437</v>
      </c>
    </row>
    <row r="11552" spans="63:64" x14ac:dyDescent="0.25">
      <c r="BK11552" s="82">
        <v>16844</v>
      </c>
      <c r="BL11552" t="s">
        <v>9435</v>
      </c>
    </row>
    <row r="11553" spans="63:64" x14ac:dyDescent="0.25">
      <c r="BK11553" s="82">
        <v>16845</v>
      </c>
      <c r="BL11553" t="s">
        <v>9258</v>
      </c>
    </row>
    <row r="11554" spans="63:64" x14ac:dyDescent="0.25">
      <c r="BK11554" s="82">
        <v>16846</v>
      </c>
      <c r="BL11554" t="s">
        <v>9259</v>
      </c>
    </row>
    <row r="11555" spans="63:64" x14ac:dyDescent="0.25">
      <c r="BK11555" s="82">
        <v>16847</v>
      </c>
      <c r="BL11555" t="s">
        <v>9260</v>
      </c>
    </row>
    <row r="11556" spans="63:64" x14ac:dyDescent="0.25">
      <c r="BK11556" s="82">
        <v>16848</v>
      </c>
      <c r="BL11556" t="s">
        <v>9438</v>
      </c>
    </row>
    <row r="11557" spans="63:64" x14ac:dyDescent="0.25">
      <c r="BK11557" s="82">
        <v>16849</v>
      </c>
      <c r="BL11557" t="s">
        <v>9422</v>
      </c>
    </row>
    <row r="11558" spans="63:64" x14ac:dyDescent="0.25">
      <c r="BK11558" s="82">
        <v>16850</v>
      </c>
      <c r="BL11558" t="s">
        <v>9038</v>
      </c>
    </row>
    <row r="11559" spans="63:64" x14ac:dyDescent="0.25">
      <c r="BK11559" s="82">
        <v>16851</v>
      </c>
      <c r="BL11559" t="s">
        <v>9261</v>
      </c>
    </row>
    <row r="11560" spans="63:64" x14ac:dyDescent="0.25">
      <c r="BK11560" s="82">
        <v>16852</v>
      </c>
      <c r="BL11560" t="s">
        <v>9439</v>
      </c>
    </row>
    <row r="11561" spans="63:64" x14ac:dyDescent="0.25">
      <c r="BK11561" s="82">
        <v>16853</v>
      </c>
      <c r="BL11561" t="s">
        <v>9440</v>
      </c>
    </row>
    <row r="11562" spans="63:64" x14ac:dyDescent="0.25">
      <c r="BK11562" s="82">
        <v>16854</v>
      </c>
      <c r="BL11562" t="s">
        <v>9616</v>
      </c>
    </row>
    <row r="11563" spans="63:64" x14ac:dyDescent="0.25">
      <c r="BK11563" s="82">
        <v>16855</v>
      </c>
      <c r="BL11563" t="s">
        <v>9441</v>
      </c>
    </row>
    <row r="11564" spans="63:64" x14ac:dyDescent="0.25">
      <c r="BK11564" s="82">
        <v>16856</v>
      </c>
      <c r="BL11564" t="s">
        <v>9262</v>
      </c>
    </row>
    <row r="11565" spans="63:64" x14ac:dyDescent="0.25">
      <c r="BK11565" s="82">
        <v>16857</v>
      </c>
      <c r="BL11565" t="s">
        <v>11815</v>
      </c>
    </row>
    <row r="11566" spans="63:64" x14ac:dyDescent="0.25">
      <c r="BK11566" s="82">
        <v>16858</v>
      </c>
      <c r="BL11566" t="s">
        <v>9263</v>
      </c>
    </row>
    <row r="11567" spans="63:64" x14ac:dyDescent="0.25">
      <c r="BK11567" s="82">
        <v>16859</v>
      </c>
      <c r="BL11567" t="s">
        <v>3654</v>
      </c>
    </row>
    <row r="11568" spans="63:64" x14ac:dyDescent="0.25">
      <c r="BK11568" s="82">
        <v>16861</v>
      </c>
      <c r="BL11568" t="s">
        <v>9265</v>
      </c>
    </row>
    <row r="11569" spans="63:64" x14ac:dyDescent="0.25">
      <c r="BK11569" s="82">
        <v>16862</v>
      </c>
      <c r="BL11569" t="s">
        <v>11816</v>
      </c>
    </row>
    <row r="11570" spans="63:64" x14ac:dyDescent="0.25">
      <c r="BK11570" s="82">
        <v>16863</v>
      </c>
      <c r="BL11570" t="s">
        <v>2395</v>
      </c>
    </row>
    <row r="11571" spans="63:64" x14ac:dyDescent="0.25">
      <c r="BK11571" s="82">
        <v>16864</v>
      </c>
      <c r="BL11571" t="s">
        <v>9442</v>
      </c>
    </row>
    <row r="11572" spans="63:64" x14ac:dyDescent="0.25">
      <c r="BK11572" s="82">
        <v>16865</v>
      </c>
      <c r="BL11572" t="s">
        <v>4661</v>
      </c>
    </row>
    <row r="11573" spans="63:64" x14ac:dyDescent="0.25">
      <c r="BK11573" s="82">
        <v>16866</v>
      </c>
      <c r="BL11573" t="s">
        <v>11817</v>
      </c>
    </row>
    <row r="11574" spans="63:64" x14ac:dyDescent="0.25">
      <c r="BK11574" s="82">
        <v>16867</v>
      </c>
      <c r="BL11574" t="s">
        <v>8948</v>
      </c>
    </row>
    <row r="11575" spans="63:64" x14ac:dyDescent="0.25">
      <c r="BK11575" s="82">
        <v>16868</v>
      </c>
      <c r="BL11575" t="s">
        <v>11818</v>
      </c>
    </row>
    <row r="11576" spans="63:64" x14ac:dyDescent="0.25">
      <c r="BK11576" s="82">
        <v>16869</v>
      </c>
      <c r="BL11576" t="s">
        <v>9897</v>
      </c>
    </row>
    <row r="11577" spans="63:64" x14ac:dyDescent="0.25">
      <c r="BK11577" s="82">
        <v>16870</v>
      </c>
      <c r="BL11577" t="s">
        <v>11819</v>
      </c>
    </row>
    <row r="11578" spans="63:64" x14ac:dyDescent="0.25">
      <c r="BK11578" s="82">
        <v>16871</v>
      </c>
      <c r="BL11578" t="s">
        <v>9266</v>
      </c>
    </row>
    <row r="11579" spans="63:64" x14ac:dyDescent="0.25">
      <c r="BK11579" s="82">
        <v>16873</v>
      </c>
      <c r="BL11579" t="s">
        <v>11820</v>
      </c>
    </row>
    <row r="11580" spans="63:64" x14ac:dyDescent="0.25">
      <c r="BK11580" s="82">
        <v>16874</v>
      </c>
      <c r="BL11580" t="s">
        <v>11821</v>
      </c>
    </row>
    <row r="11581" spans="63:64" x14ac:dyDescent="0.25">
      <c r="BK11581" s="82">
        <v>16876</v>
      </c>
      <c r="BL11581" t="s">
        <v>9267</v>
      </c>
    </row>
    <row r="11582" spans="63:64" x14ac:dyDescent="0.25">
      <c r="BK11582" s="82">
        <v>16877</v>
      </c>
      <c r="BL11582" t="s">
        <v>7744</v>
      </c>
    </row>
    <row r="11583" spans="63:64" x14ac:dyDescent="0.25">
      <c r="BK11583" s="82">
        <v>16878</v>
      </c>
      <c r="BL11583" t="s">
        <v>7314</v>
      </c>
    </row>
    <row r="11584" spans="63:64" x14ac:dyDescent="0.25">
      <c r="BK11584" s="82">
        <v>16879</v>
      </c>
      <c r="BL11584" t="s">
        <v>9268</v>
      </c>
    </row>
    <row r="11585" spans="63:64" x14ac:dyDescent="0.25">
      <c r="BK11585" s="82">
        <v>16880</v>
      </c>
      <c r="BL11585" t="s">
        <v>9444</v>
      </c>
    </row>
    <row r="11586" spans="63:64" x14ac:dyDescent="0.25">
      <c r="BK11586" s="82">
        <v>16881</v>
      </c>
      <c r="BL11586" t="s">
        <v>9445</v>
      </c>
    </row>
    <row r="11587" spans="63:64" x14ac:dyDescent="0.25">
      <c r="BK11587" s="82">
        <v>16882</v>
      </c>
      <c r="BL11587" t="s">
        <v>9269</v>
      </c>
    </row>
    <row r="11588" spans="63:64" x14ac:dyDescent="0.25">
      <c r="BK11588" s="82">
        <v>16883</v>
      </c>
      <c r="BL11588" t="s">
        <v>9270</v>
      </c>
    </row>
    <row r="11589" spans="63:64" x14ac:dyDescent="0.25">
      <c r="BK11589" s="82">
        <v>16884</v>
      </c>
      <c r="BL11589" t="s">
        <v>9271</v>
      </c>
    </row>
    <row r="11590" spans="63:64" x14ac:dyDescent="0.25">
      <c r="BK11590" s="82">
        <v>16885</v>
      </c>
      <c r="BL11590" t="s">
        <v>11822</v>
      </c>
    </row>
    <row r="11591" spans="63:64" x14ac:dyDescent="0.25">
      <c r="BK11591" s="82">
        <v>16886</v>
      </c>
      <c r="BL11591" t="s">
        <v>11823</v>
      </c>
    </row>
    <row r="11592" spans="63:64" x14ac:dyDescent="0.25">
      <c r="BK11592" s="82">
        <v>16887</v>
      </c>
      <c r="BL11592" t="s">
        <v>11824</v>
      </c>
    </row>
    <row r="11593" spans="63:64" x14ac:dyDescent="0.25">
      <c r="BK11593" s="82">
        <v>16888</v>
      </c>
      <c r="BL11593" t="s">
        <v>5365</v>
      </c>
    </row>
    <row r="11594" spans="63:64" x14ac:dyDescent="0.25">
      <c r="BK11594" s="82">
        <v>16889</v>
      </c>
      <c r="BL11594" t="s">
        <v>11822</v>
      </c>
    </row>
    <row r="11595" spans="63:64" x14ac:dyDescent="0.25">
      <c r="BK11595" s="82">
        <v>16890</v>
      </c>
      <c r="BL11595" t="s">
        <v>9446</v>
      </c>
    </row>
    <row r="11596" spans="63:64" x14ac:dyDescent="0.25">
      <c r="BK11596" s="82">
        <v>16891</v>
      </c>
      <c r="BL11596" t="s">
        <v>9272</v>
      </c>
    </row>
    <row r="11597" spans="63:64" x14ac:dyDescent="0.25">
      <c r="BK11597" s="82">
        <v>16892</v>
      </c>
      <c r="BL11597" t="s">
        <v>9447</v>
      </c>
    </row>
    <row r="11598" spans="63:64" x14ac:dyDescent="0.25">
      <c r="BK11598" s="82">
        <v>16893</v>
      </c>
      <c r="BL11598" t="s">
        <v>9273</v>
      </c>
    </row>
    <row r="11599" spans="63:64" x14ac:dyDescent="0.25">
      <c r="BK11599" s="82">
        <v>16894</v>
      </c>
      <c r="BL11599" t="s">
        <v>9588</v>
      </c>
    </row>
    <row r="11600" spans="63:64" x14ac:dyDescent="0.25">
      <c r="BK11600" s="82">
        <v>16895</v>
      </c>
      <c r="BL11600" t="s">
        <v>6010</v>
      </c>
    </row>
    <row r="11601" spans="63:64" x14ac:dyDescent="0.25">
      <c r="BK11601" s="82">
        <v>16896</v>
      </c>
      <c r="BL11601" t="s">
        <v>9274</v>
      </c>
    </row>
    <row r="11602" spans="63:64" x14ac:dyDescent="0.25">
      <c r="BK11602" s="82">
        <v>16897</v>
      </c>
      <c r="BL11602" t="s">
        <v>9448</v>
      </c>
    </row>
    <row r="11603" spans="63:64" x14ac:dyDescent="0.25">
      <c r="BK11603" s="82">
        <v>16898</v>
      </c>
      <c r="BL11603" t="s">
        <v>9449</v>
      </c>
    </row>
    <row r="11604" spans="63:64" x14ac:dyDescent="0.25">
      <c r="BK11604" s="82">
        <v>16900</v>
      </c>
      <c r="BL11604" t="s">
        <v>8476</v>
      </c>
    </row>
    <row r="11605" spans="63:64" x14ac:dyDescent="0.25">
      <c r="BK11605" s="82">
        <v>16901</v>
      </c>
      <c r="BL11605" t="s">
        <v>9076</v>
      </c>
    </row>
    <row r="11606" spans="63:64" x14ac:dyDescent="0.25">
      <c r="BK11606" s="82">
        <v>16902</v>
      </c>
      <c r="BL11606" t="s">
        <v>12450</v>
      </c>
    </row>
    <row r="11607" spans="63:64" x14ac:dyDescent="0.25">
      <c r="BK11607" s="82">
        <v>16903</v>
      </c>
      <c r="BL11607" t="s">
        <v>3033</v>
      </c>
    </row>
    <row r="11608" spans="63:64" x14ac:dyDescent="0.25">
      <c r="BK11608" s="82">
        <v>16904</v>
      </c>
      <c r="BL11608" t="s">
        <v>9276</v>
      </c>
    </row>
    <row r="11609" spans="63:64" x14ac:dyDescent="0.25">
      <c r="BK11609" s="82">
        <v>16905</v>
      </c>
      <c r="BL11609" t="s">
        <v>3044</v>
      </c>
    </row>
    <row r="11610" spans="63:64" x14ac:dyDescent="0.25">
      <c r="BK11610" s="82">
        <v>16906</v>
      </c>
      <c r="BL11610" t="s">
        <v>11825</v>
      </c>
    </row>
    <row r="11611" spans="63:64" x14ac:dyDescent="0.25">
      <c r="BK11611" s="82">
        <v>16907</v>
      </c>
      <c r="BL11611" t="s">
        <v>9450</v>
      </c>
    </row>
    <row r="11612" spans="63:64" x14ac:dyDescent="0.25">
      <c r="BK11612" s="82">
        <v>16908</v>
      </c>
      <c r="BL11612" t="s">
        <v>2875</v>
      </c>
    </row>
    <row r="11613" spans="63:64" x14ac:dyDescent="0.25">
      <c r="BK11613" s="82">
        <v>16909</v>
      </c>
      <c r="BL11613" t="s">
        <v>9451</v>
      </c>
    </row>
    <row r="11614" spans="63:64" x14ac:dyDescent="0.25">
      <c r="BK11614" s="82">
        <v>16910</v>
      </c>
      <c r="BL11614" t="s">
        <v>9452</v>
      </c>
    </row>
    <row r="11615" spans="63:64" x14ac:dyDescent="0.25">
      <c r="BK11615" s="82">
        <v>16911</v>
      </c>
      <c r="BL11615" t="s">
        <v>9277</v>
      </c>
    </row>
    <row r="11616" spans="63:64" x14ac:dyDescent="0.25">
      <c r="BK11616" s="82">
        <v>16912</v>
      </c>
      <c r="BL11616" t="s">
        <v>8820</v>
      </c>
    </row>
    <row r="11617" spans="63:64" x14ac:dyDescent="0.25">
      <c r="BK11617" s="82">
        <v>16913</v>
      </c>
      <c r="BL11617" t="s">
        <v>9278</v>
      </c>
    </row>
    <row r="11618" spans="63:64" x14ac:dyDescent="0.25">
      <c r="BK11618" s="82">
        <v>16914</v>
      </c>
      <c r="BL11618" t="s">
        <v>9279</v>
      </c>
    </row>
    <row r="11619" spans="63:64" x14ac:dyDescent="0.25">
      <c r="BK11619" s="82">
        <v>16915</v>
      </c>
      <c r="BL11619" t="s">
        <v>8958</v>
      </c>
    </row>
    <row r="11620" spans="63:64" x14ac:dyDescent="0.25">
      <c r="BK11620" s="82">
        <v>16916</v>
      </c>
      <c r="BL11620" t="s">
        <v>9001</v>
      </c>
    </row>
    <row r="11621" spans="63:64" x14ac:dyDescent="0.25">
      <c r="BK11621" s="82">
        <v>16917</v>
      </c>
      <c r="BL11621" t="s">
        <v>9280</v>
      </c>
    </row>
    <row r="11622" spans="63:64" x14ac:dyDescent="0.25">
      <c r="BK11622" s="82">
        <v>16918</v>
      </c>
      <c r="BL11622" t="s">
        <v>4292</v>
      </c>
    </row>
    <row r="11623" spans="63:64" x14ac:dyDescent="0.25">
      <c r="BK11623" s="82">
        <v>16919</v>
      </c>
      <c r="BL11623" t="s">
        <v>4149</v>
      </c>
    </row>
    <row r="11624" spans="63:64" x14ac:dyDescent="0.25">
      <c r="BK11624" s="82">
        <v>16920</v>
      </c>
      <c r="BL11624" t="s">
        <v>9453</v>
      </c>
    </row>
    <row r="11625" spans="63:64" x14ac:dyDescent="0.25">
      <c r="BK11625" s="82">
        <v>16922</v>
      </c>
      <c r="BL11625" t="s">
        <v>9455</v>
      </c>
    </row>
    <row r="11626" spans="63:64" x14ac:dyDescent="0.25">
      <c r="BK11626" s="82">
        <v>16923</v>
      </c>
      <c r="BL11626" t="s">
        <v>9456</v>
      </c>
    </row>
    <row r="11627" spans="63:64" x14ac:dyDescent="0.25">
      <c r="BK11627" s="82">
        <v>16924</v>
      </c>
      <c r="BL11627" t="s">
        <v>6813</v>
      </c>
    </row>
    <row r="11628" spans="63:64" x14ac:dyDescent="0.25">
      <c r="BK11628" s="82">
        <v>16925</v>
      </c>
      <c r="BL11628" t="s">
        <v>9457</v>
      </c>
    </row>
    <row r="11629" spans="63:64" x14ac:dyDescent="0.25">
      <c r="BK11629" s="82">
        <v>16926</v>
      </c>
      <c r="BL11629" t="s">
        <v>9281</v>
      </c>
    </row>
    <row r="11630" spans="63:64" x14ac:dyDescent="0.25">
      <c r="BK11630" s="82">
        <v>16927</v>
      </c>
      <c r="BL11630" t="s">
        <v>9457</v>
      </c>
    </row>
    <row r="11631" spans="63:64" x14ac:dyDescent="0.25">
      <c r="BK11631" s="82">
        <v>16928</v>
      </c>
      <c r="BL11631" t="s">
        <v>9458</v>
      </c>
    </row>
    <row r="11632" spans="63:64" x14ac:dyDescent="0.25">
      <c r="BK11632" s="82">
        <v>16929</v>
      </c>
      <c r="BL11632" t="s">
        <v>9282</v>
      </c>
    </row>
    <row r="11633" spans="63:64" x14ac:dyDescent="0.25">
      <c r="BK11633" s="82">
        <v>16930</v>
      </c>
      <c r="BL11633" t="s">
        <v>9283</v>
      </c>
    </row>
    <row r="11634" spans="63:64" x14ac:dyDescent="0.25">
      <c r="BK11634" s="82">
        <v>16931</v>
      </c>
      <c r="BL11634" t="s">
        <v>11826</v>
      </c>
    </row>
    <row r="11635" spans="63:64" x14ac:dyDescent="0.25">
      <c r="BK11635" s="82">
        <v>16932</v>
      </c>
      <c r="BL11635" t="s">
        <v>9284</v>
      </c>
    </row>
    <row r="11636" spans="63:64" x14ac:dyDescent="0.25">
      <c r="BK11636" s="82">
        <v>16933</v>
      </c>
      <c r="BL11636" t="s">
        <v>9068</v>
      </c>
    </row>
    <row r="11637" spans="63:64" x14ac:dyDescent="0.25">
      <c r="BK11637" s="82">
        <v>16934</v>
      </c>
      <c r="BL11637" t="s">
        <v>9617</v>
      </c>
    </row>
    <row r="11638" spans="63:64" x14ac:dyDescent="0.25">
      <c r="BK11638" s="82">
        <v>16935</v>
      </c>
      <c r="BL11638" t="s">
        <v>956</v>
      </c>
    </row>
    <row r="11639" spans="63:64" x14ac:dyDescent="0.25">
      <c r="BK11639" s="82">
        <v>16936</v>
      </c>
      <c r="BL11639" t="s">
        <v>9285</v>
      </c>
    </row>
    <row r="11640" spans="63:64" x14ac:dyDescent="0.25">
      <c r="BK11640" s="82">
        <v>16937</v>
      </c>
      <c r="BL11640" t="s">
        <v>9286</v>
      </c>
    </row>
    <row r="11641" spans="63:64" x14ac:dyDescent="0.25">
      <c r="BK11641" s="82">
        <v>16938</v>
      </c>
      <c r="BL11641" t="s">
        <v>8968</v>
      </c>
    </row>
    <row r="11642" spans="63:64" x14ac:dyDescent="0.25">
      <c r="BK11642" s="82">
        <v>16939</v>
      </c>
      <c r="BL11642" t="s">
        <v>9287</v>
      </c>
    </row>
    <row r="11643" spans="63:64" x14ac:dyDescent="0.25">
      <c r="BK11643" s="82">
        <v>16940</v>
      </c>
      <c r="BL11643" t="s">
        <v>9459</v>
      </c>
    </row>
    <row r="11644" spans="63:64" x14ac:dyDescent="0.25">
      <c r="BK11644" s="82">
        <v>16941</v>
      </c>
      <c r="BL11644" t="s">
        <v>9460</v>
      </c>
    </row>
    <row r="11645" spans="63:64" x14ac:dyDescent="0.25">
      <c r="BK11645" s="82">
        <v>16942</v>
      </c>
      <c r="BL11645" t="s">
        <v>9461</v>
      </c>
    </row>
    <row r="11646" spans="63:64" x14ac:dyDescent="0.25">
      <c r="BK11646" s="82">
        <v>16943</v>
      </c>
      <c r="BL11646" t="s">
        <v>9462</v>
      </c>
    </row>
    <row r="11647" spans="63:64" x14ac:dyDescent="0.25">
      <c r="BK11647" s="82">
        <v>16944</v>
      </c>
      <c r="BL11647" t="s">
        <v>9288</v>
      </c>
    </row>
    <row r="11648" spans="63:64" x14ac:dyDescent="0.25">
      <c r="BK11648" s="82">
        <v>16945</v>
      </c>
      <c r="BL11648" t="s">
        <v>9463</v>
      </c>
    </row>
    <row r="11649" spans="63:64" x14ac:dyDescent="0.25">
      <c r="BK11649" s="82">
        <v>16946</v>
      </c>
      <c r="BL11649" t="s">
        <v>9464</v>
      </c>
    </row>
    <row r="11650" spans="63:64" x14ac:dyDescent="0.25">
      <c r="BK11650" s="82">
        <v>16947</v>
      </c>
      <c r="BL11650" t="s">
        <v>3877</v>
      </c>
    </row>
    <row r="11651" spans="63:64" x14ac:dyDescent="0.25">
      <c r="BK11651" s="82">
        <v>16948</v>
      </c>
      <c r="BL11651" t="s">
        <v>9035</v>
      </c>
    </row>
    <row r="11652" spans="63:64" x14ac:dyDescent="0.25">
      <c r="BK11652" s="82">
        <v>16949</v>
      </c>
      <c r="BL11652" t="s">
        <v>4161</v>
      </c>
    </row>
    <row r="11653" spans="63:64" x14ac:dyDescent="0.25">
      <c r="BK11653" s="82">
        <v>16950</v>
      </c>
      <c r="BL11653" t="s">
        <v>9465</v>
      </c>
    </row>
    <row r="11654" spans="63:64" x14ac:dyDescent="0.25">
      <c r="BK11654" s="82">
        <v>16951</v>
      </c>
      <c r="BL11654" t="s">
        <v>9466</v>
      </c>
    </row>
    <row r="11655" spans="63:64" x14ac:dyDescent="0.25">
      <c r="BK11655" s="82">
        <v>16953</v>
      </c>
      <c r="BL11655" t="s">
        <v>9468</v>
      </c>
    </row>
    <row r="11656" spans="63:64" x14ac:dyDescent="0.25">
      <c r="BK11656" s="82">
        <v>16954</v>
      </c>
      <c r="BL11656" t="s">
        <v>9469</v>
      </c>
    </row>
    <row r="11657" spans="63:64" x14ac:dyDescent="0.25">
      <c r="BK11657" s="82">
        <v>16955</v>
      </c>
      <c r="BL11657" t="s">
        <v>9236</v>
      </c>
    </row>
    <row r="11658" spans="63:64" x14ac:dyDescent="0.25">
      <c r="BK11658" s="82">
        <v>16956</v>
      </c>
      <c r="BL11658" t="s">
        <v>8948</v>
      </c>
    </row>
    <row r="11659" spans="63:64" x14ac:dyDescent="0.25">
      <c r="BK11659" s="82">
        <v>16957</v>
      </c>
      <c r="BL11659" t="s">
        <v>9470</v>
      </c>
    </row>
    <row r="11660" spans="63:64" x14ac:dyDescent="0.25">
      <c r="BK11660" s="82">
        <v>16958</v>
      </c>
      <c r="BL11660" t="s">
        <v>9471</v>
      </c>
    </row>
    <row r="11661" spans="63:64" x14ac:dyDescent="0.25">
      <c r="BK11661" s="82">
        <v>16959</v>
      </c>
      <c r="BL11661" t="s">
        <v>8717</v>
      </c>
    </row>
    <row r="11662" spans="63:64" x14ac:dyDescent="0.25">
      <c r="BK11662" s="82">
        <v>16960</v>
      </c>
      <c r="BL11662" t="s">
        <v>9472</v>
      </c>
    </row>
    <row r="11663" spans="63:64" x14ac:dyDescent="0.25">
      <c r="BK11663" s="82">
        <v>16961</v>
      </c>
      <c r="BL11663" t="s">
        <v>9473</v>
      </c>
    </row>
    <row r="11664" spans="63:64" x14ac:dyDescent="0.25">
      <c r="BK11664" s="82">
        <v>16962</v>
      </c>
      <c r="BL11664" t="s">
        <v>11827</v>
      </c>
    </row>
    <row r="11665" spans="63:64" x14ac:dyDescent="0.25">
      <c r="BK11665" s="82">
        <v>16963</v>
      </c>
      <c r="BL11665" t="s">
        <v>9289</v>
      </c>
    </row>
    <row r="11666" spans="63:64" x14ac:dyDescent="0.25">
      <c r="BK11666" s="82">
        <v>16964</v>
      </c>
      <c r="BL11666" t="s">
        <v>9474</v>
      </c>
    </row>
    <row r="11667" spans="63:64" x14ac:dyDescent="0.25">
      <c r="BK11667" s="82">
        <v>16965</v>
      </c>
      <c r="BL11667" t="s">
        <v>11828</v>
      </c>
    </row>
    <row r="11668" spans="63:64" x14ac:dyDescent="0.25">
      <c r="BK11668" s="82">
        <v>16967</v>
      </c>
      <c r="BL11668" t="s">
        <v>9290</v>
      </c>
    </row>
    <row r="11669" spans="63:64" x14ac:dyDescent="0.25">
      <c r="BK11669" s="82">
        <v>16968</v>
      </c>
      <c r="BL11669" t="s">
        <v>9618</v>
      </c>
    </row>
    <row r="11670" spans="63:64" x14ac:dyDescent="0.25">
      <c r="BK11670" s="82">
        <v>16969</v>
      </c>
      <c r="BL11670" t="s">
        <v>3886</v>
      </c>
    </row>
    <row r="11671" spans="63:64" x14ac:dyDescent="0.25">
      <c r="BK11671" s="82">
        <v>16970</v>
      </c>
      <c r="BL11671" t="s">
        <v>3654</v>
      </c>
    </row>
    <row r="11672" spans="63:64" x14ac:dyDescent="0.25">
      <c r="BK11672" s="82">
        <v>16971</v>
      </c>
      <c r="BL11672" t="s">
        <v>9475</v>
      </c>
    </row>
    <row r="11673" spans="63:64" x14ac:dyDescent="0.25">
      <c r="BK11673" s="82">
        <v>16972</v>
      </c>
      <c r="BL11673" t="s">
        <v>11715</v>
      </c>
    </row>
    <row r="11674" spans="63:64" x14ac:dyDescent="0.25">
      <c r="BK11674" s="82">
        <v>16973</v>
      </c>
      <c r="BL11674" t="s">
        <v>9476</v>
      </c>
    </row>
    <row r="11675" spans="63:64" x14ac:dyDescent="0.25">
      <c r="BK11675" s="82">
        <v>16974</v>
      </c>
      <c r="BL11675" t="s">
        <v>4087</v>
      </c>
    </row>
    <row r="11676" spans="63:64" x14ac:dyDescent="0.25">
      <c r="BK11676" s="82">
        <v>16975</v>
      </c>
      <c r="BL11676" t="s">
        <v>9291</v>
      </c>
    </row>
    <row r="11677" spans="63:64" x14ac:dyDescent="0.25">
      <c r="BK11677" s="82">
        <v>16976</v>
      </c>
      <c r="BL11677" t="s">
        <v>9477</v>
      </c>
    </row>
    <row r="11678" spans="63:64" x14ac:dyDescent="0.25">
      <c r="BK11678" s="82">
        <v>16977</v>
      </c>
      <c r="BL11678" t="s">
        <v>8696</v>
      </c>
    </row>
    <row r="11679" spans="63:64" x14ac:dyDescent="0.25">
      <c r="BK11679" s="82">
        <v>16978</v>
      </c>
      <c r="BL11679" t="s">
        <v>9478</v>
      </c>
    </row>
    <row r="11680" spans="63:64" x14ac:dyDescent="0.25">
      <c r="BK11680" s="82">
        <v>16979</v>
      </c>
      <c r="BL11680" t="s">
        <v>8829</v>
      </c>
    </row>
    <row r="11681" spans="63:64" x14ac:dyDescent="0.25">
      <c r="BK11681" s="82">
        <v>16981</v>
      </c>
      <c r="BL11681" t="s">
        <v>9479</v>
      </c>
    </row>
    <row r="11682" spans="63:64" x14ac:dyDescent="0.25">
      <c r="BK11682" s="82">
        <v>16982</v>
      </c>
      <c r="BL11682" t="s">
        <v>3741</v>
      </c>
    </row>
    <row r="11683" spans="63:64" x14ac:dyDescent="0.25">
      <c r="BK11683" s="82">
        <v>16983</v>
      </c>
      <c r="BL11683" t="s">
        <v>12402</v>
      </c>
    </row>
    <row r="11684" spans="63:64" x14ac:dyDescent="0.25">
      <c r="BK11684" s="82">
        <v>16984</v>
      </c>
      <c r="BL11684" t="s">
        <v>9292</v>
      </c>
    </row>
    <row r="11685" spans="63:64" x14ac:dyDescent="0.25">
      <c r="BK11685" s="82">
        <v>16985</v>
      </c>
      <c r="BL11685" t="s">
        <v>8080</v>
      </c>
    </row>
    <row r="11686" spans="63:64" x14ac:dyDescent="0.25">
      <c r="BK11686" s="82">
        <v>16986</v>
      </c>
      <c r="BL11686" t="s">
        <v>11829</v>
      </c>
    </row>
    <row r="11687" spans="63:64" x14ac:dyDescent="0.25">
      <c r="BK11687" s="82">
        <v>16987</v>
      </c>
      <c r="BL11687" t="s">
        <v>9294</v>
      </c>
    </row>
    <row r="11688" spans="63:64" x14ac:dyDescent="0.25">
      <c r="BK11688" s="82">
        <v>16988</v>
      </c>
      <c r="BL11688" t="s">
        <v>9295</v>
      </c>
    </row>
    <row r="11689" spans="63:64" x14ac:dyDescent="0.25">
      <c r="BK11689" s="82">
        <v>16989</v>
      </c>
      <c r="BL11689" t="s">
        <v>11830</v>
      </c>
    </row>
    <row r="11690" spans="63:64" x14ac:dyDescent="0.25">
      <c r="BK11690" s="82">
        <v>16990</v>
      </c>
      <c r="BL11690" t="s">
        <v>8380</v>
      </c>
    </row>
    <row r="11691" spans="63:64" x14ac:dyDescent="0.25">
      <c r="BK11691" s="82">
        <v>16991</v>
      </c>
      <c r="BL11691" t="s">
        <v>11831</v>
      </c>
    </row>
    <row r="11692" spans="63:64" x14ac:dyDescent="0.25">
      <c r="BK11692" s="82">
        <v>16992</v>
      </c>
      <c r="BL11692" t="s">
        <v>9296</v>
      </c>
    </row>
    <row r="11693" spans="63:64" x14ac:dyDescent="0.25">
      <c r="BK11693" s="82">
        <v>16993</v>
      </c>
      <c r="BL11693" t="s">
        <v>9297</v>
      </c>
    </row>
    <row r="11694" spans="63:64" x14ac:dyDescent="0.25">
      <c r="BK11694" s="82">
        <v>16994</v>
      </c>
      <c r="BL11694" t="s">
        <v>3872</v>
      </c>
    </row>
    <row r="11695" spans="63:64" x14ac:dyDescent="0.25">
      <c r="BK11695" s="82">
        <v>16995</v>
      </c>
      <c r="BL11695" t="s">
        <v>10890</v>
      </c>
    </row>
    <row r="11696" spans="63:64" x14ac:dyDescent="0.25">
      <c r="BK11696" s="82">
        <v>16996</v>
      </c>
      <c r="BL11696" t="s">
        <v>9298</v>
      </c>
    </row>
    <row r="11697" spans="63:64" x14ac:dyDescent="0.25">
      <c r="BK11697" s="82">
        <v>16997</v>
      </c>
      <c r="BL11697" t="s">
        <v>9299</v>
      </c>
    </row>
    <row r="11698" spans="63:64" x14ac:dyDescent="0.25">
      <c r="BK11698" s="82">
        <v>16998</v>
      </c>
      <c r="BL11698" t="s">
        <v>9480</v>
      </c>
    </row>
    <row r="11699" spans="63:64" x14ac:dyDescent="0.25">
      <c r="BK11699" s="82">
        <v>16999</v>
      </c>
      <c r="BL11699" t="s">
        <v>11832</v>
      </c>
    </row>
    <row r="11700" spans="63:64" x14ac:dyDescent="0.25">
      <c r="BK11700" s="82">
        <v>17000</v>
      </c>
      <c r="BL11700" t="s">
        <v>8810</v>
      </c>
    </row>
    <row r="11701" spans="63:64" x14ac:dyDescent="0.25">
      <c r="BK11701" s="82">
        <v>17001</v>
      </c>
      <c r="BL11701" t="s">
        <v>11833</v>
      </c>
    </row>
    <row r="11702" spans="63:64" x14ac:dyDescent="0.25">
      <c r="BK11702" s="82">
        <v>17002</v>
      </c>
      <c r="BL11702" t="s">
        <v>9481</v>
      </c>
    </row>
    <row r="11703" spans="63:64" x14ac:dyDescent="0.25">
      <c r="BK11703" s="82">
        <v>17003</v>
      </c>
      <c r="BL11703" t="s">
        <v>11834</v>
      </c>
    </row>
    <row r="11704" spans="63:64" x14ac:dyDescent="0.25">
      <c r="BK11704" s="82">
        <v>17004</v>
      </c>
      <c r="BL11704" t="s">
        <v>11835</v>
      </c>
    </row>
    <row r="11705" spans="63:64" x14ac:dyDescent="0.25">
      <c r="BK11705" s="82">
        <v>17005</v>
      </c>
      <c r="BL11705" t="s">
        <v>9300</v>
      </c>
    </row>
    <row r="11706" spans="63:64" x14ac:dyDescent="0.25">
      <c r="BK11706" s="82">
        <v>17006</v>
      </c>
      <c r="BL11706" t="s">
        <v>9482</v>
      </c>
    </row>
    <row r="11707" spans="63:64" x14ac:dyDescent="0.25">
      <c r="BK11707" s="82">
        <v>17007</v>
      </c>
      <c r="BL11707" t="s">
        <v>8696</v>
      </c>
    </row>
    <row r="11708" spans="63:64" x14ac:dyDescent="0.25">
      <c r="BK11708" s="82">
        <v>17008</v>
      </c>
      <c r="BL11708" t="s">
        <v>9301</v>
      </c>
    </row>
    <row r="11709" spans="63:64" x14ac:dyDescent="0.25">
      <c r="BK11709" s="82">
        <v>17009</v>
      </c>
      <c r="BL11709" t="s">
        <v>13009</v>
      </c>
    </row>
    <row r="11710" spans="63:64" x14ac:dyDescent="0.25">
      <c r="BK11710" s="82">
        <v>17010</v>
      </c>
      <c r="BL11710" t="s">
        <v>9302</v>
      </c>
    </row>
    <row r="11711" spans="63:64" x14ac:dyDescent="0.25">
      <c r="BK11711" s="82">
        <v>17011</v>
      </c>
      <c r="BL11711" t="s">
        <v>7509</v>
      </c>
    </row>
    <row r="11712" spans="63:64" x14ac:dyDescent="0.25">
      <c r="BK11712" s="82">
        <v>17012</v>
      </c>
      <c r="BL11712" t="s">
        <v>13004</v>
      </c>
    </row>
    <row r="11713" spans="63:64" x14ac:dyDescent="0.25">
      <c r="BK11713" s="82">
        <v>17013</v>
      </c>
      <c r="BL11713" t="s">
        <v>9303</v>
      </c>
    </row>
    <row r="11714" spans="63:64" x14ac:dyDescent="0.25">
      <c r="BK11714" s="82">
        <v>17014</v>
      </c>
      <c r="BL11714" t="s">
        <v>11837</v>
      </c>
    </row>
    <row r="11715" spans="63:64" x14ac:dyDescent="0.25">
      <c r="BK11715" s="82">
        <v>17015</v>
      </c>
      <c r="BL11715" t="s">
        <v>3741</v>
      </c>
    </row>
    <row r="11716" spans="63:64" x14ac:dyDescent="0.25">
      <c r="BK11716" s="82">
        <v>17016</v>
      </c>
      <c r="BL11716" t="s">
        <v>8646</v>
      </c>
    </row>
    <row r="11717" spans="63:64" x14ac:dyDescent="0.25">
      <c r="BK11717" s="82">
        <v>17017</v>
      </c>
      <c r="BL11717" t="s">
        <v>9304</v>
      </c>
    </row>
    <row r="11718" spans="63:64" x14ac:dyDescent="0.25">
      <c r="BK11718" s="82">
        <v>17018</v>
      </c>
      <c r="BL11718" t="s">
        <v>4592</v>
      </c>
    </row>
    <row r="11719" spans="63:64" x14ac:dyDescent="0.25">
      <c r="BK11719" s="82">
        <v>17019</v>
      </c>
      <c r="BL11719" t="s">
        <v>9483</v>
      </c>
    </row>
    <row r="11720" spans="63:64" x14ac:dyDescent="0.25">
      <c r="BK11720" s="82">
        <v>17020</v>
      </c>
      <c r="BL11720" t="s">
        <v>11838</v>
      </c>
    </row>
    <row r="11721" spans="63:64" x14ac:dyDescent="0.25">
      <c r="BK11721" s="82">
        <v>17021</v>
      </c>
      <c r="BL11721" t="s">
        <v>9484</v>
      </c>
    </row>
    <row r="11722" spans="63:64" x14ac:dyDescent="0.25">
      <c r="BK11722" s="82">
        <v>17022</v>
      </c>
      <c r="BL11722" t="s">
        <v>9305</v>
      </c>
    </row>
    <row r="11723" spans="63:64" x14ac:dyDescent="0.25">
      <c r="BK11723" s="82">
        <v>17023</v>
      </c>
      <c r="BL11723" t="s">
        <v>9306</v>
      </c>
    </row>
    <row r="11724" spans="63:64" x14ac:dyDescent="0.25">
      <c r="BK11724" s="82">
        <v>17024</v>
      </c>
      <c r="BL11724" t="s">
        <v>7190</v>
      </c>
    </row>
    <row r="11725" spans="63:64" x14ac:dyDescent="0.25">
      <c r="BK11725" s="82">
        <v>17025</v>
      </c>
      <c r="BL11725" t="s">
        <v>9485</v>
      </c>
    </row>
    <row r="11726" spans="63:64" x14ac:dyDescent="0.25">
      <c r="BK11726" s="82">
        <v>17026</v>
      </c>
      <c r="BL11726" t="s">
        <v>9307</v>
      </c>
    </row>
    <row r="11727" spans="63:64" x14ac:dyDescent="0.25">
      <c r="BK11727" s="82">
        <v>17027</v>
      </c>
      <c r="BL11727" t="s">
        <v>8863</v>
      </c>
    </row>
    <row r="11728" spans="63:64" x14ac:dyDescent="0.25">
      <c r="BK11728" s="82">
        <v>17028</v>
      </c>
      <c r="BL11728" t="s">
        <v>9486</v>
      </c>
    </row>
    <row r="11729" spans="63:64" x14ac:dyDescent="0.25">
      <c r="BK11729" s="82">
        <v>17029</v>
      </c>
      <c r="BL11729" t="s">
        <v>8877</v>
      </c>
    </row>
    <row r="11730" spans="63:64" x14ac:dyDescent="0.25">
      <c r="BK11730" s="82">
        <v>17030</v>
      </c>
      <c r="BL11730" t="s">
        <v>3411</v>
      </c>
    </row>
    <row r="11731" spans="63:64" x14ac:dyDescent="0.25">
      <c r="BK11731" s="82">
        <v>17031</v>
      </c>
      <c r="BL11731" t="s">
        <v>9487</v>
      </c>
    </row>
    <row r="11732" spans="63:64" x14ac:dyDescent="0.25">
      <c r="BK11732" s="82">
        <v>17032</v>
      </c>
      <c r="BL11732" t="s">
        <v>9488</v>
      </c>
    </row>
    <row r="11733" spans="63:64" x14ac:dyDescent="0.25">
      <c r="BK11733" s="82">
        <v>17033</v>
      </c>
      <c r="BL11733" t="s">
        <v>9489</v>
      </c>
    </row>
    <row r="11734" spans="63:64" x14ac:dyDescent="0.25">
      <c r="BK11734" s="82">
        <v>17034</v>
      </c>
      <c r="BL11734" t="s">
        <v>9308</v>
      </c>
    </row>
    <row r="11735" spans="63:64" x14ac:dyDescent="0.25">
      <c r="BK11735" s="82">
        <v>17036</v>
      </c>
      <c r="BL11735" t="s">
        <v>9308</v>
      </c>
    </row>
    <row r="11736" spans="63:64" x14ac:dyDescent="0.25">
      <c r="BK11736" s="82">
        <v>17037</v>
      </c>
      <c r="BL11736" t="s">
        <v>9490</v>
      </c>
    </row>
    <row r="11737" spans="63:64" x14ac:dyDescent="0.25">
      <c r="BK11737" s="82">
        <v>17038</v>
      </c>
      <c r="BL11737" t="s">
        <v>9491</v>
      </c>
    </row>
    <row r="11738" spans="63:64" x14ac:dyDescent="0.25">
      <c r="BK11738" s="82">
        <v>17039</v>
      </c>
      <c r="BL11738" t="s">
        <v>9492</v>
      </c>
    </row>
    <row r="11739" spans="63:64" x14ac:dyDescent="0.25">
      <c r="BK11739" s="82">
        <v>17040</v>
      </c>
      <c r="BL11739" t="s">
        <v>9493</v>
      </c>
    </row>
    <row r="11740" spans="63:64" x14ac:dyDescent="0.25">
      <c r="BK11740" s="82">
        <v>17041</v>
      </c>
      <c r="BL11740" t="s">
        <v>9419</v>
      </c>
    </row>
    <row r="11741" spans="63:64" x14ac:dyDescent="0.25">
      <c r="BK11741" s="82">
        <v>17042</v>
      </c>
      <c r="BL11741" t="s">
        <v>8355</v>
      </c>
    </row>
    <row r="11742" spans="63:64" x14ac:dyDescent="0.25">
      <c r="BK11742" s="82">
        <v>17043</v>
      </c>
      <c r="BL11742" t="s">
        <v>9494</v>
      </c>
    </row>
    <row r="11743" spans="63:64" x14ac:dyDescent="0.25">
      <c r="BK11743" s="82">
        <v>17044</v>
      </c>
      <c r="BL11743" t="s">
        <v>2317</v>
      </c>
    </row>
    <row r="11744" spans="63:64" x14ac:dyDescent="0.25">
      <c r="BK11744" s="82">
        <v>17045</v>
      </c>
      <c r="BL11744" t="s">
        <v>9060</v>
      </c>
    </row>
    <row r="11745" spans="63:64" x14ac:dyDescent="0.25">
      <c r="BK11745" s="82">
        <v>17046</v>
      </c>
      <c r="BL11745" t="s">
        <v>11839</v>
      </c>
    </row>
    <row r="11746" spans="63:64" x14ac:dyDescent="0.25">
      <c r="BK11746" s="82">
        <v>17047</v>
      </c>
      <c r="BL11746" t="s">
        <v>7894</v>
      </c>
    </row>
    <row r="11747" spans="63:64" x14ac:dyDescent="0.25">
      <c r="BK11747" s="82">
        <v>17048</v>
      </c>
      <c r="BL11747" t="s">
        <v>9495</v>
      </c>
    </row>
    <row r="11748" spans="63:64" x14ac:dyDescent="0.25">
      <c r="BK11748" s="82">
        <v>17049</v>
      </c>
      <c r="BL11748" t="s">
        <v>9496</v>
      </c>
    </row>
    <row r="11749" spans="63:64" x14ac:dyDescent="0.25">
      <c r="BK11749" s="82">
        <v>17050</v>
      </c>
      <c r="BL11749" t="s">
        <v>9497</v>
      </c>
    </row>
    <row r="11750" spans="63:64" x14ac:dyDescent="0.25">
      <c r="BK11750" s="82">
        <v>17051</v>
      </c>
      <c r="BL11750" t="s">
        <v>9498</v>
      </c>
    </row>
    <row r="11751" spans="63:64" x14ac:dyDescent="0.25">
      <c r="BK11751" s="82">
        <v>17052</v>
      </c>
      <c r="BL11751" t="s">
        <v>3741</v>
      </c>
    </row>
    <row r="11752" spans="63:64" x14ac:dyDescent="0.25">
      <c r="BK11752" s="82">
        <v>17053</v>
      </c>
      <c r="BL11752" t="s">
        <v>11840</v>
      </c>
    </row>
    <row r="11753" spans="63:64" x14ac:dyDescent="0.25">
      <c r="BK11753" s="82">
        <v>17054</v>
      </c>
      <c r="BL11753" t="s">
        <v>11841</v>
      </c>
    </row>
    <row r="11754" spans="63:64" x14ac:dyDescent="0.25">
      <c r="BK11754" s="82">
        <v>17055</v>
      </c>
      <c r="BL11754" t="s">
        <v>4687</v>
      </c>
    </row>
    <row r="11755" spans="63:64" x14ac:dyDescent="0.25">
      <c r="BK11755" s="82">
        <v>17056</v>
      </c>
      <c r="BL11755" t="s">
        <v>9499</v>
      </c>
    </row>
    <row r="11756" spans="63:64" x14ac:dyDescent="0.25">
      <c r="BK11756" s="82">
        <v>17057</v>
      </c>
      <c r="BL11756" t="s">
        <v>8675</v>
      </c>
    </row>
    <row r="11757" spans="63:64" x14ac:dyDescent="0.25">
      <c r="BK11757" s="82">
        <v>17058</v>
      </c>
      <c r="BL11757" t="s">
        <v>11842</v>
      </c>
    </row>
    <row r="11758" spans="63:64" x14ac:dyDescent="0.25">
      <c r="BK11758" s="82">
        <v>17059</v>
      </c>
      <c r="BL11758" t="s">
        <v>11843</v>
      </c>
    </row>
    <row r="11759" spans="63:64" x14ac:dyDescent="0.25">
      <c r="BK11759" s="82">
        <v>17060</v>
      </c>
      <c r="BL11759" t="s">
        <v>9500</v>
      </c>
    </row>
    <row r="11760" spans="63:64" x14ac:dyDescent="0.25">
      <c r="BK11760" s="82">
        <v>17061</v>
      </c>
      <c r="BL11760" t="s">
        <v>9501</v>
      </c>
    </row>
    <row r="11761" spans="63:64" x14ac:dyDescent="0.25">
      <c r="BK11761" s="82">
        <v>17062</v>
      </c>
      <c r="BL11761" t="s">
        <v>11844</v>
      </c>
    </row>
    <row r="11762" spans="63:64" x14ac:dyDescent="0.25">
      <c r="BK11762" s="82">
        <v>17063</v>
      </c>
      <c r="BL11762" t="s">
        <v>11845</v>
      </c>
    </row>
    <row r="11763" spans="63:64" x14ac:dyDescent="0.25">
      <c r="BK11763" s="82">
        <v>17064</v>
      </c>
      <c r="BL11763" t="s">
        <v>11846</v>
      </c>
    </row>
    <row r="11764" spans="63:64" x14ac:dyDescent="0.25">
      <c r="BK11764" s="82">
        <v>17065</v>
      </c>
      <c r="BL11764" t="s">
        <v>11847</v>
      </c>
    </row>
    <row r="11765" spans="63:64" x14ac:dyDescent="0.25">
      <c r="BK11765" s="82">
        <v>17066</v>
      </c>
      <c r="BL11765" t="s">
        <v>9502</v>
      </c>
    </row>
    <row r="11766" spans="63:64" x14ac:dyDescent="0.25">
      <c r="BK11766" s="82">
        <v>17067</v>
      </c>
      <c r="BL11766" t="s">
        <v>9503</v>
      </c>
    </row>
    <row r="11767" spans="63:64" x14ac:dyDescent="0.25">
      <c r="BK11767" s="82">
        <v>17068</v>
      </c>
      <c r="BL11767" t="s">
        <v>9503</v>
      </c>
    </row>
    <row r="11768" spans="63:64" x14ac:dyDescent="0.25">
      <c r="BK11768" s="82">
        <v>17069</v>
      </c>
      <c r="BL11768" t="s">
        <v>11848</v>
      </c>
    </row>
    <row r="11769" spans="63:64" x14ac:dyDescent="0.25">
      <c r="BK11769" s="82">
        <v>17070</v>
      </c>
      <c r="BL11769" t="s">
        <v>6540</v>
      </c>
    </row>
    <row r="11770" spans="63:64" x14ac:dyDescent="0.25">
      <c r="BK11770" s="82">
        <v>17071</v>
      </c>
      <c r="BL11770" t="s">
        <v>3741</v>
      </c>
    </row>
    <row r="11771" spans="63:64" x14ac:dyDescent="0.25">
      <c r="BK11771" s="82">
        <v>17072</v>
      </c>
      <c r="BL11771" t="s">
        <v>11849</v>
      </c>
    </row>
    <row r="11772" spans="63:64" x14ac:dyDescent="0.25">
      <c r="BK11772" s="82">
        <v>17073</v>
      </c>
      <c r="BL11772" t="s">
        <v>7197</v>
      </c>
    </row>
    <row r="11773" spans="63:64" x14ac:dyDescent="0.25">
      <c r="BK11773" s="82">
        <v>17074</v>
      </c>
      <c r="BL11773" t="s">
        <v>5812</v>
      </c>
    </row>
    <row r="11774" spans="63:64" x14ac:dyDescent="0.25">
      <c r="BK11774" s="82">
        <v>17075</v>
      </c>
      <c r="BL11774" t="s">
        <v>11850</v>
      </c>
    </row>
    <row r="11775" spans="63:64" x14ac:dyDescent="0.25">
      <c r="BK11775" s="82">
        <v>17076</v>
      </c>
      <c r="BL11775" t="s">
        <v>11851</v>
      </c>
    </row>
    <row r="11776" spans="63:64" x14ac:dyDescent="0.25">
      <c r="BK11776" s="82">
        <v>17077</v>
      </c>
      <c r="BL11776" t="s">
        <v>9504</v>
      </c>
    </row>
    <row r="11777" spans="63:64" x14ac:dyDescent="0.25">
      <c r="BK11777" s="82">
        <v>17078</v>
      </c>
      <c r="BL11777" t="s">
        <v>10047</v>
      </c>
    </row>
    <row r="11778" spans="63:64" x14ac:dyDescent="0.25">
      <c r="BK11778" s="82">
        <v>17079</v>
      </c>
      <c r="BL11778" t="s">
        <v>4547</v>
      </c>
    </row>
    <row r="11779" spans="63:64" x14ac:dyDescent="0.25">
      <c r="BK11779" s="82">
        <v>17080</v>
      </c>
      <c r="BL11779" t="s">
        <v>9609</v>
      </c>
    </row>
    <row r="11780" spans="63:64" x14ac:dyDescent="0.25">
      <c r="BK11780" s="82">
        <v>17081</v>
      </c>
      <c r="BL11780" t="s">
        <v>7608</v>
      </c>
    </row>
    <row r="11781" spans="63:64" x14ac:dyDescent="0.25">
      <c r="BK11781" s="82">
        <v>17082</v>
      </c>
      <c r="BL11781" t="s">
        <v>9505</v>
      </c>
    </row>
    <row r="11782" spans="63:64" x14ac:dyDescent="0.25">
      <c r="BK11782" s="82">
        <v>17083</v>
      </c>
      <c r="BL11782" t="s">
        <v>11852</v>
      </c>
    </row>
    <row r="11783" spans="63:64" x14ac:dyDescent="0.25">
      <c r="BK11783" s="82">
        <v>17084</v>
      </c>
      <c r="BL11783" t="s">
        <v>9256</v>
      </c>
    </row>
    <row r="11784" spans="63:64" x14ac:dyDescent="0.25">
      <c r="BK11784" s="82">
        <v>17085</v>
      </c>
      <c r="BL11784" t="s">
        <v>9506</v>
      </c>
    </row>
    <row r="11785" spans="63:64" x14ac:dyDescent="0.25">
      <c r="BK11785" s="82">
        <v>17086</v>
      </c>
      <c r="BL11785" t="s">
        <v>9507</v>
      </c>
    </row>
    <row r="11786" spans="63:64" x14ac:dyDescent="0.25">
      <c r="BK11786" s="82">
        <v>17087</v>
      </c>
      <c r="BL11786" t="s">
        <v>9508</v>
      </c>
    </row>
    <row r="11787" spans="63:64" x14ac:dyDescent="0.25">
      <c r="BK11787" s="82">
        <v>17088</v>
      </c>
      <c r="BL11787" t="s">
        <v>8529</v>
      </c>
    </row>
    <row r="11788" spans="63:64" x14ac:dyDescent="0.25">
      <c r="BK11788" s="82">
        <v>17089</v>
      </c>
      <c r="BL11788" t="s">
        <v>11853</v>
      </c>
    </row>
    <row r="11789" spans="63:64" x14ac:dyDescent="0.25">
      <c r="BK11789" s="82">
        <v>17090</v>
      </c>
      <c r="BL11789" t="s">
        <v>11741</v>
      </c>
    </row>
    <row r="11790" spans="63:64" x14ac:dyDescent="0.25">
      <c r="BK11790" s="82">
        <v>17091</v>
      </c>
      <c r="BL11790" t="s">
        <v>9509</v>
      </c>
    </row>
    <row r="11791" spans="63:64" x14ac:dyDescent="0.25">
      <c r="BK11791" s="82">
        <v>17092</v>
      </c>
      <c r="BL11791" t="s">
        <v>11854</v>
      </c>
    </row>
    <row r="11792" spans="63:64" x14ac:dyDescent="0.25">
      <c r="BK11792" s="82">
        <v>17093</v>
      </c>
      <c r="BL11792" t="s">
        <v>11855</v>
      </c>
    </row>
    <row r="11793" spans="63:64" x14ac:dyDescent="0.25">
      <c r="BK11793" s="82">
        <v>17094</v>
      </c>
      <c r="BL11793" t="s">
        <v>7325</v>
      </c>
    </row>
    <row r="11794" spans="63:64" x14ac:dyDescent="0.25">
      <c r="BK11794" s="82">
        <v>17095</v>
      </c>
      <c r="BL11794" t="s">
        <v>11856</v>
      </c>
    </row>
    <row r="11795" spans="63:64" x14ac:dyDescent="0.25">
      <c r="BK11795" s="82">
        <v>17096</v>
      </c>
      <c r="BL11795" t="s">
        <v>9510</v>
      </c>
    </row>
    <row r="11796" spans="63:64" x14ac:dyDescent="0.25">
      <c r="BK11796" s="82">
        <v>17097</v>
      </c>
      <c r="BL11796" t="s">
        <v>9511</v>
      </c>
    </row>
    <row r="11797" spans="63:64" x14ac:dyDescent="0.25">
      <c r="BK11797" s="82">
        <v>17098</v>
      </c>
      <c r="BL11797" t="s">
        <v>11815</v>
      </c>
    </row>
    <row r="11798" spans="63:64" x14ac:dyDescent="0.25">
      <c r="BK11798" s="82">
        <v>17099</v>
      </c>
      <c r="BL11798" t="s">
        <v>9512</v>
      </c>
    </row>
    <row r="11799" spans="63:64" x14ac:dyDescent="0.25">
      <c r="BK11799" s="82">
        <v>17100</v>
      </c>
      <c r="BL11799" t="s">
        <v>11857</v>
      </c>
    </row>
    <row r="11800" spans="63:64" x14ac:dyDescent="0.25">
      <c r="BK11800" s="82">
        <v>17101</v>
      </c>
      <c r="BL11800" t="s">
        <v>11858</v>
      </c>
    </row>
    <row r="11801" spans="63:64" x14ac:dyDescent="0.25">
      <c r="BK11801" s="82">
        <v>17102</v>
      </c>
      <c r="BL11801" t="s">
        <v>9513</v>
      </c>
    </row>
    <row r="11802" spans="63:64" x14ac:dyDescent="0.25">
      <c r="BK11802" s="82">
        <v>17103</v>
      </c>
      <c r="BL11802" t="s">
        <v>11859</v>
      </c>
    </row>
    <row r="11803" spans="63:64" x14ac:dyDescent="0.25">
      <c r="BK11803" s="82">
        <v>17104</v>
      </c>
      <c r="BL11803" t="s">
        <v>9514</v>
      </c>
    </row>
    <row r="11804" spans="63:64" x14ac:dyDescent="0.25">
      <c r="BK11804" s="82">
        <v>17105</v>
      </c>
      <c r="BL11804" t="s">
        <v>8830</v>
      </c>
    </row>
    <row r="11805" spans="63:64" x14ac:dyDescent="0.25">
      <c r="BK11805" s="82">
        <v>17106</v>
      </c>
      <c r="BL11805" t="s">
        <v>9515</v>
      </c>
    </row>
    <row r="11806" spans="63:64" x14ac:dyDescent="0.25">
      <c r="BK11806" s="82">
        <v>17107</v>
      </c>
      <c r="BL11806" t="s">
        <v>9516</v>
      </c>
    </row>
    <row r="11807" spans="63:64" x14ac:dyDescent="0.25">
      <c r="BK11807" s="82">
        <v>17108</v>
      </c>
      <c r="BL11807" t="s">
        <v>11860</v>
      </c>
    </row>
    <row r="11808" spans="63:64" x14ac:dyDescent="0.25">
      <c r="BK11808" s="82">
        <v>17109</v>
      </c>
      <c r="BL11808" t="s">
        <v>11861</v>
      </c>
    </row>
    <row r="11809" spans="63:64" x14ac:dyDescent="0.25">
      <c r="BK11809" s="82">
        <v>17110</v>
      </c>
      <c r="BL11809" t="s">
        <v>11862</v>
      </c>
    </row>
    <row r="11810" spans="63:64" x14ac:dyDescent="0.25">
      <c r="BK11810" s="82">
        <v>17111</v>
      </c>
      <c r="BL11810" t="s">
        <v>11863</v>
      </c>
    </row>
    <row r="11811" spans="63:64" x14ac:dyDescent="0.25">
      <c r="BK11811" s="82">
        <v>17112</v>
      </c>
      <c r="BL11811" t="s">
        <v>9517</v>
      </c>
    </row>
    <row r="11812" spans="63:64" x14ac:dyDescent="0.25">
      <c r="BK11812" s="82">
        <v>17113</v>
      </c>
      <c r="BL11812" t="s">
        <v>11864</v>
      </c>
    </row>
    <row r="11813" spans="63:64" x14ac:dyDescent="0.25">
      <c r="BK11813" s="82">
        <v>17114</v>
      </c>
      <c r="BL11813" t="s">
        <v>9518</v>
      </c>
    </row>
    <row r="11814" spans="63:64" x14ac:dyDescent="0.25">
      <c r="BK11814" s="82">
        <v>17115</v>
      </c>
      <c r="BL11814" t="s">
        <v>7128</v>
      </c>
    </row>
    <row r="11815" spans="63:64" x14ac:dyDescent="0.25">
      <c r="BK11815" s="82">
        <v>17116</v>
      </c>
      <c r="BL11815" t="s">
        <v>9519</v>
      </c>
    </row>
    <row r="11816" spans="63:64" x14ac:dyDescent="0.25">
      <c r="BK11816" s="82">
        <v>17117</v>
      </c>
      <c r="BL11816" t="s">
        <v>9520</v>
      </c>
    </row>
    <row r="11817" spans="63:64" x14ac:dyDescent="0.25">
      <c r="BK11817" s="82">
        <v>17118</v>
      </c>
      <c r="BL11817" t="s">
        <v>4389</v>
      </c>
    </row>
    <row r="11818" spans="63:64" x14ac:dyDescent="0.25">
      <c r="BK11818" s="82">
        <v>17119</v>
      </c>
      <c r="BL11818" t="s">
        <v>9301</v>
      </c>
    </row>
    <row r="11819" spans="63:64" x14ac:dyDescent="0.25">
      <c r="BK11819" s="82">
        <v>17120</v>
      </c>
      <c r="BL11819" t="s">
        <v>9521</v>
      </c>
    </row>
    <row r="11820" spans="63:64" x14ac:dyDescent="0.25">
      <c r="BK11820" s="82">
        <v>17121</v>
      </c>
      <c r="BL11820" t="s">
        <v>9522</v>
      </c>
    </row>
    <row r="11821" spans="63:64" x14ac:dyDescent="0.25">
      <c r="BK11821" s="82">
        <v>17122</v>
      </c>
      <c r="BL11821" t="s">
        <v>4815</v>
      </c>
    </row>
    <row r="11822" spans="63:64" x14ac:dyDescent="0.25">
      <c r="BK11822" s="82">
        <v>17123</v>
      </c>
      <c r="BL11822" t="s">
        <v>6151</v>
      </c>
    </row>
    <row r="11823" spans="63:64" x14ac:dyDescent="0.25">
      <c r="BK11823" s="82">
        <v>17124</v>
      </c>
      <c r="BL11823" t="s">
        <v>9523</v>
      </c>
    </row>
    <row r="11824" spans="63:64" x14ac:dyDescent="0.25">
      <c r="BK11824" s="82">
        <v>17125</v>
      </c>
      <c r="BL11824" t="s">
        <v>11865</v>
      </c>
    </row>
    <row r="11825" spans="63:64" x14ac:dyDescent="0.25">
      <c r="BK11825" s="82">
        <v>17126</v>
      </c>
      <c r="BL11825" t="s">
        <v>9524</v>
      </c>
    </row>
    <row r="11826" spans="63:64" x14ac:dyDescent="0.25">
      <c r="BK11826" s="82">
        <v>17127</v>
      </c>
      <c r="BL11826" t="s">
        <v>8435</v>
      </c>
    </row>
    <row r="11827" spans="63:64" x14ac:dyDescent="0.25">
      <c r="BK11827" s="82">
        <v>17128</v>
      </c>
      <c r="BL11827" t="s">
        <v>11866</v>
      </c>
    </row>
    <row r="11828" spans="63:64" x14ac:dyDescent="0.25">
      <c r="BK11828" s="82">
        <v>17129</v>
      </c>
      <c r="BL11828" t="s">
        <v>9525</v>
      </c>
    </row>
    <row r="11829" spans="63:64" x14ac:dyDescent="0.25">
      <c r="BK11829" s="82">
        <v>17130</v>
      </c>
      <c r="BL11829" t="s">
        <v>11867</v>
      </c>
    </row>
    <row r="11830" spans="63:64" x14ac:dyDescent="0.25">
      <c r="BK11830" s="82">
        <v>17131</v>
      </c>
      <c r="BL11830" t="s">
        <v>9526</v>
      </c>
    </row>
    <row r="11831" spans="63:64" x14ac:dyDescent="0.25">
      <c r="BK11831" s="82">
        <v>17132</v>
      </c>
      <c r="BL11831" t="s">
        <v>9527</v>
      </c>
    </row>
    <row r="11832" spans="63:64" x14ac:dyDescent="0.25">
      <c r="BK11832" s="82">
        <v>17133</v>
      </c>
      <c r="BL11832" t="s">
        <v>11868</v>
      </c>
    </row>
    <row r="11833" spans="63:64" x14ac:dyDescent="0.25">
      <c r="BK11833" s="82">
        <v>17134</v>
      </c>
      <c r="BL11833" t="s">
        <v>11869</v>
      </c>
    </row>
    <row r="11834" spans="63:64" x14ac:dyDescent="0.25">
      <c r="BK11834" s="82">
        <v>17135</v>
      </c>
      <c r="BL11834" t="s">
        <v>11870</v>
      </c>
    </row>
    <row r="11835" spans="63:64" x14ac:dyDescent="0.25">
      <c r="BK11835" s="82">
        <v>17136</v>
      </c>
      <c r="BL11835" t="s">
        <v>11871</v>
      </c>
    </row>
    <row r="11836" spans="63:64" x14ac:dyDescent="0.25">
      <c r="BK11836" s="82">
        <v>17137</v>
      </c>
      <c r="BL11836" t="s">
        <v>9422</v>
      </c>
    </row>
    <row r="11837" spans="63:64" x14ac:dyDescent="0.25">
      <c r="BK11837" s="82">
        <v>17138</v>
      </c>
      <c r="BL11837" t="s">
        <v>11872</v>
      </c>
    </row>
    <row r="11838" spans="63:64" x14ac:dyDescent="0.25">
      <c r="BK11838" s="82">
        <v>17139</v>
      </c>
      <c r="BL11838" t="s">
        <v>3435</v>
      </c>
    </row>
    <row r="11839" spans="63:64" x14ac:dyDescent="0.25">
      <c r="BK11839" s="82">
        <v>17140</v>
      </c>
      <c r="BL11839" t="s">
        <v>11873</v>
      </c>
    </row>
    <row r="11840" spans="63:64" x14ac:dyDescent="0.25">
      <c r="BK11840" s="82">
        <v>17141</v>
      </c>
      <c r="BL11840" t="s">
        <v>4652</v>
      </c>
    </row>
    <row r="11841" spans="63:64" x14ac:dyDescent="0.25">
      <c r="BK11841" s="82">
        <v>17142</v>
      </c>
      <c r="BL11841" t="s">
        <v>9507</v>
      </c>
    </row>
    <row r="11842" spans="63:64" x14ac:dyDescent="0.25">
      <c r="BK11842" s="82">
        <v>17143</v>
      </c>
      <c r="BL11842" t="s">
        <v>7948</v>
      </c>
    </row>
    <row r="11843" spans="63:64" x14ac:dyDescent="0.25">
      <c r="BK11843" s="82">
        <v>17144</v>
      </c>
      <c r="BL11843" t="s">
        <v>2316</v>
      </c>
    </row>
    <row r="11844" spans="63:64" x14ac:dyDescent="0.25">
      <c r="BK11844" s="82">
        <v>17145</v>
      </c>
      <c r="BL11844" t="s">
        <v>9267</v>
      </c>
    </row>
    <row r="11845" spans="63:64" x14ac:dyDescent="0.25">
      <c r="BK11845" s="82">
        <v>17146</v>
      </c>
      <c r="BL11845" t="s">
        <v>9528</v>
      </c>
    </row>
    <row r="11846" spans="63:64" x14ac:dyDescent="0.25">
      <c r="BK11846" s="82">
        <v>17147</v>
      </c>
      <c r="BL11846" t="s">
        <v>11874</v>
      </c>
    </row>
    <row r="11847" spans="63:64" x14ac:dyDescent="0.25">
      <c r="BK11847" s="82">
        <v>17148</v>
      </c>
      <c r="BL11847" t="s">
        <v>9529</v>
      </c>
    </row>
    <row r="11848" spans="63:64" x14ac:dyDescent="0.25">
      <c r="BK11848" s="82">
        <v>17149</v>
      </c>
      <c r="BL11848" t="s">
        <v>9530</v>
      </c>
    </row>
    <row r="11849" spans="63:64" x14ac:dyDescent="0.25">
      <c r="BK11849" s="82">
        <v>17150</v>
      </c>
      <c r="BL11849" t="s">
        <v>7543</v>
      </c>
    </row>
    <row r="11850" spans="63:64" x14ac:dyDescent="0.25">
      <c r="BK11850" s="82">
        <v>17151</v>
      </c>
      <c r="BL11850" t="s">
        <v>7412</v>
      </c>
    </row>
    <row r="11851" spans="63:64" x14ac:dyDescent="0.25">
      <c r="BK11851" s="82">
        <v>17152</v>
      </c>
      <c r="BL11851" t="s">
        <v>9286</v>
      </c>
    </row>
    <row r="11852" spans="63:64" x14ac:dyDescent="0.25">
      <c r="BK11852" s="82">
        <v>17153</v>
      </c>
      <c r="BL11852" t="s">
        <v>9619</v>
      </c>
    </row>
    <row r="11853" spans="63:64" x14ac:dyDescent="0.25">
      <c r="BK11853" s="82">
        <v>17154</v>
      </c>
      <c r="BL11853" t="s">
        <v>9620</v>
      </c>
    </row>
    <row r="11854" spans="63:64" x14ac:dyDescent="0.25">
      <c r="BK11854" s="82">
        <v>17155</v>
      </c>
      <c r="BL11854" t="s">
        <v>11875</v>
      </c>
    </row>
    <row r="11855" spans="63:64" x14ac:dyDescent="0.25">
      <c r="BK11855" s="82">
        <v>17156</v>
      </c>
      <c r="BL11855" t="s">
        <v>8810</v>
      </c>
    </row>
    <row r="11856" spans="63:64" x14ac:dyDescent="0.25">
      <c r="BK11856" s="82">
        <v>17157</v>
      </c>
      <c r="BL11856" t="s">
        <v>9621</v>
      </c>
    </row>
    <row r="11857" spans="63:64" x14ac:dyDescent="0.25">
      <c r="BK11857" s="82">
        <v>17158</v>
      </c>
      <c r="BL11857" t="s">
        <v>9621</v>
      </c>
    </row>
    <row r="11858" spans="63:64" x14ac:dyDescent="0.25">
      <c r="BK11858" s="82">
        <v>17159</v>
      </c>
      <c r="BL11858" t="s">
        <v>9620</v>
      </c>
    </row>
    <row r="11859" spans="63:64" x14ac:dyDescent="0.25">
      <c r="BK11859" s="82">
        <v>17160</v>
      </c>
      <c r="BL11859" t="s">
        <v>9507</v>
      </c>
    </row>
    <row r="11860" spans="63:64" x14ac:dyDescent="0.25">
      <c r="BK11860" s="82">
        <v>17161</v>
      </c>
      <c r="BL11860" t="s">
        <v>9622</v>
      </c>
    </row>
    <row r="11861" spans="63:64" x14ac:dyDescent="0.25">
      <c r="BK11861" s="82">
        <v>17162</v>
      </c>
      <c r="BL11861" t="s">
        <v>9623</v>
      </c>
    </row>
    <row r="11862" spans="63:64" x14ac:dyDescent="0.25">
      <c r="BK11862" s="82">
        <v>17163</v>
      </c>
      <c r="BL11862" t="s">
        <v>11876</v>
      </c>
    </row>
    <row r="11863" spans="63:64" x14ac:dyDescent="0.25">
      <c r="BK11863" s="82">
        <v>17164</v>
      </c>
      <c r="BL11863" t="s">
        <v>9526</v>
      </c>
    </row>
    <row r="11864" spans="63:64" x14ac:dyDescent="0.25">
      <c r="BK11864" s="82">
        <v>17165</v>
      </c>
      <c r="BL11864" t="s">
        <v>9044</v>
      </c>
    </row>
    <row r="11865" spans="63:64" x14ac:dyDescent="0.25">
      <c r="BK11865" s="82">
        <v>17166</v>
      </c>
      <c r="BL11865" t="s">
        <v>9624</v>
      </c>
    </row>
    <row r="11866" spans="63:64" x14ac:dyDescent="0.25">
      <c r="BK11866" s="82">
        <v>17167</v>
      </c>
      <c r="BL11866" t="s">
        <v>3726</v>
      </c>
    </row>
    <row r="11867" spans="63:64" x14ac:dyDescent="0.25">
      <c r="BK11867" s="82">
        <v>17168</v>
      </c>
      <c r="BL11867" t="s">
        <v>9625</v>
      </c>
    </row>
    <row r="11868" spans="63:64" x14ac:dyDescent="0.25">
      <c r="BK11868" s="82">
        <v>17169</v>
      </c>
      <c r="BL11868" t="s">
        <v>8803</v>
      </c>
    </row>
    <row r="11869" spans="63:64" x14ac:dyDescent="0.25">
      <c r="BK11869" s="82">
        <v>17170</v>
      </c>
      <c r="BL11869" t="s">
        <v>11877</v>
      </c>
    </row>
    <row r="11870" spans="63:64" x14ac:dyDescent="0.25">
      <c r="BK11870" s="82">
        <v>17171</v>
      </c>
      <c r="BL11870" t="s">
        <v>11878</v>
      </c>
    </row>
    <row r="11871" spans="63:64" x14ac:dyDescent="0.25">
      <c r="BK11871" s="82">
        <v>17172</v>
      </c>
      <c r="BL11871" t="s">
        <v>9626</v>
      </c>
    </row>
    <row r="11872" spans="63:64" x14ac:dyDescent="0.25">
      <c r="BK11872" s="82">
        <v>17173</v>
      </c>
      <c r="BL11872" t="s">
        <v>9627</v>
      </c>
    </row>
    <row r="11873" spans="63:64" x14ac:dyDescent="0.25">
      <c r="BK11873" s="82">
        <v>17174</v>
      </c>
      <c r="BL11873" t="s">
        <v>9628</v>
      </c>
    </row>
    <row r="11874" spans="63:64" x14ac:dyDescent="0.25">
      <c r="BK11874" s="82">
        <v>17175</v>
      </c>
      <c r="BL11874" t="s">
        <v>3932</v>
      </c>
    </row>
    <row r="11875" spans="63:64" x14ac:dyDescent="0.25">
      <c r="BK11875" s="82">
        <v>17176</v>
      </c>
      <c r="BL11875" t="s">
        <v>9629</v>
      </c>
    </row>
    <row r="11876" spans="63:64" x14ac:dyDescent="0.25">
      <c r="BK11876" s="82">
        <v>17177</v>
      </c>
      <c r="BL11876" t="s">
        <v>3932</v>
      </c>
    </row>
    <row r="11877" spans="63:64" x14ac:dyDescent="0.25">
      <c r="BK11877" s="82">
        <v>17178</v>
      </c>
      <c r="BL11877" t="s">
        <v>11879</v>
      </c>
    </row>
    <row r="11878" spans="63:64" x14ac:dyDescent="0.25">
      <c r="BK11878" s="82">
        <v>17179</v>
      </c>
      <c r="BL11878" t="s">
        <v>11880</v>
      </c>
    </row>
    <row r="11879" spans="63:64" x14ac:dyDescent="0.25">
      <c r="BK11879" s="82">
        <v>17180</v>
      </c>
      <c r="BL11879" t="s">
        <v>9630</v>
      </c>
    </row>
    <row r="11880" spans="63:64" x14ac:dyDescent="0.25">
      <c r="BK11880" s="82">
        <v>17181</v>
      </c>
      <c r="BL11880" t="s">
        <v>11881</v>
      </c>
    </row>
    <row r="11881" spans="63:64" x14ac:dyDescent="0.25">
      <c r="BK11881" s="82">
        <v>17182</v>
      </c>
      <c r="BL11881" t="s">
        <v>3348</v>
      </c>
    </row>
    <row r="11882" spans="63:64" x14ac:dyDescent="0.25">
      <c r="BK11882" s="82">
        <v>17183</v>
      </c>
      <c r="BL11882" t="s">
        <v>9631</v>
      </c>
    </row>
    <row r="11883" spans="63:64" x14ac:dyDescent="0.25">
      <c r="BK11883" s="82">
        <v>17184</v>
      </c>
      <c r="BL11883" t="s">
        <v>7374</v>
      </c>
    </row>
    <row r="11884" spans="63:64" x14ac:dyDescent="0.25">
      <c r="BK11884" s="82">
        <v>17185</v>
      </c>
      <c r="BL11884" t="s">
        <v>11882</v>
      </c>
    </row>
    <row r="11885" spans="63:64" x14ac:dyDescent="0.25">
      <c r="BK11885" s="82">
        <v>17186</v>
      </c>
      <c r="BL11885" t="s">
        <v>11883</v>
      </c>
    </row>
    <row r="11886" spans="63:64" x14ac:dyDescent="0.25">
      <c r="BK11886" s="82">
        <v>17187</v>
      </c>
      <c r="BL11886" t="s">
        <v>9632</v>
      </c>
    </row>
    <row r="11887" spans="63:64" x14ac:dyDescent="0.25">
      <c r="BK11887" s="82">
        <v>17188</v>
      </c>
      <c r="BL11887" t="s">
        <v>12998</v>
      </c>
    </row>
    <row r="11888" spans="63:64" x14ac:dyDescent="0.25">
      <c r="BK11888" s="82">
        <v>17189</v>
      </c>
      <c r="BL11888" t="s">
        <v>8898</v>
      </c>
    </row>
    <row r="11889" spans="63:64" x14ac:dyDescent="0.25">
      <c r="BK11889" s="82">
        <v>17190</v>
      </c>
      <c r="BL11889" t="s">
        <v>9633</v>
      </c>
    </row>
    <row r="11890" spans="63:64" x14ac:dyDescent="0.25">
      <c r="BK11890" s="82">
        <v>17191</v>
      </c>
      <c r="BL11890" t="s">
        <v>9507</v>
      </c>
    </row>
    <row r="11891" spans="63:64" x14ac:dyDescent="0.25">
      <c r="BK11891" s="82">
        <v>17192</v>
      </c>
      <c r="BL11891" t="s">
        <v>9507</v>
      </c>
    </row>
    <row r="11892" spans="63:64" x14ac:dyDescent="0.25">
      <c r="BK11892" s="82">
        <v>17193</v>
      </c>
      <c r="BL11892" t="s">
        <v>9634</v>
      </c>
    </row>
    <row r="11893" spans="63:64" x14ac:dyDescent="0.25">
      <c r="BK11893" s="82">
        <v>17194</v>
      </c>
      <c r="BL11893" t="s">
        <v>11884</v>
      </c>
    </row>
    <row r="11894" spans="63:64" x14ac:dyDescent="0.25">
      <c r="BK11894" s="82">
        <v>17195</v>
      </c>
      <c r="BL11894" t="s">
        <v>11885</v>
      </c>
    </row>
    <row r="11895" spans="63:64" x14ac:dyDescent="0.25">
      <c r="BK11895" s="82">
        <v>17196</v>
      </c>
      <c r="BL11895" t="s">
        <v>11886</v>
      </c>
    </row>
    <row r="11896" spans="63:64" x14ac:dyDescent="0.25">
      <c r="BK11896" s="82">
        <v>17197</v>
      </c>
      <c r="BL11896" t="s">
        <v>9487</v>
      </c>
    </row>
    <row r="11897" spans="63:64" x14ac:dyDescent="0.25">
      <c r="BK11897" s="82">
        <v>17198</v>
      </c>
      <c r="BL11897" t="s">
        <v>9635</v>
      </c>
    </row>
    <row r="11898" spans="63:64" x14ac:dyDescent="0.25">
      <c r="BK11898" s="82">
        <v>17199</v>
      </c>
      <c r="BL11898" t="s">
        <v>9636</v>
      </c>
    </row>
    <row r="11899" spans="63:64" x14ac:dyDescent="0.25">
      <c r="BK11899" s="82">
        <v>17200</v>
      </c>
      <c r="BL11899" t="s">
        <v>9637</v>
      </c>
    </row>
    <row r="11900" spans="63:64" x14ac:dyDescent="0.25">
      <c r="BK11900" s="82">
        <v>17201</v>
      </c>
      <c r="BL11900" t="s">
        <v>11887</v>
      </c>
    </row>
    <row r="11901" spans="63:64" x14ac:dyDescent="0.25">
      <c r="BK11901" s="82">
        <v>17202</v>
      </c>
      <c r="BL11901" t="s">
        <v>3650</v>
      </c>
    </row>
    <row r="11902" spans="63:64" x14ac:dyDescent="0.25">
      <c r="BK11902" s="82">
        <v>17203</v>
      </c>
      <c r="BL11902" t="s">
        <v>9638</v>
      </c>
    </row>
    <row r="11903" spans="63:64" x14ac:dyDescent="0.25">
      <c r="BK11903" s="82">
        <v>17204</v>
      </c>
      <c r="BL11903" t="s">
        <v>11888</v>
      </c>
    </row>
    <row r="11904" spans="63:64" x14ac:dyDescent="0.25">
      <c r="BK11904" s="82">
        <v>17205</v>
      </c>
      <c r="BL11904" t="s">
        <v>11889</v>
      </c>
    </row>
    <row r="11905" spans="63:64" x14ac:dyDescent="0.25">
      <c r="BK11905" s="82">
        <v>17206</v>
      </c>
      <c r="BL11905" t="s">
        <v>9639</v>
      </c>
    </row>
    <row r="11906" spans="63:64" x14ac:dyDescent="0.25">
      <c r="BK11906" s="82">
        <v>17207</v>
      </c>
      <c r="BL11906" t="s">
        <v>9770</v>
      </c>
    </row>
    <row r="11907" spans="63:64" x14ac:dyDescent="0.25">
      <c r="BK11907" s="82">
        <v>17208</v>
      </c>
      <c r="BL11907" t="s">
        <v>9640</v>
      </c>
    </row>
    <row r="11908" spans="63:64" x14ac:dyDescent="0.25">
      <c r="BK11908" s="82">
        <v>17209</v>
      </c>
      <c r="BL11908" t="s">
        <v>9641</v>
      </c>
    </row>
    <row r="11909" spans="63:64" x14ac:dyDescent="0.25">
      <c r="BK11909" s="82">
        <v>17210</v>
      </c>
      <c r="BL11909" t="s">
        <v>9620</v>
      </c>
    </row>
    <row r="11910" spans="63:64" x14ac:dyDescent="0.25">
      <c r="BK11910" s="82">
        <v>17211</v>
      </c>
      <c r="BL11910" t="s">
        <v>11890</v>
      </c>
    </row>
    <row r="11911" spans="63:64" x14ac:dyDescent="0.25">
      <c r="BK11911" s="82">
        <v>17212</v>
      </c>
      <c r="BL11911" t="s">
        <v>11891</v>
      </c>
    </row>
    <row r="11912" spans="63:64" x14ac:dyDescent="0.25">
      <c r="BK11912" s="82">
        <v>17213</v>
      </c>
      <c r="BL11912" t="s">
        <v>9642</v>
      </c>
    </row>
    <row r="11913" spans="63:64" x14ac:dyDescent="0.25">
      <c r="BK11913" s="82">
        <v>17214</v>
      </c>
      <c r="BL11913" t="s">
        <v>9643</v>
      </c>
    </row>
    <row r="11914" spans="63:64" x14ac:dyDescent="0.25">
      <c r="BK11914" s="82">
        <v>17215</v>
      </c>
      <c r="BL11914" t="s">
        <v>11892</v>
      </c>
    </row>
    <row r="11915" spans="63:64" x14ac:dyDescent="0.25">
      <c r="BK11915" s="82">
        <v>17216</v>
      </c>
      <c r="BL11915" t="s">
        <v>11893</v>
      </c>
    </row>
    <row r="11916" spans="63:64" x14ac:dyDescent="0.25">
      <c r="BK11916" s="82">
        <v>17217</v>
      </c>
      <c r="BL11916" t="s">
        <v>9644</v>
      </c>
    </row>
    <row r="11917" spans="63:64" x14ac:dyDescent="0.25">
      <c r="BK11917" s="82">
        <v>17218</v>
      </c>
      <c r="BL11917" t="s">
        <v>8859</v>
      </c>
    </row>
    <row r="11918" spans="63:64" x14ac:dyDescent="0.25">
      <c r="BK11918" s="82">
        <v>17219</v>
      </c>
      <c r="BL11918" t="s">
        <v>9646</v>
      </c>
    </row>
    <row r="11919" spans="63:64" x14ac:dyDescent="0.25">
      <c r="BK11919" s="82">
        <v>17220</v>
      </c>
      <c r="BL11919" t="s">
        <v>2494</v>
      </c>
    </row>
    <row r="11920" spans="63:64" x14ac:dyDescent="0.25">
      <c r="BK11920" s="82">
        <v>17221</v>
      </c>
      <c r="BL11920" t="s">
        <v>9647</v>
      </c>
    </row>
    <row r="11921" spans="63:64" x14ac:dyDescent="0.25">
      <c r="BK11921" s="82">
        <v>17222</v>
      </c>
      <c r="BL11921" t="s">
        <v>11894</v>
      </c>
    </row>
    <row r="11922" spans="63:64" x14ac:dyDescent="0.25">
      <c r="BK11922" s="82">
        <v>17223</v>
      </c>
      <c r="BL11922" t="s">
        <v>9648</v>
      </c>
    </row>
    <row r="11923" spans="63:64" x14ac:dyDescent="0.25">
      <c r="BK11923" s="82">
        <v>17224</v>
      </c>
      <c r="BL11923" t="s">
        <v>9649</v>
      </c>
    </row>
    <row r="11924" spans="63:64" x14ac:dyDescent="0.25">
      <c r="BK11924" s="82">
        <v>17225</v>
      </c>
      <c r="BL11924" t="s">
        <v>11895</v>
      </c>
    </row>
    <row r="11925" spans="63:64" x14ac:dyDescent="0.25">
      <c r="BK11925" s="82">
        <v>17226</v>
      </c>
      <c r="BL11925" t="s">
        <v>5978</v>
      </c>
    </row>
    <row r="11926" spans="63:64" x14ac:dyDescent="0.25">
      <c r="BK11926" s="82">
        <v>17227</v>
      </c>
      <c r="BL11926" t="s">
        <v>5812</v>
      </c>
    </row>
    <row r="11927" spans="63:64" x14ac:dyDescent="0.25">
      <c r="BK11927" s="82">
        <v>17228</v>
      </c>
      <c r="BL11927" t="s">
        <v>8878</v>
      </c>
    </row>
    <row r="11928" spans="63:64" x14ac:dyDescent="0.25">
      <c r="BK11928" s="82">
        <v>17229</v>
      </c>
      <c r="BL11928" t="s">
        <v>8647</v>
      </c>
    </row>
    <row r="11929" spans="63:64" x14ac:dyDescent="0.25">
      <c r="BK11929" s="82">
        <v>17230</v>
      </c>
      <c r="BL11929" t="s">
        <v>8954</v>
      </c>
    </row>
    <row r="11930" spans="63:64" x14ac:dyDescent="0.25">
      <c r="BK11930" s="82">
        <v>17231</v>
      </c>
      <c r="BL11930" t="s">
        <v>9650</v>
      </c>
    </row>
    <row r="11931" spans="63:64" x14ac:dyDescent="0.25">
      <c r="BK11931" s="82">
        <v>17232</v>
      </c>
      <c r="BL11931" t="s">
        <v>9651</v>
      </c>
    </row>
    <row r="11932" spans="63:64" x14ac:dyDescent="0.25">
      <c r="BK11932" s="82">
        <v>17233</v>
      </c>
      <c r="BL11932" t="s">
        <v>8610</v>
      </c>
    </row>
    <row r="11933" spans="63:64" x14ac:dyDescent="0.25">
      <c r="BK11933" s="82">
        <v>17234</v>
      </c>
      <c r="BL11933" t="s">
        <v>11896</v>
      </c>
    </row>
    <row r="11934" spans="63:64" x14ac:dyDescent="0.25">
      <c r="BK11934" s="82">
        <v>17235</v>
      </c>
      <c r="BL11934" t="s">
        <v>9043</v>
      </c>
    </row>
    <row r="11935" spans="63:64" x14ac:dyDescent="0.25">
      <c r="BK11935" s="82">
        <v>17236</v>
      </c>
      <c r="BL11935" t="s">
        <v>11897</v>
      </c>
    </row>
    <row r="11936" spans="63:64" x14ac:dyDescent="0.25">
      <c r="BK11936" s="82">
        <v>17237</v>
      </c>
      <c r="BL11936" t="s">
        <v>11898</v>
      </c>
    </row>
    <row r="11937" spans="63:64" x14ac:dyDescent="0.25">
      <c r="BK11937" s="82">
        <v>17238</v>
      </c>
      <c r="BL11937" t="s">
        <v>9453</v>
      </c>
    </row>
    <row r="11938" spans="63:64" x14ac:dyDescent="0.25">
      <c r="BK11938" s="82">
        <v>17239</v>
      </c>
      <c r="BL11938" t="s">
        <v>9652</v>
      </c>
    </row>
    <row r="11939" spans="63:64" x14ac:dyDescent="0.25">
      <c r="BK11939" s="82">
        <v>17240</v>
      </c>
      <c r="BL11939" t="s">
        <v>60</v>
      </c>
    </row>
    <row r="11940" spans="63:64" x14ac:dyDescent="0.25">
      <c r="BK11940" s="82">
        <v>17241</v>
      </c>
      <c r="BL11940" t="s">
        <v>9653</v>
      </c>
    </row>
    <row r="11941" spans="63:64" x14ac:dyDescent="0.25">
      <c r="BK11941" s="82">
        <v>17242</v>
      </c>
      <c r="BL11941" t="s">
        <v>11705</v>
      </c>
    </row>
    <row r="11942" spans="63:64" x14ac:dyDescent="0.25">
      <c r="BK11942" s="82">
        <v>17243</v>
      </c>
      <c r="BL11942" t="s">
        <v>9294</v>
      </c>
    </row>
    <row r="11943" spans="63:64" x14ac:dyDescent="0.25">
      <c r="BK11943" s="82">
        <v>17244</v>
      </c>
      <c r="BL11943" t="s">
        <v>9654</v>
      </c>
    </row>
    <row r="11944" spans="63:64" x14ac:dyDescent="0.25">
      <c r="BK11944" s="82">
        <v>17245</v>
      </c>
      <c r="BL11944" t="s">
        <v>9655</v>
      </c>
    </row>
    <row r="11945" spans="63:64" x14ac:dyDescent="0.25">
      <c r="BK11945" s="82">
        <v>17246</v>
      </c>
      <c r="BL11945" t="s">
        <v>9656</v>
      </c>
    </row>
    <row r="11946" spans="63:64" x14ac:dyDescent="0.25">
      <c r="BK11946" s="82">
        <v>17247</v>
      </c>
      <c r="BL11946" t="s">
        <v>9657</v>
      </c>
    </row>
    <row r="11947" spans="63:64" x14ac:dyDescent="0.25">
      <c r="BK11947" s="82">
        <v>17248</v>
      </c>
      <c r="BL11947" t="s">
        <v>9422</v>
      </c>
    </row>
    <row r="11948" spans="63:64" x14ac:dyDescent="0.25">
      <c r="BK11948" s="82">
        <v>17249</v>
      </c>
      <c r="BL11948" t="s">
        <v>9657</v>
      </c>
    </row>
    <row r="11949" spans="63:64" x14ac:dyDescent="0.25">
      <c r="BK11949" s="82">
        <v>17250</v>
      </c>
      <c r="BL11949" t="s">
        <v>5557</v>
      </c>
    </row>
    <row r="11950" spans="63:64" x14ac:dyDescent="0.25">
      <c r="BK11950" s="82">
        <v>17251</v>
      </c>
      <c r="BL11950" t="s">
        <v>9658</v>
      </c>
    </row>
    <row r="11951" spans="63:64" x14ac:dyDescent="0.25">
      <c r="BK11951" s="82">
        <v>17252</v>
      </c>
      <c r="BL11951" t="s">
        <v>8947</v>
      </c>
    </row>
    <row r="11952" spans="63:64" x14ac:dyDescent="0.25">
      <c r="BK11952" s="82">
        <v>17253</v>
      </c>
      <c r="BL11952" t="s">
        <v>11899</v>
      </c>
    </row>
    <row r="11953" spans="63:64" x14ac:dyDescent="0.25">
      <c r="BK11953" s="82">
        <v>17254</v>
      </c>
      <c r="BL11953" t="s">
        <v>8988</v>
      </c>
    </row>
    <row r="11954" spans="63:64" x14ac:dyDescent="0.25">
      <c r="BK11954" s="82">
        <v>17255</v>
      </c>
      <c r="BL11954" t="s">
        <v>11900</v>
      </c>
    </row>
    <row r="11955" spans="63:64" x14ac:dyDescent="0.25">
      <c r="BK11955" s="82">
        <v>17256</v>
      </c>
      <c r="BL11955" t="s">
        <v>8709</v>
      </c>
    </row>
    <row r="11956" spans="63:64" x14ac:dyDescent="0.25">
      <c r="BK11956" s="82">
        <v>17257</v>
      </c>
      <c r="BL11956" t="s">
        <v>4032</v>
      </c>
    </row>
    <row r="11957" spans="63:64" x14ac:dyDescent="0.25">
      <c r="BK11957" s="82">
        <v>17258</v>
      </c>
      <c r="BL11957" t="s">
        <v>890</v>
      </c>
    </row>
    <row r="11958" spans="63:64" x14ac:dyDescent="0.25">
      <c r="BK11958" s="82">
        <v>17259</v>
      </c>
      <c r="BL11958" t="s">
        <v>9659</v>
      </c>
    </row>
    <row r="11959" spans="63:64" x14ac:dyDescent="0.25">
      <c r="BK11959" s="82">
        <v>17260</v>
      </c>
      <c r="BL11959" t="s">
        <v>9660</v>
      </c>
    </row>
    <row r="11960" spans="63:64" x14ac:dyDescent="0.25">
      <c r="BK11960" s="82">
        <v>17261</v>
      </c>
      <c r="BL11960" t="s">
        <v>11901</v>
      </c>
    </row>
    <row r="11961" spans="63:64" x14ac:dyDescent="0.25">
      <c r="BK11961" s="82">
        <v>17262</v>
      </c>
      <c r="BL11961" t="s">
        <v>11902</v>
      </c>
    </row>
    <row r="11962" spans="63:64" x14ac:dyDescent="0.25">
      <c r="BK11962" s="82">
        <v>17263</v>
      </c>
      <c r="BL11962" t="s">
        <v>9661</v>
      </c>
    </row>
    <row r="11963" spans="63:64" x14ac:dyDescent="0.25">
      <c r="BK11963" s="82">
        <v>17264</v>
      </c>
      <c r="BL11963" t="s">
        <v>11903</v>
      </c>
    </row>
    <row r="11964" spans="63:64" x14ac:dyDescent="0.25">
      <c r="BK11964" s="82">
        <v>17265</v>
      </c>
      <c r="BL11964" t="s">
        <v>9662</v>
      </c>
    </row>
    <row r="11965" spans="63:64" x14ac:dyDescent="0.25">
      <c r="BK11965" s="82">
        <v>17266</v>
      </c>
      <c r="BL11965" t="s">
        <v>11904</v>
      </c>
    </row>
    <row r="11966" spans="63:64" x14ac:dyDescent="0.25">
      <c r="BK11966" s="82">
        <v>17267</v>
      </c>
      <c r="BL11966" t="s">
        <v>9663</v>
      </c>
    </row>
    <row r="11967" spans="63:64" x14ac:dyDescent="0.25">
      <c r="BK11967" s="82">
        <v>17268</v>
      </c>
      <c r="BL11967" t="s">
        <v>11905</v>
      </c>
    </row>
    <row r="11968" spans="63:64" x14ac:dyDescent="0.25">
      <c r="BK11968" s="82">
        <v>17269</v>
      </c>
      <c r="BL11968" t="s">
        <v>9664</v>
      </c>
    </row>
    <row r="11969" spans="63:64" x14ac:dyDescent="0.25">
      <c r="BK11969" s="82">
        <v>17270</v>
      </c>
      <c r="BL11969" t="s">
        <v>11906</v>
      </c>
    </row>
    <row r="11970" spans="63:64" x14ac:dyDescent="0.25">
      <c r="BK11970" s="82">
        <v>17271</v>
      </c>
      <c r="BL11970" t="s">
        <v>11907</v>
      </c>
    </row>
    <row r="11971" spans="63:64" x14ac:dyDescent="0.25">
      <c r="BK11971" s="82">
        <v>17272</v>
      </c>
      <c r="BL11971" t="s">
        <v>9665</v>
      </c>
    </row>
    <row r="11972" spans="63:64" x14ac:dyDescent="0.25">
      <c r="BK11972" s="82">
        <v>17273</v>
      </c>
      <c r="BL11972" t="s">
        <v>11908</v>
      </c>
    </row>
    <row r="11973" spans="63:64" x14ac:dyDescent="0.25">
      <c r="BK11973" s="82">
        <v>17274</v>
      </c>
      <c r="BL11973" t="s">
        <v>9666</v>
      </c>
    </row>
    <row r="11974" spans="63:64" x14ac:dyDescent="0.25">
      <c r="BK11974" s="82">
        <v>17275</v>
      </c>
      <c r="BL11974" t="s">
        <v>9667</v>
      </c>
    </row>
    <row r="11975" spans="63:64" x14ac:dyDescent="0.25">
      <c r="BK11975" s="82">
        <v>17276</v>
      </c>
      <c r="BL11975" t="s">
        <v>11909</v>
      </c>
    </row>
    <row r="11976" spans="63:64" x14ac:dyDescent="0.25">
      <c r="BK11976" s="82">
        <v>17277</v>
      </c>
      <c r="BL11976" t="s">
        <v>9668</v>
      </c>
    </row>
    <row r="11977" spans="63:64" x14ac:dyDescent="0.25">
      <c r="BK11977" s="82">
        <v>17278</v>
      </c>
      <c r="BL11977" t="s">
        <v>9669</v>
      </c>
    </row>
    <row r="11978" spans="63:64" x14ac:dyDescent="0.25">
      <c r="BK11978" s="82">
        <v>17279</v>
      </c>
      <c r="BL11978" t="s">
        <v>9670</v>
      </c>
    </row>
    <row r="11979" spans="63:64" x14ac:dyDescent="0.25">
      <c r="BK11979" s="82">
        <v>17280</v>
      </c>
      <c r="BL11979" t="s">
        <v>9241</v>
      </c>
    </row>
    <row r="11980" spans="63:64" x14ac:dyDescent="0.25">
      <c r="BK11980" s="82">
        <v>17281</v>
      </c>
      <c r="BL11980" t="s">
        <v>11910</v>
      </c>
    </row>
    <row r="11981" spans="63:64" x14ac:dyDescent="0.25">
      <c r="BK11981" s="82">
        <v>17282</v>
      </c>
      <c r="BL11981" t="s">
        <v>9671</v>
      </c>
    </row>
    <row r="11982" spans="63:64" x14ac:dyDescent="0.25">
      <c r="BK11982" s="82">
        <v>17283</v>
      </c>
      <c r="BL11982" t="s">
        <v>9672</v>
      </c>
    </row>
    <row r="11983" spans="63:64" x14ac:dyDescent="0.25">
      <c r="BK11983" s="82">
        <v>17284</v>
      </c>
      <c r="BL11983" t="s">
        <v>9673</v>
      </c>
    </row>
    <row r="11984" spans="63:64" x14ac:dyDescent="0.25">
      <c r="BK11984" s="82">
        <v>17285</v>
      </c>
      <c r="BL11984" t="s">
        <v>10378</v>
      </c>
    </row>
    <row r="11985" spans="63:64" x14ac:dyDescent="0.25">
      <c r="BK11985" s="82">
        <v>17286</v>
      </c>
      <c r="BL11985" t="s">
        <v>9486</v>
      </c>
    </row>
    <row r="11986" spans="63:64" x14ac:dyDescent="0.25">
      <c r="BK11986" s="82">
        <v>17287</v>
      </c>
      <c r="BL11986" t="s">
        <v>9674</v>
      </c>
    </row>
    <row r="11987" spans="63:64" x14ac:dyDescent="0.25">
      <c r="BK11987" s="82">
        <v>17288</v>
      </c>
      <c r="BL11987" t="s">
        <v>9675</v>
      </c>
    </row>
    <row r="11988" spans="63:64" x14ac:dyDescent="0.25">
      <c r="BK11988" s="82">
        <v>17289</v>
      </c>
      <c r="BL11988" t="s">
        <v>9676</v>
      </c>
    </row>
    <row r="11989" spans="63:64" x14ac:dyDescent="0.25">
      <c r="BK11989" s="82">
        <v>17290</v>
      </c>
      <c r="BL11989" t="s">
        <v>9677</v>
      </c>
    </row>
    <row r="11990" spans="63:64" x14ac:dyDescent="0.25">
      <c r="BK11990" s="82">
        <v>17291</v>
      </c>
      <c r="BL11990" t="s">
        <v>11911</v>
      </c>
    </row>
    <row r="11991" spans="63:64" x14ac:dyDescent="0.25">
      <c r="BK11991" s="82">
        <v>17292</v>
      </c>
      <c r="BL11991" t="s">
        <v>9678</v>
      </c>
    </row>
    <row r="11992" spans="63:64" x14ac:dyDescent="0.25">
      <c r="BK11992" s="82">
        <v>17293</v>
      </c>
      <c r="BL11992" t="s">
        <v>9679</v>
      </c>
    </row>
    <row r="11993" spans="63:64" x14ac:dyDescent="0.25">
      <c r="BK11993" s="82">
        <v>17294</v>
      </c>
      <c r="BL11993" t="s">
        <v>11912</v>
      </c>
    </row>
    <row r="11994" spans="63:64" x14ac:dyDescent="0.25">
      <c r="BK11994" s="82">
        <v>17295</v>
      </c>
      <c r="BL11994" t="s">
        <v>9680</v>
      </c>
    </row>
    <row r="11995" spans="63:64" x14ac:dyDescent="0.25">
      <c r="BK11995" s="82">
        <v>17296</v>
      </c>
      <c r="BL11995" t="s">
        <v>9245</v>
      </c>
    </row>
    <row r="11996" spans="63:64" x14ac:dyDescent="0.25">
      <c r="BK11996" s="82">
        <v>17297</v>
      </c>
      <c r="BL11996" t="s">
        <v>2431</v>
      </c>
    </row>
    <row r="11997" spans="63:64" x14ac:dyDescent="0.25">
      <c r="BK11997" s="82">
        <v>17298</v>
      </c>
      <c r="BL11997" t="s">
        <v>9247</v>
      </c>
    </row>
    <row r="11998" spans="63:64" x14ac:dyDescent="0.25">
      <c r="BK11998" s="82">
        <v>17299</v>
      </c>
      <c r="BL11998" t="s">
        <v>11913</v>
      </c>
    </row>
    <row r="11999" spans="63:64" x14ac:dyDescent="0.25">
      <c r="BK11999" s="82">
        <v>17300</v>
      </c>
      <c r="BL11999" t="s">
        <v>9681</v>
      </c>
    </row>
    <row r="12000" spans="63:64" x14ac:dyDescent="0.25">
      <c r="BK12000" s="82">
        <v>17301</v>
      </c>
      <c r="BL12000" t="s">
        <v>9682</v>
      </c>
    </row>
    <row r="12001" spans="63:64" x14ac:dyDescent="0.25">
      <c r="BK12001" s="82">
        <v>17302</v>
      </c>
      <c r="BL12001" t="s">
        <v>8830</v>
      </c>
    </row>
    <row r="12002" spans="63:64" x14ac:dyDescent="0.25">
      <c r="BK12002" s="82">
        <v>17303</v>
      </c>
      <c r="BL12002" t="s">
        <v>4476</v>
      </c>
    </row>
    <row r="12003" spans="63:64" x14ac:dyDescent="0.25">
      <c r="BK12003" s="82">
        <v>17304</v>
      </c>
      <c r="BL12003" t="s">
        <v>9250</v>
      </c>
    </row>
    <row r="12004" spans="63:64" x14ac:dyDescent="0.25">
      <c r="BK12004" s="82">
        <v>17305</v>
      </c>
      <c r="BL12004" t="s">
        <v>9582</v>
      </c>
    </row>
    <row r="12005" spans="63:64" x14ac:dyDescent="0.25">
      <c r="BK12005" s="82">
        <v>17306</v>
      </c>
      <c r="BL12005" t="s">
        <v>9683</v>
      </c>
    </row>
    <row r="12006" spans="63:64" x14ac:dyDescent="0.25">
      <c r="BK12006" s="82">
        <v>17307</v>
      </c>
      <c r="BL12006" t="s">
        <v>11914</v>
      </c>
    </row>
    <row r="12007" spans="63:64" x14ac:dyDescent="0.25">
      <c r="BK12007" s="82">
        <v>17308</v>
      </c>
      <c r="BL12007" t="s">
        <v>9684</v>
      </c>
    </row>
    <row r="12008" spans="63:64" x14ac:dyDescent="0.25">
      <c r="BK12008" s="82">
        <v>17309</v>
      </c>
      <c r="BL12008" t="s">
        <v>6123</v>
      </c>
    </row>
    <row r="12009" spans="63:64" x14ac:dyDescent="0.25">
      <c r="BK12009" s="82">
        <v>17310</v>
      </c>
      <c r="BL12009" t="s">
        <v>3726</v>
      </c>
    </row>
    <row r="12010" spans="63:64" x14ac:dyDescent="0.25">
      <c r="BK12010" s="82">
        <v>17311</v>
      </c>
      <c r="BL12010" t="s">
        <v>9685</v>
      </c>
    </row>
    <row r="12011" spans="63:64" x14ac:dyDescent="0.25">
      <c r="BK12011" s="82">
        <v>17312</v>
      </c>
      <c r="BL12011" t="s">
        <v>9686</v>
      </c>
    </row>
    <row r="12012" spans="63:64" x14ac:dyDescent="0.25">
      <c r="BK12012" s="82">
        <v>17313</v>
      </c>
      <c r="BL12012" t="s">
        <v>9687</v>
      </c>
    </row>
    <row r="12013" spans="63:64" x14ac:dyDescent="0.25">
      <c r="BK12013" s="82">
        <v>17314</v>
      </c>
      <c r="BL12013" t="s">
        <v>9688</v>
      </c>
    </row>
    <row r="12014" spans="63:64" x14ac:dyDescent="0.25">
      <c r="BK12014" s="82">
        <v>17315</v>
      </c>
      <c r="BL12014" t="s">
        <v>11915</v>
      </c>
    </row>
    <row r="12015" spans="63:64" x14ac:dyDescent="0.25">
      <c r="BK12015" s="82">
        <v>17316</v>
      </c>
      <c r="BL12015" t="s">
        <v>9689</v>
      </c>
    </row>
    <row r="12016" spans="63:64" x14ac:dyDescent="0.25">
      <c r="BK12016" s="82">
        <v>17317</v>
      </c>
      <c r="BL12016" t="s">
        <v>9617</v>
      </c>
    </row>
    <row r="12017" spans="63:64" x14ac:dyDescent="0.25">
      <c r="BK12017" s="82">
        <v>17318</v>
      </c>
      <c r="BL12017" t="s">
        <v>11916</v>
      </c>
    </row>
    <row r="12018" spans="63:64" x14ac:dyDescent="0.25">
      <c r="BK12018" s="82">
        <v>17319</v>
      </c>
      <c r="BL12018" t="s">
        <v>11800</v>
      </c>
    </row>
    <row r="12019" spans="63:64" x14ac:dyDescent="0.25">
      <c r="BK12019" s="82">
        <v>17320</v>
      </c>
      <c r="BL12019" t="s">
        <v>9690</v>
      </c>
    </row>
    <row r="12020" spans="63:64" x14ac:dyDescent="0.25">
      <c r="BK12020" s="82">
        <v>17321</v>
      </c>
      <c r="BL12020" t="s">
        <v>9691</v>
      </c>
    </row>
    <row r="12021" spans="63:64" x14ac:dyDescent="0.25">
      <c r="BK12021" s="82">
        <v>17322</v>
      </c>
      <c r="BL12021" t="s">
        <v>6253</v>
      </c>
    </row>
    <row r="12022" spans="63:64" x14ac:dyDescent="0.25">
      <c r="BK12022" s="82">
        <v>17323</v>
      </c>
      <c r="BL12022" t="s">
        <v>9692</v>
      </c>
    </row>
    <row r="12023" spans="63:64" x14ac:dyDescent="0.25">
      <c r="BK12023" s="82">
        <v>17324</v>
      </c>
      <c r="BL12023" t="s">
        <v>7885</v>
      </c>
    </row>
    <row r="12024" spans="63:64" x14ac:dyDescent="0.25">
      <c r="BK12024" s="82">
        <v>17325</v>
      </c>
      <c r="BL12024" t="s">
        <v>9693</v>
      </c>
    </row>
    <row r="12025" spans="63:64" x14ac:dyDescent="0.25">
      <c r="BK12025" s="82">
        <v>17326</v>
      </c>
      <c r="BL12025" t="s">
        <v>11917</v>
      </c>
    </row>
    <row r="12026" spans="63:64" x14ac:dyDescent="0.25">
      <c r="BK12026" s="82">
        <v>17327</v>
      </c>
      <c r="BL12026" t="s">
        <v>11918</v>
      </c>
    </row>
    <row r="12027" spans="63:64" x14ac:dyDescent="0.25">
      <c r="BK12027" s="82">
        <v>17328</v>
      </c>
      <c r="BL12027" t="s">
        <v>9694</v>
      </c>
    </row>
    <row r="12028" spans="63:64" x14ac:dyDescent="0.25">
      <c r="BK12028" s="82">
        <v>17329</v>
      </c>
      <c r="BL12028" t="s">
        <v>3357</v>
      </c>
    </row>
    <row r="12029" spans="63:64" x14ac:dyDescent="0.25">
      <c r="BK12029" s="82">
        <v>17330</v>
      </c>
      <c r="BL12029" t="s">
        <v>9695</v>
      </c>
    </row>
    <row r="12030" spans="63:64" x14ac:dyDescent="0.25">
      <c r="BK12030" s="82">
        <v>17331</v>
      </c>
      <c r="BL12030" t="s">
        <v>9696</v>
      </c>
    </row>
    <row r="12031" spans="63:64" x14ac:dyDescent="0.25">
      <c r="BK12031" s="82">
        <v>17332</v>
      </c>
      <c r="BL12031" t="s">
        <v>9696</v>
      </c>
    </row>
    <row r="12032" spans="63:64" x14ac:dyDescent="0.25">
      <c r="BK12032" s="82">
        <v>17333</v>
      </c>
      <c r="BL12032" t="s">
        <v>9473</v>
      </c>
    </row>
    <row r="12033" spans="63:64" x14ac:dyDescent="0.25">
      <c r="BK12033" s="82">
        <v>17334</v>
      </c>
      <c r="BL12033" t="s">
        <v>9697</v>
      </c>
    </row>
    <row r="12034" spans="63:64" x14ac:dyDescent="0.25">
      <c r="BK12034" s="82">
        <v>17335</v>
      </c>
      <c r="BL12034" t="s">
        <v>9698</v>
      </c>
    </row>
    <row r="12035" spans="63:64" x14ac:dyDescent="0.25">
      <c r="BK12035" s="82">
        <v>17336</v>
      </c>
      <c r="BL12035" t="s">
        <v>11919</v>
      </c>
    </row>
    <row r="12036" spans="63:64" x14ac:dyDescent="0.25">
      <c r="BK12036" s="82">
        <v>17337</v>
      </c>
      <c r="BL12036" t="s">
        <v>9043</v>
      </c>
    </row>
    <row r="12037" spans="63:64" x14ac:dyDescent="0.25">
      <c r="BK12037" s="82">
        <v>17338</v>
      </c>
      <c r="BL12037" t="s">
        <v>9699</v>
      </c>
    </row>
    <row r="12038" spans="63:64" x14ac:dyDescent="0.25">
      <c r="BK12038" s="82">
        <v>17339</v>
      </c>
      <c r="BL12038" t="s">
        <v>11920</v>
      </c>
    </row>
    <row r="12039" spans="63:64" x14ac:dyDescent="0.25">
      <c r="BK12039" s="82">
        <v>17340</v>
      </c>
      <c r="BL12039" t="s">
        <v>9700</v>
      </c>
    </row>
    <row r="12040" spans="63:64" x14ac:dyDescent="0.25">
      <c r="BK12040" s="82">
        <v>17341</v>
      </c>
      <c r="BL12040" t="s">
        <v>9701</v>
      </c>
    </row>
    <row r="12041" spans="63:64" x14ac:dyDescent="0.25">
      <c r="BK12041" s="82">
        <v>17342</v>
      </c>
      <c r="BL12041" t="s">
        <v>11921</v>
      </c>
    </row>
    <row r="12042" spans="63:64" x14ac:dyDescent="0.25">
      <c r="BK12042" s="82">
        <v>17343</v>
      </c>
      <c r="BL12042" t="s">
        <v>11922</v>
      </c>
    </row>
    <row r="12043" spans="63:64" x14ac:dyDescent="0.25">
      <c r="BK12043" s="82">
        <v>17344</v>
      </c>
      <c r="BL12043" t="s">
        <v>3709</v>
      </c>
    </row>
    <row r="12044" spans="63:64" x14ac:dyDescent="0.25">
      <c r="BK12044" s="82">
        <v>17345</v>
      </c>
      <c r="BL12044" t="s">
        <v>9702</v>
      </c>
    </row>
    <row r="12045" spans="63:64" x14ac:dyDescent="0.25">
      <c r="BK12045" s="82">
        <v>17346</v>
      </c>
      <c r="BL12045" t="s">
        <v>9703</v>
      </c>
    </row>
    <row r="12046" spans="63:64" x14ac:dyDescent="0.25">
      <c r="BK12046" s="82">
        <v>17347</v>
      </c>
      <c r="BL12046" t="s">
        <v>2413</v>
      </c>
    </row>
    <row r="12047" spans="63:64" x14ac:dyDescent="0.25">
      <c r="BK12047" s="82">
        <v>17348</v>
      </c>
      <c r="BL12047" t="s">
        <v>9704</v>
      </c>
    </row>
    <row r="12048" spans="63:64" x14ac:dyDescent="0.25">
      <c r="BK12048" s="82">
        <v>17349</v>
      </c>
      <c r="BL12048" t="s">
        <v>9705</v>
      </c>
    </row>
    <row r="12049" spans="63:64" x14ac:dyDescent="0.25">
      <c r="BK12049" s="82">
        <v>17350</v>
      </c>
      <c r="BL12049" t="s">
        <v>7534</v>
      </c>
    </row>
    <row r="12050" spans="63:64" x14ac:dyDescent="0.25">
      <c r="BK12050" s="82">
        <v>17351</v>
      </c>
      <c r="BL12050" t="s">
        <v>9706</v>
      </c>
    </row>
    <row r="12051" spans="63:64" x14ac:dyDescent="0.25">
      <c r="BK12051" s="82">
        <v>17352</v>
      </c>
      <c r="BL12051" t="s">
        <v>9707</v>
      </c>
    </row>
    <row r="12052" spans="63:64" x14ac:dyDescent="0.25">
      <c r="BK12052" s="82">
        <v>17353</v>
      </c>
      <c r="BL12052" t="s">
        <v>4928</v>
      </c>
    </row>
    <row r="12053" spans="63:64" x14ac:dyDescent="0.25">
      <c r="BK12053" s="82">
        <v>17354</v>
      </c>
      <c r="BL12053" t="s">
        <v>11923</v>
      </c>
    </row>
    <row r="12054" spans="63:64" x14ac:dyDescent="0.25">
      <c r="BK12054" s="82">
        <v>17355</v>
      </c>
      <c r="BL12054" t="s">
        <v>9708</v>
      </c>
    </row>
    <row r="12055" spans="63:64" x14ac:dyDescent="0.25">
      <c r="BK12055" s="82">
        <v>17356</v>
      </c>
      <c r="BL12055" t="s">
        <v>9709</v>
      </c>
    </row>
    <row r="12056" spans="63:64" x14ac:dyDescent="0.25">
      <c r="BK12056" s="82">
        <v>17357</v>
      </c>
      <c r="BL12056" t="s">
        <v>9710</v>
      </c>
    </row>
    <row r="12057" spans="63:64" x14ac:dyDescent="0.25">
      <c r="BK12057" s="82">
        <v>17358</v>
      </c>
      <c r="BL12057" t="s">
        <v>9711</v>
      </c>
    </row>
    <row r="12058" spans="63:64" x14ac:dyDescent="0.25">
      <c r="BK12058" s="82">
        <v>17359</v>
      </c>
      <c r="BL12058" t="s">
        <v>2469</v>
      </c>
    </row>
    <row r="12059" spans="63:64" x14ac:dyDescent="0.25">
      <c r="BK12059" s="82">
        <v>17360</v>
      </c>
      <c r="BL12059" t="s">
        <v>9712</v>
      </c>
    </row>
    <row r="12060" spans="63:64" x14ac:dyDescent="0.25">
      <c r="BK12060" s="82">
        <v>17361</v>
      </c>
      <c r="BL12060" t="s">
        <v>11924</v>
      </c>
    </row>
    <row r="12061" spans="63:64" x14ac:dyDescent="0.25">
      <c r="BK12061" s="82">
        <v>17362</v>
      </c>
      <c r="BL12061" t="s">
        <v>11925</v>
      </c>
    </row>
    <row r="12062" spans="63:64" x14ac:dyDescent="0.25">
      <c r="BK12062" s="82">
        <v>17363</v>
      </c>
      <c r="BL12062" t="s">
        <v>6253</v>
      </c>
    </row>
    <row r="12063" spans="63:64" x14ac:dyDescent="0.25">
      <c r="BK12063" s="82">
        <v>17364</v>
      </c>
      <c r="BL12063" t="s">
        <v>11926</v>
      </c>
    </row>
    <row r="12064" spans="63:64" x14ac:dyDescent="0.25">
      <c r="BK12064" s="82">
        <v>17365</v>
      </c>
      <c r="BL12064" t="s">
        <v>9713</v>
      </c>
    </row>
    <row r="12065" spans="63:64" x14ac:dyDescent="0.25">
      <c r="BK12065" s="82">
        <v>17366</v>
      </c>
      <c r="BL12065" t="s">
        <v>9714</v>
      </c>
    </row>
    <row r="12066" spans="63:64" x14ac:dyDescent="0.25">
      <c r="BK12066" s="82">
        <v>17367</v>
      </c>
      <c r="BL12066" t="s">
        <v>9715</v>
      </c>
    </row>
    <row r="12067" spans="63:64" x14ac:dyDescent="0.25">
      <c r="BK12067" s="82">
        <v>17368</v>
      </c>
      <c r="BL12067" t="s">
        <v>9716</v>
      </c>
    </row>
    <row r="12068" spans="63:64" x14ac:dyDescent="0.25">
      <c r="BK12068" s="82">
        <v>17369</v>
      </c>
      <c r="BL12068" t="s">
        <v>11927</v>
      </c>
    </row>
    <row r="12069" spans="63:64" x14ac:dyDescent="0.25">
      <c r="BK12069" s="82">
        <v>17370</v>
      </c>
      <c r="BL12069" t="s">
        <v>9717</v>
      </c>
    </row>
    <row r="12070" spans="63:64" x14ac:dyDescent="0.25">
      <c r="BK12070" s="82">
        <v>17371</v>
      </c>
      <c r="BL12070" t="s">
        <v>9718</v>
      </c>
    </row>
    <row r="12071" spans="63:64" x14ac:dyDescent="0.25">
      <c r="BK12071" s="82">
        <v>17372</v>
      </c>
      <c r="BL12071" t="s">
        <v>9719</v>
      </c>
    </row>
    <row r="12072" spans="63:64" x14ac:dyDescent="0.25">
      <c r="BK12072" s="82">
        <v>17373</v>
      </c>
      <c r="BL12072" t="s">
        <v>9720</v>
      </c>
    </row>
    <row r="12073" spans="63:64" x14ac:dyDescent="0.25">
      <c r="BK12073" s="82">
        <v>17374</v>
      </c>
      <c r="BL12073" t="s">
        <v>9721</v>
      </c>
    </row>
    <row r="12074" spans="63:64" x14ac:dyDescent="0.25">
      <c r="BK12074" s="82">
        <v>17375</v>
      </c>
      <c r="BL12074" t="s">
        <v>171</v>
      </c>
    </row>
    <row r="12075" spans="63:64" x14ac:dyDescent="0.25">
      <c r="BK12075" s="82">
        <v>17376</v>
      </c>
      <c r="BL12075" t="s">
        <v>9583</v>
      </c>
    </row>
    <row r="12076" spans="63:64" x14ac:dyDescent="0.25">
      <c r="BK12076" s="82">
        <v>17377</v>
      </c>
      <c r="BL12076" t="s">
        <v>5887</v>
      </c>
    </row>
    <row r="12077" spans="63:64" x14ac:dyDescent="0.25">
      <c r="BK12077" s="82">
        <v>17378</v>
      </c>
      <c r="BL12077" t="s">
        <v>9722</v>
      </c>
    </row>
    <row r="12078" spans="63:64" x14ac:dyDescent="0.25">
      <c r="BK12078" s="82">
        <v>17379</v>
      </c>
      <c r="BL12078" t="s">
        <v>11928</v>
      </c>
    </row>
    <row r="12079" spans="63:64" x14ac:dyDescent="0.25">
      <c r="BK12079" s="82">
        <v>17380</v>
      </c>
      <c r="BL12079" t="s">
        <v>11929</v>
      </c>
    </row>
    <row r="12080" spans="63:64" x14ac:dyDescent="0.25">
      <c r="BK12080" s="82">
        <v>17381</v>
      </c>
      <c r="BL12080" t="s">
        <v>11689</v>
      </c>
    </row>
    <row r="12081" spans="63:64" x14ac:dyDescent="0.25">
      <c r="BK12081" s="82">
        <v>17382</v>
      </c>
      <c r="BL12081" t="s">
        <v>9264</v>
      </c>
    </row>
    <row r="12082" spans="63:64" x14ac:dyDescent="0.25">
      <c r="BK12082" s="82">
        <v>17383</v>
      </c>
      <c r="BL12082" t="s">
        <v>11716</v>
      </c>
    </row>
    <row r="12083" spans="63:64" x14ac:dyDescent="0.25">
      <c r="BK12083" s="82">
        <v>17384</v>
      </c>
      <c r="BL12083" t="s">
        <v>11930</v>
      </c>
    </row>
    <row r="12084" spans="63:64" x14ac:dyDescent="0.25">
      <c r="BK12084" s="82">
        <v>17385</v>
      </c>
      <c r="BL12084" t="s">
        <v>11931</v>
      </c>
    </row>
    <row r="12085" spans="63:64" x14ac:dyDescent="0.25">
      <c r="BK12085" s="82">
        <v>17386</v>
      </c>
      <c r="BL12085" t="s">
        <v>9723</v>
      </c>
    </row>
    <row r="12086" spans="63:64" x14ac:dyDescent="0.25">
      <c r="BK12086" s="82">
        <v>17387</v>
      </c>
      <c r="BL12086" t="s">
        <v>11932</v>
      </c>
    </row>
    <row r="12087" spans="63:64" x14ac:dyDescent="0.25">
      <c r="BK12087" s="82">
        <v>17388</v>
      </c>
      <c r="BL12087" t="s">
        <v>6271</v>
      </c>
    </row>
    <row r="12088" spans="63:64" x14ac:dyDescent="0.25">
      <c r="BK12088" s="82">
        <v>17389</v>
      </c>
      <c r="BL12088" t="s">
        <v>8423</v>
      </c>
    </row>
    <row r="12089" spans="63:64" x14ac:dyDescent="0.25">
      <c r="BK12089" s="82">
        <v>17390</v>
      </c>
      <c r="BL12089" t="s">
        <v>9724</v>
      </c>
    </row>
    <row r="12090" spans="63:64" x14ac:dyDescent="0.25">
      <c r="BK12090" s="82">
        <v>17391</v>
      </c>
      <c r="BL12090" t="s">
        <v>9725</v>
      </c>
    </row>
    <row r="12091" spans="63:64" x14ac:dyDescent="0.25">
      <c r="BK12091" s="82">
        <v>17392</v>
      </c>
      <c r="BL12091" t="s">
        <v>7589</v>
      </c>
    </row>
    <row r="12092" spans="63:64" x14ac:dyDescent="0.25">
      <c r="BK12092" s="82">
        <v>17393</v>
      </c>
      <c r="BL12092" t="s">
        <v>11933</v>
      </c>
    </row>
    <row r="12093" spans="63:64" x14ac:dyDescent="0.25">
      <c r="BK12093" s="82">
        <v>17394</v>
      </c>
      <c r="BL12093" t="s">
        <v>9716</v>
      </c>
    </row>
    <row r="12094" spans="63:64" x14ac:dyDescent="0.25">
      <c r="BK12094" s="82">
        <v>17395</v>
      </c>
      <c r="BL12094" t="s">
        <v>11934</v>
      </c>
    </row>
    <row r="12095" spans="63:64" x14ac:dyDescent="0.25">
      <c r="BK12095" s="82">
        <v>17396</v>
      </c>
      <c r="BL12095" t="s">
        <v>11935</v>
      </c>
    </row>
    <row r="12096" spans="63:64" x14ac:dyDescent="0.25">
      <c r="BK12096" s="82">
        <v>17397</v>
      </c>
      <c r="BL12096" t="s">
        <v>7955</v>
      </c>
    </row>
    <row r="12097" spans="63:64" x14ac:dyDescent="0.25">
      <c r="BK12097" s="82">
        <v>17398</v>
      </c>
      <c r="BL12097" t="s">
        <v>9651</v>
      </c>
    </row>
    <row r="12098" spans="63:64" x14ac:dyDescent="0.25">
      <c r="BK12098" s="82">
        <v>17399</v>
      </c>
      <c r="BL12098" t="s">
        <v>10688</v>
      </c>
    </row>
    <row r="12099" spans="63:64" x14ac:dyDescent="0.25">
      <c r="BK12099" s="82">
        <v>17400</v>
      </c>
      <c r="BL12099" t="s">
        <v>9460</v>
      </c>
    </row>
    <row r="12100" spans="63:64" x14ac:dyDescent="0.25">
      <c r="BK12100" s="82">
        <v>17401</v>
      </c>
      <c r="BL12100" t="s">
        <v>6987</v>
      </c>
    </row>
    <row r="12101" spans="63:64" x14ac:dyDescent="0.25">
      <c r="BK12101" s="82">
        <v>17402</v>
      </c>
      <c r="BL12101" t="s">
        <v>9460</v>
      </c>
    </row>
    <row r="12102" spans="63:64" x14ac:dyDescent="0.25">
      <c r="BK12102" s="82">
        <v>17403</v>
      </c>
      <c r="BL12102" t="s">
        <v>9726</v>
      </c>
    </row>
    <row r="12103" spans="63:64" x14ac:dyDescent="0.25">
      <c r="BK12103" s="82">
        <v>17405</v>
      </c>
      <c r="BL12103" t="s">
        <v>9727</v>
      </c>
    </row>
    <row r="12104" spans="63:64" x14ac:dyDescent="0.25">
      <c r="BK12104" s="82">
        <v>17406</v>
      </c>
      <c r="BL12104" t="s">
        <v>9728</v>
      </c>
    </row>
    <row r="12105" spans="63:64" x14ac:dyDescent="0.25">
      <c r="BK12105" s="82">
        <v>17407</v>
      </c>
      <c r="BL12105" t="s">
        <v>11936</v>
      </c>
    </row>
    <row r="12106" spans="63:64" x14ac:dyDescent="0.25">
      <c r="BK12106" s="82">
        <v>17408</v>
      </c>
      <c r="BL12106" t="s">
        <v>11937</v>
      </c>
    </row>
    <row r="12107" spans="63:64" x14ac:dyDescent="0.25">
      <c r="BK12107" s="82">
        <v>17409</v>
      </c>
      <c r="BL12107" t="s">
        <v>7948</v>
      </c>
    </row>
    <row r="12108" spans="63:64" x14ac:dyDescent="0.25">
      <c r="BK12108" s="82">
        <v>17410</v>
      </c>
      <c r="BL12108" t="s">
        <v>11938</v>
      </c>
    </row>
    <row r="12109" spans="63:64" x14ac:dyDescent="0.25">
      <c r="BK12109" s="82">
        <v>17411</v>
      </c>
      <c r="BL12109" t="s">
        <v>9729</v>
      </c>
    </row>
    <row r="12110" spans="63:64" x14ac:dyDescent="0.25">
      <c r="BK12110" s="82">
        <v>17412</v>
      </c>
      <c r="BL12110" t="s">
        <v>4727</v>
      </c>
    </row>
    <row r="12111" spans="63:64" x14ac:dyDescent="0.25">
      <c r="BK12111" s="82">
        <v>17413</v>
      </c>
      <c r="BL12111" t="s">
        <v>9730</v>
      </c>
    </row>
    <row r="12112" spans="63:64" x14ac:dyDescent="0.25">
      <c r="BK12112" s="82">
        <v>17414</v>
      </c>
      <c r="BL12112" t="s">
        <v>9730</v>
      </c>
    </row>
    <row r="12113" spans="63:64" x14ac:dyDescent="0.25">
      <c r="BK12113" s="82">
        <v>17415</v>
      </c>
      <c r="BL12113" t="s">
        <v>7781</v>
      </c>
    </row>
    <row r="12114" spans="63:64" x14ac:dyDescent="0.25">
      <c r="BK12114" s="82">
        <v>17416</v>
      </c>
      <c r="BL12114" t="s">
        <v>7849</v>
      </c>
    </row>
    <row r="12115" spans="63:64" x14ac:dyDescent="0.25">
      <c r="BK12115" s="82">
        <v>17417</v>
      </c>
      <c r="BL12115" t="s">
        <v>8420</v>
      </c>
    </row>
    <row r="12116" spans="63:64" x14ac:dyDescent="0.25">
      <c r="BK12116" s="82">
        <v>17418</v>
      </c>
      <c r="BL12116" t="s">
        <v>9731</v>
      </c>
    </row>
    <row r="12117" spans="63:64" x14ac:dyDescent="0.25">
      <c r="BK12117" s="82">
        <v>17419</v>
      </c>
      <c r="BL12117" t="s">
        <v>2312</v>
      </c>
    </row>
    <row r="12118" spans="63:64" x14ac:dyDescent="0.25">
      <c r="BK12118" s="82">
        <v>17420</v>
      </c>
      <c r="BL12118" t="s">
        <v>5111</v>
      </c>
    </row>
    <row r="12119" spans="63:64" x14ac:dyDescent="0.25">
      <c r="BK12119" s="82">
        <v>17421</v>
      </c>
      <c r="BL12119" t="s">
        <v>9732</v>
      </c>
    </row>
    <row r="12120" spans="63:64" x14ac:dyDescent="0.25">
      <c r="BK12120" s="82">
        <v>17422</v>
      </c>
      <c r="BL12120" t="s">
        <v>9733</v>
      </c>
    </row>
    <row r="12121" spans="63:64" x14ac:dyDescent="0.25">
      <c r="BK12121" s="82">
        <v>17423</v>
      </c>
      <c r="BL12121" t="s">
        <v>9734</v>
      </c>
    </row>
    <row r="12122" spans="63:64" x14ac:dyDescent="0.25">
      <c r="BK12122" s="82">
        <v>17424</v>
      </c>
      <c r="BL12122" t="s">
        <v>9735</v>
      </c>
    </row>
    <row r="12123" spans="63:64" x14ac:dyDescent="0.25">
      <c r="BK12123" s="82">
        <v>17425</v>
      </c>
      <c r="BL12123" t="s">
        <v>9736</v>
      </c>
    </row>
    <row r="12124" spans="63:64" x14ac:dyDescent="0.25">
      <c r="BK12124" s="82">
        <v>17426</v>
      </c>
      <c r="BL12124" t="s">
        <v>9651</v>
      </c>
    </row>
    <row r="12125" spans="63:64" x14ac:dyDescent="0.25">
      <c r="BK12125" s="82">
        <v>17427</v>
      </c>
      <c r="BL12125" t="s">
        <v>9737</v>
      </c>
    </row>
    <row r="12126" spans="63:64" x14ac:dyDescent="0.25">
      <c r="BK12126" s="82">
        <v>17428</v>
      </c>
      <c r="BL12126" t="s">
        <v>7802</v>
      </c>
    </row>
    <row r="12127" spans="63:64" x14ac:dyDescent="0.25">
      <c r="BK12127" s="82">
        <v>17429</v>
      </c>
      <c r="BL12127" t="s">
        <v>11939</v>
      </c>
    </row>
    <row r="12128" spans="63:64" x14ac:dyDescent="0.25">
      <c r="BK12128" s="82">
        <v>17430</v>
      </c>
      <c r="BL12128" t="s">
        <v>9738</v>
      </c>
    </row>
    <row r="12129" spans="63:64" x14ac:dyDescent="0.25">
      <c r="BK12129" s="82">
        <v>17431</v>
      </c>
      <c r="BL12129" t="s">
        <v>11940</v>
      </c>
    </row>
    <row r="12130" spans="63:64" x14ac:dyDescent="0.25">
      <c r="BK12130" s="82">
        <v>17432</v>
      </c>
      <c r="BL12130" t="s">
        <v>9805</v>
      </c>
    </row>
    <row r="12131" spans="63:64" x14ac:dyDescent="0.25">
      <c r="BK12131" s="82">
        <v>17433</v>
      </c>
      <c r="BL12131" t="s">
        <v>5666</v>
      </c>
    </row>
    <row r="12132" spans="63:64" x14ac:dyDescent="0.25">
      <c r="BK12132" s="82">
        <v>17434</v>
      </c>
      <c r="BL12132" t="s">
        <v>9739</v>
      </c>
    </row>
    <row r="12133" spans="63:64" x14ac:dyDescent="0.25">
      <c r="BK12133" s="82">
        <v>17435</v>
      </c>
      <c r="BL12133" t="s">
        <v>7135</v>
      </c>
    </row>
    <row r="12134" spans="63:64" x14ac:dyDescent="0.25">
      <c r="BK12134" s="82">
        <v>17436</v>
      </c>
      <c r="BL12134" t="s">
        <v>9740</v>
      </c>
    </row>
    <row r="12135" spans="63:64" x14ac:dyDescent="0.25">
      <c r="BK12135" s="82">
        <v>17437</v>
      </c>
      <c r="BL12135" t="s">
        <v>9741</v>
      </c>
    </row>
    <row r="12136" spans="63:64" x14ac:dyDescent="0.25">
      <c r="BK12136" s="82">
        <v>17438</v>
      </c>
      <c r="BL12136" t="s">
        <v>9742</v>
      </c>
    </row>
    <row r="12137" spans="63:64" x14ac:dyDescent="0.25">
      <c r="BK12137" s="82">
        <v>17439</v>
      </c>
      <c r="BL12137" t="s">
        <v>9743</v>
      </c>
    </row>
    <row r="12138" spans="63:64" x14ac:dyDescent="0.25">
      <c r="BK12138" s="82">
        <v>17440</v>
      </c>
      <c r="BL12138" t="s">
        <v>9744</v>
      </c>
    </row>
    <row r="12139" spans="63:64" x14ac:dyDescent="0.25">
      <c r="BK12139" s="82">
        <v>17441</v>
      </c>
      <c r="BL12139" t="s">
        <v>11941</v>
      </c>
    </row>
    <row r="12140" spans="63:64" x14ac:dyDescent="0.25">
      <c r="BK12140" s="82">
        <v>17442</v>
      </c>
      <c r="BL12140" t="s">
        <v>6191</v>
      </c>
    </row>
    <row r="12141" spans="63:64" x14ac:dyDescent="0.25">
      <c r="BK12141" s="82">
        <v>17443</v>
      </c>
      <c r="BL12141" t="s">
        <v>8956</v>
      </c>
    </row>
    <row r="12142" spans="63:64" x14ac:dyDescent="0.25">
      <c r="BK12142" s="82">
        <v>17444</v>
      </c>
      <c r="BL12142" t="s">
        <v>13010</v>
      </c>
    </row>
    <row r="12143" spans="63:64" x14ac:dyDescent="0.25">
      <c r="BK12143" s="82">
        <v>17445</v>
      </c>
      <c r="BL12143" t="s">
        <v>9745</v>
      </c>
    </row>
    <row r="12144" spans="63:64" x14ac:dyDescent="0.25">
      <c r="BK12144" s="82">
        <v>17446</v>
      </c>
      <c r="BL12144" t="s">
        <v>9746</v>
      </c>
    </row>
    <row r="12145" spans="63:64" x14ac:dyDescent="0.25">
      <c r="BK12145" s="82">
        <v>17447</v>
      </c>
      <c r="BL12145" t="s">
        <v>5810</v>
      </c>
    </row>
    <row r="12146" spans="63:64" x14ac:dyDescent="0.25">
      <c r="BK12146" s="82">
        <v>17448</v>
      </c>
      <c r="BL12146" t="s">
        <v>4112</v>
      </c>
    </row>
    <row r="12147" spans="63:64" x14ac:dyDescent="0.25">
      <c r="BK12147" s="82">
        <v>17449</v>
      </c>
      <c r="BL12147" t="s">
        <v>9747</v>
      </c>
    </row>
    <row r="12148" spans="63:64" x14ac:dyDescent="0.25">
      <c r="BK12148" s="82">
        <v>17450</v>
      </c>
      <c r="BL12148" t="s">
        <v>9748</v>
      </c>
    </row>
    <row r="12149" spans="63:64" x14ac:dyDescent="0.25">
      <c r="BK12149" s="82">
        <v>17451</v>
      </c>
      <c r="BL12149" t="s">
        <v>9535</v>
      </c>
    </row>
    <row r="12150" spans="63:64" x14ac:dyDescent="0.25">
      <c r="BK12150" s="82">
        <v>17452</v>
      </c>
      <c r="BL12150" t="s">
        <v>9749</v>
      </c>
    </row>
    <row r="12151" spans="63:64" x14ac:dyDescent="0.25">
      <c r="BK12151" s="82">
        <v>17453</v>
      </c>
      <c r="BL12151" t="s">
        <v>11942</v>
      </c>
    </row>
    <row r="12152" spans="63:64" x14ac:dyDescent="0.25">
      <c r="BK12152" s="82">
        <v>17454</v>
      </c>
      <c r="BL12152" t="s">
        <v>3761</v>
      </c>
    </row>
    <row r="12153" spans="63:64" x14ac:dyDescent="0.25">
      <c r="BK12153" s="82">
        <v>17455</v>
      </c>
      <c r="BL12153" t="s">
        <v>11943</v>
      </c>
    </row>
    <row r="12154" spans="63:64" x14ac:dyDescent="0.25">
      <c r="BK12154" s="82">
        <v>17456</v>
      </c>
      <c r="BL12154" t="s">
        <v>4074</v>
      </c>
    </row>
    <row r="12155" spans="63:64" x14ac:dyDescent="0.25">
      <c r="BK12155" s="82">
        <v>17457</v>
      </c>
      <c r="BL12155" t="s">
        <v>11944</v>
      </c>
    </row>
    <row r="12156" spans="63:64" x14ac:dyDescent="0.25">
      <c r="BK12156" s="82">
        <v>17458</v>
      </c>
      <c r="BL12156" t="s">
        <v>11945</v>
      </c>
    </row>
    <row r="12157" spans="63:64" x14ac:dyDescent="0.25">
      <c r="BK12157" s="82">
        <v>17459</v>
      </c>
      <c r="BL12157" t="s">
        <v>9750</v>
      </c>
    </row>
    <row r="12158" spans="63:64" x14ac:dyDescent="0.25">
      <c r="BK12158" s="82">
        <v>17460</v>
      </c>
      <c r="BL12158" t="s">
        <v>9751</v>
      </c>
    </row>
    <row r="12159" spans="63:64" x14ac:dyDescent="0.25">
      <c r="BK12159" s="82">
        <v>17461</v>
      </c>
      <c r="BL12159" t="s">
        <v>9752</v>
      </c>
    </row>
    <row r="12160" spans="63:64" x14ac:dyDescent="0.25">
      <c r="BK12160" s="82">
        <v>17462</v>
      </c>
      <c r="BL12160" t="s">
        <v>9753</v>
      </c>
    </row>
    <row r="12161" spans="63:64" x14ac:dyDescent="0.25">
      <c r="BK12161" s="82">
        <v>17463</v>
      </c>
      <c r="BL12161" t="s">
        <v>11946</v>
      </c>
    </row>
    <row r="12162" spans="63:64" x14ac:dyDescent="0.25">
      <c r="BK12162" s="82">
        <v>17464</v>
      </c>
      <c r="BL12162" t="s">
        <v>11947</v>
      </c>
    </row>
    <row r="12163" spans="63:64" x14ac:dyDescent="0.25">
      <c r="BK12163" s="82">
        <v>17465</v>
      </c>
      <c r="BL12163" t="s">
        <v>11948</v>
      </c>
    </row>
    <row r="12164" spans="63:64" x14ac:dyDescent="0.25">
      <c r="BK12164" s="82">
        <v>17466</v>
      </c>
      <c r="BL12164" t="s">
        <v>8567</v>
      </c>
    </row>
    <row r="12165" spans="63:64" x14ac:dyDescent="0.25">
      <c r="BK12165" s="82">
        <v>17467</v>
      </c>
      <c r="BL12165" t="s">
        <v>11949</v>
      </c>
    </row>
    <row r="12166" spans="63:64" x14ac:dyDescent="0.25">
      <c r="BK12166" s="82">
        <v>17468</v>
      </c>
      <c r="BL12166" t="s">
        <v>8791</v>
      </c>
    </row>
    <row r="12167" spans="63:64" x14ac:dyDescent="0.25">
      <c r="BK12167" s="82">
        <v>17469</v>
      </c>
      <c r="BL12167" t="s">
        <v>11950</v>
      </c>
    </row>
    <row r="12168" spans="63:64" x14ac:dyDescent="0.25">
      <c r="BK12168" s="82">
        <v>17470</v>
      </c>
      <c r="BL12168" t="s">
        <v>9754</v>
      </c>
    </row>
    <row r="12169" spans="63:64" x14ac:dyDescent="0.25">
      <c r="BK12169" s="82">
        <v>17471</v>
      </c>
      <c r="BL12169" t="s">
        <v>9755</v>
      </c>
    </row>
    <row r="12170" spans="63:64" x14ac:dyDescent="0.25">
      <c r="BK12170" s="82">
        <v>17472</v>
      </c>
      <c r="BL12170" t="s">
        <v>9756</v>
      </c>
    </row>
    <row r="12171" spans="63:64" x14ac:dyDescent="0.25">
      <c r="BK12171" s="82">
        <v>17473</v>
      </c>
      <c r="BL12171" t="s">
        <v>11951</v>
      </c>
    </row>
    <row r="12172" spans="63:64" x14ac:dyDescent="0.25">
      <c r="BK12172" s="82">
        <v>17474</v>
      </c>
      <c r="BL12172" t="s">
        <v>11952</v>
      </c>
    </row>
    <row r="12173" spans="63:64" x14ac:dyDescent="0.25">
      <c r="BK12173" s="82">
        <v>17475</v>
      </c>
      <c r="BL12173" t="s">
        <v>9757</v>
      </c>
    </row>
    <row r="12174" spans="63:64" x14ac:dyDescent="0.25">
      <c r="BK12174" s="82">
        <v>17476</v>
      </c>
      <c r="BL12174" t="s">
        <v>8706</v>
      </c>
    </row>
    <row r="12175" spans="63:64" x14ac:dyDescent="0.25">
      <c r="BK12175" s="82">
        <v>17477</v>
      </c>
      <c r="BL12175" t="s">
        <v>9056</v>
      </c>
    </row>
    <row r="12176" spans="63:64" x14ac:dyDescent="0.25">
      <c r="BK12176" s="82">
        <v>17478</v>
      </c>
      <c r="BL12176" t="s">
        <v>5393</v>
      </c>
    </row>
    <row r="12177" spans="63:64" x14ac:dyDescent="0.25">
      <c r="BK12177" s="82">
        <v>17479</v>
      </c>
      <c r="BL12177" t="s">
        <v>9758</v>
      </c>
    </row>
    <row r="12178" spans="63:64" x14ac:dyDescent="0.25">
      <c r="BK12178" s="82">
        <v>17480</v>
      </c>
      <c r="BL12178" t="s">
        <v>9759</v>
      </c>
    </row>
    <row r="12179" spans="63:64" x14ac:dyDescent="0.25">
      <c r="BK12179" s="82">
        <v>17481</v>
      </c>
      <c r="BL12179" t="s">
        <v>11953</v>
      </c>
    </row>
    <row r="12180" spans="63:64" x14ac:dyDescent="0.25">
      <c r="BK12180" s="82">
        <v>17482</v>
      </c>
      <c r="BL12180" t="s">
        <v>9760</v>
      </c>
    </row>
    <row r="12181" spans="63:64" x14ac:dyDescent="0.25">
      <c r="BK12181" s="82">
        <v>17483</v>
      </c>
      <c r="BL12181" t="s">
        <v>9761</v>
      </c>
    </row>
    <row r="12182" spans="63:64" x14ac:dyDescent="0.25">
      <c r="BK12182" s="82">
        <v>17484</v>
      </c>
      <c r="BL12182" t="s">
        <v>5978</v>
      </c>
    </row>
    <row r="12183" spans="63:64" x14ac:dyDescent="0.25">
      <c r="BK12183" s="82">
        <v>17485</v>
      </c>
      <c r="BL12183" t="s">
        <v>9762</v>
      </c>
    </row>
    <row r="12184" spans="63:64" x14ac:dyDescent="0.25">
      <c r="BK12184" s="82">
        <v>17486</v>
      </c>
      <c r="BL12184" t="s">
        <v>10191</v>
      </c>
    </row>
    <row r="12185" spans="63:64" x14ac:dyDescent="0.25">
      <c r="BK12185" s="82">
        <v>17487</v>
      </c>
      <c r="BL12185" t="s">
        <v>9763</v>
      </c>
    </row>
    <row r="12186" spans="63:64" x14ac:dyDescent="0.25">
      <c r="BK12186" s="82">
        <v>17488</v>
      </c>
      <c r="BL12186" t="s">
        <v>9257</v>
      </c>
    </row>
    <row r="12187" spans="63:64" x14ac:dyDescent="0.25">
      <c r="BK12187" s="82">
        <v>17489</v>
      </c>
      <c r="BL12187" t="s">
        <v>3357</v>
      </c>
    </row>
    <row r="12188" spans="63:64" x14ac:dyDescent="0.25">
      <c r="BK12188" s="82">
        <v>17490</v>
      </c>
      <c r="BL12188" t="s">
        <v>9764</v>
      </c>
    </row>
    <row r="12189" spans="63:64" x14ac:dyDescent="0.25">
      <c r="BK12189" s="82">
        <v>17491</v>
      </c>
      <c r="BL12189" t="s">
        <v>7066</v>
      </c>
    </row>
    <row r="12190" spans="63:64" x14ac:dyDescent="0.25">
      <c r="BK12190" s="82">
        <v>17492</v>
      </c>
      <c r="BL12190" t="s">
        <v>9765</v>
      </c>
    </row>
    <row r="12191" spans="63:64" x14ac:dyDescent="0.25">
      <c r="BK12191" s="82">
        <v>17493</v>
      </c>
      <c r="BL12191" t="s">
        <v>9766</v>
      </c>
    </row>
    <row r="12192" spans="63:64" x14ac:dyDescent="0.25">
      <c r="BK12192" s="82">
        <v>17494</v>
      </c>
      <c r="BL12192" t="s">
        <v>11954</v>
      </c>
    </row>
    <row r="12193" spans="63:64" x14ac:dyDescent="0.25">
      <c r="BK12193" s="82">
        <v>17495</v>
      </c>
      <c r="BL12193" t="s">
        <v>9766</v>
      </c>
    </row>
    <row r="12194" spans="63:64" x14ac:dyDescent="0.25">
      <c r="BK12194" s="82">
        <v>17496</v>
      </c>
      <c r="BL12194" t="s">
        <v>11955</v>
      </c>
    </row>
    <row r="12195" spans="63:64" x14ac:dyDescent="0.25">
      <c r="BK12195" s="82">
        <v>17497</v>
      </c>
      <c r="BL12195" t="s">
        <v>9767</v>
      </c>
    </row>
    <row r="12196" spans="63:64" x14ac:dyDescent="0.25">
      <c r="BK12196" s="82">
        <v>17498</v>
      </c>
      <c r="BL12196" t="s">
        <v>9768</v>
      </c>
    </row>
    <row r="12197" spans="63:64" x14ac:dyDescent="0.25">
      <c r="BK12197" s="82">
        <v>17499</v>
      </c>
      <c r="BL12197" t="s">
        <v>9769</v>
      </c>
    </row>
    <row r="12198" spans="63:64" x14ac:dyDescent="0.25">
      <c r="BK12198" s="82">
        <v>17500</v>
      </c>
      <c r="BL12198" t="s">
        <v>9570</v>
      </c>
    </row>
    <row r="12199" spans="63:64" x14ac:dyDescent="0.25">
      <c r="BK12199" s="82">
        <v>17501</v>
      </c>
      <c r="BL12199" t="s">
        <v>8791</v>
      </c>
    </row>
    <row r="12200" spans="63:64" x14ac:dyDescent="0.25">
      <c r="BK12200" s="82">
        <v>17502</v>
      </c>
      <c r="BL12200" t="s">
        <v>9770</v>
      </c>
    </row>
    <row r="12201" spans="63:64" x14ac:dyDescent="0.25">
      <c r="BK12201" s="82">
        <v>17504</v>
      </c>
      <c r="BL12201" t="s">
        <v>7715</v>
      </c>
    </row>
    <row r="12202" spans="63:64" x14ac:dyDescent="0.25">
      <c r="BK12202" s="82">
        <v>17505</v>
      </c>
      <c r="BL12202" t="s">
        <v>11956</v>
      </c>
    </row>
    <row r="12203" spans="63:64" x14ac:dyDescent="0.25">
      <c r="BK12203" s="82">
        <v>17506</v>
      </c>
      <c r="BL12203" t="s">
        <v>9771</v>
      </c>
    </row>
    <row r="12204" spans="63:64" x14ac:dyDescent="0.25">
      <c r="BK12204" s="82">
        <v>17507</v>
      </c>
      <c r="BL12204" t="s">
        <v>4839</v>
      </c>
    </row>
    <row r="12205" spans="63:64" x14ac:dyDescent="0.25">
      <c r="BK12205" s="82">
        <v>17508</v>
      </c>
      <c r="BL12205" t="s">
        <v>9772</v>
      </c>
    </row>
    <row r="12206" spans="63:64" x14ac:dyDescent="0.25">
      <c r="BK12206" s="82">
        <v>17509</v>
      </c>
      <c r="BL12206" t="s">
        <v>9773</v>
      </c>
    </row>
    <row r="12207" spans="63:64" x14ac:dyDescent="0.25">
      <c r="BK12207" s="82">
        <v>17510</v>
      </c>
      <c r="BL12207" t="s">
        <v>9774</v>
      </c>
    </row>
    <row r="12208" spans="63:64" x14ac:dyDescent="0.25">
      <c r="BK12208" s="82">
        <v>17511</v>
      </c>
      <c r="BL12208" t="s">
        <v>11301</v>
      </c>
    </row>
    <row r="12209" spans="63:64" x14ac:dyDescent="0.25">
      <c r="BK12209" s="82">
        <v>17512</v>
      </c>
      <c r="BL12209" t="s">
        <v>13011</v>
      </c>
    </row>
    <row r="12210" spans="63:64" x14ac:dyDescent="0.25">
      <c r="BK12210" s="82">
        <v>17513</v>
      </c>
      <c r="BL12210" t="s">
        <v>9776</v>
      </c>
    </row>
    <row r="12211" spans="63:64" x14ac:dyDescent="0.25">
      <c r="BK12211" s="82">
        <v>17514</v>
      </c>
      <c r="BL12211" t="s">
        <v>9567</v>
      </c>
    </row>
    <row r="12212" spans="63:64" x14ac:dyDescent="0.25">
      <c r="BK12212" s="82">
        <v>17515</v>
      </c>
      <c r="BL12212" t="s">
        <v>7846</v>
      </c>
    </row>
    <row r="12213" spans="63:64" x14ac:dyDescent="0.25">
      <c r="BK12213" s="82">
        <v>17516</v>
      </c>
      <c r="BL12213" t="s">
        <v>9777</v>
      </c>
    </row>
    <row r="12214" spans="63:64" x14ac:dyDescent="0.25">
      <c r="BK12214" s="82">
        <v>17517</v>
      </c>
      <c r="BL12214" t="s">
        <v>9778</v>
      </c>
    </row>
    <row r="12215" spans="63:64" x14ac:dyDescent="0.25">
      <c r="BK12215" s="82">
        <v>17518</v>
      </c>
      <c r="BL12215" t="s">
        <v>9779</v>
      </c>
    </row>
    <row r="12216" spans="63:64" x14ac:dyDescent="0.25">
      <c r="BK12216" s="82">
        <v>17519</v>
      </c>
      <c r="BL12216" t="s">
        <v>9780</v>
      </c>
    </row>
    <row r="12217" spans="63:64" x14ac:dyDescent="0.25">
      <c r="BK12217" s="82">
        <v>17520</v>
      </c>
      <c r="BL12217" t="s">
        <v>8500</v>
      </c>
    </row>
    <row r="12218" spans="63:64" x14ac:dyDescent="0.25">
      <c r="BK12218" s="82">
        <v>17521</v>
      </c>
      <c r="BL12218" t="s">
        <v>9538</v>
      </c>
    </row>
    <row r="12219" spans="63:64" x14ac:dyDescent="0.25">
      <c r="BK12219" s="82">
        <v>17523</v>
      </c>
      <c r="BL12219" t="s">
        <v>9782</v>
      </c>
    </row>
    <row r="12220" spans="63:64" x14ac:dyDescent="0.25">
      <c r="BK12220" s="82">
        <v>17524</v>
      </c>
      <c r="BL12220" t="s">
        <v>9783</v>
      </c>
    </row>
    <row r="12221" spans="63:64" x14ac:dyDescent="0.25">
      <c r="BK12221" s="82">
        <v>17525</v>
      </c>
      <c r="BL12221" t="s">
        <v>9784</v>
      </c>
    </row>
    <row r="12222" spans="63:64" x14ac:dyDescent="0.25">
      <c r="BK12222" s="82">
        <v>17526</v>
      </c>
      <c r="BL12222" t="s">
        <v>9785</v>
      </c>
    </row>
    <row r="12223" spans="63:64" x14ac:dyDescent="0.25">
      <c r="BK12223" s="82">
        <v>17527</v>
      </c>
      <c r="BL12223" t="s">
        <v>11957</v>
      </c>
    </row>
    <row r="12224" spans="63:64" x14ac:dyDescent="0.25">
      <c r="BK12224" s="82">
        <v>17528</v>
      </c>
      <c r="BL12224" t="s">
        <v>11958</v>
      </c>
    </row>
    <row r="12225" spans="63:64" x14ac:dyDescent="0.25">
      <c r="BK12225" s="82">
        <v>17529</v>
      </c>
      <c r="BL12225" t="s">
        <v>8435</v>
      </c>
    </row>
    <row r="12226" spans="63:64" x14ac:dyDescent="0.25">
      <c r="BK12226" s="82">
        <v>17530</v>
      </c>
      <c r="BL12226" t="s">
        <v>9247</v>
      </c>
    </row>
    <row r="12227" spans="63:64" x14ac:dyDescent="0.25">
      <c r="BK12227" s="82">
        <v>17531</v>
      </c>
      <c r="BL12227" t="s">
        <v>8791</v>
      </c>
    </row>
    <row r="12228" spans="63:64" x14ac:dyDescent="0.25">
      <c r="BK12228" s="82">
        <v>17532</v>
      </c>
      <c r="BL12228" t="s">
        <v>9076</v>
      </c>
    </row>
    <row r="12229" spans="63:64" x14ac:dyDescent="0.25">
      <c r="BK12229" s="82">
        <v>17533</v>
      </c>
      <c r="BL12229" t="s">
        <v>9786</v>
      </c>
    </row>
    <row r="12230" spans="63:64" x14ac:dyDescent="0.25">
      <c r="BK12230" s="82">
        <v>17534</v>
      </c>
      <c r="BL12230" t="s">
        <v>5833</v>
      </c>
    </row>
    <row r="12231" spans="63:64" x14ac:dyDescent="0.25">
      <c r="BK12231" s="82">
        <v>17535</v>
      </c>
      <c r="BL12231" t="s">
        <v>11959</v>
      </c>
    </row>
    <row r="12232" spans="63:64" x14ac:dyDescent="0.25">
      <c r="BK12232" s="82">
        <v>17536</v>
      </c>
      <c r="BL12232" t="s">
        <v>9787</v>
      </c>
    </row>
    <row r="12233" spans="63:64" x14ac:dyDescent="0.25">
      <c r="BK12233" s="82">
        <v>17537</v>
      </c>
      <c r="BL12233" t="s">
        <v>9788</v>
      </c>
    </row>
    <row r="12234" spans="63:64" x14ac:dyDescent="0.25">
      <c r="BK12234" s="82">
        <v>17538</v>
      </c>
      <c r="BL12234" t="s">
        <v>9789</v>
      </c>
    </row>
    <row r="12235" spans="63:64" x14ac:dyDescent="0.25">
      <c r="BK12235" s="82">
        <v>17539</v>
      </c>
      <c r="BL12235" t="s">
        <v>9043</v>
      </c>
    </row>
    <row r="12236" spans="63:64" x14ac:dyDescent="0.25">
      <c r="BK12236" s="82">
        <v>17540</v>
      </c>
      <c r="BL12236" t="s">
        <v>9790</v>
      </c>
    </row>
    <row r="12237" spans="63:64" x14ac:dyDescent="0.25">
      <c r="BK12237" s="82">
        <v>17541</v>
      </c>
      <c r="BL12237" t="s">
        <v>9791</v>
      </c>
    </row>
    <row r="12238" spans="63:64" x14ac:dyDescent="0.25">
      <c r="BK12238" s="82">
        <v>17542</v>
      </c>
      <c r="BL12238" t="s">
        <v>11960</v>
      </c>
    </row>
    <row r="12239" spans="63:64" x14ac:dyDescent="0.25">
      <c r="BK12239" s="82">
        <v>17543</v>
      </c>
      <c r="BL12239" t="s">
        <v>9792</v>
      </c>
    </row>
    <row r="12240" spans="63:64" x14ac:dyDescent="0.25">
      <c r="BK12240" s="82">
        <v>17544</v>
      </c>
      <c r="BL12240" t="s">
        <v>9793</v>
      </c>
    </row>
    <row r="12241" spans="63:64" x14ac:dyDescent="0.25">
      <c r="BK12241" s="82">
        <v>17545</v>
      </c>
      <c r="BL12241" t="s">
        <v>2883</v>
      </c>
    </row>
    <row r="12242" spans="63:64" x14ac:dyDescent="0.25">
      <c r="BK12242" s="82">
        <v>17546</v>
      </c>
      <c r="BL12242" t="s">
        <v>11961</v>
      </c>
    </row>
    <row r="12243" spans="63:64" x14ac:dyDescent="0.25">
      <c r="BK12243" s="82">
        <v>17547</v>
      </c>
      <c r="BL12243" t="s">
        <v>6261</v>
      </c>
    </row>
    <row r="12244" spans="63:64" x14ac:dyDescent="0.25">
      <c r="BK12244" s="82">
        <v>17548</v>
      </c>
      <c r="BL12244" t="s">
        <v>6765</v>
      </c>
    </row>
    <row r="12245" spans="63:64" x14ac:dyDescent="0.25">
      <c r="BK12245" s="82">
        <v>17550</v>
      </c>
      <c r="BL12245" t="s">
        <v>9795</v>
      </c>
    </row>
    <row r="12246" spans="63:64" x14ac:dyDescent="0.25">
      <c r="BK12246" s="82">
        <v>17551</v>
      </c>
      <c r="BL12246" t="s">
        <v>11962</v>
      </c>
    </row>
    <row r="12247" spans="63:64" x14ac:dyDescent="0.25">
      <c r="BK12247" s="82">
        <v>17552</v>
      </c>
      <c r="BL12247" t="s">
        <v>9796</v>
      </c>
    </row>
    <row r="12248" spans="63:64" x14ac:dyDescent="0.25">
      <c r="BK12248" s="82">
        <v>17553</v>
      </c>
      <c r="BL12248" t="s">
        <v>9572</v>
      </c>
    </row>
    <row r="12249" spans="63:64" x14ac:dyDescent="0.25">
      <c r="BK12249" s="82">
        <v>17554</v>
      </c>
      <c r="BL12249" t="s">
        <v>8865</v>
      </c>
    </row>
    <row r="12250" spans="63:64" x14ac:dyDescent="0.25">
      <c r="BK12250" s="82">
        <v>17555</v>
      </c>
      <c r="BL12250" t="s">
        <v>9797</v>
      </c>
    </row>
    <row r="12251" spans="63:64" x14ac:dyDescent="0.25">
      <c r="BK12251" s="82">
        <v>17556</v>
      </c>
      <c r="BL12251" t="s">
        <v>9798</v>
      </c>
    </row>
    <row r="12252" spans="63:64" x14ac:dyDescent="0.25">
      <c r="BK12252" s="82">
        <v>17557</v>
      </c>
      <c r="BL12252" t="s">
        <v>9799</v>
      </c>
    </row>
    <row r="12253" spans="63:64" x14ac:dyDescent="0.25">
      <c r="BK12253" s="82">
        <v>17558</v>
      </c>
      <c r="BL12253" t="s">
        <v>8672</v>
      </c>
    </row>
    <row r="12254" spans="63:64" x14ac:dyDescent="0.25">
      <c r="BK12254" s="82">
        <v>17559</v>
      </c>
      <c r="BL12254" t="s">
        <v>9660</v>
      </c>
    </row>
    <row r="12255" spans="63:64" x14ac:dyDescent="0.25">
      <c r="BK12255" s="82">
        <v>17561</v>
      </c>
      <c r="BL12255" t="s">
        <v>9800</v>
      </c>
    </row>
    <row r="12256" spans="63:64" x14ac:dyDescent="0.25">
      <c r="BK12256" s="82">
        <v>17562</v>
      </c>
      <c r="BL12256" t="s">
        <v>6813</v>
      </c>
    </row>
    <row r="12257" spans="63:64" x14ac:dyDescent="0.25">
      <c r="BK12257" s="82">
        <v>17563</v>
      </c>
      <c r="BL12257" t="s">
        <v>11963</v>
      </c>
    </row>
    <row r="12258" spans="63:64" x14ac:dyDescent="0.25">
      <c r="BK12258" s="82">
        <v>17564</v>
      </c>
      <c r="BL12258" t="s">
        <v>9801</v>
      </c>
    </row>
    <row r="12259" spans="63:64" x14ac:dyDescent="0.25">
      <c r="BK12259" s="82">
        <v>17565</v>
      </c>
      <c r="BL12259" t="s">
        <v>9802</v>
      </c>
    </row>
    <row r="12260" spans="63:64" x14ac:dyDescent="0.25">
      <c r="BK12260" s="82">
        <v>17566</v>
      </c>
      <c r="BL12260" t="s">
        <v>11964</v>
      </c>
    </row>
    <row r="12261" spans="63:64" x14ac:dyDescent="0.25">
      <c r="BK12261" s="82">
        <v>17567</v>
      </c>
      <c r="BL12261" t="s">
        <v>9803</v>
      </c>
    </row>
    <row r="12262" spans="63:64" x14ac:dyDescent="0.25">
      <c r="BK12262" s="82">
        <v>17568</v>
      </c>
      <c r="BL12262" t="s">
        <v>9804</v>
      </c>
    </row>
    <row r="12263" spans="63:64" x14ac:dyDescent="0.25">
      <c r="BK12263" s="82">
        <v>17569</v>
      </c>
      <c r="BL12263" t="s">
        <v>9805</v>
      </c>
    </row>
    <row r="12264" spans="63:64" x14ac:dyDescent="0.25">
      <c r="BK12264" s="82">
        <v>17570</v>
      </c>
      <c r="BL12264" t="s">
        <v>9806</v>
      </c>
    </row>
    <row r="12265" spans="63:64" x14ac:dyDescent="0.25">
      <c r="BK12265" s="82">
        <v>17571</v>
      </c>
      <c r="BL12265" t="s">
        <v>9448</v>
      </c>
    </row>
    <row r="12266" spans="63:64" x14ac:dyDescent="0.25">
      <c r="BK12266" s="82">
        <v>17572</v>
      </c>
      <c r="BL12266" t="s">
        <v>9807</v>
      </c>
    </row>
    <row r="12267" spans="63:64" x14ac:dyDescent="0.25">
      <c r="BK12267" s="82">
        <v>17573</v>
      </c>
      <c r="BL12267" t="s">
        <v>9808</v>
      </c>
    </row>
    <row r="12268" spans="63:64" x14ac:dyDescent="0.25">
      <c r="BK12268" s="82">
        <v>17574</v>
      </c>
      <c r="BL12268" t="s">
        <v>171</v>
      </c>
    </row>
    <row r="12269" spans="63:64" x14ac:dyDescent="0.25">
      <c r="BK12269" s="82">
        <v>17575</v>
      </c>
      <c r="BL12269" t="s">
        <v>9809</v>
      </c>
    </row>
    <row r="12270" spans="63:64" x14ac:dyDescent="0.25">
      <c r="BK12270" s="82">
        <v>17576</v>
      </c>
      <c r="BL12270" t="s">
        <v>8670</v>
      </c>
    </row>
    <row r="12271" spans="63:64" x14ac:dyDescent="0.25">
      <c r="BK12271" s="82">
        <v>17577</v>
      </c>
      <c r="BL12271" t="s">
        <v>5978</v>
      </c>
    </row>
    <row r="12272" spans="63:64" x14ac:dyDescent="0.25">
      <c r="BK12272" s="82">
        <v>17578</v>
      </c>
      <c r="BL12272" t="s">
        <v>6923</v>
      </c>
    </row>
    <row r="12273" spans="63:64" x14ac:dyDescent="0.25">
      <c r="BK12273" s="82">
        <v>17579</v>
      </c>
      <c r="BL12273" t="s">
        <v>9810</v>
      </c>
    </row>
    <row r="12274" spans="63:64" x14ac:dyDescent="0.25">
      <c r="BK12274" s="82">
        <v>17580</v>
      </c>
      <c r="BL12274" t="s">
        <v>9811</v>
      </c>
    </row>
    <row r="12275" spans="63:64" x14ac:dyDescent="0.25">
      <c r="BK12275" s="82">
        <v>17581</v>
      </c>
      <c r="BL12275" t="s">
        <v>7954</v>
      </c>
    </row>
    <row r="12276" spans="63:64" x14ac:dyDescent="0.25">
      <c r="BK12276" s="82">
        <v>17582</v>
      </c>
      <c r="BL12276" t="s">
        <v>9812</v>
      </c>
    </row>
    <row r="12277" spans="63:64" x14ac:dyDescent="0.25">
      <c r="BK12277" s="82">
        <v>17583</v>
      </c>
      <c r="BL12277" t="s">
        <v>9813</v>
      </c>
    </row>
    <row r="12278" spans="63:64" x14ac:dyDescent="0.25">
      <c r="BK12278" s="82">
        <v>17584</v>
      </c>
      <c r="BL12278" t="s">
        <v>11965</v>
      </c>
    </row>
    <row r="12279" spans="63:64" x14ac:dyDescent="0.25">
      <c r="BK12279" s="82">
        <v>17585</v>
      </c>
      <c r="BL12279" t="s">
        <v>9814</v>
      </c>
    </row>
    <row r="12280" spans="63:64" x14ac:dyDescent="0.25">
      <c r="BK12280" s="82">
        <v>17586</v>
      </c>
      <c r="BL12280" t="s">
        <v>7406</v>
      </c>
    </row>
    <row r="12281" spans="63:64" x14ac:dyDescent="0.25">
      <c r="BK12281" s="82">
        <v>17587</v>
      </c>
      <c r="BL12281" t="s">
        <v>11966</v>
      </c>
    </row>
    <row r="12282" spans="63:64" x14ac:dyDescent="0.25">
      <c r="BK12282" s="82">
        <v>17588</v>
      </c>
      <c r="BL12282" t="s">
        <v>9815</v>
      </c>
    </row>
    <row r="12283" spans="63:64" x14ac:dyDescent="0.25">
      <c r="BK12283" s="82">
        <v>17589</v>
      </c>
      <c r="BL12283" t="s">
        <v>8846</v>
      </c>
    </row>
    <row r="12284" spans="63:64" x14ac:dyDescent="0.25">
      <c r="BK12284" s="82">
        <v>17590</v>
      </c>
      <c r="BL12284" t="s">
        <v>9816</v>
      </c>
    </row>
    <row r="12285" spans="63:64" x14ac:dyDescent="0.25">
      <c r="BK12285" s="82">
        <v>17591</v>
      </c>
      <c r="BL12285" t="s">
        <v>9817</v>
      </c>
    </row>
    <row r="12286" spans="63:64" x14ac:dyDescent="0.25">
      <c r="BK12286" s="82">
        <v>17592</v>
      </c>
      <c r="BL12286" t="s">
        <v>9818</v>
      </c>
    </row>
    <row r="12287" spans="63:64" x14ac:dyDescent="0.25">
      <c r="BK12287" s="82">
        <v>17593</v>
      </c>
      <c r="BL12287" t="s">
        <v>1022</v>
      </c>
    </row>
    <row r="12288" spans="63:64" x14ac:dyDescent="0.25">
      <c r="BK12288" s="82">
        <v>17594</v>
      </c>
      <c r="BL12288" t="s">
        <v>9819</v>
      </c>
    </row>
    <row r="12289" spans="63:64" x14ac:dyDescent="0.25">
      <c r="BK12289" s="82">
        <v>17595</v>
      </c>
      <c r="BL12289" t="s">
        <v>9820</v>
      </c>
    </row>
    <row r="12290" spans="63:64" x14ac:dyDescent="0.25">
      <c r="BK12290" s="82">
        <v>17596</v>
      </c>
      <c r="BL12290" t="s">
        <v>2998</v>
      </c>
    </row>
    <row r="12291" spans="63:64" x14ac:dyDescent="0.25">
      <c r="BK12291" s="82">
        <v>17597</v>
      </c>
      <c r="BL12291" t="s">
        <v>9821</v>
      </c>
    </row>
    <row r="12292" spans="63:64" x14ac:dyDescent="0.25">
      <c r="BK12292" s="82">
        <v>17598</v>
      </c>
      <c r="BL12292" t="s">
        <v>9822</v>
      </c>
    </row>
    <row r="12293" spans="63:64" x14ac:dyDescent="0.25">
      <c r="BK12293" s="82">
        <v>17599</v>
      </c>
      <c r="BL12293" t="s">
        <v>9823</v>
      </c>
    </row>
    <row r="12294" spans="63:64" x14ac:dyDescent="0.25">
      <c r="BK12294" s="82">
        <v>17600</v>
      </c>
      <c r="BL12294" t="s">
        <v>9824</v>
      </c>
    </row>
    <row r="12295" spans="63:64" x14ac:dyDescent="0.25">
      <c r="BK12295" s="82">
        <v>17601</v>
      </c>
      <c r="BL12295" t="s">
        <v>9825</v>
      </c>
    </row>
    <row r="12296" spans="63:64" x14ac:dyDescent="0.25">
      <c r="BK12296" s="82">
        <v>17602</v>
      </c>
      <c r="BL12296" t="s">
        <v>9826</v>
      </c>
    </row>
    <row r="12297" spans="63:64" x14ac:dyDescent="0.25">
      <c r="BK12297" s="82">
        <v>17603</v>
      </c>
      <c r="BL12297" t="s">
        <v>9827</v>
      </c>
    </row>
    <row r="12298" spans="63:64" x14ac:dyDescent="0.25">
      <c r="BK12298" s="82">
        <v>17604</v>
      </c>
      <c r="BL12298" t="s">
        <v>9828</v>
      </c>
    </row>
    <row r="12299" spans="63:64" x14ac:dyDescent="0.25">
      <c r="BK12299" s="82">
        <v>17605</v>
      </c>
      <c r="BL12299" t="s">
        <v>9829</v>
      </c>
    </row>
    <row r="12300" spans="63:64" x14ac:dyDescent="0.25">
      <c r="BK12300" s="82">
        <v>17606</v>
      </c>
      <c r="BL12300" t="s">
        <v>9830</v>
      </c>
    </row>
    <row r="12301" spans="63:64" x14ac:dyDescent="0.25">
      <c r="BK12301" s="82">
        <v>17607</v>
      </c>
      <c r="BL12301" t="s">
        <v>9831</v>
      </c>
    </row>
    <row r="12302" spans="63:64" x14ac:dyDescent="0.25">
      <c r="BK12302" s="82">
        <v>17608</v>
      </c>
      <c r="BL12302" t="s">
        <v>13012</v>
      </c>
    </row>
    <row r="12303" spans="63:64" x14ac:dyDescent="0.25">
      <c r="BK12303" s="82">
        <v>17610</v>
      </c>
      <c r="BL12303" t="s">
        <v>9833</v>
      </c>
    </row>
    <row r="12304" spans="63:64" x14ac:dyDescent="0.25">
      <c r="BK12304" s="82">
        <v>17611</v>
      </c>
      <c r="BL12304" t="s">
        <v>6145</v>
      </c>
    </row>
    <row r="12305" spans="63:64" x14ac:dyDescent="0.25">
      <c r="BK12305" s="82">
        <v>17612</v>
      </c>
      <c r="BL12305" t="s">
        <v>9834</v>
      </c>
    </row>
    <row r="12306" spans="63:64" x14ac:dyDescent="0.25">
      <c r="BK12306" s="82">
        <v>17613</v>
      </c>
      <c r="BL12306" t="s">
        <v>7852</v>
      </c>
    </row>
    <row r="12307" spans="63:64" x14ac:dyDescent="0.25">
      <c r="BK12307" s="82">
        <v>17614</v>
      </c>
      <c r="BL12307" t="s">
        <v>9835</v>
      </c>
    </row>
    <row r="12308" spans="63:64" x14ac:dyDescent="0.25">
      <c r="BK12308" s="82">
        <v>17615</v>
      </c>
      <c r="BL12308" t="s">
        <v>9836</v>
      </c>
    </row>
    <row r="12309" spans="63:64" x14ac:dyDescent="0.25">
      <c r="BK12309" s="82">
        <v>17616</v>
      </c>
      <c r="BL12309" t="s">
        <v>11967</v>
      </c>
    </row>
    <row r="12310" spans="63:64" x14ac:dyDescent="0.25">
      <c r="BK12310" s="82">
        <v>17617</v>
      </c>
      <c r="BL12310" t="s">
        <v>9837</v>
      </c>
    </row>
    <row r="12311" spans="63:64" x14ac:dyDescent="0.25">
      <c r="BK12311" s="82">
        <v>17618</v>
      </c>
      <c r="BL12311" t="s">
        <v>9838</v>
      </c>
    </row>
    <row r="12312" spans="63:64" x14ac:dyDescent="0.25">
      <c r="BK12312" s="82">
        <v>17619</v>
      </c>
      <c r="BL12312" t="s">
        <v>11968</v>
      </c>
    </row>
    <row r="12313" spans="63:64" x14ac:dyDescent="0.25">
      <c r="BK12313" s="82">
        <v>17620</v>
      </c>
      <c r="BL12313" t="s">
        <v>9839</v>
      </c>
    </row>
    <row r="12314" spans="63:64" x14ac:dyDescent="0.25">
      <c r="BK12314" s="82">
        <v>17621</v>
      </c>
      <c r="BL12314" t="s">
        <v>9840</v>
      </c>
    </row>
    <row r="12315" spans="63:64" x14ac:dyDescent="0.25">
      <c r="BK12315" s="82">
        <v>17622</v>
      </c>
      <c r="BL12315" t="s">
        <v>9841</v>
      </c>
    </row>
    <row r="12316" spans="63:64" x14ac:dyDescent="0.25">
      <c r="BK12316" s="82">
        <v>17623</v>
      </c>
      <c r="BL12316" t="s">
        <v>9842</v>
      </c>
    </row>
    <row r="12317" spans="63:64" x14ac:dyDescent="0.25">
      <c r="BK12317" s="82">
        <v>17624</v>
      </c>
      <c r="BL12317" t="s">
        <v>9843</v>
      </c>
    </row>
    <row r="12318" spans="63:64" x14ac:dyDescent="0.25">
      <c r="BK12318" s="82">
        <v>17625</v>
      </c>
      <c r="BL12318" t="s">
        <v>5812</v>
      </c>
    </row>
    <row r="12319" spans="63:64" x14ac:dyDescent="0.25">
      <c r="BK12319" s="82">
        <v>17626</v>
      </c>
      <c r="BL12319" t="s">
        <v>9844</v>
      </c>
    </row>
    <row r="12320" spans="63:64" x14ac:dyDescent="0.25">
      <c r="BK12320" s="82">
        <v>17627</v>
      </c>
      <c r="BL12320" t="s">
        <v>9277</v>
      </c>
    </row>
    <row r="12321" spans="63:64" x14ac:dyDescent="0.25">
      <c r="BK12321" s="82">
        <v>17628</v>
      </c>
      <c r="BL12321" t="s">
        <v>11969</v>
      </c>
    </row>
    <row r="12322" spans="63:64" x14ac:dyDescent="0.25">
      <c r="BK12322" s="82">
        <v>17629</v>
      </c>
      <c r="BL12322" t="s">
        <v>9845</v>
      </c>
    </row>
    <row r="12323" spans="63:64" x14ac:dyDescent="0.25">
      <c r="BK12323" s="82">
        <v>17630</v>
      </c>
      <c r="BL12323" t="s">
        <v>9846</v>
      </c>
    </row>
    <row r="12324" spans="63:64" x14ac:dyDescent="0.25">
      <c r="BK12324" s="82">
        <v>17631</v>
      </c>
      <c r="BL12324" t="s">
        <v>12980</v>
      </c>
    </row>
    <row r="12325" spans="63:64" x14ac:dyDescent="0.25">
      <c r="BK12325" s="82">
        <v>17632</v>
      </c>
      <c r="BL12325" t="s">
        <v>6838</v>
      </c>
    </row>
    <row r="12326" spans="63:64" x14ac:dyDescent="0.25">
      <c r="BK12326" s="82">
        <v>17633</v>
      </c>
      <c r="BL12326" t="s">
        <v>9848</v>
      </c>
    </row>
    <row r="12327" spans="63:64" x14ac:dyDescent="0.25">
      <c r="BK12327" s="82">
        <v>17634</v>
      </c>
      <c r="BL12327" t="s">
        <v>11970</v>
      </c>
    </row>
    <row r="12328" spans="63:64" x14ac:dyDescent="0.25">
      <c r="BK12328" s="82">
        <v>17635</v>
      </c>
      <c r="BL12328" t="s">
        <v>9849</v>
      </c>
    </row>
    <row r="12329" spans="63:64" x14ac:dyDescent="0.25">
      <c r="BK12329" s="82">
        <v>17637</v>
      </c>
      <c r="BL12329" t="s">
        <v>13013</v>
      </c>
    </row>
    <row r="12330" spans="63:64" x14ac:dyDescent="0.25">
      <c r="BK12330" s="82">
        <v>17638</v>
      </c>
      <c r="BL12330" t="s">
        <v>9851</v>
      </c>
    </row>
    <row r="12331" spans="63:64" x14ac:dyDescent="0.25">
      <c r="BK12331" s="82">
        <v>17640</v>
      </c>
      <c r="BL12331" t="s">
        <v>9853</v>
      </c>
    </row>
    <row r="12332" spans="63:64" x14ac:dyDescent="0.25">
      <c r="BK12332" s="82">
        <v>17641</v>
      </c>
      <c r="BL12332" t="s">
        <v>11970</v>
      </c>
    </row>
    <row r="12333" spans="63:64" x14ac:dyDescent="0.25">
      <c r="BK12333" s="82">
        <v>17642</v>
      </c>
      <c r="BL12333" t="s">
        <v>9854</v>
      </c>
    </row>
    <row r="12334" spans="63:64" x14ac:dyDescent="0.25">
      <c r="BK12334" s="82">
        <v>17643</v>
      </c>
      <c r="BL12334" t="s">
        <v>11971</v>
      </c>
    </row>
    <row r="12335" spans="63:64" x14ac:dyDescent="0.25">
      <c r="BK12335" s="82">
        <v>17644</v>
      </c>
      <c r="BL12335" t="s">
        <v>9855</v>
      </c>
    </row>
    <row r="12336" spans="63:64" x14ac:dyDescent="0.25">
      <c r="BK12336" s="82">
        <v>17645</v>
      </c>
      <c r="BL12336" t="s">
        <v>8835</v>
      </c>
    </row>
    <row r="12337" spans="63:64" x14ac:dyDescent="0.25">
      <c r="BK12337" s="82">
        <v>17646</v>
      </c>
      <c r="BL12337" t="s">
        <v>9856</v>
      </c>
    </row>
    <row r="12338" spans="63:64" x14ac:dyDescent="0.25">
      <c r="BK12338" s="82">
        <v>17647</v>
      </c>
      <c r="BL12338" t="s">
        <v>9857</v>
      </c>
    </row>
    <row r="12339" spans="63:64" x14ac:dyDescent="0.25">
      <c r="BK12339" s="82">
        <v>17648</v>
      </c>
      <c r="BL12339" t="s">
        <v>9858</v>
      </c>
    </row>
    <row r="12340" spans="63:64" x14ac:dyDescent="0.25">
      <c r="BK12340" s="82">
        <v>17649</v>
      </c>
      <c r="BL12340" t="s">
        <v>3741</v>
      </c>
    </row>
    <row r="12341" spans="63:64" x14ac:dyDescent="0.25">
      <c r="BK12341" s="82">
        <v>17651</v>
      </c>
      <c r="BL12341" t="s">
        <v>9859</v>
      </c>
    </row>
    <row r="12342" spans="63:64" x14ac:dyDescent="0.25">
      <c r="BK12342" s="82">
        <v>17652</v>
      </c>
      <c r="BL12342" t="s">
        <v>9836</v>
      </c>
    </row>
    <row r="12343" spans="63:64" x14ac:dyDescent="0.25">
      <c r="BK12343" s="82">
        <v>17653</v>
      </c>
      <c r="BL12343" t="s">
        <v>9860</v>
      </c>
    </row>
    <row r="12344" spans="63:64" x14ac:dyDescent="0.25">
      <c r="BK12344" s="82">
        <v>17654</v>
      </c>
      <c r="BL12344" t="s">
        <v>9861</v>
      </c>
    </row>
    <row r="12345" spans="63:64" x14ac:dyDescent="0.25">
      <c r="BK12345" s="82">
        <v>17655</v>
      </c>
      <c r="BL12345" t="s">
        <v>8688</v>
      </c>
    </row>
    <row r="12346" spans="63:64" x14ac:dyDescent="0.25">
      <c r="BK12346" s="82">
        <v>17656</v>
      </c>
      <c r="BL12346" t="s">
        <v>11972</v>
      </c>
    </row>
    <row r="12347" spans="63:64" x14ac:dyDescent="0.25">
      <c r="BK12347" s="82">
        <v>17657</v>
      </c>
      <c r="BL12347" t="s">
        <v>9862</v>
      </c>
    </row>
    <row r="12348" spans="63:64" x14ac:dyDescent="0.25">
      <c r="BK12348" s="82">
        <v>17658</v>
      </c>
      <c r="BL12348" t="s">
        <v>9863</v>
      </c>
    </row>
    <row r="12349" spans="63:64" x14ac:dyDescent="0.25">
      <c r="BK12349" s="82">
        <v>17659</v>
      </c>
      <c r="BL12349" t="s">
        <v>9864</v>
      </c>
    </row>
    <row r="12350" spans="63:64" x14ac:dyDescent="0.25">
      <c r="BK12350" s="82">
        <v>17660</v>
      </c>
      <c r="BL12350" t="s">
        <v>8969</v>
      </c>
    </row>
    <row r="12351" spans="63:64" x14ac:dyDescent="0.25">
      <c r="BK12351" s="82">
        <v>17661</v>
      </c>
      <c r="BL12351" t="s">
        <v>9459</v>
      </c>
    </row>
    <row r="12352" spans="63:64" x14ac:dyDescent="0.25">
      <c r="BK12352" s="82">
        <v>17662</v>
      </c>
      <c r="BL12352" t="s">
        <v>8911</v>
      </c>
    </row>
    <row r="12353" spans="63:64" x14ac:dyDescent="0.25">
      <c r="BK12353" s="82">
        <v>17663</v>
      </c>
      <c r="BL12353" t="s">
        <v>11973</v>
      </c>
    </row>
    <row r="12354" spans="63:64" x14ac:dyDescent="0.25">
      <c r="BK12354" s="82">
        <v>17664</v>
      </c>
      <c r="BL12354" t="s">
        <v>9700</v>
      </c>
    </row>
    <row r="12355" spans="63:64" x14ac:dyDescent="0.25">
      <c r="BK12355" s="82">
        <v>17665</v>
      </c>
      <c r="BL12355" t="s">
        <v>9482</v>
      </c>
    </row>
    <row r="12356" spans="63:64" x14ac:dyDescent="0.25">
      <c r="BK12356" s="82">
        <v>17666</v>
      </c>
      <c r="BL12356" t="s">
        <v>9700</v>
      </c>
    </row>
    <row r="12357" spans="63:64" x14ac:dyDescent="0.25">
      <c r="BK12357" s="82">
        <v>17667</v>
      </c>
      <c r="BL12357" t="s">
        <v>6210</v>
      </c>
    </row>
    <row r="12358" spans="63:64" x14ac:dyDescent="0.25">
      <c r="BK12358" s="82">
        <v>17668</v>
      </c>
      <c r="BL12358" t="s">
        <v>11974</v>
      </c>
    </row>
    <row r="12359" spans="63:64" x14ac:dyDescent="0.25">
      <c r="BK12359" s="82">
        <v>17669</v>
      </c>
      <c r="BL12359" t="s">
        <v>11975</v>
      </c>
    </row>
    <row r="12360" spans="63:64" x14ac:dyDescent="0.25">
      <c r="BK12360" s="82">
        <v>17670</v>
      </c>
      <c r="BL12360" t="s">
        <v>3354</v>
      </c>
    </row>
    <row r="12361" spans="63:64" x14ac:dyDescent="0.25">
      <c r="BK12361" s="82">
        <v>17671</v>
      </c>
      <c r="BL12361" t="s">
        <v>3741</v>
      </c>
    </row>
    <row r="12362" spans="63:64" x14ac:dyDescent="0.25">
      <c r="BK12362" s="82">
        <v>17672</v>
      </c>
      <c r="BL12362" t="s">
        <v>3357</v>
      </c>
    </row>
    <row r="12363" spans="63:64" x14ac:dyDescent="0.25">
      <c r="BK12363" s="82">
        <v>17673</v>
      </c>
      <c r="BL12363" t="s">
        <v>11976</v>
      </c>
    </row>
    <row r="12364" spans="63:64" x14ac:dyDescent="0.25">
      <c r="BK12364" s="82">
        <v>17674</v>
      </c>
      <c r="BL12364" t="s">
        <v>11969</v>
      </c>
    </row>
    <row r="12365" spans="63:64" x14ac:dyDescent="0.25">
      <c r="BK12365" s="82">
        <v>17675</v>
      </c>
      <c r="BL12365" t="s">
        <v>11977</v>
      </c>
    </row>
    <row r="12366" spans="63:64" x14ac:dyDescent="0.25">
      <c r="BK12366" s="82">
        <v>17676</v>
      </c>
      <c r="BL12366" t="s">
        <v>11978</v>
      </c>
    </row>
    <row r="12367" spans="63:64" x14ac:dyDescent="0.25">
      <c r="BK12367" s="82">
        <v>17677</v>
      </c>
      <c r="BL12367" t="s">
        <v>9907</v>
      </c>
    </row>
    <row r="12368" spans="63:64" x14ac:dyDescent="0.25">
      <c r="BK12368" s="82">
        <v>17678</v>
      </c>
      <c r="BL12368" t="s">
        <v>11979</v>
      </c>
    </row>
    <row r="12369" spans="63:64" x14ac:dyDescent="0.25">
      <c r="BK12369" s="82">
        <v>17679</v>
      </c>
      <c r="BL12369" t="s">
        <v>11980</v>
      </c>
    </row>
    <row r="12370" spans="63:64" x14ac:dyDescent="0.25">
      <c r="BK12370" s="82">
        <v>17680</v>
      </c>
      <c r="BL12370" t="s">
        <v>11981</v>
      </c>
    </row>
    <row r="12371" spans="63:64" x14ac:dyDescent="0.25">
      <c r="BK12371" s="82">
        <v>17681</v>
      </c>
      <c r="BL12371" t="s">
        <v>13008</v>
      </c>
    </row>
    <row r="12372" spans="63:64" x14ac:dyDescent="0.25">
      <c r="BK12372" s="82">
        <v>17682</v>
      </c>
      <c r="BL12372" t="s">
        <v>11982</v>
      </c>
    </row>
    <row r="12373" spans="63:64" x14ac:dyDescent="0.25">
      <c r="BK12373" s="82">
        <v>17683</v>
      </c>
      <c r="BL12373" t="s">
        <v>7436</v>
      </c>
    </row>
    <row r="12374" spans="63:64" x14ac:dyDescent="0.25">
      <c r="BK12374" s="82">
        <v>17684</v>
      </c>
      <c r="BL12374" t="s">
        <v>11983</v>
      </c>
    </row>
    <row r="12375" spans="63:64" x14ac:dyDescent="0.25">
      <c r="BK12375" s="82">
        <v>17685</v>
      </c>
      <c r="BL12375" t="s">
        <v>11984</v>
      </c>
    </row>
    <row r="12376" spans="63:64" x14ac:dyDescent="0.25">
      <c r="BK12376" s="82">
        <v>17686</v>
      </c>
      <c r="BL12376" t="s">
        <v>7054</v>
      </c>
    </row>
    <row r="12377" spans="63:64" x14ac:dyDescent="0.25">
      <c r="BK12377" s="82">
        <v>17687</v>
      </c>
      <c r="BL12377" t="s">
        <v>11961</v>
      </c>
    </row>
    <row r="12378" spans="63:64" x14ac:dyDescent="0.25">
      <c r="BK12378" s="82">
        <v>17688</v>
      </c>
      <c r="BL12378" t="s">
        <v>11985</v>
      </c>
    </row>
    <row r="12379" spans="63:64" x14ac:dyDescent="0.25">
      <c r="BK12379" s="82">
        <v>17689</v>
      </c>
      <c r="BL12379" t="s">
        <v>3328</v>
      </c>
    </row>
    <row r="12380" spans="63:64" x14ac:dyDescent="0.25">
      <c r="BK12380" s="82">
        <v>17690</v>
      </c>
      <c r="BL12380" t="s">
        <v>11986</v>
      </c>
    </row>
    <row r="12381" spans="63:64" x14ac:dyDescent="0.25">
      <c r="BK12381" s="82">
        <v>17691</v>
      </c>
      <c r="BL12381" t="s">
        <v>11840</v>
      </c>
    </row>
    <row r="12382" spans="63:64" x14ac:dyDescent="0.25">
      <c r="BK12382" s="82">
        <v>17692</v>
      </c>
      <c r="BL12382" t="s">
        <v>11987</v>
      </c>
    </row>
    <row r="12383" spans="63:64" x14ac:dyDescent="0.25">
      <c r="BK12383" s="82">
        <v>17693</v>
      </c>
      <c r="BL12383" t="s">
        <v>11988</v>
      </c>
    </row>
    <row r="12384" spans="63:64" x14ac:dyDescent="0.25">
      <c r="BK12384" s="82">
        <v>17694</v>
      </c>
      <c r="BL12384" t="s">
        <v>11989</v>
      </c>
    </row>
    <row r="12385" spans="63:64" x14ac:dyDescent="0.25">
      <c r="BK12385" s="82">
        <v>17695</v>
      </c>
      <c r="BL12385" t="s">
        <v>2805</v>
      </c>
    </row>
    <row r="12386" spans="63:64" x14ac:dyDescent="0.25">
      <c r="BK12386" s="82">
        <v>17696</v>
      </c>
      <c r="BL12386" t="s">
        <v>11990</v>
      </c>
    </row>
    <row r="12387" spans="63:64" x14ac:dyDescent="0.25">
      <c r="BK12387" s="82">
        <v>17697</v>
      </c>
      <c r="BL12387" t="s">
        <v>9799</v>
      </c>
    </row>
    <row r="12388" spans="63:64" x14ac:dyDescent="0.25">
      <c r="BK12388" s="82">
        <v>17698</v>
      </c>
      <c r="BL12388" t="s">
        <v>4292</v>
      </c>
    </row>
    <row r="12389" spans="63:64" x14ac:dyDescent="0.25">
      <c r="BK12389" s="82">
        <v>17699</v>
      </c>
      <c r="BL12389" t="s">
        <v>11991</v>
      </c>
    </row>
    <row r="12390" spans="63:64" x14ac:dyDescent="0.25">
      <c r="BK12390" s="82">
        <v>17700</v>
      </c>
      <c r="BL12390" t="s">
        <v>11992</v>
      </c>
    </row>
    <row r="12391" spans="63:64" x14ac:dyDescent="0.25">
      <c r="BK12391" s="82">
        <v>17701</v>
      </c>
      <c r="BL12391" t="s">
        <v>5978</v>
      </c>
    </row>
    <row r="12392" spans="63:64" x14ac:dyDescent="0.25">
      <c r="BK12392" s="82">
        <v>17702</v>
      </c>
      <c r="BL12392" t="s">
        <v>8878</v>
      </c>
    </row>
    <row r="12393" spans="63:64" x14ac:dyDescent="0.25">
      <c r="BK12393" s="82">
        <v>17703</v>
      </c>
      <c r="BL12393" t="s">
        <v>5812</v>
      </c>
    </row>
    <row r="12394" spans="63:64" x14ac:dyDescent="0.25">
      <c r="BK12394" s="82">
        <v>17704</v>
      </c>
      <c r="BL12394" t="s">
        <v>8357</v>
      </c>
    </row>
    <row r="12395" spans="63:64" x14ac:dyDescent="0.25">
      <c r="BK12395" s="82">
        <v>17705</v>
      </c>
      <c r="BL12395" t="s">
        <v>8670</v>
      </c>
    </row>
    <row r="12396" spans="63:64" x14ac:dyDescent="0.25">
      <c r="BK12396" s="82">
        <v>17706</v>
      </c>
      <c r="BL12396" t="s">
        <v>3761</v>
      </c>
    </row>
    <row r="12397" spans="63:64" x14ac:dyDescent="0.25">
      <c r="BK12397" s="82">
        <v>17707</v>
      </c>
      <c r="BL12397" t="s">
        <v>8670</v>
      </c>
    </row>
    <row r="12398" spans="63:64" x14ac:dyDescent="0.25">
      <c r="BK12398" s="82">
        <v>17708</v>
      </c>
      <c r="BL12398" t="s">
        <v>11993</v>
      </c>
    </row>
    <row r="12399" spans="63:64" x14ac:dyDescent="0.25">
      <c r="BK12399" s="82">
        <v>17709</v>
      </c>
      <c r="BL12399" t="s">
        <v>5329</v>
      </c>
    </row>
    <row r="12400" spans="63:64" x14ac:dyDescent="0.25">
      <c r="BK12400" s="82">
        <v>17710</v>
      </c>
      <c r="BL12400" t="s">
        <v>11994</v>
      </c>
    </row>
    <row r="12401" spans="63:64" x14ac:dyDescent="0.25">
      <c r="BK12401" s="82">
        <v>17711</v>
      </c>
      <c r="BL12401" t="s">
        <v>8488</v>
      </c>
    </row>
    <row r="12402" spans="63:64" x14ac:dyDescent="0.25">
      <c r="BK12402" s="82">
        <v>17712</v>
      </c>
      <c r="BL12402" t="s">
        <v>3741</v>
      </c>
    </row>
    <row r="12403" spans="63:64" x14ac:dyDescent="0.25">
      <c r="BK12403" s="82">
        <v>17713</v>
      </c>
      <c r="BL12403" t="s">
        <v>11995</v>
      </c>
    </row>
    <row r="12404" spans="63:64" x14ac:dyDescent="0.25">
      <c r="BK12404" s="82">
        <v>17714</v>
      </c>
      <c r="BL12404" t="s">
        <v>9308</v>
      </c>
    </row>
    <row r="12405" spans="63:64" x14ac:dyDescent="0.25">
      <c r="BK12405" s="82">
        <v>17715</v>
      </c>
      <c r="BL12405" t="s">
        <v>11996</v>
      </c>
    </row>
    <row r="12406" spans="63:64" x14ac:dyDescent="0.25">
      <c r="BK12406" s="82">
        <v>17716</v>
      </c>
      <c r="BL12406" t="s">
        <v>3863</v>
      </c>
    </row>
    <row r="12407" spans="63:64" x14ac:dyDescent="0.25">
      <c r="BK12407" s="82">
        <v>17717</v>
      </c>
      <c r="BL12407" t="s">
        <v>11997</v>
      </c>
    </row>
    <row r="12408" spans="63:64" x14ac:dyDescent="0.25">
      <c r="BK12408" s="82">
        <v>17718</v>
      </c>
      <c r="BL12408" t="s">
        <v>11998</v>
      </c>
    </row>
    <row r="12409" spans="63:64" x14ac:dyDescent="0.25">
      <c r="BK12409" s="82">
        <v>17719</v>
      </c>
      <c r="BL12409" t="s">
        <v>12451</v>
      </c>
    </row>
    <row r="12410" spans="63:64" x14ac:dyDescent="0.25">
      <c r="BK12410" s="82">
        <v>17720</v>
      </c>
      <c r="BL12410" t="s">
        <v>11999</v>
      </c>
    </row>
    <row r="12411" spans="63:64" x14ac:dyDescent="0.25">
      <c r="BK12411" s="82">
        <v>17721</v>
      </c>
      <c r="BL12411" t="s">
        <v>12000</v>
      </c>
    </row>
    <row r="12412" spans="63:64" x14ac:dyDescent="0.25">
      <c r="BK12412" s="82">
        <v>17722</v>
      </c>
      <c r="BL12412" t="s">
        <v>2494</v>
      </c>
    </row>
    <row r="12413" spans="63:64" x14ac:dyDescent="0.25">
      <c r="BK12413" s="82">
        <v>17723</v>
      </c>
      <c r="BL12413" t="s">
        <v>12001</v>
      </c>
    </row>
    <row r="12414" spans="63:64" x14ac:dyDescent="0.25">
      <c r="BK12414" s="82">
        <v>17724</v>
      </c>
      <c r="BL12414" t="s">
        <v>12002</v>
      </c>
    </row>
    <row r="12415" spans="63:64" x14ac:dyDescent="0.25">
      <c r="BK12415" s="82">
        <v>17725</v>
      </c>
      <c r="BL12415" t="s">
        <v>12003</v>
      </c>
    </row>
    <row r="12416" spans="63:64" x14ac:dyDescent="0.25">
      <c r="BK12416" s="82">
        <v>17726</v>
      </c>
      <c r="BL12416" t="s">
        <v>6987</v>
      </c>
    </row>
    <row r="12417" spans="63:64" x14ac:dyDescent="0.25">
      <c r="BK12417" s="82">
        <v>17727</v>
      </c>
      <c r="BL12417" t="s">
        <v>11738</v>
      </c>
    </row>
    <row r="12418" spans="63:64" x14ac:dyDescent="0.25">
      <c r="BK12418" s="82">
        <v>17728</v>
      </c>
      <c r="BL12418" t="s">
        <v>11114</v>
      </c>
    </row>
    <row r="12419" spans="63:64" x14ac:dyDescent="0.25">
      <c r="BK12419" s="82">
        <v>17729</v>
      </c>
      <c r="BL12419" t="s">
        <v>9701</v>
      </c>
    </row>
    <row r="12420" spans="63:64" x14ac:dyDescent="0.25">
      <c r="BK12420" s="82">
        <v>17730</v>
      </c>
      <c r="BL12420" t="s">
        <v>12004</v>
      </c>
    </row>
    <row r="12421" spans="63:64" x14ac:dyDescent="0.25">
      <c r="BK12421" s="82">
        <v>17731</v>
      </c>
      <c r="BL12421" t="s">
        <v>12005</v>
      </c>
    </row>
    <row r="12422" spans="63:64" x14ac:dyDescent="0.25">
      <c r="BK12422" s="82">
        <v>17732</v>
      </c>
      <c r="BL12422" t="s">
        <v>12006</v>
      </c>
    </row>
    <row r="12423" spans="63:64" x14ac:dyDescent="0.25">
      <c r="BK12423" s="82">
        <v>17733</v>
      </c>
      <c r="BL12423" t="s">
        <v>12007</v>
      </c>
    </row>
    <row r="12424" spans="63:64" x14ac:dyDescent="0.25">
      <c r="BK12424" s="82">
        <v>17734</v>
      </c>
      <c r="BL12424" t="s">
        <v>7611</v>
      </c>
    </row>
    <row r="12425" spans="63:64" x14ac:dyDescent="0.25">
      <c r="BK12425" s="82">
        <v>17735</v>
      </c>
      <c r="BL12425" t="s">
        <v>12008</v>
      </c>
    </row>
    <row r="12426" spans="63:64" x14ac:dyDescent="0.25">
      <c r="BK12426" s="82">
        <v>17736</v>
      </c>
      <c r="BL12426" t="s">
        <v>12009</v>
      </c>
    </row>
    <row r="12427" spans="63:64" x14ac:dyDescent="0.25">
      <c r="BK12427" s="82">
        <v>17737</v>
      </c>
      <c r="BL12427" t="s">
        <v>12010</v>
      </c>
    </row>
    <row r="12428" spans="63:64" x14ac:dyDescent="0.25">
      <c r="BK12428" s="82">
        <v>17738</v>
      </c>
      <c r="BL12428" t="s">
        <v>11243</v>
      </c>
    </row>
    <row r="12429" spans="63:64" x14ac:dyDescent="0.25">
      <c r="BK12429" s="82">
        <v>17739</v>
      </c>
      <c r="BL12429" t="s">
        <v>12011</v>
      </c>
    </row>
    <row r="12430" spans="63:64" x14ac:dyDescent="0.25">
      <c r="BK12430" s="82">
        <v>17740</v>
      </c>
      <c r="BL12430" t="s">
        <v>12012</v>
      </c>
    </row>
    <row r="12431" spans="63:64" x14ac:dyDescent="0.25">
      <c r="BK12431" s="82">
        <v>17741</v>
      </c>
      <c r="BL12431" t="s">
        <v>12013</v>
      </c>
    </row>
    <row r="12432" spans="63:64" x14ac:dyDescent="0.25">
      <c r="BK12432" s="82">
        <v>17742</v>
      </c>
      <c r="BL12432" t="s">
        <v>12014</v>
      </c>
    </row>
    <row r="12433" spans="63:64" x14ac:dyDescent="0.25">
      <c r="BK12433" s="82">
        <v>17743</v>
      </c>
      <c r="BL12433" t="s">
        <v>12015</v>
      </c>
    </row>
    <row r="12434" spans="63:64" x14ac:dyDescent="0.25">
      <c r="BK12434" s="82">
        <v>17744</v>
      </c>
      <c r="BL12434" t="s">
        <v>8868</v>
      </c>
    </row>
    <row r="12435" spans="63:64" x14ac:dyDescent="0.25">
      <c r="BK12435" s="82">
        <v>17745</v>
      </c>
      <c r="BL12435" t="s">
        <v>12452</v>
      </c>
    </row>
    <row r="12436" spans="63:64" x14ac:dyDescent="0.25">
      <c r="BK12436" s="82">
        <v>17746</v>
      </c>
      <c r="BL12436" t="s">
        <v>12016</v>
      </c>
    </row>
    <row r="12437" spans="63:64" x14ac:dyDescent="0.25">
      <c r="BK12437" s="82">
        <v>17747</v>
      </c>
      <c r="BL12437" t="s">
        <v>12017</v>
      </c>
    </row>
    <row r="12438" spans="63:64" x14ac:dyDescent="0.25">
      <c r="BK12438" s="82">
        <v>17748</v>
      </c>
      <c r="BL12438" t="s">
        <v>12018</v>
      </c>
    </row>
    <row r="12439" spans="63:64" x14ac:dyDescent="0.25">
      <c r="BK12439" s="82">
        <v>17749</v>
      </c>
      <c r="BL12439" t="s">
        <v>3815</v>
      </c>
    </row>
    <row r="12440" spans="63:64" x14ac:dyDescent="0.25">
      <c r="BK12440" s="82">
        <v>17750</v>
      </c>
      <c r="BL12440" t="s">
        <v>5111</v>
      </c>
    </row>
    <row r="12441" spans="63:64" x14ac:dyDescent="0.25">
      <c r="BK12441" s="82">
        <v>17751</v>
      </c>
      <c r="BL12441" t="s">
        <v>12019</v>
      </c>
    </row>
    <row r="12442" spans="63:64" x14ac:dyDescent="0.25">
      <c r="BK12442" s="82">
        <v>17752</v>
      </c>
      <c r="BL12442" t="s">
        <v>10047</v>
      </c>
    </row>
    <row r="12443" spans="63:64" x14ac:dyDescent="0.25">
      <c r="BK12443" s="82">
        <v>17753</v>
      </c>
      <c r="BL12443" t="s">
        <v>12020</v>
      </c>
    </row>
    <row r="12444" spans="63:64" x14ac:dyDescent="0.25">
      <c r="BK12444" s="82">
        <v>17754</v>
      </c>
      <c r="BL12444" t="s">
        <v>11810</v>
      </c>
    </row>
    <row r="12445" spans="63:64" x14ac:dyDescent="0.25">
      <c r="BK12445" s="82">
        <v>17755</v>
      </c>
      <c r="BL12445" t="s">
        <v>8940</v>
      </c>
    </row>
    <row r="12446" spans="63:64" x14ac:dyDescent="0.25">
      <c r="BK12446" s="82">
        <v>17756</v>
      </c>
      <c r="BL12446" t="s">
        <v>12021</v>
      </c>
    </row>
    <row r="12447" spans="63:64" x14ac:dyDescent="0.25">
      <c r="BK12447" s="82">
        <v>17757</v>
      </c>
      <c r="BL12447" t="s">
        <v>12022</v>
      </c>
    </row>
    <row r="12448" spans="63:64" x14ac:dyDescent="0.25">
      <c r="BK12448" s="82">
        <v>17758</v>
      </c>
      <c r="BL12448" t="s">
        <v>12023</v>
      </c>
    </row>
    <row r="12449" spans="63:64" x14ac:dyDescent="0.25">
      <c r="BK12449" s="82">
        <v>17759</v>
      </c>
      <c r="BL12449" t="s">
        <v>11432</v>
      </c>
    </row>
    <row r="12450" spans="63:64" x14ac:dyDescent="0.25">
      <c r="BK12450" s="82">
        <v>17760</v>
      </c>
      <c r="BL12450" t="s">
        <v>4087</v>
      </c>
    </row>
    <row r="12451" spans="63:64" x14ac:dyDescent="0.25">
      <c r="BK12451" s="82">
        <v>17761</v>
      </c>
      <c r="BL12451" t="s">
        <v>9523</v>
      </c>
    </row>
    <row r="12452" spans="63:64" x14ac:dyDescent="0.25">
      <c r="BK12452" s="82">
        <v>17762</v>
      </c>
      <c r="BL12452" t="s">
        <v>12024</v>
      </c>
    </row>
    <row r="12453" spans="63:64" x14ac:dyDescent="0.25">
      <c r="BK12453" s="82">
        <v>17763</v>
      </c>
      <c r="BL12453" t="s">
        <v>11917</v>
      </c>
    </row>
    <row r="12454" spans="63:64" x14ac:dyDescent="0.25">
      <c r="BK12454" s="82">
        <v>17764</v>
      </c>
      <c r="BL12454" t="s">
        <v>12025</v>
      </c>
    </row>
    <row r="12455" spans="63:64" x14ac:dyDescent="0.25">
      <c r="BK12455" s="82">
        <v>17765</v>
      </c>
      <c r="BL12455" t="s">
        <v>12026</v>
      </c>
    </row>
    <row r="12456" spans="63:64" x14ac:dyDescent="0.25">
      <c r="BK12456" s="82">
        <v>17766</v>
      </c>
      <c r="BL12456" t="s">
        <v>12027</v>
      </c>
    </row>
    <row r="12457" spans="63:64" x14ac:dyDescent="0.25">
      <c r="BK12457" s="82">
        <v>17767</v>
      </c>
      <c r="BL12457" t="s">
        <v>12028</v>
      </c>
    </row>
    <row r="12458" spans="63:64" x14ac:dyDescent="0.25">
      <c r="BK12458" s="82">
        <v>17768</v>
      </c>
      <c r="BL12458" t="s">
        <v>11873</v>
      </c>
    </row>
    <row r="12459" spans="63:64" x14ac:dyDescent="0.25">
      <c r="BK12459" s="82">
        <v>17769</v>
      </c>
      <c r="BL12459" t="s">
        <v>12029</v>
      </c>
    </row>
    <row r="12460" spans="63:64" x14ac:dyDescent="0.25">
      <c r="BK12460" s="82">
        <v>17770</v>
      </c>
      <c r="BL12460" t="s">
        <v>12030</v>
      </c>
    </row>
    <row r="12461" spans="63:64" x14ac:dyDescent="0.25">
      <c r="BK12461" s="82">
        <v>17771</v>
      </c>
      <c r="BL12461" t="s">
        <v>12031</v>
      </c>
    </row>
    <row r="12462" spans="63:64" x14ac:dyDescent="0.25">
      <c r="BK12462" s="82">
        <v>17772</v>
      </c>
      <c r="BL12462" t="s">
        <v>11875</v>
      </c>
    </row>
    <row r="12463" spans="63:64" x14ac:dyDescent="0.25">
      <c r="BK12463" s="82">
        <v>17773</v>
      </c>
      <c r="BL12463" t="s">
        <v>12032</v>
      </c>
    </row>
    <row r="12464" spans="63:64" x14ac:dyDescent="0.25">
      <c r="BK12464" s="82">
        <v>17774</v>
      </c>
      <c r="BL12464" t="s">
        <v>12033</v>
      </c>
    </row>
    <row r="12465" spans="63:64" x14ac:dyDescent="0.25">
      <c r="BK12465" s="82">
        <v>17775</v>
      </c>
      <c r="BL12465" t="s">
        <v>12034</v>
      </c>
    </row>
    <row r="12466" spans="63:64" x14ac:dyDescent="0.25">
      <c r="BK12466" s="82">
        <v>17776</v>
      </c>
      <c r="BL12466" t="s">
        <v>11967</v>
      </c>
    </row>
    <row r="12467" spans="63:64" x14ac:dyDescent="0.25">
      <c r="BK12467" s="82">
        <v>17777</v>
      </c>
      <c r="BL12467" t="s">
        <v>12035</v>
      </c>
    </row>
    <row r="12468" spans="63:64" x14ac:dyDescent="0.25">
      <c r="BK12468" s="82">
        <v>17778</v>
      </c>
      <c r="BL12468" t="s">
        <v>12036</v>
      </c>
    </row>
    <row r="12469" spans="63:64" x14ac:dyDescent="0.25">
      <c r="BK12469" s="82">
        <v>17779</v>
      </c>
      <c r="BL12469" t="s">
        <v>12037</v>
      </c>
    </row>
    <row r="12470" spans="63:64" x14ac:dyDescent="0.25">
      <c r="BK12470" s="82">
        <v>17780</v>
      </c>
      <c r="BL12470" t="s">
        <v>9298</v>
      </c>
    </row>
    <row r="12471" spans="63:64" x14ac:dyDescent="0.25">
      <c r="BK12471" s="82">
        <v>17781</v>
      </c>
      <c r="BL12471" t="s">
        <v>12038</v>
      </c>
    </row>
    <row r="12472" spans="63:64" x14ac:dyDescent="0.25">
      <c r="BK12472" s="82">
        <v>17782</v>
      </c>
      <c r="BL12472" t="s">
        <v>12039</v>
      </c>
    </row>
    <row r="12473" spans="63:64" x14ac:dyDescent="0.25">
      <c r="BK12473" s="82">
        <v>17783</v>
      </c>
      <c r="BL12473" t="s">
        <v>11791</v>
      </c>
    </row>
    <row r="12474" spans="63:64" x14ac:dyDescent="0.25">
      <c r="BK12474" s="82">
        <v>17784</v>
      </c>
      <c r="BL12474" t="s">
        <v>11904</v>
      </c>
    </row>
    <row r="12475" spans="63:64" x14ac:dyDescent="0.25">
      <c r="BK12475" s="82">
        <v>17785</v>
      </c>
      <c r="BL12475" t="s">
        <v>12040</v>
      </c>
    </row>
    <row r="12476" spans="63:64" x14ac:dyDescent="0.25">
      <c r="BK12476" s="82">
        <v>17786</v>
      </c>
      <c r="BL12476" t="s">
        <v>12041</v>
      </c>
    </row>
    <row r="12477" spans="63:64" x14ac:dyDescent="0.25">
      <c r="BK12477" s="82">
        <v>17787</v>
      </c>
      <c r="BL12477" t="s">
        <v>12042</v>
      </c>
    </row>
    <row r="12478" spans="63:64" x14ac:dyDescent="0.25">
      <c r="BK12478" s="82">
        <v>17788</v>
      </c>
      <c r="BL12478" t="s">
        <v>12043</v>
      </c>
    </row>
    <row r="12479" spans="63:64" x14ac:dyDescent="0.25">
      <c r="BK12479" s="82">
        <v>17790</v>
      </c>
      <c r="BL12479" t="s">
        <v>12045</v>
      </c>
    </row>
    <row r="12480" spans="63:64" x14ac:dyDescent="0.25">
      <c r="BK12480" s="82">
        <v>17791</v>
      </c>
      <c r="BL12480" t="s">
        <v>12046</v>
      </c>
    </row>
    <row r="12481" spans="63:64" x14ac:dyDescent="0.25">
      <c r="BK12481" s="82">
        <v>17792</v>
      </c>
      <c r="BL12481" t="s">
        <v>12047</v>
      </c>
    </row>
    <row r="12482" spans="63:64" x14ac:dyDescent="0.25">
      <c r="BK12482" s="82">
        <v>17793</v>
      </c>
      <c r="BL12482" t="s">
        <v>12048</v>
      </c>
    </row>
    <row r="12483" spans="63:64" x14ac:dyDescent="0.25">
      <c r="BK12483" s="82">
        <v>17794</v>
      </c>
      <c r="BL12483" t="s">
        <v>11811</v>
      </c>
    </row>
    <row r="12484" spans="63:64" x14ac:dyDescent="0.25">
      <c r="BK12484" s="82">
        <v>17795</v>
      </c>
      <c r="BL12484" t="s">
        <v>9509</v>
      </c>
    </row>
    <row r="12485" spans="63:64" x14ac:dyDescent="0.25">
      <c r="BK12485" s="82">
        <v>17796</v>
      </c>
      <c r="BL12485" t="s">
        <v>12049</v>
      </c>
    </row>
    <row r="12486" spans="63:64" x14ac:dyDescent="0.25">
      <c r="BK12486" s="82">
        <v>17797</v>
      </c>
      <c r="BL12486" t="s">
        <v>12050</v>
      </c>
    </row>
    <row r="12487" spans="63:64" x14ac:dyDescent="0.25">
      <c r="BK12487" s="82">
        <v>17798</v>
      </c>
      <c r="BL12487" t="s">
        <v>12051</v>
      </c>
    </row>
    <row r="12488" spans="63:64" x14ac:dyDescent="0.25">
      <c r="BK12488" s="82">
        <v>17799</v>
      </c>
      <c r="BL12488" t="s">
        <v>8590</v>
      </c>
    </row>
    <row r="12489" spans="63:64" x14ac:dyDescent="0.25">
      <c r="BK12489" s="82">
        <v>17800</v>
      </c>
      <c r="BL12489" t="s">
        <v>12453</v>
      </c>
    </row>
    <row r="12490" spans="63:64" x14ac:dyDescent="0.25">
      <c r="BK12490" s="82">
        <v>17801</v>
      </c>
      <c r="BL12490" t="s">
        <v>12052</v>
      </c>
    </row>
    <row r="12491" spans="63:64" x14ac:dyDescent="0.25">
      <c r="BK12491" s="82">
        <v>17802</v>
      </c>
      <c r="BL12491" t="s">
        <v>12053</v>
      </c>
    </row>
    <row r="12492" spans="63:64" x14ac:dyDescent="0.25">
      <c r="BK12492" s="82">
        <v>17803</v>
      </c>
      <c r="BL12492" t="s">
        <v>12054</v>
      </c>
    </row>
    <row r="12493" spans="63:64" x14ac:dyDescent="0.25">
      <c r="BK12493" s="82">
        <v>17804</v>
      </c>
      <c r="BL12493" t="s">
        <v>12055</v>
      </c>
    </row>
    <row r="12494" spans="63:64" x14ac:dyDescent="0.25">
      <c r="BK12494" s="82">
        <v>17805</v>
      </c>
      <c r="BL12494" t="s">
        <v>12056</v>
      </c>
    </row>
    <row r="12495" spans="63:64" x14ac:dyDescent="0.25">
      <c r="BK12495" s="82">
        <v>17806</v>
      </c>
      <c r="BL12495" t="s">
        <v>12057</v>
      </c>
    </row>
    <row r="12496" spans="63:64" x14ac:dyDescent="0.25">
      <c r="BK12496" s="82">
        <v>17807</v>
      </c>
      <c r="BL12496" t="s">
        <v>8420</v>
      </c>
    </row>
    <row r="12497" spans="63:64" x14ac:dyDescent="0.25">
      <c r="BK12497" s="82">
        <v>17808</v>
      </c>
      <c r="BL12497" t="s">
        <v>12058</v>
      </c>
    </row>
    <row r="12498" spans="63:64" x14ac:dyDescent="0.25">
      <c r="BK12498" s="82">
        <v>17809</v>
      </c>
      <c r="BL12498" t="s">
        <v>9623</v>
      </c>
    </row>
    <row r="12499" spans="63:64" x14ac:dyDescent="0.25">
      <c r="BK12499" s="82">
        <v>17810</v>
      </c>
      <c r="BL12499" t="s">
        <v>12059</v>
      </c>
    </row>
    <row r="12500" spans="63:64" x14ac:dyDescent="0.25">
      <c r="BK12500" s="82">
        <v>17811</v>
      </c>
      <c r="BL12500" t="s">
        <v>12060</v>
      </c>
    </row>
    <row r="12501" spans="63:64" x14ac:dyDescent="0.25">
      <c r="BK12501" s="82">
        <v>17812</v>
      </c>
      <c r="BL12501" t="s">
        <v>4391</v>
      </c>
    </row>
    <row r="12502" spans="63:64" x14ac:dyDescent="0.25">
      <c r="BK12502" s="82">
        <v>17813</v>
      </c>
      <c r="BL12502" t="s">
        <v>12061</v>
      </c>
    </row>
    <row r="12503" spans="63:64" x14ac:dyDescent="0.25">
      <c r="BK12503" s="82">
        <v>17814</v>
      </c>
      <c r="BL12503" t="s">
        <v>8282</v>
      </c>
    </row>
    <row r="12504" spans="63:64" x14ac:dyDescent="0.25">
      <c r="BK12504" s="82">
        <v>17815</v>
      </c>
      <c r="BL12504" t="s">
        <v>12062</v>
      </c>
    </row>
    <row r="12505" spans="63:64" x14ac:dyDescent="0.25">
      <c r="BK12505" s="82">
        <v>17816</v>
      </c>
      <c r="BL12505" t="s">
        <v>12014</v>
      </c>
    </row>
    <row r="12506" spans="63:64" x14ac:dyDescent="0.25">
      <c r="BK12506" s="82">
        <v>17817</v>
      </c>
      <c r="BL12506" t="s">
        <v>12063</v>
      </c>
    </row>
    <row r="12507" spans="63:64" x14ac:dyDescent="0.25">
      <c r="BK12507" s="82">
        <v>17818</v>
      </c>
      <c r="BL12507" t="s">
        <v>12064</v>
      </c>
    </row>
    <row r="12508" spans="63:64" x14ac:dyDescent="0.25">
      <c r="BK12508" s="82">
        <v>17819</v>
      </c>
      <c r="BL12508" t="s">
        <v>12065</v>
      </c>
    </row>
    <row r="12509" spans="63:64" x14ac:dyDescent="0.25">
      <c r="BK12509" s="82">
        <v>17820</v>
      </c>
      <c r="BL12509" t="s">
        <v>9528</v>
      </c>
    </row>
    <row r="12510" spans="63:64" x14ac:dyDescent="0.25">
      <c r="BK12510" s="82">
        <v>17821</v>
      </c>
      <c r="BL12510" t="s">
        <v>12066</v>
      </c>
    </row>
    <row r="12511" spans="63:64" x14ac:dyDescent="0.25">
      <c r="BK12511" s="82">
        <v>17822</v>
      </c>
      <c r="BL12511" t="s">
        <v>8253</v>
      </c>
    </row>
    <row r="12512" spans="63:64" x14ac:dyDescent="0.25">
      <c r="BK12512" s="82">
        <v>17823</v>
      </c>
      <c r="BL12512" t="s">
        <v>12067</v>
      </c>
    </row>
    <row r="12513" spans="63:64" x14ac:dyDescent="0.25">
      <c r="BK12513" s="82">
        <v>17824</v>
      </c>
      <c r="BL12513" t="s">
        <v>12068</v>
      </c>
    </row>
    <row r="12514" spans="63:64" x14ac:dyDescent="0.25">
      <c r="BK12514" s="82">
        <v>17825</v>
      </c>
      <c r="BL12514" t="s">
        <v>12069</v>
      </c>
    </row>
    <row r="12515" spans="63:64" x14ac:dyDescent="0.25">
      <c r="BK12515" s="82">
        <v>17826</v>
      </c>
      <c r="BL12515" t="s">
        <v>12070</v>
      </c>
    </row>
    <row r="12516" spans="63:64" x14ac:dyDescent="0.25">
      <c r="BK12516" s="82">
        <v>17827</v>
      </c>
      <c r="BL12516" t="s">
        <v>5978</v>
      </c>
    </row>
    <row r="12517" spans="63:64" x14ac:dyDescent="0.25">
      <c r="BK12517" s="82">
        <v>17828</v>
      </c>
      <c r="BL12517" t="s">
        <v>8982</v>
      </c>
    </row>
    <row r="12518" spans="63:64" x14ac:dyDescent="0.25">
      <c r="BK12518" s="82">
        <v>17829</v>
      </c>
      <c r="BL12518" t="s">
        <v>8982</v>
      </c>
    </row>
    <row r="12519" spans="63:64" x14ac:dyDescent="0.25">
      <c r="BK12519" s="82">
        <v>17830</v>
      </c>
      <c r="BL12519" t="s">
        <v>12071</v>
      </c>
    </row>
    <row r="12520" spans="63:64" x14ac:dyDescent="0.25">
      <c r="BK12520" s="82">
        <v>17831</v>
      </c>
      <c r="BL12520" t="s">
        <v>12072</v>
      </c>
    </row>
    <row r="12521" spans="63:64" x14ac:dyDescent="0.25">
      <c r="BK12521" s="82">
        <v>17832</v>
      </c>
      <c r="BL12521" t="s">
        <v>12073</v>
      </c>
    </row>
    <row r="12522" spans="63:64" x14ac:dyDescent="0.25">
      <c r="BK12522" s="82">
        <v>17833</v>
      </c>
      <c r="BL12522" t="s">
        <v>12074</v>
      </c>
    </row>
    <row r="12523" spans="63:64" x14ac:dyDescent="0.25">
      <c r="BK12523" s="82">
        <v>17834</v>
      </c>
      <c r="BL12523" t="s">
        <v>12075</v>
      </c>
    </row>
    <row r="12524" spans="63:64" x14ac:dyDescent="0.25">
      <c r="BK12524" s="82">
        <v>17835</v>
      </c>
      <c r="BL12524" t="s">
        <v>12076</v>
      </c>
    </row>
    <row r="12525" spans="63:64" x14ac:dyDescent="0.25">
      <c r="BK12525" s="82">
        <v>17836</v>
      </c>
      <c r="BL12525" t="s">
        <v>4024</v>
      </c>
    </row>
    <row r="12526" spans="63:64" x14ac:dyDescent="0.25">
      <c r="BK12526" s="82">
        <v>17837</v>
      </c>
      <c r="BL12526" t="s">
        <v>12077</v>
      </c>
    </row>
    <row r="12527" spans="63:64" x14ac:dyDescent="0.25">
      <c r="BK12527" s="82">
        <v>17838</v>
      </c>
      <c r="BL12527" t="s">
        <v>12078</v>
      </c>
    </row>
    <row r="12528" spans="63:64" x14ac:dyDescent="0.25">
      <c r="BK12528" s="82">
        <v>17839</v>
      </c>
      <c r="BL12528" t="s">
        <v>11956</v>
      </c>
    </row>
    <row r="12529" spans="63:64" x14ac:dyDescent="0.25">
      <c r="BK12529" s="82">
        <v>17840</v>
      </c>
      <c r="BL12529" t="s">
        <v>12079</v>
      </c>
    </row>
    <row r="12530" spans="63:64" x14ac:dyDescent="0.25">
      <c r="BK12530" s="82">
        <v>17841</v>
      </c>
      <c r="BL12530" t="s">
        <v>12080</v>
      </c>
    </row>
    <row r="12531" spans="63:64" x14ac:dyDescent="0.25">
      <c r="BK12531" s="82">
        <v>17842</v>
      </c>
      <c r="BL12531" t="s">
        <v>12081</v>
      </c>
    </row>
    <row r="12532" spans="63:64" x14ac:dyDescent="0.25">
      <c r="BK12532" s="82">
        <v>17843</v>
      </c>
      <c r="BL12532" t="s">
        <v>12082</v>
      </c>
    </row>
    <row r="12533" spans="63:64" x14ac:dyDescent="0.25">
      <c r="BK12533" s="82">
        <v>17844</v>
      </c>
      <c r="BL12533" t="s">
        <v>12083</v>
      </c>
    </row>
    <row r="12534" spans="63:64" x14ac:dyDescent="0.25">
      <c r="BK12534" s="82">
        <v>17845</v>
      </c>
      <c r="BL12534" t="s">
        <v>12084</v>
      </c>
    </row>
    <row r="12535" spans="63:64" x14ac:dyDescent="0.25">
      <c r="BK12535" s="82">
        <v>17846</v>
      </c>
      <c r="BL12535" t="s">
        <v>12085</v>
      </c>
    </row>
    <row r="12536" spans="63:64" x14ac:dyDescent="0.25">
      <c r="BK12536" s="82">
        <v>17847</v>
      </c>
      <c r="BL12536" t="s">
        <v>12086</v>
      </c>
    </row>
    <row r="12537" spans="63:64" x14ac:dyDescent="0.25">
      <c r="BK12537" s="82">
        <v>17848</v>
      </c>
      <c r="BL12537" t="s">
        <v>11850</v>
      </c>
    </row>
    <row r="12538" spans="63:64" x14ac:dyDescent="0.25">
      <c r="BK12538" s="82">
        <v>17849</v>
      </c>
      <c r="BL12538" t="s">
        <v>12087</v>
      </c>
    </row>
    <row r="12539" spans="63:64" x14ac:dyDescent="0.25">
      <c r="BK12539" s="82">
        <v>17851</v>
      </c>
      <c r="BL12539" t="s">
        <v>12088</v>
      </c>
    </row>
    <row r="12540" spans="63:64" x14ac:dyDescent="0.25">
      <c r="BK12540" s="82">
        <v>17852</v>
      </c>
      <c r="BL12540" t="s">
        <v>12089</v>
      </c>
    </row>
    <row r="12541" spans="63:64" x14ac:dyDescent="0.25">
      <c r="BK12541" s="82">
        <v>17853</v>
      </c>
      <c r="BL12541" t="s">
        <v>13014</v>
      </c>
    </row>
    <row r="12542" spans="63:64" x14ac:dyDescent="0.25">
      <c r="BK12542" s="82">
        <v>17854</v>
      </c>
      <c r="BL12542" t="s">
        <v>12090</v>
      </c>
    </row>
    <row r="12543" spans="63:64" x14ac:dyDescent="0.25">
      <c r="BK12543" s="82">
        <v>17855</v>
      </c>
      <c r="BL12543" t="s">
        <v>12091</v>
      </c>
    </row>
    <row r="12544" spans="63:64" x14ac:dyDescent="0.25">
      <c r="BK12544" s="82">
        <v>17856</v>
      </c>
      <c r="BL12544" t="s">
        <v>9658</v>
      </c>
    </row>
    <row r="12545" spans="63:64" x14ac:dyDescent="0.25">
      <c r="BK12545" s="82">
        <v>17857</v>
      </c>
      <c r="BL12545" t="s">
        <v>12092</v>
      </c>
    </row>
    <row r="12546" spans="63:64" x14ac:dyDescent="0.25">
      <c r="BK12546" s="82">
        <v>17858</v>
      </c>
      <c r="BL12546" t="s">
        <v>12093</v>
      </c>
    </row>
    <row r="12547" spans="63:64" x14ac:dyDescent="0.25">
      <c r="BK12547" s="82">
        <v>17859</v>
      </c>
      <c r="BL12547" t="s">
        <v>9898</v>
      </c>
    </row>
    <row r="12548" spans="63:64" x14ac:dyDescent="0.25">
      <c r="BK12548" s="82">
        <v>17860</v>
      </c>
      <c r="BL12548" t="s">
        <v>12094</v>
      </c>
    </row>
    <row r="12549" spans="63:64" x14ac:dyDescent="0.25">
      <c r="BK12549" s="82">
        <v>17861</v>
      </c>
      <c r="BL12549" t="s">
        <v>12089</v>
      </c>
    </row>
    <row r="12550" spans="63:64" x14ac:dyDescent="0.25">
      <c r="BK12550" s="82">
        <v>17862</v>
      </c>
      <c r="BL12550" t="s">
        <v>12095</v>
      </c>
    </row>
    <row r="12551" spans="63:64" x14ac:dyDescent="0.25">
      <c r="BK12551" s="82">
        <v>17863</v>
      </c>
      <c r="BL12551" t="s">
        <v>13009</v>
      </c>
    </row>
    <row r="12552" spans="63:64" x14ac:dyDescent="0.25">
      <c r="BK12552" s="82">
        <v>17864</v>
      </c>
      <c r="BL12552" t="s">
        <v>12096</v>
      </c>
    </row>
    <row r="12553" spans="63:64" x14ac:dyDescent="0.25">
      <c r="BK12553" s="82">
        <v>17865</v>
      </c>
      <c r="BL12553" t="s">
        <v>3357</v>
      </c>
    </row>
    <row r="12554" spans="63:64" x14ac:dyDescent="0.25">
      <c r="BK12554" s="82">
        <v>17866</v>
      </c>
      <c r="BL12554" t="s">
        <v>12097</v>
      </c>
    </row>
    <row r="12555" spans="63:64" x14ac:dyDescent="0.25">
      <c r="BK12555" s="82">
        <v>17867</v>
      </c>
      <c r="BL12555" t="s">
        <v>12098</v>
      </c>
    </row>
    <row r="12556" spans="63:64" x14ac:dyDescent="0.25">
      <c r="BK12556" s="82">
        <v>17868</v>
      </c>
      <c r="BL12556" t="s">
        <v>9765</v>
      </c>
    </row>
    <row r="12557" spans="63:64" x14ac:dyDescent="0.25">
      <c r="BK12557" s="82">
        <v>17869</v>
      </c>
      <c r="BL12557" t="s">
        <v>11941</v>
      </c>
    </row>
    <row r="12558" spans="63:64" x14ac:dyDescent="0.25">
      <c r="BK12558" s="82">
        <v>17870</v>
      </c>
      <c r="BL12558" t="s">
        <v>12386</v>
      </c>
    </row>
    <row r="12559" spans="63:64" x14ac:dyDescent="0.25">
      <c r="BK12559" s="82">
        <v>17871</v>
      </c>
      <c r="BL12559" t="s">
        <v>12100</v>
      </c>
    </row>
    <row r="12560" spans="63:64" x14ac:dyDescent="0.25">
      <c r="BK12560" s="82">
        <v>17872</v>
      </c>
      <c r="BL12560" t="s">
        <v>12101</v>
      </c>
    </row>
    <row r="12561" spans="63:64" x14ac:dyDescent="0.25">
      <c r="BK12561" s="82">
        <v>17873</v>
      </c>
      <c r="BL12561" t="s">
        <v>12102</v>
      </c>
    </row>
    <row r="12562" spans="63:64" x14ac:dyDescent="0.25">
      <c r="BK12562" s="82">
        <v>17874</v>
      </c>
      <c r="BL12562" t="s">
        <v>12103</v>
      </c>
    </row>
    <row r="12563" spans="63:64" x14ac:dyDescent="0.25">
      <c r="BK12563" s="82">
        <v>17875</v>
      </c>
      <c r="BL12563" t="s">
        <v>12104</v>
      </c>
    </row>
    <row r="12564" spans="63:64" x14ac:dyDescent="0.25">
      <c r="BK12564" s="82">
        <v>17876</v>
      </c>
      <c r="BL12564" t="s">
        <v>12105</v>
      </c>
    </row>
    <row r="12565" spans="63:64" x14ac:dyDescent="0.25">
      <c r="BK12565" s="82">
        <v>17877</v>
      </c>
      <c r="BL12565" t="s">
        <v>12106</v>
      </c>
    </row>
    <row r="12566" spans="63:64" x14ac:dyDescent="0.25">
      <c r="BK12566" s="82">
        <v>17878</v>
      </c>
      <c r="BL12566" t="s">
        <v>12107</v>
      </c>
    </row>
    <row r="12567" spans="63:64" x14ac:dyDescent="0.25">
      <c r="BK12567" s="82">
        <v>17879</v>
      </c>
      <c r="BL12567" t="s">
        <v>12108</v>
      </c>
    </row>
    <row r="12568" spans="63:64" x14ac:dyDescent="0.25">
      <c r="BK12568" s="82">
        <v>17880</v>
      </c>
      <c r="BL12568" t="s">
        <v>12109</v>
      </c>
    </row>
    <row r="12569" spans="63:64" x14ac:dyDescent="0.25">
      <c r="BK12569" s="82">
        <v>17881</v>
      </c>
      <c r="BL12569" t="s">
        <v>12110</v>
      </c>
    </row>
    <row r="12570" spans="63:64" x14ac:dyDescent="0.25">
      <c r="BK12570" s="82">
        <v>17882</v>
      </c>
      <c r="BL12570" t="s">
        <v>12111</v>
      </c>
    </row>
    <row r="12571" spans="63:64" x14ac:dyDescent="0.25">
      <c r="BK12571" s="82">
        <v>17883</v>
      </c>
      <c r="BL12571" t="s">
        <v>12112</v>
      </c>
    </row>
    <row r="12572" spans="63:64" x14ac:dyDescent="0.25">
      <c r="BK12572" s="82">
        <v>17884</v>
      </c>
      <c r="BL12572" t="s">
        <v>12113</v>
      </c>
    </row>
    <row r="12573" spans="63:64" x14ac:dyDescent="0.25">
      <c r="BK12573" s="82">
        <v>17885</v>
      </c>
      <c r="BL12573" t="s">
        <v>12114</v>
      </c>
    </row>
    <row r="12574" spans="63:64" x14ac:dyDescent="0.25">
      <c r="BK12574" s="82">
        <v>17886</v>
      </c>
      <c r="BL12574" t="s">
        <v>11900</v>
      </c>
    </row>
    <row r="12575" spans="63:64" x14ac:dyDescent="0.25">
      <c r="BK12575" s="82">
        <v>17887</v>
      </c>
      <c r="BL12575" t="s">
        <v>12115</v>
      </c>
    </row>
    <row r="12576" spans="63:64" x14ac:dyDescent="0.25">
      <c r="BK12576" s="82">
        <v>17888</v>
      </c>
      <c r="BL12576" t="s">
        <v>12116</v>
      </c>
    </row>
    <row r="12577" spans="63:64" x14ac:dyDescent="0.25">
      <c r="BK12577" s="82">
        <v>17889</v>
      </c>
      <c r="BL12577" t="s">
        <v>12117</v>
      </c>
    </row>
    <row r="12578" spans="63:64" x14ac:dyDescent="0.25">
      <c r="BK12578" s="82">
        <v>17890</v>
      </c>
      <c r="BL12578" t="s">
        <v>8004</v>
      </c>
    </row>
    <row r="12579" spans="63:64" x14ac:dyDescent="0.25">
      <c r="BK12579" s="82">
        <v>17891</v>
      </c>
      <c r="BL12579" t="s">
        <v>12118</v>
      </c>
    </row>
    <row r="12580" spans="63:64" x14ac:dyDescent="0.25">
      <c r="BK12580" s="82">
        <v>17892</v>
      </c>
      <c r="BL12580" t="s">
        <v>12119</v>
      </c>
    </row>
    <row r="12581" spans="63:64" x14ac:dyDescent="0.25">
      <c r="BK12581" s="82">
        <v>17893</v>
      </c>
      <c r="BL12581" t="s">
        <v>12120</v>
      </c>
    </row>
    <row r="12582" spans="63:64" x14ac:dyDescent="0.25">
      <c r="BK12582" s="82">
        <v>17894</v>
      </c>
      <c r="BL12582" t="s">
        <v>12121</v>
      </c>
    </row>
    <row r="12583" spans="63:64" x14ac:dyDescent="0.25">
      <c r="BK12583" s="82">
        <v>17895</v>
      </c>
      <c r="BL12583" t="s">
        <v>12122</v>
      </c>
    </row>
    <row r="12584" spans="63:64" x14ac:dyDescent="0.25">
      <c r="BK12584" s="82">
        <v>17896</v>
      </c>
      <c r="BL12584" t="s">
        <v>12123</v>
      </c>
    </row>
    <row r="12585" spans="63:64" x14ac:dyDescent="0.25">
      <c r="BK12585" s="82">
        <v>17897</v>
      </c>
      <c r="BL12585" t="s">
        <v>12124</v>
      </c>
    </row>
    <row r="12586" spans="63:64" x14ac:dyDescent="0.25">
      <c r="BK12586" s="82">
        <v>17898</v>
      </c>
      <c r="BL12586" t="s">
        <v>11160</v>
      </c>
    </row>
    <row r="12587" spans="63:64" x14ac:dyDescent="0.25">
      <c r="BK12587" s="82">
        <v>17899</v>
      </c>
      <c r="BL12587" t="s">
        <v>11742</v>
      </c>
    </row>
    <row r="12588" spans="63:64" x14ac:dyDescent="0.25">
      <c r="BK12588" s="82">
        <v>17900</v>
      </c>
      <c r="BL12588" t="s">
        <v>12125</v>
      </c>
    </row>
    <row r="12589" spans="63:64" x14ac:dyDescent="0.25">
      <c r="BK12589" s="82">
        <v>17901</v>
      </c>
      <c r="BL12589" t="s">
        <v>4931</v>
      </c>
    </row>
    <row r="12590" spans="63:64" x14ac:dyDescent="0.25">
      <c r="BK12590" s="82">
        <v>17902</v>
      </c>
      <c r="BL12590" t="s">
        <v>12126</v>
      </c>
    </row>
    <row r="12591" spans="63:64" x14ac:dyDescent="0.25">
      <c r="BK12591" s="82">
        <v>17903</v>
      </c>
      <c r="BL12591" t="s">
        <v>9687</v>
      </c>
    </row>
    <row r="12592" spans="63:64" x14ac:dyDescent="0.25">
      <c r="BK12592" s="82">
        <v>17904</v>
      </c>
      <c r="BL12592" t="s">
        <v>12127</v>
      </c>
    </row>
    <row r="12593" spans="63:64" x14ac:dyDescent="0.25">
      <c r="BK12593" s="82">
        <v>17905</v>
      </c>
      <c r="BL12593" t="s">
        <v>4621</v>
      </c>
    </row>
    <row r="12594" spans="63:64" x14ac:dyDescent="0.25">
      <c r="BK12594" s="82">
        <v>17906</v>
      </c>
      <c r="BL12594" t="s">
        <v>12128</v>
      </c>
    </row>
    <row r="12595" spans="63:64" x14ac:dyDescent="0.25">
      <c r="BK12595" s="82">
        <v>17907</v>
      </c>
      <c r="BL12595" t="s">
        <v>2582</v>
      </c>
    </row>
    <row r="12596" spans="63:64" x14ac:dyDescent="0.25">
      <c r="BK12596" s="82">
        <v>17908</v>
      </c>
      <c r="BL12596" t="s">
        <v>12129</v>
      </c>
    </row>
    <row r="12597" spans="63:64" x14ac:dyDescent="0.25">
      <c r="BK12597" s="82">
        <v>17909</v>
      </c>
      <c r="BL12597" t="s">
        <v>12130</v>
      </c>
    </row>
    <row r="12598" spans="63:64" x14ac:dyDescent="0.25">
      <c r="BK12598" s="82">
        <v>17910</v>
      </c>
      <c r="BL12598" t="s">
        <v>7963</v>
      </c>
    </row>
    <row r="12599" spans="63:64" x14ac:dyDescent="0.25">
      <c r="BK12599" s="82">
        <v>17911</v>
      </c>
      <c r="BL12599" t="s">
        <v>12131</v>
      </c>
    </row>
    <row r="12600" spans="63:64" x14ac:dyDescent="0.25">
      <c r="BK12600" s="82">
        <v>17912</v>
      </c>
      <c r="BL12600" t="s">
        <v>12429</v>
      </c>
    </row>
    <row r="12601" spans="63:64" x14ac:dyDescent="0.25">
      <c r="BK12601" s="82">
        <v>17913</v>
      </c>
      <c r="BL12601" t="s">
        <v>12132</v>
      </c>
    </row>
    <row r="12602" spans="63:64" x14ac:dyDescent="0.25">
      <c r="BK12602" s="82">
        <v>17914</v>
      </c>
      <c r="BL12602" t="s">
        <v>12133</v>
      </c>
    </row>
    <row r="12603" spans="63:64" x14ac:dyDescent="0.25">
      <c r="BK12603" s="82">
        <v>17915</v>
      </c>
      <c r="BL12603" t="s">
        <v>12134</v>
      </c>
    </row>
    <row r="12604" spans="63:64" x14ac:dyDescent="0.25">
      <c r="BK12604" s="82">
        <v>17916</v>
      </c>
      <c r="BL12604" t="s">
        <v>10614</v>
      </c>
    </row>
    <row r="12605" spans="63:64" x14ac:dyDescent="0.25">
      <c r="BK12605" s="82">
        <v>17917</v>
      </c>
      <c r="BL12605" t="s">
        <v>2649</v>
      </c>
    </row>
    <row r="12606" spans="63:64" x14ac:dyDescent="0.25">
      <c r="BK12606" s="82">
        <v>17918</v>
      </c>
      <c r="BL12606" t="s">
        <v>12135</v>
      </c>
    </row>
    <row r="12607" spans="63:64" x14ac:dyDescent="0.25">
      <c r="BK12607" s="82">
        <v>17919</v>
      </c>
      <c r="BL12607" t="s">
        <v>12135</v>
      </c>
    </row>
    <row r="12608" spans="63:64" x14ac:dyDescent="0.25">
      <c r="BK12608" s="82">
        <v>17920</v>
      </c>
      <c r="BL12608" t="s">
        <v>8947</v>
      </c>
    </row>
    <row r="12609" spans="63:64" x14ac:dyDescent="0.25">
      <c r="BK12609" s="82">
        <v>17921</v>
      </c>
      <c r="BL12609" t="s">
        <v>12136</v>
      </c>
    </row>
    <row r="12610" spans="63:64" x14ac:dyDescent="0.25">
      <c r="BK12610" s="82">
        <v>17922</v>
      </c>
      <c r="BL12610" t="s">
        <v>12137</v>
      </c>
    </row>
    <row r="12611" spans="63:64" x14ac:dyDescent="0.25">
      <c r="BK12611" s="82">
        <v>17923</v>
      </c>
      <c r="BL12611" t="s">
        <v>12138</v>
      </c>
    </row>
    <row r="12612" spans="63:64" x14ac:dyDescent="0.25">
      <c r="BK12612" s="82">
        <v>17924</v>
      </c>
      <c r="BL12612" t="s">
        <v>9714</v>
      </c>
    </row>
    <row r="12613" spans="63:64" x14ac:dyDescent="0.25">
      <c r="BK12613" s="82">
        <v>17925</v>
      </c>
      <c r="BL12613" t="s">
        <v>11447</v>
      </c>
    </row>
    <row r="12614" spans="63:64" x14ac:dyDescent="0.25">
      <c r="BK12614" s="82">
        <v>17926</v>
      </c>
      <c r="BL12614" t="s">
        <v>4415</v>
      </c>
    </row>
    <row r="12615" spans="63:64" x14ac:dyDescent="0.25">
      <c r="BK12615" s="82">
        <v>17927</v>
      </c>
      <c r="BL12615" t="s">
        <v>12139</v>
      </c>
    </row>
    <row r="12616" spans="63:64" x14ac:dyDescent="0.25">
      <c r="BK12616" s="82">
        <v>17928</v>
      </c>
      <c r="BL12616" t="s">
        <v>12140</v>
      </c>
    </row>
    <row r="12617" spans="63:64" x14ac:dyDescent="0.25">
      <c r="BK12617" s="82">
        <v>17929</v>
      </c>
      <c r="BL12617" t="s">
        <v>12140</v>
      </c>
    </row>
    <row r="12618" spans="63:64" x14ac:dyDescent="0.25">
      <c r="BK12618" s="82">
        <v>17930</v>
      </c>
      <c r="BL12618" t="s">
        <v>7247</v>
      </c>
    </row>
    <row r="12619" spans="63:64" x14ac:dyDescent="0.25">
      <c r="BK12619" s="82">
        <v>17931</v>
      </c>
      <c r="BL12619" t="s">
        <v>12141</v>
      </c>
    </row>
    <row r="12620" spans="63:64" x14ac:dyDescent="0.25">
      <c r="BK12620" s="82">
        <v>17932</v>
      </c>
      <c r="BL12620" t="s">
        <v>4021</v>
      </c>
    </row>
    <row r="12621" spans="63:64" x14ac:dyDescent="0.25">
      <c r="BK12621" s="82">
        <v>17933</v>
      </c>
      <c r="BL12621" t="s">
        <v>12142</v>
      </c>
    </row>
    <row r="12622" spans="63:64" x14ac:dyDescent="0.25">
      <c r="BK12622" s="82">
        <v>17934</v>
      </c>
      <c r="BL12622" t="s">
        <v>9241</v>
      </c>
    </row>
    <row r="12623" spans="63:64" x14ac:dyDescent="0.25">
      <c r="BK12623" s="82">
        <v>17935</v>
      </c>
      <c r="BL12623" t="s">
        <v>12143</v>
      </c>
    </row>
    <row r="12624" spans="63:64" x14ac:dyDescent="0.25">
      <c r="BK12624" s="82">
        <v>17936</v>
      </c>
      <c r="BL12624" t="s">
        <v>12144</v>
      </c>
    </row>
    <row r="12625" spans="63:64" x14ac:dyDescent="0.25">
      <c r="BK12625" s="82">
        <v>17937</v>
      </c>
      <c r="BL12625" t="s">
        <v>12145</v>
      </c>
    </row>
    <row r="12626" spans="63:64" x14ac:dyDescent="0.25">
      <c r="BK12626" s="82">
        <v>17938</v>
      </c>
      <c r="BL12626" t="s">
        <v>12146</v>
      </c>
    </row>
    <row r="12627" spans="63:64" x14ac:dyDescent="0.25">
      <c r="BK12627" s="82">
        <v>17939</v>
      </c>
      <c r="BL12627" t="s">
        <v>12147</v>
      </c>
    </row>
    <row r="12628" spans="63:64" x14ac:dyDescent="0.25">
      <c r="BK12628" s="82">
        <v>17940</v>
      </c>
      <c r="BL12628" t="s">
        <v>9899</v>
      </c>
    </row>
    <row r="12629" spans="63:64" x14ac:dyDescent="0.25">
      <c r="BK12629" s="82">
        <v>17941</v>
      </c>
      <c r="BL12629" t="s">
        <v>4352</v>
      </c>
    </row>
    <row r="12630" spans="63:64" x14ac:dyDescent="0.25">
      <c r="BK12630" s="82">
        <v>17942</v>
      </c>
      <c r="BL12630" t="s">
        <v>12148</v>
      </c>
    </row>
    <row r="12631" spans="63:64" x14ac:dyDescent="0.25">
      <c r="BK12631" s="82">
        <v>17943</v>
      </c>
      <c r="BL12631" t="s">
        <v>12149</v>
      </c>
    </row>
    <row r="12632" spans="63:64" x14ac:dyDescent="0.25">
      <c r="BK12632" s="82">
        <v>17944</v>
      </c>
      <c r="BL12632" t="s">
        <v>7020</v>
      </c>
    </row>
    <row r="12633" spans="63:64" x14ac:dyDescent="0.25">
      <c r="BK12633" s="82">
        <v>17945</v>
      </c>
      <c r="BL12633" t="s">
        <v>12150</v>
      </c>
    </row>
    <row r="12634" spans="63:64" x14ac:dyDescent="0.25">
      <c r="BK12634" s="82">
        <v>17946</v>
      </c>
      <c r="BL12634" t="s">
        <v>12151</v>
      </c>
    </row>
    <row r="12635" spans="63:64" x14ac:dyDescent="0.25">
      <c r="BK12635" s="82">
        <v>17947</v>
      </c>
      <c r="BL12635" t="s">
        <v>12152</v>
      </c>
    </row>
    <row r="12636" spans="63:64" x14ac:dyDescent="0.25">
      <c r="BK12636" s="82">
        <v>17948</v>
      </c>
      <c r="BL12636" t="s">
        <v>12153</v>
      </c>
    </row>
    <row r="12637" spans="63:64" x14ac:dyDescent="0.25">
      <c r="BK12637" s="82">
        <v>17949</v>
      </c>
      <c r="BL12637" t="s">
        <v>12154</v>
      </c>
    </row>
    <row r="12638" spans="63:64" x14ac:dyDescent="0.25">
      <c r="BK12638" s="82">
        <v>17950</v>
      </c>
      <c r="BL12638" t="s">
        <v>12155</v>
      </c>
    </row>
    <row r="12639" spans="63:64" x14ac:dyDescent="0.25">
      <c r="BK12639" s="82">
        <v>17951</v>
      </c>
      <c r="BL12639" t="s">
        <v>12156</v>
      </c>
    </row>
    <row r="12640" spans="63:64" x14ac:dyDescent="0.25">
      <c r="BK12640" s="82">
        <v>17952</v>
      </c>
      <c r="BL12640" t="s">
        <v>12157</v>
      </c>
    </row>
    <row r="12641" spans="63:64" x14ac:dyDescent="0.25">
      <c r="BK12641" s="82">
        <v>17953</v>
      </c>
      <c r="BL12641" t="s">
        <v>11303</v>
      </c>
    </row>
    <row r="12642" spans="63:64" x14ac:dyDescent="0.25">
      <c r="BK12642" s="82">
        <v>17954</v>
      </c>
      <c r="BL12642" t="s">
        <v>12158</v>
      </c>
    </row>
    <row r="12643" spans="63:64" x14ac:dyDescent="0.25">
      <c r="BK12643" s="82">
        <v>17955</v>
      </c>
      <c r="BL12643" t="s">
        <v>12159</v>
      </c>
    </row>
    <row r="12644" spans="63:64" x14ac:dyDescent="0.25">
      <c r="BK12644" s="82">
        <v>17956</v>
      </c>
      <c r="BL12644" t="s">
        <v>12160</v>
      </c>
    </row>
    <row r="12645" spans="63:64" x14ac:dyDescent="0.25">
      <c r="BK12645" s="82">
        <v>17957</v>
      </c>
      <c r="BL12645" t="s">
        <v>2461</v>
      </c>
    </row>
    <row r="12646" spans="63:64" x14ac:dyDescent="0.25">
      <c r="BK12646" s="82">
        <v>17958</v>
      </c>
      <c r="BL12646" t="s">
        <v>12161</v>
      </c>
    </row>
    <row r="12647" spans="63:64" x14ac:dyDescent="0.25">
      <c r="BK12647" s="82">
        <v>17959</v>
      </c>
      <c r="BL12647" t="s">
        <v>12161</v>
      </c>
    </row>
    <row r="12648" spans="63:64" x14ac:dyDescent="0.25">
      <c r="BK12648" s="82">
        <v>17960</v>
      </c>
      <c r="BL12648" t="s">
        <v>6203</v>
      </c>
    </row>
    <row r="12649" spans="63:64" x14ac:dyDescent="0.25">
      <c r="BK12649" s="82">
        <v>17961</v>
      </c>
      <c r="BL12649" t="s">
        <v>12162</v>
      </c>
    </row>
    <row r="12650" spans="63:64" x14ac:dyDescent="0.25">
      <c r="BK12650" s="82">
        <v>17962</v>
      </c>
      <c r="BL12650" t="s">
        <v>12163</v>
      </c>
    </row>
    <row r="12651" spans="63:64" x14ac:dyDescent="0.25">
      <c r="BK12651" s="82">
        <v>17963</v>
      </c>
      <c r="BL12651" t="s">
        <v>3357</v>
      </c>
    </row>
    <row r="12652" spans="63:64" x14ac:dyDescent="0.25">
      <c r="BK12652" s="82">
        <v>17964</v>
      </c>
      <c r="BL12652" t="s">
        <v>12164</v>
      </c>
    </row>
    <row r="12653" spans="63:64" x14ac:dyDescent="0.25">
      <c r="BK12653" s="82">
        <v>17965</v>
      </c>
      <c r="BL12653" t="s">
        <v>12165</v>
      </c>
    </row>
    <row r="12654" spans="63:64" x14ac:dyDescent="0.25">
      <c r="BK12654" s="82">
        <v>17966</v>
      </c>
      <c r="BL12654" t="s">
        <v>12166</v>
      </c>
    </row>
    <row r="12655" spans="63:64" x14ac:dyDescent="0.25">
      <c r="BK12655" s="82">
        <v>17967</v>
      </c>
      <c r="BL12655" t="s">
        <v>12167</v>
      </c>
    </row>
    <row r="12656" spans="63:64" x14ac:dyDescent="0.25">
      <c r="BK12656" s="82">
        <v>17968</v>
      </c>
      <c r="BL12656" t="s">
        <v>12168</v>
      </c>
    </row>
    <row r="12657" spans="63:64" x14ac:dyDescent="0.25">
      <c r="BK12657" s="82">
        <v>17969</v>
      </c>
      <c r="BL12657" t="s">
        <v>11964</v>
      </c>
    </row>
    <row r="12658" spans="63:64" x14ac:dyDescent="0.25">
      <c r="BK12658" s="82">
        <v>17970</v>
      </c>
      <c r="BL12658" t="s">
        <v>9900</v>
      </c>
    </row>
    <row r="12659" spans="63:64" x14ac:dyDescent="0.25">
      <c r="BK12659" s="82">
        <v>17971</v>
      </c>
      <c r="BL12659" t="s">
        <v>12080</v>
      </c>
    </row>
    <row r="12660" spans="63:64" x14ac:dyDescent="0.25">
      <c r="BK12660" s="82">
        <v>17972</v>
      </c>
      <c r="BL12660" t="s">
        <v>12169</v>
      </c>
    </row>
    <row r="12661" spans="63:64" x14ac:dyDescent="0.25">
      <c r="BK12661" s="82">
        <v>17973</v>
      </c>
      <c r="BL12661" t="s">
        <v>12170</v>
      </c>
    </row>
    <row r="12662" spans="63:64" x14ac:dyDescent="0.25">
      <c r="BK12662" s="82">
        <v>17974</v>
      </c>
      <c r="BL12662" t="s">
        <v>4087</v>
      </c>
    </row>
    <row r="12663" spans="63:64" x14ac:dyDescent="0.25">
      <c r="BK12663" s="82">
        <v>17975</v>
      </c>
      <c r="BL12663" t="s">
        <v>6219</v>
      </c>
    </row>
    <row r="12664" spans="63:64" x14ac:dyDescent="0.25">
      <c r="BK12664" s="82">
        <v>17976</v>
      </c>
      <c r="BL12664" t="s">
        <v>12171</v>
      </c>
    </row>
    <row r="12665" spans="63:64" x14ac:dyDescent="0.25">
      <c r="BK12665" s="82">
        <v>17977</v>
      </c>
      <c r="BL12665" t="s">
        <v>12172</v>
      </c>
    </row>
    <row r="12666" spans="63:64" x14ac:dyDescent="0.25">
      <c r="BK12666" s="82">
        <v>17978</v>
      </c>
      <c r="BL12666" t="s">
        <v>7978</v>
      </c>
    </row>
    <row r="12667" spans="63:64" x14ac:dyDescent="0.25">
      <c r="BK12667" s="82">
        <v>17979</v>
      </c>
      <c r="BL12667" t="s">
        <v>12173</v>
      </c>
    </row>
    <row r="12668" spans="63:64" x14ac:dyDescent="0.25">
      <c r="BK12668" s="82">
        <v>17980</v>
      </c>
      <c r="BL12668" t="s">
        <v>12174</v>
      </c>
    </row>
    <row r="12669" spans="63:64" x14ac:dyDescent="0.25">
      <c r="BK12669" s="82">
        <v>17981</v>
      </c>
      <c r="BL12669" t="s">
        <v>12175</v>
      </c>
    </row>
    <row r="12670" spans="63:64" x14ac:dyDescent="0.25">
      <c r="BK12670" s="82">
        <v>17982</v>
      </c>
      <c r="BL12670" t="s">
        <v>12176</v>
      </c>
    </row>
    <row r="12671" spans="63:64" x14ac:dyDescent="0.25">
      <c r="BK12671" s="82">
        <v>17983</v>
      </c>
      <c r="BL12671" t="s">
        <v>7575</v>
      </c>
    </row>
    <row r="12672" spans="63:64" x14ac:dyDescent="0.25">
      <c r="BK12672" s="82">
        <v>17984</v>
      </c>
      <c r="BL12672" t="s">
        <v>12177</v>
      </c>
    </row>
    <row r="12673" spans="63:64" x14ac:dyDescent="0.25">
      <c r="BK12673" s="82">
        <v>17985</v>
      </c>
      <c r="BL12673" t="s">
        <v>12178</v>
      </c>
    </row>
    <row r="12674" spans="63:64" x14ac:dyDescent="0.25">
      <c r="BK12674" s="82">
        <v>17986</v>
      </c>
      <c r="BL12674" t="s">
        <v>3475</v>
      </c>
    </row>
    <row r="12675" spans="63:64" x14ac:dyDescent="0.25">
      <c r="BK12675" s="82">
        <v>17987</v>
      </c>
      <c r="BL12675" t="s">
        <v>8317</v>
      </c>
    </row>
    <row r="12676" spans="63:64" x14ac:dyDescent="0.25">
      <c r="BK12676" s="82">
        <v>17988</v>
      </c>
      <c r="BL12676" t="s">
        <v>12179</v>
      </c>
    </row>
    <row r="12677" spans="63:64" x14ac:dyDescent="0.25">
      <c r="BK12677" s="82">
        <v>17989</v>
      </c>
      <c r="BL12677" t="s">
        <v>12180</v>
      </c>
    </row>
    <row r="12678" spans="63:64" x14ac:dyDescent="0.25">
      <c r="BK12678" s="82">
        <v>17990</v>
      </c>
      <c r="BL12678" t="s">
        <v>12181</v>
      </c>
    </row>
    <row r="12679" spans="63:64" x14ac:dyDescent="0.25">
      <c r="BK12679" s="82">
        <v>17991</v>
      </c>
      <c r="BL12679" t="s">
        <v>12182</v>
      </c>
    </row>
    <row r="12680" spans="63:64" x14ac:dyDescent="0.25">
      <c r="BK12680" s="82">
        <v>17992</v>
      </c>
      <c r="BL12680" t="s">
        <v>12183</v>
      </c>
    </row>
    <row r="12681" spans="63:64" x14ac:dyDescent="0.25">
      <c r="BK12681" s="82">
        <v>17993</v>
      </c>
      <c r="BL12681" t="s">
        <v>12184</v>
      </c>
    </row>
    <row r="12682" spans="63:64" x14ac:dyDescent="0.25">
      <c r="BK12682" s="82">
        <v>17994</v>
      </c>
      <c r="BL12682" t="s">
        <v>12184</v>
      </c>
    </row>
    <row r="12683" spans="63:64" x14ac:dyDescent="0.25">
      <c r="BK12683" s="82">
        <v>17995</v>
      </c>
      <c r="BL12683" t="s">
        <v>12185</v>
      </c>
    </row>
    <row r="12684" spans="63:64" x14ac:dyDescent="0.25">
      <c r="BK12684" s="82">
        <v>17996</v>
      </c>
      <c r="BL12684" t="s">
        <v>12186</v>
      </c>
    </row>
    <row r="12685" spans="63:64" x14ac:dyDescent="0.25">
      <c r="BK12685" s="82">
        <v>17997</v>
      </c>
      <c r="BL12685" t="s">
        <v>9658</v>
      </c>
    </row>
    <row r="12686" spans="63:64" x14ac:dyDescent="0.25">
      <c r="BK12686" s="82">
        <v>17998</v>
      </c>
      <c r="BL12686" t="s">
        <v>12187</v>
      </c>
    </row>
    <row r="12687" spans="63:64" x14ac:dyDescent="0.25">
      <c r="BK12687" s="82">
        <v>17999</v>
      </c>
      <c r="BL12687" t="s">
        <v>8601</v>
      </c>
    </row>
    <row r="12688" spans="63:64" x14ac:dyDescent="0.25">
      <c r="BK12688" s="82">
        <v>18000</v>
      </c>
      <c r="BL12688" t="s">
        <v>12188</v>
      </c>
    </row>
    <row r="12689" spans="63:64" x14ac:dyDescent="0.25">
      <c r="BK12689" s="82">
        <v>18001</v>
      </c>
      <c r="BL12689" t="s">
        <v>12188</v>
      </c>
    </row>
    <row r="12690" spans="63:64" x14ac:dyDescent="0.25">
      <c r="BK12690" s="82">
        <v>18002</v>
      </c>
      <c r="BL12690" t="s">
        <v>12189</v>
      </c>
    </row>
    <row r="12691" spans="63:64" x14ac:dyDescent="0.25">
      <c r="BK12691" s="82">
        <v>18003</v>
      </c>
      <c r="BL12691" t="s">
        <v>12190</v>
      </c>
    </row>
    <row r="12692" spans="63:64" x14ac:dyDescent="0.25">
      <c r="BK12692" s="82">
        <v>18004</v>
      </c>
      <c r="BL12692" t="s">
        <v>5813</v>
      </c>
    </row>
    <row r="12693" spans="63:64" x14ac:dyDescent="0.25">
      <c r="BK12693" s="82">
        <v>18005</v>
      </c>
      <c r="BL12693" t="s">
        <v>9901</v>
      </c>
    </row>
    <row r="12694" spans="63:64" x14ac:dyDescent="0.25">
      <c r="BK12694" s="82">
        <v>18006</v>
      </c>
      <c r="BL12694" t="s">
        <v>12191</v>
      </c>
    </row>
    <row r="12695" spans="63:64" x14ac:dyDescent="0.25">
      <c r="BK12695" s="82">
        <v>18007</v>
      </c>
      <c r="BL12695" t="s">
        <v>11373</v>
      </c>
    </row>
    <row r="12696" spans="63:64" x14ac:dyDescent="0.25">
      <c r="BK12696" s="82">
        <v>18008</v>
      </c>
      <c r="BL12696" t="s">
        <v>12192</v>
      </c>
    </row>
    <row r="12697" spans="63:64" x14ac:dyDescent="0.25">
      <c r="BK12697" s="82">
        <v>18009</v>
      </c>
      <c r="BL12697" t="s">
        <v>12193</v>
      </c>
    </row>
    <row r="12698" spans="63:64" x14ac:dyDescent="0.25">
      <c r="BK12698" s="82">
        <v>18010</v>
      </c>
      <c r="BL12698" t="s">
        <v>12194</v>
      </c>
    </row>
    <row r="12699" spans="63:64" x14ac:dyDescent="0.25">
      <c r="BK12699" s="82">
        <v>18011</v>
      </c>
      <c r="BL12699" t="s">
        <v>12047</v>
      </c>
    </row>
    <row r="12700" spans="63:64" x14ac:dyDescent="0.25">
      <c r="BK12700" s="82">
        <v>18012</v>
      </c>
      <c r="BL12700" t="s">
        <v>12195</v>
      </c>
    </row>
    <row r="12701" spans="63:64" x14ac:dyDescent="0.25">
      <c r="BK12701" s="82">
        <v>18013</v>
      </c>
      <c r="BL12701" t="s">
        <v>7090</v>
      </c>
    </row>
    <row r="12702" spans="63:64" x14ac:dyDescent="0.25">
      <c r="BK12702" s="82">
        <v>18014</v>
      </c>
      <c r="BL12702" t="s">
        <v>12196</v>
      </c>
    </row>
    <row r="12703" spans="63:64" x14ac:dyDescent="0.25">
      <c r="BK12703" s="82">
        <v>18015</v>
      </c>
      <c r="BL12703" t="s">
        <v>12197</v>
      </c>
    </row>
    <row r="12704" spans="63:64" x14ac:dyDescent="0.25">
      <c r="BK12704" s="82">
        <v>18016</v>
      </c>
      <c r="BL12704" t="s">
        <v>12198</v>
      </c>
    </row>
    <row r="12705" spans="63:64" x14ac:dyDescent="0.25">
      <c r="BK12705" s="82">
        <v>18017</v>
      </c>
      <c r="BL12705" t="s">
        <v>12199</v>
      </c>
    </row>
    <row r="12706" spans="63:64" x14ac:dyDescent="0.25">
      <c r="BK12706" s="82">
        <v>18018</v>
      </c>
      <c r="BL12706" t="s">
        <v>12200</v>
      </c>
    </row>
    <row r="12707" spans="63:64" x14ac:dyDescent="0.25">
      <c r="BK12707" s="82">
        <v>18019</v>
      </c>
      <c r="BL12707" t="s">
        <v>12201</v>
      </c>
    </row>
    <row r="12708" spans="63:64" x14ac:dyDescent="0.25">
      <c r="BK12708" s="82">
        <v>18020</v>
      </c>
      <c r="BL12708" t="s">
        <v>12202</v>
      </c>
    </row>
    <row r="12709" spans="63:64" x14ac:dyDescent="0.25">
      <c r="BK12709" s="82">
        <v>18021</v>
      </c>
      <c r="BL12709" t="s">
        <v>12203</v>
      </c>
    </row>
    <row r="12710" spans="63:64" x14ac:dyDescent="0.25">
      <c r="BK12710" s="82">
        <v>18022</v>
      </c>
      <c r="BL12710" t="s">
        <v>12204</v>
      </c>
    </row>
    <row r="12711" spans="63:64" x14ac:dyDescent="0.25">
      <c r="BK12711" s="82">
        <v>18023</v>
      </c>
      <c r="BL12711" t="s">
        <v>12205</v>
      </c>
    </row>
    <row r="12712" spans="63:64" x14ac:dyDescent="0.25">
      <c r="BK12712" s="82">
        <v>18024</v>
      </c>
      <c r="BL12712" t="s">
        <v>12441</v>
      </c>
    </row>
    <row r="12713" spans="63:64" x14ac:dyDescent="0.25">
      <c r="BK12713" s="82">
        <v>18025</v>
      </c>
      <c r="BL12713" t="s">
        <v>12206</v>
      </c>
    </row>
    <row r="12714" spans="63:64" x14ac:dyDescent="0.25">
      <c r="BK12714" s="82">
        <v>18026</v>
      </c>
      <c r="BL12714" t="s">
        <v>12207</v>
      </c>
    </row>
    <row r="12715" spans="63:64" x14ac:dyDescent="0.25">
      <c r="BK12715" s="82">
        <v>18027</v>
      </c>
      <c r="BL12715" t="s">
        <v>12208</v>
      </c>
    </row>
    <row r="12716" spans="63:64" x14ac:dyDescent="0.25">
      <c r="BK12716" s="82">
        <v>18028</v>
      </c>
      <c r="BL12716" t="s">
        <v>12209</v>
      </c>
    </row>
    <row r="12717" spans="63:64" x14ac:dyDescent="0.25">
      <c r="BK12717" s="82">
        <v>18029</v>
      </c>
      <c r="BL12717" t="s">
        <v>12210</v>
      </c>
    </row>
    <row r="12718" spans="63:64" x14ac:dyDescent="0.25">
      <c r="BK12718" s="82">
        <v>18030</v>
      </c>
      <c r="BL12718" t="s">
        <v>12211</v>
      </c>
    </row>
    <row r="12719" spans="63:64" x14ac:dyDescent="0.25">
      <c r="BK12719" s="82">
        <v>18031</v>
      </c>
      <c r="BL12719" t="s">
        <v>12212</v>
      </c>
    </row>
    <row r="12720" spans="63:64" x14ac:dyDescent="0.25">
      <c r="BK12720" s="82">
        <v>18032</v>
      </c>
      <c r="BL12720" t="s">
        <v>12213</v>
      </c>
    </row>
    <row r="12721" spans="63:64" x14ac:dyDescent="0.25">
      <c r="BK12721" s="82">
        <v>18033</v>
      </c>
      <c r="BL12721" t="s">
        <v>12158</v>
      </c>
    </row>
    <row r="12722" spans="63:64" x14ac:dyDescent="0.25">
      <c r="BK12722" s="82">
        <v>18034</v>
      </c>
      <c r="BL12722" t="s">
        <v>12214</v>
      </c>
    </row>
    <row r="12723" spans="63:64" x14ac:dyDescent="0.25">
      <c r="BK12723" s="82">
        <v>18035</v>
      </c>
      <c r="BL12723" t="s">
        <v>2311</v>
      </c>
    </row>
    <row r="12724" spans="63:64" x14ac:dyDescent="0.25">
      <c r="BK12724" s="82">
        <v>18036</v>
      </c>
      <c r="BL12724" t="s">
        <v>12215</v>
      </c>
    </row>
    <row r="12725" spans="63:64" x14ac:dyDescent="0.25">
      <c r="BK12725" s="82">
        <v>18037</v>
      </c>
      <c r="BL12725" t="s">
        <v>12216</v>
      </c>
    </row>
    <row r="12726" spans="63:64" x14ac:dyDescent="0.25">
      <c r="BK12726" s="82">
        <v>18038</v>
      </c>
      <c r="BL12726" t="s">
        <v>11279</v>
      </c>
    </row>
    <row r="12727" spans="63:64" x14ac:dyDescent="0.25">
      <c r="BK12727" s="82">
        <v>18039</v>
      </c>
      <c r="BL12727" t="s">
        <v>12217</v>
      </c>
    </row>
    <row r="12728" spans="63:64" x14ac:dyDescent="0.25">
      <c r="BK12728" s="82">
        <v>18040</v>
      </c>
      <c r="BL12728" t="s">
        <v>12218</v>
      </c>
    </row>
    <row r="12729" spans="63:64" x14ac:dyDescent="0.25">
      <c r="BK12729" s="82">
        <v>18041</v>
      </c>
      <c r="BL12729" t="s">
        <v>12219</v>
      </c>
    </row>
    <row r="12730" spans="63:64" x14ac:dyDescent="0.25">
      <c r="BK12730" s="82">
        <v>18042</v>
      </c>
      <c r="BL12730" t="s">
        <v>12220</v>
      </c>
    </row>
    <row r="12731" spans="63:64" x14ac:dyDescent="0.25">
      <c r="BK12731" s="82">
        <v>18043</v>
      </c>
      <c r="BL12731" t="s">
        <v>12221</v>
      </c>
    </row>
    <row r="12732" spans="63:64" x14ac:dyDescent="0.25">
      <c r="BK12732" s="82">
        <v>18044</v>
      </c>
      <c r="BL12732" t="s">
        <v>12222</v>
      </c>
    </row>
    <row r="12733" spans="63:64" x14ac:dyDescent="0.25">
      <c r="BK12733" s="82">
        <v>18045</v>
      </c>
      <c r="BL12733" t="s">
        <v>12223</v>
      </c>
    </row>
    <row r="12734" spans="63:64" x14ac:dyDescent="0.25">
      <c r="BK12734" s="82">
        <v>18046</v>
      </c>
      <c r="BL12734" t="s">
        <v>12223</v>
      </c>
    </row>
    <row r="12735" spans="63:64" x14ac:dyDescent="0.25">
      <c r="BK12735" s="82">
        <v>18047</v>
      </c>
      <c r="BL12735" t="s">
        <v>12224</v>
      </c>
    </row>
    <row r="12736" spans="63:64" x14ac:dyDescent="0.25">
      <c r="BK12736" s="82">
        <v>18048</v>
      </c>
      <c r="BL12736" t="s">
        <v>12225</v>
      </c>
    </row>
    <row r="12737" spans="63:64" x14ac:dyDescent="0.25">
      <c r="BK12737" s="82">
        <v>18049</v>
      </c>
      <c r="BL12737" t="s">
        <v>12226</v>
      </c>
    </row>
    <row r="12738" spans="63:64" x14ac:dyDescent="0.25">
      <c r="BK12738" s="82">
        <v>18050</v>
      </c>
      <c r="BL12738" t="s">
        <v>12227</v>
      </c>
    </row>
    <row r="12739" spans="63:64" x14ac:dyDescent="0.25">
      <c r="BK12739" s="82">
        <v>18051</v>
      </c>
      <c r="BL12739" t="s">
        <v>12225</v>
      </c>
    </row>
    <row r="12740" spans="63:64" x14ac:dyDescent="0.25">
      <c r="BK12740" s="82">
        <v>18052</v>
      </c>
      <c r="BL12740" t="s">
        <v>12228</v>
      </c>
    </row>
    <row r="12741" spans="63:64" x14ac:dyDescent="0.25">
      <c r="BK12741" s="82">
        <v>18053</v>
      </c>
      <c r="BL12741" t="s">
        <v>12229</v>
      </c>
    </row>
    <row r="12742" spans="63:64" x14ac:dyDescent="0.25">
      <c r="BK12742" s="82">
        <v>18054</v>
      </c>
      <c r="BL12742" t="s">
        <v>12454</v>
      </c>
    </row>
    <row r="12743" spans="63:64" x14ac:dyDescent="0.25">
      <c r="BK12743" s="82">
        <v>18055</v>
      </c>
      <c r="BL12743" t="s">
        <v>12231</v>
      </c>
    </row>
    <row r="12744" spans="63:64" x14ac:dyDescent="0.25">
      <c r="BK12744" s="82">
        <v>18056</v>
      </c>
      <c r="BL12744" t="s">
        <v>12232</v>
      </c>
    </row>
    <row r="12745" spans="63:64" x14ac:dyDescent="0.25">
      <c r="BK12745" s="82">
        <v>18057</v>
      </c>
      <c r="BL12745" t="s">
        <v>12233</v>
      </c>
    </row>
    <row r="12746" spans="63:64" x14ac:dyDescent="0.25">
      <c r="BK12746" s="82">
        <v>18058</v>
      </c>
      <c r="BL12746" t="s">
        <v>12234</v>
      </c>
    </row>
    <row r="12747" spans="63:64" x14ac:dyDescent="0.25">
      <c r="BK12747" s="82">
        <v>18059</v>
      </c>
      <c r="BL12747" t="s">
        <v>12235</v>
      </c>
    </row>
    <row r="12748" spans="63:64" x14ac:dyDescent="0.25">
      <c r="BK12748" s="82">
        <v>18060</v>
      </c>
      <c r="BL12748" t="s">
        <v>12236</v>
      </c>
    </row>
    <row r="12749" spans="63:64" x14ac:dyDescent="0.25">
      <c r="BK12749" s="82">
        <v>18061</v>
      </c>
      <c r="BL12749" t="s">
        <v>12237</v>
      </c>
    </row>
    <row r="12750" spans="63:64" x14ac:dyDescent="0.25">
      <c r="BK12750" s="82">
        <v>18062</v>
      </c>
      <c r="BL12750" t="s">
        <v>12232</v>
      </c>
    </row>
    <row r="12751" spans="63:64" x14ac:dyDescent="0.25">
      <c r="BK12751" s="82">
        <v>18063</v>
      </c>
      <c r="BL12751" t="s">
        <v>5539</v>
      </c>
    </row>
    <row r="12752" spans="63:64" x14ac:dyDescent="0.25">
      <c r="BK12752" s="82">
        <v>18064</v>
      </c>
      <c r="BL12752" t="s">
        <v>12238</v>
      </c>
    </row>
    <row r="12753" spans="63:64" x14ac:dyDescent="0.25">
      <c r="BK12753" s="82">
        <v>18065</v>
      </c>
      <c r="BL12753" t="s">
        <v>12239</v>
      </c>
    </row>
    <row r="12754" spans="63:64" x14ac:dyDescent="0.25">
      <c r="BK12754" s="82">
        <v>18066</v>
      </c>
      <c r="BL12754" t="s">
        <v>9715</v>
      </c>
    </row>
    <row r="12755" spans="63:64" x14ac:dyDescent="0.25">
      <c r="BK12755" s="82">
        <v>18067</v>
      </c>
      <c r="BL12755" t="s">
        <v>12240</v>
      </c>
    </row>
    <row r="12756" spans="63:64" x14ac:dyDescent="0.25">
      <c r="BK12756" s="82">
        <v>18068</v>
      </c>
      <c r="BL12756" t="s">
        <v>9658</v>
      </c>
    </row>
    <row r="12757" spans="63:64" x14ac:dyDescent="0.25">
      <c r="BK12757" s="82">
        <v>18069</v>
      </c>
      <c r="BL12757" t="s">
        <v>12241</v>
      </c>
    </row>
    <row r="12758" spans="63:64" x14ac:dyDescent="0.25">
      <c r="BK12758" s="82">
        <v>18070</v>
      </c>
      <c r="BL12758" t="s">
        <v>12242</v>
      </c>
    </row>
    <row r="12759" spans="63:64" x14ac:dyDescent="0.25">
      <c r="BK12759" s="82">
        <v>18071</v>
      </c>
      <c r="BL12759" t="s">
        <v>6242</v>
      </c>
    </row>
    <row r="12760" spans="63:64" x14ac:dyDescent="0.25">
      <c r="BK12760" s="82">
        <v>18072</v>
      </c>
      <c r="BL12760" t="s">
        <v>12243</v>
      </c>
    </row>
    <row r="12761" spans="63:64" x14ac:dyDescent="0.25">
      <c r="BK12761" s="82">
        <v>18073</v>
      </c>
      <c r="BL12761" t="s">
        <v>12243</v>
      </c>
    </row>
    <row r="12762" spans="63:64" x14ac:dyDescent="0.25">
      <c r="BK12762" s="82">
        <v>18074</v>
      </c>
      <c r="BL12762" t="s">
        <v>12244</v>
      </c>
    </row>
    <row r="12763" spans="63:64" x14ac:dyDescent="0.25">
      <c r="BK12763" s="82">
        <v>18075</v>
      </c>
      <c r="BL12763" t="s">
        <v>12245</v>
      </c>
    </row>
    <row r="12764" spans="63:64" x14ac:dyDescent="0.25">
      <c r="BK12764" s="82">
        <v>18076</v>
      </c>
      <c r="BL12764" t="s">
        <v>12246</v>
      </c>
    </row>
    <row r="12765" spans="63:64" x14ac:dyDescent="0.25">
      <c r="BK12765" s="82">
        <v>18077</v>
      </c>
      <c r="BL12765" t="s">
        <v>12247</v>
      </c>
    </row>
    <row r="12766" spans="63:64" x14ac:dyDescent="0.25">
      <c r="BK12766" s="82">
        <v>18078</v>
      </c>
      <c r="BL12766" t="s">
        <v>12248</v>
      </c>
    </row>
    <row r="12767" spans="63:64" x14ac:dyDescent="0.25">
      <c r="BK12767" s="82">
        <v>18079</v>
      </c>
      <c r="BL12767" t="s">
        <v>12249</v>
      </c>
    </row>
    <row r="12768" spans="63:64" x14ac:dyDescent="0.25">
      <c r="BK12768" s="82">
        <v>18080</v>
      </c>
      <c r="BL12768" t="s">
        <v>8417</v>
      </c>
    </row>
    <row r="12769" spans="63:64" x14ac:dyDescent="0.25">
      <c r="BK12769" s="82">
        <v>18081</v>
      </c>
      <c r="BL12769" t="s">
        <v>12250</v>
      </c>
    </row>
    <row r="12770" spans="63:64" x14ac:dyDescent="0.25">
      <c r="BK12770" s="82">
        <v>18082</v>
      </c>
      <c r="BL12770" t="s">
        <v>10693</v>
      </c>
    </row>
    <row r="12771" spans="63:64" x14ac:dyDescent="0.25">
      <c r="BK12771" s="82">
        <v>18083</v>
      </c>
      <c r="BL12771" t="s">
        <v>7020</v>
      </c>
    </row>
    <row r="12772" spans="63:64" x14ac:dyDescent="0.25">
      <c r="BK12772" s="82">
        <v>18084</v>
      </c>
      <c r="BL12772" t="s">
        <v>3456</v>
      </c>
    </row>
    <row r="12773" spans="63:64" x14ac:dyDescent="0.25">
      <c r="BK12773" s="82">
        <v>18085</v>
      </c>
      <c r="BL12773" t="s">
        <v>9537</v>
      </c>
    </row>
    <row r="12774" spans="63:64" x14ac:dyDescent="0.25">
      <c r="BK12774" s="82">
        <v>18086</v>
      </c>
      <c r="BL12774" t="s">
        <v>11567</v>
      </c>
    </row>
    <row r="12775" spans="63:64" x14ac:dyDescent="0.25">
      <c r="BK12775" s="82">
        <v>18087</v>
      </c>
      <c r="BL12775" t="s">
        <v>12251</v>
      </c>
    </row>
    <row r="12776" spans="63:64" x14ac:dyDescent="0.25">
      <c r="BK12776" s="82">
        <v>18088</v>
      </c>
      <c r="BL12776" t="s">
        <v>12252</v>
      </c>
    </row>
    <row r="12777" spans="63:64" x14ac:dyDescent="0.25">
      <c r="BK12777" s="82">
        <v>18089</v>
      </c>
      <c r="BL12777" t="s">
        <v>12253</v>
      </c>
    </row>
    <row r="12778" spans="63:64" x14ac:dyDescent="0.25">
      <c r="BK12778" s="82">
        <v>18090</v>
      </c>
      <c r="BL12778" t="s">
        <v>3927</v>
      </c>
    </row>
    <row r="12779" spans="63:64" x14ac:dyDescent="0.25">
      <c r="BK12779" s="82">
        <v>18091</v>
      </c>
      <c r="BL12779" t="s">
        <v>12254</v>
      </c>
    </row>
    <row r="12780" spans="63:64" x14ac:dyDescent="0.25">
      <c r="BK12780" s="82">
        <v>18092</v>
      </c>
      <c r="BL12780" t="s">
        <v>12255</v>
      </c>
    </row>
    <row r="12781" spans="63:64" x14ac:dyDescent="0.25">
      <c r="BK12781" s="82">
        <v>18093</v>
      </c>
      <c r="BL12781" t="s">
        <v>12256</v>
      </c>
    </row>
    <row r="12782" spans="63:64" x14ac:dyDescent="0.25">
      <c r="BK12782" s="82">
        <v>18094</v>
      </c>
      <c r="BL12782" t="s">
        <v>8737</v>
      </c>
    </row>
    <row r="12783" spans="63:64" x14ac:dyDescent="0.25">
      <c r="BK12783" s="82">
        <v>18095</v>
      </c>
      <c r="BL12783" t="s">
        <v>12257</v>
      </c>
    </row>
    <row r="12784" spans="63:64" x14ac:dyDescent="0.25">
      <c r="BK12784" s="82">
        <v>18096</v>
      </c>
      <c r="BL12784" t="s">
        <v>12258</v>
      </c>
    </row>
    <row r="12785" spans="63:64" x14ac:dyDescent="0.25">
      <c r="BK12785" s="82">
        <v>18097</v>
      </c>
      <c r="BL12785" t="s">
        <v>12259</v>
      </c>
    </row>
    <row r="12786" spans="63:64" x14ac:dyDescent="0.25">
      <c r="BK12786" s="82">
        <v>18098</v>
      </c>
      <c r="BL12786" t="s">
        <v>11937</v>
      </c>
    </row>
    <row r="12787" spans="63:64" x14ac:dyDescent="0.25">
      <c r="BK12787" s="82">
        <v>18099</v>
      </c>
      <c r="BL12787" t="s">
        <v>12260</v>
      </c>
    </row>
    <row r="12788" spans="63:64" x14ac:dyDescent="0.25">
      <c r="BK12788" s="82">
        <v>18100</v>
      </c>
      <c r="BL12788" t="s">
        <v>7715</v>
      </c>
    </row>
    <row r="12789" spans="63:64" x14ac:dyDescent="0.25">
      <c r="BK12789" s="82">
        <v>18101</v>
      </c>
      <c r="BL12789" t="s">
        <v>10573</v>
      </c>
    </row>
    <row r="12790" spans="63:64" x14ac:dyDescent="0.25">
      <c r="BK12790" s="82">
        <v>18102</v>
      </c>
      <c r="BL12790" t="s">
        <v>12261</v>
      </c>
    </row>
    <row r="12791" spans="63:64" x14ac:dyDescent="0.25">
      <c r="BK12791" s="82">
        <v>18103</v>
      </c>
      <c r="BL12791" t="s">
        <v>12262</v>
      </c>
    </row>
    <row r="12792" spans="63:64" x14ac:dyDescent="0.25">
      <c r="BK12792" s="82">
        <v>18104</v>
      </c>
      <c r="BL12792" t="s">
        <v>12263</v>
      </c>
    </row>
    <row r="12793" spans="63:64" x14ac:dyDescent="0.25">
      <c r="BK12793" s="82">
        <v>18105</v>
      </c>
      <c r="BL12793" t="s">
        <v>12264</v>
      </c>
    </row>
    <row r="12794" spans="63:64" x14ac:dyDescent="0.25">
      <c r="BK12794" s="82">
        <v>18106</v>
      </c>
      <c r="BL12794" t="s">
        <v>8809</v>
      </c>
    </row>
    <row r="12795" spans="63:64" x14ac:dyDescent="0.25">
      <c r="BK12795" s="82">
        <v>18107</v>
      </c>
      <c r="BL12795" t="s">
        <v>7980</v>
      </c>
    </row>
    <row r="12796" spans="63:64" x14ac:dyDescent="0.25">
      <c r="BK12796" s="82">
        <v>18108</v>
      </c>
      <c r="BL12796" t="s">
        <v>12386</v>
      </c>
    </row>
    <row r="12797" spans="63:64" x14ac:dyDescent="0.25">
      <c r="BK12797" s="82">
        <v>18109</v>
      </c>
      <c r="BL12797" t="s">
        <v>12265</v>
      </c>
    </row>
    <row r="12798" spans="63:64" x14ac:dyDescent="0.25">
      <c r="BK12798" s="82">
        <v>18110</v>
      </c>
      <c r="BL12798" t="s">
        <v>12266</v>
      </c>
    </row>
    <row r="12799" spans="63:64" x14ac:dyDescent="0.25">
      <c r="BK12799" s="82">
        <v>18111</v>
      </c>
      <c r="BL12799" t="s">
        <v>6753</v>
      </c>
    </row>
    <row r="12800" spans="63:64" x14ac:dyDescent="0.25">
      <c r="BK12800" s="82">
        <v>18112</v>
      </c>
      <c r="BL12800" t="s">
        <v>12267</v>
      </c>
    </row>
    <row r="12801" spans="63:64" x14ac:dyDescent="0.25">
      <c r="BK12801" s="82">
        <v>18113</v>
      </c>
      <c r="BL12801" t="s">
        <v>12268</v>
      </c>
    </row>
    <row r="12802" spans="63:64" x14ac:dyDescent="0.25">
      <c r="BK12802" s="82">
        <v>18114</v>
      </c>
      <c r="BL12802" t="s">
        <v>2360</v>
      </c>
    </row>
    <row r="12803" spans="63:64" x14ac:dyDescent="0.25">
      <c r="BK12803" s="82">
        <v>18115</v>
      </c>
      <c r="BL12803" t="s">
        <v>12269</v>
      </c>
    </row>
    <row r="12804" spans="63:64" x14ac:dyDescent="0.25">
      <c r="BK12804" s="82">
        <v>18116</v>
      </c>
      <c r="BL12804" t="s">
        <v>12270</v>
      </c>
    </row>
    <row r="12805" spans="63:64" x14ac:dyDescent="0.25">
      <c r="BK12805" s="82">
        <v>18117</v>
      </c>
      <c r="BL12805" t="s">
        <v>12271</v>
      </c>
    </row>
    <row r="12806" spans="63:64" x14ac:dyDescent="0.25">
      <c r="BK12806" s="82">
        <v>18118</v>
      </c>
      <c r="BL12806" t="s">
        <v>12272</v>
      </c>
    </row>
    <row r="12807" spans="63:64" x14ac:dyDescent="0.25">
      <c r="BK12807" s="82">
        <v>18119</v>
      </c>
      <c r="BL12807" t="s">
        <v>12273</v>
      </c>
    </row>
    <row r="12808" spans="63:64" x14ac:dyDescent="0.25">
      <c r="BK12808" s="82">
        <v>18121</v>
      </c>
      <c r="BL12808" t="s">
        <v>2877</v>
      </c>
    </row>
    <row r="12809" spans="63:64" x14ac:dyDescent="0.25">
      <c r="BK12809" s="82">
        <v>18122</v>
      </c>
      <c r="BL12809" t="s">
        <v>12275</v>
      </c>
    </row>
    <row r="12810" spans="63:64" x14ac:dyDescent="0.25">
      <c r="BK12810" s="82">
        <v>18123</v>
      </c>
      <c r="BL12810" t="s">
        <v>9902</v>
      </c>
    </row>
    <row r="12811" spans="63:64" x14ac:dyDescent="0.25">
      <c r="BK12811" s="82">
        <v>18124</v>
      </c>
      <c r="BL12811" t="s">
        <v>12276</v>
      </c>
    </row>
    <row r="12812" spans="63:64" x14ac:dyDescent="0.25">
      <c r="BK12812" s="82">
        <v>18125</v>
      </c>
      <c r="BL12812" t="s">
        <v>12277</v>
      </c>
    </row>
    <row r="12813" spans="63:64" x14ac:dyDescent="0.25">
      <c r="BK12813" s="82">
        <v>18126</v>
      </c>
      <c r="BL12813" t="s">
        <v>12278</v>
      </c>
    </row>
    <row r="12814" spans="63:64" x14ac:dyDescent="0.25">
      <c r="BK12814" s="82">
        <v>18127</v>
      </c>
      <c r="BL12814" t="s">
        <v>12279</v>
      </c>
    </row>
    <row r="12815" spans="63:64" x14ac:dyDescent="0.25">
      <c r="BK12815" s="82">
        <v>18128</v>
      </c>
      <c r="BL12815" t="s">
        <v>10652</v>
      </c>
    </row>
    <row r="12816" spans="63:64" x14ac:dyDescent="0.25">
      <c r="BK12816" s="82">
        <v>18129</v>
      </c>
      <c r="BL12816" t="s">
        <v>12280</v>
      </c>
    </row>
    <row r="12817" spans="63:64" x14ac:dyDescent="0.25">
      <c r="BK12817" s="82">
        <v>18130</v>
      </c>
      <c r="BL12817" t="s">
        <v>12281</v>
      </c>
    </row>
    <row r="12818" spans="63:64" x14ac:dyDescent="0.25">
      <c r="BK12818" s="82">
        <v>18131</v>
      </c>
      <c r="BL12818" t="s">
        <v>12282</v>
      </c>
    </row>
    <row r="12819" spans="63:64" x14ac:dyDescent="0.25">
      <c r="BK12819" s="82">
        <v>18132</v>
      </c>
      <c r="BL12819" t="s">
        <v>12283</v>
      </c>
    </row>
    <row r="12820" spans="63:64" x14ac:dyDescent="0.25">
      <c r="BK12820" s="82">
        <v>18133</v>
      </c>
      <c r="BL12820" t="s">
        <v>12247</v>
      </c>
    </row>
    <row r="12821" spans="63:64" x14ac:dyDescent="0.25">
      <c r="BK12821" s="82">
        <v>18134</v>
      </c>
      <c r="BL12821" t="s">
        <v>3411</v>
      </c>
    </row>
    <row r="12822" spans="63:64" x14ac:dyDescent="0.25">
      <c r="BK12822" s="82">
        <v>18135</v>
      </c>
      <c r="BL12822" t="s">
        <v>12284</v>
      </c>
    </row>
    <row r="12823" spans="63:64" x14ac:dyDescent="0.25">
      <c r="BK12823" s="82">
        <v>18136</v>
      </c>
      <c r="BL12823" t="s">
        <v>12285</v>
      </c>
    </row>
    <row r="12824" spans="63:64" x14ac:dyDescent="0.25">
      <c r="BK12824" s="82">
        <v>18137</v>
      </c>
      <c r="BL12824" t="s">
        <v>12455</v>
      </c>
    </row>
    <row r="12825" spans="63:64" x14ac:dyDescent="0.25">
      <c r="BK12825" s="82">
        <v>18138</v>
      </c>
      <c r="BL12825" t="s">
        <v>9422</v>
      </c>
    </row>
    <row r="12826" spans="63:64" x14ac:dyDescent="0.25">
      <c r="BK12826" s="82">
        <v>18139</v>
      </c>
      <c r="BL12826" t="s">
        <v>12287</v>
      </c>
    </row>
    <row r="12827" spans="63:64" x14ac:dyDescent="0.25">
      <c r="BK12827" s="82">
        <v>18140</v>
      </c>
      <c r="BL12827" t="s">
        <v>4705</v>
      </c>
    </row>
    <row r="12828" spans="63:64" x14ac:dyDescent="0.25">
      <c r="BK12828" s="82">
        <v>18141</v>
      </c>
      <c r="BL12828" t="s">
        <v>12288</v>
      </c>
    </row>
    <row r="12829" spans="63:64" x14ac:dyDescent="0.25">
      <c r="BK12829" s="82">
        <v>18142</v>
      </c>
      <c r="BL12829" t="s">
        <v>12289</v>
      </c>
    </row>
    <row r="12830" spans="63:64" x14ac:dyDescent="0.25">
      <c r="BK12830" s="82">
        <v>18143</v>
      </c>
      <c r="BL12830" t="s">
        <v>12290</v>
      </c>
    </row>
    <row r="12831" spans="63:64" x14ac:dyDescent="0.25">
      <c r="BK12831" s="82">
        <v>18144</v>
      </c>
      <c r="BL12831" t="s">
        <v>12291</v>
      </c>
    </row>
    <row r="12832" spans="63:64" x14ac:dyDescent="0.25">
      <c r="BK12832" s="82">
        <v>18145</v>
      </c>
      <c r="BL12832" t="s">
        <v>12292</v>
      </c>
    </row>
    <row r="12833" spans="63:64" x14ac:dyDescent="0.25">
      <c r="BK12833" s="82">
        <v>18146</v>
      </c>
      <c r="BL12833" t="s">
        <v>12293</v>
      </c>
    </row>
    <row r="12834" spans="63:64" x14ac:dyDescent="0.25">
      <c r="BK12834" s="82">
        <v>18147</v>
      </c>
      <c r="BL12834" t="s">
        <v>8435</v>
      </c>
    </row>
    <row r="12835" spans="63:64" x14ac:dyDescent="0.25">
      <c r="BK12835" s="82">
        <v>18148</v>
      </c>
      <c r="BL12835" t="s">
        <v>12294</v>
      </c>
    </row>
    <row r="12836" spans="63:64" x14ac:dyDescent="0.25">
      <c r="BK12836" s="82">
        <v>18149</v>
      </c>
      <c r="BL12836" t="s">
        <v>3894</v>
      </c>
    </row>
    <row r="12837" spans="63:64" x14ac:dyDescent="0.25">
      <c r="BK12837" s="82">
        <v>18150</v>
      </c>
      <c r="BL12837" t="s">
        <v>9821</v>
      </c>
    </row>
    <row r="12838" spans="63:64" x14ac:dyDescent="0.25">
      <c r="BK12838" s="82">
        <v>18151</v>
      </c>
      <c r="BL12838" t="s">
        <v>11689</v>
      </c>
    </row>
    <row r="12839" spans="63:64" x14ac:dyDescent="0.25">
      <c r="BK12839" s="82">
        <v>18152</v>
      </c>
      <c r="BL12839" t="s">
        <v>12295</v>
      </c>
    </row>
    <row r="12840" spans="63:64" x14ac:dyDescent="0.25">
      <c r="BK12840" s="82">
        <v>18153</v>
      </c>
      <c r="BL12840" t="s">
        <v>12296</v>
      </c>
    </row>
    <row r="12841" spans="63:64" x14ac:dyDescent="0.25">
      <c r="BK12841" s="82">
        <v>18154</v>
      </c>
      <c r="BL12841" t="s">
        <v>12297</v>
      </c>
    </row>
    <row r="12842" spans="63:64" x14ac:dyDescent="0.25">
      <c r="BK12842" s="82">
        <v>18155</v>
      </c>
      <c r="BL12842" t="s">
        <v>12297</v>
      </c>
    </row>
    <row r="12843" spans="63:64" x14ac:dyDescent="0.25">
      <c r="BK12843" s="82">
        <v>18156</v>
      </c>
      <c r="BL12843" t="s">
        <v>12298</v>
      </c>
    </row>
    <row r="12844" spans="63:64" x14ac:dyDescent="0.25">
      <c r="BK12844" s="82">
        <v>18157</v>
      </c>
      <c r="BL12844" t="s">
        <v>12299</v>
      </c>
    </row>
    <row r="12845" spans="63:64" x14ac:dyDescent="0.25">
      <c r="BK12845" s="82">
        <v>18158</v>
      </c>
      <c r="BL12845" t="s">
        <v>12300</v>
      </c>
    </row>
    <row r="12846" spans="63:64" x14ac:dyDescent="0.25">
      <c r="BK12846" s="82">
        <v>18159</v>
      </c>
      <c r="BL12846" t="s">
        <v>11715</v>
      </c>
    </row>
    <row r="12847" spans="63:64" x14ac:dyDescent="0.25">
      <c r="BK12847" s="82">
        <v>18160</v>
      </c>
      <c r="BL12847" t="s">
        <v>9422</v>
      </c>
    </row>
    <row r="12848" spans="63:64" x14ac:dyDescent="0.25">
      <c r="BK12848" s="82">
        <v>18161</v>
      </c>
      <c r="BL12848" t="s">
        <v>12301</v>
      </c>
    </row>
    <row r="12849" spans="63:64" x14ac:dyDescent="0.25">
      <c r="BK12849" s="82">
        <v>18162</v>
      </c>
      <c r="BL12849" t="s">
        <v>3323</v>
      </c>
    </row>
    <row r="12850" spans="63:64" x14ac:dyDescent="0.25">
      <c r="BK12850" s="82">
        <v>18163</v>
      </c>
      <c r="BL12850" t="s">
        <v>10933</v>
      </c>
    </row>
    <row r="12851" spans="63:64" x14ac:dyDescent="0.25">
      <c r="BK12851" s="82">
        <v>18164</v>
      </c>
      <c r="BL12851" t="s">
        <v>12302</v>
      </c>
    </row>
    <row r="12852" spans="63:64" x14ac:dyDescent="0.25">
      <c r="BK12852" s="82">
        <v>18165</v>
      </c>
      <c r="BL12852" t="s">
        <v>12303</v>
      </c>
    </row>
    <row r="12853" spans="63:64" x14ac:dyDescent="0.25">
      <c r="BK12853" s="82">
        <v>18166</v>
      </c>
      <c r="BL12853" t="s">
        <v>12304</v>
      </c>
    </row>
    <row r="12854" spans="63:64" x14ac:dyDescent="0.25">
      <c r="BK12854" s="82">
        <v>18167</v>
      </c>
      <c r="BL12854" t="s">
        <v>12305</v>
      </c>
    </row>
    <row r="12855" spans="63:64" x14ac:dyDescent="0.25">
      <c r="BK12855" s="82">
        <v>18168</v>
      </c>
      <c r="BL12855" t="s">
        <v>12306</v>
      </c>
    </row>
    <row r="12856" spans="63:64" x14ac:dyDescent="0.25">
      <c r="BK12856" s="82">
        <v>18169</v>
      </c>
      <c r="BL12856" t="s">
        <v>12307</v>
      </c>
    </row>
    <row r="12857" spans="63:64" x14ac:dyDescent="0.25">
      <c r="BK12857" s="82">
        <v>18170</v>
      </c>
      <c r="BL12857" t="s">
        <v>12308</v>
      </c>
    </row>
    <row r="12858" spans="63:64" x14ac:dyDescent="0.25">
      <c r="BK12858" s="82">
        <v>18171</v>
      </c>
      <c r="BL12858" t="s">
        <v>12309</v>
      </c>
    </row>
    <row r="12859" spans="63:64" x14ac:dyDescent="0.25">
      <c r="BK12859" s="82">
        <v>18172</v>
      </c>
      <c r="BL12859" t="s">
        <v>12310</v>
      </c>
    </row>
    <row r="12860" spans="63:64" x14ac:dyDescent="0.25">
      <c r="BK12860" s="82">
        <v>18173</v>
      </c>
      <c r="BL12860" t="s">
        <v>12311</v>
      </c>
    </row>
    <row r="12861" spans="63:64" x14ac:dyDescent="0.25">
      <c r="BK12861" s="82">
        <v>18174</v>
      </c>
      <c r="BL12861" t="s">
        <v>12312</v>
      </c>
    </row>
    <row r="12862" spans="63:64" x14ac:dyDescent="0.25">
      <c r="BK12862" s="82">
        <v>18175</v>
      </c>
      <c r="BL12862" t="s">
        <v>12313</v>
      </c>
    </row>
    <row r="12863" spans="63:64" x14ac:dyDescent="0.25">
      <c r="BK12863" s="82">
        <v>18176</v>
      </c>
      <c r="BL12863" t="s">
        <v>12314</v>
      </c>
    </row>
    <row r="12864" spans="63:64" x14ac:dyDescent="0.25">
      <c r="BK12864" s="82">
        <v>18177</v>
      </c>
      <c r="BL12864" t="s">
        <v>12315</v>
      </c>
    </row>
    <row r="12865" spans="63:64" x14ac:dyDescent="0.25">
      <c r="BK12865" s="82">
        <v>18178</v>
      </c>
      <c r="BL12865" t="s">
        <v>12158</v>
      </c>
    </row>
    <row r="12866" spans="63:64" x14ac:dyDescent="0.25">
      <c r="BK12866" s="82">
        <v>18179</v>
      </c>
      <c r="BL12866" t="s">
        <v>8861</v>
      </c>
    </row>
    <row r="12867" spans="63:64" x14ac:dyDescent="0.25">
      <c r="BK12867" s="82">
        <v>18180</v>
      </c>
      <c r="BL12867" t="s">
        <v>12316</v>
      </c>
    </row>
    <row r="12868" spans="63:64" x14ac:dyDescent="0.25">
      <c r="BK12868" s="82">
        <v>18181</v>
      </c>
      <c r="BL12868" t="s">
        <v>9695</v>
      </c>
    </row>
    <row r="12869" spans="63:64" x14ac:dyDescent="0.25">
      <c r="BK12869" s="82">
        <v>18182</v>
      </c>
      <c r="BL12869" t="s">
        <v>12317</v>
      </c>
    </row>
    <row r="12870" spans="63:64" x14ac:dyDescent="0.25">
      <c r="BK12870" s="82">
        <v>18183</v>
      </c>
      <c r="BL12870" t="s">
        <v>12318</v>
      </c>
    </row>
    <row r="12871" spans="63:64" x14ac:dyDescent="0.25">
      <c r="BK12871" s="82">
        <v>18184</v>
      </c>
      <c r="BL12871" t="s">
        <v>7438</v>
      </c>
    </row>
    <row r="12872" spans="63:64" x14ac:dyDescent="0.25">
      <c r="BK12872" s="82">
        <v>18185</v>
      </c>
      <c r="BL12872" t="s">
        <v>12319</v>
      </c>
    </row>
    <row r="12873" spans="63:64" x14ac:dyDescent="0.25">
      <c r="BK12873" s="82">
        <v>18186</v>
      </c>
      <c r="BL12873" t="s">
        <v>3494</v>
      </c>
    </row>
    <row r="12874" spans="63:64" x14ac:dyDescent="0.25">
      <c r="BK12874" s="82">
        <v>18187</v>
      </c>
      <c r="BL12874" t="s">
        <v>8025</v>
      </c>
    </row>
    <row r="12875" spans="63:64" x14ac:dyDescent="0.25">
      <c r="BK12875" s="82">
        <v>18188</v>
      </c>
      <c r="BL12875" t="s">
        <v>12320</v>
      </c>
    </row>
    <row r="12876" spans="63:64" x14ac:dyDescent="0.25">
      <c r="BK12876" s="82">
        <v>18189</v>
      </c>
      <c r="BL12876" t="s">
        <v>12321</v>
      </c>
    </row>
    <row r="12877" spans="63:64" x14ac:dyDescent="0.25">
      <c r="BK12877" s="82">
        <v>18190</v>
      </c>
      <c r="BL12877" t="s">
        <v>12322</v>
      </c>
    </row>
    <row r="12878" spans="63:64" x14ac:dyDescent="0.25">
      <c r="BK12878" s="82">
        <v>18191</v>
      </c>
      <c r="BL12878" t="s">
        <v>12323</v>
      </c>
    </row>
    <row r="12879" spans="63:64" x14ac:dyDescent="0.25">
      <c r="BK12879" s="82">
        <v>18192</v>
      </c>
      <c r="BL12879" t="s">
        <v>5556</v>
      </c>
    </row>
    <row r="12880" spans="63:64" x14ac:dyDescent="0.25">
      <c r="BK12880" s="82">
        <v>18193</v>
      </c>
      <c r="BL12880" t="s">
        <v>12324</v>
      </c>
    </row>
    <row r="12881" spans="63:64" x14ac:dyDescent="0.25">
      <c r="BK12881" s="82">
        <v>18194</v>
      </c>
      <c r="BL12881" t="s">
        <v>12325</v>
      </c>
    </row>
    <row r="12882" spans="63:64" x14ac:dyDescent="0.25">
      <c r="BK12882" s="82">
        <v>18195</v>
      </c>
      <c r="BL12882" t="s">
        <v>11949</v>
      </c>
    </row>
    <row r="12883" spans="63:64" x14ac:dyDescent="0.25">
      <c r="BK12883" s="82">
        <v>18196</v>
      </c>
      <c r="BL12883" t="s">
        <v>12326</v>
      </c>
    </row>
    <row r="12884" spans="63:64" x14ac:dyDescent="0.25">
      <c r="BK12884" s="82">
        <v>18197</v>
      </c>
      <c r="BL12884" t="s">
        <v>11681</v>
      </c>
    </row>
    <row r="12885" spans="63:64" x14ac:dyDescent="0.25">
      <c r="BK12885" s="82">
        <v>18198</v>
      </c>
      <c r="BL12885" t="s">
        <v>12327</v>
      </c>
    </row>
    <row r="12886" spans="63:64" x14ac:dyDescent="0.25">
      <c r="BK12886" s="82">
        <v>18199</v>
      </c>
      <c r="BL12886" t="s">
        <v>12328</v>
      </c>
    </row>
    <row r="12887" spans="63:64" x14ac:dyDescent="0.25">
      <c r="BK12887" s="82">
        <v>18200</v>
      </c>
      <c r="BL12887" t="s">
        <v>12329</v>
      </c>
    </row>
    <row r="12888" spans="63:64" x14ac:dyDescent="0.25">
      <c r="BK12888" s="82">
        <v>18201</v>
      </c>
      <c r="BL12888" t="s">
        <v>12330</v>
      </c>
    </row>
    <row r="12889" spans="63:64" x14ac:dyDescent="0.25">
      <c r="BK12889" s="82">
        <v>18202</v>
      </c>
      <c r="BL12889" t="s">
        <v>12331</v>
      </c>
    </row>
    <row r="12890" spans="63:64" x14ac:dyDescent="0.25">
      <c r="BK12890" s="82">
        <v>18203</v>
      </c>
      <c r="BL12890" t="s">
        <v>13015</v>
      </c>
    </row>
    <row r="12891" spans="63:64" x14ac:dyDescent="0.25">
      <c r="BK12891" s="82">
        <v>18204</v>
      </c>
      <c r="BL12891" t="s">
        <v>12333</v>
      </c>
    </row>
    <row r="12892" spans="63:64" x14ac:dyDescent="0.25">
      <c r="BK12892" s="82">
        <v>18205</v>
      </c>
      <c r="BL12892" t="s">
        <v>12334</v>
      </c>
    </row>
    <row r="12893" spans="63:64" x14ac:dyDescent="0.25">
      <c r="BK12893" s="82">
        <v>18206</v>
      </c>
      <c r="BL12893" t="s">
        <v>12335</v>
      </c>
    </row>
    <row r="12894" spans="63:64" x14ac:dyDescent="0.25">
      <c r="BK12894" s="82">
        <v>18207</v>
      </c>
      <c r="BL12894" t="s">
        <v>12336</v>
      </c>
    </row>
    <row r="12895" spans="63:64" x14ac:dyDescent="0.25">
      <c r="BK12895" s="82">
        <v>18208</v>
      </c>
      <c r="BL12895" t="s">
        <v>8652</v>
      </c>
    </row>
    <row r="12896" spans="63:64" x14ac:dyDescent="0.25">
      <c r="BK12896" s="82">
        <v>18209</v>
      </c>
      <c r="BL12896" t="s">
        <v>3540</v>
      </c>
    </row>
    <row r="12897" spans="63:64" x14ac:dyDescent="0.25">
      <c r="BK12897" s="82">
        <v>18210</v>
      </c>
      <c r="BL12897" t="s">
        <v>2439</v>
      </c>
    </row>
    <row r="12898" spans="63:64" x14ac:dyDescent="0.25">
      <c r="BK12898" s="82">
        <v>18211</v>
      </c>
      <c r="BL12898" t="s">
        <v>8638</v>
      </c>
    </row>
    <row r="12899" spans="63:64" x14ac:dyDescent="0.25">
      <c r="BK12899" s="82">
        <v>18212</v>
      </c>
      <c r="BL12899" t="s">
        <v>12337</v>
      </c>
    </row>
    <row r="12900" spans="63:64" x14ac:dyDescent="0.25">
      <c r="BK12900" s="82">
        <v>18213</v>
      </c>
      <c r="BL12900" t="s">
        <v>12338</v>
      </c>
    </row>
    <row r="12901" spans="63:64" x14ac:dyDescent="0.25">
      <c r="BK12901" s="82">
        <v>18214</v>
      </c>
      <c r="BL12901" t="s">
        <v>3592</v>
      </c>
    </row>
    <row r="12902" spans="63:64" x14ac:dyDescent="0.25">
      <c r="BK12902" s="82">
        <v>18215</v>
      </c>
      <c r="BL12902" t="s">
        <v>3477</v>
      </c>
    </row>
    <row r="12903" spans="63:64" x14ac:dyDescent="0.25">
      <c r="BK12903" s="82">
        <v>18216</v>
      </c>
      <c r="BL12903" t="s">
        <v>4170</v>
      </c>
    </row>
    <row r="12904" spans="63:64" x14ac:dyDescent="0.25">
      <c r="BK12904" s="82">
        <v>18217</v>
      </c>
      <c r="BL12904" t="s">
        <v>12339</v>
      </c>
    </row>
    <row r="12905" spans="63:64" x14ac:dyDescent="0.25">
      <c r="BK12905" s="82">
        <v>18218</v>
      </c>
      <c r="BL12905" t="s">
        <v>1420</v>
      </c>
    </row>
    <row r="12906" spans="63:64" x14ac:dyDescent="0.25">
      <c r="BK12906" s="82">
        <v>18219</v>
      </c>
      <c r="BL12906" t="s">
        <v>5905</v>
      </c>
    </row>
    <row r="12907" spans="63:64" x14ac:dyDescent="0.25">
      <c r="BK12907" s="82">
        <v>18220</v>
      </c>
      <c r="BL12907" t="s">
        <v>5905</v>
      </c>
    </row>
    <row r="12908" spans="63:64" x14ac:dyDescent="0.25">
      <c r="BK12908" s="82">
        <v>18221</v>
      </c>
      <c r="BL12908" t="s">
        <v>5823</v>
      </c>
    </row>
    <row r="12909" spans="63:64" x14ac:dyDescent="0.25">
      <c r="BK12909" s="82">
        <v>18222</v>
      </c>
      <c r="BL12909" t="s">
        <v>10297</v>
      </c>
    </row>
    <row r="12910" spans="63:64" x14ac:dyDescent="0.25">
      <c r="BK12910" s="82">
        <v>18223</v>
      </c>
      <c r="BL12910" t="s">
        <v>8687</v>
      </c>
    </row>
    <row r="12911" spans="63:64" x14ac:dyDescent="0.25">
      <c r="BK12911" s="82">
        <v>18224</v>
      </c>
      <c r="BL12911" t="s">
        <v>12456</v>
      </c>
    </row>
    <row r="12912" spans="63:64" x14ac:dyDescent="0.25">
      <c r="BK12912" s="82">
        <v>18225</v>
      </c>
      <c r="BL12912" t="s">
        <v>3037</v>
      </c>
    </row>
    <row r="12913" spans="63:64" x14ac:dyDescent="0.25">
      <c r="BK12913" s="82">
        <v>18226</v>
      </c>
      <c r="BL12913" t="s">
        <v>11992</v>
      </c>
    </row>
    <row r="12914" spans="63:64" x14ac:dyDescent="0.25">
      <c r="BK12914" s="82">
        <v>18227</v>
      </c>
      <c r="BL12914" t="s">
        <v>12341</v>
      </c>
    </row>
    <row r="12915" spans="63:64" x14ac:dyDescent="0.25">
      <c r="BK12915" s="82">
        <v>18228</v>
      </c>
      <c r="BL12915" t="s">
        <v>12342</v>
      </c>
    </row>
    <row r="12916" spans="63:64" x14ac:dyDescent="0.25">
      <c r="BK12916" s="82">
        <v>18229</v>
      </c>
      <c r="BL12916" t="s">
        <v>12343</v>
      </c>
    </row>
    <row r="12917" spans="63:64" x14ac:dyDescent="0.25">
      <c r="BK12917" s="82">
        <v>18230</v>
      </c>
      <c r="BL12917" t="s">
        <v>12344</v>
      </c>
    </row>
    <row r="12918" spans="63:64" x14ac:dyDescent="0.25">
      <c r="BK12918" s="82">
        <v>18231</v>
      </c>
      <c r="BL12918" t="s">
        <v>12220</v>
      </c>
    </row>
    <row r="12919" spans="63:64" x14ac:dyDescent="0.25">
      <c r="BK12919" s="82">
        <v>18232</v>
      </c>
      <c r="BL12919" t="s">
        <v>12345</v>
      </c>
    </row>
    <row r="12920" spans="63:64" x14ac:dyDescent="0.25">
      <c r="BK12920" s="82">
        <v>18233</v>
      </c>
      <c r="BL12920" t="s">
        <v>12346</v>
      </c>
    </row>
    <row r="12921" spans="63:64" x14ac:dyDescent="0.25">
      <c r="BK12921" s="82">
        <v>18234</v>
      </c>
      <c r="BL12921" t="s">
        <v>3942</v>
      </c>
    </row>
    <row r="12922" spans="63:64" x14ac:dyDescent="0.25">
      <c r="BK12922" s="82">
        <v>18235</v>
      </c>
      <c r="BL12922" t="s">
        <v>12347</v>
      </c>
    </row>
    <row r="12923" spans="63:64" x14ac:dyDescent="0.25">
      <c r="BK12923" s="82">
        <v>18236</v>
      </c>
      <c r="BL12923" t="s">
        <v>12348</v>
      </c>
    </row>
    <row r="12924" spans="63:64" x14ac:dyDescent="0.25">
      <c r="BK12924" s="82">
        <v>18237</v>
      </c>
      <c r="BL12924" t="s">
        <v>9022</v>
      </c>
    </row>
    <row r="12925" spans="63:64" x14ac:dyDescent="0.25">
      <c r="BK12925" s="82">
        <v>18238</v>
      </c>
      <c r="BL12925" t="s">
        <v>12349</v>
      </c>
    </row>
    <row r="12926" spans="63:64" x14ac:dyDescent="0.25">
      <c r="BK12926" s="82">
        <v>18239</v>
      </c>
      <c r="BL12926" t="s">
        <v>9903</v>
      </c>
    </row>
    <row r="12927" spans="63:64" x14ac:dyDescent="0.25">
      <c r="BK12927" s="82">
        <v>18240</v>
      </c>
      <c r="BL12927" t="s">
        <v>12350</v>
      </c>
    </row>
    <row r="12928" spans="63:64" x14ac:dyDescent="0.25">
      <c r="BK12928" s="82">
        <v>18241</v>
      </c>
      <c r="BL12928" t="s">
        <v>12351</v>
      </c>
    </row>
    <row r="12929" spans="63:64" x14ac:dyDescent="0.25">
      <c r="BK12929" s="82">
        <v>18242</v>
      </c>
      <c r="BL12929" t="s">
        <v>13016</v>
      </c>
    </row>
    <row r="12930" spans="63:64" x14ac:dyDescent="0.25">
      <c r="BK12930" s="82">
        <v>18243</v>
      </c>
      <c r="BL12930" t="s">
        <v>12353</v>
      </c>
    </row>
    <row r="12931" spans="63:64" x14ac:dyDescent="0.25">
      <c r="BK12931" s="82">
        <v>18244</v>
      </c>
      <c r="BL12931" t="s">
        <v>4202</v>
      </c>
    </row>
    <row r="12932" spans="63:64" x14ac:dyDescent="0.25">
      <c r="BK12932" s="82">
        <v>18245</v>
      </c>
      <c r="BL12932" t="s">
        <v>8079</v>
      </c>
    </row>
    <row r="12933" spans="63:64" x14ac:dyDescent="0.25">
      <c r="BK12933" s="82">
        <v>18246</v>
      </c>
      <c r="BL12933" t="s">
        <v>12354</v>
      </c>
    </row>
    <row r="12934" spans="63:64" x14ac:dyDescent="0.25">
      <c r="BK12934" s="82">
        <v>18247</v>
      </c>
      <c r="BL12934" t="s">
        <v>12355</v>
      </c>
    </row>
    <row r="12935" spans="63:64" x14ac:dyDescent="0.25">
      <c r="BK12935" s="82">
        <v>18248</v>
      </c>
      <c r="BL12935" t="s">
        <v>12271</v>
      </c>
    </row>
    <row r="12936" spans="63:64" x14ac:dyDescent="0.25">
      <c r="BK12936" s="82">
        <v>18249</v>
      </c>
      <c r="BL12936" t="s">
        <v>7034</v>
      </c>
    </row>
    <row r="12937" spans="63:64" x14ac:dyDescent="0.25">
      <c r="BK12937" s="82">
        <v>18250</v>
      </c>
      <c r="BL12937" t="s">
        <v>11754</v>
      </c>
    </row>
    <row r="12938" spans="63:64" x14ac:dyDescent="0.25">
      <c r="BK12938" s="82">
        <v>18251</v>
      </c>
      <c r="BL12938" t="s">
        <v>12356</v>
      </c>
    </row>
    <row r="12939" spans="63:64" x14ac:dyDescent="0.25">
      <c r="BK12939" s="82">
        <v>18252</v>
      </c>
      <c r="BL12939" t="s">
        <v>12357</v>
      </c>
    </row>
    <row r="12940" spans="63:64" x14ac:dyDescent="0.25">
      <c r="BK12940" s="82">
        <v>18253</v>
      </c>
      <c r="BL12940" t="s">
        <v>11799</v>
      </c>
    </row>
    <row r="12941" spans="63:64" x14ac:dyDescent="0.25">
      <c r="BK12941" s="82">
        <v>18254</v>
      </c>
      <c r="BL12941" t="s">
        <v>12029</v>
      </c>
    </row>
    <row r="12942" spans="63:64" x14ac:dyDescent="0.25">
      <c r="BK12942" s="82">
        <v>18255</v>
      </c>
      <c r="BL12942" t="s">
        <v>9904</v>
      </c>
    </row>
    <row r="12943" spans="63:64" x14ac:dyDescent="0.25">
      <c r="BK12943" s="82">
        <v>18256</v>
      </c>
      <c r="BL12943" t="s">
        <v>4087</v>
      </c>
    </row>
    <row r="12944" spans="63:64" x14ac:dyDescent="0.25">
      <c r="BK12944" s="82">
        <v>18257</v>
      </c>
      <c r="BL12944" t="s">
        <v>12358</v>
      </c>
    </row>
    <row r="12945" spans="63:64" x14ac:dyDescent="0.25">
      <c r="BK12945" s="82">
        <v>18258</v>
      </c>
      <c r="BL12945" t="s">
        <v>12359</v>
      </c>
    </row>
    <row r="12946" spans="63:64" x14ac:dyDescent="0.25">
      <c r="BK12946" s="82">
        <v>18259</v>
      </c>
      <c r="BL12946" t="s">
        <v>6249</v>
      </c>
    </row>
    <row r="12947" spans="63:64" x14ac:dyDescent="0.25">
      <c r="BK12947" s="82">
        <v>18260</v>
      </c>
      <c r="BL12947" t="s">
        <v>12360</v>
      </c>
    </row>
    <row r="12948" spans="63:64" x14ac:dyDescent="0.25">
      <c r="BK12948" s="82">
        <v>18261</v>
      </c>
      <c r="BL12948" t="s">
        <v>12361</v>
      </c>
    </row>
    <row r="12949" spans="63:64" x14ac:dyDescent="0.25">
      <c r="BK12949" s="82">
        <v>18262</v>
      </c>
      <c r="BL12949" t="s">
        <v>4087</v>
      </c>
    </row>
    <row r="12950" spans="63:64" x14ac:dyDescent="0.25">
      <c r="BK12950" s="82">
        <v>18263</v>
      </c>
      <c r="BL12950" t="s">
        <v>12362</v>
      </c>
    </row>
    <row r="12951" spans="63:64" x14ac:dyDescent="0.25">
      <c r="BK12951" s="82">
        <v>18264</v>
      </c>
      <c r="BL12951" t="s">
        <v>12363</v>
      </c>
    </row>
    <row r="12952" spans="63:64" x14ac:dyDescent="0.25">
      <c r="BK12952" s="82">
        <v>18265</v>
      </c>
      <c r="BL12952" t="s">
        <v>12364</v>
      </c>
    </row>
    <row r="12953" spans="63:64" x14ac:dyDescent="0.25">
      <c r="BK12953" s="82">
        <v>18266</v>
      </c>
      <c r="BL12953" t="s">
        <v>12365</v>
      </c>
    </row>
    <row r="12954" spans="63:64" x14ac:dyDescent="0.25">
      <c r="BK12954" s="82">
        <v>18267</v>
      </c>
      <c r="BL12954" t="s">
        <v>411</v>
      </c>
    </row>
    <row r="12955" spans="63:64" x14ac:dyDescent="0.25">
      <c r="BK12955" s="82">
        <v>18268</v>
      </c>
      <c r="BL12955" t="s">
        <v>11877</v>
      </c>
    </row>
    <row r="12956" spans="63:64" x14ac:dyDescent="0.25">
      <c r="BK12956" s="82">
        <v>18269</v>
      </c>
      <c r="BL12956" t="s">
        <v>11657</v>
      </c>
    </row>
    <row r="12957" spans="63:64" x14ac:dyDescent="0.25">
      <c r="BK12957" s="82">
        <v>18270</v>
      </c>
      <c r="BL12957" t="s">
        <v>8982</v>
      </c>
    </row>
    <row r="12958" spans="63:64" x14ac:dyDescent="0.25">
      <c r="BK12958" s="82">
        <v>18271</v>
      </c>
      <c r="BL12958" t="s">
        <v>12366</v>
      </c>
    </row>
    <row r="12959" spans="63:64" x14ac:dyDescent="0.25">
      <c r="BK12959" s="82">
        <v>18272</v>
      </c>
      <c r="BL12959" t="s">
        <v>12367</v>
      </c>
    </row>
    <row r="12960" spans="63:64" x14ac:dyDescent="0.25">
      <c r="BK12960" s="82">
        <v>18273</v>
      </c>
      <c r="BL12960" t="s">
        <v>12368</v>
      </c>
    </row>
    <row r="12961" spans="63:64" x14ac:dyDescent="0.25">
      <c r="BK12961" s="82">
        <v>18274</v>
      </c>
      <c r="BL12961" t="s">
        <v>12369</v>
      </c>
    </row>
    <row r="12962" spans="63:64" x14ac:dyDescent="0.25">
      <c r="BK12962" s="82">
        <v>18275</v>
      </c>
      <c r="BL12962" t="s">
        <v>12370</v>
      </c>
    </row>
    <row r="12963" spans="63:64" x14ac:dyDescent="0.25">
      <c r="BK12963" s="82">
        <v>18276</v>
      </c>
      <c r="BL12963" t="s">
        <v>12371</v>
      </c>
    </row>
    <row r="12964" spans="63:64" x14ac:dyDescent="0.25">
      <c r="BK12964" s="82">
        <v>18277</v>
      </c>
      <c r="BL12964" t="s">
        <v>8577</v>
      </c>
    </row>
    <row r="12965" spans="63:64" x14ac:dyDescent="0.25">
      <c r="BK12965" s="82">
        <v>18278</v>
      </c>
      <c r="BL12965" t="s">
        <v>12372</v>
      </c>
    </row>
    <row r="12966" spans="63:64" x14ac:dyDescent="0.25">
      <c r="BK12966" s="82">
        <v>18279</v>
      </c>
      <c r="BL12966" t="s">
        <v>12373</v>
      </c>
    </row>
    <row r="12967" spans="63:64" x14ac:dyDescent="0.25">
      <c r="BK12967" s="82">
        <v>18280</v>
      </c>
      <c r="BL12967" t="s">
        <v>2344</v>
      </c>
    </row>
    <row r="12968" spans="63:64" x14ac:dyDescent="0.25">
      <c r="BK12968" s="82">
        <v>18281</v>
      </c>
      <c r="BL12968" t="s">
        <v>11475</v>
      </c>
    </row>
    <row r="12969" spans="63:64" x14ac:dyDescent="0.25">
      <c r="BK12969" s="82">
        <v>18282</v>
      </c>
      <c r="BL12969" t="s">
        <v>12457</v>
      </c>
    </row>
    <row r="12970" spans="63:64" x14ac:dyDescent="0.25">
      <c r="BK12970" s="82">
        <v>18283</v>
      </c>
      <c r="BL12970" t="s">
        <v>12298</v>
      </c>
    </row>
    <row r="12971" spans="63:64" x14ac:dyDescent="0.25">
      <c r="BK12971" s="82">
        <v>18284</v>
      </c>
      <c r="BL12971" t="s">
        <v>12458</v>
      </c>
    </row>
    <row r="12972" spans="63:64" x14ac:dyDescent="0.25">
      <c r="BK12972" s="82">
        <v>18285</v>
      </c>
      <c r="BL12972" t="s">
        <v>106</v>
      </c>
    </row>
    <row r="12973" spans="63:64" x14ac:dyDescent="0.25">
      <c r="BK12973" s="82">
        <v>18286</v>
      </c>
      <c r="BL12973" t="s">
        <v>10448</v>
      </c>
    </row>
    <row r="12974" spans="63:64" x14ac:dyDescent="0.25">
      <c r="BK12974" s="82">
        <v>18287</v>
      </c>
      <c r="BL12974" t="s">
        <v>12459</v>
      </c>
    </row>
    <row r="12975" spans="63:64" x14ac:dyDescent="0.25">
      <c r="BK12975" s="82">
        <v>18288</v>
      </c>
      <c r="BL12975" t="s">
        <v>12460</v>
      </c>
    </row>
    <row r="12976" spans="63:64" x14ac:dyDescent="0.25">
      <c r="BK12976" s="82">
        <v>18289</v>
      </c>
      <c r="BL12976" t="s">
        <v>12461</v>
      </c>
    </row>
    <row r="12977" spans="63:64" x14ac:dyDescent="0.25">
      <c r="BK12977" s="82">
        <v>18290</v>
      </c>
      <c r="BL12977" t="s">
        <v>12462</v>
      </c>
    </row>
    <row r="12978" spans="63:64" x14ac:dyDescent="0.25">
      <c r="BK12978" s="82">
        <v>18291</v>
      </c>
      <c r="BL12978" t="s">
        <v>12463</v>
      </c>
    </row>
    <row r="12979" spans="63:64" x14ac:dyDescent="0.25">
      <c r="BK12979" s="82">
        <v>18292</v>
      </c>
      <c r="BL12979" t="s">
        <v>12464</v>
      </c>
    </row>
    <row r="12980" spans="63:64" x14ac:dyDescent="0.25">
      <c r="BK12980" s="82">
        <v>18293</v>
      </c>
      <c r="BL12980" t="s">
        <v>9843</v>
      </c>
    </row>
    <row r="12981" spans="63:64" x14ac:dyDescent="0.25">
      <c r="BK12981" s="82">
        <v>18294</v>
      </c>
      <c r="BL12981" t="s">
        <v>12465</v>
      </c>
    </row>
    <row r="12982" spans="63:64" x14ac:dyDescent="0.25">
      <c r="BK12982" s="82">
        <v>18295</v>
      </c>
      <c r="BL12982" t="s">
        <v>6492</v>
      </c>
    </row>
    <row r="12983" spans="63:64" x14ac:dyDescent="0.25">
      <c r="BK12983" s="82">
        <v>18296</v>
      </c>
      <c r="BL12983" t="s">
        <v>6908</v>
      </c>
    </row>
    <row r="12984" spans="63:64" x14ac:dyDescent="0.25">
      <c r="BK12984" s="82">
        <v>18297</v>
      </c>
      <c r="BL12984" t="s">
        <v>6736</v>
      </c>
    </row>
    <row r="12985" spans="63:64" x14ac:dyDescent="0.25">
      <c r="BK12985" s="82">
        <v>18298</v>
      </c>
      <c r="BL12985" t="s">
        <v>12466</v>
      </c>
    </row>
    <row r="12986" spans="63:64" x14ac:dyDescent="0.25">
      <c r="BK12986" s="82">
        <v>18299</v>
      </c>
      <c r="BL12986" t="s">
        <v>12467</v>
      </c>
    </row>
    <row r="12987" spans="63:64" x14ac:dyDescent="0.25">
      <c r="BK12987" s="82">
        <v>18300</v>
      </c>
      <c r="BL12987" t="s">
        <v>12468</v>
      </c>
    </row>
    <row r="12988" spans="63:64" x14ac:dyDescent="0.25">
      <c r="BK12988" s="82">
        <v>18301</v>
      </c>
      <c r="BL12988" t="s">
        <v>9473</v>
      </c>
    </row>
    <row r="12989" spans="63:64" x14ac:dyDescent="0.25">
      <c r="BK12989" s="82">
        <v>18302</v>
      </c>
      <c r="BL12989" t="s">
        <v>12469</v>
      </c>
    </row>
    <row r="12990" spans="63:64" x14ac:dyDescent="0.25">
      <c r="BK12990" s="82">
        <v>18303</v>
      </c>
      <c r="BL12990" t="s">
        <v>12470</v>
      </c>
    </row>
    <row r="12991" spans="63:64" x14ac:dyDescent="0.25">
      <c r="BK12991" s="82">
        <v>18304</v>
      </c>
      <c r="BL12991" t="s">
        <v>12471</v>
      </c>
    </row>
    <row r="12992" spans="63:64" x14ac:dyDescent="0.25">
      <c r="BK12992" s="82">
        <v>18306</v>
      </c>
      <c r="BL12992" t="s">
        <v>12472</v>
      </c>
    </row>
    <row r="12993" spans="63:64" x14ac:dyDescent="0.25">
      <c r="BK12993" s="82">
        <v>18307</v>
      </c>
      <c r="BL12993" t="s">
        <v>12473</v>
      </c>
    </row>
    <row r="12994" spans="63:64" x14ac:dyDescent="0.25">
      <c r="BK12994" s="82">
        <v>18308</v>
      </c>
      <c r="BL12994" t="s">
        <v>12463</v>
      </c>
    </row>
    <row r="12995" spans="63:64" x14ac:dyDescent="0.25">
      <c r="BK12995" s="82">
        <v>18309</v>
      </c>
      <c r="BL12995" t="s">
        <v>9043</v>
      </c>
    </row>
    <row r="12996" spans="63:64" x14ac:dyDescent="0.25">
      <c r="BK12996" s="82">
        <v>18310</v>
      </c>
      <c r="BL12996" t="s">
        <v>12474</v>
      </c>
    </row>
    <row r="12997" spans="63:64" x14ac:dyDescent="0.25">
      <c r="BK12997" s="82">
        <v>18311</v>
      </c>
      <c r="BL12997" t="s">
        <v>12475</v>
      </c>
    </row>
    <row r="12998" spans="63:64" x14ac:dyDescent="0.25">
      <c r="BK12998" s="82">
        <v>18312</v>
      </c>
      <c r="BL12998" t="s">
        <v>12476</v>
      </c>
    </row>
    <row r="12999" spans="63:64" x14ac:dyDescent="0.25">
      <c r="BK12999" s="82">
        <v>18313</v>
      </c>
      <c r="BL12999" t="s">
        <v>12477</v>
      </c>
    </row>
    <row r="13000" spans="63:64" x14ac:dyDescent="0.25">
      <c r="BK13000" s="82">
        <v>18314</v>
      </c>
      <c r="BL13000" t="s">
        <v>5575</v>
      </c>
    </row>
    <row r="13001" spans="63:64" x14ac:dyDescent="0.25">
      <c r="BK13001" s="82">
        <v>18315</v>
      </c>
      <c r="BL13001" t="s">
        <v>9076</v>
      </c>
    </row>
    <row r="13002" spans="63:64" x14ac:dyDescent="0.25">
      <c r="BK13002" s="82">
        <v>18316</v>
      </c>
      <c r="BL13002" t="s">
        <v>9273</v>
      </c>
    </row>
    <row r="13003" spans="63:64" x14ac:dyDescent="0.25">
      <c r="BK13003" s="82">
        <v>18317</v>
      </c>
      <c r="BL13003" t="s">
        <v>12478</v>
      </c>
    </row>
    <row r="13004" spans="63:64" x14ac:dyDescent="0.25">
      <c r="BK13004" s="82">
        <v>18318</v>
      </c>
      <c r="BL13004" t="s">
        <v>12479</v>
      </c>
    </row>
    <row r="13005" spans="63:64" x14ac:dyDescent="0.25">
      <c r="BK13005" s="82">
        <v>18319</v>
      </c>
      <c r="BL13005" t="s">
        <v>12480</v>
      </c>
    </row>
    <row r="13006" spans="63:64" x14ac:dyDescent="0.25">
      <c r="BK13006" s="82">
        <v>18320</v>
      </c>
      <c r="BL13006" t="s">
        <v>12481</v>
      </c>
    </row>
    <row r="13007" spans="63:64" x14ac:dyDescent="0.25">
      <c r="BK13007" s="82">
        <v>18321</v>
      </c>
      <c r="BL13007" t="s">
        <v>5812</v>
      </c>
    </row>
    <row r="13008" spans="63:64" x14ac:dyDescent="0.25">
      <c r="BK13008" s="82">
        <v>18322</v>
      </c>
      <c r="BL13008" t="s">
        <v>12482</v>
      </c>
    </row>
    <row r="13009" spans="63:64" x14ac:dyDescent="0.25">
      <c r="BK13009" s="82">
        <v>18323</v>
      </c>
      <c r="BL13009" t="s">
        <v>7990</v>
      </c>
    </row>
    <row r="13010" spans="63:64" x14ac:dyDescent="0.25">
      <c r="BK13010" s="82">
        <v>18324</v>
      </c>
      <c r="BL13010" t="s">
        <v>12483</v>
      </c>
    </row>
    <row r="13011" spans="63:64" x14ac:dyDescent="0.25">
      <c r="BK13011" s="82">
        <v>18325</v>
      </c>
      <c r="BL13011" t="s">
        <v>12484</v>
      </c>
    </row>
    <row r="13012" spans="63:64" x14ac:dyDescent="0.25">
      <c r="BK13012" s="82">
        <v>18326</v>
      </c>
      <c r="BL13012" t="s">
        <v>12485</v>
      </c>
    </row>
    <row r="13013" spans="63:64" x14ac:dyDescent="0.25">
      <c r="BK13013" s="82">
        <v>18327</v>
      </c>
      <c r="BL13013" t="s">
        <v>12486</v>
      </c>
    </row>
    <row r="13014" spans="63:64" x14ac:dyDescent="0.25">
      <c r="BK13014" s="82">
        <v>18328</v>
      </c>
      <c r="BL13014" t="s">
        <v>12487</v>
      </c>
    </row>
    <row r="13015" spans="63:64" x14ac:dyDescent="0.25">
      <c r="BK13015" s="82">
        <v>18329</v>
      </c>
      <c r="BL13015" t="s">
        <v>12488</v>
      </c>
    </row>
    <row r="13016" spans="63:64" x14ac:dyDescent="0.25">
      <c r="BK13016" s="82">
        <v>18330</v>
      </c>
      <c r="BL13016" t="s">
        <v>12489</v>
      </c>
    </row>
    <row r="13017" spans="63:64" x14ac:dyDescent="0.25">
      <c r="BK13017" s="82">
        <v>18331</v>
      </c>
      <c r="BL13017" t="s">
        <v>12490</v>
      </c>
    </row>
    <row r="13018" spans="63:64" x14ac:dyDescent="0.25">
      <c r="BK13018" s="82">
        <v>18332</v>
      </c>
      <c r="BL13018" t="s">
        <v>12491</v>
      </c>
    </row>
    <row r="13019" spans="63:64" x14ac:dyDescent="0.25">
      <c r="BK13019" s="82">
        <v>18333</v>
      </c>
      <c r="BL13019" t="s">
        <v>7156</v>
      </c>
    </row>
    <row r="13020" spans="63:64" x14ac:dyDescent="0.25">
      <c r="BK13020" s="82">
        <v>18334</v>
      </c>
      <c r="BL13020" t="s">
        <v>12492</v>
      </c>
    </row>
    <row r="13021" spans="63:64" x14ac:dyDescent="0.25">
      <c r="BK13021" s="82">
        <v>18335</v>
      </c>
      <c r="BL13021" t="s">
        <v>13017</v>
      </c>
    </row>
    <row r="13022" spans="63:64" x14ac:dyDescent="0.25">
      <c r="BK13022" s="82">
        <v>18336</v>
      </c>
      <c r="BL13022" t="s">
        <v>12493</v>
      </c>
    </row>
    <row r="13023" spans="63:64" x14ac:dyDescent="0.25">
      <c r="BK13023" s="82">
        <v>18337</v>
      </c>
      <c r="BL13023" t="s">
        <v>12494</v>
      </c>
    </row>
    <row r="13024" spans="63:64" x14ac:dyDescent="0.25">
      <c r="BK13024" s="82">
        <v>18338</v>
      </c>
      <c r="BL13024" t="s">
        <v>12471</v>
      </c>
    </row>
    <row r="13025" spans="63:64" x14ac:dyDescent="0.25">
      <c r="BK13025" s="82">
        <v>18339</v>
      </c>
      <c r="BL13025" t="s">
        <v>12495</v>
      </c>
    </row>
    <row r="13026" spans="63:64" x14ac:dyDescent="0.25">
      <c r="BK13026" s="82">
        <v>18340</v>
      </c>
      <c r="BL13026" t="s">
        <v>12496</v>
      </c>
    </row>
    <row r="13027" spans="63:64" x14ac:dyDescent="0.25">
      <c r="BK13027" s="82">
        <v>18341</v>
      </c>
      <c r="BL13027" t="s">
        <v>12322</v>
      </c>
    </row>
    <row r="13028" spans="63:64" x14ac:dyDescent="0.25">
      <c r="BK13028" s="82">
        <v>18342</v>
      </c>
      <c r="BL13028" t="s">
        <v>9308</v>
      </c>
    </row>
    <row r="13029" spans="63:64" x14ac:dyDescent="0.25">
      <c r="BK13029" s="82">
        <v>18343</v>
      </c>
      <c r="BL13029" t="s">
        <v>5818</v>
      </c>
    </row>
    <row r="13030" spans="63:64" x14ac:dyDescent="0.25">
      <c r="BK13030" s="82">
        <v>18344</v>
      </c>
      <c r="BL13030" t="s">
        <v>3741</v>
      </c>
    </row>
    <row r="13031" spans="63:64" x14ac:dyDescent="0.25">
      <c r="BK13031" s="82">
        <v>18345</v>
      </c>
      <c r="BL13031" t="s">
        <v>12497</v>
      </c>
    </row>
    <row r="13032" spans="63:64" x14ac:dyDescent="0.25">
      <c r="BK13032" s="82">
        <v>18346</v>
      </c>
      <c r="BL13032" t="s">
        <v>12336</v>
      </c>
    </row>
    <row r="13033" spans="63:64" x14ac:dyDescent="0.25">
      <c r="BK13033" s="82">
        <v>18347</v>
      </c>
      <c r="BL13033" t="s">
        <v>12498</v>
      </c>
    </row>
    <row r="13034" spans="63:64" x14ac:dyDescent="0.25">
      <c r="BK13034" s="82">
        <v>18348</v>
      </c>
      <c r="BL13034" t="s">
        <v>12499</v>
      </c>
    </row>
    <row r="13035" spans="63:64" x14ac:dyDescent="0.25">
      <c r="BK13035" s="82">
        <v>18349</v>
      </c>
      <c r="BL13035" t="s">
        <v>12030</v>
      </c>
    </row>
    <row r="13036" spans="63:64" x14ac:dyDescent="0.25">
      <c r="BK13036" s="82">
        <v>18350</v>
      </c>
      <c r="BL13036" t="s">
        <v>12500</v>
      </c>
    </row>
    <row r="13037" spans="63:64" x14ac:dyDescent="0.25">
      <c r="BK13037" s="82">
        <v>18351</v>
      </c>
      <c r="BL13037" t="s">
        <v>12501</v>
      </c>
    </row>
    <row r="13038" spans="63:64" x14ac:dyDescent="0.25">
      <c r="BK13038" s="82">
        <v>18352</v>
      </c>
      <c r="BL13038" t="s">
        <v>12502</v>
      </c>
    </row>
    <row r="13039" spans="63:64" x14ac:dyDescent="0.25">
      <c r="BK13039" s="82">
        <v>18353</v>
      </c>
      <c r="BL13039" t="s">
        <v>12503</v>
      </c>
    </row>
    <row r="13040" spans="63:64" x14ac:dyDescent="0.25">
      <c r="BK13040" s="82">
        <v>18354</v>
      </c>
      <c r="BL13040" t="s">
        <v>10356</v>
      </c>
    </row>
    <row r="13041" spans="63:64" x14ac:dyDescent="0.25">
      <c r="BK13041" s="82">
        <v>18355</v>
      </c>
      <c r="BL13041" t="s">
        <v>12504</v>
      </c>
    </row>
    <row r="13042" spans="63:64" x14ac:dyDescent="0.25">
      <c r="BK13042" s="82">
        <v>18356</v>
      </c>
      <c r="BL13042" t="s">
        <v>12505</v>
      </c>
    </row>
    <row r="13043" spans="63:64" x14ac:dyDescent="0.25">
      <c r="BK13043" s="82">
        <v>18357</v>
      </c>
      <c r="BL13043" t="s">
        <v>11917</v>
      </c>
    </row>
    <row r="13044" spans="63:64" x14ac:dyDescent="0.25">
      <c r="BK13044" s="82">
        <v>18358</v>
      </c>
      <c r="BL13044" t="s">
        <v>3637</v>
      </c>
    </row>
    <row r="13045" spans="63:64" x14ac:dyDescent="0.25">
      <c r="BK13045" s="82">
        <v>18359</v>
      </c>
      <c r="BL13045" t="s">
        <v>8481</v>
      </c>
    </row>
    <row r="13046" spans="63:64" x14ac:dyDescent="0.25">
      <c r="BK13046" s="82">
        <v>18360</v>
      </c>
      <c r="BL13046" t="s">
        <v>10680</v>
      </c>
    </row>
    <row r="13047" spans="63:64" x14ac:dyDescent="0.25">
      <c r="BK13047" s="82">
        <v>18362</v>
      </c>
      <c r="BL13047" t="s">
        <v>12506</v>
      </c>
    </row>
    <row r="13048" spans="63:64" x14ac:dyDescent="0.25">
      <c r="BK13048" s="82">
        <v>18363</v>
      </c>
      <c r="BL13048" t="s">
        <v>12507</v>
      </c>
    </row>
    <row r="13049" spans="63:64" x14ac:dyDescent="0.25">
      <c r="BK13049" s="82">
        <v>18364</v>
      </c>
      <c r="BL13049" t="s">
        <v>12508</v>
      </c>
    </row>
    <row r="13050" spans="63:64" x14ac:dyDescent="0.25">
      <c r="BK13050" s="82">
        <v>18365</v>
      </c>
      <c r="BL13050" t="s">
        <v>12230</v>
      </c>
    </row>
    <row r="13051" spans="63:64" x14ac:dyDescent="0.25">
      <c r="BK13051" s="82">
        <v>18366</v>
      </c>
      <c r="BL13051" t="s">
        <v>12336</v>
      </c>
    </row>
    <row r="13052" spans="63:64" x14ac:dyDescent="0.25">
      <c r="BK13052" s="82">
        <v>18368</v>
      </c>
      <c r="BL13052" t="s">
        <v>12509</v>
      </c>
    </row>
    <row r="13053" spans="63:64" x14ac:dyDescent="0.25">
      <c r="BK13053" s="82">
        <v>18369</v>
      </c>
      <c r="BL13053" t="s">
        <v>12510</v>
      </c>
    </row>
    <row r="13054" spans="63:64" x14ac:dyDescent="0.25">
      <c r="BK13054" s="82">
        <v>18370</v>
      </c>
      <c r="BL13054" t="s">
        <v>879</v>
      </c>
    </row>
    <row r="13055" spans="63:64" x14ac:dyDescent="0.25">
      <c r="BK13055" s="82">
        <v>18371</v>
      </c>
      <c r="BL13055" t="s">
        <v>12511</v>
      </c>
    </row>
    <row r="13056" spans="63:64" x14ac:dyDescent="0.25">
      <c r="BK13056" s="82">
        <v>18372</v>
      </c>
      <c r="BL13056" t="s">
        <v>12463</v>
      </c>
    </row>
    <row r="13057" spans="63:64" x14ac:dyDescent="0.25">
      <c r="BK13057" s="82">
        <v>18373</v>
      </c>
      <c r="BL13057" t="s">
        <v>3592</v>
      </c>
    </row>
    <row r="13058" spans="63:64" x14ac:dyDescent="0.25">
      <c r="BK13058" s="82">
        <v>18374</v>
      </c>
      <c r="BL13058" t="s">
        <v>9527</v>
      </c>
    </row>
    <row r="13059" spans="63:64" x14ac:dyDescent="0.25">
      <c r="BK13059" s="82">
        <v>18375</v>
      </c>
      <c r="BL13059" t="s">
        <v>12512</v>
      </c>
    </row>
    <row r="13060" spans="63:64" x14ac:dyDescent="0.25">
      <c r="BK13060" s="82">
        <v>18376</v>
      </c>
      <c r="BL13060" t="s">
        <v>12513</v>
      </c>
    </row>
    <row r="13061" spans="63:64" x14ac:dyDescent="0.25">
      <c r="BK13061" s="82">
        <v>18377</v>
      </c>
      <c r="BL13061" t="s">
        <v>12463</v>
      </c>
    </row>
    <row r="13062" spans="63:64" x14ac:dyDescent="0.25">
      <c r="BK13062" s="82">
        <v>18378</v>
      </c>
      <c r="BL13062" t="s">
        <v>12514</v>
      </c>
    </row>
    <row r="13063" spans="63:64" x14ac:dyDescent="0.25">
      <c r="BK13063" s="82">
        <v>18379</v>
      </c>
      <c r="BL13063" t="s">
        <v>12515</v>
      </c>
    </row>
    <row r="13064" spans="63:64" x14ac:dyDescent="0.25">
      <c r="BK13064" s="82">
        <v>18380</v>
      </c>
      <c r="BL13064" t="s">
        <v>6813</v>
      </c>
    </row>
    <row r="13065" spans="63:64" x14ac:dyDescent="0.25">
      <c r="BK13065" s="82">
        <v>18381</v>
      </c>
      <c r="BL13065" t="s">
        <v>1201</v>
      </c>
    </row>
    <row r="13066" spans="63:64" x14ac:dyDescent="0.25">
      <c r="BK13066" s="82">
        <v>18382</v>
      </c>
      <c r="BL13066" t="s">
        <v>5813</v>
      </c>
    </row>
    <row r="13067" spans="63:64" x14ac:dyDescent="0.25">
      <c r="BK13067" s="82">
        <v>18383</v>
      </c>
      <c r="BL13067" t="s">
        <v>12487</v>
      </c>
    </row>
    <row r="13068" spans="63:64" x14ac:dyDescent="0.25">
      <c r="BK13068" s="82">
        <v>18384</v>
      </c>
      <c r="BL13068" t="s">
        <v>12516</v>
      </c>
    </row>
    <row r="13069" spans="63:64" x14ac:dyDescent="0.25">
      <c r="BK13069" s="82">
        <v>18385</v>
      </c>
      <c r="BL13069" t="s">
        <v>12517</v>
      </c>
    </row>
    <row r="13070" spans="63:64" x14ac:dyDescent="0.25">
      <c r="BK13070" s="82">
        <v>18386</v>
      </c>
      <c r="BL13070" t="s">
        <v>12518</v>
      </c>
    </row>
    <row r="13071" spans="63:64" x14ac:dyDescent="0.25">
      <c r="BK13071" s="82">
        <v>18387</v>
      </c>
      <c r="BL13071" t="s">
        <v>8801</v>
      </c>
    </row>
    <row r="13072" spans="63:64" x14ac:dyDescent="0.25">
      <c r="BK13072" s="82">
        <v>18388</v>
      </c>
      <c r="BL13072" t="s">
        <v>12519</v>
      </c>
    </row>
    <row r="13073" spans="63:64" x14ac:dyDescent="0.25">
      <c r="BK13073" s="82">
        <v>18389</v>
      </c>
      <c r="BL13073" t="s">
        <v>12506</v>
      </c>
    </row>
    <row r="13074" spans="63:64" x14ac:dyDescent="0.25">
      <c r="BK13074" s="82">
        <v>18390</v>
      </c>
      <c r="BL13074" t="s">
        <v>3411</v>
      </c>
    </row>
    <row r="13075" spans="63:64" x14ac:dyDescent="0.25">
      <c r="BK13075" s="82">
        <v>18391</v>
      </c>
      <c r="BL13075" t="s">
        <v>12520</v>
      </c>
    </row>
    <row r="13076" spans="63:64" x14ac:dyDescent="0.25">
      <c r="BK13076" s="82">
        <v>18392</v>
      </c>
      <c r="BL13076" t="s">
        <v>12521</v>
      </c>
    </row>
    <row r="13077" spans="63:64" x14ac:dyDescent="0.25">
      <c r="BK13077" s="82">
        <v>18393</v>
      </c>
      <c r="BL13077" t="s">
        <v>12522</v>
      </c>
    </row>
    <row r="13078" spans="63:64" x14ac:dyDescent="0.25">
      <c r="BK13078" s="82">
        <v>18394</v>
      </c>
      <c r="BL13078" t="s">
        <v>12523</v>
      </c>
    </row>
    <row r="13079" spans="63:64" x14ac:dyDescent="0.25">
      <c r="BK13079" s="82">
        <v>18395</v>
      </c>
      <c r="BL13079" t="s">
        <v>12524</v>
      </c>
    </row>
    <row r="13080" spans="63:64" x14ac:dyDescent="0.25">
      <c r="BK13080" s="82">
        <v>18396</v>
      </c>
      <c r="BL13080" t="s">
        <v>12525</v>
      </c>
    </row>
    <row r="13081" spans="63:64" x14ac:dyDescent="0.25">
      <c r="BK13081" s="82">
        <v>18397</v>
      </c>
      <c r="BL13081" t="s">
        <v>12526</v>
      </c>
    </row>
    <row r="13082" spans="63:64" x14ac:dyDescent="0.25">
      <c r="BK13082" s="82">
        <v>18398</v>
      </c>
      <c r="BL13082" t="s">
        <v>12455</v>
      </c>
    </row>
    <row r="13083" spans="63:64" x14ac:dyDescent="0.25">
      <c r="BK13083" s="82">
        <v>18399</v>
      </c>
      <c r="BL13083" t="s">
        <v>12527</v>
      </c>
    </row>
    <row r="13084" spans="63:64" x14ac:dyDescent="0.25">
      <c r="BK13084" s="82">
        <v>18400</v>
      </c>
      <c r="BL13084" t="s">
        <v>12528</v>
      </c>
    </row>
    <row r="13085" spans="63:64" x14ac:dyDescent="0.25">
      <c r="BK13085" s="82">
        <v>18401</v>
      </c>
      <c r="BL13085" t="s">
        <v>12321</v>
      </c>
    </row>
    <row r="13086" spans="63:64" x14ac:dyDescent="0.25">
      <c r="BK13086" s="82">
        <v>18402</v>
      </c>
      <c r="BL13086" t="s">
        <v>12529</v>
      </c>
    </row>
    <row r="13087" spans="63:64" x14ac:dyDescent="0.25">
      <c r="BK13087" s="82">
        <v>18403</v>
      </c>
      <c r="BL13087" t="s">
        <v>12530</v>
      </c>
    </row>
    <row r="13088" spans="63:64" x14ac:dyDescent="0.25">
      <c r="BK13088" s="82">
        <v>18404</v>
      </c>
      <c r="BL13088" t="s">
        <v>3741</v>
      </c>
    </row>
    <row r="13089" spans="63:64" x14ac:dyDescent="0.25">
      <c r="BK13089" s="82">
        <v>18405</v>
      </c>
      <c r="BL13089" t="s">
        <v>12531</v>
      </c>
    </row>
    <row r="13090" spans="63:64" x14ac:dyDescent="0.25">
      <c r="BK13090" s="82">
        <v>18406</v>
      </c>
      <c r="BL13090" t="s">
        <v>12532</v>
      </c>
    </row>
    <row r="13091" spans="63:64" x14ac:dyDescent="0.25">
      <c r="BK13091" s="82">
        <v>18407</v>
      </c>
      <c r="BL13091" t="s">
        <v>4687</v>
      </c>
    </row>
    <row r="13092" spans="63:64" x14ac:dyDescent="0.25">
      <c r="BK13092" s="82">
        <v>18408</v>
      </c>
      <c r="BL13092" t="s">
        <v>12533</v>
      </c>
    </row>
    <row r="13093" spans="63:64" x14ac:dyDescent="0.25">
      <c r="BK13093" s="82">
        <v>18409</v>
      </c>
      <c r="BL13093" t="s">
        <v>9459</v>
      </c>
    </row>
    <row r="13094" spans="63:64" x14ac:dyDescent="0.25">
      <c r="BK13094" s="82">
        <v>18410</v>
      </c>
      <c r="BL13094" t="s">
        <v>12534</v>
      </c>
    </row>
    <row r="13095" spans="63:64" x14ac:dyDescent="0.25">
      <c r="BK13095" s="82">
        <v>18411</v>
      </c>
      <c r="BL13095" t="s">
        <v>12535</v>
      </c>
    </row>
    <row r="13096" spans="63:64" x14ac:dyDescent="0.25">
      <c r="BK13096" s="82">
        <v>18412</v>
      </c>
      <c r="BL13096" t="s">
        <v>3408</v>
      </c>
    </row>
    <row r="13097" spans="63:64" x14ac:dyDescent="0.25">
      <c r="BK13097" s="82">
        <v>18413</v>
      </c>
      <c r="BL13097" t="s">
        <v>6748</v>
      </c>
    </row>
    <row r="13098" spans="63:64" x14ac:dyDescent="0.25">
      <c r="BK13098" s="82">
        <v>18414</v>
      </c>
      <c r="BL13098" t="s">
        <v>4960</v>
      </c>
    </row>
    <row r="13099" spans="63:64" x14ac:dyDescent="0.25">
      <c r="BK13099" s="82">
        <v>18415</v>
      </c>
      <c r="BL13099" t="s">
        <v>4292</v>
      </c>
    </row>
    <row r="13100" spans="63:64" x14ac:dyDescent="0.25">
      <c r="BK13100" s="82">
        <v>18416</v>
      </c>
      <c r="BL13100" t="s">
        <v>12536</v>
      </c>
    </row>
    <row r="13101" spans="63:64" x14ac:dyDescent="0.25">
      <c r="BK13101" s="82">
        <v>18417</v>
      </c>
      <c r="BL13101" t="s">
        <v>12215</v>
      </c>
    </row>
    <row r="13102" spans="63:64" x14ac:dyDescent="0.25">
      <c r="BK13102" s="82">
        <v>18418</v>
      </c>
      <c r="BL13102" t="s">
        <v>12537</v>
      </c>
    </row>
    <row r="13103" spans="63:64" x14ac:dyDescent="0.25">
      <c r="BK13103" s="82">
        <v>18419</v>
      </c>
      <c r="BL13103" t="s">
        <v>4826</v>
      </c>
    </row>
    <row r="13104" spans="63:64" x14ac:dyDescent="0.25">
      <c r="BK13104" s="82">
        <v>18420</v>
      </c>
      <c r="BL13104" t="s">
        <v>6253</v>
      </c>
    </row>
    <row r="13105" spans="63:64" x14ac:dyDescent="0.25">
      <c r="BK13105" s="82">
        <v>18421</v>
      </c>
      <c r="BL13105" t="s">
        <v>12538</v>
      </c>
    </row>
    <row r="13106" spans="63:64" x14ac:dyDescent="0.25">
      <c r="BK13106" s="82">
        <v>18422</v>
      </c>
      <c r="BL13106" t="s">
        <v>12539</v>
      </c>
    </row>
    <row r="13107" spans="63:64" x14ac:dyDescent="0.25">
      <c r="BK13107" s="82">
        <v>18423</v>
      </c>
      <c r="BL13107" t="s">
        <v>13018</v>
      </c>
    </row>
    <row r="13108" spans="63:64" x14ac:dyDescent="0.25">
      <c r="BK13108" s="82">
        <v>18424</v>
      </c>
      <c r="BL13108" t="s">
        <v>12540</v>
      </c>
    </row>
    <row r="13109" spans="63:64" x14ac:dyDescent="0.25">
      <c r="BK13109" s="82">
        <v>18425</v>
      </c>
      <c r="BL13109" t="s">
        <v>12541</v>
      </c>
    </row>
    <row r="13110" spans="63:64" x14ac:dyDescent="0.25">
      <c r="BK13110" s="82">
        <v>18426</v>
      </c>
      <c r="BL13110" t="s">
        <v>8982</v>
      </c>
    </row>
    <row r="13111" spans="63:64" x14ac:dyDescent="0.25">
      <c r="BK13111" s="82">
        <v>18427</v>
      </c>
      <c r="BL13111" t="s">
        <v>12542</v>
      </c>
    </row>
    <row r="13112" spans="63:64" x14ac:dyDescent="0.25">
      <c r="BK13112" s="82">
        <v>18428</v>
      </c>
      <c r="BL13112" t="s">
        <v>12543</v>
      </c>
    </row>
    <row r="13113" spans="63:64" x14ac:dyDescent="0.25">
      <c r="BK13113" s="82">
        <v>18429</v>
      </c>
      <c r="BL13113" t="s">
        <v>12542</v>
      </c>
    </row>
    <row r="13114" spans="63:64" x14ac:dyDescent="0.25">
      <c r="BK13114" s="82">
        <v>18430</v>
      </c>
      <c r="BL13114" t="s">
        <v>8004</v>
      </c>
    </row>
    <row r="13115" spans="63:64" x14ac:dyDescent="0.25">
      <c r="BK13115" s="82">
        <v>18431</v>
      </c>
      <c r="BL13115" t="s">
        <v>12544</v>
      </c>
    </row>
    <row r="13116" spans="63:64" x14ac:dyDescent="0.25">
      <c r="BK13116" s="82">
        <v>18432</v>
      </c>
      <c r="BL13116" t="s">
        <v>12545</v>
      </c>
    </row>
    <row r="13117" spans="63:64" x14ac:dyDescent="0.25">
      <c r="BK13117" s="82">
        <v>18433</v>
      </c>
      <c r="BL13117" t="s">
        <v>12546</v>
      </c>
    </row>
    <row r="13118" spans="63:64" x14ac:dyDescent="0.25">
      <c r="BK13118" s="82">
        <v>18434</v>
      </c>
      <c r="BL13118" t="s">
        <v>12547</v>
      </c>
    </row>
    <row r="13119" spans="63:64" x14ac:dyDescent="0.25">
      <c r="BK13119" s="82">
        <v>18435</v>
      </c>
      <c r="BL13119" t="s">
        <v>12548</v>
      </c>
    </row>
    <row r="13120" spans="63:64" x14ac:dyDescent="0.25">
      <c r="BK13120" s="82">
        <v>18436</v>
      </c>
      <c r="BL13120" t="s">
        <v>12549</v>
      </c>
    </row>
    <row r="13121" spans="63:64" x14ac:dyDescent="0.25">
      <c r="BK13121" s="82">
        <v>18437</v>
      </c>
      <c r="BL13121" t="s">
        <v>12550</v>
      </c>
    </row>
    <row r="13122" spans="63:64" x14ac:dyDescent="0.25">
      <c r="BK13122" s="82">
        <v>18438</v>
      </c>
      <c r="BL13122" t="s">
        <v>12161</v>
      </c>
    </row>
    <row r="13123" spans="63:64" x14ac:dyDescent="0.25">
      <c r="BK13123" s="82">
        <v>18439</v>
      </c>
      <c r="BL13123" t="s">
        <v>4021</v>
      </c>
    </row>
    <row r="13124" spans="63:64" x14ac:dyDescent="0.25">
      <c r="BK13124" s="82">
        <v>18440</v>
      </c>
      <c r="BL13124" t="s">
        <v>4292</v>
      </c>
    </row>
    <row r="13125" spans="63:64" x14ac:dyDescent="0.25">
      <c r="BK13125" s="82">
        <v>18441</v>
      </c>
      <c r="BL13125" t="s">
        <v>12551</v>
      </c>
    </row>
    <row r="13126" spans="63:64" x14ac:dyDescent="0.25">
      <c r="BK13126" s="82">
        <v>18442</v>
      </c>
      <c r="BL13126" t="s">
        <v>12552</v>
      </c>
    </row>
    <row r="13127" spans="63:64" x14ac:dyDescent="0.25">
      <c r="BK13127" s="82">
        <v>18443</v>
      </c>
      <c r="BL13127" t="s">
        <v>12553</v>
      </c>
    </row>
    <row r="13128" spans="63:64" x14ac:dyDescent="0.25">
      <c r="BK13128" s="82">
        <v>18444</v>
      </c>
      <c r="BL13128" t="s">
        <v>11478</v>
      </c>
    </row>
    <row r="13129" spans="63:64" x14ac:dyDescent="0.25">
      <c r="BK13129" s="82">
        <v>18445</v>
      </c>
      <c r="BL13129" t="s">
        <v>12554</v>
      </c>
    </row>
    <row r="13130" spans="63:64" x14ac:dyDescent="0.25">
      <c r="BK13130" s="82">
        <v>18446</v>
      </c>
      <c r="BL13130" t="s">
        <v>12555</v>
      </c>
    </row>
    <row r="13131" spans="63:64" x14ac:dyDescent="0.25">
      <c r="BK13131" s="82">
        <v>18447</v>
      </c>
      <c r="BL13131" t="s">
        <v>12556</v>
      </c>
    </row>
    <row r="13132" spans="63:64" x14ac:dyDescent="0.25">
      <c r="BK13132" s="82">
        <v>18448</v>
      </c>
      <c r="BL13132" t="s">
        <v>12557</v>
      </c>
    </row>
    <row r="13133" spans="63:64" x14ac:dyDescent="0.25">
      <c r="BK13133" s="82">
        <v>18450</v>
      </c>
      <c r="BL13133" t="s">
        <v>12559</v>
      </c>
    </row>
    <row r="13134" spans="63:64" x14ac:dyDescent="0.25">
      <c r="BK13134" s="82">
        <v>18451</v>
      </c>
      <c r="BL13134" t="s">
        <v>12560</v>
      </c>
    </row>
    <row r="13135" spans="63:64" x14ac:dyDescent="0.25">
      <c r="BK13135" s="82">
        <v>18452</v>
      </c>
      <c r="BL13135" t="s">
        <v>8595</v>
      </c>
    </row>
    <row r="13136" spans="63:64" x14ac:dyDescent="0.25">
      <c r="BK13136" s="82">
        <v>18453</v>
      </c>
      <c r="BL13136" t="s">
        <v>12561</v>
      </c>
    </row>
    <row r="13137" spans="63:64" x14ac:dyDescent="0.25">
      <c r="BK13137" s="82">
        <v>18454</v>
      </c>
      <c r="BL13137" t="s">
        <v>12562</v>
      </c>
    </row>
    <row r="13138" spans="63:64" x14ac:dyDescent="0.25">
      <c r="BK13138" s="82">
        <v>18455</v>
      </c>
      <c r="BL13138" t="s">
        <v>12563</v>
      </c>
    </row>
    <row r="13139" spans="63:64" x14ac:dyDescent="0.25">
      <c r="BK13139" s="82">
        <v>18456</v>
      </c>
      <c r="BL13139" t="s">
        <v>12564</v>
      </c>
    </row>
    <row r="13140" spans="63:64" x14ac:dyDescent="0.25">
      <c r="BK13140" s="82">
        <v>18457</v>
      </c>
      <c r="BL13140" t="s">
        <v>2998</v>
      </c>
    </row>
    <row r="13141" spans="63:64" x14ac:dyDescent="0.25">
      <c r="BK13141" s="82">
        <v>18458</v>
      </c>
      <c r="BL13141" t="s">
        <v>12435</v>
      </c>
    </row>
    <row r="13142" spans="63:64" x14ac:dyDescent="0.25">
      <c r="BK13142" s="82">
        <v>18459</v>
      </c>
      <c r="BL13142" t="s">
        <v>12565</v>
      </c>
    </row>
    <row r="13143" spans="63:64" x14ac:dyDescent="0.25">
      <c r="BK13143" s="82">
        <v>18460</v>
      </c>
      <c r="BL13143" t="s">
        <v>12566</v>
      </c>
    </row>
    <row r="13144" spans="63:64" x14ac:dyDescent="0.25">
      <c r="BK13144" s="82">
        <v>18461</v>
      </c>
      <c r="BL13144" t="s">
        <v>12567</v>
      </c>
    </row>
    <row r="13145" spans="63:64" x14ac:dyDescent="0.25">
      <c r="BK13145" s="82">
        <v>18462</v>
      </c>
      <c r="BL13145" t="s">
        <v>11486</v>
      </c>
    </row>
    <row r="13146" spans="63:64" x14ac:dyDescent="0.25">
      <c r="BK13146" s="82">
        <v>18463</v>
      </c>
      <c r="BL13146" t="s">
        <v>12568</v>
      </c>
    </row>
    <row r="13147" spans="63:64" x14ac:dyDescent="0.25">
      <c r="BK13147" s="82">
        <v>18464</v>
      </c>
      <c r="BL13147" t="s">
        <v>9658</v>
      </c>
    </row>
    <row r="13148" spans="63:64" x14ac:dyDescent="0.25">
      <c r="BK13148" s="82">
        <v>18465</v>
      </c>
      <c r="BL13148" t="s">
        <v>12569</v>
      </c>
    </row>
    <row r="13149" spans="63:64" x14ac:dyDescent="0.25">
      <c r="BK13149" s="82">
        <v>18466</v>
      </c>
      <c r="BL13149" t="s">
        <v>12570</v>
      </c>
    </row>
    <row r="13150" spans="63:64" x14ac:dyDescent="0.25">
      <c r="BK13150" s="82">
        <v>18467</v>
      </c>
      <c r="BL13150" t="s">
        <v>5539</v>
      </c>
    </row>
    <row r="13151" spans="63:64" x14ac:dyDescent="0.25">
      <c r="BK13151" s="82">
        <v>18468</v>
      </c>
      <c r="BL13151" t="s">
        <v>3592</v>
      </c>
    </row>
    <row r="13152" spans="63:64" x14ac:dyDescent="0.25">
      <c r="BK13152" s="82">
        <v>18469</v>
      </c>
      <c r="BL13152" t="s">
        <v>8947</v>
      </c>
    </row>
    <row r="13153" spans="63:64" x14ac:dyDescent="0.25">
      <c r="BK13153" s="82">
        <v>18470</v>
      </c>
      <c r="BL13153" t="s">
        <v>8352</v>
      </c>
    </row>
    <row r="13154" spans="63:64" x14ac:dyDescent="0.25">
      <c r="BK13154" s="82">
        <v>18471</v>
      </c>
      <c r="BL13154" t="s">
        <v>12571</v>
      </c>
    </row>
    <row r="13155" spans="63:64" x14ac:dyDescent="0.25">
      <c r="BK13155" s="82">
        <v>18472</v>
      </c>
      <c r="BL13155" t="s">
        <v>12572</v>
      </c>
    </row>
    <row r="13156" spans="63:64" x14ac:dyDescent="0.25">
      <c r="BK13156" s="82">
        <v>18473</v>
      </c>
      <c r="BL13156" t="s">
        <v>12573</v>
      </c>
    </row>
    <row r="13157" spans="63:64" x14ac:dyDescent="0.25">
      <c r="BK13157" s="82">
        <v>18474</v>
      </c>
      <c r="BL13157" t="s">
        <v>11988</v>
      </c>
    </row>
    <row r="13158" spans="63:64" x14ac:dyDescent="0.25">
      <c r="BK13158" s="82">
        <v>18475</v>
      </c>
      <c r="BL13158" t="s">
        <v>12574</v>
      </c>
    </row>
    <row r="13159" spans="63:64" x14ac:dyDescent="0.25">
      <c r="BK13159" s="82">
        <v>18476</v>
      </c>
      <c r="BL13159" t="s">
        <v>12575</v>
      </c>
    </row>
    <row r="13160" spans="63:64" x14ac:dyDescent="0.25">
      <c r="BK13160" s="82">
        <v>18477</v>
      </c>
      <c r="BL13160" t="s">
        <v>12576</v>
      </c>
    </row>
    <row r="13161" spans="63:64" x14ac:dyDescent="0.25">
      <c r="BK13161" s="82">
        <v>18478</v>
      </c>
      <c r="BL13161" t="s">
        <v>12577</v>
      </c>
    </row>
    <row r="13162" spans="63:64" x14ac:dyDescent="0.25">
      <c r="BK13162" s="82">
        <v>18479</v>
      </c>
      <c r="BL13162" t="s">
        <v>12578</v>
      </c>
    </row>
    <row r="13163" spans="63:64" x14ac:dyDescent="0.25">
      <c r="BK13163" s="82">
        <v>18480</v>
      </c>
      <c r="BL13163" t="s">
        <v>7792</v>
      </c>
    </row>
    <row r="13164" spans="63:64" x14ac:dyDescent="0.25">
      <c r="BK13164" s="82">
        <v>18481</v>
      </c>
      <c r="BL13164" t="s">
        <v>12579</v>
      </c>
    </row>
    <row r="13165" spans="63:64" x14ac:dyDescent="0.25">
      <c r="BK13165" s="82">
        <v>18482</v>
      </c>
      <c r="BL13165" t="s">
        <v>12580</v>
      </c>
    </row>
    <row r="13166" spans="63:64" x14ac:dyDescent="0.25">
      <c r="BK13166" s="82">
        <v>18483</v>
      </c>
      <c r="BL13166" t="s">
        <v>3354</v>
      </c>
    </row>
    <row r="13167" spans="63:64" x14ac:dyDescent="0.25">
      <c r="BK13167" s="82">
        <v>18484</v>
      </c>
      <c r="BL13167" t="s">
        <v>12581</v>
      </c>
    </row>
    <row r="13168" spans="63:64" x14ac:dyDescent="0.25">
      <c r="BK13168" s="82">
        <v>18485</v>
      </c>
      <c r="BL13168" t="s">
        <v>12582</v>
      </c>
    </row>
    <row r="13169" spans="63:64" x14ac:dyDescent="0.25">
      <c r="BK13169" s="82">
        <v>18486</v>
      </c>
      <c r="BL13169" t="s">
        <v>12583</v>
      </c>
    </row>
    <row r="13170" spans="63:64" x14ac:dyDescent="0.25">
      <c r="BK13170" s="82">
        <v>18487</v>
      </c>
      <c r="BL13170" t="s">
        <v>12584</v>
      </c>
    </row>
    <row r="13171" spans="63:64" x14ac:dyDescent="0.25">
      <c r="BK13171" s="82">
        <v>18488</v>
      </c>
      <c r="BL13171" t="s">
        <v>12585</v>
      </c>
    </row>
    <row r="13172" spans="63:64" x14ac:dyDescent="0.25">
      <c r="BK13172" s="82">
        <v>18489</v>
      </c>
      <c r="BL13172" t="s">
        <v>12586</v>
      </c>
    </row>
    <row r="13173" spans="63:64" x14ac:dyDescent="0.25">
      <c r="BK13173" s="82">
        <v>18490</v>
      </c>
      <c r="BL13173" t="s">
        <v>12587</v>
      </c>
    </row>
    <row r="13174" spans="63:64" x14ac:dyDescent="0.25">
      <c r="BK13174" s="82">
        <v>18491</v>
      </c>
      <c r="BL13174" t="s">
        <v>12588</v>
      </c>
    </row>
    <row r="13175" spans="63:64" x14ac:dyDescent="0.25">
      <c r="BK13175" s="82">
        <v>18492</v>
      </c>
      <c r="BL13175" t="s">
        <v>12589</v>
      </c>
    </row>
    <row r="13176" spans="63:64" x14ac:dyDescent="0.25">
      <c r="BK13176" s="82">
        <v>18493</v>
      </c>
      <c r="BL13176" t="s">
        <v>12590</v>
      </c>
    </row>
    <row r="13177" spans="63:64" x14ac:dyDescent="0.25">
      <c r="BK13177" s="82">
        <v>18494</v>
      </c>
      <c r="BL13177" t="s">
        <v>12591</v>
      </c>
    </row>
    <row r="13178" spans="63:64" x14ac:dyDescent="0.25">
      <c r="BK13178" s="82">
        <v>18495</v>
      </c>
      <c r="BL13178" t="s">
        <v>12592</v>
      </c>
    </row>
    <row r="13179" spans="63:64" x14ac:dyDescent="0.25">
      <c r="BK13179" s="82">
        <v>18496</v>
      </c>
      <c r="BL13179" t="s">
        <v>12593</v>
      </c>
    </row>
    <row r="13180" spans="63:64" x14ac:dyDescent="0.25">
      <c r="BK13180" s="82">
        <v>18497</v>
      </c>
      <c r="BL13180" t="s">
        <v>12594</v>
      </c>
    </row>
    <row r="13181" spans="63:64" x14ac:dyDescent="0.25">
      <c r="BK13181" s="82">
        <v>18498</v>
      </c>
      <c r="BL13181" t="s">
        <v>3603</v>
      </c>
    </row>
    <row r="13182" spans="63:64" x14ac:dyDescent="0.25">
      <c r="BK13182" s="82">
        <v>18499</v>
      </c>
      <c r="BL13182" t="s">
        <v>12595</v>
      </c>
    </row>
    <row r="13183" spans="63:64" x14ac:dyDescent="0.25">
      <c r="BK13183" s="82">
        <v>18500</v>
      </c>
      <c r="BL13183" t="s">
        <v>12596</v>
      </c>
    </row>
    <row r="13184" spans="63:64" x14ac:dyDescent="0.25">
      <c r="BK13184" s="82">
        <v>18501</v>
      </c>
      <c r="BL13184" t="s">
        <v>9251</v>
      </c>
    </row>
    <row r="13185" spans="63:64" x14ac:dyDescent="0.25">
      <c r="BK13185" s="82">
        <v>18502</v>
      </c>
      <c r="BL13185" t="s">
        <v>12597</v>
      </c>
    </row>
    <row r="13186" spans="63:64" x14ac:dyDescent="0.25">
      <c r="BK13186" s="82">
        <v>18503</v>
      </c>
      <c r="BL13186" t="s">
        <v>12598</v>
      </c>
    </row>
    <row r="13187" spans="63:64" x14ac:dyDescent="0.25">
      <c r="BK13187" s="82">
        <v>18504</v>
      </c>
      <c r="BL13187" t="s">
        <v>12599</v>
      </c>
    </row>
    <row r="13188" spans="63:64" x14ac:dyDescent="0.25">
      <c r="BK13188" s="82">
        <v>18505</v>
      </c>
      <c r="BL13188" t="s">
        <v>12600</v>
      </c>
    </row>
    <row r="13189" spans="63:64" x14ac:dyDescent="0.25">
      <c r="BK13189" s="82">
        <v>18506</v>
      </c>
      <c r="BL13189" t="s">
        <v>5163</v>
      </c>
    </row>
    <row r="13190" spans="63:64" x14ac:dyDescent="0.25">
      <c r="BK13190" s="82">
        <v>18507</v>
      </c>
      <c r="BL13190" t="s">
        <v>12601</v>
      </c>
    </row>
    <row r="13191" spans="63:64" x14ac:dyDescent="0.25">
      <c r="BK13191" s="82">
        <v>18508</v>
      </c>
      <c r="BL13191" t="s">
        <v>12602</v>
      </c>
    </row>
    <row r="13192" spans="63:64" x14ac:dyDescent="0.25">
      <c r="BK13192" s="82">
        <v>18509</v>
      </c>
      <c r="BL13192" t="s">
        <v>12603</v>
      </c>
    </row>
    <row r="13193" spans="63:64" x14ac:dyDescent="0.25">
      <c r="BK13193" s="82">
        <v>18510</v>
      </c>
      <c r="BL13193" t="s">
        <v>9422</v>
      </c>
    </row>
    <row r="13194" spans="63:64" x14ac:dyDescent="0.25">
      <c r="BK13194" s="82">
        <v>18511</v>
      </c>
      <c r="BL13194" t="s">
        <v>6200</v>
      </c>
    </row>
    <row r="13195" spans="63:64" x14ac:dyDescent="0.25">
      <c r="BK13195" s="82">
        <v>18512</v>
      </c>
      <c r="BL13195" t="s">
        <v>10792</v>
      </c>
    </row>
    <row r="13196" spans="63:64" x14ac:dyDescent="0.25">
      <c r="BK13196" s="82">
        <v>18513</v>
      </c>
      <c r="BL13196" t="s">
        <v>12604</v>
      </c>
    </row>
    <row r="13197" spans="63:64" x14ac:dyDescent="0.25">
      <c r="BK13197" s="82">
        <v>18514</v>
      </c>
      <c r="BL13197" t="s">
        <v>8070</v>
      </c>
    </row>
    <row r="13198" spans="63:64" x14ac:dyDescent="0.25">
      <c r="BK13198" s="82">
        <v>18515</v>
      </c>
      <c r="BL13198" t="s">
        <v>12605</v>
      </c>
    </row>
    <row r="13199" spans="63:64" x14ac:dyDescent="0.25">
      <c r="BK13199" s="82">
        <v>18516</v>
      </c>
      <c r="BL13199" t="s">
        <v>12606</v>
      </c>
    </row>
    <row r="13200" spans="63:64" x14ac:dyDescent="0.25">
      <c r="BK13200" s="82">
        <v>18517</v>
      </c>
      <c r="BL13200" t="s">
        <v>12607</v>
      </c>
    </row>
    <row r="13201" spans="63:64" x14ac:dyDescent="0.25">
      <c r="BK13201" s="82">
        <v>18518</v>
      </c>
      <c r="BL13201" t="s">
        <v>7829</v>
      </c>
    </row>
    <row r="13202" spans="63:64" x14ac:dyDescent="0.25">
      <c r="BK13202" s="82">
        <v>18519</v>
      </c>
      <c r="BL13202" t="s">
        <v>12608</v>
      </c>
    </row>
    <row r="13203" spans="63:64" x14ac:dyDescent="0.25">
      <c r="BK13203" s="82">
        <v>18520</v>
      </c>
      <c r="BL13203" t="s">
        <v>12609</v>
      </c>
    </row>
    <row r="13204" spans="63:64" x14ac:dyDescent="0.25">
      <c r="BK13204" s="82">
        <v>18521</v>
      </c>
      <c r="BL13204" t="s">
        <v>12560</v>
      </c>
    </row>
    <row r="13205" spans="63:64" x14ac:dyDescent="0.25">
      <c r="BK13205" s="82">
        <v>18522</v>
      </c>
      <c r="BL13205" t="s">
        <v>12017</v>
      </c>
    </row>
    <row r="13206" spans="63:64" x14ac:dyDescent="0.25">
      <c r="BK13206" s="82">
        <v>18523</v>
      </c>
      <c r="BL13206" t="s">
        <v>12610</v>
      </c>
    </row>
    <row r="13207" spans="63:64" x14ac:dyDescent="0.25">
      <c r="BK13207" s="82">
        <v>18524</v>
      </c>
      <c r="BL13207" t="s">
        <v>12611</v>
      </c>
    </row>
    <row r="13208" spans="63:64" x14ac:dyDescent="0.25">
      <c r="BK13208" s="82">
        <v>18525</v>
      </c>
      <c r="BL13208" t="s">
        <v>12612</v>
      </c>
    </row>
    <row r="13209" spans="63:64" x14ac:dyDescent="0.25">
      <c r="BK13209" s="82">
        <v>18526</v>
      </c>
      <c r="BL13209" t="s">
        <v>12613</v>
      </c>
    </row>
    <row r="13210" spans="63:64" x14ac:dyDescent="0.25">
      <c r="BK13210" s="82">
        <v>18527</v>
      </c>
      <c r="BL13210" t="s">
        <v>12614</v>
      </c>
    </row>
    <row r="13211" spans="63:64" x14ac:dyDescent="0.25">
      <c r="BK13211" s="82">
        <v>18528</v>
      </c>
      <c r="BL13211" t="s">
        <v>12615</v>
      </c>
    </row>
    <row r="13212" spans="63:64" x14ac:dyDescent="0.25">
      <c r="BK13212" s="82">
        <v>18529</v>
      </c>
      <c r="BL13212" t="s">
        <v>12616</v>
      </c>
    </row>
    <row r="13213" spans="63:64" x14ac:dyDescent="0.25">
      <c r="BK13213" s="82">
        <v>18530</v>
      </c>
      <c r="BL13213" t="s">
        <v>12617</v>
      </c>
    </row>
    <row r="13214" spans="63:64" x14ac:dyDescent="0.25">
      <c r="BK13214" s="82">
        <v>18531</v>
      </c>
      <c r="BL13214" t="s">
        <v>3747</v>
      </c>
    </row>
    <row r="13215" spans="63:64" x14ac:dyDescent="0.25">
      <c r="BK13215" s="82">
        <v>18532</v>
      </c>
      <c r="BL13215" t="s">
        <v>12618</v>
      </c>
    </row>
    <row r="13216" spans="63:64" x14ac:dyDescent="0.25">
      <c r="BK13216" s="82">
        <v>18533</v>
      </c>
      <c r="BL13216" t="s">
        <v>12619</v>
      </c>
    </row>
    <row r="13217" spans="63:64" x14ac:dyDescent="0.25">
      <c r="BK13217" s="82">
        <v>18534</v>
      </c>
      <c r="BL13217" t="s">
        <v>12620</v>
      </c>
    </row>
    <row r="13218" spans="63:64" x14ac:dyDescent="0.25">
      <c r="BK13218" s="82">
        <v>18535</v>
      </c>
      <c r="BL13218" t="s">
        <v>11995</v>
      </c>
    </row>
    <row r="13219" spans="63:64" x14ac:dyDescent="0.25">
      <c r="BK13219" s="82">
        <v>18536</v>
      </c>
      <c r="BL13219" t="s">
        <v>12621</v>
      </c>
    </row>
    <row r="13220" spans="63:64" x14ac:dyDescent="0.25">
      <c r="BK13220" s="82">
        <v>18537</v>
      </c>
      <c r="BL13220" t="s">
        <v>12622</v>
      </c>
    </row>
    <row r="13221" spans="63:64" x14ac:dyDescent="0.25">
      <c r="BK13221" s="82">
        <v>18538</v>
      </c>
      <c r="BL13221" t="s">
        <v>12623</v>
      </c>
    </row>
    <row r="13222" spans="63:64" x14ac:dyDescent="0.25">
      <c r="BK13222" s="82">
        <v>18539</v>
      </c>
      <c r="BL13222" t="s">
        <v>12624</v>
      </c>
    </row>
    <row r="13223" spans="63:64" x14ac:dyDescent="0.25">
      <c r="BK13223" s="82">
        <v>18540</v>
      </c>
      <c r="BL13223" t="s">
        <v>12625</v>
      </c>
    </row>
    <row r="13224" spans="63:64" x14ac:dyDescent="0.25">
      <c r="BK13224" s="82">
        <v>18541</v>
      </c>
      <c r="BL13224" t="s">
        <v>11988</v>
      </c>
    </row>
    <row r="13225" spans="63:64" x14ac:dyDescent="0.25">
      <c r="BK13225" s="82">
        <v>18542</v>
      </c>
      <c r="BL13225" t="s">
        <v>12590</v>
      </c>
    </row>
    <row r="13226" spans="63:64" x14ac:dyDescent="0.25">
      <c r="BK13226" s="82">
        <v>18543</v>
      </c>
      <c r="BL13226" t="s">
        <v>12626</v>
      </c>
    </row>
    <row r="13227" spans="63:64" x14ac:dyDescent="0.25">
      <c r="BK13227" s="82">
        <v>18544</v>
      </c>
      <c r="BL13227" t="s">
        <v>6166</v>
      </c>
    </row>
    <row r="13228" spans="63:64" x14ac:dyDescent="0.25">
      <c r="BK13228" s="82">
        <v>18545</v>
      </c>
      <c r="BL13228" t="s">
        <v>6018</v>
      </c>
    </row>
    <row r="13229" spans="63:64" x14ac:dyDescent="0.25">
      <c r="BK13229" s="82">
        <v>18546</v>
      </c>
      <c r="BL13229" t="s">
        <v>11352</v>
      </c>
    </row>
    <row r="13230" spans="63:64" x14ac:dyDescent="0.25">
      <c r="BK13230" s="82">
        <v>18547</v>
      </c>
      <c r="BL13230" t="s">
        <v>6461</v>
      </c>
    </row>
    <row r="13231" spans="63:64" x14ac:dyDescent="0.25">
      <c r="BK13231" s="82">
        <v>18548</v>
      </c>
      <c r="BL13231" t="s">
        <v>12627</v>
      </c>
    </row>
    <row r="13232" spans="63:64" x14ac:dyDescent="0.25">
      <c r="BK13232" s="82">
        <v>18549</v>
      </c>
      <c r="BL13232" t="s">
        <v>11260</v>
      </c>
    </row>
    <row r="13233" spans="63:64" x14ac:dyDescent="0.25">
      <c r="BK13233" s="82">
        <v>18550</v>
      </c>
      <c r="BL13233" t="s">
        <v>12597</v>
      </c>
    </row>
    <row r="13234" spans="63:64" x14ac:dyDescent="0.25">
      <c r="BK13234" s="82">
        <v>18551</v>
      </c>
      <c r="BL13234" t="s">
        <v>12628</v>
      </c>
    </row>
    <row r="13235" spans="63:64" x14ac:dyDescent="0.25">
      <c r="BK13235" s="82">
        <v>18552</v>
      </c>
      <c r="BL13235" t="s">
        <v>12629</v>
      </c>
    </row>
    <row r="13236" spans="63:64" x14ac:dyDescent="0.25">
      <c r="BK13236" s="82">
        <v>18553</v>
      </c>
      <c r="BL13236" t="s">
        <v>12629</v>
      </c>
    </row>
    <row r="13237" spans="63:64" x14ac:dyDescent="0.25">
      <c r="BK13237" s="82">
        <v>18554</v>
      </c>
      <c r="BL13237" t="s">
        <v>12630</v>
      </c>
    </row>
    <row r="13238" spans="63:64" x14ac:dyDescent="0.25">
      <c r="BK13238" s="82">
        <v>18555</v>
      </c>
      <c r="BL13238" t="s">
        <v>12631</v>
      </c>
    </row>
    <row r="13239" spans="63:64" x14ac:dyDescent="0.25">
      <c r="BK13239" s="82">
        <v>18556</v>
      </c>
      <c r="BL13239" t="s">
        <v>12632</v>
      </c>
    </row>
    <row r="13240" spans="63:64" x14ac:dyDescent="0.25">
      <c r="BK13240" s="82">
        <v>18557</v>
      </c>
      <c r="BL13240" t="s">
        <v>9687</v>
      </c>
    </row>
    <row r="13241" spans="63:64" x14ac:dyDescent="0.25">
      <c r="BK13241" s="82">
        <v>18558</v>
      </c>
      <c r="BL13241" t="s">
        <v>12633</v>
      </c>
    </row>
    <row r="13242" spans="63:64" x14ac:dyDescent="0.25">
      <c r="BK13242" s="82">
        <v>18559</v>
      </c>
      <c r="BL13242" t="s">
        <v>12634</v>
      </c>
    </row>
    <row r="13243" spans="63:64" x14ac:dyDescent="0.25">
      <c r="BK13243" s="82">
        <v>18560</v>
      </c>
      <c r="BL13243" t="s">
        <v>12635</v>
      </c>
    </row>
    <row r="13244" spans="63:64" x14ac:dyDescent="0.25">
      <c r="BK13244" s="82">
        <v>18561</v>
      </c>
      <c r="BL13244" t="s">
        <v>12636</v>
      </c>
    </row>
    <row r="13245" spans="63:64" x14ac:dyDescent="0.25">
      <c r="BK13245" s="82">
        <v>18562</v>
      </c>
      <c r="BL13245" t="s">
        <v>12637</v>
      </c>
    </row>
    <row r="13246" spans="63:64" x14ac:dyDescent="0.25">
      <c r="BK13246" s="82">
        <v>18563</v>
      </c>
      <c r="BL13246" t="s">
        <v>2456</v>
      </c>
    </row>
    <row r="13247" spans="63:64" x14ac:dyDescent="0.25">
      <c r="BK13247" s="82">
        <v>18564</v>
      </c>
      <c r="BL13247" t="s">
        <v>12638</v>
      </c>
    </row>
    <row r="13248" spans="63:64" x14ac:dyDescent="0.25">
      <c r="BK13248" s="82">
        <v>18565</v>
      </c>
      <c r="BL13248" t="s">
        <v>12639</v>
      </c>
    </row>
    <row r="13249" spans="63:64" x14ac:dyDescent="0.25">
      <c r="BK13249" s="82">
        <v>18566</v>
      </c>
      <c r="BL13249" t="s">
        <v>12640</v>
      </c>
    </row>
    <row r="13250" spans="63:64" x14ac:dyDescent="0.25">
      <c r="BK13250" s="82">
        <v>18567</v>
      </c>
      <c r="BL13250" t="s">
        <v>8004</v>
      </c>
    </row>
    <row r="13251" spans="63:64" x14ac:dyDescent="0.25">
      <c r="BK13251" s="82">
        <v>18568</v>
      </c>
      <c r="BL13251" t="s">
        <v>12641</v>
      </c>
    </row>
    <row r="13252" spans="63:64" x14ac:dyDescent="0.25">
      <c r="BK13252" s="82">
        <v>18569</v>
      </c>
      <c r="BL13252" t="s">
        <v>12984</v>
      </c>
    </row>
    <row r="13253" spans="63:64" x14ac:dyDescent="0.25">
      <c r="BK13253" s="82">
        <v>18570</v>
      </c>
      <c r="BL13253" t="s">
        <v>12642</v>
      </c>
    </row>
    <row r="13254" spans="63:64" x14ac:dyDescent="0.25">
      <c r="BK13254" s="82">
        <v>18571</v>
      </c>
      <c r="BL13254" t="s">
        <v>12643</v>
      </c>
    </row>
    <row r="13255" spans="63:64" x14ac:dyDescent="0.25">
      <c r="BK13255" s="82">
        <v>18572</v>
      </c>
      <c r="BL13255" t="s">
        <v>8959</v>
      </c>
    </row>
    <row r="13256" spans="63:64" x14ac:dyDescent="0.25">
      <c r="BK13256" s="82">
        <v>18573</v>
      </c>
      <c r="BL13256" t="s">
        <v>9308</v>
      </c>
    </row>
    <row r="13257" spans="63:64" x14ac:dyDescent="0.25">
      <c r="BK13257" s="82">
        <v>18574</v>
      </c>
      <c r="BL13257" t="s">
        <v>12644</v>
      </c>
    </row>
    <row r="13258" spans="63:64" x14ac:dyDescent="0.25">
      <c r="BK13258" s="82">
        <v>18575</v>
      </c>
      <c r="BL13258" t="s">
        <v>5849</v>
      </c>
    </row>
    <row r="13259" spans="63:64" x14ac:dyDescent="0.25">
      <c r="BK13259" s="82">
        <v>18576</v>
      </c>
      <c r="BL13259" t="s">
        <v>9697</v>
      </c>
    </row>
    <row r="13260" spans="63:64" x14ac:dyDescent="0.25">
      <c r="BK13260" s="82">
        <v>18577</v>
      </c>
      <c r="BL13260" t="s">
        <v>5393</v>
      </c>
    </row>
    <row r="13261" spans="63:64" x14ac:dyDescent="0.25">
      <c r="BK13261" s="82">
        <v>18578</v>
      </c>
      <c r="BL13261" t="s">
        <v>12645</v>
      </c>
    </row>
    <row r="13262" spans="63:64" x14ac:dyDescent="0.25">
      <c r="BK13262" s="82">
        <v>18579</v>
      </c>
      <c r="BL13262" t="s">
        <v>12646</v>
      </c>
    </row>
    <row r="13263" spans="63:64" x14ac:dyDescent="0.25">
      <c r="BK13263" s="82">
        <v>18580</v>
      </c>
      <c r="BL13263" t="s">
        <v>9268</v>
      </c>
    </row>
    <row r="13264" spans="63:64" x14ac:dyDescent="0.25">
      <c r="BK13264" s="82">
        <v>18581</v>
      </c>
      <c r="BL13264" t="s">
        <v>12647</v>
      </c>
    </row>
    <row r="13265" spans="63:64" x14ac:dyDescent="0.25">
      <c r="BK13265" s="82">
        <v>18582</v>
      </c>
      <c r="BL13265" t="s">
        <v>12648</v>
      </c>
    </row>
    <row r="13266" spans="63:64" x14ac:dyDescent="0.25">
      <c r="BK13266" s="82">
        <v>18583</v>
      </c>
      <c r="BL13266" t="s">
        <v>9279</v>
      </c>
    </row>
    <row r="13267" spans="63:64" x14ac:dyDescent="0.25">
      <c r="BK13267" s="82">
        <v>18584</v>
      </c>
      <c r="BL13267" t="s">
        <v>12649</v>
      </c>
    </row>
    <row r="13268" spans="63:64" x14ac:dyDescent="0.25">
      <c r="BK13268" s="82">
        <v>18585</v>
      </c>
      <c r="BL13268" t="s">
        <v>12650</v>
      </c>
    </row>
    <row r="13269" spans="63:64" x14ac:dyDescent="0.25">
      <c r="BK13269" s="82">
        <v>18586</v>
      </c>
      <c r="BL13269" t="s">
        <v>4207</v>
      </c>
    </row>
    <row r="13270" spans="63:64" x14ac:dyDescent="0.25">
      <c r="BK13270" s="82">
        <v>18587</v>
      </c>
      <c r="BL13270" t="s">
        <v>12651</v>
      </c>
    </row>
    <row r="13271" spans="63:64" x14ac:dyDescent="0.25">
      <c r="BK13271" s="82">
        <v>18588</v>
      </c>
      <c r="BL13271" t="s">
        <v>12652</v>
      </c>
    </row>
    <row r="13272" spans="63:64" x14ac:dyDescent="0.25">
      <c r="BK13272" s="82">
        <v>18589</v>
      </c>
      <c r="BL13272" t="s">
        <v>12653</v>
      </c>
    </row>
    <row r="13273" spans="63:64" x14ac:dyDescent="0.25">
      <c r="BK13273" s="82">
        <v>18590</v>
      </c>
      <c r="BL13273" t="s">
        <v>12654</v>
      </c>
    </row>
    <row r="13274" spans="63:64" x14ac:dyDescent="0.25">
      <c r="BK13274" s="82">
        <v>18591</v>
      </c>
      <c r="BL13274" t="s">
        <v>12655</v>
      </c>
    </row>
    <row r="13275" spans="63:64" x14ac:dyDescent="0.25">
      <c r="BK13275" s="82">
        <v>18592</v>
      </c>
      <c r="BL13275" t="s">
        <v>12656</v>
      </c>
    </row>
    <row r="13276" spans="63:64" x14ac:dyDescent="0.25">
      <c r="BK13276" s="82">
        <v>18593</v>
      </c>
      <c r="BL13276" t="s">
        <v>3357</v>
      </c>
    </row>
    <row r="13277" spans="63:64" x14ac:dyDescent="0.25">
      <c r="BK13277" s="82">
        <v>18594</v>
      </c>
      <c r="BL13277" t="s">
        <v>3221</v>
      </c>
    </row>
    <row r="13278" spans="63:64" x14ac:dyDescent="0.25">
      <c r="BK13278" s="82">
        <v>18595</v>
      </c>
      <c r="BL13278" t="s">
        <v>12657</v>
      </c>
    </row>
    <row r="13279" spans="63:64" x14ac:dyDescent="0.25">
      <c r="BK13279" s="82">
        <v>18596</v>
      </c>
      <c r="BL13279" t="s">
        <v>12596</v>
      </c>
    </row>
    <row r="13280" spans="63:64" x14ac:dyDescent="0.25">
      <c r="BK13280" s="82">
        <v>18597</v>
      </c>
      <c r="BL13280" t="s">
        <v>12658</v>
      </c>
    </row>
    <row r="13281" spans="63:64" x14ac:dyDescent="0.25">
      <c r="BK13281" s="82">
        <v>18598</v>
      </c>
      <c r="BL13281" t="s">
        <v>12659</v>
      </c>
    </row>
    <row r="13282" spans="63:64" x14ac:dyDescent="0.25">
      <c r="BK13282" s="82">
        <v>18599</v>
      </c>
      <c r="BL13282" t="s">
        <v>12660</v>
      </c>
    </row>
    <row r="13283" spans="63:64" x14ac:dyDescent="0.25">
      <c r="BK13283" s="82">
        <v>18600</v>
      </c>
      <c r="BL13283" t="s">
        <v>12311</v>
      </c>
    </row>
    <row r="13284" spans="63:64" x14ac:dyDescent="0.25">
      <c r="BK13284" s="82">
        <v>18601</v>
      </c>
      <c r="BL13284" t="s">
        <v>12661</v>
      </c>
    </row>
    <row r="13285" spans="63:64" x14ac:dyDescent="0.25">
      <c r="BK13285" s="82">
        <v>18602</v>
      </c>
      <c r="BL13285" t="s">
        <v>8830</v>
      </c>
    </row>
    <row r="13286" spans="63:64" x14ac:dyDescent="0.25">
      <c r="BK13286" s="82">
        <v>18603</v>
      </c>
      <c r="BL13286" t="s">
        <v>12662</v>
      </c>
    </row>
    <row r="13287" spans="63:64" x14ac:dyDescent="0.25">
      <c r="BK13287" s="82">
        <v>18604</v>
      </c>
      <c r="BL13287" t="s">
        <v>12663</v>
      </c>
    </row>
    <row r="13288" spans="63:64" x14ac:dyDescent="0.25">
      <c r="BK13288" s="82">
        <v>18605</v>
      </c>
      <c r="BL13288" t="s">
        <v>12664</v>
      </c>
    </row>
    <row r="13289" spans="63:64" x14ac:dyDescent="0.25">
      <c r="BK13289" s="82">
        <v>18606</v>
      </c>
      <c r="BL13289" t="s">
        <v>10336</v>
      </c>
    </row>
    <row r="13290" spans="63:64" x14ac:dyDescent="0.25">
      <c r="BK13290" s="82">
        <v>18607</v>
      </c>
      <c r="BL13290" t="s">
        <v>12665</v>
      </c>
    </row>
    <row r="13291" spans="63:64" x14ac:dyDescent="0.25">
      <c r="BK13291" s="82">
        <v>18608</v>
      </c>
      <c r="BL13291" t="s">
        <v>12666</v>
      </c>
    </row>
    <row r="13292" spans="63:64" x14ac:dyDescent="0.25">
      <c r="BK13292" s="82">
        <v>18609</v>
      </c>
      <c r="BL13292" t="s">
        <v>12667</v>
      </c>
    </row>
    <row r="13293" spans="63:64" x14ac:dyDescent="0.25">
      <c r="BK13293" s="82">
        <v>18610</v>
      </c>
      <c r="BL13293" t="s">
        <v>12668</v>
      </c>
    </row>
    <row r="13294" spans="63:64" x14ac:dyDescent="0.25">
      <c r="BK13294" s="82">
        <v>18611</v>
      </c>
      <c r="BL13294" t="s">
        <v>12669</v>
      </c>
    </row>
    <row r="13295" spans="63:64" x14ac:dyDescent="0.25">
      <c r="BK13295" s="82">
        <v>18612</v>
      </c>
      <c r="BL13295" t="s">
        <v>12670</v>
      </c>
    </row>
    <row r="13296" spans="63:64" x14ac:dyDescent="0.25">
      <c r="BK13296" s="82">
        <v>18613</v>
      </c>
      <c r="BL13296" t="s">
        <v>12671</v>
      </c>
    </row>
    <row r="13297" spans="63:64" x14ac:dyDescent="0.25">
      <c r="BK13297" s="82">
        <v>18614</v>
      </c>
      <c r="BL13297" t="s">
        <v>3528</v>
      </c>
    </row>
    <row r="13298" spans="63:64" x14ac:dyDescent="0.25">
      <c r="BK13298" s="82">
        <v>18615</v>
      </c>
      <c r="BL13298" t="s">
        <v>12672</v>
      </c>
    </row>
    <row r="13299" spans="63:64" x14ac:dyDescent="0.25">
      <c r="BK13299" s="82">
        <v>18616</v>
      </c>
      <c r="BL13299" t="s">
        <v>12673</v>
      </c>
    </row>
    <row r="13300" spans="63:64" x14ac:dyDescent="0.25">
      <c r="BK13300" s="82">
        <v>18617</v>
      </c>
      <c r="BL13300" t="s">
        <v>12674</v>
      </c>
    </row>
    <row r="13301" spans="63:64" x14ac:dyDescent="0.25">
      <c r="BK13301" s="82">
        <v>18618</v>
      </c>
      <c r="BL13301" t="s">
        <v>11591</v>
      </c>
    </row>
    <row r="13302" spans="63:64" x14ac:dyDescent="0.25">
      <c r="BK13302" s="82">
        <v>18619</v>
      </c>
      <c r="BL13302" t="s">
        <v>11042</v>
      </c>
    </row>
    <row r="13303" spans="63:64" x14ac:dyDescent="0.25">
      <c r="BK13303" s="82">
        <v>18620</v>
      </c>
      <c r="BL13303" t="s">
        <v>12675</v>
      </c>
    </row>
    <row r="13304" spans="63:64" x14ac:dyDescent="0.25">
      <c r="BK13304" s="82">
        <v>18621</v>
      </c>
      <c r="BL13304" t="s">
        <v>12676</v>
      </c>
    </row>
    <row r="13305" spans="63:64" x14ac:dyDescent="0.25">
      <c r="BK13305" s="82">
        <v>18622</v>
      </c>
      <c r="BL13305" t="s">
        <v>12677</v>
      </c>
    </row>
    <row r="13306" spans="63:64" x14ac:dyDescent="0.25">
      <c r="BK13306" s="82">
        <v>18623</v>
      </c>
      <c r="BL13306" t="s">
        <v>12678</v>
      </c>
    </row>
    <row r="13307" spans="63:64" x14ac:dyDescent="0.25">
      <c r="BK13307" s="82">
        <v>18624</v>
      </c>
      <c r="BL13307" t="s">
        <v>12679</v>
      </c>
    </row>
    <row r="13308" spans="63:64" x14ac:dyDescent="0.25">
      <c r="BK13308" s="82">
        <v>18625</v>
      </c>
      <c r="BL13308" t="s">
        <v>12680</v>
      </c>
    </row>
    <row r="13309" spans="63:64" x14ac:dyDescent="0.25">
      <c r="BK13309" s="82">
        <v>18626</v>
      </c>
      <c r="BL13309" t="s">
        <v>12681</v>
      </c>
    </row>
    <row r="13310" spans="63:64" x14ac:dyDescent="0.25">
      <c r="BK13310" s="82">
        <v>18627</v>
      </c>
      <c r="BL13310" t="s">
        <v>12682</v>
      </c>
    </row>
    <row r="13311" spans="63:64" x14ac:dyDescent="0.25">
      <c r="BK13311" s="82">
        <v>18628</v>
      </c>
      <c r="BL13311" t="s">
        <v>12683</v>
      </c>
    </row>
    <row r="13312" spans="63:64" x14ac:dyDescent="0.25">
      <c r="BK13312" s="82">
        <v>18629</v>
      </c>
      <c r="BL13312" t="s">
        <v>3726</v>
      </c>
    </row>
    <row r="13313" spans="63:64" x14ac:dyDescent="0.25">
      <c r="BK13313" s="82">
        <v>18630</v>
      </c>
      <c r="BL13313" t="s">
        <v>12684</v>
      </c>
    </row>
    <row r="13314" spans="63:64" x14ac:dyDescent="0.25">
      <c r="BK13314" s="82">
        <v>18631</v>
      </c>
      <c r="BL13314" t="s">
        <v>12685</v>
      </c>
    </row>
    <row r="13315" spans="63:64" x14ac:dyDescent="0.25">
      <c r="BK13315" s="82">
        <v>18632</v>
      </c>
      <c r="BL13315" t="s">
        <v>4996</v>
      </c>
    </row>
    <row r="13316" spans="63:64" x14ac:dyDescent="0.25">
      <c r="BK13316" s="82">
        <v>18633</v>
      </c>
      <c r="BL13316" t="s">
        <v>3946</v>
      </c>
    </row>
    <row r="13317" spans="63:64" x14ac:dyDescent="0.25">
      <c r="BK13317" s="82">
        <v>18634</v>
      </c>
      <c r="BL13317" t="s">
        <v>12686</v>
      </c>
    </row>
    <row r="13318" spans="63:64" x14ac:dyDescent="0.25">
      <c r="BK13318" s="82">
        <v>18635</v>
      </c>
      <c r="BL13318" t="s">
        <v>9301</v>
      </c>
    </row>
    <row r="13319" spans="63:64" x14ac:dyDescent="0.25">
      <c r="BK13319" s="82">
        <v>18636</v>
      </c>
      <c r="BL13319" t="s">
        <v>4815</v>
      </c>
    </row>
    <row r="13320" spans="63:64" x14ac:dyDescent="0.25">
      <c r="BK13320" s="82">
        <v>18637</v>
      </c>
      <c r="BL13320" t="s">
        <v>12687</v>
      </c>
    </row>
    <row r="13321" spans="63:64" x14ac:dyDescent="0.25">
      <c r="BK13321" s="82">
        <v>18638</v>
      </c>
      <c r="BL13321" t="s">
        <v>12688</v>
      </c>
    </row>
    <row r="13322" spans="63:64" x14ac:dyDescent="0.25">
      <c r="BK13322" s="82">
        <v>18639</v>
      </c>
      <c r="BL13322" t="s">
        <v>12689</v>
      </c>
    </row>
    <row r="13323" spans="63:64" x14ac:dyDescent="0.25">
      <c r="BK13323" s="82">
        <v>18640</v>
      </c>
      <c r="BL13323" t="s">
        <v>8423</v>
      </c>
    </row>
    <row r="13324" spans="63:64" x14ac:dyDescent="0.25">
      <c r="BK13324" s="82">
        <v>18641</v>
      </c>
      <c r="BL13324" t="s">
        <v>9422</v>
      </c>
    </row>
    <row r="13325" spans="63:64" x14ac:dyDescent="0.25">
      <c r="BK13325" s="82">
        <v>18642</v>
      </c>
      <c r="BL13325" t="s">
        <v>12690</v>
      </c>
    </row>
    <row r="13326" spans="63:64" x14ac:dyDescent="0.25">
      <c r="BK13326" s="82">
        <v>18643</v>
      </c>
      <c r="BL13326" t="s">
        <v>12691</v>
      </c>
    </row>
    <row r="13327" spans="63:64" x14ac:dyDescent="0.25">
      <c r="BK13327" s="82">
        <v>18644</v>
      </c>
      <c r="BL13327" t="s">
        <v>12692</v>
      </c>
    </row>
    <row r="13328" spans="63:64" x14ac:dyDescent="0.25">
      <c r="BK13328" s="82">
        <v>18645</v>
      </c>
      <c r="BL13328" t="s">
        <v>12693</v>
      </c>
    </row>
    <row r="13329" spans="63:64" x14ac:dyDescent="0.25">
      <c r="BK13329" s="82">
        <v>18646</v>
      </c>
      <c r="BL13329" t="s">
        <v>12694</v>
      </c>
    </row>
    <row r="13330" spans="63:64" x14ac:dyDescent="0.25">
      <c r="BK13330" s="82">
        <v>18647</v>
      </c>
      <c r="BL13330" t="s">
        <v>12695</v>
      </c>
    </row>
    <row r="13331" spans="63:64" x14ac:dyDescent="0.25">
      <c r="BK13331" s="82">
        <v>18648</v>
      </c>
      <c r="BL13331" t="s">
        <v>12696</v>
      </c>
    </row>
    <row r="13332" spans="63:64" x14ac:dyDescent="0.25">
      <c r="BK13332" s="82">
        <v>18649</v>
      </c>
      <c r="BL13332" t="s">
        <v>12697</v>
      </c>
    </row>
    <row r="13333" spans="63:64" x14ac:dyDescent="0.25">
      <c r="BK13333" s="82">
        <v>18650</v>
      </c>
      <c r="BL13333" t="s">
        <v>4806</v>
      </c>
    </row>
    <row r="13334" spans="63:64" x14ac:dyDescent="0.25">
      <c r="BK13334" s="82">
        <v>18651</v>
      </c>
      <c r="BL13334" t="s">
        <v>12698</v>
      </c>
    </row>
    <row r="13335" spans="63:64" x14ac:dyDescent="0.25">
      <c r="BK13335" s="82">
        <v>18652</v>
      </c>
      <c r="BL13335" t="s">
        <v>12699</v>
      </c>
    </row>
    <row r="13336" spans="63:64" x14ac:dyDescent="0.25">
      <c r="BK13336" s="82">
        <v>18653</v>
      </c>
      <c r="BL13336" t="s">
        <v>9755</v>
      </c>
    </row>
    <row r="13337" spans="63:64" x14ac:dyDescent="0.25">
      <c r="BK13337" s="82">
        <v>18654</v>
      </c>
      <c r="BL13337" t="s">
        <v>12700</v>
      </c>
    </row>
    <row r="13338" spans="63:64" x14ac:dyDescent="0.25">
      <c r="BK13338" s="82">
        <v>18655</v>
      </c>
      <c r="BL13338" t="s">
        <v>12701</v>
      </c>
    </row>
    <row r="13339" spans="63:64" x14ac:dyDescent="0.25">
      <c r="BK13339" s="82">
        <v>18656</v>
      </c>
      <c r="BL13339" t="s">
        <v>12702</v>
      </c>
    </row>
    <row r="13340" spans="63:64" x14ac:dyDescent="0.25">
      <c r="BK13340" s="82">
        <v>18657</v>
      </c>
      <c r="BL13340" t="s">
        <v>12703</v>
      </c>
    </row>
    <row r="13341" spans="63:64" x14ac:dyDescent="0.25">
      <c r="BK13341" s="82">
        <v>18658</v>
      </c>
      <c r="BL13341" t="s">
        <v>3381</v>
      </c>
    </row>
    <row r="13342" spans="63:64" x14ac:dyDescent="0.25">
      <c r="BK13342" s="82">
        <v>18659</v>
      </c>
      <c r="BL13342" t="s">
        <v>12704</v>
      </c>
    </row>
    <row r="13343" spans="63:64" x14ac:dyDescent="0.25">
      <c r="BK13343" s="82">
        <v>18660</v>
      </c>
      <c r="BL13343" t="s">
        <v>12705</v>
      </c>
    </row>
    <row r="13344" spans="63:64" x14ac:dyDescent="0.25">
      <c r="BK13344" s="82">
        <v>18661</v>
      </c>
      <c r="BL13344" t="s">
        <v>12706</v>
      </c>
    </row>
    <row r="13345" spans="63:64" x14ac:dyDescent="0.25">
      <c r="BK13345" s="82">
        <v>18662</v>
      </c>
      <c r="BL13345" t="s">
        <v>12707</v>
      </c>
    </row>
    <row r="13346" spans="63:64" x14ac:dyDescent="0.25">
      <c r="BK13346" s="82">
        <v>18663</v>
      </c>
      <c r="BL13346" t="s">
        <v>12708</v>
      </c>
    </row>
    <row r="13347" spans="63:64" x14ac:dyDescent="0.25">
      <c r="BK13347" s="82">
        <v>18664</v>
      </c>
      <c r="BL13347" t="s">
        <v>12709</v>
      </c>
    </row>
    <row r="13348" spans="63:64" x14ac:dyDescent="0.25">
      <c r="BK13348" s="82">
        <v>18665</v>
      </c>
      <c r="BL13348" t="s">
        <v>12710</v>
      </c>
    </row>
    <row r="13349" spans="63:64" x14ac:dyDescent="0.25">
      <c r="BK13349" s="82">
        <v>18666</v>
      </c>
      <c r="BL13349" t="s">
        <v>4961</v>
      </c>
    </row>
    <row r="13350" spans="63:64" x14ac:dyDescent="0.25">
      <c r="BK13350" s="82">
        <v>18667</v>
      </c>
      <c r="BL13350" t="s">
        <v>12711</v>
      </c>
    </row>
    <row r="13351" spans="63:64" x14ac:dyDescent="0.25">
      <c r="BK13351" s="82">
        <v>18668</v>
      </c>
      <c r="BL13351" t="s">
        <v>12712</v>
      </c>
    </row>
    <row r="13352" spans="63:64" x14ac:dyDescent="0.25">
      <c r="BK13352" s="82">
        <v>18669</v>
      </c>
      <c r="BL13352" t="s">
        <v>7860</v>
      </c>
    </row>
    <row r="13353" spans="63:64" x14ac:dyDescent="0.25">
      <c r="BK13353" s="82">
        <v>18670</v>
      </c>
      <c r="BL13353" t="s">
        <v>12713</v>
      </c>
    </row>
    <row r="13354" spans="63:64" x14ac:dyDescent="0.25">
      <c r="BK13354" s="82">
        <v>18671</v>
      </c>
      <c r="BL13354" t="s">
        <v>12714</v>
      </c>
    </row>
    <row r="13355" spans="63:64" x14ac:dyDescent="0.25">
      <c r="BK13355" s="82">
        <v>18672</v>
      </c>
      <c r="BL13355" t="s">
        <v>3357</v>
      </c>
    </row>
    <row r="13356" spans="63:64" x14ac:dyDescent="0.25">
      <c r="BK13356" s="82">
        <v>18673</v>
      </c>
      <c r="BL13356" t="s">
        <v>12715</v>
      </c>
    </row>
    <row r="13357" spans="63:64" x14ac:dyDescent="0.25">
      <c r="BK13357" s="82">
        <v>18674</v>
      </c>
      <c r="BL13357" t="s">
        <v>12715</v>
      </c>
    </row>
    <row r="13358" spans="63:64" x14ac:dyDescent="0.25">
      <c r="BK13358" s="82">
        <v>18675</v>
      </c>
      <c r="BL13358" t="s">
        <v>12715</v>
      </c>
    </row>
    <row r="13359" spans="63:64" x14ac:dyDescent="0.25">
      <c r="BK13359" s="82">
        <v>18676</v>
      </c>
      <c r="BL13359" t="s">
        <v>12715</v>
      </c>
    </row>
    <row r="13360" spans="63:64" x14ac:dyDescent="0.25">
      <c r="BK13360" s="82">
        <v>18677</v>
      </c>
      <c r="BL13360" t="s">
        <v>6351</v>
      </c>
    </row>
    <row r="13361" spans="63:64" x14ac:dyDescent="0.25">
      <c r="BK13361" s="82">
        <v>18678</v>
      </c>
      <c r="BL13361" t="s">
        <v>12716</v>
      </c>
    </row>
    <row r="13362" spans="63:64" x14ac:dyDescent="0.25">
      <c r="BK13362" s="82">
        <v>18679</v>
      </c>
      <c r="BL13362" t="s">
        <v>3362</v>
      </c>
    </row>
    <row r="13363" spans="63:64" x14ac:dyDescent="0.25">
      <c r="BK13363" s="82">
        <v>18680</v>
      </c>
      <c r="BL13363" t="s">
        <v>12717</v>
      </c>
    </row>
    <row r="13364" spans="63:64" x14ac:dyDescent="0.25">
      <c r="BK13364" s="82">
        <v>18681</v>
      </c>
      <c r="BL13364" t="s">
        <v>12718</v>
      </c>
    </row>
    <row r="13365" spans="63:64" x14ac:dyDescent="0.25">
      <c r="BK13365" s="82">
        <v>18682</v>
      </c>
      <c r="BL13365" t="s">
        <v>12416</v>
      </c>
    </row>
    <row r="13366" spans="63:64" x14ac:dyDescent="0.25">
      <c r="BK13366" s="82">
        <v>18683</v>
      </c>
      <c r="BL13366" t="s">
        <v>12719</v>
      </c>
    </row>
    <row r="13367" spans="63:64" x14ac:dyDescent="0.25">
      <c r="BK13367" s="82">
        <v>18684</v>
      </c>
      <c r="BL13367" t="s">
        <v>12720</v>
      </c>
    </row>
    <row r="13368" spans="63:64" x14ac:dyDescent="0.25">
      <c r="BK13368" s="82">
        <v>18685</v>
      </c>
      <c r="BL13368" t="s">
        <v>12439</v>
      </c>
    </row>
    <row r="13369" spans="63:64" x14ac:dyDescent="0.25">
      <c r="BK13369" s="82">
        <v>18686</v>
      </c>
      <c r="BL13369" t="s">
        <v>12721</v>
      </c>
    </row>
    <row r="13370" spans="63:64" x14ac:dyDescent="0.25">
      <c r="BK13370" s="82">
        <v>18687</v>
      </c>
      <c r="BL13370" t="s">
        <v>12421</v>
      </c>
    </row>
    <row r="13371" spans="63:64" x14ac:dyDescent="0.25">
      <c r="BK13371" s="82">
        <v>18688</v>
      </c>
      <c r="BL13371" t="s">
        <v>12722</v>
      </c>
    </row>
    <row r="13372" spans="63:64" x14ac:dyDescent="0.25">
      <c r="BK13372" s="82">
        <v>18689</v>
      </c>
      <c r="BL13372" t="s">
        <v>2773</v>
      </c>
    </row>
    <row r="13373" spans="63:64" x14ac:dyDescent="0.25">
      <c r="BK13373" s="82">
        <v>18690</v>
      </c>
      <c r="BL13373" t="s">
        <v>11360</v>
      </c>
    </row>
    <row r="13374" spans="63:64" x14ac:dyDescent="0.25">
      <c r="BK13374" s="82">
        <v>18691</v>
      </c>
      <c r="BL13374" t="s">
        <v>11967</v>
      </c>
    </row>
    <row r="13375" spans="63:64" x14ac:dyDescent="0.25">
      <c r="BK13375" s="82">
        <v>18692</v>
      </c>
      <c r="BL13375" t="s">
        <v>8988</v>
      </c>
    </row>
    <row r="13376" spans="63:64" x14ac:dyDescent="0.25">
      <c r="BK13376" s="82">
        <v>18693</v>
      </c>
      <c r="BL13376" t="s">
        <v>12723</v>
      </c>
    </row>
    <row r="13377" spans="63:64" x14ac:dyDescent="0.25">
      <c r="BK13377" s="82">
        <v>18694</v>
      </c>
      <c r="BL13377" t="s">
        <v>12724</v>
      </c>
    </row>
    <row r="13378" spans="63:64" x14ac:dyDescent="0.25">
      <c r="BK13378" s="82">
        <v>18695</v>
      </c>
      <c r="BL13378" t="s">
        <v>12725</v>
      </c>
    </row>
    <row r="13379" spans="63:64" x14ac:dyDescent="0.25">
      <c r="BK13379" s="82">
        <v>18696</v>
      </c>
      <c r="BL13379" t="s">
        <v>12485</v>
      </c>
    </row>
    <row r="13380" spans="63:64" x14ac:dyDescent="0.25">
      <c r="BK13380" s="82">
        <v>18697</v>
      </c>
      <c r="BL13380" t="s">
        <v>12726</v>
      </c>
    </row>
    <row r="13381" spans="63:64" x14ac:dyDescent="0.25">
      <c r="BK13381" s="82">
        <v>18698</v>
      </c>
      <c r="BL13381" t="s">
        <v>12727</v>
      </c>
    </row>
    <row r="13382" spans="63:64" x14ac:dyDescent="0.25">
      <c r="BK13382" s="82">
        <v>18699</v>
      </c>
      <c r="BL13382" t="s">
        <v>11715</v>
      </c>
    </row>
    <row r="13383" spans="63:64" x14ac:dyDescent="0.25">
      <c r="BK13383" s="82">
        <v>18700</v>
      </c>
      <c r="BL13383" t="s">
        <v>8420</v>
      </c>
    </row>
    <row r="13384" spans="63:64" x14ac:dyDescent="0.25">
      <c r="BK13384" s="82">
        <v>18701</v>
      </c>
      <c r="BL13384" t="s">
        <v>12436</v>
      </c>
    </row>
    <row r="13385" spans="63:64" x14ac:dyDescent="0.25">
      <c r="BK13385" s="82">
        <v>18702</v>
      </c>
      <c r="BL13385" t="s">
        <v>6771</v>
      </c>
    </row>
    <row r="13386" spans="63:64" x14ac:dyDescent="0.25">
      <c r="BK13386" s="82">
        <v>18703</v>
      </c>
      <c r="BL13386" t="s">
        <v>12728</v>
      </c>
    </row>
    <row r="13387" spans="63:64" x14ac:dyDescent="0.25">
      <c r="BK13387" s="82">
        <v>18704</v>
      </c>
      <c r="BL13387" t="s">
        <v>12729</v>
      </c>
    </row>
    <row r="13388" spans="63:64" x14ac:dyDescent="0.25">
      <c r="BK13388" s="82">
        <v>18705</v>
      </c>
      <c r="BL13388" t="s">
        <v>12241</v>
      </c>
    </row>
    <row r="13389" spans="63:64" x14ac:dyDescent="0.25">
      <c r="BK13389" s="82">
        <v>18706</v>
      </c>
      <c r="BL13389" t="s">
        <v>3011</v>
      </c>
    </row>
    <row r="13390" spans="63:64" x14ac:dyDescent="0.25">
      <c r="BK13390" s="82">
        <v>18707</v>
      </c>
      <c r="BL13390" t="s">
        <v>12730</v>
      </c>
    </row>
    <row r="13391" spans="63:64" x14ac:dyDescent="0.25">
      <c r="BK13391" s="82">
        <v>18708</v>
      </c>
      <c r="BL13391" t="s">
        <v>6289</v>
      </c>
    </row>
    <row r="13392" spans="63:64" x14ac:dyDescent="0.25">
      <c r="BK13392" s="82">
        <v>18709</v>
      </c>
      <c r="BL13392" t="s">
        <v>6771</v>
      </c>
    </row>
    <row r="13393" spans="63:64" x14ac:dyDescent="0.25">
      <c r="BK13393" s="82">
        <v>18710</v>
      </c>
      <c r="BL13393" t="s">
        <v>10149</v>
      </c>
    </row>
    <row r="13394" spans="63:64" x14ac:dyDescent="0.25">
      <c r="BK13394" s="82">
        <v>18711</v>
      </c>
      <c r="BL13394" t="s">
        <v>12731</v>
      </c>
    </row>
    <row r="13395" spans="63:64" x14ac:dyDescent="0.25">
      <c r="BK13395" s="82">
        <v>18712</v>
      </c>
      <c r="BL13395" t="s">
        <v>12732</v>
      </c>
    </row>
    <row r="13396" spans="63:64" x14ac:dyDescent="0.25">
      <c r="BK13396" s="82">
        <v>18713</v>
      </c>
      <c r="BL13396" t="s">
        <v>9583</v>
      </c>
    </row>
    <row r="13397" spans="63:64" x14ac:dyDescent="0.25">
      <c r="BK13397" s="82">
        <v>18714</v>
      </c>
      <c r="BL13397" t="s">
        <v>12733</v>
      </c>
    </row>
    <row r="13398" spans="63:64" x14ac:dyDescent="0.25">
      <c r="BK13398" s="82">
        <v>18715</v>
      </c>
      <c r="BL13398" t="s">
        <v>8742</v>
      </c>
    </row>
    <row r="13399" spans="63:64" x14ac:dyDescent="0.25">
      <c r="BK13399" s="82">
        <v>18716</v>
      </c>
      <c r="BL13399" t="s">
        <v>12734</v>
      </c>
    </row>
    <row r="13400" spans="63:64" x14ac:dyDescent="0.25">
      <c r="BK13400" s="82">
        <v>18718</v>
      </c>
      <c r="BL13400" t="s">
        <v>6843</v>
      </c>
    </row>
    <row r="13401" spans="63:64" x14ac:dyDescent="0.25">
      <c r="BK13401" s="82">
        <v>18719</v>
      </c>
      <c r="BL13401" t="s">
        <v>9806</v>
      </c>
    </row>
    <row r="13402" spans="63:64" x14ac:dyDescent="0.25">
      <c r="BK13402" s="82">
        <v>18720</v>
      </c>
      <c r="BL13402" t="s">
        <v>8982</v>
      </c>
    </row>
    <row r="13403" spans="63:64" x14ac:dyDescent="0.25">
      <c r="BK13403" s="82">
        <v>18721</v>
      </c>
      <c r="BL13403" t="s">
        <v>3556</v>
      </c>
    </row>
    <row r="13404" spans="63:64" x14ac:dyDescent="0.25">
      <c r="BK13404" s="82">
        <v>18722</v>
      </c>
      <c r="BL13404" t="s">
        <v>13019</v>
      </c>
    </row>
    <row r="13405" spans="63:64" x14ac:dyDescent="0.25">
      <c r="BK13405" s="82">
        <v>18723</v>
      </c>
      <c r="BL13405" t="s">
        <v>12735</v>
      </c>
    </row>
    <row r="13406" spans="63:64" x14ac:dyDescent="0.25">
      <c r="BK13406" s="82">
        <v>18724</v>
      </c>
      <c r="BL13406" t="s">
        <v>12695</v>
      </c>
    </row>
    <row r="13407" spans="63:64" x14ac:dyDescent="0.25">
      <c r="BK13407" s="82">
        <v>18725</v>
      </c>
      <c r="BL13407" t="s">
        <v>12314</v>
      </c>
    </row>
    <row r="13408" spans="63:64" x14ac:dyDescent="0.25">
      <c r="BK13408" s="82">
        <v>18726</v>
      </c>
      <c r="BL13408" t="s">
        <v>12736</v>
      </c>
    </row>
    <row r="13409" spans="63:64" x14ac:dyDescent="0.25">
      <c r="BK13409" s="82">
        <v>18727</v>
      </c>
      <c r="BL13409" t="s">
        <v>12737</v>
      </c>
    </row>
    <row r="13410" spans="63:64" x14ac:dyDescent="0.25">
      <c r="BK13410" s="82">
        <v>18728</v>
      </c>
      <c r="BL13410" t="s">
        <v>12738</v>
      </c>
    </row>
    <row r="13411" spans="63:64" x14ac:dyDescent="0.25">
      <c r="BK13411" s="82">
        <v>18729</v>
      </c>
      <c r="BL13411" t="s">
        <v>12739</v>
      </c>
    </row>
    <row r="13412" spans="63:64" x14ac:dyDescent="0.25">
      <c r="BK13412" s="82">
        <v>18730</v>
      </c>
      <c r="BL13412" t="s">
        <v>7684</v>
      </c>
    </row>
    <row r="13413" spans="63:64" x14ac:dyDescent="0.25">
      <c r="BK13413" s="82">
        <v>18731</v>
      </c>
      <c r="BL13413" t="s">
        <v>12740</v>
      </c>
    </row>
    <row r="13414" spans="63:64" x14ac:dyDescent="0.25">
      <c r="BK13414" s="82">
        <v>18732</v>
      </c>
      <c r="BL13414" t="s">
        <v>12741</v>
      </c>
    </row>
    <row r="13415" spans="63:64" x14ac:dyDescent="0.25">
      <c r="BK13415" s="82">
        <v>18733</v>
      </c>
      <c r="BL13415" t="s">
        <v>6714</v>
      </c>
    </row>
    <row r="13416" spans="63:64" x14ac:dyDescent="0.25">
      <c r="BK13416" s="82">
        <v>18734</v>
      </c>
      <c r="BL13416" t="s">
        <v>5111</v>
      </c>
    </row>
    <row r="13417" spans="63:64" x14ac:dyDescent="0.25">
      <c r="BK13417" s="82">
        <v>18735</v>
      </c>
      <c r="BL13417" t="s">
        <v>2438</v>
      </c>
    </row>
    <row r="13418" spans="63:64" x14ac:dyDescent="0.25">
      <c r="BK13418" s="82">
        <v>18736</v>
      </c>
      <c r="BL13418" t="s">
        <v>12742</v>
      </c>
    </row>
    <row r="13419" spans="63:64" x14ac:dyDescent="0.25">
      <c r="BK13419" s="82">
        <v>18737</v>
      </c>
      <c r="BL13419" t="s">
        <v>12743</v>
      </c>
    </row>
    <row r="13420" spans="63:64" x14ac:dyDescent="0.25">
      <c r="BK13420" s="82">
        <v>18738</v>
      </c>
      <c r="BL13420" t="s">
        <v>12744</v>
      </c>
    </row>
    <row r="13421" spans="63:64" x14ac:dyDescent="0.25">
      <c r="BK13421" s="82">
        <v>18739</v>
      </c>
      <c r="BL13421" t="s">
        <v>12745</v>
      </c>
    </row>
    <row r="13422" spans="63:64" x14ac:dyDescent="0.25">
      <c r="BK13422" s="82">
        <v>18740</v>
      </c>
      <c r="BL13422" t="s">
        <v>12746</v>
      </c>
    </row>
    <row r="13423" spans="63:64" x14ac:dyDescent="0.25">
      <c r="BK13423" s="82">
        <v>18741</v>
      </c>
      <c r="BL13423" t="s">
        <v>4447</v>
      </c>
    </row>
    <row r="13424" spans="63:64" x14ac:dyDescent="0.25">
      <c r="BK13424" s="82">
        <v>18742</v>
      </c>
      <c r="BL13424" t="s">
        <v>12747</v>
      </c>
    </row>
    <row r="13425" spans="63:64" x14ac:dyDescent="0.25">
      <c r="BK13425" s="82">
        <v>18743</v>
      </c>
      <c r="BL13425" t="s">
        <v>12748</v>
      </c>
    </row>
    <row r="13426" spans="63:64" x14ac:dyDescent="0.25">
      <c r="BK13426" s="82">
        <v>18744</v>
      </c>
      <c r="BL13426" t="s">
        <v>12748</v>
      </c>
    </row>
    <row r="13427" spans="63:64" x14ac:dyDescent="0.25">
      <c r="BK13427" s="82">
        <v>18745</v>
      </c>
      <c r="BL13427" t="s">
        <v>6436</v>
      </c>
    </row>
    <row r="13428" spans="63:64" x14ac:dyDescent="0.25">
      <c r="BK13428" s="82">
        <v>18746</v>
      </c>
      <c r="BL13428" t="s">
        <v>12749</v>
      </c>
    </row>
    <row r="13429" spans="63:64" x14ac:dyDescent="0.25">
      <c r="BK13429" s="82">
        <v>18747</v>
      </c>
      <c r="BL13429" t="s">
        <v>12750</v>
      </c>
    </row>
    <row r="13430" spans="63:64" x14ac:dyDescent="0.25">
      <c r="BK13430" s="82">
        <v>18748</v>
      </c>
      <c r="BL13430" t="s">
        <v>12751</v>
      </c>
    </row>
    <row r="13431" spans="63:64" x14ac:dyDescent="0.25">
      <c r="BK13431" s="82">
        <v>18749</v>
      </c>
      <c r="BL13431" t="s">
        <v>12752</v>
      </c>
    </row>
    <row r="13432" spans="63:64" x14ac:dyDescent="0.25">
      <c r="BK13432" s="82">
        <v>18750</v>
      </c>
      <c r="BL13432" t="s">
        <v>12201</v>
      </c>
    </row>
    <row r="13433" spans="63:64" x14ac:dyDescent="0.25">
      <c r="BK13433" s="82">
        <v>18751</v>
      </c>
      <c r="BL13433" t="s">
        <v>12753</v>
      </c>
    </row>
    <row r="13434" spans="63:64" x14ac:dyDescent="0.25">
      <c r="BK13434" s="82">
        <v>18754</v>
      </c>
      <c r="BL13434" t="s">
        <v>12754</v>
      </c>
    </row>
    <row r="13435" spans="63:64" x14ac:dyDescent="0.25">
      <c r="BK13435" s="82">
        <v>18755</v>
      </c>
      <c r="BL13435" t="s">
        <v>12755</v>
      </c>
    </row>
    <row r="13436" spans="63:64" x14ac:dyDescent="0.25">
      <c r="BK13436" s="82">
        <v>18756</v>
      </c>
      <c r="BL13436" t="s">
        <v>13020</v>
      </c>
    </row>
    <row r="13437" spans="63:64" x14ac:dyDescent="0.25">
      <c r="BK13437" s="82">
        <v>18757</v>
      </c>
      <c r="BL13437" t="s">
        <v>12756</v>
      </c>
    </row>
    <row r="13438" spans="63:64" x14ac:dyDescent="0.25">
      <c r="BK13438" s="82">
        <v>18758</v>
      </c>
      <c r="BL13438" t="s">
        <v>12757</v>
      </c>
    </row>
    <row r="13439" spans="63:64" x14ac:dyDescent="0.25">
      <c r="BK13439" s="82">
        <v>18759</v>
      </c>
      <c r="BL13439" t="s">
        <v>12758</v>
      </c>
    </row>
    <row r="13440" spans="63:64" x14ac:dyDescent="0.25">
      <c r="BK13440" s="82">
        <v>18760</v>
      </c>
      <c r="BL13440" t="s">
        <v>12759</v>
      </c>
    </row>
    <row r="13441" spans="63:64" x14ac:dyDescent="0.25">
      <c r="BK13441" s="82">
        <v>18761</v>
      </c>
      <c r="BL13441" t="s">
        <v>12760</v>
      </c>
    </row>
    <row r="13442" spans="63:64" x14ac:dyDescent="0.25">
      <c r="BK13442" s="82">
        <v>18762</v>
      </c>
      <c r="BL13442" t="s">
        <v>12761</v>
      </c>
    </row>
    <row r="13443" spans="63:64" x14ac:dyDescent="0.25">
      <c r="BK13443" s="82">
        <v>18763</v>
      </c>
      <c r="BL13443" t="s">
        <v>13021</v>
      </c>
    </row>
    <row r="13444" spans="63:64" x14ac:dyDescent="0.25">
      <c r="BK13444" s="82">
        <v>18764</v>
      </c>
      <c r="BL13444" t="s">
        <v>5880</v>
      </c>
    </row>
    <row r="13445" spans="63:64" x14ac:dyDescent="0.25">
      <c r="BK13445" s="82">
        <v>18765</v>
      </c>
      <c r="BL13445" t="s">
        <v>12762</v>
      </c>
    </row>
    <row r="13446" spans="63:64" x14ac:dyDescent="0.25">
      <c r="BK13446" s="82">
        <v>18766</v>
      </c>
      <c r="BL13446" t="s">
        <v>2316</v>
      </c>
    </row>
    <row r="13447" spans="63:64" x14ac:dyDescent="0.25">
      <c r="BK13447" s="82">
        <v>18767</v>
      </c>
      <c r="BL13447" t="s">
        <v>12763</v>
      </c>
    </row>
    <row r="13448" spans="63:64" x14ac:dyDescent="0.25">
      <c r="BK13448" s="82">
        <v>18768</v>
      </c>
      <c r="BL13448" t="s">
        <v>12764</v>
      </c>
    </row>
    <row r="13449" spans="63:64" x14ac:dyDescent="0.25">
      <c r="BK13449" s="82">
        <v>18769</v>
      </c>
      <c r="BL13449" t="s">
        <v>12765</v>
      </c>
    </row>
    <row r="13450" spans="63:64" x14ac:dyDescent="0.25">
      <c r="BK13450" s="82">
        <v>18770</v>
      </c>
      <c r="BL13450" t="s">
        <v>12766</v>
      </c>
    </row>
    <row r="13451" spans="63:64" x14ac:dyDescent="0.25">
      <c r="BK13451" s="82">
        <v>18771</v>
      </c>
      <c r="BL13451" t="s">
        <v>12767</v>
      </c>
    </row>
    <row r="13452" spans="63:64" x14ac:dyDescent="0.25">
      <c r="BK13452" s="82">
        <v>18772</v>
      </c>
      <c r="BL13452" t="s">
        <v>12768</v>
      </c>
    </row>
    <row r="13453" spans="63:64" x14ac:dyDescent="0.25">
      <c r="BK13453" s="82">
        <v>18773</v>
      </c>
      <c r="BL13453" t="s">
        <v>12769</v>
      </c>
    </row>
    <row r="13454" spans="63:64" x14ac:dyDescent="0.25">
      <c r="BK13454" s="82">
        <v>18774</v>
      </c>
      <c r="BL13454" t="s">
        <v>3778</v>
      </c>
    </row>
    <row r="13455" spans="63:64" x14ac:dyDescent="0.25">
      <c r="BK13455" s="82">
        <v>18775</v>
      </c>
      <c r="BL13455" t="s">
        <v>9710</v>
      </c>
    </row>
    <row r="13456" spans="63:64" x14ac:dyDescent="0.25">
      <c r="BK13456" s="82">
        <v>18776</v>
      </c>
      <c r="BL13456" t="s">
        <v>12770</v>
      </c>
    </row>
    <row r="13457" spans="63:64" x14ac:dyDescent="0.25">
      <c r="BK13457" s="82">
        <v>18777</v>
      </c>
      <c r="BL13457" t="s">
        <v>6395</v>
      </c>
    </row>
    <row r="13458" spans="63:64" x14ac:dyDescent="0.25">
      <c r="BK13458" s="82">
        <v>18778</v>
      </c>
      <c r="BL13458" t="s">
        <v>12771</v>
      </c>
    </row>
    <row r="13459" spans="63:64" x14ac:dyDescent="0.25">
      <c r="BK13459" s="82">
        <v>18779</v>
      </c>
      <c r="BL13459" t="s">
        <v>12772</v>
      </c>
    </row>
    <row r="13460" spans="63:64" x14ac:dyDescent="0.25">
      <c r="BK13460" s="82">
        <v>18780</v>
      </c>
      <c r="BL13460" t="s">
        <v>12773</v>
      </c>
    </row>
    <row r="13461" spans="63:64" x14ac:dyDescent="0.25">
      <c r="BK13461" s="82">
        <v>18781</v>
      </c>
      <c r="BL13461" t="s">
        <v>12774</v>
      </c>
    </row>
    <row r="13462" spans="63:64" x14ac:dyDescent="0.25">
      <c r="BK13462" s="82">
        <v>18782</v>
      </c>
      <c r="BL13462" t="s">
        <v>12775</v>
      </c>
    </row>
    <row r="13463" spans="63:64" x14ac:dyDescent="0.25">
      <c r="BK13463" s="82">
        <v>18783</v>
      </c>
      <c r="BL13463" t="s">
        <v>12776</v>
      </c>
    </row>
    <row r="13464" spans="63:64" x14ac:dyDescent="0.25">
      <c r="BK13464" s="82">
        <v>18784</v>
      </c>
      <c r="BL13464" t="s">
        <v>12777</v>
      </c>
    </row>
    <row r="13465" spans="63:64" x14ac:dyDescent="0.25">
      <c r="BK13465" s="82">
        <v>18785</v>
      </c>
      <c r="BL13465" t="s">
        <v>4506</v>
      </c>
    </row>
    <row r="13466" spans="63:64" x14ac:dyDescent="0.25">
      <c r="BK13466" s="82">
        <v>18786</v>
      </c>
      <c r="BL13466" t="s">
        <v>12778</v>
      </c>
    </row>
    <row r="13467" spans="63:64" x14ac:dyDescent="0.25">
      <c r="BK13467" s="82">
        <v>18787</v>
      </c>
      <c r="BL13467" t="s">
        <v>9822</v>
      </c>
    </row>
    <row r="13468" spans="63:64" x14ac:dyDescent="0.25">
      <c r="BK13468" s="82">
        <v>18788</v>
      </c>
      <c r="BL13468" t="s">
        <v>9253</v>
      </c>
    </row>
    <row r="13469" spans="63:64" x14ac:dyDescent="0.25">
      <c r="BK13469" s="82">
        <v>18789</v>
      </c>
      <c r="BL13469" t="s">
        <v>12651</v>
      </c>
    </row>
    <row r="13470" spans="63:64" x14ac:dyDescent="0.25">
      <c r="BK13470" s="82">
        <v>18790</v>
      </c>
      <c r="BL13470" t="s">
        <v>2313</v>
      </c>
    </row>
    <row r="13471" spans="63:64" x14ac:dyDescent="0.25">
      <c r="BK13471" s="82">
        <v>18791</v>
      </c>
      <c r="BL13471" t="s">
        <v>12779</v>
      </c>
    </row>
    <row r="13472" spans="63:64" x14ac:dyDescent="0.25">
      <c r="BK13472" s="82">
        <v>18792</v>
      </c>
      <c r="BL13472" t="s">
        <v>12780</v>
      </c>
    </row>
    <row r="13473" spans="63:64" x14ac:dyDescent="0.25">
      <c r="BK13473" s="82">
        <v>18793</v>
      </c>
      <c r="BL13473" t="s">
        <v>12781</v>
      </c>
    </row>
    <row r="13474" spans="63:64" x14ac:dyDescent="0.25">
      <c r="BK13474" s="82">
        <v>18794</v>
      </c>
      <c r="BL13474" t="s">
        <v>12782</v>
      </c>
    </row>
    <row r="13475" spans="63:64" x14ac:dyDescent="0.25">
      <c r="BK13475" s="82">
        <v>18795</v>
      </c>
      <c r="BL13475" t="s">
        <v>12783</v>
      </c>
    </row>
    <row r="13476" spans="63:64" x14ac:dyDescent="0.25">
      <c r="BK13476" s="82">
        <v>18796</v>
      </c>
      <c r="BL13476" t="s">
        <v>9822</v>
      </c>
    </row>
    <row r="13477" spans="63:64" x14ac:dyDescent="0.25">
      <c r="BK13477" s="82">
        <v>18797</v>
      </c>
      <c r="BL13477" t="s">
        <v>12784</v>
      </c>
    </row>
    <row r="13478" spans="63:64" x14ac:dyDescent="0.25">
      <c r="BK13478" s="82">
        <v>18798</v>
      </c>
      <c r="BL13478" t="s">
        <v>12785</v>
      </c>
    </row>
    <row r="13479" spans="63:64" x14ac:dyDescent="0.25">
      <c r="BK13479" s="82">
        <v>18799</v>
      </c>
      <c r="BL13479" t="s">
        <v>12786</v>
      </c>
    </row>
    <row r="13480" spans="63:64" x14ac:dyDescent="0.25">
      <c r="BK13480" s="82">
        <v>18800</v>
      </c>
      <c r="BL13480" t="s">
        <v>12787</v>
      </c>
    </row>
    <row r="13481" spans="63:64" x14ac:dyDescent="0.25">
      <c r="BK13481" s="82">
        <v>18801</v>
      </c>
      <c r="BL13481" t="s">
        <v>12788</v>
      </c>
    </row>
    <row r="13482" spans="63:64" x14ac:dyDescent="0.25">
      <c r="BK13482" s="82">
        <v>18802</v>
      </c>
      <c r="BL13482" t="s">
        <v>12523</v>
      </c>
    </row>
    <row r="13483" spans="63:64" x14ac:dyDescent="0.25">
      <c r="BK13483" s="82">
        <v>18803</v>
      </c>
      <c r="BL13483" t="s">
        <v>12789</v>
      </c>
    </row>
    <row r="13484" spans="63:64" x14ac:dyDescent="0.25">
      <c r="BK13484" s="82">
        <v>18804</v>
      </c>
      <c r="BL13484" t="s">
        <v>12790</v>
      </c>
    </row>
    <row r="13485" spans="63:64" x14ac:dyDescent="0.25">
      <c r="BK13485" s="82">
        <v>18805</v>
      </c>
      <c r="BL13485" t="s">
        <v>1488</v>
      </c>
    </row>
    <row r="13486" spans="63:64" x14ac:dyDescent="0.25">
      <c r="BK13486" s="82">
        <v>18806</v>
      </c>
      <c r="BL13486" t="s">
        <v>12791</v>
      </c>
    </row>
    <row r="13487" spans="63:64" x14ac:dyDescent="0.25">
      <c r="BK13487" s="82">
        <v>18807</v>
      </c>
      <c r="BL13487" t="s">
        <v>12792</v>
      </c>
    </row>
    <row r="13488" spans="63:64" x14ac:dyDescent="0.25">
      <c r="BK13488" s="82">
        <v>18808</v>
      </c>
      <c r="BL13488" t="s">
        <v>12793</v>
      </c>
    </row>
    <row r="13489" spans="63:64" x14ac:dyDescent="0.25">
      <c r="BK13489" s="82">
        <v>18809</v>
      </c>
      <c r="BL13489" t="s">
        <v>12794</v>
      </c>
    </row>
    <row r="13490" spans="63:64" x14ac:dyDescent="0.25">
      <c r="BK13490" s="82">
        <v>18810</v>
      </c>
      <c r="BL13490" t="s">
        <v>12795</v>
      </c>
    </row>
    <row r="13491" spans="63:64" x14ac:dyDescent="0.25">
      <c r="BK13491" s="82">
        <v>18811</v>
      </c>
      <c r="BL13491" t="s">
        <v>12796</v>
      </c>
    </row>
    <row r="13492" spans="63:64" x14ac:dyDescent="0.25">
      <c r="BK13492" s="82">
        <v>18812</v>
      </c>
      <c r="BL13492" t="s">
        <v>6873</v>
      </c>
    </row>
    <row r="13493" spans="63:64" x14ac:dyDescent="0.25">
      <c r="BK13493" s="82">
        <v>18813</v>
      </c>
      <c r="BL13493" t="s">
        <v>12797</v>
      </c>
    </row>
    <row r="13494" spans="63:64" x14ac:dyDescent="0.25">
      <c r="BK13494" s="82">
        <v>18814</v>
      </c>
      <c r="BL13494" t="s">
        <v>5813</v>
      </c>
    </row>
    <row r="13495" spans="63:64" x14ac:dyDescent="0.25">
      <c r="BK13495" s="82">
        <v>18815</v>
      </c>
      <c r="BL13495" t="s">
        <v>8163</v>
      </c>
    </row>
    <row r="13496" spans="63:64" x14ac:dyDescent="0.25">
      <c r="BK13496" s="82">
        <v>18816</v>
      </c>
      <c r="BL13496" t="s">
        <v>4745</v>
      </c>
    </row>
    <row r="13497" spans="63:64" x14ac:dyDescent="0.25">
      <c r="BK13497" s="82">
        <v>18817</v>
      </c>
      <c r="BL13497" t="s">
        <v>8163</v>
      </c>
    </row>
    <row r="13498" spans="63:64" x14ac:dyDescent="0.25">
      <c r="BK13498" s="82">
        <v>18818</v>
      </c>
      <c r="BL13498" t="s">
        <v>3522</v>
      </c>
    </row>
    <row r="13499" spans="63:64" x14ac:dyDescent="0.25">
      <c r="BK13499" s="82">
        <v>18819</v>
      </c>
      <c r="BL13499" t="s">
        <v>12798</v>
      </c>
    </row>
    <row r="13500" spans="63:64" x14ac:dyDescent="0.25">
      <c r="BK13500" s="82">
        <v>18820</v>
      </c>
      <c r="BL13500" t="s">
        <v>12799</v>
      </c>
    </row>
    <row r="13501" spans="63:64" x14ac:dyDescent="0.25">
      <c r="BK13501" s="82">
        <v>18821</v>
      </c>
      <c r="BL13501" t="s">
        <v>12800</v>
      </c>
    </row>
    <row r="13502" spans="63:64" x14ac:dyDescent="0.25">
      <c r="BK13502" s="82">
        <v>18822</v>
      </c>
      <c r="BL13502" t="s">
        <v>12801</v>
      </c>
    </row>
    <row r="13503" spans="63:64" x14ac:dyDescent="0.25">
      <c r="BK13503" s="82">
        <v>18823</v>
      </c>
      <c r="BL13503" t="s">
        <v>12802</v>
      </c>
    </row>
    <row r="13504" spans="63:64" x14ac:dyDescent="0.25">
      <c r="BK13504" s="82">
        <v>18824</v>
      </c>
      <c r="BL13504" t="s">
        <v>4806</v>
      </c>
    </row>
    <row r="13505" spans="63:64" x14ac:dyDescent="0.25">
      <c r="BK13505" s="82">
        <v>18825</v>
      </c>
      <c r="BL13505" t="s">
        <v>12803</v>
      </c>
    </row>
    <row r="13506" spans="63:64" x14ac:dyDescent="0.25">
      <c r="BK13506" s="82">
        <v>18826</v>
      </c>
      <c r="BL13506" t="s">
        <v>12804</v>
      </c>
    </row>
    <row r="13507" spans="63:64" x14ac:dyDescent="0.25">
      <c r="BK13507" s="82">
        <v>18827</v>
      </c>
      <c r="BL13507" t="s">
        <v>117</v>
      </c>
    </row>
    <row r="13508" spans="63:64" x14ac:dyDescent="0.25">
      <c r="BK13508" s="82">
        <v>18828</v>
      </c>
      <c r="BL13508" t="s">
        <v>6249</v>
      </c>
    </row>
    <row r="13509" spans="63:64" x14ac:dyDescent="0.25">
      <c r="BK13509" s="82">
        <v>18829</v>
      </c>
      <c r="BL13509" t="s">
        <v>5558</v>
      </c>
    </row>
    <row r="13510" spans="63:64" x14ac:dyDescent="0.25">
      <c r="BK13510" s="82">
        <v>18830</v>
      </c>
      <c r="BL13510" t="s">
        <v>7851</v>
      </c>
    </row>
    <row r="13511" spans="63:64" x14ac:dyDescent="0.25">
      <c r="BK13511" s="82">
        <v>18831</v>
      </c>
      <c r="BL13511" t="s">
        <v>12805</v>
      </c>
    </row>
    <row r="13512" spans="63:64" x14ac:dyDescent="0.25">
      <c r="BK13512" s="82">
        <v>18832</v>
      </c>
      <c r="BL13512" t="s">
        <v>8746</v>
      </c>
    </row>
    <row r="13513" spans="63:64" x14ac:dyDescent="0.25">
      <c r="BK13513" s="82">
        <v>18833</v>
      </c>
      <c r="BL13513" t="s">
        <v>13022</v>
      </c>
    </row>
    <row r="13514" spans="63:64" x14ac:dyDescent="0.25">
      <c r="BK13514" s="82">
        <v>18834</v>
      </c>
      <c r="BL13514" t="s">
        <v>12806</v>
      </c>
    </row>
    <row r="13515" spans="63:64" x14ac:dyDescent="0.25">
      <c r="BK13515" s="82">
        <v>18835</v>
      </c>
      <c r="BL13515" t="s">
        <v>12807</v>
      </c>
    </row>
    <row r="13516" spans="63:64" x14ac:dyDescent="0.25">
      <c r="BK13516" s="82">
        <v>18836</v>
      </c>
      <c r="BL13516" t="s">
        <v>12057</v>
      </c>
    </row>
    <row r="13517" spans="63:64" x14ac:dyDescent="0.25">
      <c r="BK13517" s="82">
        <v>18837</v>
      </c>
      <c r="BL13517" t="s">
        <v>12808</v>
      </c>
    </row>
    <row r="13518" spans="63:64" x14ac:dyDescent="0.25">
      <c r="BK13518" s="82">
        <v>18838</v>
      </c>
      <c r="BL13518" t="s">
        <v>12809</v>
      </c>
    </row>
    <row r="13519" spans="63:64" x14ac:dyDescent="0.25">
      <c r="BK13519" s="82">
        <v>18839</v>
      </c>
      <c r="BL13519" t="s">
        <v>3357</v>
      </c>
    </row>
    <row r="13520" spans="63:64" x14ac:dyDescent="0.25">
      <c r="BK13520" s="82">
        <v>18840</v>
      </c>
      <c r="BL13520" t="s">
        <v>12810</v>
      </c>
    </row>
    <row r="13521" spans="63:64" x14ac:dyDescent="0.25">
      <c r="BK13521" s="82">
        <v>18841</v>
      </c>
      <c r="BL13521" t="s">
        <v>12811</v>
      </c>
    </row>
    <row r="13522" spans="63:64" x14ac:dyDescent="0.25">
      <c r="BK13522" s="82">
        <v>18842</v>
      </c>
      <c r="BL13522" t="s">
        <v>6720</v>
      </c>
    </row>
    <row r="13523" spans="63:64" x14ac:dyDescent="0.25">
      <c r="BK13523" s="82">
        <v>18843</v>
      </c>
      <c r="BL13523" t="s">
        <v>9386</v>
      </c>
    </row>
    <row r="13524" spans="63:64" x14ac:dyDescent="0.25">
      <c r="BK13524" s="82">
        <v>18844</v>
      </c>
      <c r="BL13524" t="s">
        <v>12812</v>
      </c>
    </row>
    <row r="13525" spans="63:64" x14ac:dyDescent="0.25">
      <c r="BK13525" s="82">
        <v>18845</v>
      </c>
      <c r="BL13525" t="s">
        <v>12813</v>
      </c>
    </row>
    <row r="13526" spans="63:64" x14ac:dyDescent="0.25">
      <c r="BK13526" s="82">
        <v>18846</v>
      </c>
      <c r="BL13526" t="s">
        <v>12814</v>
      </c>
    </row>
    <row r="13527" spans="63:64" x14ac:dyDescent="0.25">
      <c r="BK13527" s="82">
        <v>18847</v>
      </c>
      <c r="BL13527" t="s">
        <v>12815</v>
      </c>
    </row>
    <row r="13528" spans="63:64" x14ac:dyDescent="0.25">
      <c r="BK13528" s="82">
        <v>18848</v>
      </c>
      <c r="BL13528" t="s">
        <v>12816</v>
      </c>
    </row>
    <row r="13529" spans="63:64" x14ac:dyDescent="0.25">
      <c r="BK13529" s="82">
        <v>18849</v>
      </c>
      <c r="BL13529" t="s">
        <v>12817</v>
      </c>
    </row>
    <row r="13530" spans="63:64" x14ac:dyDescent="0.25">
      <c r="BK13530" s="82">
        <v>18850</v>
      </c>
      <c r="BL13530" t="s">
        <v>4021</v>
      </c>
    </row>
    <row r="13531" spans="63:64" x14ac:dyDescent="0.25">
      <c r="BK13531" s="82">
        <v>18851</v>
      </c>
      <c r="BL13531" t="s">
        <v>12818</v>
      </c>
    </row>
    <row r="13532" spans="63:64" x14ac:dyDescent="0.25">
      <c r="BK13532" s="82">
        <v>18852</v>
      </c>
      <c r="BL13532" t="s">
        <v>11950</v>
      </c>
    </row>
    <row r="13533" spans="63:64" x14ac:dyDescent="0.25">
      <c r="BK13533" s="82">
        <v>18853</v>
      </c>
      <c r="BL13533" t="s">
        <v>12819</v>
      </c>
    </row>
    <row r="13534" spans="63:64" x14ac:dyDescent="0.25">
      <c r="BK13534" s="82">
        <v>18854</v>
      </c>
      <c r="BL13534" t="s">
        <v>13023</v>
      </c>
    </row>
    <row r="13535" spans="63:64" x14ac:dyDescent="0.25">
      <c r="BK13535" s="82">
        <v>18855</v>
      </c>
      <c r="BL13535" t="s">
        <v>12820</v>
      </c>
    </row>
    <row r="13536" spans="63:64" x14ac:dyDescent="0.25">
      <c r="BK13536" s="82">
        <v>18856</v>
      </c>
      <c r="BL13536" t="s">
        <v>12821</v>
      </c>
    </row>
    <row r="13537" spans="63:64" x14ac:dyDescent="0.25">
      <c r="BK13537" s="82">
        <v>18857</v>
      </c>
      <c r="BL13537" t="s">
        <v>12822</v>
      </c>
    </row>
    <row r="13538" spans="63:64" x14ac:dyDescent="0.25">
      <c r="BK13538" s="82">
        <v>18858</v>
      </c>
      <c r="BL13538" t="s">
        <v>12018</v>
      </c>
    </row>
    <row r="13539" spans="63:64" x14ac:dyDescent="0.25">
      <c r="BK13539" s="82">
        <v>18859</v>
      </c>
      <c r="BL13539" t="s">
        <v>12823</v>
      </c>
    </row>
    <row r="13540" spans="63:64" x14ac:dyDescent="0.25">
      <c r="BK13540" s="82">
        <v>18860</v>
      </c>
      <c r="BL13540" t="s">
        <v>12824</v>
      </c>
    </row>
    <row r="13541" spans="63:64" x14ac:dyDescent="0.25">
      <c r="BK13541" s="82">
        <v>18861</v>
      </c>
      <c r="BL13541" t="s">
        <v>12825</v>
      </c>
    </row>
    <row r="13542" spans="63:64" x14ac:dyDescent="0.25">
      <c r="BK13542" s="82">
        <v>18862</v>
      </c>
      <c r="BL13542" t="s">
        <v>12826</v>
      </c>
    </row>
    <row r="13543" spans="63:64" x14ac:dyDescent="0.25">
      <c r="BK13543" s="82">
        <v>18863</v>
      </c>
      <c r="BL13543" t="s">
        <v>12827</v>
      </c>
    </row>
    <row r="13544" spans="63:64" x14ac:dyDescent="0.25">
      <c r="BK13544" s="82">
        <v>18864</v>
      </c>
      <c r="BL13544" t="s">
        <v>2431</v>
      </c>
    </row>
    <row r="13545" spans="63:64" x14ac:dyDescent="0.25">
      <c r="BK13545" s="82">
        <v>18865</v>
      </c>
      <c r="BL13545" t="s">
        <v>3592</v>
      </c>
    </row>
    <row r="13546" spans="63:64" x14ac:dyDescent="0.25">
      <c r="BK13546" s="82">
        <v>18866</v>
      </c>
      <c r="BL13546" t="s">
        <v>12156</v>
      </c>
    </row>
    <row r="13547" spans="63:64" x14ac:dyDescent="0.25">
      <c r="BK13547" s="82">
        <v>18867</v>
      </c>
      <c r="BL13547" t="s">
        <v>3654</v>
      </c>
    </row>
    <row r="13548" spans="63:64" x14ac:dyDescent="0.25">
      <c r="BK13548" s="82">
        <v>18868</v>
      </c>
      <c r="BL13548" t="s">
        <v>12828</v>
      </c>
    </row>
    <row r="13549" spans="63:64" x14ac:dyDescent="0.25">
      <c r="BK13549" s="82">
        <v>18869</v>
      </c>
      <c r="BL13549" t="s">
        <v>12829</v>
      </c>
    </row>
    <row r="13550" spans="63:64" x14ac:dyDescent="0.25">
      <c r="BK13550" s="82">
        <v>18870</v>
      </c>
      <c r="BL13550" t="s">
        <v>12830</v>
      </c>
    </row>
    <row r="13551" spans="63:64" x14ac:dyDescent="0.25">
      <c r="BK13551" s="82">
        <v>18871</v>
      </c>
      <c r="BL13551" t="s">
        <v>12831</v>
      </c>
    </row>
    <row r="13552" spans="63:64" x14ac:dyDescent="0.25">
      <c r="BK13552" s="82">
        <v>18872</v>
      </c>
      <c r="BL13552" t="s">
        <v>12832</v>
      </c>
    </row>
    <row r="13553" spans="63:64" x14ac:dyDescent="0.25">
      <c r="BK13553" s="82">
        <v>18873</v>
      </c>
      <c r="BL13553" t="s">
        <v>12832</v>
      </c>
    </row>
    <row r="13554" spans="63:64" x14ac:dyDescent="0.25">
      <c r="BK13554" s="82">
        <v>18874</v>
      </c>
      <c r="BL13554" t="s">
        <v>12833</v>
      </c>
    </row>
    <row r="13555" spans="63:64" x14ac:dyDescent="0.25">
      <c r="BK13555" s="82">
        <v>18875</v>
      </c>
      <c r="BL13555" t="s">
        <v>12834</v>
      </c>
    </row>
    <row r="13556" spans="63:64" x14ac:dyDescent="0.25">
      <c r="BK13556" s="82">
        <v>18876</v>
      </c>
      <c r="BL13556" t="s">
        <v>10393</v>
      </c>
    </row>
    <row r="13557" spans="63:64" x14ac:dyDescent="0.25">
      <c r="BK13557" s="82">
        <v>18877</v>
      </c>
      <c r="BL13557" t="s">
        <v>12835</v>
      </c>
    </row>
    <row r="13558" spans="63:64" x14ac:dyDescent="0.25">
      <c r="BK13558" s="82">
        <v>18878</v>
      </c>
      <c r="BL13558" t="s">
        <v>12836</v>
      </c>
    </row>
    <row r="13559" spans="63:64" x14ac:dyDescent="0.25">
      <c r="BK13559" s="82">
        <v>18879</v>
      </c>
      <c r="BL13559" t="s">
        <v>12837</v>
      </c>
    </row>
    <row r="13560" spans="63:64" x14ac:dyDescent="0.25">
      <c r="BK13560" s="82">
        <v>18880</v>
      </c>
      <c r="BL13560" t="s">
        <v>12838</v>
      </c>
    </row>
    <row r="13561" spans="63:64" x14ac:dyDescent="0.25">
      <c r="BK13561" s="82">
        <v>18881</v>
      </c>
      <c r="BL13561" t="s">
        <v>11801</v>
      </c>
    </row>
    <row r="13562" spans="63:64" x14ac:dyDescent="0.25">
      <c r="BK13562" s="82">
        <v>18882</v>
      </c>
      <c r="BL13562" t="s">
        <v>12839</v>
      </c>
    </row>
    <row r="13563" spans="63:64" x14ac:dyDescent="0.25">
      <c r="BK13563" s="82">
        <v>18883</v>
      </c>
      <c r="BL13563" t="s">
        <v>12840</v>
      </c>
    </row>
    <row r="13564" spans="63:64" x14ac:dyDescent="0.25">
      <c r="BK13564" s="82">
        <v>18884</v>
      </c>
      <c r="BL13564" t="s">
        <v>12841</v>
      </c>
    </row>
    <row r="13565" spans="63:64" x14ac:dyDescent="0.25">
      <c r="BK13565" s="82">
        <v>18885</v>
      </c>
      <c r="BL13565" t="s">
        <v>12842</v>
      </c>
    </row>
    <row r="13566" spans="63:64" x14ac:dyDescent="0.25">
      <c r="BK13566" s="82">
        <v>18886</v>
      </c>
      <c r="BL13566" t="s">
        <v>12843</v>
      </c>
    </row>
    <row r="13567" spans="63:64" x14ac:dyDescent="0.25">
      <c r="BK13567" s="82">
        <v>18887</v>
      </c>
      <c r="BL13567" t="s">
        <v>1182</v>
      </c>
    </row>
    <row r="13568" spans="63:64" x14ac:dyDescent="0.25">
      <c r="BK13568" s="82">
        <v>18888</v>
      </c>
      <c r="BL13568" t="s">
        <v>12844</v>
      </c>
    </row>
    <row r="13569" spans="63:64" x14ac:dyDescent="0.25">
      <c r="BK13569" s="82">
        <v>18889</v>
      </c>
      <c r="BL13569" t="s">
        <v>12845</v>
      </c>
    </row>
    <row r="13570" spans="63:64" x14ac:dyDescent="0.25">
      <c r="BK13570" s="82">
        <v>18890</v>
      </c>
      <c r="BL13570" t="s">
        <v>7624</v>
      </c>
    </row>
    <row r="13571" spans="63:64" x14ac:dyDescent="0.25">
      <c r="BK13571" s="82">
        <v>18891</v>
      </c>
      <c r="BL13571" t="s">
        <v>12846</v>
      </c>
    </row>
    <row r="13572" spans="63:64" x14ac:dyDescent="0.25">
      <c r="BK13572" s="82">
        <v>18892</v>
      </c>
      <c r="BL13572" t="s">
        <v>12656</v>
      </c>
    </row>
    <row r="13573" spans="63:64" x14ac:dyDescent="0.25">
      <c r="BK13573" s="82">
        <v>18893</v>
      </c>
      <c r="BL13573" t="s">
        <v>12847</v>
      </c>
    </row>
    <row r="13574" spans="63:64" x14ac:dyDescent="0.25">
      <c r="BK13574" s="82">
        <v>18894</v>
      </c>
      <c r="BL13574" t="s">
        <v>12848</v>
      </c>
    </row>
    <row r="13575" spans="63:64" x14ac:dyDescent="0.25">
      <c r="BK13575" s="82">
        <v>18895</v>
      </c>
      <c r="BL13575" t="s">
        <v>3348</v>
      </c>
    </row>
    <row r="13576" spans="63:64" x14ac:dyDescent="0.25">
      <c r="BK13576" s="82">
        <v>18896</v>
      </c>
      <c r="BL13576" t="s">
        <v>12849</v>
      </c>
    </row>
    <row r="13577" spans="63:64" x14ac:dyDescent="0.25">
      <c r="BK13577" s="82">
        <v>18897</v>
      </c>
      <c r="BL13577" t="s">
        <v>12850</v>
      </c>
    </row>
    <row r="13578" spans="63:64" x14ac:dyDescent="0.25">
      <c r="BK13578" s="82">
        <v>18898</v>
      </c>
      <c r="BL13578" t="s">
        <v>12851</v>
      </c>
    </row>
    <row r="13579" spans="63:64" x14ac:dyDescent="0.25">
      <c r="BK13579" s="82">
        <v>18899</v>
      </c>
      <c r="BL13579" t="s">
        <v>6387</v>
      </c>
    </row>
    <row r="13580" spans="63:64" x14ac:dyDescent="0.25">
      <c r="BK13580" s="82">
        <v>18900</v>
      </c>
      <c r="BL13580" t="s">
        <v>12852</v>
      </c>
    </row>
    <row r="13581" spans="63:64" x14ac:dyDescent="0.25">
      <c r="BK13581" s="82">
        <v>18901</v>
      </c>
      <c r="BL13581" t="s">
        <v>8416</v>
      </c>
    </row>
    <row r="13582" spans="63:64" x14ac:dyDescent="0.25">
      <c r="BK13582" s="82">
        <v>18902</v>
      </c>
      <c r="BL13582" t="s">
        <v>12853</v>
      </c>
    </row>
    <row r="13583" spans="63:64" x14ac:dyDescent="0.25">
      <c r="BK13583" s="82">
        <v>18903</v>
      </c>
      <c r="BL13583" t="s">
        <v>12854</v>
      </c>
    </row>
    <row r="13584" spans="63:64" x14ac:dyDescent="0.25">
      <c r="BK13584" s="82">
        <v>18904</v>
      </c>
      <c r="BL13584" t="s">
        <v>12855</v>
      </c>
    </row>
    <row r="13585" spans="63:64" x14ac:dyDescent="0.25">
      <c r="BK13585" s="82">
        <v>18905</v>
      </c>
      <c r="BL13585" t="s">
        <v>12856</v>
      </c>
    </row>
    <row r="13586" spans="63:64" x14ac:dyDescent="0.25">
      <c r="BK13586" s="82">
        <v>18906</v>
      </c>
      <c r="BL13586" t="s">
        <v>12857</v>
      </c>
    </row>
    <row r="13587" spans="63:64" x14ac:dyDescent="0.25">
      <c r="BK13587" s="82">
        <v>18907</v>
      </c>
      <c r="BL13587" t="s">
        <v>12858</v>
      </c>
    </row>
    <row r="13588" spans="63:64" x14ac:dyDescent="0.25">
      <c r="BK13588" s="82">
        <v>18908</v>
      </c>
      <c r="BL13588" t="s">
        <v>3877</v>
      </c>
    </row>
    <row r="13589" spans="63:64" x14ac:dyDescent="0.25">
      <c r="BK13589" s="82">
        <v>18909</v>
      </c>
      <c r="BL13589" t="s">
        <v>12859</v>
      </c>
    </row>
    <row r="13590" spans="63:64" x14ac:dyDescent="0.25">
      <c r="BK13590" s="82">
        <v>18910</v>
      </c>
      <c r="BL13590" t="s">
        <v>12860</v>
      </c>
    </row>
    <row r="13591" spans="63:64" x14ac:dyDescent="0.25">
      <c r="BK13591" s="82">
        <v>18911</v>
      </c>
      <c r="BL13591" t="s">
        <v>12861</v>
      </c>
    </row>
    <row r="13592" spans="63:64" x14ac:dyDescent="0.25">
      <c r="BK13592" s="82">
        <v>18912</v>
      </c>
      <c r="BL13592" t="s">
        <v>8091</v>
      </c>
    </row>
    <row r="13593" spans="63:64" x14ac:dyDescent="0.25">
      <c r="BK13593" s="82">
        <v>18913</v>
      </c>
      <c r="BL13593" t="s">
        <v>12602</v>
      </c>
    </row>
    <row r="13594" spans="63:64" x14ac:dyDescent="0.25">
      <c r="BK13594" s="82">
        <v>18914</v>
      </c>
      <c r="BL13594" t="s">
        <v>12862</v>
      </c>
    </row>
    <row r="13595" spans="63:64" x14ac:dyDescent="0.25">
      <c r="BK13595" s="82">
        <v>18915</v>
      </c>
      <c r="BL13595" t="s">
        <v>12863</v>
      </c>
    </row>
    <row r="13596" spans="63:64" x14ac:dyDescent="0.25">
      <c r="BK13596" s="82">
        <v>18916</v>
      </c>
      <c r="BL13596" t="s">
        <v>12864</v>
      </c>
    </row>
    <row r="13597" spans="63:64" x14ac:dyDescent="0.25">
      <c r="BK13597" s="82">
        <v>18917</v>
      </c>
      <c r="BL13597" t="s">
        <v>12434</v>
      </c>
    </row>
    <row r="13598" spans="63:64" x14ac:dyDescent="0.25">
      <c r="BK13598" s="82">
        <v>18918</v>
      </c>
      <c r="BL13598" t="s">
        <v>12865</v>
      </c>
    </row>
    <row r="13599" spans="63:64" x14ac:dyDescent="0.25">
      <c r="BK13599" s="82">
        <v>18919</v>
      </c>
      <c r="BL13599" t="s">
        <v>12866</v>
      </c>
    </row>
    <row r="13600" spans="63:64" x14ac:dyDescent="0.25">
      <c r="BK13600" s="82">
        <v>18920</v>
      </c>
      <c r="BL13600" t="s">
        <v>12867</v>
      </c>
    </row>
    <row r="13601" spans="63:64" x14ac:dyDescent="0.25">
      <c r="BK13601" s="82">
        <v>18921</v>
      </c>
      <c r="BL13601" t="s">
        <v>12868</v>
      </c>
    </row>
    <row r="13602" spans="63:64" x14ac:dyDescent="0.25">
      <c r="BK13602" s="82">
        <v>18922</v>
      </c>
      <c r="BL13602" t="s">
        <v>12869</v>
      </c>
    </row>
    <row r="13603" spans="63:64" x14ac:dyDescent="0.25">
      <c r="BK13603" s="82">
        <v>18923</v>
      </c>
      <c r="BL13603" t="s">
        <v>9078</v>
      </c>
    </row>
    <row r="13604" spans="63:64" x14ac:dyDescent="0.25">
      <c r="BK13604" s="82">
        <v>18924</v>
      </c>
      <c r="BL13604" t="s">
        <v>13024</v>
      </c>
    </row>
    <row r="13605" spans="63:64" x14ac:dyDescent="0.25">
      <c r="BK13605" s="82">
        <v>18925</v>
      </c>
      <c r="BL13605" t="s">
        <v>13025</v>
      </c>
    </row>
    <row r="13606" spans="63:64" x14ac:dyDescent="0.25">
      <c r="BK13606" s="82">
        <v>18926</v>
      </c>
      <c r="BL13606" t="s">
        <v>13026</v>
      </c>
    </row>
    <row r="13607" spans="63:64" x14ac:dyDescent="0.25">
      <c r="BK13607" s="82">
        <v>18927</v>
      </c>
      <c r="BL13607" t="s">
        <v>13027</v>
      </c>
    </row>
    <row r="13608" spans="63:64" x14ac:dyDescent="0.25">
      <c r="BK13608" s="82">
        <v>18928</v>
      </c>
      <c r="BL13608" t="s">
        <v>13028</v>
      </c>
    </row>
    <row r="13609" spans="63:64" x14ac:dyDescent="0.25">
      <c r="BK13609" s="82">
        <v>18929</v>
      </c>
      <c r="BL13609" t="s">
        <v>7515</v>
      </c>
    </row>
    <row r="13610" spans="63:64" x14ac:dyDescent="0.25">
      <c r="BK13610" s="82">
        <v>18930</v>
      </c>
      <c r="BL13610" t="s">
        <v>13026</v>
      </c>
    </row>
    <row r="13611" spans="63:64" x14ac:dyDescent="0.25">
      <c r="BK13611" s="82">
        <v>18931</v>
      </c>
      <c r="BL13611" t="s">
        <v>13029</v>
      </c>
    </row>
    <row r="13612" spans="63:64" x14ac:dyDescent="0.25">
      <c r="BK13612" s="82">
        <v>18932</v>
      </c>
      <c r="BL13612" t="s">
        <v>13030</v>
      </c>
    </row>
    <row r="13613" spans="63:64" x14ac:dyDescent="0.25">
      <c r="BK13613" s="82">
        <v>18933</v>
      </c>
      <c r="BL13613" t="s">
        <v>13031</v>
      </c>
    </row>
    <row r="13614" spans="63:64" x14ac:dyDescent="0.25">
      <c r="BK13614" s="82">
        <v>18936</v>
      </c>
      <c r="BL13614" t="s">
        <v>3741</v>
      </c>
    </row>
    <row r="13615" spans="63:64" x14ac:dyDescent="0.25">
      <c r="BK13615" s="82">
        <v>18938</v>
      </c>
      <c r="BL13615" t="s">
        <v>13032</v>
      </c>
    </row>
    <row r="13616" spans="63:64" x14ac:dyDescent="0.25">
      <c r="BK13616" s="82">
        <v>18939</v>
      </c>
      <c r="BL13616" t="s">
        <v>9308</v>
      </c>
    </row>
    <row r="13617" spans="63:64" x14ac:dyDescent="0.25">
      <c r="BK13617" s="82">
        <v>18940</v>
      </c>
      <c r="BL13617" t="s">
        <v>13033</v>
      </c>
    </row>
    <row r="13618" spans="63:64" x14ac:dyDescent="0.25">
      <c r="BK13618" s="82">
        <v>18941</v>
      </c>
      <c r="BL13618" t="s">
        <v>13034</v>
      </c>
    </row>
    <row r="13619" spans="63:64" x14ac:dyDescent="0.25">
      <c r="BK13619" s="82">
        <v>18942</v>
      </c>
      <c r="BL13619" t="s">
        <v>13035</v>
      </c>
    </row>
    <row r="13620" spans="63:64" x14ac:dyDescent="0.25">
      <c r="BK13620" s="82">
        <v>18943</v>
      </c>
      <c r="BL13620" t="s">
        <v>4358</v>
      </c>
    </row>
    <row r="13621" spans="63:64" x14ac:dyDescent="0.25">
      <c r="BK13621" s="82">
        <v>18944</v>
      </c>
      <c r="BL13621" t="s">
        <v>13036</v>
      </c>
    </row>
    <row r="13622" spans="63:64" x14ac:dyDescent="0.25">
      <c r="BK13622" s="82">
        <v>18945</v>
      </c>
      <c r="BL13622" t="s">
        <v>13037</v>
      </c>
    </row>
    <row r="13623" spans="63:64" x14ac:dyDescent="0.25">
      <c r="BK13623" s="82">
        <v>18946</v>
      </c>
      <c r="BL13623" t="s">
        <v>13038</v>
      </c>
    </row>
    <row r="13624" spans="63:64" x14ac:dyDescent="0.25">
      <c r="BK13624" s="82">
        <v>18947</v>
      </c>
      <c r="BL13624" t="s">
        <v>13039</v>
      </c>
    </row>
    <row r="13625" spans="63:64" x14ac:dyDescent="0.25">
      <c r="BK13625" s="82">
        <v>18948</v>
      </c>
      <c r="BL13625" t="s">
        <v>12592</v>
      </c>
    </row>
    <row r="13626" spans="63:64" x14ac:dyDescent="0.25">
      <c r="BK13626" s="82">
        <v>18949</v>
      </c>
      <c r="BL13626" t="s">
        <v>13040</v>
      </c>
    </row>
    <row r="13627" spans="63:64" x14ac:dyDescent="0.25">
      <c r="BK13627" s="82">
        <v>18950</v>
      </c>
      <c r="BL13627" t="s">
        <v>13041</v>
      </c>
    </row>
    <row r="13628" spans="63:64" x14ac:dyDescent="0.25">
      <c r="BK13628" s="82">
        <v>18951</v>
      </c>
      <c r="BL13628" t="s">
        <v>13042</v>
      </c>
    </row>
    <row r="13629" spans="63:64" x14ac:dyDescent="0.25">
      <c r="BK13629" s="82">
        <v>18952</v>
      </c>
      <c r="BL13629" t="s">
        <v>13043</v>
      </c>
    </row>
    <row r="13630" spans="63:64" x14ac:dyDescent="0.25">
      <c r="BK13630" s="82">
        <v>18953</v>
      </c>
      <c r="BL13630" t="s">
        <v>13044</v>
      </c>
    </row>
    <row r="13631" spans="63:64" x14ac:dyDescent="0.25">
      <c r="BK13631" s="82">
        <v>18954</v>
      </c>
      <c r="BL13631" t="s">
        <v>13045</v>
      </c>
    </row>
    <row r="13632" spans="63:64" x14ac:dyDescent="0.25">
      <c r="BK13632" s="82">
        <v>18955</v>
      </c>
      <c r="BL13632" t="s">
        <v>12806</v>
      </c>
    </row>
    <row r="13633" spans="63:64" x14ac:dyDescent="0.25">
      <c r="BK13633" s="82">
        <v>18956</v>
      </c>
      <c r="BL13633" t="s">
        <v>11715</v>
      </c>
    </row>
    <row r="13634" spans="63:64" x14ac:dyDescent="0.25">
      <c r="BK13634" s="82">
        <v>18957</v>
      </c>
      <c r="BL13634" t="s">
        <v>13046</v>
      </c>
    </row>
    <row r="13635" spans="63:64" x14ac:dyDescent="0.25">
      <c r="BK13635" s="82">
        <v>18958</v>
      </c>
      <c r="BL13635" t="s">
        <v>3411</v>
      </c>
    </row>
    <row r="13636" spans="63:64" x14ac:dyDescent="0.25">
      <c r="BK13636" s="82">
        <v>18959</v>
      </c>
      <c r="BL13636" t="s">
        <v>3411</v>
      </c>
    </row>
    <row r="13637" spans="63:64" x14ac:dyDescent="0.25">
      <c r="BK13637" s="82">
        <v>18960</v>
      </c>
      <c r="BL13637" t="s">
        <v>13047</v>
      </c>
    </row>
    <row r="13638" spans="63:64" x14ac:dyDescent="0.25">
      <c r="BK13638" s="82">
        <v>18961</v>
      </c>
      <c r="BL13638" t="s">
        <v>13048</v>
      </c>
    </row>
    <row r="13639" spans="63:64" x14ac:dyDescent="0.25">
      <c r="BK13639" s="82">
        <v>18962</v>
      </c>
      <c r="BL13639" t="s">
        <v>12826</v>
      </c>
    </row>
    <row r="13640" spans="63:64" x14ac:dyDescent="0.25">
      <c r="BK13640" s="82">
        <v>18963</v>
      </c>
      <c r="BL13640" t="s">
        <v>13049</v>
      </c>
    </row>
    <row r="13641" spans="63:64" x14ac:dyDescent="0.25">
      <c r="BK13641" s="82">
        <v>18964</v>
      </c>
      <c r="BL13641" t="s">
        <v>13050</v>
      </c>
    </row>
    <row r="13642" spans="63:64" x14ac:dyDescent="0.25">
      <c r="BK13642" s="82">
        <v>18965</v>
      </c>
      <c r="BL13642" t="s">
        <v>13051</v>
      </c>
    </row>
    <row r="13643" spans="63:64" x14ac:dyDescent="0.25">
      <c r="BK13643" s="82">
        <v>18966</v>
      </c>
      <c r="BL13643" t="s">
        <v>8079</v>
      </c>
    </row>
    <row r="13644" spans="63:64" x14ac:dyDescent="0.25">
      <c r="BK13644" s="82">
        <v>18967</v>
      </c>
      <c r="BL13644" t="s">
        <v>13051</v>
      </c>
    </row>
    <row r="13645" spans="63:64" x14ac:dyDescent="0.25">
      <c r="BK13645" s="82">
        <v>18968</v>
      </c>
      <c r="BL13645" t="s">
        <v>13052</v>
      </c>
    </row>
    <row r="13646" spans="63:64" x14ac:dyDescent="0.25">
      <c r="BK13646" s="82">
        <v>18969</v>
      </c>
      <c r="BL13646" t="s">
        <v>13053</v>
      </c>
    </row>
    <row r="13647" spans="63:64" x14ac:dyDescent="0.25">
      <c r="BK13647" s="82">
        <v>18970</v>
      </c>
      <c r="BL13647" t="s">
        <v>13054</v>
      </c>
    </row>
    <row r="13648" spans="63:64" x14ac:dyDescent="0.25">
      <c r="BK13648" s="82">
        <v>18971</v>
      </c>
      <c r="BL13648" t="s">
        <v>13055</v>
      </c>
    </row>
    <row r="13649" spans="63:64" x14ac:dyDescent="0.25">
      <c r="BK13649" s="82">
        <v>18972</v>
      </c>
      <c r="BL13649" t="s">
        <v>8242</v>
      </c>
    </row>
    <row r="13650" spans="63:64" x14ac:dyDescent="0.25">
      <c r="BK13650" s="82">
        <v>18973</v>
      </c>
      <c r="BL13650" t="s">
        <v>12535</v>
      </c>
    </row>
    <row r="13651" spans="63:64" x14ac:dyDescent="0.25">
      <c r="BK13651" s="82">
        <v>18974</v>
      </c>
      <c r="BL13651" t="s">
        <v>7687</v>
      </c>
    </row>
    <row r="13652" spans="63:64" x14ac:dyDescent="0.25">
      <c r="BK13652" s="82">
        <v>18975</v>
      </c>
      <c r="BL13652" t="s">
        <v>13056</v>
      </c>
    </row>
    <row r="13653" spans="63:64" x14ac:dyDescent="0.25">
      <c r="BK13653" s="82">
        <v>18976</v>
      </c>
      <c r="BL13653" t="s">
        <v>13057</v>
      </c>
    </row>
    <row r="13654" spans="63:64" x14ac:dyDescent="0.25">
      <c r="BK13654" s="82">
        <v>18977</v>
      </c>
      <c r="BL13654" t="s">
        <v>13058</v>
      </c>
    </row>
    <row r="13655" spans="63:64" x14ac:dyDescent="0.25">
      <c r="BK13655" s="82">
        <v>18978</v>
      </c>
      <c r="BL13655" t="s">
        <v>13059</v>
      </c>
    </row>
    <row r="13656" spans="63:64" x14ac:dyDescent="0.25">
      <c r="BK13656" s="82">
        <v>18979</v>
      </c>
      <c r="BL13656" t="s">
        <v>13060</v>
      </c>
    </row>
    <row r="13657" spans="63:64" x14ac:dyDescent="0.25">
      <c r="BK13657" s="82">
        <v>18980</v>
      </c>
      <c r="BL13657" t="s">
        <v>2312</v>
      </c>
    </row>
    <row r="13658" spans="63:64" x14ac:dyDescent="0.25">
      <c r="BK13658" s="82">
        <v>18981</v>
      </c>
      <c r="BL13658" t="s">
        <v>9893</v>
      </c>
    </row>
    <row r="13659" spans="63:64" x14ac:dyDescent="0.25">
      <c r="BK13659" s="82">
        <v>18982</v>
      </c>
      <c r="BL13659" t="s">
        <v>13061</v>
      </c>
    </row>
    <row r="13660" spans="63:64" x14ac:dyDescent="0.25">
      <c r="BK13660" s="82">
        <v>18983</v>
      </c>
      <c r="BL13660" t="s">
        <v>13062</v>
      </c>
    </row>
    <row r="13661" spans="63:64" x14ac:dyDescent="0.25">
      <c r="BK13661" s="82">
        <v>18984</v>
      </c>
      <c r="BL13661" t="s">
        <v>11114</v>
      </c>
    </row>
    <row r="13662" spans="63:64" x14ac:dyDescent="0.25">
      <c r="BK13662" s="82">
        <v>18985</v>
      </c>
      <c r="BL13662" t="s">
        <v>13063</v>
      </c>
    </row>
    <row r="13663" spans="63:64" x14ac:dyDescent="0.25">
      <c r="BK13663" s="82">
        <v>18986</v>
      </c>
      <c r="BL13663" t="s">
        <v>3357</v>
      </c>
    </row>
    <row r="13664" spans="63:64" x14ac:dyDescent="0.25">
      <c r="BK13664" s="82">
        <v>18987</v>
      </c>
      <c r="BL13664" t="s">
        <v>13064</v>
      </c>
    </row>
    <row r="13665" spans="63:64" x14ac:dyDescent="0.25">
      <c r="BK13665" s="82">
        <v>18988</v>
      </c>
      <c r="BL13665" t="s">
        <v>8813</v>
      </c>
    </row>
    <row r="13666" spans="63:64" x14ac:dyDescent="0.25">
      <c r="BK13666" s="82">
        <v>18989</v>
      </c>
      <c r="BL13666" t="s">
        <v>12705</v>
      </c>
    </row>
    <row r="13667" spans="63:64" x14ac:dyDescent="0.25">
      <c r="BK13667" s="82">
        <v>18990</v>
      </c>
      <c r="BL13667" t="s">
        <v>13065</v>
      </c>
    </row>
    <row r="13668" spans="63:64" x14ac:dyDescent="0.25">
      <c r="BK13668" s="82">
        <v>18991</v>
      </c>
      <c r="BL13668" t="s">
        <v>13066</v>
      </c>
    </row>
    <row r="13669" spans="63:64" x14ac:dyDescent="0.25">
      <c r="BK13669" s="82">
        <v>18992</v>
      </c>
      <c r="BL13669" t="s">
        <v>3357</v>
      </c>
    </row>
    <row r="13670" spans="63:64" x14ac:dyDescent="0.25">
      <c r="BK13670" s="82">
        <v>18993</v>
      </c>
      <c r="BL13670" t="s">
        <v>8982</v>
      </c>
    </row>
    <row r="13671" spans="63:64" x14ac:dyDescent="0.25">
      <c r="BK13671" s="82">
        <v>18994</v>
      </c>
      <c r="BL13671" t="s">
        <v>13067</v>
      </c>
    </row>
    <row r="13672" spans="63:64" x14ac:dyDescent="0.25">
      <c r="BK13672" s="82">
        <v>18995</v>
      </c>
      <c r="BL13672" t="s">
        <v>12551</v>
      </c>
    </row>
    <row r="13673" spans="63:64" x14ac:dyDescent="0.25">
      <c r="BK13673" s="82">
        <v>18996</v>
      </c>
      <c r="BL13673" t="s">
        <v>7509</v>
      </c>
    </row>
    <row r="13674" spans="63:64" x14ac:dyDescent="0.25">
      <c r="BK13674" s="82">
        <v>18997</v>
      </c>
      <c r="BL13674" t="s">
        <v>8416</v>
      </c>
    </row>
    <row r="13675" spans="63:64" x14ac:dyDescent="0.25">
      <c r="BK13675" s="82">
        <v>18998</v>
      </c>
      <c r="BL13675" t="s">
        <v>8746</v>
      </c>
    </row>
    <row r="13676" spans="63:64" x14ac:dyDescent="0.25">
      <c r="BK13676" s="82">
        <v>18999</v>
      </c>
      <c r="BL13676" t="s">
        <v>13068</v>
      </c>
    </row>
    <row r="13677" spans="63:64" x14ac:dyDescent="0.25">
      <c r="BK13677" s="82">
        <v>19000</v>
      </c>
      <c r="BL13677" t="s">
        <v>13069</v>
      </c>
    </row>
    <row r="13678" spans="63:64" x14ac:dyDescent="0.25">
      <c r="BK13678" s="82">
        <v>19001</v>
      </c>
      <c r="BL13678" t="s">
        <v>9773</v>
      </c>
    </row>
    <row r="13679" spans="63:64" x14ac:dyDescent="0.25">
      <c r="BK13679" s="82">
        <v>19002</v>
      </c>
      <c r="BL13679" t="s">
        <v>13070</v>
      </c>
    </row>
    <row r="13680" spans="63:64" x14ac:dyDescent="0.25">
      <c r="BK13680" s="82">
        <v>19003</v>
      </c>
      <c r="BL13680" t="s">
        <v>12550</v>
      </c>
    </row>
    <row r="13681" spans="63:64" x14ac:dyDescent="0.25">
      <c r="BK13681" s="82">
        <v>19004</v>
      </c>
      <c r="BL13681" t="s">
        <v>13071</v>
      </c>
    </row>
    <row r="13682" spans="63:64" x14ac:dyDescent="0.25">
      <c r="BK13682" s="82">
        <v>19005</v>
      </c>
      <c r="BL13682" t="s">
        <v>13072</v>
      </c>
    </row>
    <row r="13683" spans="63:64" x14ac:dyDescent="0.25">
      <c r="BK13683" s="82">
        <v>19006</v>
      </c>
      <c r="BL13683" t="s">
        <v>4727</v>
      </c>
    </row>
    <row r="13684" spans="63:64" x14ac:dyDescent="0.25">
      <c r="BK13684" s="82">
        <v>19007</v>
      </c>
      <c r="BL13684" t="s">
        <v>8868</v>
      </c>
    </row>
    <row r="13685" spans="63:64" x14ac:dyDescent="0.25">
      <c r="BK13685" s="82">
        <v>19008</v>
      </c>
      <c r="BL13685" t="s">
        <v>13073</v>
      </c>
    </row>
    <row r="13686" spans="63:64" x14ac:dyDescent="0.25">
      <c r="BK13686" s="82">
        <v>19009</v>
      </c>
      <c r="BL13686" t="s">
        <v>13074</v>
      </c>
    </row>
    <row r="13687" spans="63:64" x14ac:dyDescent="0.25">
      <c r="BK13687" s="82">
        <v>19010</v>
      </c>
      <c r="BL13687" t="s">
        <v>13075</v>
      </c>
    </row>
    <row r="13688" spans="63:64" x14ac:dyDescent="0.25">
      <c r="BK13688" s="82">
        <v>19011</v>
      </c>
      <c r="BL13688" t="s">
        <v>13076</v>
      </c>
    </row>
    <row r="13689" spans="63:64" x14ac:dyDescent="0.25">
      <c r="BK13689" s="82">
        <v>19012</v>
      </c>
      <c r="BL13689" t="s">
        <v>13077</v>
      </c>
    </row>
    <row r="13690" spans="63:64" x14ac:dyDescent="0.25">
      <c r="BK13690" s="82">
        <v>19013</v>
      </c>
      <c r="BL13690" t="s">
        <v>13078</v>
      </c>
    </row>
    <row r="13691" spans="63:64" x14ac:dyDescent="0.25">
      <c r="BK13691" s="82">
        <v>19014</v>
      </c>
      <c r="BL13691" t="s">
        <v>13079</v>
      </c>
    </row>
    <row r="13692" spans="63:64" x14ac:dyDescent="0.25">
      <c r="BK13692" s="82">
        <v>19015</v>
      </c>
      <c r="BL13692" t="s">
        <v>9308</v>
      </c>
    </row>
    <row r="13693" spans="63:64" x14ac:dyDescent="0.25">
      <c r="BK13693" s="82">
        <v>19016</v>
      </c>
      <c r="BL13693" t="s">
        <v>13080</v>
      </c>
    </row>
    <row r="13694" spans="63:64" x14ac:dyDescent="0.25">
      <c r="BK13694" s="82">
        <v>19017</v>
      </c>
      <c r="BL13694" t="s">
        <v>13081</v>
      </c>
    </row>
    <row r="13695" spans="63:64" x14ac:dyDescent="0.25">
      <c r="BK13695" s="82">
        <v>19018</v>
      </c>
      <c r="BL13695" t="s">
        <v>3741</v>
      </c>
    </row>
    <row r="13696" spans="63:64" x14ac:dyDescent="0.25">
      <c r="BK13696" s="82">
        <v>19019</v>
      </c>
      <c r="BL13696" t="s">
        <v>3484</v>
      </c>
    </row>
    <row r="13697" spans="63:64" x14ac:dyDescent="0.25">
      <c r="BK13697" s="82">
        <v>19020</v>
      </c>
      <c r="BL13697" t="s">
        <v>13082</v>
      </c>
    </row>
    <row r="13698" spans="63:64" x14ac:dyDescent="0.25">
      <c r="BK13698" s="82">
        <v>19021</v>
      </c>
      <c r="BL13698" t="s">
        <v>13083</v>
      </c>
    </row>
    <row r="13699" spans="63:64" x14ac:dyDescent="0.25">
      <c r="BK13699" s="82">
        <v>19022</v>
      </c>
      <c r="BL13699" t="s">
        <v>8480</v>
      </c>
    </row>
    <row r="13700" spans="63:64" x14ac:dyDescent="0.25">
      <c r="BK13700" s="82">
        <v>19023</v>
      </c>
      <c r="BL13700" t="s">
        <v>13084</v>
      </c>
    </row>
    <row r="13701" spans="63:64" x14ac:dyDescent="0.25">
      <c r="BK13701" s="82">
        <v>19024</v>
      </c>
      <c r="BL13701" t="s">
        <v>12736</v>
      </c>
    </row>
    <row r="13702" spans="63:64" x14ac:dyDescent="0.25">
      <c r="BK13702" s="82">
        <v>19025</v>
      </c>
      <c r="BL13702" t="s">
        <v>13085</v>
      </c>
    </row>
    <row r="13703" spans="63:64" x14ac:dyDescent="0.25">
      <c r="BK13703" s="82">
        <v>19026</v>
      </c>
      <c r="BL13703" t="s">
        <v>13086</v>
      </c>
    </row>
    <row r="13704" spans="63:64" x14ac:dyDescent="0.25">
      <c r="BK13704" s="82">
        <v>19027</v>
      </c>
      <c r="BL13704" t="s">
        <v>13087</v>
      </c>
    </row>
    <row r="13705" spans="63:64" x14ac:dyDescent="0.25">
      <c r="BK13705" s="82">
        <v>19028</v>
      </c>
      <c r="BL13705" t="s">
        <v>13088</v>
      </c>
    </row>
    <row r="13706" spans="63:64" x14ac:dyDescent="0.25">
      <c r="BK13706" s="82">
        <v>19029</v>
      </c>
      <c r="BL13706" t="s">
        <v>13089</v>
      </c>
    </row>
    <row r="13707" spans="63:64" x14ac:dyDescent="0.25">
      <c r="BK13707" s="82">
        <v>19030</v>
      </c>
      <c r="BL13707" t="s">
        <v>12682</v>
      </c>
    </row>
    <row r="13708" spans="63:64" x14ac:dyDescent="0.25">
      <c r="BK13708" s="82">
        <v>19031</v>
      </c>
      <c r="BL13708" t="s">
        <v>13090</v>
      </c>
    </row>
    <row r="13709" spans="63:64" x14ac:dyDescent="0.25">
      <c r="BK13709" s="82">
        <v>19032</v>
      </c>
      <c r="BL13709" t="s">
        <v>13091</v>
      </c>
    </row>
    <row r="13710" spans="63:64" x14ac:dyDescent="0.25">
      <c r="BK13710" s="82">
        <v>19033</v>
      </c>
      <c r="BL13710" t="s">
        <v>9296</v>
      </c>
    </row>
    <row r="13711" spans="63:64" x14ac:dyDescent="0.25">
      <c r="BK13711" s="82">
        <v>19034</v>
      </c>
      <c r="BL13711" t="s">
        <v>13092</v>
      </c>
    </row>
    <row r="13712" spans="63:64" x14ac:dyDescent="0.25">
      <c r="BK13712" s="82">
        <v>19035</v>
      </c>
      <c r="BL13712" t="s">
        <v>9076</v>
      </c>
    </row>
    <row r="13713" spans="63:64" x14ac:dyDescent="0.25">
      <c r="BK13713" s="82">
        <v>19036</v>
      </c>
      <c r="BL13713" t="s">
        <v>13093</v>
      </c>
    </row>
    <row r="13714" spans="63:64" x14ac:dyDescent="0.25">
      <c r="BK13714" s="82">
        <v>19037</v>
      </c>
      <c r="BL13714" t="s">
        <v>13094</v>
      </c>
    </row>
    <row r="13715" spans="63:64" x14ac:dyDescent="0.25">
      <c r="BK13715" s="82">
        <v>19038</v>
      </c>
      <c r="BL13715" t="s">
        <v>3357</v>
      </c>
    </row>
    <row r="13716" spans="63:64" x14ac:dyDescent="0.25">
      <c r="BK13716" s="82">
        <v>19039</v>
      </c>
      <c r="BL13716" t="s">
        <v>13095</v>
      </c>
    </row>
    <row r="13717" spans="63:64" x14ac:dyDescent="0.25">
      <c r="BK13717" s="82">
        <v>19040</v>
      </c>
      <c r="BL13717" t="s">
        <v>13096</v>
      </c>
    </row>
    <row r="13718" spans="63:64" x14ac:dyDescent="0.25">
      <c r="BK13718" s="82">
        <v>19041</v>
      </c>
      <c r="BL13718" t="s">
        <v>13097</v>
      </c>
    </row>
    <row r="13719" spans="63:64" x14ac:dyDescent="0.25">
      <c r="BK13719" s="82">
        <v>19042</v>
      </c>
      <c r="BL13719" t="s">
        <v>13098</v>
      </c>
    </row>
    <row r="13720" spans="63:64" x14ac:dyDescent="0.25">
      <c r="BK13720" s="82">
        <v>19043</v>
      </c>
      <c r="BL13720" t="s">
        <v>13099</v>
      </c>
    </row>
    <row r="13721" spans="63:64" x14ac:dyDescent="0.25">
      <c r="BK13721" s="82">
        <v>19044</v>
      </c>
      <c r="BL13721" t="s">
        <v>13100</v>
      </c>
    </row>
    <row r="13722" spans="63:64" x14ac:dyDescent="0.25">
      <c r="BK13722" s="82">
        <v>19045</v>
      </c>
      <c r="BL13722" t="s">
        <v>13101</v>
      </c>
    </row>
    <row r="13723" spans="63:64" x14ac:dyDescent="0.25">
      <c r="BK13723" s="82">
        <v>19046</v>
      </c>
      <c r="BL13723" t="s">
        <v>13102</v>
      </c>
    </row>
    <row r="13724" spans="63:64" x14ac:dyDescent="0.25">
      <c r="BK13724" s="82">
        <v>19047</v>
      </c>
      <c r="BL13724" t="s">
        <v>6954</v>
      </c>
    </row>
    <row r="13725" spans="63:64" x14ac:dyDescent="0.25">
      <c r="BK13725" s="82">
        <v>19048</v>
      </c>
      <c r="BL13725" t="s">
        <v>5301</v>
      </c>
    </row>
    <row r="13726" spans="63:64" x14ac:dyDescent="0.25">
      <c r="BK13726" s="82">
        <v>19049</v>
      </c>
      <c r="BL13726" t="s">
        <v>5905</v>
      </c>
    </row>
    <row r="13727" spans="63:64" x14ac:dyDescent="0.25">
      <c r="BK13727" s="82">
        <v>19050</v>
      </c>
      <c r="BL13727" t="s">
        <v>2469</v>
      </c>
    </row>
    <row r="13728" spans="63:64" x14ac:dyDescent="0.25">
      <c r="BK13728" s="82">
        <v>19051</v>
      </c>
      <c r="BL13728" t="s">
        <v>13103</v>
      </c>
    </row>
    <row r="13729" spans="63:64" x14ac:dyDescent="0.25">
      <c r="BK13729" s="82">
        <v>19052</v>
      </c>
      <c r="BL13729" t="s">
        <v>13104</v>
      </c>
    </row>
    <row r="13730" spans="63:64" x14ac:dyDescent="0.25">
      <c r="BK13730" s="82">
        <v>19053</v>
      </c>
      <c r="BL13730" t="s">
        <v>13105</v>
      </c>
    </row>
    <row r="13731" spans="63:64" x14ac:dyDescent="0.25">
      <c r="BK13731" s="82">
        <v>19054</v>
      </c>
      <c r="BL13731" t="s">
        <v>12682</v>
      </c>
    </row>
    <row r="13732" spans="63:64" x14ac:dyDescent="0.25">
      <c r="BK13732" s="82">
        <v>19055</v>
      </c>
      <c r="BL13732" t="s">
        <v>13106</v>
      </c>
    </row>
    <row r="13733" spans="63:64" x14ac:dyDescent="0.25">
      <c r="BK13733" s="82">
        <v>19056</v>
      </c>
      <c r="BL13733" t="s">
        <v>11928</v>
      </c>
    </row>
    <row r="13734" spans="63:64" x14ac:dyDescent="0.25">
      <c r="BK13734" s="82">
        <v>19057</v>
      </c>
      <c r="BL13734" t="s">
        <v>13107</v>
      </c>
    </row>
    <row r="13735" spans="63:64" x14ac:dyDescent="0.25">
      <c r="BK13735" s="82">
        <v>19058</v>
      </c>
      <c r="BL13735" t="s">
        <v>13108</v>
      </c>
    </row>
    <row r="13736" spans="63:64" x14ac:dyDescent="0.25">
      <c r="BK13736" s="82">
        <v>19059</v>
      </c>
      <c r="BL13736" t="s">
        <v>13109</v>
      </c>
    </row>
    <row r="13737" spans="63:64" x14ac:dyDescent="0.25">
      <c r="BK13737" s="82">
        <v>19060</v>
      </c>
      <c r="BL13737" t="s">
        <v>9644</v>
      </c>
    </row>
    <row r="13738" spans="63:64" x14ac:dyDescent="0.25">
      <c r="BK13738" s="82">
        <v>19061</v>
      </c>
      <c r="BL13738" t="s">
        <v>5306</v>
      </c>
    </row>
    <row r="13739" spans="63:64" x14ac:dyDescent="0.25">
      <c r="BK13739" s="82">
        <v>19062</v>
      </c>
      <c r="BL13739" t="s">
        <v>13110</v>
      </c>
    </row>
    <row r="13740" spans="63:64" x14ac:dyDescent="0.25">
      <c r="BK13740" s="82">
        <v>19063</v>
      </c>
      <c r="BL13740" t="s">
        <v>13111</v>
      </c>
    </row>
    <row r="13741" spans="63:64" x14ac:dyDescent="0.25">
      <c r="BK13741" s="82">
        <v>19064</v>
      </c>
      <c r="BL13741" t="s">
        <v>13112</v>
      </c>
    </row>
    <row r="13742" spans="63:64" x14ac:dyDescent="0.25">
      <c r="BK13742" s="82">
        <v>19065</v>
      </c>
      <c r="BL13742" t="s">
        <v>13113</v>
      </c>
    </row>
    <row r="13743" spans="63:64" x14ac:dyDescent="0.25">
      <c r="BK13743" s="82">
        <v>19066</v>
      </c>
      <c r="BL13743" t="s">
        <v>13039</v>
      </c>
    </row>
    <row r="13744" spans="63:64" x14ac:dyDescent="0.25">
      <c r="BK13744" s="82">
        <v>19067</v>
      </c>
      <c r="BL13744" t="s">
        <v>11991</v>
      </c>
    </row>
    <row r="13745" spans="63:64" x14ac:dyDescent="0.25">
      <c r="BK13745" s="82">
        <v>19068</v>
      </c>
      <c r="BL13745" t="s">
        <v>11995</v>
      </c>
    </row>
    <row r="13746" spans="63:64" x14ac:dyDescent="0.25">
      <c r="BK13746" s="82">
        <v>19069</v>
      </c>
      <c r="BL13746" t="s">
        <v>13114</v>
      </c>
    </row>
    <row r="13747" spans="63:64" x14ac:dyDescent="0.25">
      <c r="BK13747" s="82">
        <v>19070</v>
      </c>
      <c r="BL13747" t="s">
        <v>13115</v>
      </c>
    </row>
    <row r="13748" spans="63:64" x14ac:dyDescent="0.25">
      <c r="BK13748" s="82">
        <v>19071</v>
      </c>
      <c r="BL13748" t="s">
        <v>13116</v>
      </c>
    </row>
    <row r="13749" spans="63:64" x14ac:dyDescent="0.25">
      <c r="BK13749" s="82">
        <v>19072</v>
      </c>
      <c r="BL13749" t="s">
        <v>13117</v>
      </c>
    </row>
    <row r="13750" spans="63:64" x14ac:dyDescent="0.25">
      <c r="BK13750" s="82">
        <v>19073</v>
      </c>
      <c r="BL13750" t="s">
        <v>12815</v>
      </c>
    </row>
    <row r="13751" spans="63:64" x14ac:dyDescent="0.25">
      <c r="BK13751" s="82">
        <v>19074</v>
      </c>
      <c r="BL13751" t="s">
        <v>13118</v>
      </c>
    </row>
    <row r="13752" spans="63:64" x14ac:dyDescent="0.25">
      <c r="BK13752" s="82">
        <v>19075</v>
      </c>
      <c r="BL13752" t="s">
        <v>12570</v>
      </c>
    </row>
    <row r="13753" spans="63:64" x14ac:dyDescent="0.25">
      <c r="BK13753" s="82">
        <v>19076</v>
      </c>
      <c r="BL13753" t="s">
        <v>13119</v>
      </c>
    </row>
    <row r="13754" spans="63:64" x14ac:dyDescent="0.25">
      <c r="BK13754" s="82">
        <v>19077</v>
      </c>
      <c r="BL13754" t="s">
        <v>13120</v>
      </c>
    </row>
    <row r="13755" spans="63:64" x14ac:dyDescent="0.25">
      <c r="BK13755" s="82">
        <v>19078</v>
      </c>
      <c r="BL13755" t="s">
        <v>12851</v>
      </c>
    </row>
    <row r="13756" spans="63:64" x14ac:dyDescent="0.25">
      <c r="BK13756" s="82">
        <v>19079</v>
      </c>
      <c r="BL13756" t="s">
        <v>13121</v>
      </c>
    </row>
    <row r="13757" spans="63:64" x14ac:dyDescent="0.25">
      <c r="BK13757" s="82">
        <v>19080</v>
      </c>
      <c r="BL13757" t="s">
        <v>13122</v>
      </c>
    </row>
    <row r="13758" spans="63:64" x14ac:dyDescent="0.25">
      <c r="BK13758" s="82">
        <v>19081</v>
      </c>
      <c r="BL13758" t="s">
        <v>13123</v>
      </c>
    </row>
    <row r="13759" spans="63:64" x14ac:dyDescent="0.25">
      <c r="BK13759" s="82">
        <v>19082</v>
      </c>
      <c r="BL13759" t="s">
        <v>13124</v>
      </c>
    </row>
    <row r="13760" spans="63:64" x14ac:dyDescent="0.25">
      <c r="BK13760" s="82">
        <v>19083</v>
      </c>
      <c r="BL13760" t="s">
        <v>13125</v>
      </c>
    </row>
    <row r="13761" spans="63:64" x14ac:dyDescent="0.25">
      <c r="BK13761" s="82">
        <v>19084</v>
      </c>
      <c r="BL13761" t="s">
        <v>13126</v>
      </c>
    </row>
    <row r="13762" spans="63:64" x14ac:dyDescent="0.25">
      <c r="BK13762" s="82">
        <v>19085</v>
      </c>
      <c r="BL13762" t="s">
        <v>3475</v>
      </c>
    </row>
    <row r="13763" spans="63:64" x14ac:dyDescent="0.25">
      <c r="BK13763" s="82">
        <v>19086</v>
      </c>
      <c r="BL13763" t="s">
        <v>12026</v>
      </c>
    </row>
    <row r="13764" spans="63:64" x14ac:dyDescent="0.25">
      <c r="BK13764" s="82">
        <v>19087</v>
      </c>
      <c r="BL13764" t="s">
        <v>13127</v>
      </c>
    </row>
    <row r="13765" spans="63:64" x14ac:dyDescent="0.25">
      <c r="BK13765" s="82">
        <v>19088</v>
      </c>
      <c r="BL13765" t="s">
        <v>13128</v>
      </c>
    </row>
    <row r="13766" spans="63:64" x14ac:dyDescent="0.25">
      <c r="BK13766" s="82">
        <v>19089</v>
      </c>
      <c r="BL13766" t="s">
        <v>4684</v>
      </c>
    </row>
    <row r="13767" spans="63:64" x14ac:dyDescent="0.25">
      <c r="BK13767" s="82">
        <v>19091</v>
      </c>
      <c r="BL13767" t="s">
        <v>13129</v>
      </c>
    </row>
    <row r="13768" spans="63:64" x14ac:dyDescent="0.25">
      <c r="BK13768" s="82">
        <v>19092</v>
      </c>
      <c r="BL13768" t="s">
        <v>13130</v>
      </c>
    </row>
    <row r="13769" spans="63:64" x14ac:dyDescent="0.25">
      <c r="BK13769" s="82">
        <v>19093</v>
      </c>
      <c r="BL13769" t="s">
        <v>13131</v>
      </c>
    </row>
    <row r="13770" spans="63:64" x14ac:dyDescent="0.25">
      <c r="BK13770" s="82">
        <v>19094</v>
      </c>
      <c r="BL13770" t="s">
        <v>13132</v>
      </c>
    </row>
    <row r="13771" spans="63:64" x14ac:dyDescent="0.25">
      <c r="BK13771" s="82">
        <v>19095</v>
      </c>
      <c r="BL13771" t="s">
        <v>13133</v>
      </c>
    </row>
    <row r="13772" spans="63:64" x14ac:dyDescent="0.25">
      <c r="BK13772" s="82">
        <v>19096</v>
      </c>
      <c r="BL13772" t="s">
        <v>13134</v>
      </c>
    </row>
    <row r="13773" spans="63:64" x14ac:dyDescent="0.25">
      <c r="BK13773" s="82">
        <v>19097</v>
      </c>
      <c r="BL13773" t="s">
        <v>11044</v>
      </c>
    </row>
    <row r="13774" spans="63:64" x14ac:dyDescent="0.25">
      <c r="BK13774" s="82">
        <v>19098</v>
      </c>
      <c r="BL13774" t="s">
        <v>11589</v>
      </c>
    </row>
    <row r="13775" spans="63:64" x14ac:dyDescent="0.25">
      <c r="BK13775" s="82">
        <v>19099</v>
      </c>
      <c r="BL13775" t="s">
        <v>13135</v>
      </c>
    </row>
    <row r="13776" spans="63:64" x14ac:dyDescent="0.25">
      <c r="BK13776" s="82">
        <v>19100</v>
      </c>
      <c r="BL13776" t="s">
        <v>6351</v>
      </c>
    </row>
    <row r="13777" spans="63:64" x14ac:dyDescent="0.25">
      <c r="BK13777" s="82">
        <v>19101</v>
      </c>
      <c r="BL13777" t="s">
        <v>8895</v>
      </c>
    </row>
    <row r="13778" spans="63:64" x14ac:dyDescent="0.25">
      <c r="BK13778" s="82">
        <v>19102</v>
      </c>
      <c r="BL13778" t="s">
        <v>13136</v>
      </c>
    </row>
    <row r="13779" spans="63:64" x14ac:dyDescent="0.25">
      <c r="BK13779" s="82">
        <v>19103</v>
      </c>
      <c r="BL13779" t="s">
        <v>13137</v>
      </c>
    </row>
    <row r="13780" spans="63:64" x14ac:dyDescent="0.25">
      <c r="BK13780" s="82">
        <v>19104</v>
      </c>
      <c r="BL13780" t="s">
        <v>13138</v>
      </c>
    </row>
    <row r="13781" spans="63:64" x14ac:dyDescent="0.25">
      <c r="BK13781" s="82">
        <v>19105</v>
      </c>
      <c r="BL13781" t="s">
        <v>13138</v>
      </c>
    </row>
    <row r="13782" spans="63:64" x14ac:dyDescent="0.25">
      <c r="BK13782" s="82">
        <v>19106</v>
      </c>
      <c r="BL13782" t="s">
        <v>13139</v>
      </c>
    </row>
    <row r="13783" spans="63:64" x14ac:dyDescent="0.25">
      <c r="BK13783" s="82">
        <v>19108</v>
      </c>
      <c r="BL13783" t="s">
        <v>11830</v>
      </c>
    </row>
    <row r="13784" spans="63:64" x14ac:dyDescent="0.25">
      <c r="BK13784" s="82">
        <v>19109</v>
      </c>
      <c r="BL13784" t="s">
        <v>10238</v>
      </c>
    </row>
    <row r="13785" spans="63:64" x14ac:dyDescent="0.25">
      <c r="BK13785" s="82">
        <v>19110</v>
      </c>
      <c r="BL13785" t="s">
        <v>13140</v>
      </c>
    </row>
    <row r="13786" spans="63:64" x14ac:dyDescent="0.25">
      <c r="BK13786" s="82">
        <v>19111</v>
      </c>
      <c r="BL13786" t="s">
        <v>13141</v>
      </c>
    </row>
    <row r="13787" spans="63:64" x14ac:dyDescent="0.25">
      <c r="BK13787" s="82">
        <v>19112</v>
      </c>
      <c r="BL13787" t="s">
        <v>13142</v>
      </c>
    </row>
    <row r="13788" spans="63:64" x14ac:dyDescent="0.25">
      <c r="BK13788" s="82">
        <v>19113</v>
      </c>
      <c r="BL13788" t="s">
        <v>13143</v>
      </c>
    </row>
    <row r="13789" spans="63:64" x14ac:dyDescent="0.25">
      <c r="BK13789" s="82">
        <v>19114</v>
      </c>
      <c r="BL13789" t="s">
        <v>13144</v>
      </c>
    </row>
    <row r="13790" spans="63:64" x14ac:dyDescent="0.25">
      <c r="BK13790" s="82">
        <v>19115</v>
      </c>
      <c r="BL13790" t="s">
        <v>13145</v>
      </c>
    </row>
    <row r="13791" spans="63:64" x14ac:dyDescent="0.25">
      <c r="BK13791" s="82">
        <v>19116</v>
      </c>
      <c r="BL13791" t="s">
        <v>4414</v>
      </c>
    </row>
    <row r="13792" spans="63:64" x14ac:dyDescent="0.25">
      <c r="BK13792" s="82">
        <v>19117</v>
      </c>
      <c r="BL13792" t="s">
        <v>13146</v>
      </c>
    </row>
    <row r="13793" spans="63:64" x14ac:dyDescent="0.25">
      <c r="BK13793" s="82">
        <v>19118</v>
      </c>
      <c r="BL13793" t="s">
        <v>13147</v>
      </c>
    </row>
    <row r="13794" spans="63:64" x14ac:dyDescent="0.25">
      <c r="BK13794" s="82">
        <v>19119</v>
      </c>
      <c r="BL13794" t="s">
        <v>13148</v>
      </c>
    </row>
    <row r="13795" spans="63:64" x14ac:dyDescent="0.25">
      <c r="BK13795" s="82">
        <v>19120</v>
      </c>
      <c r="BL13795" t="s">
        <v>13149</v>
      </c>
    </row>
    <row r="13796" spans="63:64" x14ac:dyDescent="0.25">
      <c r="BK13796" s="82">
        <v>19121</v>
      </c>
      <c r="BL13796" t="s">
        <v>13150</v>
      </c>
    </row>
    <row r="13797" spans="63:64" x14ac:dyDescent="0.25">
      <c r="BK13797" s="82">
        <v>19122</v>
      </c>
      <c r="BL13797" t="s">
        <v>13114</v>
      </c>
    </row>
    <row r="13798" spans="63:64" x14ac:dyDescent="0.25">
      <c r="BK13798" s="82">
        <v>19123</v>
      </c>
      <c r="BL13798" t="s">
        <v>13151</v>
      </c>
    </row>
    <row r="13799" spans="63:64" x14ac:dyDescent="0.25">
      <c r="BK13799" s="82">
        <v>19124</v>
      </c>
      <c r="BL13799" t="s">
        <v>13152</v>
      </c>
    </row>
    <row r="13800" spans="63:64" x14ac:dyDescent="0.25">
      <c r="BK13800" s="82">
        <v>19125</v>
      </c>
      <c r="BL13800" t="s">
        <v>13153</v>
      </c>
    </row>
    <row r="13801" spans="63:64" x14ac:dyDescent="0.25">
      <c r="BK13801" s="82">
        <v>19126</v>
      </c>
      <c r="BL13801" t="s">
        <v>13154</v>
      </c>
    </row>
    <row r="13802" spans="63:64" x14ac:dyDescent="0.25">
      <c r="BK13802" s="82">
        <v>19127</v>
      </c>
      <c r="BL13802" t="s">
        <v>13155</v>
      </c>
    </row>
    <row r="13803" spans="63:64" x14ac:dyDescent="0.25">
      <c r="BK13803" s="82">
        <v>19128</v>
      </c>
      <c r="BL13803" t="s">
        <v>13156</v>
      </c>
    </row>
    <row r="13804" spans="63:64" x14ac:dyDescent="0.25">
      <c r="BK13804" s="82">
        <v>19129</v>
      </c>
      <c r="BL13804" t="s">
        <v>13137</v>
      </c>
    </row>
    <row r="13805" spans="63:64" x14ac:dyDescent="0.25">
      <c r="BK13805" s="82">
        <v>19130</v>
      </c>
      <c r="BL13805" t="s">
        <v>13157</v>
      </c>
    </row>
    <row r="13806" spans="63:64" x14ac:dyDescent="0.25">
      <c r="BK13806" s="82">
        <v>19131</v>
      </c>
      <c r="BL13806" t="s">
        <v>13158</v>
      </c>
    </row>
    <row r="13807" spans="63:64" x14ac:dyDescent="0.25">
      <c r="BK13807" s="82">
        <v>19132</v>
      </c>
      <c r="BL13807" t="s">
        <v>9827</v>
      </c>
    </row>
    <row r="13808" spans="63:64" x14ac:dyDescent="0.25">
      <c r="BK13808" s="82">
        <v>19133</v>
      </c>
      <c r="BL13808" t="s">
        <v>13159</v>
      </c>
    </row>
    <row r="13809" spans="63:64" x14ac:dyDescent="0.25">
      <c r="BK13809" s="82">
        <v>19134</v>
      </c>
      <c r="BL13809" t="s">
        <v>13160</v>
      </c>
    </row>
    <row r="13810" spans="63:64" x14ac:dyDescent="0.25">
      <c r="BK13810" s="82">
        <v>19135</v>
      </c>
      <c r="BL13810" t="s">
        <v>12711</v>
      </c>
    </row>
    <row r="13811" spans="63:64" x14ac:dyDescent="0.25">
      <c r="BK13811" s="82">
        <v>19136</v>
      </c>
      <c r="BL13811" t="s">
        <v>12711</v>
      </c>
    </row>
    <row r="13812" spans="63:64" x14ac:dyDescent="0.25">
      <c r="BK13812" s="82">
        <v>19137</v>
      </c>
      <c r="BL13812" t="s">
        <v>13161</v>
      </c>
    </row>
    <row r="13813" spans="63:64" x14ac:dyDescent="0.25">
      <c r="BK13813" s="82">
        <v>19138</v>
      </c>
      <c r="BL13813" t="s">
        <v>12345</v>
      </c>
    </row>
    <row r="13814" spans="63:64" x14ac:dyDescent="0.25">
      <c r="BK13814" s="82">
        <v>19139</v>
      </c>
      <c r="BL13814" t="s">
        <v>13162</v>
      </c>
    </row>
    <row r="13815" spans="63:64" x14ac:dyDescent="0.25">
      <c r="BK13815" s="82">
        <v>19140</v>
      </c>
      <c r="BL13815" t="s">
        <v>13163</v>
      </c>
    </row>
    <row r="13816" spans="63:64" x14ac:dyDescent="0.25">
      <c r="BK13816" s="82">
        <v>19141</v>
      </c>
      <c r="BL13816" t="s">
        <v>13164</v>
      </c>
    </row>
    <row r="13817" spans="63:64" x14ac:dyDescent="0.25">
      <c r="BK13817" s="82">
        <v>19142</v>
      </c>
      <c r="BL13817" t="s">
        <v>13165</v>
      </c>
    </row>
    <row r="13818" spans="63:64" x14ac:dyDescent="0.25">
      <c r="BK13818" s="82">
        <v>19143</v>
      </c>
      <c r="BL13818" t="s">
        <v>10441</v>
      </c>
    </row>
    <row r="13819" spans="63:64" x14ac:dyDescent="0.25">
      <c r="BK13819" s="82">
        <v>19144</v>
      </c>
      <c r="BL13819" t="s">
        <v>13166</v>
      </c>
    </row>
    <row r="13820" spans="63:64" x14ac:dyDescent="0.25">
      <c r="BK13820" s="82">
        <v>19145</v>
      </c>
      <c r="BL13820" t="s">
        <v>13167</v>
      </c>
    </row>
    <row r="13821" spans="63:64" x14ac:dyDescent="0.25">
      <c r="BK13821" s="82">
        <v>19146</v>
      </c>
      <c r="BL13821" t="s">
        <v>13168</v>
      </c>
    </row>
    <row r="13822" spans="63:64" x14ac:dyDescent="0.25">
      <c r="BK13822" s="82">
        <v>19147</v>
      </c>
      <c r="BL13822" t="s">
        <v>9593</v>
      </c>
    </row>
    <row r="13823" spans="63:64" x14ac:dyDescent="0.25">
      <c r="BK13823" s="82">
        <v>19148</v>
      </c>
      <c r="BL13823" t="s">
        <v>8813</v>
      </c>
    </row>
    <row r="13824" spans="63:64" x14ac:dyDescent="0.25">
      <c r="BK13824" s="82">
        <v>19149</v>
      </c>
      <c r="BL13824" t="s">
        <v>13169</v>
      </c>
    </row>
    <row r="13825" spans="63:64" x14ac:dyDescent="0.25">
      <c r="BK13825" s="82">
        <v>19150</v>
      </c>
      <c r="BL13825" t="s">
        <v>13170</v>
      </c>
    </row>
    <row r="13826" spans="63:64" x14ac:dyDescent="0.25">
      <c r="BK13826" s="82">
        <v>19151</v>
      </c>
      <c r="BL13826" t="s">
        <v>13171</v>
      </c>
    </row>
    <row r="13827" spans="63:64" x14ac:dyDescent="0.25">
      <c r="BK13827" s="82">
        <v>19152</v>
      </c>
      <c r="BL13827" t="s">
        <v>13172</v>
      </c>
    </row>
    <row r="13828" spans="63:64" x14ac:dyDescent="0.25">
      <c r="BK13828" s="82">
        <v>19153</v>
      </c>
      <c r="BL13828" t="s">
        <v>13173</v>
      </c>
    </row>
    <row r="13829" spans="63:64" x14ac:dyDescent="0.25">
      <c r="BK13829" s="82">
        <v>19154</v>
      </c>
      <c r="BL13829" t="s">
        <v>13174</v>
      </c>
    </row>
    <row r="13830" spans="63:64" x14ac:dyDescent="0.25">
      <c r="BK13830" s="82">
        <v>19155</v>
      </c>
      <c r="BL13830" t="s">
        <v>13175</v>
      </c>
    </row>
    <row r="13831" spans="63:64" x14ac:dyDescent="0.25">
      <c r="BK13831" s="82">
        <v>19156</v>
      </c>
      <c r="BL13831" t="s">
        <v>13176</v>
      </c>
    </row>
    <row r="13832" spans="63:64" x14ac:dyDescent="0.25">
      <c r="BK13832" s="82">
        <v>19157</v>
      </c>
      <c r="BL13832" t="s">
        <v>13177</v>
      </c>
    </row>
    <row r="13833" spans="63:64" x14ac:dyDescent="0.25">
      <c r="BK13833" s="82">
        <v>19158</v>
      </c>
      <c r="BL13833" t="s">
        <v>13178</v>
      </c>
    </row>
    <row r="13834" spans="63:64" x14ac:dyDescent="0.25">
      <c r="BK13834" s="82">
        <v>19159</v>
      </c>
      <c r="BL13834" t="s">
        <v>3741</v>
      </c>
    </row>
    <row r="13835" spans="63:64" x14ac:dyDescent="0.25">
      <c r="BK13835" s="82">
        <v>19160</v>
      </c>
      <c r="BL13835" t="s">
        <v>2368</v>
      </c>
    </row>
    <row r="13836" spans="63:64" x14ac:dyDescent="0.25">
      <c r="BK13836" s="82">
        <v>19161</v>
      </c>
      <c r="BL13836" t="s">
        <v>13179</v>
      </c>
    </row>
    <row r="13837" spans="63:64" x14ac:dyDescent="0.25">
      <c r="BK13837" s="82">
        <v>19162</v>
      </c>
      <c r="BL13837" t="s">
        <v>13180</v>
      </c>
    </row>
    <row r="13838" spans="63:64" x14ac:dyDescent="0.25">
      <c r="BK13838" s="82">
        <v>19163</v>
      </c>
      <c r="BL13838" t="s">
        <v>3383</v>
      </c>
    </row>
    <row r="13839" spans="63:64" x14ac:dyDescent="0.25">
      <c r="BK13839" s="82">
        <v>19164</v>
      </c>
      <c r="BL13839" t="s">
        <v>13181</v>
      </c>
    </row>
    <row r="13840" spans="63:64" x14ac:dyDescent="0.25">
      <c r="BK13840" s="82">
        <v>19165</v>
      </c>
      <c r="BL13840" t="s">
        <v>13182</v>
      </c>
    </row>
    <row r="13841" spans="63:64" x14ac:dyDescent="0.25">
      <c r="BK13841" s="82">
        <v>19166</v>
      </c>
      <c r="BL13841" t="s">
        <v>13183</v>
      </c>
    </row>
    <row r="13842" spans="63:64" x14ac:dyDescent="0.25">
      <c r="BK13842" s="82">
        <v>19167</v>
      </c>
      <c r="BL13842" t="s">
        <v>13184</v>
      </c>
    </row>
    <row r="13843" spans="63:64" x14ac:dyDescent="0.25">
      <c r="BK13843" s="82">
        <v>19168</v>
      </c>
      <c r="BL13843" t="s">
        <v>13185</v>
      </c>
    </row>
    <row r="13844" spans="63:64" x14ac:dyDescent="0.25">
      <c r="BK13844" s="82">
        <v>19169</v>
      </c>
      <c r="BL13844" t="s">
        <v>13186</v>
      </c>
    </row>
    <row r="13845" spans="63:64" x14ac:dyDescent="0.25">
      <c r="BK13845" s="82">
        <v>19170</v>
      </c>
      <c r="BL13845" t="s">
        <v>12271</v>
      </c>
    </row>
    <row r="13846" spans="63:64" x14ac:dyDescent="0.25">
      <c r="BK13846" s="82">
        <v>19171</v>
      </c>
      <c r="BL13846" t="s">
        <v>13187</v>
      </c>
    </row>
    <row r="13847" spans="63:64" x14ac:dyDescent="0.25">
      <c r="BK13847" s="82">
        <v>19172</v>
      </c>
      <c r="BL13847" t="s">
        <v>13188</v>
      </c>
    </row>
    <row r="13848" spans="63:64" x14ac:dyDescent="0.25">
      <c r="BK13848" s="82">
        <v>19173</v>
      </c>
      <c r="BL13848" t="s">
        <v>13189</v>
      </c>
    </row>
    <row r="13849" spans="63:64" x14ac:dyDescent="0.25">
      <c r="BK13849" s="82">
        <v>19174</v>
      </c>
      <c r="BL13849" t="s">
        <v>11646</v>
      </c>
    </row>
    <row r="13850" spans="63:64" x14ac:dyDescent="0.25">
      <c r="BK13850" s="82">
        <v>19175</v>
      </c>
      <c r="BL13850" t="s">
        <v>13190</v>
      </c>
    </row>
    <row r="13851" spans="63:64" x14ac:dyDescent="0.25">
      <c r="BK13851" s="82">
        <v>19176</v>
      </c>
      <c r="BL13851" t="s">
        <v>13191</v>
      </c>
    </row>
    <row r="13852" spans="63:64" x14ac:dyDescent="0.25">
      <c r="BK13852" s="82">
        <v>19177</v>
      </c>
      <c r="BL13852" t="s">
        <v>13192</v>
      </c>
    </row>
    <row r="13853" spans="63:64" x14ac:dyDescent="0.25">
      <c r="BK13853" s="82">
        <v>19178</v>
      </c>
      <c r="BL13853" t="s">
        <v>13193</v>
      </c>
    </row>
    <row r="13854" spans="63:64" x14ac:dyDescent="0.25">
      <c r="BK13854" s="82">
        <v>19179</v>
      </c>
      <c r="BL13854" t="s">
        <v>13194</v>
      </c>
    </row>
    <row r="13855" spans="63:64" x14ac:dyDescent="0.25">
      <c r="BK13855" s="82">
        <v>19180</v>
      </c>
      <c r="BL13855" t="s">
        <v>13195</v>
      </c>
    </row>
    <row r="13856" spans="63:64" x14ac:dyDescent="0.25">
      <c r="BK13856" s="82">
        <v>19181</v>
      </c>
      <c r="BL13856" t="s">
        <v>13196</v>
      </c>
    </row>
    <row r="13857" spans="63:64" x14ac:dyDescent="0.25">
      <c r="BK13857" s="82">
        <v>19182</v>
      </c>
      <c r="BL13857" t="s">
        <v>13197</v>
      </c>
    </row>
    <row r="13858" spans="63:64" x14ac:dyDescent="0.25">
      <c r="BK13858" s="82">
        <v>19183</v>
      </c>
      <c r="BL13858" t="s">
        <v>13198</v>
      </c>
    </row>
    <row r="13859" spans="63:64" x14ac:dyDescent="0.25">
      <c r="BK13859" s="82">
        <v>19184</v>
      </c>
      <c r="BL13859" t="s">
        <v>13199</v>
      </c>
    </row>
    <row r="13860" spans="63:64" x14ac:dyDescent="0.25">
      <c r="BK13860" s="82">
        <v>19185</v>
      </c>
      <c r="BL13860" t="s">
        <v>13200</v>
      </c>
    </row>
    <row r="13861" spans="63:64" x14ac:dyDescent="0.25">
      <c r="BK13861" s="82">
        <v>19186</v>
      </c>
      <c r="BL13861" t="s">
        <v>13201</v>
      </c>
    </row>
    <row r="13862" spans="63:64" x14ac:dyDescent="0.25">
      <c r="BK13862" s="82">
        <v>19187</v>
      </c>
      <c r="BL13862" t="s">
        <v>13202</v>
      </c>
    </row>
    <row r="13863" spans="63:64" x14ac:dyDescent="0.25">
      <c r="BK13863" s="82">
        <v>19188</v>
      </c>
      <c r="BL13863" t="s">
        <v>13203</v>
      </c>
    </row>
    <row r="13864" spans="63:64" x14ac:dyDescent="0.25">
      <c r="BK13864" s="82">
        <v>19189</v>
      </c>
      <c r="BL13864" t="s">
        <v>13137</v>
      </c>
    </row>
    <row r="13865" spans="63:64" x14ac:dyDescent="0.25">
      <c r="BK13865" s="82">
        <v>19190</v>
      </c>
      <c r="BL13865" t="s">
        <v>13204</v>
      </c>
    </row>
    <row r="13866" spans="63:64" x14ac:dyDescent="0.25">
      <c r="BK13866" s="82">
        <v>19191</v>
      </c>
      <c r="BL13866" t="s">
        <v>11361</v>
      </c>
    </row>
    <row r="13867" spans="63:64" x14ac:dyDescent="0.25">
      <c r="BK13867" s="82">
        <v>19192</v>
      </c>
      <c r="BL13867" t="s">
        <v>11844</v>
      </c>
    </row>
    <row r="13868" spans="63:64" x14ac:dyDescent="0.25">
      <c r="BK13868" s="82">
        <v>19193</v>
      </c>
      <c r="BL13868" t="s">
        <v>13205</v>
      </c>
    </row>
    <row r="13869" spans="63:64" x14ac:dyDescent="0.25">
      <c r="BK13869" s="82">
        <v>19194</v>
      </c>
      <c r="BL13869" t="s">
        <v>12194</v>
      </c>
    </row>
    <row r="13870" spans="63:64" x14ac:dyDescent="0.25">
      <c r="BK13870" s="82">
        <v>19195</v>
      </c>
      <c r="BL13870" t="s">
        <v>6697</v>
      </c>
    </row>
    <row r="13871" spans="63:64" x14ac:dyDescent="0.25">
      <c r="BK13871" s="82">
        <v>19196</v>
      </c>
      <c r="BL13871" t="s">
        <v>13206</v>
      </c>
    </row>
    <row r="13872" spans="63:64" x14ac:dyDescent="0.25">
      <c r="BK13872" s="82">
        <v>19197</v>
      </c>
      <c r="BL13872" t="s">
        <v>11279</v>
      </c>
    </row>
    <row r="13873" spans="63:64" x14ac:dyDescent="0.25">
      <c r="BK13873" s="82">
        <v>19198</v>
      </c>
      <c r="BL13873" t="s">
        <v>13207</v>
      </c>
    </row>
    <row r="13874" spans="63:64" x14ac:dyDescent="0.25">
      <c r="BK13874" s="82">
        <v>19199</v>
      </c>
      <c r="BL13874" t="s">
        <v>13208</v>
      </c>
    </row>
    <row r="13875" spans="63:64" x14ac:dyDescent="0.25">
      <c r="BK13875" s="82">
        <v>19200</v>
      </c>
      <c r="BL13875" t="s">
        <v>6697</v>
      </c>
    </row>
    <row r="13876" spans="63:64" x14ac:dyDescent="0.25">
      <c r="BK13876" s="82">
        <v>19201</v>
      </c>
      <c r="BL13876" t="s">
        <v>9012</v>
      </c>
    </row>
    <row r="13877" spans="63:64" x14ac:dyDescent="0.25">
      <c r="BK13877" s="82">
        <v>19202</v>
      </c>
      <c r="BL13877" t="s">
        <v>7879</v>
      </c>
    </row>
    <row r="13878" spans="63:64" x14ac:dyDescent="0.25">
      <c r="BK13878" s="82">
        <v>19203</v>
      </c>
      <c r="BL13878" t="s">
        <v>3579</v>
      </c>
    </row>
    <row r="13879" spans="63:64" x14ac:dyDescent="0.25">
      <c r="BK13879" s="82">
        <v>19204</v>
      </c>
      <c r="BL13879" t="s">
        <v>13209</v>
      </c>
    </row>
    <row r="13880" spans="63:64" x14ac:dyDescent="0.25">
      <c r="BK13880" s="82">
        <v>19205</v>
      </c>
      <c r="BL13880" t="s">
        <v>13210</v>
      </c>
    </row>
    <row r="13881" spans="63:64" x14ac:dyDescent="0.25">
      <c r="BK13881" s="82">
        <v>19206</v>
      </c>
      <c r="BL13881" t="s">
        <v>13211</v>
      </c>
    </row>
    <row r="13882" spans="63:64" x14ac:dyDescent="0.25">
      <c r="BK13882" s="82">
        <v>19207</v>
      </c>
      <c r="BL13882" t="s">
        <v>12119</v>
      </c>
    </row>
    <row r="13883" spans="63:64" x14ac:dyDescent="0.25">
      <c r="BK13883" s="82">
        <v>19208</v>
      </c>
      <c r="BL13883" t="s">
        <v>6474</v>
      </c>
    </row>
    <row r="13884" spans="63:64" x14ac:dyDescent="0.25">
      <c r="BK13884" s="82">
        <v>19209</v>
      </c>
      <c r="BL13884" t="s">
        <v>7866</v>
      </c>
    </row>
    <row r="13885" spans="63:64" x14ac:dyDescent="0.25">
      <c r="BK13885" s="82">
        <v>19210</v>
      </c>
      <c r="BL13885" t="s">
        <v>13212</v>
      </c>
    </row>
    <row r="13886" spans="63:64" x14ac:dyDescent="0.25">
      <c r="BK13886" s="82">
        <v>19211</v>
      </c>
      <c r="BL13886" t="s">
        <v>13213</v>
      </c>
    </row>
    <row r="13887" spans="63:64" x14ac:dyDescent="0.25">
      <c r="BK13887" s="82">
        <v>19212</v>
      </c>
      <c r="BL13887" t="s">
        <v>1478</v>
      </c>
    </row>
    <row r="13888" spans="63:64" x14ac:dyDescent="0.25">
      <c r="BK13888" s="82">
        <v>19213</v>
      </c>
      <c r="BL13888" t="s">
        <v>12696</v>
      </c>
    </row>
    <row r="13889" spans="63:64" x14ac:dyDescent="0.25">
      <c r="BK13889" s="82">
        <v>19214</v>
      </c>
      <c r="BL13889" t="s">
        <v>13214</v>
      </c>
    </row>
    <row r="13890" spans="63:64" x14ac:dyDescent="0.25">
      <c r="BK13890" s="82">
        <v>19215</v>
      </c>
      <c r="BL13890" t="s">
        <v>1133</v>
      </c>
    </row>
    <row r="13891" spans="63:64" x14ac:dyDescent="0.25">
      <c r="BK13891" s="82">
        <v>19216</v>
      </c>
      <c r="BL13891" t="s">
        <v>12030</v>
      </c>
    </row>
    <row r="13892" spans="63:64" x14ac:dyDescent="0.25">
      <c r="BK13892" s="82">
        <v>19217</v>
      </c>
      <c r="BL13892" t="s">
        <v>13215</v>
      </c>
    </row>
    <row r="13893" spans="63:64" x14ac:dyDescent="0.25">
      <c r="BK13893" s="82">
        <v>19218</v>
      </c>
      <c r="BL13893" t="s">
        <v>13216</v>
      </c>
    </row>
    <row r="13894" spans="63:64" x14ac:dyDescent="0.25">
      <c r="BK13894" s="82">
        <v>19219</v>
      </c>
      <c r="BL13894" t="s">
        <v>13217</v>
      </c>
    </row>
    <row r="13895" spans="63:64" x14ac:dyDescent="0.25">
      <c r="BK13895" s="82">
        <v>19220</v>
      </c>
      <c r="BL13895" t="s">
        <v>13218</v>
      </c>
    </row>
    <row r="13896" spans="63:64" x14ac:dyDescent="0.25">
      <c r="BK13896" s="82">
        <v>19221</v>
      </c>
      <c r="BL13896" t="s">
        <v>13219</v>
      </c>
    </row>
    <row r="13897" spans="63:64" x14ac:dyDescent="0.25">
      <c r="BK13897" s="82">
        <v>19222</v>
      </c>
      <c r="BL13897" t="s">
        <v>13220</v>
      </c>
    </row>
    <row r="13898" spans="63:64" x14ac:dyDescent="0.25">
      <c r="BK13898" s="82">
        <v>19223</v>
      </c>
      <c r="BL13898" t="s">
        <v>13221</v>
      </c>
    </row>
    <row r="13899" spans="63:64" x14ac:dyDescent="0.25">
      <c r="BK13899" s="82">
        <v>19224</v>
      </c>
      <c r="BL13899" t="s">
        <v>13222</v>
      </c>
    </row>
    <row r="13900" spans="63:64" x14ac:dyDescent="0.25">
      <c r="BK13900" s="82">
        <v>19225</v>
      </c>
      <c r="BL13900" t="s">
        <v>11489</v>
      </c>
    </row>
    <row r="13901" spans="63:64" x14ac:dyDescent="0.25">
      <c r="BK13901" s="82">
        <v>19226</v>
      </c>
      <c r="BL13901" t="s">
        <v>13223</v>
      </c>
    </row>
    <row r="13902" spans="63:64" x14ac:dyDescent="0.25">
      <c r="BK13902" s="82">
        <v>19227</v>
      </c>
      <c r="BL13902" t="s">
        <v>13224</v>
      </c>
    </row>
    <row r="13903" spans="63:64" x14ac:dyDescent="0.25">
      <c r="BK13903" s="82">
        <v>19228</v>
      </c>
      <c r="BL13903" t="s">
        <v>13225</v>
      </c>
    </row>
    <row r="13904" spans="63:64" x14ac:dyDescent="0.25">
      <c r="BK13904" s="82">
        <v>19229</v>
      </c>
      <c r="BL13904" t="s">
        <v>13226</v>
      </c>
    </row>
    <row r="13905" spans="63:64" x14ac:dyDescent="0.25">
      <c r="BK13905" s="82">
        <v>19230</v>
      </c>
      <c r="BL13905" t="s">
        <v>13227</v>
      </c>
    </row>
    <row r="13906" spans="63:64" x14ac:dyDescent="0.25">
      <c r="BK13906" s="82">
        <v>19231</v>
      </c>
      <c r="BL13906" t="s">
        <v>10505</v>
      </c>
    </row>
    <row r="13907" spans="63:64" x14ac:dyDescent="0.25">
      <c r="BK13907" s="82">
        <v>19232</v>
      </c>
      <c r="BL13907" t="s">
        <v>13228</v>
      </c>
    </row>
    <row r="13908" spans="63:64" x14ac:dyDescent="0.25">
      <c r="BK13908" s="82">
        <v>19233</v>
      </c>
      <c r="BL13908" t="s">
        <v>13229</v>
      </c>
    </row>
    <row r="13909" spans="63:64" x14ac:dyDescent="0.25">
      <c r="BK13909" s="82">
        <v>19234</v>
      </c>
      <c r="BL13909" t="s">
        <v>13230</v>
      </c>
    </row>
    <row r="13910" spans="63:64" x14ac:dyDescent="0.25">
      <c r="BK13910" s="82">
        <v>19235</v>
      </c>
      <c r="BL13910" t="s">
        <v>13231</v>
      </c>
    </row>
    <row r="13911" spans="63:64" x14ac:dyDescent="0.25">
      <c r="BK13911" s="82">
        <v>19236</v>
      </c>
      <c r="BL13911" t="s">
        <v>13232</v>
      </c>
    </row>
    <row r="13912" spans="63:64" x14ac:dyDescent="0.25">
      <c r="BK13912" s="82">
        <v>19237</v>
      </c>
      <c r="BL13912" t="s">
        <v>13233</v>
      </c>
    </row>
    <row r="13913" spans="63:64" x14ac:dyDescent="0.25">
      <c r="BK13913" s="82">
        <v>19238</v>
      </c>
      <c r="BL13913" t="s">
        <v>3927</v>
      </c>
    </row>
    <row r="13914" spans="63:64" x14ac:dyDescent="0.25">
      <c r="BK13914" s="82">
        <v>19239</v>
      </c>
      <c r="BL13914" t="s">
        <v>13234</v>
      </c>
    </row>
    <row r="13915" spans="63:64" x14ac:dyDescent="0.25">
      <c r="BK13915" s="82">
        <v>19240</v>
      </c>
      <c r="BL13915" t="s">
        <v>13235</v>
      </c>
    </row>
    <row r="13916" spans="63:64" x14ac:dyDescent="0.25">
      <c r="BK13916" s="82">
        <v>19241</v>
      </c>
      <c r="BL13916" t="s">
        <v>2461</v>
      </c>
    </row>
    <row r="13917" spans="63:64" x14ac:dyDescent="0.25">
      <c r="BK13917" s="82">
        <v>19242</v>
      </c>
      <c r="BL13917" t="s">
        <v>2461</v>
      </c>
    </row>
    <row r="13918" spans="63:64" x14ac:dyDescent="0.25">
      <c r="BK13918" s="82">
        <v>19243</v>
      </c>
      <c r="BL13918" t="s">
        <v>7866</v>
      </c>
    </row>
    <row r="13919" spans="63:64" x14ac:dyDescent="0.25">
      <c r="BK13919" s="82">
        <v>19244</v>
      </c>
      <c r="BL13919" t="s">
        <v>13236</v>
      </c>
    </row>
    <row r="13920" spans="63:64" x14ac:dyDescent="0.25">
      <c r="BK13920" s="82">
        <v>19245</v>
      </c>
      <c r="BL13920" t="s">
        <v>7866</v>
      </c>
    </row>
    <row r="13921" spans="63:64" x14ac:dyDescent="0.25">
      <c r="BK13921" s="82">
        <v>19246</v>
      </c>
      <c r="BL13921" t="s">
        <v>13237</v>
      </c>
    </row>
    <row r="13922" spans="63:64" x14ac:dyDescent="0.25">
      <c r="BK13922" s="82">
        <v>19247</v>
      </c>
      <c r="BL13922" t="s">
        <v>12550</v>
      </c>
    </row>
    <row r="13923" spans="63:64" x14ac:dyDescent="0.25">
      <c r="BK13923" s="82">
        <v>19248</v>
      </c>
      <c r="BL13923" t="s">
        <v>8618</v>
      </c>
    </row>
    <row r="13924" spans="63:64" x14ac:dyDescent="0.25">
      <c r="BK13924" s="82">
        <v>19249</v>
      </c>
      <c r="BL13924" t="s">
        <v>13238</v>
      </c>
    </row>
    <row r="13925" spans="63:64" x14ac:dyDescent="0.25">
      <c r="BK13925" s="82">
        <v>19250</v>
      </c>
      <c r="BL13925" t="s">
        <v>3735</v>
      </c>
    </row>
    <row r="13926" spans="63:64" x14ac:dyDescent="0.25">
      <c r="BK13926" s="82">
        <v>19251</v>
      </c>
      <c r="BL13926" t="s">
        <v>13239</v>
      </c>
    </row>
    <row r="13927" spans="63:64" x14ac:dyDescent="0.25">
      <c r="BK13927" s="82">
        <v>19252</v>
      </c>
      <c r="BL13927" t="s">
        <v>13240</v>
      </c>
    </row>
    <row r="13928" spans="63:64" x14ac:dyDescent="0.25">
      <c r="BK13928" s="82">
        <v>19253</v>
      </c>
      <c r="BL13928" t="s">
        <v>13241</v>
      </c>
    </row>
    <row r="13929" spans="63:64" x14ac:dyDescent="0.25">
      <c r="BK13929" s="82">
        <v>19254</v>
      </c>
      <c r="BL13929" t="s">
        <v>3357</v>
      </c>
    </row>
    <row r="13930" spans="63:64" x14ac:dyDescent="0.25">
      <c r="BK13930" s="82">
        <v>19255</v>
      </c>
      <c r="BL13930" t="s">
        <v>13242</v>
      </c>
    </row>
    <row r="13931" spans="63:64" x14ac:dyDescent="0.25">
      <c r="BK13931" s="82">
        <v>19256</v>
      </c>
      <c r="BL13931" t="s">
        <v>2494</v>
      </c>
    </row>
    <row r="13932" spans="63:64" x14ac:dyDescent="0.25">
      <c r="BK13932" s="82">
        <v>19257</v>
      </c>
      <c r="BL13932" t="s">
        <v>13243</v>
      </c>
    </row>
    <row r="13933" spans="63:64" x14ac:dyDescent="0.25">
      <c r="BK13933" s="82">
        <v>19258</v>
      </c>
      <c r="BL13933" t="s">
        <v>13244</v>
      </c>
    </row>
    <row r="13934" spans="63:64" x14ac:dyDescent="0.25">
      <c r="BK13934" s="82">
        <v>19259</v>
      </c>
      <c r="BL13934" t="s">
        <v>13245</v>
      </c>
    </row>
    <row r="13935" spans="63:64" x14ac:dyDescent="0.25">
      <c r="BK13935" s="82">
        <v>19260</v>
      </c>
      <c r="BL13935" t="s">
        <v>13246</v>
      </c>
    </row>
    <row r="13936" spans="63:64" x14ac:dyDescent="0.25">
      <c r="BK13936" s="82">
        <v>19261</v>
      </c>
      <c r="BL13936" t="s">
        <v>13247</v>
      </c>
    </row>
    <row r="13937" spans="63:64" x14ac:dyDescent="0.25">
      <c r="BK13937" s="82">
        <v>19262</v>
      </c>
      <c r="BL13937" t="s">
        <v>13015</v>
      </c>
    </row>
    <row r="13938" spans="63:64" x14ac:dyDescent="0.25">
      <c r="BK13938" s="82">
        <v>19263</v>
      </c>
      <c r="BL13938" t="s">
        <v>13248</v>
      </c>
    </row>
    <row r="13939" spans="63:64" x14ac:dyDescent="0.25">
      <c r="BK13939" s="82">
        <v>19264</v>
      </c>
      <c r="BL13939" t="s">
        <v>13249</v>
      </c>
    </row>
    <row r="13940" spans="63:64" x14ac:dyDescent="0.25">
      <c r="BK13940" s="82">
        <v>19265</v>
      </c>
      <c r="BL13940" t="s">
        <v>13250</v>
      </c>
    </row>
    <row r="13941" spans="63:64" x14ac:dyDescent="0.25">
      <c r="BK13941" s="82">
        <v>19266</v>
      </c>
      <c r="BL13941" t="s">
        <v>13251</v>
      </c>
    </row>
    <row r="13942" spans="63:64" x14ac:dyDescent="0.25">
      <c r="BK13942" s="82">
        <v>19267</v>
      </c>
      <c r="BL13942" t="s">
        <v>13252</v>
      </c>
    </row>
    <row r="13943" spans="63:64" x14ac:dyDescent="0.25">
      <c r="BK13943" s="82">
        <v>19268</v>
      </c>
      <c r="BL13943" t="s">
        <v>13253</v>
      </c>
    </row>
    <row r="13944" spans="63:64" x14ac:dyDescent="0.25">
      <c r="BK13944" s="82">
        <v>19269</v>
      </c>
      <c r="BL13944" t="s">
        <v>11721</v>
      </c>
    </row>
    <row r="13945" spans="63:64" x14ac:dyDescent="0.25">
      <c r="BK13945" s="82">
        <v>19270</v>
      </c>
      <c r="BL13945" t="s">
        <v>13254</v>
      </c>
    </row>
    <row r="13946" spans="63:64" x14ac:dyDescent="0.25">
      <c r="BK13946" s="82">
        <v>19271</v>
      </c>
      <c r="BL13946" t="s">
        <v>13255</v>
      </c>
    </row>
    <row r="13947" spans="63:64" x14ac:dyDescent="0.25">
      <c r="BK13947" s="82">
        <v>19272</v>
      </c>
      <c r="BL13947" t="s">
        <v>4334</v>
      </c>
    </row>
    <row r="13948" spans="63:64" x14ac:dyDescent="0.25">
      <c r="BK13948" s="82">
        <v>19273</v>
      </c>
      <c r="BL13948" t="s">
        <v>4020</v>
      </c>
    </row>
    <row r="13949" spans="63:64" x14ac:dyDescent="0.25">
      <c r="BK13949" s="82">
        <v>19274</v>
      </c>
      <c r="BL13949" t="s">
        <v>2634</v>
      </c>
    </row>
    <row r="13950" spans="63:64" x14ac:dyDescent="0.25">
      <c r="BK13950" s="82">
        <v>19275</v>
      </c>
      <c r="BL13950" t="s">
        <v>13256</v>
      </c>
    </row>
    <row r="13951" spans="63:64" x14ac:dyDescent="0.25">
      <c r="BK13951" s="82">
        <v>19276</v>
      </c>
      <c r="BL13951" t="s">
        <v>13257</v>
      </c>
    </row>
    <row r="13952" spans="63:64" x14ac:dyDescent="0.25">
      <c r="BK13952" s="82">
        <v>19277</v>
      </c>
      <c r="BL13952" t="s">
        <v>13258</v>
      </c>
    </row>
    <row r="13953" spans="63:64" x14ac:dyDescent="0.25">
      <c r="BK13953" s="82">
        <v>19278</v>
      </c>
      <c r="BL13953" t="s">
        <v>6220</v>
      </c>
    </row>
    <row r="13954" spans="63:64" x14ac:dyDescent="0.25">
      <c r="BK13954" s="82">
        <v>19279</v>
      </c>
      <c r="BL13954" t="s">
        <v>11991</v>
      </c>
    </row>
    <row r="13955" spans="63:64" x14ac:dyDescent="0.25">
      <c r="BK13955" s="82">
        <v>19280</v>
      </c>
      <c r="BL13955" t="s">
        <v>4058</v>
      </c>
    </row>
    <row r="13956" spans="63:64" x14ac:dyDescent="0.25">
      <c r="BK13956" s="82">
        <v>19281</v>
      </c>
      <c r="BL13956" t="s">
        <v>13259</v>
      </c>
    </row>
    <row r="13957" spans="63:64" x14ac:dyDescent="0.25">
      <c r="BK13957" s="82">
        <v>19282</v>
      </c>
      <c r="BL13957" t="s">
        <v>13260</v>
      </c>
    </row>
    <row r="13958" spans="63:64" x14ac:dyDescent="0.25">
      <c r="BK13958" s="82">
        <v>19283</v>
      </c>
      <c r="BL13958" t="s">
        <v>13261</v>
      </c>
    </row>
    <row r="13959" spans="63:64" x14ac:dyDescent="0.25">
      <c r="BK13959" s="82">
        <v>19284</v>
      </c>
      <c r="BL13959" t="s">
        <v>13262</v>
      </c>
    </row>
    <row r="13960" spans="63:64" x14ac:dyDescent="0.25">
      <c r="BK13960" s="82">
        <v>19285</v>
      </c>
      <c r="BL13960" t="s">
        <v>13263</v>
      </c>
    </row>
    <row r="13961" spans="63:64" x14ac:dyDescent="0.25">
      <c r="BK13961" s="82">
        <v>19286</v>
      </c>
      <c r="BL13961" t="s">
        <v>13264</v>
      </c>
    </row>
    <row r="13962" spans="63:64" x14ac:dyDescent="0.25">
      <c r="BK13962" s="82">
        <v>19287</v>
      </c>
      <c r="BL13962" t="s">
        <v>3932</v>
      </c>
    </row>
    <row r="13963" spans="63:64" x14ac:dyDescent="0.25">
      <c r="BK13963" s="82">
        <v>19288</v>
      </c>
      <c r="BL13963" t="s">
        <v>13265</v>
      </c>
    </row>
    <row r="13964" spans="63:64" x14ac:dyDescent="0.25">
      <c r="BK13964" s="82">
        <v>19289</v>
      </c>
      <c r="BL13964" t="s">
        <v>13266</v>
      </c>
    </row>
    <row r="13965" spans="63:64" x14ac:dyDescent="0.25">
      <c r="BK13965" s="82">
        <v>19290</v>
      </c>
      <c r="BL13965" t="s">
        <v>13267</v>
      </c>
    </row>
    <row r="13966" spans="63:64" x14ac:dyDescent="0.25">
      <c r="BK13966" s="82">
        <v>19291</v>
      </c>
      <c r="BL13966" t="s">
        <v>13175</v>
      </c>
    </row>
    <row r="13967" spans="63:64" x14ac:dyDescent="0.25">
      <c r="BK13967" s="82">
        <v>19292</v>
      </c>
      <c r="BL13967" t="s">
        <v>13268</v>
      </c>
    </row>
    <row r="13968" spans="63:64" x14ac:dyDescent="0.25">
      <c r="BK13968" s="82">
        <v>19293</v>
      </c>
      <c r="BL13968" t="s">
        <v>13269</v>
      </c>
    </row>
    <row r="13969" spans="63:64" x14ac:dyDescent="0.25">
      <c r="BK13969" s="82">
        <v>19294</v>
      </c>
      <c r="BL13969" t="s">
        <v>3357</v>
      </c>
    </row>
    <row r="13970" spans="63:64" x14ac:dyDescent="0.25">
      <c r="BK13970" s="82">
        <v>19295</v>
      </c>
      <c r="BL13970" t="s">
        <v>13270</v>
      </c>
    </row>
    <row r="13971" spans="63:64" x14ac:dyDescent="0.25">
      <c r="BK13971" s="82">
        <v>19296</v>
      </c>
      <c r="BL13971" t="s">
        <v>8895</v>
      </c>
    </row>
    <row r="13972" spans="63:64" x14ac:dyDescent="0.25">
      <c r="BK13972" s="82">
        <v>19297</v>
      </c>
      <c r="BL13972" t="s">
        <v>13271</v>
      </c>
    </row>
    <row r="13973" spans="63:64" x14ac:dyDescent="0.25">
      <c r="BK13973" s="82">
        <v>19298</v>
      </c>
      <c r="BL13973" t="s">
        <v>2313</v>
      </c>
    </row>
    <row r="13974" spans="63:64" x14ac:dyDescent="0.25">
      <c r="BK13974" s="82">
        <v>19299</v>
      </c>
      <c r="BL13974" t="s">
        <v>13272</v>
      </c>
    </row>
    <row r="13975" spans="63:64" x14ac:dyDescent="0.25">
      <c r="BK13975" s="82">
        <v>19300</v>
      </c>
      <c r="BL13975" t="s">
        <v>13273</v>
      </c>
    </row>
    <row r="13976" spans="63:64" x14ac:dyDescent="0.25">
      <c r="BK13976" s="82">
        <v>19301</v>
      </c>
      <c r="BL13976" t="s">
        <v>7331</v>
      </c>
    </row>
    <row r="13977" spans="63:64" x14ac:dyDescent="0.25">
      <c r="BK13977" s="82">
        <v>19302</v>
      </c>
      <c r="BL13977" t="s">
        <v>10968</v>
      </c>
    </row>
    <row r="13978" spans="63:64" x14ac:dyDescent="0.25">
      <c r="BK13978" s="82">
        <v>19303</v>
      </c>
      <c r="BL13978" t="s">
        <v>7355</v>
      </c>
    </row>
    <row r="13979" spans="63:64" x14ac:dyDescent="0.25">
      <c r="BK13979" s="82">
        <v>19304</v>
      </c>
      <c r="BL13979" t="s">
        <v>13274</v>
      </c>
    </row>
    <row r="13980" spans="63:64" x14ac:dyDescent="0.25">
      <c r="BK13980" s="82">
        <v>19305</v>
      </c>
      <c r="BL13980" t="s">
        <v>13275</v>
      </c>
    </row>
    <row r="13981" spans="63:64" x14ac:dyDescent="0.25">
      <c r="BK13981" s="82">
        <v>19306</v>
      </c>
      <c r="BL13981" t="s">
        <v>13276</v>
      </c>
    </row>
    <row r="13982" spans="63:64" x14ac:dyDescent="0.25">
      <c r="BK13982" s="82">
        <v>19307</v>
      </c>
      <c r="BL13982" t="s">
        <v>13277</v>
      </c>
    </row>
    <row r="13983" spans="63:64" x14ac:dyDescent="0.25">
      <c r="BK13983" s="82">
        <v>19308</v>
      </c>
      <c r="BL13983" t="s">
        <v>13278</v>
      </c>
    </row>
    <row r="13984" spans="63:64" x14ac:dyDescent="0.25">
      <c r="BK13984" s="82">
        <v>19309</v>
      </c>
      <c r="BL13984" t="s">
        <v>13279</v>
      </c>
    </row>
    <row r="13985" spans="63:64" x14ac:dyDescent="0.25">
      <c r="BK13985" s="82">
        <v>19310</v>
      </c>
      <c r="BL13985" t="s">
        <v>13280</v>
      </c>
    </row>
    <row r="13986" spans="63:64" x14ac:dyDescent="0.25">
      <c r="BK13986" s="82">
        <v>19311</v>
      </c>
      <c r="BL13986" t="s">
        <v>13281</v>
      </c>
    </row>
    <row r="13987" spans="63:64" x14ac:dyDescent="0.25">
      <c r="BK13987" s="82">
        <v>19312</v>
      </c>
      <c r="BL13987" t="s">
        <v>13282</v>
      </c>
    </row>
    <row r="13988" spans="63:64" x14ac:dyDescent="0.25">
      <c r="BK13988" s="82">
        <v>19313</v>
      </c>
      <c r="BL13988" t="s">
        <v>13283</v>
      </c>
    </row>
    <row r="13989" spans="63:64" x14ac:dyDescent="0.25">
      <c r="BK13989" s="82">
        <v>19314</v>
      </c>
      <c r="BL13989" t="s">
        <v>13284</v>
      </c>
    </row>
    <row r="13990" spans="63:64" x14ac:dyDescent="0.25">
      <c r="BK13990" s="82">
        <v>19315</v>
      </c>
      <c r="BL13990" t="s">
        <v>5</v>
      </c>
    </row>
    <row r="13991" spans="63:64" x14ac:dyDescent="0.25">
      <c r="BK13991" s="82">
        <v>19316</v>
      </c>
      <c r="BL13991" t="s">
        <v>13175</v>
      </c>
    </row>
    <row r="13992" spans="63:64" x14ac:dyDescent="0.25">
      <c r="BK13992" s="82">
        <v>19317</v>
      </c>
      <c r="BL13992" t="s">
        <v>13285</v>
      </c>
    </row>
    <row r="13993" spans="63:64" x14ac:dyDescent="0.25">
      <c r="BK13993" s="82">
        <v>19318</v>
      </c>
      <c r="BL13993" t="s">
        <v>12147</v>
      </c>
    </row>
    <row r="13994" spans="63:64" x14ac:dyDescent="0.25">
      <c r="BK13994" s="82">
        <v>19319</v>
      </c>
      <c r="BL13994" t="s">
        <v>13286</v>
      </c>
    </row>
    <row r="13995" spans="63:64" x14ac:dyDescent="0.25">
      <c r="BK13995" s="82">
        <v>19320</v>
      </c>
      <c r="BL13995" t="s">
        <v>13287</v>
      </c>
    </row>
    <row r="13996" spans="63:64" x14ac:dyDescent="0.25">
      <c r="BK13996" s="82">
        <v>19321</v>
      </c>
      <c r="BL13996" t="s">
        <v>9247</v>
      </c>
    </row>
    <row r="13997" spans="63:64" x14ac:dyDescent="0.25">
      <c r="BK13997" s="82">
        <v>19322</v>
      </c>
      <c r="BL13997" t="s">
        <v>13288</v>
      </c>
    </row>
    <row r="13998" spans="63:64" x14ac:dyDescent="0.25">
      <c r="BK13998" s="82">
        <v>19323</v>
      </c>
      <c r="BL13998" t="s">
        <v>13289</v>
      </c>
    </row>
    <row r="13999" spans="63:64" x14ac:dyDescent="0.25">
      <c r="BK13999" s="82">
        <v>19324</v>
      </c>
      <c r="BL13999" t="s">
        <v>13290</v>
      </c>
    </row>
    <row r="14000" spans="63:64" x14ac:dyDescent="0.25">
      <c r="BK14000" s="82">
        <v>19325</v>
      </c>
      <c r="BL14000" t="s">
        <v>13291</v>
      </c>
    </row>
    <row r="14001" spans="63:64" x14ac:dyDescent="0.25">
      <c r="BK14001" s="82">
        <v>19326</v>
      </c>
      <c r="BL14001" t="s">
        <v>5689</v>
      </c>
    </row>
    <row r="14002" spans="63:64" x14ac:dyDescent="0.25">
      <c r="BK14002" s="82">
        <v>19327</v>
      </c>
      <c r="BL14002" t="s">
        <v>13292</v>
      </c>
    </row>
    <row r="14003" spans="63:64" x14ac:dyDescent="0.25">
      <c r="BK14003" s="82">
        <v>19328</v>
      </c>
      <c r="BL14003" t="s">
        <v>13293</v>
      </c>
    </row>
    <row r="14004" spans="63:64" x14ac:dyDescent="0.25">
      <c r="BK14004" s="82">
        <v>19329</v>
      </c>
      <c r="BL14004" t="s">
        <v>13124</v>
      </c>
    </row>
    <row r="14005" spans="63:64" x14ac:dyDescent="0.25">
      <c r="BK14005" s="82">
        <v>19330</v>
      </c>
      <c r="BL14005" t="s">
        <v>13294</v>
      </c>
    </row>
    <row r="14006" spans="63:64" x14ac:dyDescent="0.25">
      <c r="BK14006" s="82">
        <v>19331</v>
      </c>
      <c r="BL14006" t="s">
        <v>13295</v>
      </c>
    </row>
    <row r="14007" spans="63:64" x14ac:dyDescent="0.25">
      <c r="BK14007" s="82">
        <v>19332</v>
      </c>
      <c r="BL14007" t="s">
        <v>13296</v>
      </c>
    </row>
    <row r="14008" spans="63:64" x14ac:dyDescent="0.25">
      <c r="BK14008" s="82">
        <v>19333</v>
      </c>
      <c r="BL14008" t="s">
        <v>13297</v>
      </c>
    </row>
    <row r="14009" spans="63:64" x14ac:dyDescent="0.25">
      <c r="BK14009" s="82">
        <v>19334</v>
      </c>
      <c r="BL14009" t="s">
        <v>13298</v>
      </c>
    </row>
    <row r="14010" spans="63:64" x14ac:dyDescent="0.25">
      <c r="BK14010" s="82">
        <v>19335</v>
      </c>
      <c r="BL14010" t="s">
        <v>12459</v>
      </c>
    </row>
    <row r="14011" spans="63:64" x14ac:dyDescent="0.25">
      <c r="BK14011" s="82">
        <v>19336</v>
      </c>
      <c r="BL14011" t="s">
        <v>13299</v>
      </c>
    </row>
    <row r="14012" spans="63:64" x14ac:dyDescent="0.25">
      <c r="BK14012" s="82">
        <v>19337</v>
      </c>
      <c r="BL14012" t="s">
        <v>13300</v>
      </c>
    </row>
    <row r="14013" spans="63:64" x14ac:dyDescent="0.25">
      <c r="BK14013" s="82">
        <v>19338</v>
      </c>
      <c r="BL14013" t="s">
        <v>9296</v>
      </c>
    </row>
    <row r="14014" spans="63:64" x14ac:dyDescent="0.25">
      <c r="BK14014" s="82">
        <v>19339</v>
      </c>
      <c r="BL14014" t="s">
        <v>13301</v>
      </c>
    </row>
    <row r="14015" spans="63:64" x14ac:dyDescent="0.25">
      <c r="BK14015" s="82">
        <v>19340</v>
      </c>
      <c r="BL14015" t="s">
        <v>12473</v>
      </c>
    </row>
    <row r="14016" spans="63:64" x14ac:dyDescent="0.25">
      <c r="BK14016" s="82">
        <v>19341</v>
      </c>
      <c r="BL14016" t="s">
        <v>13302</v>
      </c>
    </row>
    <row r="14017" spans="63:64" x14ac:dyDescent="0.25">
      <c r="BK14017" s="82">
        <v>19342</v>
      </c>
      <c r="BL14017" t="s">
        <v>13302</v>
      </c>
    </row>
    <row r="14018" spans="63:64" x14ac:dyDescent="0.25">
      <c r="BK14018" s="82">
        <v>19343</v>
      </c>
      <c r="BL14018" t="s">
        <v>13303</v>
      </c>
    </row>
    <row r="14019" spans="63:64" x14ac:dyDescent="0.25">
      <c r="BK14019" s="82">
        <v>19344</v>
      </c>
      <c r="BL14019" t="s">
        <v>13304</v>
      </c>
    </row>
    <row r="14020" spans="63:64" x14ac:dyDescent="0.25">
      <c r="BK14020" s="82">
        <v>19345</v>
      </c>
      <c r="BL14020" t="s">
        <v>13305</v>
      </c>
    </row>
    <row r="14021" spans="63:64" x14ac:dyDescent="0.25">
      <c r="BK14021" s="82">
        <v>19346</v>
      </c>
      <c r="BL14021" t="s">
        <v>13306</v>
      </c>
    </row>
    <row r="14022" spans="63:64" x14ac:dyDescent="0.25">
      <c r="BK14022" s="82">
        <v>19347</v>
      </c>
      <c r="BL14022" t="s">
        <v>13307</v>
      </c>
    </row>
    <row r="14023" spans="63:64" x14ac:dyDescent="0.25">
      <c r="BK14023" s="82">
        <v>19348</v>
      </c>
      <c r="BL14023" t="s">
        <v>12612</v>
      </c>
    </row>
    <row r="14024" spans="63:64" x14ac:dyDescent="0.25">
      <c r="BK14024" s="82">
        <v>19349</v>
      </c>
      <c r="BL14024" t="s">
        <v>13308</v>
      </c>
    </row>
    <row r="14025" spans="63:64" x14ac:dyDescent="0.25">
      <c r="BK14025" s="82">
        <v>19350</v>
      </c>
      <c r="BL14025" t="s">
        <v>13309</v>
      </c>
    </row>
    <row r="14026" spans="63:64" x14ac:dyDescent="0.25">
      <c r="BK14026" s="82">
        <v>19351</v>
      </c>
      <c r="BL14026" t="s">
        <v>13310</v>
      </c>
    </row>
    <row r="14027" spans="63:64" x14ac:dyDescent="0.25">
      <c r="BK14027" s="82">
        <v>19352</v>
      </c>
      <c r="BL14027" t="s">
        <v>13311</v>
      </c>
    </row>
    <row r="14028" spans="63:64" x14ac:dyDescent="0.25">
      <c r="BK14028" s="82">
        <v>19353</v>
      </c>
      <c r="BL14028" t="s">
        <v>13312</v>
      </c>
    </row>
    <row r="14029" spans="63:64" x14ac:dyDescent="0.25">
      <c r="BK14029" s="82">
        <v>19354</v>
      </c>
      <c r="BL14029" t="s">
        <v>13313</v>
      </c>
    </row>
    <row r="14030" spans="63:64" x14ac:dyDescent="0.25">
      <c r="BK14030" s="82">
        <v>19355</v>
      </c>
      <c r="BL14030" t="s">
        <v>7983</v>
      </c>
    </row>
    <row r="14031" spans="63:64" x14ac:dyDescent="0.25">
      <c r="BK14031" s="82">
        <v>19356</v>
      </c>
      <c r="BL14031" t="s">
        <v>4430</v>
      </c>
    </row>
    <row r="14032" spans="63:64" x14ac:dyDescent="0.25">
      <c r="BK14032" s="82">
        <v>19357</v>
      </c>
      <c r="BL14032" t="s">
        <v>13314</v>
      </c>
    </row>
    <row r="14033" spans="63:64" x14ac:dyDescent="0.25">
      <c r="BK14033" s="82">
        <v>19358</v>
      </c>
      <c r="BL14033" t="s">
        <v>7226</v>
      </c>
    </row>
    <row r="14034" spans="63:64" x14ac:dyDescent="0.25">
      <c r="BK14034" s="82">
        <v>19359</v>
      </c>
      <c r="BL14034" t="s">
        <v>2313</v>
      </c>
    </row>
    <row r="14035" spans="63:64" x14ac:dyDescent="0.25">
      <c r="BK14035" s="82">
        <v>19360</v>
      </c>
      <c r="BL14035" t="s">
        <v>13315</v>
      </c>
    </row>
    <row r="14036" spans="63:64" x14ac:dyDescent="0.25">
      <c r="BK14036" s="82">
        <v>19361</v>
      </c>
      <c r="BL14036" t="s">
        <v>13316</v>
      </c>
    </row>
    <row r="14037" spans="63:64" x14ac:dyDescent="0.25">
      <c r="BK14037" s="82">
        <v>19362</v>
      </c>
      <c r="BL14037" t="s">
        <v>13317</v>
      </c>
    </row>
    <row r="14038" spans="63:64" x14ac:dyDescent="0.25">
      <c r="BK14038" s="82">
        <v>19363</v>
      </c>
      <c r="BL14038" t="s">
        <v>11608</v>
      </c>
    </row>
    <row r="14039" spans="63:64" x14ac:dyDescent="0.25">
      <c r="BK14039" s="82">
        <v>19364</v>
      </c>
      <c r="BL14039" t="s">
        <v>13318</v>
      </c>
    </row>
    <row r="14040" spans="63:64" x14ac:dyDescent="0.25">
      <c r="BK14040" s="82">
        <v>19365</v>
      </c>
      <c r="BL14040" t="s">
        <v>4021</v>
      </c>
    </row>
    <row r="14041" spans="63:64" x14ac:dyDescent="0.25">
      <c r="BK14041" s="82">
        <v>19366</v>
      </c>
      <c r="BL14041" t="s">
        <v>13319</v>
      </c>
    </row>
    <row r="14042" spans="63:64" x14ac:dyDescent="0.25">
      <c r="BK14042" s="82">
        <v>19367</v>
      </c>
      <c r="BL14042" t="s">
        <v>8706</v>
      </c>
    </row>
    <row r="14043" spans="63:64" x14ac:dyDescent="0.25">
      <c r="BK14043" s="82">
        <v>19368</v>
      </c>
      <c r="BL14043" t="s">
        <v>13320</v>
      </c>
    </row>
    <row r="14044" spans="63:64" x14ac:dyDescent="0.25">
      <c r="BK14044" s="82">
        <v>19369</v>
      </c>
      <c r="BL14044" t="s">
        <v>11053</v>
      </c>
    </row>
    <row r="14045" spans="63:64" x14ac:dyDescent="0.25">
      <c r="BK14045" s="82">
        <v>19370</v>
      </c>
      <c r="BL14045" t="s">
        <v>13321</v>
      </c>
    </row>
    <row r="14046" spans="63:64" x14ac:dyDescent="0.25">
      <c r="BK14046" s="82">
        <v>19371</v>
      </c>
      <c r="BL14046" t="s">
        <v>13322</v>
      </c>
    </row>
    <row r="14047" spans="63:64" x14ac:dyDescent="0.25">
      <c r="BK14047" s="82">
        <v>19372</v>
      </c>
      <c r="BL14047" t="s">
        <v>13323</v>
      </c>
    </row>
    <row r="14048" spans="63:64" x14ac:dyDescent="0.25">
      <c r="BK14048" s="82">
        <v>19373</v>
      </c>
      <c r="BL14048" t="s">
        <v>6206</v>
      </c>
    </row>
    <row r="14049" spans="63:64" x14ac:dyDescent="0.25">
      <c r="BK14049" s="82">
        <v>19374</v>
      </c>
      <c r="BL14049" t="s">
        <v>13324</v>
      </c>
    </row>
    <row r="14050" spans="63:64" x14ac:dyDescent="0.25">
      <c r="BK14050" s="82">
        <v>19375</v>
      </c>
      <c r="BL14050" t="s">
        <v>13325</v>
      </c>
    </row>
    <row r="14051" spans="63:64" x14ac:dyDescent="0.25">
      <c r="BK14051" s="82">
        <v>19376</v>
      </c>
      <c r="BL14051" t="s">
        <v>13326</v>
      </c>
    </row>
    <row r="14052" spans="63:64" x14ac:dyDescent="0.25">
      <c r="BK14052" s="82">
        <v>19377</v>
      </c>
      <c r="BL14052" t="s">
        <v>13327</v>
      </c>
    </row>
    <row r="14053" spans="63:64" x14ac:dyDescent="0.25">
      <c r="BK14053" s="82">
        <v>19378</v>
      </c>
      <c r="BL14053" t="s">
        <v>13328</v>
      </c>
    </row>
    <row r="14054" spans="63:64" x14ac:dyDescent="0.25">
      <c r="BK14054" s="82">
        <v>19379</v>
      </c>
      <c r="BL14054" t="s">
        <v>13329</v>
      </c>
    </row>
    <row r="14055" spans="63:64" x14ac:dyDescent="0.25">
      <c r="BK14055" s="82">
        <v>19380</v>
      </c>
      <c r="BL14055" t="s">
        <v>13330</v>
      </c>
    </row>
    <row r="14056" spans="63:64" x14ac:dyDescent="0.25">
      <c r="BK14056" s="82">
        <v>19381</v>
      </c>
      <c r="BL14056" t="s">
        <v>12094</v>
      </c>
    </row>
    <row r="14057" spans="63:64" x14ac:dyDescent="0.25">
      <c r="BK14057" s="82">
        <v>19382</v>
      </c>
      <c r="BL14057" t="s">
        <v>13331</v>
      </c>
    </row>
    <row r="14058" spans="63:64" x14ac:dyDescent="0.25">
      <c r="BK14058" s="82">
        <v>19383</v>
      </c>
      <c r="BL14058" t="s">
        <v>13332</v>
      </c>
    </row>
    <row r="14059" spans="63:64" x14ac:dyDescent="0.25">
      <c r="BK14059" s="82">
        <v>19384</v>
      </c>
      <c r="BL14059" t="s">
        <v>13333</v>
      </c>
    </row>
    <row r="14060" spans="63:64" x14ac:dyDescent="0.25">
      <c r="BK14060" s="82">
        <v>19385</v>
      </c>
      <c r="BL14060" t="s">
        <v>13334</v>
      </c>
    </row>
    <row r="14061" spans="63:64" x14ac:dyDescent="0.25">
      <c r="BK14061" s="82">
        <v>19386</v>
      </c>
      <c r="BL14061" t="s">
        <v>13333</v>
      </c>
    </row>
    <row r="14062" spans="63:64" x14ac:dyDescent="0.25">
      <c r="BK14062" s="82">
        <v>19387</v>
      </c>
      <c r="BL14062" t="s">
        <v>13335</v>
      </c>
    </row>
    <row r="14063" spans="63:64" x14ac:dyDescent="0.25">
      <c r="BK14063" s="82">
        <v>19388</v>
      </c>
      <c r="BL14063" t="s">
        <v>12026</v>
      </c>
    </row>
    <row r="14064" spans="63:64" x14ac:dyDescent="0.25">
      <c r="BK14064" s="82">
        <v>19389</v>
      </c>
      <c r="BL14064" t="s">
        <v>13336</v>
      </c>
    </row>
    <row r="14065" spans="63:64" x14ac:dyDescent="0.25">
      <c r="BK14065" s="82">
        <v>19390</v>
      </c>
      <c r="BL14065" t="s">
        <v>13337</v>
      </c>
    </row>
    <row r="14066" spans="63:64" x14ac:dyDescent="0.25">
      <c r="BK14066" s="82">
        <v>19391</v>
      </c>
      <c r="BL14066" t="s">
        <v>5474</v>
      </c>
    </row>
    <row r="14067" spans="63:64" x14ac:dyDescent="0.25">
      <c r="BK14067" s="82">
        <v>19392</v>
      </c>
      <c r="BL14067" t="s">
        <v>13338</v>
      </c>
    </row>
    <row r="14068" spans="63:64" x14ac:dyDescent="0.25">
      <c r="BK14068" s="82">
        <v>19393</v>
      </c>
      <c r="BL14068" t="s">
        <v>13339</v>
      </c>
    </row>
    <row r="14069" spans="63:64" x14ac:dyDescent="0.25">
      <c r="BK14069" s="82">
        <v>19394</v>
      </c>
      <c r="BL14069" t="s">
        <v>13340</v>
      </c>
    </row>
    <row r="14070" spans="63:64" x14ac:dyDescent="0.25">
      <c r="BK14070" s="82">
        <v>19395</v>
      </c>
      <c r="BL14070" t="s">
        <v>13341</v>
      </c>
    </row>
    <row r="14071" spans="63:64" x14ac:dyDescent="0.25">
      <c r="BK14071" s="82">
        <v>19396</v>
      </c>
      <c r="BL14071" t="s">
        <v>12172</v>
      </c>
    </row>
    <row r="14072" spans="63:64" x14ac:dyDescent="0.25">
      <c r="BK14072" s="82">
        <v>19397</v>
      </c>
      <c r="BL14072" t="s">
        <v>13342</v>
      </c>
    </row>
    <row r="14073" spans="63:64" x14ac:dyDescent="0.25">
      <c r="BK14073" s="82">
        <v>19398</v>
      </c>
      <c r="BL14073" t="s">
        <v>13343</v>
      </c>
    </row>
    <row r="14074" spans="63:64" x14ac:dyDescent="0.25">
      <c r="BK14074" s="82">
        <v>19399</v>
      </c>
      <c r="BL14074" t="s">
        <v>13344</v>
      </c>
    </row>
    <row r="14075" spans="63:64" x14ac:dyDescent="0.25">
      <c r="BK14075" s="82">
        <v>19400</v>
      </c>
      <c r="BL14075" t="s">
        <v>13345</v>
      </c>
    </row>
    <row r="14076" spans="63:64" x14ac:dyDescent="0.25">
      <c r="BK14076" s="82">
        <v>19401</v>
      </c>
      <c r="BL14076" t="s">
        <v>11292</v>
      </c>
    </row>
    <row r="14077" spans="63:64" x14ac:dyDescent="0.25">
      <c r="BK14077" s="82">
        <v>19402</v>
      </c>
      <c r="BL14077" t="s">
        <v>12842</v>
      </c>
    </row>
    <row r="14078" spans="63:64" x14ac:dyDescent="0.25">
      <c r="BK14078" s="82">
        <v>19403</v>
      </c>
      <c r="BL14078" t="s">
        <v>13346</v>
      </c>
    </row>
    <row r="14079" spans="63:64" x14ac:dyDescent="0.25">
      <c r="BK14079" s="82">
        <v>19404</v>
      </c>
      <c r="BL14079" t="s">
        <v>13347</v>
      </c>
    </row>
    <row r="14080" spans="63:64" x14ac:dyDescent="0.25">
      <c r="BK14080" s="82">
        <v>19405</v>
      </c>
      <c r="BL14080" t="s">
        <v>11548</v>
      </c>
    </row>
    <row r="14081" spans="63:64" x14ac:dyDescent="0.25">
      <c r="BK14081" s="82">
        <v>19406</v>
      </c>
      <c r="BL14081" t="s">
        <v>11614</v>
      </c>
    </row>
    <row r="14082" spans="63:64" x14ac:dyDescent="0.25">
      <c r="BK14082" s="82">
        <v>19407</v>
      </c>
      <c r="BL14082" t="s">
        <v>13348</v>
      </c>
    </row>
    <row r="14083" spans="63:64" x14ac:dyDescent="0.25">
      <c r="BK14083" s="82">
        <v>19408</v>
      </c>
      <c r="BL14083" t="s">
        <v>13349</v>
      </c>
    </row>
    <row r="14084" spans="63:64" x14ac:dyDescent="0.25">
      <c r="BK14084" s="82">
        <v>19409</v>
      </c>
      <c r="BL14084" t="s">
        <v>13350</v>
      </c>
    </row>
    <row r="14085" spans="63:64" x14ac:dyDescent="0.25">
      <c r="BK14085" s="82">
        <v>19410</v>
      </c>
      <c r="BL14085" t="s">
        <v>13351</v>
      </c>
    </row>
    <row r="14086" spans="63:64" x14ac:dyDescent="0.25">
      <c r="BK14086" s="82">
        <v>19411</v>
      </c>
      <c r="BL14086" t="s">
        <v>13352</v>
      </c>
    </row>
    <row r="14087" spans="63:64" x14ac:dyDescent="0.25">
      <c r="BK14087" s="82">
        <v>19412</v>
      </c>
      <c r="BL14087" t="s">
        <v>13353</v>
      </c>
    </row>
    <row r="14088" spans="63:64" x14ac:dyDescent="0.25">
      <c r="BK14088" s="82">
        <v>19413</v>
      </c>
      <c r="BL14088" t="s">
        <v>13354</v>
      </c>
    </row>
    <row r="14089" spans="63:64" x14ac:dyDescent="0.25">
      <c r="BK14089" s="82">
        <v>19414</v>
      </c>
      <c r="BL14089" t="s">
        <v>7742</v>
      </c>
    </row>
    <row r="14090" spans="63:64" x14ac:dyDescent="0.25">
      <c r="BK14090" s="82">
        <v>19415</v>
      </c>
      <c r="BL14090" t="s">
        <v>13355</v>
      </c>
    </row>
    <row r="14091" spans="63:64" x14ac:dyDescent="0.25">
      <c r="BK14091" s="82">
        <v>19416</v>
      </c>
      <c r="BL14091" t="s">
        <v>8860</v>
      </c>
    </row>
    <row r="14092" spans="63:64" x14ac:dyDescent="0.25">
      <c r="BK14092" s="82">
        <v>19417</v>
      </c>
      <c r="BL14092" t="s">
        <v>13356</v>
      </c>
    </row>
    <row r="14093" spans="63:64" x14ac:dyDescent="0.25">
      <c r="BK14093" s="82">
        <v>19418</v>
      </c>
      <c r="BL14093" t="s">
        <v>13357</v>
      </c>
    </row>
    <row r="14094" spans="63:64" x14ac:dyDescent="0.25">
      <c r="BK14094" s="82">
        <v>19419</v>
      </c>
      <c r="BL14094" t="s">
        <v>13358</v>
      </c>
    </row>
    <row r="14095" spans="63:64" x14ac:dyDescent="0.25">
      <c r="BK14095" s="82">
        <v>19420</v>
      </c>
      <c r="BL14095" t="s">
        <v>10788</v>
      </c>
    </row>
    <row r="14096" spans="63:64" x14ac:dyDescent="0.25">
      <c r="BK14096" s="82">
        <v>19421</v>
      </c>
      <c r="BL14096" t="s">
        <v>13359</v>
      </c>
    </row>
    <row r="14097" spans="63:64" x14ac:dyDescent="0.25">
      <c r="BK14097" s="82">
        <v>19422</v>
      </c>
      <c r="BL14097" t="s">
        <v>13360</v>
      </c>
    </row>
    <row r="14098" spans="63:64" x14ac:dyDescent="0.25">
      <c r="BK14098" s="82">
        <v>19423</v>
      </c>
      <c r="BL14098" t="s">
        <v>13361</v>
      </c>
    </row>
    <row r="14099" spans="63:64" x14ac:dyDescent="0.25">
      <c r="BK14099" s="82">
        <v>19424</v>
      </c>
      <c r="BL14099" t="s">
        <v>13362</v>
      </c>
    </row>
    <row r="14100" spans="63:64" x14ac:dyDescent="0.25">
      <c r="BK14100" s="82">
        <v>19425</v>
      </c>
      <c r="BL14100" t="s">
        <v>4021</v>
      </c>
    </row>
    <row r="14101" spans="63:64" x14ac:dyDescent="0.25">
      <c r="BK14101" s="82">
        <v>19426</v>
      </c>
      <c r="BL14101" t="s">
        <v>12360</v>
      </c>
    </row>
    <row r="14102" spans="63:64" x14ac:dyDescent="0.25">
      <c r="BK14102" s="82">
        <v>19427</v>
      </c>
      <c r="BL14102" t="s">
        <v>13363</v>
      </c>
    </row>
    <row r="14103" spans="63:64" x14ac:dyDescent="0.25">
      <c r="BK14103" s="82">
        <v>19428</v>
      </c>
      <c r="BL14103" t="s">
        <v>3986</v>
      </c>
    </row>
    <row r="14104" spans="63:64" x14ac:dyDescent="0.25">
      <c r="BK14104" s="82">
        <v>19429</v>
      </c>
      <c r="BL14104" t="s">
        <v>13364</v>
      </c>
    </row>
    <row r="14105" spans="63:64" x14ac:dyDescent="0.25">
      <c r="BK14105" s="82">
        <v>19430</v>
      </c>
      <c r="BL14105" t="s">
        <v>13365</v>
      </c>
    </row>
    <row r="14106" spans="63:64" x14ac:dyDescent="0.25">
      <c r="BK14106" s="82">
        <v>19431</v>
      </c>
      <c r="BL14106" t="s">
        <v>13366</v>
      </c>
    </row>
    <row r="14107" spans="63:64" x14ac:dyDescent="0.25">
      <c r="BK14107" s="82">
        <v>19432</v>
      </c>
      <c r="BL14107" t="s">
        <v>13367</v>
      </c>
    </row>
    <row r="14108" spans="63:64" x14ac:dyDescent="0.25">
      <c r="BK14108" s="82">
        <v>19433</v>
      </c>
      <c r="BL14108" t="s">
        <v>13368</v>
      </c>
    </row>
    <row r="14109" spans="63:64" x14ac:dyDescent="0.25">
      <c r="BK14109" s="82">
        <v>19434</v>
      </c>
      <c r="BL14109" t="s">
        <v>12360</v>
      </c>
    </row>
    <row r="14110" spans="63:64" x14ac:dyDescent="0.25">
      <c r="BK14110" s="82">
        <v>19435</v>
      </c>
      <c r="BL14110" t="s">
        <v>8086</v>
      </c>
    </row>
    <row r="14111" spans="63:64" x14ac:dyDescent="0.25">
      <c r="BK14111" s="82">
        <v>19436</v>
      </c>
      <c r="BL14111" t="s">
        <v>6138</v>
      </c>
    </row>
    <row r="14112" spans="63:64" x14ac:dyDescent="0.25">
      <c r="BK14112" s="82">
        <v>19437</v>
      </c>
      <c r="BL14112" t="s">
        <v>2309</v>
      </c>
    </row>
    <row r="14113" spans="63:64" x14ac:dyDescent="0.25">
      <c r="BK14113" s="82">
        <v>19438</v>
      </c>
      <c r="BL14113" t="s">
        <v>13369</v>
      </c>
    </row>
    <row r="14114" spans="63:64" x14ac:dyDescent="0.25">
      <c r="BK14114" s="82">
        <v>19439</v>
      </c>
      <c r="BL14114" t="s">
        <v>13370</v>
      </c>
    </row>
    <row r="14115" spans="63:64" x14ac:dyDescent="0.25">
      <c r="BK14115" s="82">
        <v>19440</v>
      </c>
      <c r="BL14115" t="s">
        <v>9301</v>
      </c>
    </row>
    <row r="14116" spans="63:64" x14ac:dyDescent="0.25">
      <c r="BK14116" s="82">
        <v>19441</v>
      </c>
      <c r="BL14116" t="s">
        <v>13371</v>
      </c>
    </row>
    <row r="14117" spans="63:64" x14ac:dyDescent="0.25">
      <c r="BK14117" s="82">
        <v>19442</v>
      </c>
      <c r="BL14117" t="s">
        <v>13372</v>
      </c>
    </row>
    <row r="14118" spans="63:64" x14ac:dyDescent="0.25">
      <c r="BK14118" s="82">
        <v>19443</v>
      </c>
      <c r="BL14118" t="s">
        <v>13356</v>
      </c>
    </row>
    <row r="14119" spans="63:64" x14ac:dyDescent="0.25">
      <c r="BK14119" s="82">
        <v>19444</v>
      </c>
      <c r="BL14119" t="s">
        <v>13373</v>
      </c>
    </row>
    <row r="14120" spans="63:64" x14ac:dyDescent="0.25">
      <c r="BK14120" s="82">
        <v>19445</v>
      </c>
      <c r="BL14120" t="s">
        <v>8597</v>
      </c>
    </row>
    <row r="14121" spans="63:64" x14ac:dyDescent="0.25">
      <c r="BK14121" s="82">
        <v>19446</v>
      </c>
      <c r="BL14121" t="s">
        <v>13374</v>
      </c>
    </row>
    <row r="14122" spans="63:64" x14ac:dyDescent="0.25">
      <c r="BK14122" s="82">
        <v>19447</v>
      </c>
      <c r="BL14122" t="s">
        <v>2315</v>
      </c>
    </row>
    <row r="14123" spans="63:64" x14ac:dyDescent="0.25">
      <c r="BK14123" s="82">
        <v>19448</v>
      </c>
      <c r="BL14123" t="s">
        <v>13375</v>
      </c>
    </row>
    <row r="14124" spans="63:64" x14ac:dyDescent="0.25">
      <c r="BK14124" s="82">
        <v>19449</v>
      </c>
      <c r="BL14124" t="s">
        <v>13376</v>
      </c>
    </row>
    <row r="14125" spans="63:64" x14ac:dyDescent="0.25">
      <c r="BK14125" s="82">
        <v>19450</v>
      </c>
      <c r="BL14125" t="s">
        <v>13377</v>
      </c>
    </row>
    <row r="14126" spans="63:64" x14ac:dyDescent="0.25">
      <c r="BK14126" s="82">
        <v>19451</v>
      </c>
      <c r="BL14126" t="s">
        <v>13378</v>
      </c>
    </row>
    <row r="14127" spans="63:64" x14ac:dyDescent="0.25">
      <c r="BK14127" s="82">
        <v>19452</v>
      </c>
      <c r="BL14127" t="s">
        <v>13379</v>
      </c>
    </row>
    <row r="14128" spans="63:64" x14ac:dyDescent="0.25">
      <c r="BK14128" s="82">
        <v>19453</v>
      </c>
      <c r="BL14128" t="s">
        <v>13380</v>
      </c>
    </row>
    <row r="14129" spans="63:64" x14ac:dyDescent="0.25">
      <c r="BK14129" s="82">
        <v>19454</v>
      </c>
      <c r="BL14129" t="s">
        <v>13381</v>
      </c>
    </row>
    <row r="14130" spans="63:64" x14ac:dyDescent="0.25">
      <c r="BK14130" s="82">
        <v>19455</v>
      </c>
      <c r="BL14130" t="s">
        <v>13382</v>
      </c>
    </row>
    <row r="14131" spans="63:64" x14ac:dyDescent="0.25">
      <c r="BK14131" s="82">
        <v>19456</v>
      </c>
      <c r="BL14131" t="s">
        <v>8535</v>
      </c>
    </row>
    <row r="14132" spans="63:64" x14ac:dyDescent="0.25">
      <c r="BK14132" s="82">
        <v>19457</v>
      </c>
      <c r="BL14132" t="s">
        <v>13383</v>
      </c>
    </row>
    <row r="14133" spans="63:64" x14ac:dyDescent="0.25">
      <c r="BK14133" s="82">
        <v>19458</v>
      </c>
      <c r="BL14133" t="s">
        <v>7792</v>
      </c>
    </row>
    <row r="14134" spans="63:64" x14ac:dyDescent="0.25">
      <c r="BK14134" s="82">
        <v>19459</v>
      </c>
      <c r="BL14134" t="s">
        <v>13384</v>
      </c>
    </row>
    <row r="14135" spans="63:64" x14ac:dyDescent="0.25">
      <c r="BK14135" s="82">
        <v>19460</v>
      </c>
      <c r="BL14135" t="s">
        <v>13385</v>
      </c>
    </row>
    <row r="14136" spans="63:64" x14ac:dyDescent="0.25">
      <c r="BK14136" s="82">
        <v>19461</v>
      </c>
      <c r="BL14136" t="s">
        <v>13386</v>
      </c>
    </row>
    <row r="14137" spans="63:64" x14ac:dyDescent="0.25">
      <c r="BK14137" s="82">
        <v>19462</v>
      </c>
      <c r="BL14137" t="s">
        <v>13387</v>
      </c>
    </row>
    <row r="14138" spans="63:64" x14ac:dyDescent="0.25">
      <c r="BK14138" s="82">
        <v>19463</v>
      </c>
      <c r="BL14138" t="s">
        <v>13388</v>
      </c>
    </row>
    <row r="14139" spans="63:64" x14ac:dyDescent="0.25">
      <c r="BK14139" s="82">
        <v>19464</v>
      </c>
      <c r="BL14139" t="s">
        <v>5782</v>
      </c>
    </row>
    <row r="14140" spans="63:64" x14ac:dyDescent="0.25">
      <c r="BK14140" s="82">
        <v>19465</v>
      </c>
      <c r="BL14140" t="s">
        <v>13389</v>
      </c>
    </row>
    <row r="14141" spans="63:64" x14ac:dyDescent="0.25">
      <c r="BK14141" s="82">
        <v>19466</v>
      </c>
      <c r="BL14141" t="s">
        <v>13390</v>
      </c>
    </row>
    <row r="14142" spans="63:64" x14ac:dyDescent="0.25">
      <c r="BK14142" s="82">
        <v>19467</v>
      </c>
      <c r="BL14142" t="s">
        <v>13391</v>
      </c>
    </row>
    <row r="14143" spans="63:64" x14ac:dyDescent="0.25">
      <c r="BK14143" s="82">
        <v>19468</v>
      </c>
      <c r="BL14143" t="s">
        <v>13392</v>
      </c>
    </row>
    <row r="14144" spans="63:64" x14ac:dyDescent="0.25">
      <c r="BK14144" s="82">
        <v>19469</v>
      </c>
      <c r="BL14144" t="s">
        <v>13393</v>
      </c>
    </row>
    <row r="14145" spans="63:64" x14ac:dyDescent="0.25">
      <c r="BK14145" s="82">
        <v>19470</v>
      </c>
      <c r="BL14145" t="s">
        <v>13394</v>
      </c>
    </row>
    <row r="14146" spans="63:64" x14ac:dyDescent="0.25">
      <c r="BK14146" s="82">
        <v>19471</v>
      </c>
      <c r="BL14146" t="s">
        <v>13395</v>
      </c>
    </row>
    <row r="14147" spans="63:64" x14ac:dyDescent="0.25">
      <c r="BK14147" s="82">
        <v>19472</v>
      </c>
      <c r="BL14147" t="s">
        <v>13396</v>
      </c>
    </row>
    <row r="14148" spans="63:64" x14ac:dyDescent="0.25">
      <c r="BK14148" s="82">
        <v>19473</v>
      </c>
      <c r="BL14148" t="s">
        <v>13397</v>
      </c>
    </row>
    <row r="14149" spans="63:64" x14ac:dyDescent="0.25">
      <c r="BK14149" s="82">
        <v>19474</v>
      </c>
      <c r="BL14149" t="s">
        <v>13398</v>
      </c>
    </row>
    <row r="14150" spans="63:64" x14ac:dyDescent="0.25">
      <c r="BK14150" s="82">
        <v>19475</v>
      </c>
      <c r="BL14150" t="s">
        <v>4171</v>
      </c>
    </row>
    <row r="14151" spans="63:64" x14ac:dyDescent="0.25">
      <c r="BK14151" s="82">
        <v>19477</v>
      </c>
      <c r="BL14151" t="s">
        <v>12715</v>
      </c>
    </row>
    <row r="14152" spans="63:64" x14ac:dyDescent="0.25">
      <c r="BK14152" s="82">
        <v>19478</v>
      </c>
      <c r="BL14152" t="s">
        <v>13399</v>
      </c>
    </row>
    <row r="14153" spans="63:64" x14ac:dyDescent="0.25">
      <c r="BK14153" s="82">
        <v>19479</v>
      </c>
      <c r="BL14153" t="s">
        <v>13334</v>
      </c>
    </row>
    <row r="14154" spans="63:64" x14ac:dyDescent="0.25">
      <c r="BK14154" s="82">
        <v>19480</v>
      </c>
      <c r="BL14154" t="s">
        <v>13400</v>
      </c>
    </row>
    <row r="14155" spans="63:64" x14ac:dyDescent="0.25">
      <c r="BK14155" s="82">
        <v>19481</v>
      </c>
      <c r="BL14155" t="s">
        <v>13401</v>
      </c>
    </row>
    <row r="14156" spans="63:64" x14ac:dyDescent="0.25">
      <c r="BK14156" s="82">
        <v>19482</v>
      </c>
      <c r="BL14156" t="s">
        <v>13402</v>
      </c>
    </row>
    <row r="14157" spans="63:64" x14ac:dyDescent="0.25">
      <c r="BK14157" s="82">
        <v>19483</v>
      </c>
      <c r="BL14157" t="s">
        <v>13403</v>
      </c>
    </row>
    <row r="14158" spans="63:64" x14ac:dyDescent="0.25">
      <c r="BK14158" s="82">
        <v>19484</v>
      </c>
      <c r="BL14158" t="s">
        <v>13404</v>
      </c>
    </row>
    <row r="14159" spans="63:64" x14ac:dyDescent="0.25">
      <c r="BK14159" s="82">
        <v>19485</v>
      </c>
      <c r="BL14159" t="s">
        <v>11257</v>
      </c>
    </row>
    <row r="14160" spans="63:64" x14ac:dyDescent="0.25">
      <c r="BK14160" s="82">
        <v>19486</v>
      </c>
      <c r="BL14160" t="s">
        <v>13405</v>
      </c>
    </row>
    <row r="14161" spans="63:64" x14ac:dyDescent="0.25">
      <c r="BK14161" s="82">
        <v>19487</v>
      </c>
      <c r="BL14161" t="s">
        <v>13406</v>
      </c>
    </row>
    <row r="14162" spans="63:64" x14ac:dyDescent="0.25">
      <c r="BK14162" s="82">
        <v>19488</v>
      </c>
      <c r="BL14162" t="s">
        <v>13407</v>
      </c>
    </row>
    <row r="14163" spans="63:64" x14ac:dyDescent="0.25">
      <c r="BK14163" s="82">
        <v>19489</v>
      </c>
      <c r="BL14163" t="s">
        <v>13408</v>
      </c>
    </row>
    <row r="14164" spans="63:64" x14ac:dyDescent="0.25">
      <c r="BK14164" s="82">
        <v>19490</v>
      </c>
      <c r="BL14164" t="s">
        <v>4032</v>
      </c>
    </row>
    <row r="14165" spans="63:64" x14ac:dyDescent="0.25">
      <c r="BK14165" s="82">
        <v>19491</v>
      </c>
      <c r="BL14165" t="s">
        <v>13409</v>
      </c>
    </row>
    <row r="14166" spans="63:64" x14ac:dyDescent="0.25">
      <c r="BK14166" s="82">
        <v>19492</v>
      </c>
      <c r="BL14166" t="s">
        <v>7406</v>
      </c>
    </row>
    <row r="14167" spans="63:64" x14ac:dyDescent="0.25">
      <c r="BK14167" s="82">
        <v>19493</v>
      </c>
      <c r="BL14167" t="s">
        <v>13410</v>
      </c>
    </row>
    <row r="14168" spans="63:64" x14ac:dyDescent="0.25">
      <c r="BK14168" s="82">
        <v>19494</v>
      </c>
      <c r="BL14168" t="s">
        <v>13411</v>
      </c>
    </row>
    <row r="14169" spans="63:64" x14ac:dyDescent="0.25">
      <c r="BK14169" s="82">
        <v>19495</v>
      </c>
      <c r="BL14169" t="s">
        <v>11937</v>
      </c>
    </row>
    <row r="14170" spans="63:64" x14ac:dyDescent="0.25">
      <c r="BK14170" s="82">
        <v>19496</v>
      </c>
      <c r="BL14170" t="s">
        <v>3328</v>
      </c>
    </row>
    <row r="14171" spans="63:64" x14ac:dyDescent="0.25">
      <c r="BK14171" s="82">
        <v>19497</v>
      </c>
      <c r="BL14171" t="s">
        <v>13391</v>
      </c>
    </row>
    <row r="14172" spans="63:64" x14ac:dyDescent="0.25">
      <c r="BK14172" s="82">
        <v>19498</v>
      </c>
      <c r="BL14172" t="s">
        <v>13383</v>
      </c>
    </row>
    <row r="14173" spans="63:64" x14ac:dyDescent="0.25">
      <c r="BK14173" s="82">
        <v>19499</v>
      </c>
      <c r="BL14173" t="s">
        <v>13412</v>
      </c>
    </row>
    <row r="14174" spans="63:64" x14ac:dyDescent="0.25">
      <c r="BK14174" s="82">
        <v>19500</v>
      </c>
      <c r="BL14174" t="s">
        <v>13413</v>
      </c>
    </row>
    <row r="14175" spans="63:64" x14ac:dyDescent="0.25">
      <c r="BK14175" s="82">
        <v>19501</v>
      </c>
      <c r="BL14175" t="s">
        <v>13414</v>
      </c>
    </row>
    <row r="14176" spans="63:64" x14ac:dyDescent="0.25">
      <c r="BK14176" s="82">
        <v>19502</v>
      </c>
      <c r="BL14176" t="s">
        <v>13415</v>
      </c>
    </row>
    <row r="14177" spans="63:64" x14ac:dyDescent="0.25">
      <c r="BK14177" s="82">
        <v>19503</v>
      </c>
      <c r="BL14177" t="s">
        <v>13416</v>
      </c>
    </row>
    <row r="14178" spans="63:64" x14ac:dyDescent="0.25">
      <c r="BK14178" s="82">
        <v>19504</v>
      </c>
      <c r="BL14178" t="s">
        <v>13417</v>
      </c>
    </row>
    <row r="14179" spans="63:64" x14ac:dyDescent="0.25">
      <c r="BK14179" s="82">
        <v>19505</v>
      </c>
      <c r="BL14179" t="s">
        <v>13418</v>
      </c>
    </row>
    <row r="14180" spans="63:64" x14ac:dyDescent="0.25">
      <c r="BK14180" s="82">
        <v>19506</v>
      </c>
      <c r="BL14180" t="s">
        <v>13419</v>
      </c>
    </row>
    <row r="14181" spans="63:64" x14ac:dyDescent="0.25">
      <c r="BK14181" s="82">
        <v>19507</v>
      </c>
      <c r="BL14181" t="s">
        <v>13420</v>
      </c>
    </row>
    <row r="14182" spans="63:64" x14ac:dyDescent="0.25">
      <c r="BK14182" s="82">
        <v>19508</v>
      </c>
      <c r="BL14182" t="s">
        <v>13421</v>
      </c>
    </row>
    <row r="14183" spans="63:64" x14ac:dyDescent="0.25">
      <c r="BK14183" s="82">
        <v>19509</v>
      </c>
      <c r="BL14183" t="s">
        <v>13422</v>
      </c>
    </row>
    <row r="14184" spans="63:64" x14ac:dyDescent="0.25">
      <c r="BK14184" s="82">
        <v>19510</v>
      </c>
      <c r="BL14184" t="s">
        <v>4190</v>
      </c>
    </row>
    <row r="14185" spans="63:64" x14ac:dyDescent="0.25">
      <c r="BK14185" s="82">
        <v>19511</v>
      </c>
      <c r="BL14185" t="s">
        <v>13423</v>
      </c>
    </row>
    <row r="14186" spans="63:64" x14ac:dyDescent="0.25">
      <c r="BK14186" s="82">
        <v>19512</v>
      </c>
      <c r="BL14186" t="s">
        <v>13424</v>
      </c>
    </row>
    <row r="14187" spans="63:64" x14ac:dyDescent="0.25">
      <c r="BK14187" s="82">
        <v>19513</v>
      </c>
      <c r="BL14187" t="s">
        <v>13425</v>
      </c>
    </row>
    <row r="14188" spans="63:64" x14ac:dyDescent="0.25">
      <c r="BK14188" s="82">
        <v>19514</v>
      </c>
      <c r="BL14188" t="s">
        <v>13426</v>
      </c>
    </row>
    <row r="14189" spans="63:64" x14ac:dyDescent="0.25">
      <c r="BK14189" s="82">
        <v>19515</v>
      </c>
      <c r="BL14189" t="s">
        <v>13427</v>
      </c>
    </row>
    <row r="14190" spans="63:64" x14ac:dyDescent="0.25">
      <c r="BK14190" s="82">
        <v>19516</v>
      </c>
      <c r="BL14190" t="s">
        <v>13428</v>
      </c>
    </row>
    <row r="14191" spans="63:64" x14ac:dyDescent="0.25">
      <c r="BK14191" s="82">
        <v>19517</v>
      </c>
      <c r="BL14191" t="s">
        <v>13429</v>
      </c>
    </row>
    <row r="14192" spans="63:64" x14ac:dyDescent="0.25">
      <c r="BK14192" s="82">
        <v>19518</v>
      </c>
      <c r="BL14192" t="s">
        <v>13430</v>
      </c>
    </row>
    <row r="14193" spans="63:64" x14ac:dyDescent="0.25">
      <c r="BK14193" s="82">
        <v>19519</v>
      </c>
      <c r="BL14193" t="s">
        <v>13431</v>
      </c>
    </row>
    <row r="14194" spans="63:64" x14ac:dyDescent="0.25">
      <c r="BK14194" s="82">
        <v>19520</v>
      </c>
      <c r="BL14194" t="s">
        <v>3357</v>
      </c>
    </row>
    <row r="14195" spans="63:64" x14ac:dyDescent="0.25">
      <c r="BK14195" s="82">
        <v>19521</v>
      </c>
      <c r="BL14195" t="s">
        <v>13432</v>
      </c>
    </row>
    <row r="14196" spans="63:64" x14ac:dyDescent="0.25">
      <c r="BK14196" s="82">
        <v>19522</v>
      </c>
      <c r="BL14196" t="s">
        <v>13433</v>
      </c>
    </row>
    <row r="14197" spans="63:64" x14ac:dyDescent="0.25">
      <c r="BK14197" s="82">
        <v>19523</v>
      </c>
      <c r="BL14197" t="s">
        <v>8649</v>
      </c>
    </row>
    <row r="14198" spans="63:64" x14ac:dyDescent="0.25">
      <c r="BK14198" s="82">
        <v>19524</v>
      </c>
      <c r="BL14198" t="s">
        <v>4475</v>
      </c>
    </row>
    <row r="14199" spans="63:64" x14ac:dyDescent="0.25">
      <c r="BK14199" s="82">
        <v>19525</v>
      </c>
      <c r="BL14199" t="s">
        <v>13434</v>
      </c>
    </row>
    <row r="14200" spans="63:64" x14ac:dyDescent="0.25">
      <c r="BK14200" s="82">
        <v>19526</v>
      </c>
      <c r="BL14200" t="s">
        <v>13435</v>
      </c>
    </row>
    <row r="14201" spans="63:64" x14ac:dyDescent="0.25">
      <c r="BK14201" s="82">
        <v>19527</v>
      </c>
      <c r="BL14201" t="s">
        <v>13436</v>
      </c>
    </row>
    <row r="14202" spans="63:64" x14ac:dyDescent="0.25">
      <c r="BK14202" s="82">
        <v>19528</v>
      </c>
      <c r="BL14202" t="s">
        <v>13437</v>
      </c>
    </row>
    <row r="14203" spans="63:64" x14ac:dyDescent="0.25">
      <c r="BK14203" s="82">
        <v>19529</v>
      </c>
      <c r="BL14203" t="s">
        <v>11980</v>
      </c>
    </row>
    <row r="14204" spans="63:64" x14ac:dyDescent="0.25">
      <c r="BK14204" s="82">
        <v>19530</v>
      </c>
      <c r="BL14204" t="s">
        <v>13438</v>
      </c>
    </row>
    <row r="14205" spans="63:64" x14ac:dyDescent="0.25">
      <c r="BK14205" s="82">
        <v>19531</v>
      </c>
      <c r="BL14205" t="s">
        <v>13439</v>
      </c>
    </row>
    <row r="14206" spans="63:64" x14ac:dyDescent="0.25">
      <c r="BK14206" s="82">
        <v>19532</v>
      </c>
      <c r="BL14206" t="s">
        <v>13440</v>
      </c>
    </row>
    <row r="14207" spans="63:64" x14ac:dyDescent="0.25">
      <c r="BK14207" s="82">
        <v>19533</v>
      </c>
      <c r="BL14207" t="s">
        <v>13441</v>
      </c>
    </row>
    <row r="14208" spans="63:64" x14ac:dyDescent="0.25">
      <c r="BK14208" s="82">
        <v>19534</v>
      </c>
      <c r="BL14208" t="s">
        <v>13442</v>
      </c>
    </row>
    <row r="14209" spans="63:64" x14ac:dyDescent="0.25">
      <c r="BK14209" s="82">
        <v>19535</v>
      </c>
      <c r="BL14209" t="s">
        <v>11498</v>
      </c>
    </row>
    <row r="14210" spans="63:64" x14ac:dyDescent="0.25">
      <c r="BK14210" s="82">
        <v>19536</v>
      </c>
      <c r="BL14210" t="s">
        <v>13443</v>
      </c>
    </row>
    <row r="14211" spans="63:64" x14ac:dyDescent="0.25">
      <c r="BK14211" s="82">
        <v>19537</v>
      </c>
      <c r="BL14211" t="s">
        <v>13444</v>
      </c>
    </row>
    <row r="14212" spans="63:64" x14ac:dyDescent="0.25">
      <c r="BK14212" s="82">
        <v>19538</v>
      </c>
      <c r="BL14212" t="s">
        <v>8151</v>
      </c>
    </row>
    <row r="14213" spans="63:64" x14ac:dyDescent="0.25">
      <c r="BK14213" s="82">
        <v>19539</v>
      </c>
      <c r="BL14213" t="s">
        <v>13445</v>
      </c>
    </row>
    <row r="14214" spans="63:64" x14ac:dyDescent="0.25">
      <c r="BK14214" s="82">
        <v>19540</v>
      </c>
      <c r="BL14214" t="s">
        <v>8101</v>
      </c>
    </row>
    <row r="14215" spans="63:64" x14ac:dyDescent="0.25">
      <c r="BK14215" s="82">
        <v>19541</v>
      </c>
      <c r="BL14215" t="s">
        <v>13446</v>
      </c>
    </row>
    <row r="14216" spans="63:64" x14ac:dyDescent="0.25">
      <c r="BK14216" s="82">
        <v>19542</v>
      </c>
      <c r="BL14216" t="s">
        <v>13447</v>
      </c>
    </row>
    <row r="14217" spans="63:64" x14ac:dyDescent="0.25">
      <c r="BK14217" s="82">
        <v>19543</v>
      </c>
      <c r="BL14217" t="s">
        <v>13448</v>
      </c>
    </row>
    <row r="14218" spans="63:64" x14ac:dyDescent="0.25">
      <c r="BK14218" s="82">
        <v>19544</v>
      </c>
      <c r="BL14218" t="s">
        <v>13449</v>
      </c>
    </row>
    <row r="14219" spans="63:64" x14ac:dyDescent="0.25">
      <c r="BK14219" s="82">
        <v>19545</v>
      </c>
      <c r="BL14219" t="s">
        <v>13450</v>
      </c>
    </row>
    <row r="14220" spans="63:64" x14ac:dyDescent="0.25">
      <c r="BK14220" s="82">
        <v>19546</v>
      </c>
      <c r="BL14220" t="s">
        <v>13451</v>
      </c>
    </row>
    <row r="14221" spans="63:64" x14ac:dyDescent="0.25">
      <c r="BK14221" s="82">
        <v>19547</v>
      </c>
      <c r="BL14221" t="s">
        <v>13452</v>
      </c>
    </row>
    <row r="14222" spans="63:64" x14ac:dyDescent="0.25">
      <c r="BK14222" s="82">
        <v>19548</v>
      </c>
      <c r="BL14222" t="s">
        <v>13453</v>
      </c>
    </row>
    <row r="14223" spans="63:64" x14ac:dyDescent="0.25">
      <c r="BK14223" s="82">
        <v>19549</v>
      </c>
      <c r="BL14223" t="s">
        <v>13315</v>
      </c>
    </row>
    <row r="14224" spans="63:64" x14ac:dyDescent="0.25">
      <c r="BK14224" s="82">
        <v>19550</v>
      </c>
      <c r="BL14224" t="s">
        <v>3685</v>
      </c>
    </row>
    <row r="14225" spans="63:64" x14ac:dyDescent="0.25">
      <c r="BK14225" s="82">
        <v>19551</v>
      </c>
      <c r="BL14225" t="s">
        <v>2998</v>
      </c>
    </row>
    <row r="14226" spans="63:64" x14ac:dyDescent="0.25">
      <c r="BK14226" s="82">
        <v>19552</v>
      </c>
      <c r="BL14226" t="s">
        <v>12157</v>
      </c>
    </row>
    <row r="14227" spans="63:64" x14ac:dyDescent="0.25">
      <c r="BK14227" s="82">
        <v>19553</v>
      </c>
      <c r="BL14227" t="s">
        <v>5642</v>
      </c>
    </row>
    <row r="14228" spans="63:64" x14ac:dyDescent="0.25">
      <c r="BK14228" s="82">
        <v>19554</v>
      </c>
      <c r="BL14228" t="s">
        <v>13454</v>
      </c>
    </row>
    <row r="14229" spans="63:64" x14ac:dyDescent="0.25">
      <c r="BK14229" s="82">
        <v>19555</v>
      </c>
      <c r="BL14229" t="s">
        <v>13455</v>
      </c>
    </row>
    <row r="14230" spans="63:64" x14ac:dyDescent="0.25">
      <c r="BK14230" s="82">
        <v>19556</v>
      </c>
      <c r="BL14230" t="s">
        <v>13456</v>
      </c>
    </row>
    <row r="14231" spans="63:64" x14ac:dyDescent="0.25">
      <c r="BK14231" s="82">
        <v>19557</v>
      </c>
      <c r="BL14231" t="s">
        <v>13457</v>
      </c>
    </row>
    <row r="14232" spans="63:64" x14ac:dyDescent="0.25">
      <c r="BK14232" s="82">
        <v>19558</v>
      </c>
      <c r="BL14232" t="s">
        <v>13458</v>
      </c>
    </row>
    <row r="14233" spans="63:64" x14ac:dyDescent="0.25">
      <c r="BK14233" s="82">
        <v>19559</v>
      </c>
      <c r="BL14233" t="s">
        <v>13459</v>
      </c>
    </row>
    <row r="14234" spans="63:64" x14ac:dyDescent="0.25">
      <c r="BK14234" s="82">
        <v>19560</v>
      </c>
      <c r="BL14234" t="s">
        <v>11117</v>
      </c>
    </row>
    <row r="14235" spans="63:64" x14ac:dyDescent="0.25">
      <c r="BK14235" s="82">
        <v>19562</v>
      </c>
      <c r="BL14235" t="s">
        <v>8392</v>
      </c>
    </row>
    <row r="14236" spans="63:64" x14ac:dyDescent="0.25">
      <c r="BK14236" s="82">
        <v>19563</v>
      </c>
      <c r="BL14236" t="s">
        <v>13460</v>
      </c>
    </row>
    <row r="14237" spans="63:64" x14ac:dyDescent="0.25">
      <c r="BK14237" s="82">
        <v>19564</v>
      </c>
      <c r="BL14237" t="s">
        <v>2496</v>
      </c>
    </row>
    <row r="14238" spans="63:64" x14ac:dyDescent="0.25">
      <c r="BK14238" s="82">
        <v>19565</v>
      </c>
      <c r="BL14238" t="s">
        <v>13461</v>
      </c>
    </row>
    <row r="14239" spans="63:64" x14ac:dyDescent="0.25">
      <c r="BK14239" s="82">
        <v>19566</v>
      </c>
      <c r="BL14239" t="s">
        <v>11980</v>
      </c>
    </row>
    <row r="14240" spans="63:64" x14ac:dyDescent="0.25">
      <c r="BK14240" s="82">
        <v>19567</v>
      </c>
      <c r="BL14240" t="s">
        <v>13462</v>
      </c>
    </row>
    <row r="14241" spans="63:64" x14ac:dyDescent="0.25">
      <c r="BK14241" s="82">
        <v>19568</v>
      </c>
      <c r="BL14241" t="s">
        <v>13463</v>
      </c>
    </row>
    <row r="14242" spans="63:64" x14ac:dyDescent="0.25">
      <c r="BK14242" s="82">
        <v>19569</v>
      </c>
      <c r="BL14242" t="s">
        <v>13464</v>
      </c>
    </row>
    <row r="14243" spans="63:64" x14ac:dyDescent="0.25">
      <c r="BK14243" s="82">
        <v>19570</v>
      </c>
      <c r="BL14243" t="s">
        <v>13465</v>
      </c>
    </row>
    <row r="14244" spans="63:64" x14ac:dyDescent="0.25">
      <c r="BK14244" s="82">
        <v>19571</v>
      </c>
      <c r="BL14244" t="s">
        <v>13466</v>
      </c>
    </row>
    <row r="14245" spans="63:64" x14ac:dyDescent="0.25">
      <c r="BK14245" s="82">
        <v>19572</v>
      </c>
      <c r="BL14245" t="s">
        <v>13467</v>
      </c>
    </row>
    <row r="14246" spans="63:64" x14ac:dyDescent="0.25">
      <c r="BK14246" s="82">
        <v>19573</v>
      </c>
      <c r="BL14246" t="s">
        <v>13468</v>
      </c>
    </row>
    <row r="14247" spans="63:64" x14ac:dyDescent="0.25">
      <c r="BK14247" s="82">
        <v>19574</v>
      </c>
      <c r="BL14247" t="s">
        <v>13469</v>
      </c>
    </row>
    <row r="14248" spans="63:64" x14ac:dyDescent="0.25">
      <c r="BK14248" s="82">
        <v>19575</v>
      </c>
      <c r="BL14248" t="s">
        <v>6395</v>
      </c>
    </row>
    <row r="14249" spans="63:64" x14ac:dyDescent="0.25">
      <c r="BK14249" s="82">
        <v>19576</v>
      </c>
      <c r="BL14249" t="s">
        <v>13470</v>
      </c>
    </row>
    <row r="14250" spans="63:64" x14ac:dyDescent="0.25">
      <c r="BK14250" s="82">
        <v>19577</v>
      </c>
      <c r="BL14250" t="s">
        <v>13471</v>
      </c>
    </row>
    <row r="14251" spans="63:64" x14ac:dyDescent="0.25">
      <c r="BK14251" s="82">
        <v>19578</v>
      </c>
      <c r="BL14251" t="s">
        <v>3592</v>
      </c>
    </row>
    <row r="14252" spans="63:64" x14ac:dyDescent="0.25">
      <c r="BK14252" s="82">
        <v>19579</v>
      </c>
      <c r="BL14252" t="s">
        <v>13472</v>
      </c>
    </row>
    <row r="14253" spans="63:64" x14ac:dyDescent="0.25">
      <c r="BK14253" s="82">
        <v>19580</v>
      </c>
      <c r="BL14253" t="s">
        <v>13473</v>
      </c>
    </row>
    <row r="14254" spans="63:64" x14ac:dyDescent="0.25">
      <c r="BK14254" s="82">
        <v>19581</v>
      </c>
      <c r="BL14254" t="s">
        <v>13474</v>
      </c>
    </row>
    <row r="14255" spans="63:64" x14ac:dyDescent="0.25">
      <c r="BK14255" s="82">
        <v>19582</v>
      </c>
      <c r="BL14255" t="s">
        <v>13475</v>
      </c>
    </row>
    <row r="14256" spans="63:64" x14ac:dyDescent="0.25">
      <c r="BK14256" s="82">
        <v>19583</v>
      </c>
      <c r="BL14256" t="s">
        <v>13476</v>
      </c>
    </row>
    <row r="14257" spans="63:64" x14ac:dyDescent="0.25">
      <c r="BK14257" s="82">
        <v>19584</v>
      </c>
      <c r="BL14257" t="s">
        <v>13477</v>
      </c>
    </row>
    <row r="14258" spans="63:64" x14ac:dyDescent="0.25">
      <c r="BK14258" s="82">
        <v>19585</v>
      </c>
      <c r="BL14258" t="s">
        <v>13478</v>
      </c>
    </row>
    <row r="14259" spans="63:64" x14ac:dyDescent="0.25">
      <c r="BK14259" s="82">
        <v>19586</v>
      </c>
      <c r="BL14259" t="s">
        <v>13479</v>
      </c>
    </row>
    <row r="14260" spans="63:64" x14ac:dyDescent="0.25">
      <c r="BK14260" s="82">
        <v>19587</v>
      </c>
      <c r="BL14260" t="s">
        <v>13480</v>
      </c>
    </row>
    <row r="14261" spans="63:64" x14ac:dyDescent="0.25">
      <c r="BK14261" s="82">
        <v>19588</v>
      </c>
      <c r="BL14261" t="s">
        <v>8982</v>
      </c>
    </row>
    <row r="14262" spans="63:64" x14ac:dyDescent="0.25">
      <c r="BK14262" s="82">
        <v>19589</v>
      </c>
      <c r="BL14262" t="s">
        <v>13481</v>
      </c>
    </row>
    <row r="14263" spans="63:64" x14ac:dyDescent="0.25">
      <c r="BK14263" s="82">
        <v>19590</v>
      </c>
      <c r="BL14263" t="s">
        <v>13476</v>
      </c>
    </row>
    <row r="14264" spans="63:64" x14ac:dyDescent="0.25">
      <c r="BK14264" s="82">
        <v>19591</v>
      </c>
      <c r="BL14264" t="s">
        <v>13441</v>
      </c>
    </row>
    <row r="14265" spans="63:64" x14ac:dyDescent="0.25">
      <c r="BK14265" s="82">
        <v>19592</v>
      </c>
      <c r="BL14265" t="s">
        <v>9448</v>
      </c>
    </row>
    <row r="14266" spans="63:64" x14ac:dyDescent="0.25">
      <c r="BK14266" s="82">
        <v>19593</v>
      </c>
      <c r="BL14266" t="s">
        <v>2366</v>
      </c>
    </row>
    <row r="14267" spans="63:64" x14ac:dyDescent="0.25">
      <c r="BK14267" s="82">
        <v>19594</v>
      </c>
      <c r="BL14267" t="s">
        <v>13482</v>
      </c>
    </row>
    <row r="14268" spans="63:64" x14ac:dyDescent="0.25">
      <c r="BK14268" s="82">
        <v>19595</v>
      </c>
      <c r="BL14268" t="s">
        <v>13328</v>
      </c>
    </row>
    <row r="14269" spans="63:64" x14ac:dyDescent="0.25">
      <c r="BK14269" s="82">
        <v>19596</v>
      </c>
      <c r="BL14269" t="s">
        <v>2496</v>
      </c>
    </row>
    <row r="14270" spans="63:64" x14ac:dyDescent="0.25">
      <c r="BK14270" s="82">
        <v>19597</v>
      </c>
      <c r="BL14270" t="s">
        <v>13483</v>
      </c>
    </row>
    <row r="14271" spans="63:64" x14ac:dyDescent="0.25">
      <c r="BK14271" s="82">
        <v>19598</v>
      </c>
      <c r="BL14271" t="s">
        <v>9621</v>
      </c>
    </row>
    <row r="14272" spans="63:64" x14ac:dyDescent="0.25">
      <c r="BK14272" s="82">
        <v>19599</v>
      </c>
      <c r="BL14272" t="s">
        <v>9621</v>
      </c>
    </row>
    <row r="14273" spans="63:64" x14ac:dyDescent="0.25">
      <c r="BK14273" s="82">
        <v>19600</v>
      </c>
      <c r="BL14273" t="s">
        <v>8524</v>
      </c>
    </row>
    <row r="14274" spans="63:64" x14ac:dyDescent="0.25">
      <c r="BK14274" s="82">
        <v>19601</v>
      </c>
      <c r="BL14274" t="s">
        <v>8524</v>
      </c>
    </row>
    <row r="14275" spans="63:64" x14ac:dyDescent="0.25">
      <c r="BK14275" s="82">
        <v>19602</v>
      </c>
      <c r="BL14275" t="s">
        <v>9621</v>
      </c>
    </row>
    <row r="14276" spans="63:64" x14ac:dyDescent="0.25">
      <c r="BK14276" s="82">
        <v>19603</v>
      </c>
      <c r="BL14276" t="s">
        <v>13238</v>
      </c>
    </row>
    <row r="14277" spans="63:64" x14ac:dyDescent="0.25">
      <c r="BK14277" s="82">
        <v>19604</v>
      </c>
      <c r="BL14277" t="s">
        <v>13484</v>
      </c>
    </row>
    <row r="14278" spans="63:64" x14ac:dyDescent="0.25">
      <c r="BK14278" s="82">
        <v>19605</v>
      </c>
      <c r="BL14278" t="s">
        <v>6249</v>
      </c>
    </row>
    <row r="14279" spans="63:64" x14ac:dyDescent="0.25">
      <c r="BK14279" s="82">
        <v>19606</v>
      </c>
      <c r="BL14279" t="s">
        <v>13485</v>
      </c>
    </row>
    <row r="14280" spans="63:64" x14ac:dyDescent="0.25">
      <c r="BK14280" s="82">
        <v>19607</v>
      </c>
      <c r="BL14280" t="s">
        <v>13486</v>
      </c>
    </row>
    <row r="14281" spans="63:64" x14ac:dyDescent="0.25">
      <c r="BK14281" s="82">
        <v>19608</v>
      </c>
      <c r="BL14281" t="s">
        <v>13487</v>
      </c>
    </row>
    <row r="14282" spans="63:64" x14ac:dyDescent="0.25">
      <c r="BK14282" s="82">
        <v>19609</v>
      </c>
      <c r="BL14282" t="s">
        <v>13488</v>
      </c>
    </row>
    <row r="14283" spans="63:64" x14ac:dyDescent="0.25">
      <c r="BK14283" s="82">
        <v>19610</v>
      </c>
      <c r="BL14283" t="s">
        <v>13489</v>
      </c>
    </row>
    <row r="14284" spans="63:64" x14ac:dyDescent="0.25">
      <c r="BK14284" s="82">
        <v>19611</v>
      </c>
      <c r="BL14284" t="s">
        <v>13490</v>
      </c>
    </row>
    <row r="14285" spans="63:64" x14ac:dyDescent="0.25">
      <c r="BK14285" s="82">
        <v>19612</v>
      </c>
      <c r="BL14285" t="s">
        <v>13491</v>
      </c>
    </row>
    <row r="14286" spans="63:64" x14ac:dyDescent="0.25">
      <c r="BK14286" s="82">
        <v>19613</v>
      </c>
      <c r="BL14286" t="s">
        <v>13073</v>
      </c>
    </row>
    <row r="14287" spans="63:64" x14ac:dyDescent="0.25">
      <c r="BK14287" s="82">
        <v>19614</v>
      </c>
      <c r="BL14287" t="s">
        <v>13492</v>
      </c>
    </row>
    <row r="14288" spans="63:64" x14ac:dyDescent="0.25">
      <c r="BK14288" s="82">
        <v>19615</v>
      </c>
      <c r="BL14288" t="s">
        <v>13493</v>
      </c>
    </row>
    <row r="14289" spans="63:64" x14ac:dyDescent="0.25">
      <c r="BK14289" s="82">
        <v>19616</v>
      </c>
      <c r="BL14289" t="s">
        <v>3654</v>
      </c>
    </row>
    <row r="14290" spans="63:64" x14ac:dyDescent="0.25">
      <c r="BK14290" s="82">
        <v>19617</v>
      </c>
      <c r="BL14290" t="s">
        <v>13494</v>
      </c>
    </row>
    <row r="14291" spans="63:64" x14ac:dyDescent="0.25">
      <c r="BK14291" s="82">
        <v>19618</v>
      </c>
      <c r="BL14291" t="s">
        <v>13495</v>
      </c>
    </row>
    <row r="14292" spans="63:64" x14ac:dyDescent="0.25">
      <c r="BK14292" s="82">
        <v>19619</v>
      </c>
      <c r="BL14292" t="s">
        <v>13496</v>
      </c>
    </row>
    <row r="14293" spans="63:64" x14ac:dyDescent="0.25">
      <c r="BK14293" s="82">
        <v>19620</v>
      </c>
      <c r="BL14293" t="s">
        <v>13497</v>
      </c>
    </row>
    <row r="14294" spans="63:64" x14ac:dyDescent="0.25">
      <c r="BK14294" s="82">
        <v>19621</v>
      </c>
      <c r="BL14294" t="s">
        <v>13498</v>
      </c>
    </row>
    <row r="14295" spans="63:64" x14ac:dyDescent="0.25">
      <c r="BK14295" s="82">
        <v>19622</v>
      </c>
      <c r="BL14295" t="s">
        <v>13499</v>
      </c>
    </row>
    <row r="14296" spans="63:64" x14ac:dyDescent="0.25">
      <c r="BK14296" s="82">
        <v>19623</v>
      </c>
      <c r="BL14296" t="s">
        <v>13500</v>
      </c>
    </row>
    <row r="14297" spans="63:64" x14ac:dyDescent="0.25">
      <c r="BK14297" s="82">
        <v>19624</v>
      </c>
      <c r="BL14297" t="s">
        <v>13501</v>
      </c>
    </row>
    <row r="14298" spans="63:64" x14ac:dyDescent="0.25">
      <c r="BK14298" s="82">
        <v>19625</v>
      </c>
      <c r="BL14298" t="s">
        <v>13502</v>
      </c>
    </row>
    <row r="14299" spans="63:64" x14ac:dyDescent="0.25">
      <c r="BK14299" s="82">
        <v>19626</v>
      </c>
      <c r="BL14299" t="s">
        <v>13503</v>
      </c>
    </row>
    <row r="14300" spans="63:64" x14ac:dyDescent="0.25">
      <c r="BK14300" s="82">
        <v>19627</v>
      </c>
      <c r="BL14300" t="s">
        <v>13504</v>
      </c>
    </row>
    <row r="14301" spans="63:64" x14ac:dyDescent="0.25">
      <c r="BK14301" s="82">
        <v>19628</v>
      </c>
      <c r="BL14301" t="s">
        <v>13465</v>
      </c>
    </row>
    <row r="14302" spans="63:64" x14ac:dyDescent="0.25">
      <c r="BK14302" s="82">
        <v>19629</v>
      </c>
      <c r="BL14302" t="s">
        <v>13505</v>
      </c>
    </row>
    <row r="14303" spans="63:64" x14ac:dyDescent="0.25">
      <c r="BK14303" s="82">
        <v>19630</v>
      </c>
      <c r="BL14303" t="s">
        <v>13506</v>
      </c>
    </row>
    <row r="14304" spans="63:64" x14ac:dyDescent="0.25">
      <c r="BK14304" s="82">
        <v>19631</v>
      </c>
      <c r="BL14304" t="s">
        <v>13507</v>
      </c>
    </row>
    <row r="14305" spans="63:64" x14ac:dyDescent="0.25">
      <c r="BK14305" s="82">
        <v>19632</v>
      </c>
      <c r="BL14305" t="s">
        <v>13508</v>
      </c>
    </row>
    <row r="14306" spans="63:64" x14ac:dyDescent="0.25">
      <c r="BK14306" s="82">
        <v>19633</v>
      </c>
      <c r="BL14306" t="s">
        <v>12815</v>
      </c>
    </row>
    <row r="14307" spans="63:64" x14ac:dyDescent="0.25">
      <c r="BK14307" s="82">
        <v>19634</v>
      </c>
      <c r="BL14307" t="s">
        <v>13509</v>
      </c>
    </row>
    <row r="14308" spans="63:64" x14ac:dyDescent="0.25">
      <c r="BK14308" s="82">
        <v>19635</v>
      </c>
      <c r="BL14308" t="s">
        <v>13506</v>
      </c>
    </row>
    <row r="14309" spans="63:64" x14ac:dyDescent="0.25">
      <c r="BK14309" s="82">
        <v>19636</v>
      </c>
      <c r="BL14309" t="s">
        <v>13510</v>
      </c>
    </row>
    <row r="14310" spans="63:64" x14ac:dyDescent="0.25">
      <c r="BK14310" s="82">
        <v>19637</v>
      </c>
      <c r="BL14310" t="s">
        <v>13511</v>
      </c>
    </row>
    <row r="14311" spans="63:64" x14ac:dyDescent="0.25">
      <c r="BK14311" s="82">
        <v>19638</v>
      </c>
      <c r="BL14311" t="s">
        <v>13474</v>
      </c>
    </row>
    <row r="14312" spans="63:64" x14ac:dyDescent="0.25">
      <c r="BK14312" s="82">
        <v>19639</v>
      </c>
      <c r="BL14312" t="s">
        <v>12570</v>
      </c>
    </row>
    <row r="14313" spans="63:64" x14ac:dyDescent="0.25">
      <c r="BK14313" s="82">
        <v>19640</v>
      </c>
      <c r="BL14313" t="s">
        <v>13512</v>
      </c>
    </row>
    <row r="14314" spans="63:64" x14ac:dyDescent="0.25">
      <c r="BK14314" s="82">
        <v>19641</v>
      </c>
      <c r="BL14314" t="s">
        <v>13513</v>
      </c>
    </row>
    <row r="14315" spans="63:64" x14ac:dyDescent="0.25">
      <c r="BK14315" s="82">
        <v>19642</v>
      </c>
      <c r="BL14315" t="s">
        <v>13514</v>
      </c>
    </row>
    <row r="14316" spans="63:64" x14ac:dyDescent="0.25">
      <c r="BK14316" s="82">
        <v>19643</v>
      </c>
      <c r="BL14316" t="s">
        <v>13515</v>
      </c>
    </row>
    <row r="14317" spans="63:64" x14ac:dyDescent="0.25">
      <c r="BK14317" s="82">
        <v>19644</v>
      </c>
      <c r="BL14317" t="s">
        <v>13516</v>
      </c>
    </row>
    <row r="14318" spans="63:64" x14ac:dyDescent="0.25">
      <c r="BK14318" s="82">
        <v>19645</v>
      </c>
      <c r="BL14318" t="s">
        <v>13517</v>
      </c>
    </row>
    <row r="14319" spans="63:64" x14ac:dyDescent="0.25">
      <c r="BK14319" s="82">
        <v>19646</v>
      </c>
      <c r="BL14319" t="s">
        <v>8004</v>
      </c>
    </row>
    <row r="14320" spans="63:64" x14ac:dyDescent="0.25">
      <c r="BK14320" s="82">
        <v>19647</v>
      </c>
      <c r="BL14320" t="s">
        <v>13518</v>
      </c>
    </row>
    <row r="14321" spans="63:64" x14ac:dyDescent="0.25">
      <c r="BK14321" s="82">
        <v>19648</v>
      </c>
      <c r="BL14321" t="s">
        <v>7851</v>
      </c>
    </row>
    <row r="14322" spans="63:64" x14ac:dyDescent="0.25">
      <c r="BK14322" s="82">
        <v>19649</v>
      </c>
      <c r="BL14322" t="s">
        <v>13519</v>
      </c>
    </row>
    <row r="14323" spans="63:64" x14ac:dyDescent="0.25">
      <c r="BK14323" s="82">
        <v>19650</v>
      </c>
      <c r="BL14323" t="s">
        <v>12424</v>
      </c>
    </row>
    <row r="14324" spans="63:64" x14ac:dyDescent="0.25">
      <c r="BK14324" s="82">
        <v>19651</v>
      </c>
      <c r="BL14324" t="s">
        <v>13520</v>
      </c>
    </row>
    <row r="14325" spans="63:64" x14ac:dyDescent="0.25">
      <c r="BK14325" s="82">
        <v>19652</v>
      </c>
      <c r="BL14325" t="s">
        <v>13521</v>
      </c>
    </row>
    <row r="14326" spans="63:64" x14ac:dyDescent="0.25">
      <c r="BK14326" s="82">
        <v>19653</v>
      </c>
      <c r="BL14326" t="s">
        <v>13441</v>
      </c>
    </row>
    <row r="14327" spans="63:64" x14ac:dyDescent="0.25">
      <c r="BK14327" s="82">
        <v>19654</v>
      </c>
      <c r="BL14327" t="s">
        <v>13522</v>
      </c>
    </row>
    <row r="14328" spans="63:64" x14ac:dyDescent="0.25">
      <c r="BK14328" s="82">
        <v>19655</v>
      </c>
      <c r="BL14328" t="s">
        <v>12063</v>
      </c>
    </row>
    <row r="14329" spans="63:64" x14ac:dyDescent="0.25">
      <c r="BK14329" s="82">
        <v>19656</v>
      </c>
      <c r="BL14329" t="s">
        <v>13523</v>
      </c>
    </row>
    <row r="14330" spans="63:64" x14ac:dyDescent="0.25">
      <c r="BK14330" s="82">
        <v>19657</v>
      </c>
      <c r="BL14330" t="s">
        <v>13524</v>
      </c>
    </row>
    <row r="14331" spans="63:64" x14ac:dyDescent="0.25">
      <c r="BK14331" s="82">
        <v>19658</v>
      </c>
      <c r="BL14331" t="s">
        <v>13525</v>
      </c>
    </row>
    <row r="14332" spans="63:64" x14ac:dyDescent="0.25">
      <c r="BK14332" s="82">
        <v>19659</v>
      </c>
      <c r="BL14332" t="s">
        <v>13526</v>
      </c>
    </row>
    <row r="14333" spans="63:64" x14ac:dyDescent="0.25">
      <c r="BK14333" s="82">
        <v>19660</v>
      </c>
      <c r="BL14333" t="s">
        <v>13527</v>
      </c>
    </row>
    <row r="14334" spans="63:64" x14ac:dyDescent="0.25">
      <c r="BK14334" s="82">
        <v>19661</v>
      </c>
      <c r="BL14334" t="s">
        <v>13528</v>
      </c>
    </row>
    <row r="14335" spans="63:64" x14ac:dyDescent="0.25">
      <c r="BK14335" s="82">
        <v>19662</v>
      </c>
      <c r="BL14335" t="s">
        <v>13529</v>
      </c>
    </row>
    <row r="14336" spans="63:64" x14ac:dyDescent="0.25">
      <c r="BK14336" s="82">
        <v>19663</v>
      </c>
      <c r="BL14336" t="s">
        <v>13530</v>
      </c>
    </row>
    <row r="14337" spans="63:64" x14ac:dyDescent="0.25">
      <c r="BK14337" s="82">
        <v>19664</v>
      </c>
      <c r="BL14337" t="s">
        <v>13531</v>
      </c>
    </row>
    <row r="14338" spans="63:64" x14ac:dyDescent="0.25">
      <c r="BK14338" s="82">
        <v>19665</v>
      </c>
      <c r="BL14338" t="s">
        <v>13532</v>
      </c>
    </row>
    <row r="14339" spans="63:64" x14ac:dyDescent="0.25">
      <c r="BK14339" s="82">
        <v>19666</v>
      </c>
      <c r="BL14339" t="s">
        <v>13533</v>
      </c>
    </row>
    <row r="14340" spans="63:64" x14ac:dyDescent="0.25">
      <c r="BK14340" s="82">
        <v>19667</v>
      </c>
      <c r="BL14340" t="s">
        <v>13534</v>
      </c>
    </row>
    <row r="14341" spans="63:64" x14ac:dyDescent="0.25">
      <c r="BK14341" s="82">
        <v>19668</v>
      </c>
      <c r="BL14341" t="s">
        <v>13535</v>
      </c>
    </row>
    <row r="14342" spans="63:64" x14ac:dyDescent="0.25">
      <c r="BK14342" s="82">
        <v>19669</v>
      </c>
      <c r="BL14342" t="s">
        <v>13536</v>
      </c>
    </row>
    <row r="14343" spans="63:64" x14ac:dyDescent="0.25">
      <c r="BK14343" s="82">
        <v>19670</v>
      </c>
      <c r="BL14343" t="s">
        <v>11862</v>
      </c>
    </row>
    <row r="14344" spans="63:64" x14ac:dyDescent="0.25">
      <c r="BK14344" s="82">
        <v>19671</v>
      </c>
      <c r="BL14344" t="s">
        <v>13537</v>
      </c>
    </row>
    <row r="14345" spans="63:64" x14ac:dyDescent="0.25">
      <c r="BK14345" s="82">
        <v>19672</v>
      </c>
      <c r="BL14345" t="s">
        <v>13538</v>
      </c>
    </row>
    <row r="14346" spans="63:64" x14ac:dyDescent="0.25">
      <c r="BK14346" s="82">
        <v>19673</v>
      </c>
      <c r="BL14346" t="s">
        <v>13413</v>
      </c>
    </row>
    <row r="14347" spans="63:64" x14ac:dyDescent="0.25">
      <c r="BK14347" s="82">
        <v>19674</v>
      </c>
      <c r="BL14347" t="s">
        <v>13333</v>
      </c>
    </row>
    <row r="14348" spans="63:64" x14ac:dyDescent="0.25">
      <c r="BK14348" s="82">
        <v>19675</v>
      </c>
      <c r="BL14348" t="s">
        <v>13539</v>
      </c>
    </row>
    <row r="14349" spans="63:64" x14ac:dyDescent="0.25">
      <c r="BK14349" s="82">
        <v>19676</v>
      </c>
      <c r="BL14349" t="s">
        <v>13540</v>
      </c>
    </row>
    <row r="14350" spans="63:64" x14ac:dyDescent="0.25">
      <c r="BK14350" s="82">
        <v>19677</v>
      </c>
      <c r="BL14350" t="s">
        <v>13541</v>
      </c>
    </row>
    <row r="14351" spans="63:64" x14ac:dyDescent="0.25">
      <c r="BK14351" s="82">
        <v>19678</v>
      </c>
      <c r="BL14351" t="s">
        <v>13542</v>
      </c>
    </row>
    <row r="14352" spans="63:64" x14ac:dyDescent="0.25">
      <c r="BK14352" s="82">
        <v>19679</v>
      </c>
      <c r="BL14352" t="s">
        <v>12803</v>
      </c>
    </row>
    <row r="14353" spans="63:64" x14ac:dyDescent="0.25">
      <c r="BK14353" s="82">
        <v>19680</v>
      </c>
      <c r="BL14353" t="s">
        <v>13543</v>
      </c>
    </row>
    <row r="14354" spans="63:64" x14ac:dyDescent="0.25">
      <c r="BK14354" s="82">
        <v>19681</v>
      </c>
      <c r="BL14354" t="s">
        <v>13544</v>
      </c>
    </row>
    <row r="14355" spans="63:64" x14ac:dyDescent="0.25">
      <c r="BK14355" s="82">
        <v>19682</v>
      </c>
      <c r="BL14355" t="s">
        <v>687</v>
      </c>
    </row>
    <row r="14356" spans="63:64" x14ac:dyDescent="0.25">
      <c r="BK14356" s="82">
        <v>19683</v>
      </c>
      <c r="BL14356" t="s">
        <v>13545</v>
      </c>
    </row>
    <row r="14357" spans="63:64" x14ac:dyDescent="0.25">
      <c r="BK14357" s="82">
        <v>19684</v>
      </c>
      <c r="BL14357" t="s">
        <v>13546</v>
      </c>
    </row>
    <row r="14358" spans="63:64" x14ac:dyDescent="0.25">
      <c r="BK14358" s="82">
        <v>19685</v>
      </c>
      <c r="BL14358" t="s">
        <v>13547</v>
      </c>
    </row>
    <row r="14359" spans="63:64" x14ac:dyDescent="0.25">
      <c r="BK14359" s="82">
        <v>19686</v>
      </c>
      <c r="BL14359" t="s">
        <v>13548</v>
      </c>
    </row>
    <row r="14360" spans="63:64" x14ac:dyDescent="0.25">
      <c r="BK14360" s="82">
        <v>19687</v>
      </c>
      <c r="BL14360" t="s">
        <v>8864</v>
      </c>
    </row>
    <row r="14361" spans="63:64" x14ac:dyDescent="0.25">
      <c r="BK14361" s="82">
        <v>19688</v>
      </c>
      <c r="BL14361" t="s">
        <v>13549</v>
      </c>
    </row>
    <row r="14362" spans="63:64" x14ac:dyDescent="0.25">
      <c r="BK14362" s="82">
        <v>19689</v>
      </c>
      <c r="BL14362" t="s">
        <v>13550</v>
      </c>
    </row>
    <row r="14363" spans="63:64" x14ac:dyDescent="0.25">
      <c r="BK14363" s="82">
        <v>19690</v>
      </c>
      <c r="BL14363" t="s">
        <v>11529</v>
      </c>
    </row>
    <row r="14364" spans="63:64" x14ac:dyDescent="0.25">
      <c r="BK14364" s="82">
        <v>19691</v>
      </c>
      <c r="BL14364" t="s">
        <v>13551</v>
      </c>
    </row>
    <row r="14365" spans="63:64" x14ac:dyDescent="0.25">
      <c r="BK14365" s="82">
        <v>19692</v>
      </c>
      <c r="BL14365" t="s">
        <v>9422</v>
      </c>
    </row>
    <row r="14366" spans="63:64" x14ac:dyDescent="0.25">
      <c r="BK14366" s="82">
        <v>19693</v>
      </c>
      <c r="BL14366" t="s">
        <v>13552</v>
      </c>
    </row>
    <row r="14367" spans="63:64" x14ac:dyDescent="0.25">
      <c r="BK14367" s="82">
        <v>19694</v>
      </c>
      <c r="BL14367" t="s">
        <v>13553</v>
      </c>
    </row>
    <row r="14368" spans="63:64" x14ac:dyDescent="0.25">
      <c r="BK14368" s="82">
        <v>19695</v>
      </c>
      <c r="BL14368" t="s">
        <v>13554</v>
      </c>
    </row>
    <row r="14369" spans="63:64" x14ac:dyDescent="0.25">
      <c r="BK14369" s="82">
        <v>19696</v>
      </c>
      <c r="BL14369" t="s">
        <v>13555</v>
      </c>
    </row>
    <row r="14370" spans="63:64" x14ac:dyDescent="0.25">
      <c r="BK14370" s="82">
        <v>19697</v>
      </c>
      <c r="BL14370" t="s">
        <v>8652</v>
      </c>
    </row>
    <row r="14371" spans="63:64" x14ac:dyDescent="0.25">
      <c r="BK14371" s="82">
        <v>19698</v>
      </c>
      <c r="BL14371" t="s">
        <v>13556</v>
      </c>
    </row>
    <row r="14372" spans="63:64" x14ac:dyDescent="0.25">
      <c r="BK14372" s="82">
        <v>19699</v>
      </c>
      <c r="BL14372" t="s">
        <v>13557</v>
      </c>
    </row>
    <row r="14373" spans="63:64" x14ac:dyDescent="0.25">
      <c r="BK14373" s="82">
        <v>19700</v>
      </c>
      <c r="BL14373" t="s">
        <v>3894</v>
      </c>
    </row>
    <row r="14374" spans="63:64" x14ac:dyDescent="0.25">
      <c r="BK14374" s="82">
        <v>19701</v>
      </c>
      <c r="BL14374" t="s">
        <v>13558</v>
      </c>
    </row>
    <row r="14375" spans="63:64" x14ac:dyDescent="0.25">
      <c r="BK14375" s="82">
        <v>19702</v>
      </c>
      <c r="BL14375" t="s">
        <v>8982</v>
      </c>
    </row>
    <row r="14376" spans="63:64" x14ac:dyDescent="0.25">
      <c r="BK14376" s="82">
        <v>19703</v>
      </c>
      <c r="BL14376" t="s">
        <v>8982</v>
      </c>
    </row>
    <row r="14377" spans="63:64" x14ac:dyDescent="0.25">
      <c r="BK14377" s="82">
        <v>19704</v>
      </c>
      <c r="BL14377" t="s">
        <v>10235</v>
      </c>
    </row>
    <row r="14378" spans="63:64" x14ac:dyDescent="0.25">
      <c r="BK14378" s="82">
        <v>19705</v>
      </c>
      <c r="BL14378" t="s">
        <v>13559</v>
      </c>
    </row>
    <row r="14379" spans="63:64" x14ac:dyDescent="0.25">
      <c r="BK14379" s="82">
        <v>19706</v>
      </c>
      <c r="BL14379" t="s">
        <v>13560</v>
      </c>
    </row>
    <row r="14380" spans="63:64" x14ac:dyDescent="0.25">
      <c r="BK14380" s="82">
        <v>19707</v>
      </c>
      <c r="BL14380" t="s">
        <v>3374</v>
      </c>
    </row>
    <row r="14381" spans="63:64" x14ac:dyDescent="0.25">
      <c r="BK14381" s="82">
        <v>19708</v>
      </c>
      <c r="BL14381" t="s">
        <v>13561</v>
      </c>
    </row>
    <row r="14382" spans="63:64" x14ac:dyDescent="0.25">
      <c r="BK14382" s="82">
        <v>19709</v>
      </c>
      <c r="BL14382" t="s">
        <v>13562</v>
      </c>
    </row>
    <row r="14383" spans="63:64" x14ac:dyDescent="0.25">
      <c r="BK14383" s="82">
        <v>19710</v>
      </c>
      <c r="BL14383" t="s">
        <v>13563</v>
      </c>
    </row>
    <row r="14384" spans="63:64" x14ac:dyDescent="0.25">
      <c r="BK14384" s="82">
        <v>19711</v>
      </c>
      <c r="BL14384" t="s">
        <v>13538</v>
      </c>
    </row>
    <row r="14385" spans="63:64" x14ac:dyDescent="0.25">
      <c r="BK14385" s="82">
        <v>19712</v>
      </c>
      <c r="BL14385" t="s">
        <v>13564</v>
      </c>
    </row>
    <row r="14386" spans="63:64" x14ac:dyDescent="0.25">
      <c r="BK14386" s="82">
        <v>19713</v>
      </c>
      <c r="BL14386" t="s">
        <v>13565</v>
      </c>
    </row>
    <row r="14387" spans="63:64" x14ac:dyDescent="0.25">
      <c r="BK14387" s="82">
        <v>19714</v>
      </c>
      <c r="BL14387" t="s">
        <v>13566</v>
      </c>
    </row>
    <row r="14388" spans="63:64" x14ac:dyDescent="0.25">
      <c r="BK14388" s="82">
        <v>19715</v>
      </c>
      <c r="BL14388" t="s">
        <v>13567</v>
      </c>
    </row>
    <row r="14389" spans="63:64" x14ac:dyDescent="0.25">
      <c r="BK14389" s="82">
        <v>19716</v>
      </c>
      <c r="BL14389" t="s">
        <v>13009</v>
      </c>
    </row>
    <row r="14390" spans="63:64" x14ac:dyDescent="0.25">
      <c r="BK14390" s="82">
        <v>19717</v>
      </c>
      <c r="BL14390" t="s">
        <v>13568</v>
      </c>
    </row>
    <row r="14391" spans="63:64" x14ac:dyDescent="0.25">
      <c r="BK14391" s="82">
        <v>19718</v>
      </c>
      <c r="BL14391" t="s">
        <v>13569</v>
      </c>
    </row>
    <row r="14392" spans="63:64" x14ac:dyDescent="0.25">
      <c r="BK14392" s="82">
        <v>19719</v>
      </c>
      <c r="BL14392" t="s">
        <v>13570</v>
      </c>
    </row>
    <row r="14393" spans="63:64" x14ac:dyDescent="0.25">
      <c r="BK14393" s="82">
        <v>19720</v>
      </c>
      <c r="BL14393" t="s">
        <v>13571</v>
      </c>
    </row>
    <row r="14394" spans="63:64" x14ac:dyDescent="0.25">
      <c r="BK14394" s="82">
        <v>19721</v>
      </c>
      <c r="BL14394" t="s">
        <v>13572</v>
      </c>
    </row>
    <row r="14395" spans="63:64" x14ac:dyDescent="0.25">
      <c r="BK14395" s="82">
        <v>19722</v>
      </c>
      <c r="BL14395" t="s">
        <v>13573</v>
      </c>
    </row>
    <row r="14396" spans="63:64" x14ac:dyDescent="0.25">
      <c r="BK14396" s="82">
        <v>19723</v>
      </c>
      <c r="BL14396" t="s">
        <v>13574</v>
      </c>
    </row>
    <row r="14397" spans="63:64" x14ac:dyDescent="0.25">
      <c r="BK14397" s="82">
        <v>19724</v>
      </c>
      <c r="BL14397" t="s">
        <v>13575</v>
      </c>
    </row>
    <row r="14398" spans="63:64" x14ac:dyDescent="0.25">
      <c r="BK14398" s="82">
        <v>19725</v>
      </c>
      <c r="BL14398" t="s">
        <v>12595</v>
      </c>
    </row>
    <row r="14399" spans="63:64" x14ac:dyDescent="0.25">
      <c r="BK14399" s="82">
        <v>19726</v>
      </c>
      <c r="BL14399" t="s">
        <v>13576</v>
      </c>
    </row>
    <row r="14400" spans="63:64" x14ac:dyDescent="0.25">
      <c r="BK14400" s="82">
        <v>19727</v>
      </c>
      <c r="BL14400" t="s">
        <v>11102</v>
      </c>
    </row>
    <row r="14401" spans="63:64" x14ac:dyDescent="0.25">
      <c r="BK14401" s="82">
        <v>19728</v>
      </c>
      <c r="BL14401" t="s">
        <v>3357</v>
      </c>
    </row>
    <row r="14402" spans="63:64" x14ac:dyDescent="0.25">
      <c r="BK14402" s="82">
        <v>19729</v>
      </c>
      <c r="BL14402" t="s">
        <v>12321</v>
      </c>
    </row>
    <row r="14403" spans="63:64" x14ac:dyDescent="0.25">
      <c r="BK14403" s="82">
        <v>19730</v>
      </c>
      <c r="BL14403" t="s">
        <v>13577</v>
      </c>
    </row>
    <row r="14404" spans="63:64" x14ac:dyDescent="0.25">
      <c r="BK14404" s="82">
        <v>19731</v>
      </c>
      <c r="BL14404" t="s">
        <v>13578</v>
      </c>
    </row>
    <row r="14405" spans="63:64" x14ac:dyDescent="0.25">
      <c r="BK14405" s="82">
        <v>19732</v>
      </c>
      <c r="BL14405" t="s">
        <v>13103</v>
      </c>
    </row>
    <row r="14406" spans="63:64" x14ac:dyDescent="0.25">
      <c r="BK14406" s="82">
        <v>19733</v>
      </c>
      <c r="BL14406" t="s">
        <v>13579</v>
      </c>
    </row>
    <row r="14407" spans="63:64" x14ac:dyDescent="0.25">
      <c r="BK14407" s="82">
        <v>19734</v>
      </c>
      <c r="BL14407" t="s">
        <v>13580</v>
      </c>
    </row>
    <row r="14408" spans="63:64" x14ac:dyDescent="0.25">
      <c r="BK14408" s="82">
        <v>19735</v>
      </c>
      <c r="BL14408" t="s">
        <v>13581</v>
      </c>
    </row>
    <row r="14409" spans="63:64" x14ac:dyDescent="0.25">
      <c r="BK14409" s="82">
        <v>19736</v>
      </c>
      <c r="BL14409" t="s">
        <v>7845</v>
      </c>
    </row>
    <row r="14410" spans="63:64" x14ac:dyDescent="0.25">
      <c r="BK14410" s="82">
        <v>19737</v>
      </c>
      <c r="BL14410" t="s">
        <v>13582</v>
      </c>
    </row>
    <row r="14411" spans="63:64" x14ac:dyDescent="0.25">
      <c r="BK14411" s="82">
        <v>19738</v>
      </c>
      <c r="BL14411" t="s">
        <v>13583</v>
      </c>
    </row>
    <row r="14412" spans="63:64" x14ac:dyDescent="0.25">
      <c r="BK14412" s="82">
        <v>19739</v>
      </c>
      <c r="BL14412" t="s">
        <v>13583</v>
      </c>
    </row>
    <row r="14413" spans="63:64" x14ac:dyDescent="0.25">
      <c r="BK14413" s="82">
        <v>19740</v>
      </c>
      <c r="BL14413" t="s">
        <v>13584</v>
      </c>
    </row>
    <row r="14414" spans="63:64" x14ac:dyDescent="0.25">
      <c r="BK14414" s="82">
        <v>19741</v>
      </c>
      <c r="BL14414" t="s">
        <v>13280</v>
      </c>
    </row>
    <row r="14415" spans="63:64" x14ac:dyDescent="0.25">
      <c r="BK14415" s="82">
        <v>19742</v>
      </c>
      <c r="BL14415" t="s">
        <v>13381</v>
      </c>
    </row>
    <row r="14416" spans="63:64" x14ac:dyDescent="0.25">
      <c r="BK14416" s="82">
        <v>19743</v>
      </c>
      <c r="BL14416" t="s">
        <v>13585</v>
      </c>
    </row>
    <row r="14417" spans="63:64" x14ac:dyDescent="0.25">
      <c r="BK14417" s="82">
        <v>19744</v>
      </c>
      <c r="BL14417" t="s">
        <v>6738</v>
      </c>
    </row>
    <row r="14418" spans="63:64" x14ac:dyDescent="0.25">
      <c r="BK14418" s="82">
        <v>19745</v>
      </c>
      <c r="BL14418" t="s">
        <v>13586</v>
      </c>
    </row>
    <row r="14419" spans="63:64" x14ac:dyDescent="0.25">
      <c r="BK14419" s="82">
        <v>19746</v>
      </c>
      <c r="BL14419" t="s">
        <v>9755</v>
      </c>
    </row>
    <row r="14420" spans="63:64" x14ac:dyDescent="0.25">
      <c r="BK14420" s="82">
        <v>19747</v>
      </c>
      <c r="BL14420" t="s">
        <v>13587</v>
      </c>
    </row>
    <row r="14421" spans="63:64" x14ac:dyDescent="0.25">
      <c r="BK14421" s="82">
        <v>19748</v>
      </c>
      <c r="BL14421" t="s">
        <v>13588</v>
      </c>
    </row>
    <row r="14422" spans="63:64" x14ac:dyDescent="0.25">
      <c r="BK14422" s="82">
        <v>19749</v>
      </c>
      <c r="BL14422" t="s">
        <v>5813</v>
      </c>
    </row>
    <row r="14423" spans="63:64" x14ac:dyDescent="0.25">
      <c r="BK14423" s="82">
        <v>19750</v>
      </c>
      <c r="BL14423" t="s">
        <v>8508</v>
      </c>
    </row>
    <row r="14424" spans="63:64" x14ac:dyDescent="0.25">
      <c r="BK14424" s="82">
        <v>19751</v>
      </c>
      <c r="BL14424" t="s">
        <v>13589</v>
      </c>
    </row>
    <row r="14425" spans="63:64" x14ac:dyDescent="0.25">
      <c r="BK14425" s="82">
        <v>19752</v>
      </c>
      <c r="BL14425" t="s">
        <v>8508</v>
      </c>
    </row>
    <row r="14426" spans="63:64" x14ac:dyDescent="0.25">
      <c r="BK14426" s="82">
        <v>19753</v>
      </c>
      <c r="BL14426" t="s">
        <v>13590</v>
      </c>
    </row>
    <row r="14427" spans="63:64" x14ac:dyDescent="0.25">
      <c r="BK14427" s="82">
        <v>19754</v>
      </c>
      <c r="BL14427" t="s">
        <v>13169</v>
      </c>
    </row>
    <row r="14428" spans="63:64" x14ac:dyDescent="0.25">
      <c r="BK14428" s="82">
        <v>19755</v>
      </c>
      <c r="BL14428" t="s">
        <v>13591</v>
      </c>
    </row>
    <row r="14429" spans="63:64" x14ac:dyDescent="0.25">
      <c r="BK14429" s="82">
        <v>19756</v>
      </c>
      <c r="BL14429" t="s">
        <v>13592</v>
      </c>
    </row>
    <row r="14430" spans="63:64" x14ac:dyDescent="0.25">
      <c r="BK14430" s="82">
        <v>19757</v>
      </c>
      <c r="BL14430" t="s">
        <v>9957</v>
      </c>
    </row>
    <row r="14431" spans="63:64" x14ac:dyDescent="0.25">
      <c r="BK14431" s="82">
        <v>19758</v>
      </c>
      <c r="BL14431" t="s">
        <v>13593</v>
      </c>
    </row>
    <row r="14432" spans="63:64" x14ac:dyDescent="0.25">
      <c r="BK14432" s="82">
        <v>19759</v>
      </c>
      <c r="BL14432" t="s">
        <v>13594</v>
      </c>
    </row>
    <row r="14433" spans="63:64" x14ac:dyDescent="0.25">
      <c r="BK14433" s="82">
        <v>19760</v>
      </c>
      <c r="BL14433" t="s">
        <v>13594</v>
      </c>
    </row>
    <row r="14434" spans="63:64" x14ac:dyDescent="0.25">
      <c r="BK14434" s="82">
        <v>19761</v>
      </c>
      <c r="BL14434" t="s">
        <v>13595</v>
      </c>
    </row>
    <row r="14435" spans="63:64" x14ac:dyDescent="0.25">
      <c r="BK14435" s="82">
        <v>19762</v>
      </c>
      <c r="BL14435" t="s">
        <v>13596</v>
      </c>
    </row>
    <row r="14436" spans="63:64" x14ac:dyDescent="0.25">
      <c r="BK14436" s="82">
        <v>19763</v>
      </c>
      <c r="BL14436" t="s">
        <v>3357</v>
      </c>
    </row>
    <row r="14437" spans="63:64" x14ac:dyDescent="0.25">
      <c r="BK14437" s="82">
        <v>19764</v>
      </c>
      <c r="BL14437" t="s">
        <v>7784</v>
      </c>
    </row>
    <row r="14438" spans="63:64" x14ac:dyDescent="0.25">
      <c r="BK14438" s="82">
        <v>19765</v>
      </c>
      <c r="BL14438" t="s">
        <v>8895</v>
      </c>
    </row>
    <row r="14439" spans="63:64" x14ac:dyDescent="0.25">
      <c r="BK14439" s="82">
        <v>19766</v>
      </c>
      <c r="BL14439" t="s">
        <v>13597</v>
      </c>
    </row>
    <row r="14440" spans="63:64" x14ac:dyDescent="0.25">
      <c r="BK14440" s="82">
        <v>19767</v>
      </c>
      <c r="BL14440" t="s">
        <v>13598</v>
      </c>
    </row>
    <row r="14441" spans="63:64" x14ac:dyDescent="0.25">
      <c r="BK14441" s="82">
        <v>19768</v>
      </c>
      <c r="BL14441" t="s">
        <v>13599</v>
      </c>
    </row>
    <row r="14442" spans="63:64" x14ac:dyDescent="0.25">
      <c r="BK14442" s="82">
        <v>19769</v>
      </c>
      <c r="BL14442" t="s">
        <v>8601</v>
      </c>
    </row>
    <row r="14443" spans="63:64" x14ac:dyDescent="0.25">
      <c r="BK14443" s="82">
        <v>19770</v>
      </c>
      <c r="BL14443" t="s">
        <v>13600</v>
      </c>
    </row>
    <row r="14444" spans="63:64" x14ac:dyDescent="0.25">
      <c r="BK14444" s="82">
        <v>19771</v>
      </c>
      <c r="BL14444" t="s">
        <v>13601</v>
      </c>
    </row>
    <row r="14445" spans="63:64" x14ac:dyDescent="0.25">
      <c r="BK14445" s="82">
        <v>19772</v>
      </c>
      <c r="BL14445" t="s">
        <v>5813</v>
      </c>
    </row>
    <row r="14446" spans="63:64" x14ac:dyDescent="0.25">
      <c r="BK14446" s="82">
        <v>19773</v>
      </c>
      <c r="BL14446" t="s">
        <v>3932</v>
      </c>
    </row>
    <row r="14447" spans="63:64" x14ac:dyDescent="0.25">
      <c r="BK14447" s="82">
        <v>19774</v>
      </c>
      <c r="BL14447" t="s">
        <v>13602</v>
      </c>
    </row>
    <row r="14448" spans="63:64" x14ac:dyDescent="0.25">
      <c r="BK14448" s="82">
        <v>19775</v>
      </c>
      <c r="BL14448" t="s">
        <v>13603</v>
      </c>
    </row>
    <row r="14449" spans="63:64" x14ac:dyDescent="0.25">
      <c r="BK14449" s="82">
        <v>19776</v>
      </c>
      <c r="BL14449" t="s">
        <v>13604</v>
      </c>
    </row>
    <row r="14450" spans="63:64" x14ac:dyDescent="0.25">
      <c r="BK14450" s="82">
        <v>19777</v>
      </c>
      <c r="BL14450" t="s">
        <v>13605</v>
      </c>
    </row>
    <row r="14451" spans="63:64" x14ac:dyDescent="0.25">
      <c r="BK14451" s="82">
        <v>19778</v>
      </c>
      <c r="BL14451" t="s">
        <v>13606</v>
      </c>
    </row>
    <row r="14452" spans="63:64" x14ac:dyDescent="0.25">
      <c r="BK14452" s="82">
        <v>19779</v>
      </c>
      <c r="BL14452" t="s">
        <v>13607</v>
      </c>
    </row>
    <row r="14453" spans="63:64" x14ac:dyDescent="0.25">
      <c r="BK14453" s="82">
        <v>19780</v>
      </c>
      <c r="BL14453" t="s">
        <v>4404</v>
      </c>
    </row>
    <row r="14454" spans="63:64" x14ac:dyDescent="0.25">
      <c r="BK14454" s="82">
        <v>19781</v>
      </c>
      <c r="BL14454" t="s">
        <v>12705</v>
      </c>
    </row>
    <row r="14455" spans="63:64" x14ac:dyDescent="0.25">
      <c r="BK14455" s="82">
        <v>19782</v>
      </c>
      <c r="BL14455" t="s">
        <v>13608</v>
      </c>
    </row>
    <row r="14456" spans="63:64" x14ac:dyDescent="0.25">
      <c r="BK14456" s="82">
        <v>19783</v>
      </c>
      <c r="BL14456" t="s">
        <v>13609</v>
      </c>
    </row>
    <row r="14457" spans="63:64" x14ac:dyDescent="0.25">
      <c r="BK14457" s="82">
        <v>19784</v>
      </c>
      <c r="BL14457" t="s">
        <v>13610</v>
      </c>
    </row>
    <row r="14458" spans="63:64" x14ac:dyDescent="0.25">
      <c r="BK14458" s="82">
        <v>19785</v>
      </c>
      <c r="BL14458" t="s">
        <v>13611</v>
      </c>
    </row>
    <row r="14459" spans="63:64" x14ac:dyDescent="0.25">
      <c r="BK14459" s="82">
        <v>19786</v>
      </c>
      <c r="BL14459" t="s">
        <v>13612</v>
      </c>
    </row>
    <row r="14460" spans="63:64" x14ac:dyDescent="0.25">
      <c r="BK14460" s="82">
        <v>19787</v>
      </c>
      <c r="BL14460" t="s">
        <v>13355</v>
      </c>
    </row>
    <row r="14461" spans="63:64" x14ac:dyDescent="0.25">
      <c r="BK14461" s="82">
        <v>19788</v>
      </c>
      <c r="BL14461" t="s">
        <v>13613</v>
      </c>
    </row>
    <row r="14462" spans="63:64" x14ac:dyDescent="0.25">
      <c r="BK14462" s="82">
        <v>19789</v>
      </c>
      <c r="BL14462" t="s">
        <v>13614</v>
      </c>
    </row>
    <row r="14463" spans="63:64" x14ac:dyDescent="0.25">
      <c r="BK14463" s="82">
        <v>19790</v>
      </c>
      <c r="BL14463" t="s">
        <v>4199</v>
      </c>
    </row>
    <row r="14464" spans="63:64" x14ac:dyDescent="0.25">
      <c r="BK14464" s="82">
        <v>19791</v>
      </c>
      <c r="BL14464" t="s">
        <v>13615</v>
      </c>
    </row>
    <row r="14465" spans="63:64" x14ac:dyDescent="0.25">
      <c r="BK14465" s="82">
        <v>19792</v>
      </c>
      <c r="BL14465" t="s">
        <v>13465</v>
      </c>
    </row>
    <row r="14466" spans="63:64" x14ac:dyDescent="0.25">
      <c r="BK14466" s="82">
        <v>19793</v>
      </c>
      <c r="BL14466" t="s">
        <v>9443</v>
      </c>
    </row>
    <row r="14467" spans="63:64" x14ac:dyDescent="0.25">
      <c r="BK14467" s="82">
        <v>19794</v>
      </c>
      <c r="BL14467" t="s">
        <v>9650</v>
      </c>
    </row>
    <row r="14468" spans="63:64" x14ac:dyDescent="0.25">
      <c r="BK14468" s="82">
        <v>19795</v>
      </c>
      <c r="BL14468" t="s">
        <v>13616</v>
      </c>
    </row>
    <row r="14469" spans="63:64" x14ac:dyDescent="0.25">
      <c r="BK14469" s="82">
        <v>19796</v>
      </c>
      <c r="BL14469" t="s">
        <v>13617</v>
      </c>
    </row>
    <row r="14470" spans="63:64" x14ac:dyDescent="0.25">
      <c r="BK14470" s="82">
        <v>19797</v>
      </c>
      <c r="BL14470" t="s">
        <v>8254</v>
      </c>
    </row>
    <row r="14471" spans="63:64" x14ac:dyDescent="0.25">
      <c r="BK14471" s="82">
        <v>19798</v>
      </c>
      <c r="BL14471" t="s">
        <v>9625</v>
      </c>
    </row>
    <row r="14472" spans="63:64" x14ac:dyDescent="0.25">
      <c r="BK14472" s="82">
        <v>19799</v>
      </c>
      <c r="BL14472" t="s">
        <v>13168</v>
      </c>
    </row>
    <row r="14473" spans="63:64" x14ac:dyDescent="0.25">
      <c r="BK14473" s="82">
        <v>19800</v>
      </c>
      <c r="BL14473" t="s">
        <v>3637</v>
      </c>
    </row>
    <row r="14474" spans="63:64" x14ac:dyDescent="0.25">
      <c r="BK14474" s="82">
        <v>19801</v>
      </c>
      <c r="BL14474" t="s">
        <v>6151</v>
      </c>
    </row>
    <row r="14475" spans="63:64" x14ac:dyDescent="0.25">
      <c r="BK14475" s="82">
        <v>19802</v>
      </c>
      <c r="BL14475" t="s">
        <v>13438</v>
      </c>
    </row>
    <row r="14476" spans="63:64" x14ac:dyDescent="0.25">
      <c r="BK14476" s="82">
        <v>19803</v>
      </c>
      <c r="BL14476" t="s">
        <v>7662</v>
      </c>
    </row>
    <row r="14477" spans="63:64" x14ac:dyDescent="0.25">
      <c r="BK14477" s="82">
        <v>19804</v>
      </c>
      <c r="BL14477" t="s">
        <v>4734</v>
      </c>
    </row>
    <row r="14478" spans="63:64" x14ac:dyDescent="0.25">
      <c r="BK14478" s="82">
        <v>19805</v>
      </c>
      <c r="BL14478" t="s">
        <v>13618</v>
      </c>
    </row>
    <row r="14479" spans="63:64" x14ac:dyDescent="0.25">
      <c r="BK14479" s="82">
        <v>19806</v>
      </c>
      <c r="BL14479" t="s">
        <v>13619</v>
      </c>
    </row>
    <row r="14480" spans="63:64" x14ac:dyDescent="0.25">
      <c r="BK14480" s="82">
        <v>19807</v>
      </c>
      <c r="BL14480" t="s">
        <v>13529</v>
      </c>
    </row>
    <row r="14481" spans="63:64" x14ac:dyDescent="0.25">
      <c r="BK14481" s="82">
        <v>19808</v>
      </c>
      <c r="BL14481" t="s">
        <v>13620</v>
      </c>
    </row>
    <row r="14482" spans="63:64" x14ac:dyDescent="0.25">
      <c r="BK14482" s="82">
        <v>19809</v>
      </c>
      <c r="BL14482" t="s">
        <v>4043</v>
      </c>
    </row>
    <row r="14483" spans="63:64" x14ac:dyDescent="0.25">
      <c r="BK14483" s="82">
        <v>19810</v>
      </c>
      <c r="BL14483" t="s">
        <v>13621</v>
      </c>
    </row>
    <row r="14484" spans="63:64" x14ac:dyDescent="0.25">
      <c r="BK14484" s="82">
        <v>19811</v>
      </c>
      <c r="BL14484" t="s">
        <v>13622</v>
      </c>
    </row>
    <row r="14485" spans="63:64" x14ac:dyDescent="0.25">
      <c r="BK14485" s="82">
        <v>19812</v>
      </c>
      <c r="BL14485" t="s">
        <v>13623</v>
      </c>
    </row>
    <row r="14486" spans="63:64" x14ac:dyDescent="0.25">
      <c r="BK14486" s="82">
        <v>19813</v>
      </c>
      <c r="BL14486" t="s">
        <v>13624</v>
      </c>
    </row>
    <row r="14487" spans="63:64" x14ac:dyDescent="0.25">
      <c r="BK14487" s="82">
        <v>19814</v>
      </c>
      <c r="BL14487" t="s">
        <v>6813</v>
      </c>
    </row>
    <row r="14488" spans="63:64" x14ac:dyDescent="0.25">
      <c r="BK14488" s="82">
        <v>19815</v>
      </c>
      <c r="BL14488" t="s">
        <v>13625</v>
      </c>
    </row>
    <row r="14489" spans="63:64" x14ac:dyDescent="0.25">
      <c r="BK14489" s="82">
        <v>19816</v>
      </c>
      <c r="BL14489" t="s">
        <v>13626</v>
      </c>
    </row>
    <row r="14490" spans="63:64" x14ac:dyDescent="0.25">
      <c r="BK14490" s="82">
        <v>19817</v>
      </c>
      <c r="BL14490" t="s">
        <v>13627</v>
      </c>
    </row>
    <row r="14491" spans="63:64" x14ac:dyDescent="0.25">
      <c r="BK14491" s="82">
        <v>19818</v>
      </c>
      <c r="BL14491" t="s">
        <v>13628</v>
      </c>
    </row>
    <row r="14492" spans="63:64" x14ac:dyDescent="0.25">
      <c r="BK14492" s="82">
        <v>19819</v>
      </c>
      <c r="BL14492" t="s">
        <v>13629</v>
      </c>
    </row>
    <row r="14493" spans="63:64" x14ac:dyDescent="0.25">
      <c r="BK14493" s="82">
        <v>19820</v>
      </c>
      <c r="BL14493" t="s">
        <v>3854</v>
      </c>
    </row>
    <row r="14494" spans="63:64" x14ac:dyDescent="0.25">
      <c r="BK14494" s="82">
        <v>19821</v>
      </c>
      <c r="BL14494" t="s">
        <v>5798</v>
      </c>
    </row>
    <row r="14495" spans="63:64" x14ac:dyDescent="0.25">
      <c r="BK14495" s="82">
        <v>19822</v>
      </c>
      <c r="BL14495" t="s">
        <v>13100</v>
      </c>
    </row>
    <row r="14496" spans="63:64" x14ac:dyDescent="0.25">
      <c r="BK14496" s="82">
        <v>19823</v>
      </c>
      <c r="BL14496" t="s">
        <v>13630</v>
      </c>
    </row>
    <row r="14497" spans="63:64" x14ac:dyDescent="0.25">
      <c r="BK14497" s="82">
        <v>19824</v>
      </c>
      <c r="BL14497" t="s">
        <v>13631</v>
      </c>
    </row>
    <row r="14498" spans="63:64" x14ac:dyDescent="0.25">
      <c r="BK14498" s="82">
        <v>19825</v>
      </c>
      <c r="BL14498" t="s">
        <v>13632</v>
      </c>
    </row>
    <row r="14499" spans="63:64" x14ac:dyDescent="0.25">
      <c r="BK14499" s="82">
        <v>19826</v>
      </c>
      <c r="BL14499" t="s">
        <v>13633</v>
      </c>
    </row>
    <row r="14500" spans="63:64" x14ac:dyDescent="0.25">
      <c r="BK14500" s="82">
        <v>19827</v>
      </c>
      <c r="BL14500" t="s">
        <v>13634</v>
      </c>
    </row>
    <row r="14501" spans="63:64" x14ac:dyDescent="0.25">
      <c r="BK14501" s="82">
        <v>19828</v>
      </c>
      <c r="BL14501" t="s">
        <v>3637</v>
      </c>
    </row>
    <row r="14502" spans="63:64" x14ac:dyDescent="0.25">
      <c r="BK14502" s="82">
        <v>19829</v>
      </c>
      <c r="BL14502" t="s">
        <v>13635</v>
      </c>
    </row>
    <row r="14503" spans="63:64" x14ac:dyDescent="0.25">
      <c r="BK14503" s="82">
        <v>19830</v>
      </c>
      <c r="BL14503" t="s">
        <v>13636</v>
      </c>
    </row>
    <row r="14504" spans="63:64" x14ac:dyDescent="0.25">
      <c r="BK14504" s="82">
        <v>19831</v>
      </c>
      <c r="BL14504" t="s">
        <v>13637</v>
      </c>
    </row>
    <row r="14505" spans="63:64" x14ac:dyDescent="0.25">
      <c r="BK14505" s="82">
        <v>19832</v>
      </c>
      <c r="BL14505" t="s">
        <v>13638</v>
      </c>
    </row>
    <row r="14506" spans="63:64" x14ac:dyDescent="0.25">
      <c r="BK14506" s="82">
        <v>19833</v>
      </c>
      <c r="BL14506" t="s">
        <v>13639</v>
      </c>
    </row>
    <row r="14507" spans="63:64" x14ac:dyDescent="0.25">
      <c r="BK14507" s="82">
        <v>19834</v>
      </c>
      <c r="BL14507" t="s">
        <v>12201</v>
      </c>
    </row>
    <row r="14508" spans="63:64" x14ac:dyDescent="0.25">
      <c r="BK14508" s="82">
        <v>19835</v>
      </c>
      <c r="BL14508" t="s">
        <v>13640</v>
      </c>
    </row>
    <row r="14509" spans="63:64" x14ac:dyDescent="0.25">
      <c r="BK14509" s="82">
        <v>19836</v>
      </c>
      <c r="BL14509" t="s">
        <v>13459</v>
      </c>
    </row>
    <row r="14510" spans="63:64" x14ac:dyDescent="0.25">
      <c r="BK14510" s="82">
        <v>19837</v>
      </c>
      <c r="BL14510" t="s">
        <v>13213</v>
      </c>
    </row>
    <row r="14511" spans="63:64" x14ac:dyDescent="0.25">
      <c r="BK14511" s="82">
        <v>19838</v>
      </c>
      <c r="BL14511" t="s">
        <v>3581</v>
      </c>
    </row>
    <row r="14512" spans="63:64" x14ac:dyDescent="0.25">
      <c r="BK14512" s="82">
        <v>19839</v>
      </c>
      <c r="BL14512" t="s">
        <v>13641</v>
      </c>
    </row>
    <row r="14513" spans="63:64" x14ac:dyDescent="0.25">
      <c r="BK14513" s="82">
        <v>19840</v>
      </c>
      <c r="BL14513" t="s">
        <v>13642</v>
      </c>
    </row>
    <row r="14514" spans="63:64" x14ac:dyDescent="0.25">
      <c r="BK14514" s="82">
        <v>19841</v>
      </c>
      <c r="BL14514" t="s">
        <v>13643</v>
      </c>
    </row>
    <row r="14515" spans="63:64" x14ac:dyDescent="0.25">
      <c r="BK14515" s="82">
        <v>19842</v>
      </c>
      <c r="BL14515" t="s">
        <v>11770</v>
      </c>
    </row>
    <row r="14516" spans="63:64" x14ac:dyDescent="0.25">
      <c r="BK14516" s="82">
        <v>19843</v>
      </c>
      <c r="BL14516" t="s">
        <v>2461</v>
      </c>
    </row>
    <row r="14517" spans="63:64" x14ac:dyDescent="0.25">
      <c r="BK14517" s="82">
        <v>19844</v>
      </c>
      <c r="BL14517" t="s">
        <v>13644</v>
      </c>
    </row>
    <row r="14518" spans="63:64" x14ac:dyDescent="0.25">
      <c r="BK14518" s="82">
        <v>19845</v>
      </c>
      <c r="BL14518" t="s">
        <v>13511</v>
      </c>
    </row>
    <row r="14519" spans="63:64" x14ac:dyDescent="0.25">
      <c r="BK14519" s="82">
        <v>19846</v>
      </c>
      <c r="BL14519" t="s">
        <v>13009</v>
      </c>
    </row>
    <row r="14520" spans="63:64" x14ac:dyDescent="0.25">
      <c r="BK14520" s="82">
        <v>19847</v>
      </c>
      <c r="BL14520" t="s">
        <v>13645</v>
      </c>
    </row>
    <row r="14521" spans="63:64" x14ac:dyDescent="0.25">
      <c r="BK14521" s="82">
        <v>19848</v>
      </c>
      <c r="BL14521" t="s">
        <v>3932</v>
      </c>
    </row>
    <row r="14522" spans="63:64" x14ac:dyDescent="0.25">
      <c r="BK14522" s="82">
        <v>19849</v>
      </c>
      <c r="BL14522" t="s">
        <v>13646</v>
      </c>
    </row>
    <row r="14523" spans="63:64" x14ac:dyDescent="0.25">
      <c r="BK14523" s="82">
        <v>19850</v>
      </c>
      <c r="BL14523" t="s">
        <v>13647</v>
      </c>
    </row>
    <row r="14524" spans="63:64" x14ac:dyDescent="0.25">
      <c r="BK14524" s="82">
        <v>19851</v>
      </c>
      <c r="BL14524" t="s">
        <v>13648</v>
      </c>
    </row>
    <row r="14525" spans="63:64" x14ac:dyDescent="0.25">
      <c r="BK14525" s="82">
        <v>19852</v>
      </c>
      <c r="BL14525" t="s">
        <v>12762</v>
      </c>
    </row>
    <row r="14526" spans="63:64" x14ac:dyDescent="0.25">
      <c r="BK14526" s="82">
        <v>19853</v>
      </c>
      <c r="BL14526" t="s">
        <v>13649</v>
      </c>
    </row>
    <row r="14527" spans="63:64" x14ac:dyDescent="0.25">
      <c r="BK14527" s="82">
        <v>19854</v>
      </c>
      <c r="BL14527" t="s">
        <v>13459</v>
      </c>
    </row>
    <row r="14528" spans="63:64" x14ac:dyDescent="0.25">
      <c r="BK14528" s="82">
        <v>19855</v>
      </c>
      <c r="BL14528" t="s">
        <v>6782</v>
      </c>
    </row>
    <row r="14529" spans="63:64" x14ac:dyDescent="0.25">
      <c r="BK14529" s="82">
        <v>19856</v>
      </c>
      <c r="BL14529" t="s">
        <v>2461</v>
      </c>
    </row>
    <row r="14530" spans="63:64" x14ac:dyDescent="0.25">
      <c r="BK14530" s="82">
        <v>19857</v>
      </c>
      <c r="BL14530" t="s">
        <v>13609</v>
      </c>
    </row>
    <row r="14531" spans="63:64" x14ac:dyDescent="0.25">
      <c r="BK14531" s="82">
        <v>19858</v>
      </c>
      <c r="BL14531" t="s">
        <v>9050</v>
      </c>
    </row>
    <row r="14532" spans="63:64" x14ac:dyDescent="0.25">
      <c r="BK14532" s="82">
        <v>19859</v>
      </c>
      <c r="BL14532" t="s">
        <v>13650</v>
      </c>
    </row>
    <row r="14533" spans="63:64" x14ac:dyDescent="0.25">
      <c r="BK14533" s="82">
        <v>19860</v>
      </c>
      <c r="BL14533" t="s">
        <v>7226</v>
      </c>
    </row>
    <row r="14534" spans="63:64" x14ac:dyDescent="0.25">
      <c r="BK14534" s="82">
        <v>19861</v>
      </c>
      <c r="BL14534" t="s">
        <v>13651</v>
      </c>
    </row>
    <row r="14535" spans="63:64" x14ac:dyDescent="0.25">
      <c r="BK14535" s="82">
        <v>19862</v>
      </c>
      <c r="BL14535" t="s">
        <v>13474</v>
      </c>
    </row>
    <row r="14536" spans="63:64" x14ac:dyDescent="0.25">
      <c r="BK14536" s="82">
        <v>19863</v>
      </c>
      <c r="BL14536" t="s">
        <v>3963</v>
      </c>
    </row>
    <row r="14537" spans="63:64" x14ac:dyDescent="0.25">
      <c r="BK14537" s="82">
        <v>19864</v>
      </c>
      <c r="BL14537" t="s">
        <v>13652</v>
      </c>
    </row>
    <row r="14538" spans="63:64" x14ac:dyDescent="0.25">
      <c r="BK14538" s="82">
        <v>19865</v>
      </c>
      <c r="BL14538" t="s">
        <v>9822</v>
      </c>
    </row>
    <row r="14539" spans="63:64" x14ac:dyDescent="0.25">
      <c r="BK14539" s="82">
        <v>19866</v>
      </c>
      <c r="BL14539" t="s">
        <v>11301</v>
      </c>
    </row>
    <row r="14540" spans="63:64" x14ac:dyDescent="0.25">
      <c r="BK14540" s="82">
        <v>19867</v>
      </c>
      <c r="BL14540" t="s">
        <v>7678</v>
      </c>
    </row>
    <row r="14541" spans="63:64" x14ac:dyDescent="0.25">
      <c r="BK14541" s="82">
        <v>19868</v>
      </c>
      <c r="BL14541" t="s">
        <v>4442</v>
      </c>
    </row>
    <row r="14542" spans="63:64" x14ac:dyDescent="0.25">
      <c r="BK14542" s="82">
        <v>19869</v>
      </c>
      <c r="BL14542" t="s">
        <v>13653</v>
      </c>
    </row>
    <row r="14543" spans="63:64" x14ac:dyDescent="0.25">
      <c r="BK14543" s="82">
        <v>19871</v>
      </c>
      <c r="BL14543" t="s">
        <v>13654</v>
      </c>
    </row>
    <row r="14544" spans="63:64" x14ac:dyDescent="0.25">
      <c r="BK14544" s="82">
        <v>19872</v>
      </c>
      <c r="BL14544" t="s">
        <v>9028</v>
      </c>
    </row>
    <row r="14545" spans="63:64" x14ac:dyDescent="0.25">
      <c r="BK14545" s="82">
        <v>19873</v>
      </c>
      <c r="BL14545" t="s">
        <v>13655</v>
      </c>
    </row>
    <row r="14546" spans="63:64" x14ac:dyDescent="0.25">
      <c r="BK14546" s="82">
        <v>19874</v>
      </c>
      <c r="BL14546" t="s">
        <v>12733</v>
      </c>
    </row>
    <row r="14547" spans="63:64" x14ac:dyDescent="0.25">
      <c r="BK14547" s="82">
        <v>19875</v>
      </c>
      <c r="BL14547" t="s">
        <v>13656</v>
      </c>
    </row>
    <row r="14548" spans="63:64" x14ac:dyDescent="0.25">
      <c r="BK14548" s="82">
        <v>19876</v>
      </c>
      <c r="BL14548" t="s">
        <v>13657</v>
      </c>
    </row>
    <row r="14549" spans="63:64" x14ac:dyDescent="0.25">
      <c r="BK14549" s="82">
        <v>19877</v>
      </c>
      <c r="BL14549" t="s">
        <v>13658</v>
      </c>
    </row>
    <row r="14550" spans="63:64" x14ac:dyDescent="0.25">
      <c r="BK14550" s="82">
        <v>19878</v>
      </c>
      <c r="BL14550" t="s">
        <v>13659</v>
      </c>
    </row>
    <row r="14551" spans="63:64" x14ac:dyDescent="0.25">
      <c r="BK14551" s="82">
        <v>19879</v>
      </c>
      <c r="BL14551" t="s">
        <v>9824</v>
      </c>
    </row>
    <row r="14552" spans="63:64" x14ac:dyDescent="0.25">
      <c r="BK14552" s="82">
        <v>19880</v>
      </c>
      <c r="BL14552" t="s">
        <v>13459</v>
      </c>
    </row>
    <row r="14553" spans="63:64" x14ac:dyDescent="0.25">
      <c r="BK14553" s="82">
        <v>19881</v>
      </c>
      <c r="BL14553" t="s">
        <v>13459</v>
      </c>
    </row>
    <row r="14554" spans="63:64" x14ac:dyDescent="0.25">
      <c r="BK14554" s="82">
        <v>19882</v>
      </c>
      <c r="BL14554" t="s">
        <v>11500</v>
      </c>
    </row>
    <row r="14555" spans="63:64" x14ac:dyDescent="0.25">
      <c r="BK14555" s="82">
        <v>19883</v>
      </c>
      <c r="BL14555" t="s">
        <v>13660</v>
      </c>
    </row>
    <row r="14556" spans="63:64" x14ac:dyDescent="0.25">
      <c r="BK14556" s="82">
        <v>19884</v>
      </c>
      <c r="BL14556" t="s">
        <v>10545</v>
      </c>
    </row>
    <row r="14557" spans="63:64" x14ac:dyDescent="0.25">
      <c r="BK14557" s="82">
        <v>19885</v>
      </c>
      <c r="BL14557" t="s">
        <v>13661</v>
      </c>
    </row>
    <row r="14558" spans="63:64" x14ac:dyDescent="0.25">
      <c r="BK14558" s="82">
        <v>19886</v>
      </c>
      <c r="BL14558" t="s">
        <v>13662</v>
      </c>
    </row>
    <row r="14559" spans="63:64" x14ac:dyDescent="0.25">
      <c r="BK14559" s="82">
        <v>19887</v>
      </c>
      <c r="BL14559" t="s">
        <v>13663</v>
      </c>
    </row>
    <row r="14560" spans="63:64" x14ac:dyDescent="0.25">
      <c r="BK14560" s="82">
        <v>19888</v>
      </c>
      <c r="BL14560" t="s">
        <v>8392</v>
      </c>
    </row>
    <row r="14561" spans="63:64" x14ac:dyDescent="0.25">
      <c r="BK14561" s="82">
        <v>19889</v>
      </c>
      <c r="BL14561" t="s">
        <v>12188</v>
      </c>
    </row>
    <row r="14562" spans="63:64" x14ac:dyDescent="0.25">
      <c r="BK14562" s="82">
        <v>19890</v>
      </c>
      <c r="BL14562" t="s">
        <v>13664</v>
      </c>
    </row>
    <row r="14563" spans="63:64" x14ac:dyDescent="0.25">
      <c r="BK14563" s="82">
        <v>19891</v>
      </c>
      <c r="BL14563" t="s">
        <v>4726</v>
      </c>
    </row>
    <row r="14564" spans="63:64" x14ac:dyDescent="0.25">
      <c r="BK14564" s="82">
        <v>19892</v>
      </c>
      <c r="BL14564" t="s">
        <v>13665</v>
      </c>
    </row>
    <row r="14565" spans="63:64" x14ac:dyDescent="0.25">
      <c r="BK14565" s="82">
        <v>19893</v>
      </c>
      <c r="BL14565" t="s">
        <v>13666</v>
      </c>
    </row>
    <row r="14566" spans="63:64" x14ac:dyDescent="0.25">
      <c r="BK14566" s="82">
        <v>19894</v>
      </c>
      <c r="BL14566" t="s">
        <v>5392</v>
      </c>
    </row>
    <row r="14567" spans="63:64" x14ac:dyDescent="0.25">
      <c r="BK14567" s="82">
        <v>19895</v>
      </c>
      <c r="BL14567" t="s">
        <v>13667</v>
      </c>
    </row>
    <row r="14568" spans="63:64" x14ac:dyDescent="0.25">
      <c r="BK14568" s="82">
        <v>19896</v>
      </c>
      <c r="BL14568" t="s">
        <v>13668</v>
      </c>
    </row>
    <row r="14569" spans="63:64" x14ac:dyDescent="0.25">
      <c r="BK14569" s="82">
        <v>19897</v>
      </c>
      <c r="BL14569" t="s">
        <v>13669</v>
      </c>
    </row>
    <row r="14570" spans="63:64" x14ac:dyDescent="0.25">
      <c r="BK14570" s="82">
        <v>19898</v>
      </c>
      <c r="BL14570" t="s">
        <v>13670</v>
      </c>
    </row>
    <row r="14571" spans="63:64" x14ac:dyDescent="0.25">
      <c r="BK14571" s="82">
        <v>19899</v>
      </c>
      <c r="BL14571" t="s">
        <v>13671</v>
      </c>
    </row>
    <row r="14572" spans="63:64" x14ac:dyDescent="0.25">
      <c r="BK14572" s="82">
        <v>19900</v>
      </c>
      <c r="BL14572" t="s">
        <v>13672</v>
      </c>
    </row>
    <row r="14573" spans="63:64" x14ac:dyDescent="0.25">
      <c r="BK14573" s="82">
        <v>19901</v>
      </c>
      <c r="BL14573" t="s">
        <v>3357</v>
      </c>
    </row>
    <row r="14574" spans="63:64" x14ac:dyDescent="0.25">
      <c r="BK14574" s="82">
        <v>19902</v>
      </c>
      <c r="BL14574" t="s">
        <v>13673</v>
      </c>
    </row>
    <row r="14575" spans="63:64" x14ac:dyDescent="0.25">
      <c r="BK14575" s="82">
        <v>19903</v>
      </c>
      <c r="BL14575" t="s">
        <v>13674</v>
      </c>
    </row>
    <row r="14576" spans="63:64" x14ac:dyDescent="0.25">
      <c r="BK14576" s="82">
        <v>19904</v>
      </c>
      <c r="BL14576" t="s">
        <v>13675</v>
      </c>
    </row>
    <row r="14577" spans="63:64" x14ac:dyDescent="0.25">
      <c r="BK14577" s="82">
        <v>19905</v>
      </c>
      <c r="BL14577" t="s">
        <v>13676</v>
      </c>
    </row>
    <row r="14578" spans="63:64" x14ac:dyDescent="0.25">
      <c r="BK14578" s="82">
        <v>19906</v>
      </c>
      <c r="BL14578" t="s">
        <v>13278</v>
      </c>
    </row>
    <row r="14579" spans="63:64" x14ac:dyDescent="0.25">
      <c r="BK14579" s="82">
        <v>19907</v>
      </c>
      <c r="BL14579" t="s">
        <v>13666</v>
      </c>
    </row>
    <row r="14580" spans="63:64" x14ac:dyDescent="0.25">
      <c r="BK14580" s="82">
        <v>19908</v>
      </c>
      <c r="BL14580" t="s">
        <v>13677</v>
      </c>
    </row>
    <row r="14581" spans="63:64" x14ac:dyDescent="0.25">
      <c r="BK14581" s="82">
        <v>19909</v>
      </c>
      <c r="BL14581" t="s">
        <v>13678</v>
      </c>
    </row>
    <row r="14582" spans="63:64" x14ac:dyDescent="0.25">
      <c r="BK14582" s="82">
        <v>19910</v>
      </c>
      <c r="BL14582" t="s">
        <v>13679</v>
      </c>
    </row>
    <row r="14583" spans="63:64" x14ac:dyDescent="0.25">
      <c r="BK14583" s="82">
        <v>19911</v>
      </c>
      <c r="BL14583" t="s">
        <v>12325</v>
      </c>
    </row>
    <row r="14584" spans="63:64" x14ac:dyDescent="0.25">
      <c r="BK14584" s="82">
        <v>19912</v>
      </c>
      <c r="BL14584" t="s">
        <v>13680</v>
      </c>
    </row>
    <row r="14585" spans="63:64" x14ac:dyDescent="0.25">
      <c r="BK14585" s="82">
        <v>19913</v>
      </c>
      <c r="BL14585" t="s">
        <v>13681</v>
      </c>
    </row>
    <row r="14586" spans="63:64" x14ac:dyDescent="0.25">
      <c r="BK14586" s="82">
        <v>19914</v>
      </c>
      <c r="BL14586" t="s">
        <v>9502</v>
      </c>
    </row>
    <row r="14587" spans="63:64" x14ac:dyDescent="0.25">
      <c r="BK14587" s="82">
        <v>19915</v>
      </c>
      <c r="BL14587" t="s">
        <v>6378</v>
      </c>
    </row>
    <row r="14588" spans="63:64" x14ac:dyDescent="0.25">
      <c r="BK14588" s="82">
        <v>19916</v>
      </c>
      <c r="BL14588" t="s">
        <v>13682</v>
      </c>
    </row>
    <row r="14589" spans="63:64" x14ac:dyDescent="0.25">
      <c r="BK14589" s="82">
        <v>19917</v>
      </c>
      <c r="BL14589" t="s">
        <v>13683</v>
      </c>
    </row>
    <row r="14590" spans="63:64" x14ac:dyDescent="0.25">
      <c r="BK14590" s="82">
        <v>19918</v>
      </c>
      <c r="BL14590" t="s">
        <v>13684</v>
      </c>
    </row>
    <row r="14591" spans="63:64" x14ac:dyDescent="0.25">
      <c r="BK14591" s="82">
        <v>19919</v>
      </c>
      <c r="BL14591" t="s">
        <v>13685</v>
      </c>
    </row>
    <row r="14592" spans="63:64" x14ac:dyDescent="0.25">
      <c r="BK14592" s="82">
        <v>19920</v>
      </c>
      <c r="BL14592" t="s">
        <v>13686</v>
      </c>
    </row>
    <row r="14593" spans="63:64" x14ac:dyDescent="0.25">
      <c r="BK14593" s="82">
        <v>19921</v>
      </c>
      <c r="BL14593" t="s">
        <v>13687</v>
      </c>
    </row>
    <row r="14594" spans="63:64" x14ac:dyDescent="0.25">
      <c r="BK14594" s="82">
        <v>19922</v>
      </c>
      <c r="BL14594" t="s">
        <v>13688</v>
      </c>
    </row>
    <row r="14595" spans="63:64" x14ac:dyDescent="0.25">
      <c r="BK14595" s="82">
        <v>19923</v>
      </c>
      <c r="BL14595" t="s">
        <v>13689</v>
      </c>
    </row>
    <row r="14596" spans="63:64" x14ac:dyDescent="0.25">
      <c r="BK14596" s="82">
        <v>19924</v>
      </c>
      <c r="BL14596" t="s">
        <v>13690</v>
      </c>
    </row>
    <row r="14597" spans="63:64" x14ac:dyDescent="0.25">
      <c r="BK14597" s="82">
        <v>19925</v>
      </c>
      <c r="BL14597" t="s">
        <v>6200</v>
      </c>
    </row>
    <row r="14598" spans="63:64" x14ac:dyDescent="0.25">
      <c r="BK14598" s="82">
        <v>19926</v>
      </c>
      <c r="BL14598" t="s">
        <v>13691</v>
      </c>
    </row>
    <row r="14599" spans="63:64" x14ac:dyDescent="0.25">
      <c r="BK14599" s="82">
        <v>19927</v>
      </c>
      <c r="BL14599" t="s">
        <v>13536</v>
      </c>
    </row>
    <row r="14600" spans="63:64" x14ac:dyDescent="0.25">
      <c r="BK14600" s="82">
        <v>19928</v>
      </c>
      <c r="BL14600" t="s">
        <v>13692</v>
      </c>
    </row>
    <row r="14601" spans="63:64" x14ac:dyDescent="0.25">
      <c r="BK14601" s="82">
        <v>19929</v>
      </c>
      <c r="BL14601" t="s">
        <v>13693</v>
      </c>
    </row>
    <row r="14602" spans="63:64" x14ac:dyDescent="0.25">
      <c r="BK14602" s="82">
        <v>19930</v>
      </c>
      <c r="BL14602" t="s">
        <v>13694</v>
      </c>
    </row>
    <row r="14603" spans="63:64" x14ac:dyDescent="0.25">
      <c r="BK14603" s="82">
        <v>19931</v>
      </c>
      <c r="BL14603" t="s">
        <v>13695</v>
      </c>
    </row>
    <row r="14604" spans="63:64" x14ac:dyDescent="0.25">
      <c r="BK14604" s="82">
        <v>19932</v>
      </c>
      <c r="BL14604" t="s">
        <v>12697</v>
      </c>
    </row>
    <row r="14605" spans="63:64" x14ac:dyDescent="0.25">
      <c r="BK14605" s="82">
        <v>19933</v>
      </c>
      <c r="BL14605" t="s">
        <v>12314</v>
      </c>
    </row>
    <row r="14606" spans="63:64" x14ac:dyDescent="0.25">
      <c r="BK14606" s="82">
        <v>19934</v>
      </c>
      <c r="BL14606" t="s">
        <v>11199</v>
      </c>
    </row>
    <row r="14607" spans="63:64" x14ac:dyDescent="0.25">
      <c r="BK14607" s="82">
        <v>19935</v>
      </c>
      <c r="BL14607" t="s">
        <v>2730</v>
      </c>
    </row>
    <row r="14608" spans="63:64" x14ac:dyDescent="0.25">
      <c r="BK14608" s="82">
        <v>19936</v>
      </c>
      <c r="BL14608" t="s">
        <v>13696</v>
      </c>
    </row>
    <row r="14609" spans="63:64" x14ac:dyDescent="0.25">
      <c r="BK14609" s="82">
        <v>19937</v>
      </c>
      <c r="BL14609" t="s">
        <v>13697</v>
      </c>
    </row>
    <row r="14610" spans="63:64" x14ac:dyDescent="0.25">
      <c r="BK14610" s="82">
        <v>19938</v>
      </c>
      <c r="BL14610" t="s">
        <v>13698</v>
      </c>
    </row>
    <row r="14611" spans="63:64" x14ac:dyDescent="0.25">
      <c r="BK14611" s="82">
        <v>19939</v>
      </c>
      <c r="BL14611" t="s">
        <v>13118</v>
      </c>
    </row>
    <row r="14612" spans="63:64" x14ac:dyDescent="0.25">
      <c r="BK14612" s="82">
        <v>19940</v>
      </c>
      <c r="BL14612" t="s">
        <v>13699</v>
      </c>
    </row>
    <row r="14613" spans="63:64" x14ac:dyDescent="0.25">
      <c r="BK14613" s="82">
        <v>19941</v>
      </c>
      <c r="BL14613" t="s">
        <v>13700</v>
      </c>
    </row>
    <row r="14614" spans="63:64" x14ac:dyDescent="0.25">
      <c r="BK14614" s="82">
        <v>19942</v>
      </c>
      <c r="BL14614" t="s">
        <v>8416</v>
      </c>
    </row>
    <row r="14615" spans="63:64" x14ac:dyDescent="0.25">
      <c r="BK14615" s="82">
        <v>19943</v>
      </c>
      <c r="BL14615" t="s">
        <v>12209</v>
      </c>
    </row>
    <row r="14616" spans="63:64" x14ac:dyDescent="0.25">
      <c r="BK14616" s="82">
        <v>19944</v>
      </c>
      <c r="BL14616" t="s">
        <v>12914</v>
      </c>
    </row>
    <row r="14617" spans="63:64" x14ac:dyDescent="0.25">
      <c r="BK14617" s="82">
        <v>19945</v>
      </c>
      <c r="BL14617" t="s">
        <v>13469</v>
      </c>
    </row>
    <row r="14618" spans="63:64" x14ac:dyDescent="0.25">
      <c r="BK14618" s="82">
        <v>19946</v>
      </c>
      <c r="BL14618" t="s">
        <v>13701</v>
      </c>
    </row>
    <row r="14619" spans="63:64" x14ac:dyDescent="0.25">
      <c r="BK14619" s="82">
        <v>19947</v>
      </c>
      <c r="BL14619" t="s">
        <v>3592</v>
      </c>
    </row>
    <row r="14620" spans="63:64" x14ac:dyDescent="0.25">
      <c r="BK14620" s="82">
        <v>19948</v>
      </c>
      <c r="BL14620" t="s">
        <v>13702</v>
      </c>
    </row>
    <row r="14621" spans="63:64" x14ac:dyDescent="0.25">
      <c r="BK14621" s="82">
        <v>19949</v>
      </c>
      <c r="BL14621" t="s">
        <v>7135</v>
      </c>
    </row>
    <row r="14622" spans="63:64" x14ac:dyDescent="0.25">
      <c r="BK14622" s="82">
        <v>19950</v>
      </c>
      <c r="BL14622" t="s">
        <v>9700</v>
      </c>
    </row>
    <row r="14623" spans="63:64" x14ac:dyDescent="0.25">
      <c r="BK14623" s="82">
        <v>19951</v>
      </c>
      <c r="BL14623" t="s">
        <v>13703</v>
      </c>
    </row>
    <row r="14624" spans="63:64" x14ac:dyDescent="0.25">
      <c r="BK14624" s="82">
        <v>19952</v>
      </c>
      <c r="BL14624" t="s">
        <v>4232</v>
      </c>
    </row>
    <row r="14625" spans="63:64" x14ac:dyDescent="0.25">
      <c r="BK14625" s="82">
        <v>19953</v>
      </c>
      <c r="BL14625" t="s">
        <v>13704</v>
      </c>
    </row>
    <row r="14626" spans="63:64" x14ac:dyDescent="0.25">
      <c r="BK14626" s="82">
        <v>19954</v>
      </c>
      <c r="BL14626" t="s">
        <v>12360</v>
      </c>
    </row>
    <row r="14627" spans="63:64" x14ac:dyDescent="0.25">
      <c r="BK14627" s="82">
        <v>19955</v>
      </c>
      <c r="BL14627" t="s">
        <v>12459</v>
      </c>
    </row>
    <row r="14628" spans="63:64" x14ac:dyDescent="0.25">
      <c r="BK14628" s="82">
        <v>19956</v>
      </c>
      <c r="BL14628" t="s">
        <v>13705</v>
      </c>
    </row>
    <row r="14629" spans="63:64" x14ac:dyDescent="0.25">
      <c r="BK14629" s="82">
        <v>19957</v>
      </c>
      <c r="BL14629" t="s">
        <v>13706</v>
      </c>
    </row>
    <row r="14630" spans="63:64" x14ac:dyDescent="0.25">
      <c r="BK14630" s="82">
        <v>19958</v>
      </c>
      <c r="BL14630" t="s">
        <v>13707</v>
      </c>
    </row>
    <row r="14631" spans="63:64" x14ac:dyDescent="0.25">
      <c r="BK14631" s="82">
        <v>19959</v>
      </c>
      <c r="BL14631" t="s">
        <v>13708</v>
      </c>
    </row>
    <row r="14632" spans="63:64" x14ac:dyDescent="0.25">
      <c r="BK14632" s="82">
        <v>19960</v>
      </c>
      <c r="BL14632" t="s">
        <v>13709</v>
      </c>
    </row>
    <row r="14633" spans="63:64" x14ac:dyDescent="0.25">
      <c r="BK14633" s="82">
        <v>19961</v>
      </c>
      <c r="BL14633" t="s">
        <v>13710</v>
      </c>
    </row>
    <row r="14634" spans="63:64" x14ac:dyDescent="0.25">
      <c r="BK14634" s="82">
        <v>19962</v>
      </c>
      <c r="BL14634" t="s">
        <v>13711</v>
      </c>
    </row>
    <row r="14635" spans="63:64" x14ac:dyDescent="0.25">
      <c r="BK14635" s="82">
        <v>19963</v>
      </c>
      <c r="BL14635" t="s">
        <v>13712</v>
      </c>
    </row>
    <row r="14636" spans="63:64" x14ac:dyDescent="0.25">
      <c r="BK14636" s="82">
        <v>19964</v>
      </c>
      <c r="BL14636" t="s">
        <v>13713</v>
      </c>
    </row>
    <row r="14637" spans="63:64" x14ac:dyDescent="0.25">
      <c r="BK14637" s="82">
        <v>19965</v>
      </c>
      <c r="BL14637" t="s">
        <v>12405</v>
      </c>
    </row>
    <row r="14638" spans="63:64" x14ac:dyDescent="0.25">
      <c r="BK14638" s="82">
        <v>19966</v>
      </c>
      <c r="BL14638" t="s">
        <v>13714</v>
      </c>
    </row>
    <row r="14639" spans="63:64" x14ac:dyDescent="0.25">
      <c r="BK14639" s="82">
        <v>19967</v>
      </c>
      <c r="BL14639" t="s">
        <v>13715</v>
      </c>
    </row>
    <row r="14640" spans="63:64" x14ac:dyDescent="0.25">
      <c r="BK14640" s="82">
        <v>19968</v>
      </c>
      <c r="BL14640" t="s">
        <v>13716</v>
      </c>
    </row>
    <row r="14641" spans="63:64" x14ac:dyDescent="0.25">
      <c r="BK14641" s="82">
        <v>19969</v>
      </c>
      <c r="BL14641" t="s">
        <v>11138</v>
      </c>
    </row>
    <row r="14642" spans="63:64" x14ac:dyDescent="0.25">
      <c r="BK14642" s="82">
        <v>19970</v>
      </c>
      <c r="BL14642" t="s">
        <v>4232</v>
      </c>
    </row>
    <row r="14643" spans="63:64" x14ac:dyDescent="0.25">
      <c r="BK14643" s="82">
        <v>19971</v>
      </c>
      <c r="BL14643" t="s">
        <v>13717</v>
      </c>
    </row>
    <row r="14644" spans="63:64" x14ac:dyDescent="0.25">
      <c r="BK14644" s="82">
        <v>19972</v>
      </c>
      <c r="BL14644" t="s">
        <v>13718</v>
      </c>
    </row>
    <row r="14645" spans="63:64" x14ac:dyDescent="0.25">
      <c r="BK14645" s="82">
        <v>19973</v>
      </c>
      <c r="BL14645" t="s">
        <v>13681</v>
      </c>
    </row>
    <row r="14646" spans="63:64" x14ac:dyDescent="0.25">
      <c r="BK14646" s="82">
        <v>19974</v>
      </c>
      <c r="BL14646" t="s">
        <v>13719</v>
      </c>
    </row>
    <row r="14647" spans="63:64" x14ac:dyDescent="0.25">
      <c r="BK14647" s="82">
        <v>19975</v>
      </c>
      <c r="BL14647" t="s">
        <v>13720</v>
      </c>
    </row>
    <row r="14648" spans="63:64" x14ac:dyDescent="0.25">
      <c r="BK14648" s="82">
        <v>19976</v>
      </c>
      <c r="BL14648" t="s">
        <v>8524</v>
      </c>
    </row>
    <row r="14649" spans="63:64" x14ac:dyDescent="0.25">
      <c r="BK14649" s="82">
        <v>19977</v>
      </c>
      <c r="BL14649" t="s">
        <v>13642</v>
      </c>
    </row>
    <row r="14650" spans="63:64" x14ac:dyDescent="0.25">
      <c r="BK14650" s="82">
        <v>19978</v>
      </c>
      <c r="BL14650" t="s">
        <v>13721</v>
      </c>
    </row>
    <row r="14651" spans="63:64" x14ac:dyDescent="0.25">
      <c r="BK14651" s="82">
        <v>19979</v>
      </c>
      <c r="BL14651" t="s">
        <v>13722</v>
      </c>
    </row>
    <row r="14652" spans="63:64" x14ac:dyDescent="0.25">
      <c r="BK14652" s="82">
        <v>19980</v>
      </c>
      <c r="BL14652" t="s">
        <v>13723</v>
      </c>
    </row>
    <row r="14653" spans="63:64" x14ac:dyDescent="0.25">
      <c r="BK14653" s="82">
        <v>19981</v>
      </c>
      <c r="BL14653" t="s">
        <v>13724</v>
      </c>
    </row>
    <row r="14654" spans="63:64" x14ac:dyDescent="0.25">
      <c r="BK14654" s="82">
        <v>19982</v>
      </c>
      <c r="BL14654" t="s">
        <v>6612</v>
      </c>
    </row>
    <row r="14655" spans="63:64" x14ac:dyDescent="0.25">
      <c r="BK14655" s="82">
        <v>19983</v>
      </c>
      <c r="BL14655" t="s">
        <v>13725</v>
      </c>
    </row>
    <row r="14656" spans="63:64" x14ac:dyDescent="0.25">
      <c r="BK14656" s="82">
        <v>19984</v>
      </c>
      <c r="BL14656" t="s">
        <v>3052</v>
      </c>
    </row>
    <row r="14657" spans="63:64" x14ac:dyDescent="0.25">
      <c r="BK14657" s="82">
        <v>19985</v>
      </c>
      <c r="BL14657" t="s">
        <v>13726</v>
      </c>
    </row>
    <row r="14658" spans="63:64" x14ac:dyDescent="0.25">
      <c r="BK14658" s="82">
        <v>19986</v>
      </c>
      <c r="BL14658" t="s">
        <v>13727</v>
      </c>
    </row>
    <row r="14659" spans="63:64" x14ac:dyDescent="0.25">
      <c r="BK14659" s="82">
        <v>19987</v>
      </c>
      <c r="BL14659" t="s">
        <v>4796</v>
      </c>
    </row>
    <row r="14660" spans="63:64" x14ac:dyDescent="0.25">
      <c r="BK14660" s="82">
        <v>19988</v>
      </c>
      <c r="BL14660" t="s">
        <v>13728</v>
      </c>
    </row>
    <row r="14661" spans="63:64" x14ac:dyDescent="0.25">
      <c r="BK14661" s="82">
        <v>19989</v>
      </c>
      <c r="BL14661" t="s">
        <v>13633</v>
      </c>
    </row>
    <row r="14662" spans="63:64" x14ac:dyDescent="0.25">
      <c r="BK14662" s="82">
        <v>19990</v>
      </c>
      <c r="BL14662" t="s">
        <v>13729</v>
      </c>
    </row>
    <row r="14663" spans="63:64" x14ac:dyDescent="0.25">
      <c r="BK14663" s="82">
        <v>19991</v>
      </c>
      <c r="BL14663" t="s">
        <v>3637</v>
      </c>
    </row>
    <row r="14664" spans="63:64" x14ac:dyDescent="0.25">
      <c r="BK14664" s="82">
        <v>19992</v>
      </c>
      <c r="BL14664" t="s">
        <v>3037</v>
      </c>
    </row>
    <row r="14665" spans="63:64" x14ac:dyDescent="0.25">
      <c r="BK14665" s="82">
        <v>19993</v>
      </c>
      <c r="BL14665" t="s">
        <v>13730</v>
      </c>
    </row>
    <row r="14666" spans="63:64" x14ac:dyDescent="0.25">
      <c r="BK14666" s="82">
        <v>19994</v>
      </c>
      <c r="BL14666" t="s">
        <v>13731</v>
      </c>
    </row>
    <row r="14667" spans="63:64" x14ac:dyDescent="0.25">
      <c r="BK14667" s="82">
        <v>19995</v>
      </c>
      <c r="BL14667" t="s">
        <v>13732</v>
      </c>
    </row>
    <row r="14668" spans="63:64" x14ac:dyDescent="0.25">
      <c r="BK14668" s="82">
        <v>19996</v>
      </c>
      <c r="BL14668" t="s">
        <v>13733</v>
      </c>
    </row>
    <row r="14669" spans="63:64" x14ac:dyDescent="0.25">
      <c r="BK14669" s="82">
        <v>19997</v>
      </c>
      <c r="BL14669" t="s">
        <v>13734</v>
      </c>
    </row>
    <row r="14670" spans="63:64" x14ac:dyDescent="0.25">
      <c r="BK14670" s="82">
        <v>19998</v>
      </c>
      <c r="BL14670" t="s">
        <v>13735</v>
      </c>
    </row>
    <row r="14671" spans="63:64" x14ac:dyDescent="0.25">
      <c r="BK14671" s="82">
        <v>19999</v>
      </c>
      <c r="BL14671" t="s">
        <v>13736</v>
      </c>
    </row>
    <row r="14672" spans="63:64" x14ac:dyDescent="0.25">
      <c r="BK14672" s="82">
        <v>20000</v>
      </c>
      <c r="BL14672" t="s">
        <v>13737</v>
      </c>
    </row>
    <row r="14673" spans="63:64" x14ac:dyDescent="0.25">
      <c r="BK14673" s="82">
        <v>20002</v>
      </c>
      <c r="BL14673" t="s">
        <v>13738</v>
      </c>
    </row>
    <row r="14674" spans="63:64" x14ac:dyDescent="0.25">
      <c r="BK14674" s="82">
        <v>20003</v>
      </c>
      <c r="BL14674" t="s">
        <v>13739</v>
      </c>
    </row>
    <row r="14675" spans="63:64" x14ac:dyDescent="0.25">
      <c r="BK14675" s="82">
        <v>20004</v>
      </c>
      <c r="BL14675" t="s">
        <v>13256</v>
      </c>
    </row>
    <row r="14676" spans="63:64" x14ac:dyDescent="0.25">
      <c r="BK14676" s="82">
        <v>20005</v>
      </c>
      <c r="BL14676" t="s">
        <v>13740</v>
      </c>
    </row>
    <row r="14677" spans="63:64" x14ac:dyDescent="0.25">
      <c r="BK14677" s="82">
        <v>20006</v>
      </c>
      <c r="BL14677" t="s">
        <v>13741</v>
      </c>
    </row>
    <row r="14678" spans="63:64" x14ac:dyDescent="0.25">
      <c r="BK14678" s="82">
        <v>20007</v>
      </c>
      <c r="BL14678" t="s">
        <v>13742</v>
      </c>
    </row>
    <row r="14679" spans="63:64" x14ac:dyDescent="0.25">
      <c r="BK14679" s="82">
        <v>20008</v>
      </c>
      <c r="BL14679" t="s">
        <v>13743</v>
      </c>
    </row>
    <row r="14680" spans="63:64" x14ac:dyDescent="0.25">
      <c r="BK14680" s="82">
        <v>20009</v>
      </c>
      <c r="BL14680" t="s">
        <v>8276</v>
      </c>
    </row>
    <row r="14681" spans="63:64" x14ac:dyDescent="0.25">
      <c r="BK14681" s="82">
        <v>20010</v>
      </c>
      <c r="BL14681" t="s">
        <v>13098</v>
      </c>
    </row>
    <row r="14682" spans="63:64" x14ac:dyDescent="0.25">
      <c r="BK14682" s="82">
        <v>20011</v>
      </c>
      <c r="BL14682" t="s">
        <v>13342</v>
      </c>
    </row>
    <row r="14683" spans="63:64" x14ac:dyDescent="0.25">
      <c r="BK14683" s="82">
        <v>20012</v>
      </c>
      <c r="BL14683" t="s">
        <v>13744</v>
      </c>
    </row>
    <row r="14684" spans="63:64" x14ac:dyDescent="0.25">
      <c r="BK14684" s="82">
        <v>20013</v>
      </c>
      <c r="BL14684" t="s">
        <v>13745</v>
      </c>
    </row>
    <row r="14685" spans="63:64" x14ac:dyDescent="0.25">
      <c r="BK14685" s="82">
        <v>20014</v>
      </c>
      <c r="BL14685" t="s">
        <v>8930</v>
      </c>
    </row>
    <row r="14686" spans="63:64" x14ac:dyDescent="0.25">
      <c r="BK14686" s="82">
        <v>20015</v>
      </c>
      <c r="BL14686" t="s">
        <v>13746</v>
      </c>
    </row>
    <row r="14687" spans="63:64" x14ac:dyDescent="0.25">
      <c r="BK14687" s="82">
        <v>20016</v>
      </c>
      <c r="BL14687" t="s">
        <v>12258</v>
      </c>
    </row>
    <row r="14688" spans="63:64" x14ac:dyDescent="0.25">
      <c r="BK14688" s="82">
        <v>20017</v>
      </c>
      <c r="BL14688" t="s">
        <v>13747</v>
      </c>
    </row>
    <row r="14689" spans="63:64" x14ac:dyDescent="0.25">
      <c r="BK14689" s="82">
        <v>20018</v>
      </c>
      <c r="BL14689" t="s">
        <v>13748</v>
      </c>
    </row>
    <row r="14690" spans="63:64" x14ac:dyDescent="0.25">
      <c r="BK14690" s="82">
        <v>20019</v>
      </c>
      <c r="BL14690" t="s">
        <v>13749</v>
      </c>
    </row>
    <row r="14691" spans="63:64" x14ac:dyDescent="0.25">
      <c r="BK14691" s="82">
        <v>20020</v>
      </c>
      <c r="BL14691" t="s">
        <v>13745</v>
      </c>
    </row>
    <row r="14692" spans="63:64" x14ac:dyDescent="0.25">
      <c r="BK14692" s="82">
        <v>20021</v>
      </c>
      <c r="BL14692" t="s">
        <v>13750</v>
      </c>
    </row>
    <row r="14693" spans="63:64" x14ac:dyDescent="0.25">
      <c r="BK14693" s="82">
        <v>20022</v>
      </c>
      <c r="BL14693" t="s">
        <v>4292</v>
      </c>
    </row>
    <row r="14694" spans="63:64" x14ac:dyDescent="0.25">
      <c r="BK14694" s="82">
        <v>20023</v>
      </c>
      <c r="BL14694" t="s">
        <v>4360</v>
      </c>
    </row>
    <row r="14695" spans="63:64" x14ac:dyDescent="0.25">
      <c r="BK14695" s="82">
        <v>20024</v>
      </c>
      <c r="BL14695" t="s">
        <v>13751</v>
      </c>
    </row>
    <row r="14696" spans="63:64" x14ac:dyDescent="0.25">
      <c r="BK14696" s="82">
        <v>20025</v>
      </c>
      <c r="BL14696" t="s">
        <v>7187</v>
      </c>
    </row>
    <row r="14697" spans="63:64" x14ac:dyDescent="0.25">
      <c r="BK14697" s="82">
        <v>20026</v>
      </c>
      <c r="BL14697" t="s">
        <v>13752</v>
      </c>
    </row>
    <row r="14698" spans="63:64" x14ac:dyDescent="0.25">
      <c r="BK14698" s="82">
        <v>20027</v>
      </c>
      <c r="BL14698" t="s">
        <v>13753</v>
      </c>
    </row>
    <row r="14699" spans="63:64" x14ac:dyDescent="0.25">
      <c r="BK14699" s="82">
        <v>20028</v>
      </c>
      <c r="BL14699" t="s">
        <v>13754</v>
      </c>
    </row>
    <row r="14700" spans="63:64" x14ac:dyDescent="0.25">
      <c r="BK14700" s="82">
        <v>20029</v>
      </c>
      <c r="BL14700" t="s">
        <v>2345</v>
      </c>
    </row>
    <row r="14701" spans="63:64" x14ac:dyDescent="0.25">
      <c r="BK14701" s="82">
        <v>20030</v>
      </c>
      <c r="BL14701" t="s">
        <v>13754</v>
      </c>
    </row>
    <row r="14702" spans="63:64" x14ac:dyDescent="0.25">
      <c r="BK14702" s="82">
        <v>20031</v>
      </c>
      <c r="BL14702" t="s">
        <v>13755</v>
      </c>
    </row>
    <row r="14703" spans="63:64" x14ac:dyDescent="0.25">
      <c r="BK14703" s="82">
        <v>20032</v>
      </c>
      <c r="BL14703" t="s">
        <v>13756</v>
      </c>
    </row>
    <row r="14704" spans="63:64" x14ac:dyDescent="0.25">
      <c r="BK14704" s="82">
        <v>20033</v>
      </c>
      <c r="BL14704" t="s">
        <v>13757</v>
      </c>
    </row>
    <row r="14705" spans="63:64" x14ac:dyDescent="0.25">
      <c r="BK14705" s="82">
        <v>20034</v>
      </c>
      <c r="BL14705" t="s">
        <v>13758</v>
      </c>
    </row>
    <row r="14706" spans="63:64" x14ac:dyDescent="0.25">
      <c r="BK14706" s="82">
        <v>20035</v>
      </c>
      <c r="BL14706" t="s">
        <v>13759</v>
      </c>
    </row>
    <row r="14707" spans="63:64" x14ac:dyDescent="0.25">
      <c r="BK14707" s="82">
        <v>20036</v>
      </c>
      <c r="BL14707" t="s">
        <v>12115</v>
      </c>
    </row>
    <row r="14708" spans="63:64" x14ac:dyDescent="0.25">
      <c r="BK14708" s="82">
        <v>20037</v>
      </c>
      <c r="BL14708" t="s">
        <v>2740</v>
      </c>
    </row>
    <row r="14709" spans="63:64" x14ac:dyDescent="0.25">
      <c r="BK14709" s="82">
        <v>20038</v>
      </c>
      <c r="BL14709" t="s">
        <v>13586</v>
      </c>
    </row>
    <row r="14710" spans="63:64" x14ac:dyDescent="0.25">
      <c r="BK14710" s="82">
        <v>20039</v>
      </c>
      <c r="BL14710" t="s">
        <v>8058</v>
      </c>
    </row>
    <row r="14711" spans="63:64" x14ac:dyDescent="0.25">
      <c r="BK14711" s="82">
        <v>20040</v>
      </c>
      <c r="BL14711" t="s">
        <v>13760</v>
      </c>
    </row>
    <row r="14712" spans="63:64" x14ac:dyDescent="0.25">
      <c r="BK14712" s="82">
        <v>20041</v>
      </c>
      <c r="BL14712" t="s">
        <v>12558</v>
      </c>
    </row>
    <row r="14713" spans="63:64" x14ac:dyDescent="0.25">
      <c r="BK14713" s="82">
        <v>20042</v>
      </c>
      <c r="BL14713" t="s">
        <v>13761</v>
      </c>
    </row>
    <row r="14714" spans="63:64" x14ac:dyDescent="0.25">
      <c r="BK14714" s="82">
        <v>20043</v>
      </c>
      <c r="BL14714" t="s">
        <v>13421</v>
      </c>
    </row>
    <row r="14715" spans="63:64" x14ac:dyDescent="0.25">
      <c r="BK14715" s="82">
        <v>20044</v>
      </c>
      <c r="BL14715" t="s">
        <v>11956</v>
      </c>
    </row>
    <row r="14716" spans="63:64" x14ac:dyDescent="0.25">
      <c r="BK14716" s="82">
        <v>20045</v>
      </c>
      <c r="BL14716" t="s">
        <v>13762</v>
      </c>
    </row>
    <row r="14717" spans="63:64" x14ac:dyDescent="0.25">
      <c r="BK14717" s="82">
        <v>20046</v>
      </c>
      <c r="BL14717" t="s">
        <v>3354</v>
      </c>
    </row>
    <row r="14718" spans="63:64" x14ac:dyDescent="0.25">
      <c r="BK14718" s="82">
        <v>20047</v>
      </c>
      <c r="BL14718" t="s">
        <v>9462</v>
      </c>
    </row>
    <row r="14719" spans="63:64" x14ac:dyDescent="0.25">
      <c r="BK14719" s="82">
        <v>20048</v>
      </c>
      <c r="BL14719" t="s">
        <v>8753</v>
      </c>
    </row>
    <row r="14720" spans="63:64" x14ac:dyDescent="0.25">
      <c r="BK14720" s="82">
        <v>20049</v>
      </c>
      <c r="BL14720" t="s">
        <v>13763</v>
      </c>
    </row>
    <row r="14721" spans="63:64" x14ac:dyDescent="0.25">
      <c r="BK14721" s="82">
        <v>20050</v>
      </c>
      <c r="BL14721" t="s">
        <v>13764</v>
      </c>
    </row>
    <row r="14722" spans="63:64" x14ac:dyDescent="0.25">
      <c r="BK14722" s="82">
        <v>20051</v>
      </c>
      <c r="BL14722" t="s">
        <v>13765</v>
      </c>
    </row>
    <row r="14723" spans="63:64" x14ac:dyDescent="0.25">
      <c r="BK14723" s="82">
        <v>20052</v>
      </c>
      <c r="BL14723" t="s">
        <v>13766</v>
      </c>
    </row>
    <row r="14724" spans="63:64" x14ac:dyDescent="0.25">
      <c r="BK14724" s="82">
        <v>20053</v>
      </c>
      <c r="BL14724" t="s">
        <v>13767</v>
      </c>
    </row>
    <row r="14725" spans="63:64" x14ac:dyDescent="0.25">
      <c r="BK14725" s="82">
        <v>20054</v>
      </c>
      <c r="BL14725" t="s">
        <v>13768</v>
      </c>
    </row>
    <row r="14726" spans="63:64" x14ac:dyDescent="0.25">
      <c r="BK14726" s="82">
        <v>20055</v>
      </c>
      <c r="BL14726" t="s">
        <v>13769</v>
      </c>
    </row>
    <row r="14727" spans="63:64" x14ac:dyDescent="0.25">
      <c r="BK14727" s="82">
        <v>20056</v>
      </c>
      <c r="BL14727" t="s">
        <v>13770</v>
      </c>
    </row>
    <row r="14728" spans="63:64" x14ac:dyDescent="0.25">
      <c r="BK14728" s="82">
        <v>20057</v>
      </c>
      <c r="BL14728" t="s">
        <v>13771</v>
      </c>
    </row>
    <row r="14729" spans="63:64" x14ac:dyDescent="0.25">
      <c r="BK14729" s="82">
        <v>20058</v>
      </c>
      <c r="BL14729" t="s">
        <v>5342</v>
      </c>
    </row>
    <row r="14730" spans="63:64" x14ac:dyDescent="0.25">
      <c r="BK14730" s="82">
        <v>20059</v>
      </c>
      <c r="BL14730" t="s">
        <v>13772</v>
      </c>
    </row>
    <row r="14731" spans="63:64" x14ac:dyDescent="0.25">
      <c r="BK14731" s="82">
        <v>20060</v>
      </c>
      <c r="BL14731" t="s">
        <v>13501</v>
      </c>
    </row>
    <row r="14732" spans="63:64" x14ac:dyDescent="0.25">
      <c r="BK14732" s="82">
        <v>20061</v>
      </c>
      <c r="BL14732" t="s">
        <v>13773</v>
      </c>
    </row>
    <row r="14733" spans="63:64" x14ac:dyDescent="0.25">
      <c r="BK14733" s="82">
        <v>20062</v>
      </c>
      <c r="BL14733" t="s">
        <v>13774</v>
      </c>
    </row>
    <row r="14734" spans="63:64" x14ac:dyDescent="0.25">
      <c r="BK14734" s="82">
        <v>20063</v>
      </c>
      <c r="BL14734" t="s">
        <v>13775</v>
      </c>
    </row>
    <row r="14735" spans="63:64" x14ac:dyDescent="0.25">
      <c r="BK14735" s="82">
        <v>20064</v>
      </c>
      <c r="BL14735" t="s">
        <v>13775</v>
      </c>
    </row>
    <row r="14736" spans="63:64" x14ac:dyDescent="0.25">
      <c r="BK14736" s="82">
        <v>20065</v>
      </c>
      <c r="BL14736" t="s">
        <v>13776</v>
      </c>
    </row>
    <row r="14737" spans="63:64" x14ac:dyDescent="0.25">
      <c r="BK14737" s="82">
        <v>20066</v>
      </c>
      <c r="BL14737" t="s">
        <v>9862</v>
      </c>
    </row>
    <row r="14738" spans="63:64" x14ac:dyDescent="0.25">
      <c r="BK14738" s="82">
        <v>20067</v>
      </c>
      <c r="BL14738" t="s">
        <v>13777</v>
      </c>
    </row>
    <row r="14739" spans="63:64" x14ac:dyDescent="0.25">
      <c r="BK14739" s="82">
        <v>20068</v>
      </c>
      <c r="BL14739" t="s">
        <v>2307</v>
      </c>
    </row>
    <row r="14740" spans="63:64" x14ac:dyDescent="0.25">
      <c r="BK14740" s="82">
        <v>20069</v>
      </c>
      <c r="BL14740" t="s">
        <v>13778</v>
      </c>
    </row>
    <row r="14741" spans="63:64" x14ac:dyDescent="0.25">
      <c r="BK14741" s="82">
        <v>20070</v>
      </c>
      <c r="BL14741" t="s">
        <v>13779</v>
      </c>
    </row>
    <row r="14742" spans="63:64" x14ac:dyDescent="0.25">
      <c r="BK14742" s="82">
        <v>20071</v>
      </c>
      <c r="BL14742" t="s">
        <v>13779</v>
      </c>
    </row>
    <row r="14743" spans="63:64" x14ac:dyDescent="0.25">
      <c r="BK14743" s="82">
        <v>20072</v>
      </c>
      <c r="BL14743" t="s">
        <v>13780</v>
      </c>
    </row>
    <row r="14744" spans="63:64" x14ac:dyDescent="0.25">
      <c r="BK14744" s="82">
        <v>20073</v>
      </c>
      <c r="BL14744" t="s">
        <v>13780</v>
      </c>
    </row>
    <row r="14745" spans="63:64" x14ac:dyDescent="0.25">
      <c r="BK14745" s="82">
        <v>20074</v>
      </c>
      <c r="BL14745" t="s">
        <v>13781</v>
      </c>
    </row>
    <row r="14746" spans="63:64" x14ac:dyDescent="0.25">
      <c r="BK14746" s="82">
        <v>20075</v>
      </c>
      <c r="BL14746" t="s">
        <v>13782</v>
      </c>
    </row>
    <row r="14747" spans="63:64" x14ac:dyDescent="0.25">
      <c r="BK14747" s="82">
        <v>20076</v>
      </c>
      <c r="BL14747" t="s">
        <v>12986</v>
      </c>
    </row>
    <row r="14748" spans="63:64" x14ac:dyDescent="0.25">
      <c r="BK14748" s="82">
        <v>20077</v>
      </c>
      <c r="BL14748" t="s">
        <v>12410</v>
      </c>
    </row>
    <row r="14749" spans="63:64" x14ac:dyDescent="0.25">
      <c r="BK14749" s="82">
        <v>20078</v>
      </c>
      <c r="BL14749" t="s">
        <v>13783</v>
      </c>
    </row>
    <row r="14750" spans="63:64" x14ac:dyDescent="0.25">
      <c r="BK14750" s="82">
        <v>20079</v>
      </c>
      <c r="BL14750" t="s">
        <v>12188</v>
      </c>
    </row>
    <row r="14751" spans="63:64" x14ac:dyDescent="0.25">
      <c r="BK14751" s="82">
        <v>20080</v>
      </c>
      <c r="BL14751" t="s">
        <v>13784</v>
      </c>
    </row>
    <row r="14752" spans="63:64" x14ac:dyDescent="0.25">
      <c r="BK14752" s="82">
        <v>20081</v>
      </c>
      <c r="BL14752" t="s">
        <v>13011</v>
      </c>
    </row>
    <row r="14753" spans="63:64" x14ac:dyDescent="0.25">
      <c r="BK14753" s="82">
        <v>20082</v>
      </c>
      <c r="BL14753" t="s">
        <v>13785</v>
      </c>
    </row>
    <row r="14754" spans="63:64" x14ac:dyDescent="0.25">
      <c r="BK14754" s="82">
        <v>20083</v>
      </c>
      <c r="BL14754" t="s">
        <v>13786</v>
      </c>
    </row>
    <row r="14755" spans="63:64" x14ac:dyDescent="0.25">
      <c r="BK14755" s="82">
        <v>20084</v>
      </c>
      <c r="BL14755" t="s">
        <v>10786</v>
      </c>
    </row>
    <row r="14756" spans="63:64" x14ac:dyDescent="0.25">
      <c r="BK14756" s="82">
        <v>20085</v>
      </c>
      <c r="BL14756" t="s">
        <v>13787</v>
      </c>
    </row>
    <row r="14757" spans="63:64" x14ac:dyDescent="0.25">
      <c r="BK14757" s="82">
        <v>20086</v>
      </c>
      <c r="BL14757" t="s">
        <v>4923</v>
      </c>
    </row>
    <row r="14758" spans="63:64" x14ac:dyDescent="0.25">
      <c r="BK14758" s="82">
        <v>20087</v>
      </c>
      <c r="BL14758" t="s">
        <v>13788</v>
      </c>
    </row>
    <row r="14759" spans="63:64" x14ac:dyDescent="0.25">
      <c r="BK14759" s="82">
        <v>20088</v>
      </c>
      <c r="BL14759" t="s">
        <v>13789</v>
      </c>
    </row>
    <row r="14760" spans="63:64" x14ac:dyDescent="0.25">
      <c r="BK14760" s="82">
        <v>20089</v>
      </c>
      <c r="BL14760" t="s">
        <v>13790</v>
      </c>
    </row>
    <row r="14761" spans="63:64" x14ac:dyDescent="0.25">
      <c r="BK14761" s="82">
        <v>20090</v>
      </c>
      <c r="BL14761" t="s">
        <v>13791</v>
      </c>
    </row>
    <row r="14762" spans="63:64" x14ac:dyDescent="0.25">
      <c r="BK14762" s="82">
        <v>20091</v>
      </c>
      <c r="BL14762" t="s">
        <v>13792</v>
      </c>
    </row>
    <row r="14763" spans="63:64" x14ac:dyDescent="0.25">
      <c r="BK14763" s="82">
        <v>20092</v>
      </c>
      <c r="BL14763" t="s">
        <v>13793</v>
      </c>
    </row>
    <row r="14764" spans="63:64" x14ac:dyDescent="0.25">
      <c r="BK14764" s="82">
        <v>20093</v>
      </c>
      <c r="BL14764" t="s">
        <v>13794</v>
      </c>
    </row>
    <row r="14765" spans="63:64" x14ac:dyDescent="0.25">
      <c r="BK14765" s="82">
        <v>20094</v>
      </c>
      <c r="BL14765" t="s">
        <v>2737</v>
      </c>
    </row>
    <row r="14766" spans="63:64" x14ac:dyDescent="0.25">
      <c r="BK14766" s="82">
        <v>20095</v>
      </c>
      <c r="BL14766" t="s">
        <v>13795</v>
      </c>
    </row>
    <row r="14767" spans="63:64" x14ac:dyDescent="0.25">
      <c r="BK14767" s="82">
        <v>20096</v>
      </c>
      <c r="BL14767" t="s">
        <v>13796</v>
      </c>
    </row>
    <row r="14768" spans="63:64" x14ac:dyDescent="0.25">
      <c r="BK14768" s="82">
        <v>20097</v>
      </c>
      <c r="BL14768" t="s">
        <v>12360</v>
      </c>
    </row>
    <row r="14769" spans="63:64" x14ac:dyDescent="0.25">
      <c r="BK14769" s="82">
        <v>20099</v>
      </c>
      <c r="BL14769" t="s">
        <v>13797</v>
      </c>
    </row>
    <row r="14770" spans="63:64" x14ac:dyDescent="0.25">
      <c r="BK14770" s="82">
        <v>20100</v>
      </c>
      <c r="BL14770" t="s">
        <v>13798</v>
      </c>
    </row>
    <row r="14771" spans="63:64" x14ac:dyDescent="0.25">
      <c r="BK14771" s="82">
        <v>20101</v>
      </c>
      <c r="BL14771" t="s">
        <v>2593</v>
      </c>
    </row>
    <row r="14772" spans="63:64" x14ac:dyDescent="0.25">
      <c r="BK14772" s="82">
        <v>20102</v>
      </c>
      <c r="BL14772" t="s">
        <v>13796</v>
      </c>
    </row>
    <row r="14773" spans="63:64" x14ac:dyDescent="0.25">
      <c r="BK14773" s="82">
        <v>20103</v>
      </c>
      <c r="BL14773" t="s">
        <v>3637</v>
      </c>
    </row>
    <row r="14774" spans="63:64" x14ac:dyDescent="0.25">
      <c r="BK14774" s="82">
        <v>20104</v>
      </c>
      <c r="BL14774" t="s">
        <v>13799</v>
      </c>
    </row>
    <row r="14775" spans="63:64" x14ac:dyDescent="0.25">
      <c r="BK14775" s="82">
        <v>20105</v>
      </c>
      <c r="BL14775" t="s">
        <v>8863</v>
      </c>
    </row>
    <row r="14776" spans="63:64" x14ac:dyDescent="0.25">
      <c r="BK14776" s="82">
        <v>20106</v>
      </c>
      <c r="BL14776" t="s">
        <v>13800</v>
      </c>
    </row>
    <row r="14777" spans="63:64" x14ac:dyDescent="0.25">
      <c r="BK14777" s="82">
        <v>20107</v>
      </c>
      <c r="BL14777" t="s">
        <v>13801</v>
      </c>
    </row>
    <row r="14778" spans="63:64" x14ac:dyDescent="0.25">
      <c r="BK14778" s="82">
        <v>20108</v>
      </c>
      <c r="BL14778" t="s">
        <v>9621</v>
      </c>
    </row>
    <row r="14779" spans="63:64" x14ac:dyDescent="0.25">
      <c r="BK14779" s="82">
        <v>20109</v>
      </c>
      <c r="BL14779" t="s">
        <v>6813</v>
      </c>
    </row>
    <row r="14780" spans="63:64" x14ac:dyDescent="0.25">
      <c r="BK14780" s="82">
        <v>20110</v>
      </c>
      <c r="BL14780" t="s">
        <v>13802</v>
      </c>
    </row>
    <row r="14781" spans="63:64" x14ac:dyDescent="0.25">
      <c r="BK14781" s="82">
        <v>20111</v>
      </c>
      <c r="BL14781" t="s">
        <v>13803</v>
      </c>
    </row>
    <row r="14782" spans="63:64" x14ac:dyDescent="0.25">
      <c r="BK14782" s="82">
        <v>20112</v>
      </c>
      <c r="BL14782" t="s">
        <v>13804</v>
      </c>
    </row>
    <row r="14783" spans="63:64" x14ac:dyDescent="0.25">
      <c r="BK14783" s="82">
        <v>20113</v>
      </c>
      <c r="BL14783" t="s">
        <v>13805</v>
      </c>
    </row>
    <row r="14784" spans="63:64" x14ac:dyDescent="0.25">
      <c r="BK14784" s="82">
        <v>20114</v>
      </c>
      <c r="BL14784" t="s">
        <v>13806</v>
      </c>
    </row>
    <row r="14785" spans="63:64" x14ac:dyDescent="0.25">
      <c r="BK14785" s="82">
        <v>20115</v>
      </c>
      <c r="BL14785" t="s">
        <v>3357</v>
      </c>
    </row>
    <row r="14786" spans="63:64" x14ac:dyDescent="0.25">
      <c r="BK14786" s="82">
        <v>20116</v>
      </c>
      <c r="BL14786" t="s">
        <v>13807</v>
      </c>
    </row>
    <row r="14787" spans="63:64" x14ac:dyDescent="0.25">
      <c r="BK14787" s="82">
        <v>20117</v>
      </c>
      <c r="BL14787" t="s">
        <v>13808</v>
      </c>
    </row>
    <row r="14788" spans="63:64" x14ac:dyDescent="0.25">
      <c r="BK14788" s="82">
        <v>20118</v>
      </c>
      <c r="BL14788" t="s">
        <v>13808</v>
      </c>
    </row>
    <row r="14789" spans="63:64" x14ac:dyDescent="0.25">
      <c r="BK14789" s="82">
        <v>20119</v>
      </c>
      <c r="BL14789" t="s">
        <v>13809</v>
      </c>
    </row>
    <row r="14790" spans="63:64" x14ac:dyDescent="0.25">
      <c r="BK14790" s="82">
        <v>20120</v>
      </c>
      <c r="BL14790" t="s">
        <v>13810</v>
      </c>
    </row>
    <row r="14791" spans="63:64" x14ac:dyDescent="0.25">
      <c r="BK14791" s="82">
        <v>20121</v>
      </c>
      <c r="BL14791" t="s">
        <v>13811</v>
      </c>
    </row>
    <row r="14792" spans="63:64" x14ac:dyDescent="0.25">
      <c r="BK14792" s="82">
        <v>20122</v>
      </c>
      <c r="BL14792" t="s">
        <v>3436</v>
      </c>
    </row>
    <row r="14793" spans="63:64" x14ac:dyDescent="0.25">
      <c r="BK14793" s="82">
        <v>20123</v>
      </c>
      <c r="BL14793" t="s">
        <v>13812</v>
      </c>
    </row>
    <row r="14794" spans="63:64" x14ac:dyDescent="0.25">
      <c r="BK14794" s="82">
        <v>20124</v>
      </c>
      <c r="BL14794" t="s">
        <v>13813</v>
      </c>
    </row>
    <row r="14795" spans="63:64" x14ac:dyDescent="0.25">
      <c r="BK14795" s="82">
        <v>20125</v>
      </c>
      <c r="BL14795" t="s">
        <v>13814</v>
      </c>
    </row>
    <row r="14796" spans="63:64" x14ac:dyDescent="0.25">
      <c r="BK14796" s="82">
        <v>20126</v>
      </c>
      <c r="BL14796" t="s">
        <v>11937</v>
      </c>
    </row>
    <row r="14797" spans="63:64" x14ac:dyDescent="0.25">
      <c r="BK14797" s="82">
        <v>20127</v>
      </c>
      <c r="BL14797" t="s">
        <v>13815</v>
      </c>
    </row>
    <row r="14798" spans="63:64" x14ac:dyDescent="0.25">
      <c r="BK14798" s="82">
        <v>20128</v>
      </c>
      <c r="BL14798" t="s">
        <v>13474</v>
      </c>
    </row>
    <row r="14799" spans="63:64" x14ac:dyDescent="0.25">
      <c r="BK14799" s="82">
        <v>20129</v>
      </c>
      <c r="BL14799" t="s">
        <v>13816</v>
      </c>
    </row>
    <row r="14800" spans="63:64" x14ac:dyDescent="0.25">
      <c r="BK14800" s="82">
        <v>20130</v>
      </c>
      <c r="BL14800" t="s">
        <v>13817</v>
      </c>
    </row>
    <row r="14801" spans="63:64" x14ac:dyDescent="0.25">
      <c r="BK14801" s="82">
        <v>20131</v>
      </c>
      <c r="BL14801" t="s">
        <v>13818</v>
      </c>
    </row>
    <row r="14802" spans="63:64" x14ac:dyDescent="0.25">
      <c r="BK14802" s="82">
        <v>20132</v>
      </c>
      <c r="BL14802" t="s">
        <v>13819</v>
      </c>
    </row>
    <row r="14803" spans="63:64" x14ac:dyDescent="0.25">
      <c r="BK14803" s="82">
        <v>20133</v>
      </c>
      <c r="BL14803" t="s">
        <v>13820</v>
      </c>
    </row>
    <row r="14804" spans="63:64" x14ac:dyDescent="0.25">
      <c r="BK14804" s="82">
        <v>20134</v>
      </c>
      <c r="BL14804" t="s">
        <v>13782</v>
      </c>
    </row>
    <row r="14805" spans="63:64" x14ac:dyDescent="0.25">
      <c r="BK14805" s="82">
        <v>20135</v>
      </c>
      <c r="BL14805" t="s">
        <v>13821</v>
      </c>
    </row>
    <row r="14806" spans="63:64" x14ac:dyDescent="0.25">
      <c r="BK14806" s="82">
        <v>20136</v>
      </c>
      <c r="BL14806" t="s">
        <v>7200</v>
      </c>
    </row>
    <row r="14807" spans="63:64" x14ac:dyDescent="0.25">
      <c r="BK14807" s="82">
        <v>20137</v>
      </c>
      <c r="BL14807" t="s">
        <v>13782</v>
      </c>
    </row>
    <row r="14808" spans="63:64" x14ac:dyDescent="0.25">
      <c r="BK14808" s="82">
        <v>20138</v>
      </c>
      <c r="BL14808" t="s">
        <v>13822</v>
      </c>
    </row>
    <row r="14809" spans="63:64" x14ac:dyDescent="0.25">
      <c r="BK14809" s="82">
        <v>20139</v>
      </c>
      <c r="BL14809" t="s">
        <v>13823</v>
      </c>
    </row>
    <row r="14810" spans="63:64" x14ac:dyDescent="0.25">
      <c r="BK14810" s="82">
        <v>20140</v>
      </c>
      <c r="BL14810" t="s">
        <v>13824</v>
      </c>
    </row>
    <row r="14811" spans="63:64" x14ac:dyDescent="0.25">
      <c r="BK14811" s="82">
        <v>20141</v>
      </c>
      <c r="BL14811" t="s">
        <v>13825</v>
      </c>
    </row>
    <row r="14812" spans="63:64" x14ac:dyDescent="0.25">
      <c r="BK14812" s="82">
        <v>20142</v>
      </c>
      <c r="BL14812" t="s">
        <v>13826</v>
      </c>
    </row>
    <row r="14813" spans="63:64" x14ac:dyDescent="0.25">
      <c r="BK14813" s="82">
        <v>20143</v>
      </c>
      <c r="BL14813" t="s">
        <v>7904</v>
      </c>
    </row>
    <row r="14814" spans="63:64" x14ac:dyDescent="0.25">
      <c r="BK14814" s="82">
        <v>20144</v>
      </c>
      <c r="BL14814" t="s">
        <v>13827</v>
      </c>
    </row>
    <row r="14815" spans="63:64" x14ac:dyDescent="0.25">
      <c r="BK14815" s="82">
        <v>20145</v>
      </c>
      <c r="BL14815" t="s">
        <v>13828</v>
      </c>
    </row>
    <row r="14816" spans="63:64" x14ac:dyDescent="0.25">
      <c r="BK14816" s="82">
        <v>20146</v>
      </c>
      <c r="BL14816" t="s">
        <v>13829</v>
      </c>
    </row>
    <row r="14817" spans="63:64" x14ac:dyDescent="0.25">
      <c r="BK14817" s="82">
        <v>20147</v>
      </c>
      <c r="BL14817" t="s">
        <v>13830</v>
      </c>
    </row>
    <row r="14818" spans="63:64" x14ac:dyDescent="0.25">
      <c r="BK14818" s="82">
        <v>20148</v>
      </c>
      <c r="BL14818" t="s">
        <v>13831</v>
      </c>
    </row>
    <row r="14819" spans="63:64" x14ac:dyDescent="0.25">
      <c r="BK14819" s="82">
        <v>20149</v>
      </c>
      <c r="BL14819" t="s">
        <v>13832</v>
      </c>
    </row>
    <row r="14820" spans="63:64" x14ac:dyDescent="0.25">
      <c r="BK14820" s="82">
        <v>20150</v>
      </c>
      <c r="BL14820" t="s">
        <v>13491</v>
      </c>
    </row>
    <row r="14821" spans="63:64" x14ac:dyDescent="0.25">
      <c r="BK14821" s="82">
        <v>20151</v>
      </c>
      <c r="BL14821" t="s">
        <v>13833</v>
      </c>
    </row>
    <row r="14822" spans="63:64" x14ac:dyDescent="0.25">
      <c r="BK14822" s="82">
        <v>20152</v>
      </c>
      <c r="BL14822" t="s">
        <v>13834</v>
      </c>
    </row>
    <row r="14823" spans="63:64" x14ac:dyDescent="0.25">
      <c r="BK14823" s="82">
        <v>20153</v>
      </c>
      <c r="BL14823" t="s">
        <v>13835</v>
      </c>
    </row>
    <row r="14824" spans="63:64" x14ac:dyDescent="0.25">
      <c r="BK14824" s="82">
        <v>20154</v>
      </c>
      <c r="BL14824" t="s">
        <v>907</v>
      </c>
    </row>
    <row r="14825" spans="63:64" x14ac:dyDescent="0.25">
      <c r="BK14825" s="82">
        <v>20155</v>
      </c>
      <c r="BL14825" t="s">
        <v>13836</v>
      </c>
    </row>
    <row r="14826" spans="63:64" x14ac:dyDescent="0.25">
      <c r="BK14826" s="82">
        <v>20156</v>
      </c>
      <c r="BL14826" t="s">
        <v>12329</v>
      </c>
    </row>
    <row r="14827" spans="63:64" x14ac:dyDescent="0.25">
      <c r="BK14827" s="82">
        <v>20157</v>
      </c>
      <c r="BL14827" t="s">
        <v>13837</v>
      </c>
    </row>
    <row r="14828" spans="63:64" x14ac:dyDescent="0.25">
      <c r="BK14828" s="82">
        <v>20158</v>
      </c>
      <c r="BL14828" t="s">
        <v>13838</v>
      </c>
    </row>
    <row r="14829" spans="63:64" x14ac:dyDescent="0.25">
      <c r="BK14829" s="82">
        <v>20159</v>
      </c>
      <c r="BL14829" t="s">
        <v>13839</v>
      </c>
    </row>
    <row r="14830" spans="63:64" x14ac:dyDescent="0.25">
      <c r="BK14830" s="82">
        <v>20160</v>
      </c>
      <c r="BL14830" t="s">
        <v>13840</v>
      </c>
    </row>
    <row r="14831" spans="63:64" x14ac:dyDescent="0.25">
      <c r="BK14831" s="82">
        <v>20161</v>
      </c>
      <c r="BL14831" t="s">
        <v>13841</v>
      </c>
    </row>
    <row r="14832" spans="63:64" x14ac:dyDescent="0.25">
      <c r="BK14832" s="82">
        <v>20162</v>
      </c>
      <c r="BL14832" t="s">
        <v>13459</v>
      </c>
    </row>
    <row r="14833" spans="63:64" x14ac:dyDescent="0.25">
      <c r="BK14833" s="82">
        <v>20163</v>
      </c>
      <c r="BL14833" t="s">
        <v>13842</v>
      </c>
    </row>
    <row r="14834" spans="63:64" x14ac:dyDescent="0.25">
      <c r="BK14834" s="82">
        <v>20164</v>
      </c>
      <c r="BL14834" t="s">
        <v>13843</v>
      </c>
    </row>
    <row r="14835" spans="63:64" x14ac:dyDescent="0.25">
      <c r="BK14835" s="82">
        <v>20165</v>
      </c>
      <c r="BL14835" t="s">
        <v>3317</v>
      </c>
    </row>
    <row r="14836" spans="63:64" x14ac:dyDescent="0.25">
      <c r="BK14836" s="82">
        <v>20166</v>
      </c>
      <c r="BL14836" t="s">
        <v>13844</v>
      </c>
    </row>
    <row r="14837" spans="63:64" x14ac:dyDescent="0.25">
      <c r="BK14837" s="82">
        <v>20167</v>
      </c>
      <c r="BL14837" t="s">
        <v>9813</v>
      </c>
    </row>
    <row r="14838" spans="63:64" x14ac:dyDescent="0.25">
      <c r="BK14838" s="82">
        <v>20168</v>
      </c>
      <c r="BL14838" t="s">
        <v>13845</v>
      </c>
    </row>
    <row r="14839" spans="63:64" x14ac:dyDescent="0.25">
      <c r="BK14839" s="82">
        <v>20169</v>
      </c>
      <c r="BL14839" t="s">
        <v>13845</v>
      </c>
    </row>
    <row r="14840" spans="63:64" x14ac:dyDescent="0.25">
      <c r="BK14840" s="82">
        <v>20170</v>
      </c>
      <c r="BL14840" t="s">
        <v>13138</v>
      </c>
    </row>
    <row r="14841" spans="63:64" x14ac:dyDescent="0.25">
      <c r="BK14841" s="82">
        <v>20171</v>
      </c>
      <c r="BL14841" t="s">
        <v>9813</v>
      </c>
    </row>
    <row r="14842" spans="63:64" x14ac:dyDescent="0.25">
      <c r="BK14842" s="82">
        <v>20172</v>
      </c>
      <c r="BL14842" t="s">
        <v>13846</v>
      </c>
    </row>
    <row r="14843" spans="63:64" x14ac:dyDescent="0.25">
      <c r="BK14843" s="82">
        <v>20173</v>
      </c>
      <c r="BL14843" t="s">
        <v>13847</v>
      </c>
    </row>
    <row r="14844" spans="63:64" x14ac:dyDescent="0.25">
      <c r="BK14844" s="82">
        <v>20174</v>
      </c>
      <c r="BL14844" t="s">
        <v>12697</v>
      </c>
    </row>
    <row r="14845" spans="63:64" x14ac:dyDescent="0.25">
      <c r="BK14845" s="82">
        <v>20175</v>
      </c>
      <c r="BL14845" t="s">
        <v>13151</v>
      </c>
    </row>
    <row r="14846" spans="63:64" x14ac:dyDescent="0.25">
      <c r="BK14846" s="82">
        <v>20176</v>
      </c>
      <c r="BL14846" t="s">
        <v>12438</v>
      </c>
    </row>
    <row r="14847" spans="63:64" x14ac:dyDescent="0.25">
      <c r="BK14847" s="82">
        <v>20177</v>
      </c>
      <c r="BL14847" t="s">
        <v>13848</v>
      </c>
    </row>
    <row r="14848" spans="63:64" x14ac:dyDescent="0.25">
      <c r="BK14848" s="82">
        <v>20178</v>
      </c>
      <c r="BL14848" t="s">
        <v>13849</v>
      </c>
    </row>
    <row r="14849" spans="63:64" x14ac:dyDescent="0.25">
      <c r="BK14849" s="82">
        <v>20179</v>
      </c>
      <c r="BL14849" t="s">
        <v>13850</v>
      </c>
    </row>
    <row r="14850" spans="63:64" x14ac:dyDescent="0.25">
      <c r="BK14850" s="82">
        <v>20180</v>
      </c>
      <c r="BL14850" t="s">
        <v>13851</v>
      </c>
    </row>
    <row r="14851" spans="63:64" x14ac:dyDescent="0.25">
      <c r="BK14851" s="82">
        <v>20181</v>
      </c>
      <c r="BL14851" t="s">
        <v>13852</v>
      </c>
    </row>
    <row r="14852" spans="63:64" x14ac:dyDescent="0.25">
      <c r="BK14852" s="82">
        <v>20182</v>
      </c>
      <c r="BL14852" t="s">
        <v>13853</v>
      </c>
    </row>
    <row r="14853" spans="63:64" x14ac:dyDescent="0.25">
      <c r="BK14853" s="82">
        <v>20183</v>
      </c>
      <c r="BL14853" t="s">
        <v>12463</v>
      </c>
    </row>
    <row r="14854" spans="63:64" x14ac:dyDescent="0.25">
      <c r="BK14854" s="82">
        <v>20184</v>
      </c>
      <c r="BL14854" t="s">
        <v>13854</v>
      </c>
    </row>
    <row r="14855" spans="63:64" x14ac:dyDescent="0.25">
      <c r="BK14855" s="82">
        <v>20185</v>
      </c>
      <c r="BL14855" t="s">
        <v>13855</v>
      </c>
    </row>
    <row r="14856" spans="63:64" x14ac:dyDescent="0.25">
      <c r="BK14856" s="82">
        <v>20186</v>
      </c>
      <c r="BL14856" t="s">
        <v>13856</v>
      </c>
    </row>
    <row r="14857" spans="63:64" x14ac:dyDescent="0.25">
      <c r="BK14857" s="82">
        <v>20187</v>
      </c>
      <c r="BL14857" t="s">
        <v>13857</v>
      </c>
    </row>
    <row r="14858" spans="63:64" x14ac:dyDescent="0.25">
      <c r="BK14858" s="82">
        <v>20188</v>
      </c>
      <c r="BL14858" t="s">
        <v>13858</v>
      </c>
    </row>
    <row r="14859" spans="63:64" x14ac:dyDescent="0.25">
      <c r="BK14859" s="82">
        <v>20189</v>
      </c>
      <c r="BL14859" t="s">
        <v>13859</v>
      </c>
    </row>
    <row r="14860" spans="63:64" x14ac:dyDescent="0.25">
      <c r="BK14860" s="82">
        <v>20190</v>
      </c>
      <c r="BL14860" t="s">
        <v>3637</v>
      </c>
    </row>
    <row r="14861" spans="63:64" x14ac:dyDescent="0.25">
      <c r="BK14861" s="82">
        <v>20191</v>
      </c>
      <c r="BL14861" t="s">
        <v>13860</v>
      </c>
    </row>
    <row r="14862" spans="63:64" x14ac:dyDescent="0.25">
      <c r="BK14862" s="82">
        <v>20192</v>
      </c>
      <c r="BL14862" t="s">
        <v>13861</v>
      </c>
    </row>
    <row r="14863" spans="63:64" x14ac:dyDescent="0.25">
      <c r="BK14863" s="82">
        <v>20193</v>
      </c>
      <c r="BL14863" t="s">
        <v>13862</v>
      </c>
    </row>
    <row r="14864" spans="63:64" x14ac:dyDescent="0.25">
      <c r="BK14864" s="82">
        <v>20194</v>
      </c>
      <c r="BL14864" t="s">
        <v>8143</v>
      </c>
    </row>
    <row r="14865" spans="63:64" x14ac:dyDescent="0.25">
      <c r="BK14865" s="82">
        <v>20195</v>
      </c>
      <c r="BL14865" t="s">
        <v>13863</v>
      </c>
    </row>
    <row r="14866" spans="63:64" x14ac:dyDescent="0.25">
      <c r="BK14866" s="82">
        <v>20196</v>
      </c>
      <c r="BL14866" t="s">
        <v>13864</v>
      </c>
    </row>
    <row r="14867" spans="63:64" x14ac:dyDescent="0.25">
      <c r="BK14867" s="82">
        <v>20197</v>
      </c>
      <c r="BL14867" t="s">
        <v>13308</v>
      </c>
    </row>
    <row r="14868" spans="63:64" x14ac:dyDescent="0.25">
      <c r="BK14868" s="82">
        <v>20198</v>
      </c>
      <c r="BL14868" t="s">
        <v>13865</v>
      </c>
    </row>
    <row r="14869" spans="63:64" x14ac:dyDescent="0.25">
      <c r="BK14869" s="82">
        <v>20199</v>
      </c>
      <c r="BL14869" t="s">
        <v>13459</v>
      </c>
    </row>
    <row r="14870" spans="63:64" x14ac:dyDescent="0.25">
      <c r="BK14870" s="82">
        <v>20200</v>
      </c>
      <c r="BL14870" t="s">
        <v>13866</v>
      </c>
    </row>
    <row r="14871" spans="63:64" x14ac:dyDescent="0.25">
      <c r="BK14871" s="82">
        <v>20201</v>
      </c>
      <c r="BL14871" t="s">
        <v>13867</v>
      </c>
    </row>
    <row r="14872" spans="63:64" x14ac:dyDescent="0.25">
      <c r="BK14872" s="82">
        <v>20202</v>
      </c>
      <c r="BL14872" t="s">
        <v>3989</v>
      </c>
    </row>
    <row r="14873" spans="63:64" x14ac:dyDescent="0.25">
      <c r="BK14873" s="82">
        <v>20203</v>
      </c>
      <c r="BL14873" t="s">
        <v>13868</v>
      </c>
    </row>
    <row r="14874" spans="63:64" x14ac:dyDescent="0.25">
      <c r="BK14874" s="82">
        <v>20204</v>
      </c>
      <c r="BL14874" t="s">
        <v>13869</v>
      </c>
    </row>
    <row r="14875" spans="63:64" x14ac:dyDescent="0.25">
      <c r="BK14875" s="82">
        <v>20205</v>
      </c>
      <c r="BL14875" t="s">
        <v>13870</v>
      </c>
    </row>
    <row r="14876" spans="63:64" x14ac:dyDescent="0.25">
      <c r="BK14876" s="82">
        <v>20206</v>
      </c>
      <c r="BL14876" t="s">
        <v>13871</v>
      </c>
    </row>
    <row r="14877" spans="63:64" x14ac:dyDescent="0.25">
      <c r="BK14877" s="82">
        <v>20207</v>
      </c>
      <c r="BL14877" t="s">
        <v>13872</v>
      </c>
    </row>
    <row r="14878" spans="63:64" x14ac:dyDescent="0.25">
      <c r="BK14878" s="82">
        <v>20208</v>
      </c>
      <c r="BL14878" t="s">
        <v>13391</v>
      </c>
    </row>
    <row r="14879" spans="63:64" x14ac:dyDescent="0.25">
      <c r="BK14879" s="82">
        <v>20209</v>
      </c>
      <c r="BL14879" t="s">
        <v>13873</v>
      </c>
    </row>
    <row r="14880" spans="63:64" x14ac:dyDescent="0.25">
      <c r="BK14880" s="82">
        <v>20210</v>
      </c>
      <c r="BL14880" t="s">
        <v>13874</v>
      </c>
    </row>
    <row r="14881" spans="63:64" x14ac:dyDescent="0.25">
      <c r="BK14881" s="82">
        <v>20211</v>
      </c>
      <c r="BL14881" t="s">
        <v>1936</v>
      </c>
    </row>
    <row r="14882" spans="63:64" x14ac:dyDescent="0.25">
      <c r="BK14882" s="82">
        <v>20212</v>
      </c>
      <c r="BL14882" t="s">
        <v>13875</v>
      </c>
    </row>
    <row r="14883" spans="63:64" x14ac:dyDescent="0.25">
      <c r="BK14883" s="82">
        <v>20213</v>
      </c>
      <c r="BL14883" t="s">
        <v>13876</v>
      </c>
    </row>
    <row r="14884" spans="63:64" x14ac:dyDescent="0.25">
      <c r="BK14884" s="82">
        <v>20214</v>
      </c>
      <c r="BL14884" t="s">
        <v>9407</v>
      </c>
    </row>
    <row r="14885" spans="63:64" x14ac:dyDescent="0.25">
      <c r="BK14885" s="82">
        <v>20215</v>
      </c>
      <c r="BL14885" t="s">
        <v>8818</v>
      </c>
    </row>
    <row r="14886" spans="63:64" x14ac:dyDescent="0.25">
      <c r="BK14886" s="82">
        <v>20216</v>
      </c>
      <c r="BL14886" t="s">
        <v>13877</v>
      </c>
    </row>
    <row r="14887" spans="63:64" x14ac:dyDescent="0.25">
      <c r="BK14887" s="82">
        <v>20218</v>
      </c>
      <c r="BL14887" t="s">
        <v>13878</v>
      </c>
    </row>
    <row r="14888" spans="63:64" x14ac:dyDescent="0.25">
      <c r="BK14888" s="82">
        <v>20219</v>
      </c>
      <c r="BL14888" t="s">
        <v>13879</v>
      </c>
    </row>
    <row r="14889" spans="63:64" x14ac:dyDescent="0.25">
      <c r="BK14889" s="82">
        <v>20220</v>
      </c>
      <c r="BL14889" t="s">
        <v>13880</v>
      </c>
    </row>
    <row r="14890" spans="63:64" x14ac:dyDescent="0.25">
      <c r="BK14890" s="82">
        <v>20221</v>
      </c>
      <c r="BL14890" t="s">
        <v>13881</v>
      </c>
    </row>
    <row r="14891" spans="63:64" x14ac:dyDescent="0.25">
      <c r="BK14891" s="82">
        <v>20222</v>
      </c>
      <c r="BL14891" t="s">
        <v>13882</v>
      </c>
    </row>
    <row r="14892" spans="63:64" x14ac:dyDescent="0.25">
      <c r="BK14892" s="82">
        <v>20223</v>
      </c>
      <c r="BL14892" t="s">
        <v>13880</v>
      </c>
    </row>
    <row r="14893" spans="63:64" x14ac:dyDescent="0.25">
      <c r="BK14893" s="82">
        <v>20224</v>
      </c>
      <c r="BL14893" t="s">
        <v>9500</v>
      </c>
    </row>
    <row r="14894" spans="63:64" x14ac:dyDescent="0.25">
      <c r="BK14894" s="82">
        <v>20225</v>
      </c>
      <c r="BL14894" t="s">
        <v>13883</v>
      </c>
    </row>
    <row r="14895" spans="63:64" x14ac:dyDescent="0.25">
      <c r="BK14895" s="82">
        <v>20226</v>
      </c>
      <c r="BL14895" t="s">
        <v>13884</v>
      </c>
    </row>
    <row r="14896" spans="63:64" x14ac:dyDescent="0.25">
      <c r="BK14896" s="82">
        <v>20227</v>
      </c>
      <c r="BL14896" t="s">
        <v>13538</v>
      </c>
    </row>
    <row r="14897" spans="63:64" x14ac:dyDescent="0.25">
      <c r="BK14897" s="82">
        <v>20228</v>
      </c>
      <c r="BL14897" t="s">
        <v>3749</v>
      </c>
    </row>
    <row r="14898" spans="63:64" x14ac:dyDescent="0.25">
      <c r="BK14898" s="82">
        <v>20229</v>
      </c>
      <c r="BL14898" t="s">
        <v>13885</v>
      </c>
    </row>
    <row r="14899" spans="63:64" x14ac:dyDescent="0.25">
      <c r="BK14899" s="82">
        <v>20230</v>
      </c>
      <c r="BL14899" t="s">
        <v>13886</v>
      </c>
    </row>
    <row r="14900" spans="63:64" x14ac:dyDescent="0.25">
      <c r="BK14900" s="82">
        <v>20231</v>
      </c>
      <c r="BL14900" t="s">
        <v>13887</v>
      </c>
    </row>
    <row r="14901" spans="63:64" x14ac:dyDescent="0.25">
      <c r="BK14901" s="82">
        <v>20232</v>
      </c>
      <c r="BL14901" t="s">
        <v>13888</v>
      </c>
    </row>
    <row r="14902" spans="63:64" x14ac:dyDescent="0.25">
      <c r="BK14902" s="82">
        <v>20233</v>
      </c>
      <c r="BL14902" t="s">
        <v>13889</v>
      </c>
    </row>
    <row r="14903" spans="63:64" x14ac:dyDescent="0.25">
      <c r="BK14903" s="82">
        <v>20234</v>
      </c>
      <c r="BL14903" t="s">
        <v>2836</v>
      </c>
    </row>
    <row r="14904" spans="63:64" x14ac:dyDescent="0.25">
      <c r="BK14904" s="82">
        <v>20235</v>
      </c>
      <c r="BL14904" t="s">
        <v>8652</v>
      </c>
    </row>
    <row r="14905" spans="63:64" x14ac:dyDescent="0.25">
      <c r="BK14905" s="82">
        <v>20236</v>
      </c>
      <c r="BL14905" t="s">
        <v>8652</v>
      </c>
    </row>
    <row r="14906" spans="63:64" x14ac:dyDescent="0.25">
      <c r="BK14906" s="82">
        <v>20237</v>
      </c>
      <c r="BL14906" t="s">
        <v>13890</v>
      </c>
    </row>
    <row r="14907" spans="63:64" x14ac:dyDescent="0.25">
      <c r="BK14907" s="82">
        <v>20238</v>
      </c>
      <c r="BL14907" t="s">
        <v>13891</v>
      </c>
    </row>
    <row r="14908" spans="63:64" x14ac:dyDescent="0.25">
      <c r="BK14908" s="82">
        <v>20239</v>
      </c>
      <c r="BL14908" t="s">
        <v>13892</v>
      </c>
    </row>
    <row r="14909" spans="63:64" x14ac:dyDescent="0.25">
      <c r="BK14909" s="82">
        <v>20240</v>
      </c>
      <c r="BL14909" t="s">
        <v>13893</v>
      </c>
    </row>
    <row r="14910" spans="63:64" x14ac:dyDescent="0.25">
      <c r="BK14910" s="82">
        <v>20241</v>
      </c>
      <c r="BL14910" t="s">
        <v>13894</v>
      </c>
    </row>
    <row r="14911" spans="63:64" x14ac:dyDescent="0.25">
      <c r="BK14911" s="82">
        <v>20242</v>
      </c>
      <c r="BL14911" t="s">
        <v>13895</v>
      </c>
    </row>
    <row r="14912" spans="63:64" x14ac:dyDescent="0.25">
      <c r="BK14912" s="82">
        <v>20243</v>
      </c>
      <c r="BL14912" t="s">
        <v>11956</v>
      </c>
    </row>
    <row r="14913" spans="63:64" x14ac:dyDescent="0.25">
      <c r="BK14913" s="82">
        <v>20244</v>
      </c>
      <c r="BL14913" t="s">
        <v>3458</v>
      </c>
    </row>
    <row r="14914" spans="63:64" x14ac:dyDescent="0.25">
      <c r="BK14914" s="82">
        <v>20245</v>
      </c>
      <c r="BL14914" t="s">
        <v>13896</v>
      </c>
    </row>
    <row r="14915" spans="63:64" x14ac:dyDescent="0.25">
      <c r="BK14915" s="82">
        <v>20246</v>
      </c>
      <c r="BL14915" t="s">
        <v>13897</v>
      </c>
    </row>
    <row r="14916" spans="63:64" x14ac:dyDescent="0.25">
      <c r="BK14916" s="82">
        <v>20247</v>
      </c>
      <c r="BL14916" t="s">
        <v>13898</v>
      </c>
    </row>
    <row r="14917" spans="63:64" x14ac:dyDescent="0.25">
      <c r="BK14917" s="82">
        <v>20248</v>
      </c>
      <c r="BL14917" t="s">
        <v>5695</v>
      </c>
    </row>
    <row r="14918" spans="63:64" x14ac:dyDescent="0.25">
      <c r="BK14918" s="82">
        <v>20249</v>
      </c>
      <c r="BL14918" t="s">
        <v>8352</v>
      </c>
    </row>
    <row r="14919" spans="63:64" x14ac:dyDescent="0.25">
      <c r="BK14919" s="82">
        <v>20250</v>
      </c>
      <c r="BL14919" t="s">
        <v>13899</v>
      </c>
    </row>
    <row r="14920" spans="63:64" x14ac:dyDescent="0.25">
      <c r="BK14920" s="82">
        <v>20251</v>
      </c>
      <c r="BL14920" t="s">
        <v>12905</v>
      </c>
    </row>
    <row r="14921" spans="63:64" x14ac:dyDescent="0.25">
      <c r="BK14921" s="82">
        <v>20252</v>
      </c>
      <c r="BL14921" t="s">
        <v>13900</v>
      </c>
    </row>
    <row r="14922" spans="63:64" x14ac:dyDescent="0.25">
      <c r="BK14922" s="82">
        <v>20253</v>
      </c>
      <c r="BL14922" t="s">
        <v>13901</v>
      </c>
    </row>
    <row r="14923" spans="63:64" x14ac:dyDescent="0.25">
      <c r="BK14923" s="82">
        <v>20254</v>
      </c>
      <c r="BL14923" t="s">
        <v>13117</v>
      </c>
    </row>
    <row r="14924" spans="63:64" x14ac:dyDescent="0.25">
      <c r="BK14924" s="82">
        <v>20255</v>
      </c>
      <c r="BL14924" t="s">
        <v>13902</v>
      </c>
    </row>
    <row r="14925" spans="63:64" x14ac:dyDescent="0.25">
      <c r="BK14925" s="82">
        <v>20256</v>
      </c>
      <c r="BL14925" t="s">
        <v>4685</v>
      </c>
    </row>
    <row r="14926" spans="63:64" x14ac:dyDescent="0.25">
      <c r="BK14926" s="82">
        <v>20257</v>
      </c>
      <c r="BL14926" t="s">
        <v>13903</v>
      </c>
    </row>
    <row r="14927" spans="63:64" x14ac:dyDescent="0.25">
      <c r="BK14927" s="82">
        <v>20258</v>
      </c>
      <c r="BL14927" t="s">
        <v>13904</v>
      </c>
    </row>
    <row r="14928" spans="63:64" x14ac:dyDescent="0.25">
      <c r="BK14928" s="82">
        <v>20259</v>
      </c>
      <c r="BL14928" t="s">
        <v>13905</v>
      </c>
    </row>
    <row r="14929" spans="63:64" x14ac:dyDescent="0.25">
      <c r="BK14929" s="82">
        <v>20260</v>
      </c>
      <c r="BL14929" t="s">
        <v>13073</v>
      </c>
    </row>
    <row r="14930" spans="63:64" x14ac:dyDescent="0.25">
      <c r="BK14930" s="82">
        <v>20261</v>
      </c>
      <c r="BL14930" t="s">
        <v>13015</v>
      </c>
    </row>
    <row r="14931" spans="63:64" x14ac:dyDescent="0.25">
      <c r="BK14931" s="82">
        <v>20262</v>
      </c>
      <c r="BL14931" t="s">
        <v>13491</v>
      </c>
    </row>
    <row r="14932" spans="63:64" x14ac:dyDescent="0.25">
      <c r="BK14932" s="82">
        <v>20263</v>
      </c>
      <c r="BL14932" t="s">
        <v>2580</v>
      </c>
    </row>
    <row r="14933" spans="63:64" x14ac:dyDescent="0.25">
      <c r="BK14933" s="82">
        <v>20264</v>
      </c>
      <c r="BL14933" t="s">
        <v>13906</v>
      </c>
    </row>
    <row r="14934" spans="63:64" x14ac:dyDescent="0.25">
      <c r="BK14934" s="82">
        <v>20265</v>
      </c>
      <c r="BL14934" t="s">
        <v>13907</v>
      </c>
    </row>
    <row r="14935" spans="63:64" x14ac:dyDescent="0.25">
      <c r="BK14935" s="82">
        <v>20266</v>
      </c>
      <c r="BL14935" t="s">
        <v>8982</v>
      </c>
    </row>
    <row r="14936" spans="63:64" x14ac:dyDescent="0.25">
      <c r="BK14936" s="82">
        <v>20267</v>
      </c>
      <c r="BL14936" t="s">
        <v>13908</v>
      </c>
    </row>
    <row r="14937" spans="63:64" x14ac:dyDescent="0.25">
      <c r="BK14937" s="82">
        <v>20268</v>
      </c>
      <c r="BL14937" t="s">
        <v>13909</v>
      </c>
    </row>
    <row r="14938" spans="63:64" x14ac:dyDescent="0.25">
      <c r="BK14938" s="82">
        <v>20269</v>
      </c>
      <c r="BL14938" t="s">
        <v>13910</v>
      </c>
    </row>
    <row r="14939" spans="63:64" x14ac:dyDescent="0.25">
      <c r="BK14939" s="82">
        <v>20270</v>
      </c>
      <c r="BL14939" t="s">
        <v>13911</v>
      </c>
    </row>
    <row r="14940" spans="63:64" x14ac:dyDescent="0.25">
      <c r="BK14940" s="82">
        <v>20271</v>
      </c>
      <c r="BL14940" t="s">
        <v>13912</v>
      </c>
    </row>
    <row r="14941" spans="63:64" x14ac:dyDescent="0.25">
      <c r="BK14941" s="82">
        <v>20272</v>
      </c>
      <c r="BL14941" t="s">
        <v>6638</v>
      </c>
    </row>
    <row r="14942" spans="63:64" x14ac:dyDescent="0.25">
      <c r="BK14942" s="82">
        <v>20273</v>
      </c>
      <c r="BL14942" t="s">
        <v>13876</v>
      </c>
    </row>
    <row r="14943" spans="63:64" x14ac:dyDescent="0.25">
      <c r="BK14943" s="82">
        <v>20274</v>
      </c>
      <c r="BL14943" t="s">
        <v>13913</v>
      </c>
    </row>
    <row r="14944" spans="63:64" x14ac:dyDescent="0.25">
      <c r="BK14944" s="82">
        <v>20275</v>
      </c>
      <c r="BL14944" t="s">
        <v>13914</v>
      </c>
    </row>
    <row r="14945" spans="63:64" x14ac:dyDescent="0.25">
      <c r="BK14945" s="82">
        <v>20276</v>
      </c>
      <c r="BL14945" t="s">
        <v>13915</v>
      </c>
    </row>
    <row r="14946" spans="63:64" x14ac:dyDescent="0.25">
      <c r="BK14946" s="82">
        <v>20277</v>
      </c>
      <c r="BL14946" t="s">
        <v>13916</v>
      </c>
    </row>
    <row r="14947" spans="63:64" x14ac:dyDescent="0.25">
      <c r="BK14947" s="82">
        <v>20278</v>
      </c>
      <c r="BL14947" t="s">
        <v>13917</v>
      </c>
    </row>
    <row r="14948" spans="63:64" x14ac:dyDescent="0.25">
      <c r="BK14948" s="82">
        <v>20279</v>
      </c>
      <c r="BL14948" t="s">
        <v>13918</v>
      </c>
    </row>
    <row r="14949" spans="63:64" x14ac:dyDescent="0.25">
      <c r="BK14949" s="82">
        <v>20280</v>
      </c>
      <c r="BL14949" t="s">
        <v>13919</v>
      </c>
    </row>
    <row r="14950" spans="63:64" x14ac:dyDescent="0.25">
      <c r="BK14950" s="82">
        <v>20281</v>
      </c>
      <c r="BL14950" t="s">
        <v>13840</v>
      </c>
    </row>
    <row r="14951" spans="63:64" x14ac:dyDescent="0.25">
      <c r="BK14951" s="82">
        <v>20282</v>
      </c>
      <c r="BL14951" t="s">
        <v>13831</v>
      </c>
    </row>
    <row r="14952" spans="63:64" x14ac:dyDescent="0.25">
      <c r="BK14952" s="82">
        <v>20283</v>
      </c>
      <c r="BL14952" t="s">
        <v>13920</v>
      </c>
    </row>
    <row r="14953" spans="63:64" x14ac:dyDescent="0.25">
      <c r="BK14953" s="82">
        <v>20284</v>
      </c>
      <c r="BL14953" t="s">
        <v>3639</v>
      </c>
    </row>
    <row r="14954" spans="63:64" x14ac:dyDescent="0.25">
      <c r="BK14954" s="82">
        <v>20285</v>
      </c>
      <c r="BL14954" t="s">
        <v>12682</v>
      </c>
    </row>
    <row r="14955" spans="63:64" x14ac:dyDescent="0.25">
      <c r="BK14955" s="82">
        <v>20288</v>
      </c>
      <c r="BL14955" t="s">
        <v>13333</v>
      </c>
    </row>
    <row r="14956" spans="63:64" x14ac:dyDescent="0.25">
      <c r="BK14956" s="82">
        <v>20289</v>
      </c>
      <c r="BL14956" t="s">
        <v>13921</v>
      </c>
    </row>
    <row r="14957" spans="63:64" x14ac:dyDescent="0.25">
      <c r="BK14957" s="82">
        <v>20290</v>
      </c>
      <c r="BL14957" t="s">
        <v>13922</v>
      </c>
    </row>
    <row r="14958" spans="63:64" x14ac:dyDescent="0.25">
      <c r="BK14958" s="82">
        <v>20291</v>
      </c>
      <c r="BL14958" t="s">
        <v>13923</v>
      </c>
    </row>
    <row r="14959" spans="63:64" x14ac:dyDescent="0.25">
      <c r="BK14959" s="82">
        <v>20292</v>
      </c>
      <c r="BL14959" t="s">
        <v>13924</v>
      </c>
    </row>
    <row r="14960" spans="63:64" x14ac:dyDescent="0.25">
      <c r="BK14960" s="82">
        <v>20293</v>
      </c>
      <c r="BL14960" t="s">
        <v>13925</v>
      </c>
    </row>
    <row r="14961" spans="63:64" x14ac:dyDescent="0.25">
      <c r="BK14961" s="82">
        <v>20294</v>
      </c>
      <c r="BL14961" t="s">
        <v>13926</v>
      </c>
    </row>
    <row r="14962" spans="63:64" x14ac:dyDescent="0.25">
      <c r="BK14962" s="82">
        <v>20295</v>
      </c>
      <c r="BL14962" t="s">
        <v>8435</v>
      </c>
    </row>
    <row r="14963" spans="63:64" x14ac:dyDescent="0.25">
      <c r="BK14963" s="82">
        <v>20296</v>
      </c>
      <c r="BL14963" t="s">
        <v>13927</v>
      </c>
    </row>
    <row r="14964" spans="63:64" x14ac:dyDescent="0.25">
      <c r="BK14964" s="82">
        <v>20297</v>
      </c>
      <c r="BL14964" t="s">
        <v>13928</v>
      </c>
    </row>
    <row r="14965" spans="63:64" x14ac:dyDescent="0.25">
      <c r="BK14965" s="82">
        <v>20298</v>
      </c>
      <c r="BL14965" t="s">
        <v>13929</v>
      </c>
    </row>
    <row r="14966" spans="63:64" x14ac:dyDescent="0.25">
      <c r="BK14966" s="82">
        <v>20299</v>
      </c>
      <c r="BL14966" t="s">
        <v>13930</v>
      </c>
    </row>
    <row r="14967" spans="63:64" x14ac:dyDescent="0.25">
      <c r="BK14967" s="82">
        <v>20300</v>
      </c>
      <c r="BL14967" t="s">
        <v>13931</v>
      </c>
    </row>
    <row r="14968" spans="63:64" x14ac:dyDescent="0.25">
      <c r="BK14968" s="82">
        <v>20301</v>
      </c>
      <c r="BL14968" t="s">
        <v>2315</v>
      </c>
    </row>
    <row r="14969" spans="63:64" x14ac:dyDescent="0.25">
      <c r="BK14969" s="82">
        <v>20302</v>
      </c>
      <c r="BL14969" t="s">
        <v>13932</v>
      </c>
    </row>
    <row r="14970" spans="63:64" x14ac:dyDescent="0.25">
      <c r="BK14970" s="82">
        <v>20303</v>
      </c>
      <c r="BL14970" t="s">
        <v>2408</v>
      </c>
    </row>
    <row r="14971" spans="63:64" x14ac:dyDescent="0.25">
      <c r="BK14971" s="82">
        <v>20304</v>
      </c>
      <c r="BL14971" t="s">
        <v>13933</v>
      </c>
    </row>
    <row r="14972" spans="63:64" x14ac:dyDescent="0.25">
      <c r="BK14972" s="82">
        <v>20305</v>
      </c>
      <c r="BL14972" t="s">
        <v>13262</v>
      </c>
    </row>
    <row r="14973" spans="63:64" x14ac:dyDescent="0.25">
      <c r="BK14973" s="82">
        <v>20306</v>
      </c>
      <c r="BL14973" t="s">
        <v>13934</v>
      </c>
    </row>
    <row r="14974" spans="63:64" x14ac:dyDescent="0.25">
      <c r="BK14974" s="82">
        <v>20307</v>
      </c>
      <c r="BL14974" t="s">
        <v>13935</v>
      </c>
    </row>
    <row r="14975" spans="63:64" x14ac:dyDescent="0.25">
      <c r="BK14975" s="82">
        <v>20308</v>
      </c>
      <c r="BL14975" t="s">
        <v>13936</v>
      </c>
    </row>
    <row r="14976" spans="63:64" x14ac:dyDescent="0.25">
      <c r="BK14976" s="82">
        <v>20309</v>
      </c>
      <c r="BL14976" t="s">
        <v>13937</v>
      </c>
    </row>
    <row r="14977" spans="63:64" x14ac:dyDescent="0.25">
      <c r="BK14977" s="82">
        <v>20310</v>
      </c>
      <c r="BL14977" t="s">
        <v>13938</v>
      </c>
    </row>
    <row r="14978" spans="63:64" x14ac:dyDescent="0.25">
      <c r="BK14978" s="82">
        <v>20311</v>
      </c>
      <c r="BL14978" t="s">
        <v>13939</v>
      </c>
    </row>
    <row r="14979" spans="63:64" x14ac:dyDescent="0.25">
      <c r="BK14979" s="82">
        <v>20312</v>
      </c>
      <c r="BL14979" t="s">
        <v>13940</v>
      </c>
    </row>
    <row r="14980" spans="63:64" x14ac:dyDescent="0.25">
      <c r="BK14980" s="82">
        <v>20313</v>
      </c>
      <c r="BL14980" t="s">
        <v>13941</v>
      </c>
    </row>
    <row r="14981" spans="63:64" x14ac:dyDescent="0.25">
      <c r="BK14981" s="82">
        <v>20314</v>
      </c>
      <c r="BL14981" t="s">
        <v>13942</v>
      </c>
    </row>
    <row r="14982" spans="63:64" x14ac:dyDescent="0.25">
      <c r="BK14982" s="82">
        <v>20315</v>
      </c>
      <c r="BL14982" t="s">
        <v>13943</v>
      </c>
    </row>
    <row r="14983" spans="63:64" x14ac:dyDescent="0.25">
      <c r="BK14983" s="82">
        <v>20316</v>
      </c>
      <c r="BL14983" t="s">
        <v>13944</v>
      </c>
    </row>
    <row r="14984" spans="63:64" x14ac:dyDescent="0.25">
      <c r="BK14984" s="82">
        <v>20317</v>
      </c>
      <c r="BL14984" t="s">
        <v>13945</v>
      </c>
    </row>
    <row r="14985" spans="63:64" x14ac:dyDescent="0.25">
      <c r="BK14985" s="82">
        <v>20318</v>
      </c>
      <c r="BL14985" t="s">
        <v>13946</v>
      </c>
    </row>
    <row r="14986" spans="63:64" x14ac:dyDescent="0.25">
      <c r="BK14986" s="82">
        <v>20319</v>
      </c>
      <c r="BL14986" t="s">
        <v>3312</v>
      </c>
    </row>
    <row r="14987" spans="63:64" x14ac:dyDescent="0.25">
      <c r="BK14987" s="82">
        <v>20320</v>
      </c>
      <c r="BL14987" t="s">
        <v>13944</v>
      </c>
    </row>
    <row r="14988" spans="63:64" x14ac:dyDescent="0.25">
      <c r="BK14988" s="82">
        <v>20321</v>
      </c>
      <c r="BL14988" t="s">
        <v>13947</v>
      </c>
    </row>
    <row r="14989" spans="63:64" x14ac:dyDescent="0.25">
      <c r="BK14989" s="82">
        <v>20322</v>
      </c>
      <c r="BL14989" t="s">
        <v>10561</v>
      </c>
    </row>
    <row r="14990" spans="63:64" x14ac:dyDescent="0.25">
      <c r="BK14990" s="82">
        <v>20323</v>
      </c>
      <c r="BL14990" t="s">
        <v>4528</v>
      </c>
    </row>
    <row r="14991" spans="63:64" x14ac:dyDescent="0.25">
      <c r="BK14991" s="82">
        <v>20324</v>
      </c>
      <c r="BL14991" t="s">
        <v>13948</v>
      </c>
    </row>
    <row r="14992" spans="63:64" x14ac:dyDescent="0.25">
      <c r="BK14992" s="82">
        <v>20325</v>
      </c>
      <c r="BL14992" t="s">
        <v>13949</v>
      </c>
    </row>
    <row r="14993" spans="63:64" x14ac:dyDescent="0.25">
      <c r="BK14993" s="82">
        <v>20326</v>
      </c>
      <c r="BL14993" t="s">
        <v>7897</v>
      </c>
    </row>
    <row r="14994" spans="63:64" x14ac:dyDescent="0.25">
      <c r="BK14994" s="82">
        <v>20327</v>
      </c>
      <c r="BL14994" t="s">
        <v>13950</v>
      </c>
    </row>
    <row r="14995" spans="63:64" x14ac:dyDescent="0.25">
      <c r="BK14995" s="82">
        <v>20329</v>
      </c>
      <c r="BL14995" t="s">
        <v>13951</v>
      </c>
    </row>
    <row r="14996" spans="63:64" x14ac:dyDescent="0.25">
      <c r="BK14996" s="82">
        <v>20330</v>
      </c>
      <c r="BL14996" t="s">
        <v>13952</v>
      </c>
    </row>
    <row r="14997" spans="63:64" x14ac:dyDescent="0.25">
      <c r="BK14997" s="82">
        <v>20331</v>
      </c>
      <c r="BL14997" t="s">
        <v>13953</v>
      </c>
    </row>
    <row r="14998" spans="63:64" x14ac:dyDescent="0.25">
      <c r="BK14998" s="82">
        <v>20332</v>
      </c>
      <c r="BL14998" t="s">
        <v>13954</v>
      </c>
    </row>
    <row r="14999" spans="63:64" x14ac:dyDescent="0.25">
      <c r="BK14999" s="82">
        <v>20333</v>
      </c>
      <c r="BL14999" t="s">
        <v>13868</v>
      </c>
    </row>
    <row r="15000" spans="63:64" x14ac:dyDescent="0.25">
      <c r="BK15000" s="82">
        <v>20334</v>
      </c>
      <c r="BL15000" t="s">
        <v>3761</v>
      </c>
    </row>
    <row r="15001" spans="63:64" x14ac:dyDescent="0.25">
      <c r="BK15001" s="82">
        <v>20335</v>
      </c>
      <c r="BL15001" t="s">
        <v>13955</v>
      </c>
    </row>
    <row r="15002" spans="63:64" x14ac:dyDescent="0.25">
      <c r="BK15002" s="82">
        <v>20336</v>
      </c>
      <c r="BL15002" t="s">
        <v>13956</v>
      </c>
    </row>
    <row r="15003" spans="63:64" x14ac:dyDescent="0.25">
      <c r="BK15003" s="82">
        <v>20337</v>
      </c>
      <c r="BL15003" t="s">
        <v>13957</v>
      </c>
    </row>
    <row r="15004" spans="63:64" x14ac:dyDescent="0.25">
      <c r="BK15004" s="82">
        <v>20338</v>
      </c>
      <c r="BL15004" t="s">
        <v>12082</v>
      </c>
    </row>
    <row r="15005" spans="63:64" x14ac:dyDescent="0.25">
      <c r="BK15005" s="82">
        <v>20339</v>
      </c>
      <c r="BL15005" t="s">
        <v>13958</v>
      </c>
    </row>
    <row r="15006" spans="63:64" x14ac:dyDescent="0.25">
      <c r="BK15006" s="82">
        <v>20340</v>
      </c>
      <c r="BL15006" t="s">
        <v>11144</v>
      </c>
    </row>
    <row r="15007" spans="63:64" x14ac:dyDescent="0.25">
      <c r="BK15007" s="82">
        <v>20341</v>
      </c>
      <c r="BL15007" t="s">
        <v>13959</v>
      </c>
    </row>
    <row r="15008" spans="63:64" x14ac:dyDescent="0.25">
      <c r="BK15008" s="82">
        <v>20342</v>
      </c>
      <c r="BL15008" t="s">
        <v>13960</v>
      </c>
    </row>
    <row r="15009" spans="63:64" x14ac:dyDescent="0.25">
      <c r="BK15009" s="82">
        <v>20343</v>
      </c>
      <c r="BL15009" t="s">
        <v>13961</v>
      </c>
    </row>
    <row r="15010" spans="63:64" x14ac:dyDescent="0.25">
      <c r="BK15010" s="82">
        <v>20344</v>
      </c>
      <c r="BL15010" t="s">
        <v>2429</v>
      </c>
    </row>
    <row r="15011" spans="63:64" x14ac:dyDescent="0.25">
      <c r="BK15011" s="82">
        <v>20345</v>
      </c>
      <c r="BL15011" t="s">
        <v>13962</v>
      </c>
    </row>
    <row r="15012" spans="63:64" x14ac:dyDescent="0.25">
      <c r="BK15012" s="82">
        <v>20346</v>
      </c>
      <c r="BL15012" t="s">
        <v>5904</v>
      </c>
    </row>
    <row r="15013" spans="63:64" x14ac:dyDescent="0.25">
      <c r="BK15013" s="82">
        <v>20347</v>
      </c>
      <c r="BL15013" t="s">
        <v>13963</v>
      </c>
    </row>
    <row r="15014" spans="63:64" x14ac:dyDescent="0.25">
      <c r="BK15014" s="82">
        <v>20348</v>
      </c>
      <c r="BL15014" t="s">
        <v>9621</v>
      </c>
    </row>
    <row r="15015" spans="63:64" x14ac:dyDescent="0.25">
      <c r="BK15015" s="82">
        <v>20349</v>
      </c>
      <c r="BL15015" t="s">
        <v>124</v>
      </c>
    </row>
    <row r="15016" spans="63:64" x14ac:dyDescent="0.25">
      <c r="BK15016" s="82">
        <v>20350</v>
      </c>
      <c r="BL15016" t="s">
        <v>13964</v>
      </c>
    </row>
    <row r="15017" spans="63:64" x14ac:dyDescent="0.25">
      <c r="BK15017" s="82">
        <v>20351</v>
      </c>
      <c r="BL15017" t="s">
        <v>13965</v>
      </c>
    </row>
    <row r="15018" spans="63:64" x14ac:dyDescent="0.25">
      <c r="BK15018" s="82">
        <v>20352</v>
      </c>
      <c r="BL15018" t="s">
        <v>13966</v>
      </c>
    </row>
    <row r="15019" spans="63:64" x14ac:dyDescent="0.25">
      <c r="BK15019" s="82">
        <v>20353</v>
      </c>
      <c r="BL15019" t="s">
        <v>13967</v>
      </c>
    </row>
    <row r="15020" spans="63:64" x14ac:dyDescent="0.25">
      <c r="BK15020" s="82">
        <v>20354</v>
      </c>
      <c r="BL15020" t="s">
        <v>10455</v>
      </c>
    </row>
    <row r="15021" spans="63:64" x14ac:dyDescent="0.25">
      <c r="BK15021" s="82">
        <v>20355</v>
      </c>
      <c r="BL15021" t="s">
        <v>12570</v>
      </c>
    </row>
    <row r="15022" spans="63:64" x14ac:dyDescent="0.25">
      <c r="BK15022" s="82">
        <v>20356</v>
      </c>
      <c r="BL15022" t="s">
        <v>12346</v>
      </c>
    </row>
    <row r="15023" spans="63:64" x14ac:dyDescent="0.25">
      <c r="BK15023" s="82">
        <v>20357</v>
      </c>
      <c r="BL15023" t="s">
        <v>6813</v>
      </c>
    </row>
    <row r="15024" spans="63:64" x14ac:dyDescent="0.25">
      <c r="BK15024" s="82">
        <v>20358</v>
      </c>
      <c r="BL15024" t="s">
        <v>13968</v>
      </c>
    </row>
    <row r="15025" spans="63:64" x14ac:dyDescent="0.25">
      <c r="BK15025" s="82">
        <v>20359</v>
      </c>
      <c r="BL15025" t="s">
        <v>13969</v>
      </c>
    </row>
    <row r="15026" spans="63:64" x14ac:dyDescent="0.25">
      <c r="BK15026" s="82">
        <v>20360</v>
      </c>
      <c r="BL15026" t="s">
        <v>13970</v>
      </c>
    </row>
    <row r="15027" spans="63:64" x14ac:dyDescent="0.25">
      <c r="BK15027" s="82">
        <v>20361</v>
      </c>
      <c r="BL15027" t="s">
        <v>13971</v>
      </c>
    </row>
    <row r="15028" spans="63:64" x14ac:dyDescent="0.25">
      <c r="BK15028" s="82">
        <v>20362</v>
      </c>
      <c r="BL15028" t="s">
        <v>13972</v>
      </c>
    </row>
    <row r="15029" spans="63:64" x14ac:dyDescent="0.25">
      <c r="BK15029" s="82">
        <v>20363</v>
      </c>
      <c r="BL15029" t="s">
        <v>3969</v>
      </c>
    </row>
    <row r="15030" spans="63:64" x14ac:dyDescent="0.25">
      <c r="BK15030" s="82">
        <v>20364</v>
      </c>
      <c r="BL15030" t="s">
        <v>13973</v>
      </c>
    </row>
    <row r="15031" spans="63:64" x14ac:dyDescent="0.25">
      <c r="BK15031" s="82">
        <v>20365</v>
      </c>
      <c r="BL15031" t="s">
        <v>13974</v>
      </c>
    </row>
    <row r="15032" spans="63:64" x14ac:dyDescent="0.25">
      <c r="BK15032" s="82">
        <v>20366</v>
      </c>
      <c r="BL15032" t="s">
        <v>13975</v>
      </c>
    </row>
    <row r="15033" spans="63:64" x14ac:dyDescent="0.25">
      <c r="BK15033" s="82">
        <v>20367</v>
      </c>
      <c r="BL15033" t="s">
        <v>13976</v>
      </c>
    </row>
    <row r="15034" spans="63:64" x14ac:dyDescent="0.25">
      <c r="BK15034" s="82">
        <v>20368</v>
      </c>
      <c r="BL15034" t="s">
        <v>12798</v>
      </c>
    </row>
    <row r="15035" spans="63:64" x14ac:dyDescent="0.25">
      <c r="BK15035" s="82">
        <v>20369</v>
      </c>
      <c r="BL15035" t="s">
        <v>13977</v>
      </c>
    </row>
    <row r="15036" spans="63:64" x14ac:dyDescent="0.25">
      <c r="BK15036" s="82">
        <v>20370</v>
      </c>
      <c r="BL15036" t="s">
        <v>13972</v>
      </c>
    </row>
    <row r="15037" spans="63:64" x14ac:dyDescent="0.25">
      <c r="BK15037" s="82">
        <v>20371</v>
      </c>
      <c r="BL15037" t="s">
        <v>13978</v>
      </c>
    </row>
    <row r="15038" spans="63:64" x14ac:dyDescent="0.25">
      <c r="BK15038" s="82">
        <v>20372</v>
      </c>
      <c r="BL15038" t="s">
        <v>11657</v>
      </c>
    </row>
    <row r="15039" spans="63:64" x14ac:dyDescent="0.25">
      <c r="BK15039" s="82">
        <v>20373</v>
      </c>
      <c r="BL15039" t="s">
        <v>13660</v>
      </c>
    </row>
    <row r="15040" spans="63:64" x14ac:dyDescent="0.25">
      <c r="BK15040" s="82">
        <v>20374</v>
      </c>
      <c r="BL15040" t="s">
        <v>13979</v>
      </c>
    </row>
    <row r="15041" spans="63:64" x14ac:dyDescent="0.25">
      <c r="BK15041" s="82">
        <v>20375</v>
      </c>
      <c r="BL15041" t="s">
        <v>13980</v>
      </c>
    </row>
    <row r="15042" spans="63:64" x14ac:dyDescent="0.25">
      <c r="BK15042" s="82">
        <v>20376</v>
      </c>
      <c r="BL15042" t="s">
        <v>13816</v>
      </c>
    </row>
    <row r="15043" spans="63:64" x14ac:dyDescent="0.25">
      <c r="BK15043" s="82">
        <v>20377</v>
      </c>
      <c r="BL15043" t="s">
        <v>13981</v>
      </c>
    </row>
    <row r="15044" spans="63:64" x14ac:dyDescent="0.25">
      <c r="BK15044" s="82">
        <v>20378</v>
      </c>
      <c r="BL15044" t="s">
        <v>3357</v>
      </c>
    </row>
    <row r="15045" spans="63:64" x14ac:dyDescent="0.25">
      <c r="BK15045" s="82">
        <v>20379</v>
      </c>
      <c r="BL15045" t="s">
        <v>2630</v>
      </c>
    </row>
    <row r="15046" spans="63:64" x14ac:dyDescent="0.25">
      <c r="BK15046" s="82">
        <v>20380</v>
      </c>
      <c r="BL15046" t="s">
        <v>13459</v>
      </c>
    </row>
    <row r="15047" spans="63:64" x14ac:dyDescent="0.25">
      <c r="BK15047" s="82">
        <v>20381</v>
      </c>
      <c r="BL15047" t="s">
        <v>13459</v>
      </c>
    </row>
    <row r="15048" spans="63:64" x14ac:dyDescent="0.25">
      <c r="BK15048" s="82">
        <v>20382</v>
      </c>
      <c r="BL15048" t="s">
        <v>13982</v>
      </c>
    </row>
    <row r="15049" spans="63:64" x14ac:dyDescent="0.25">
      <c r="BK15049" s="82">
        <v>20383</v>
      </c>
      <c r="BL15049" t="s">
        <v>9684</v>
      </c>
    </row>
    <row r="15050" spans="63:64" x14ac:dyDescent="0.25">
      <c r="BK15050" s="82">
        <v>20384</v>
      </c>
      <c r="BL15050" t="s">
        <v>13983</v>
      </c>
    </row>
    <row r="15051" spans="63:64" x14ac:dyDescent="0.25">
      <c r="BK15051" s="82">
        <v>20385</v>
      </c>
      <c r="BL15051" t="s">
        <v>2625</v>
      </c>
    </row>
    <row r="15052" spans="63:64" x14ac:dyDescent="0.25">
      <c r="BK15052" s="82">
        <v>20386</v>
      </c>
      <c r="BL15052" t="s">
        <v>13984</v>
      </c>
    </row>
    <row r="15053" spans="63:64" x14ac:dyDescent="0.25">
      <c r="BK15053" s="82">
        <v>20387</v>
      </c>
      <c r="BL15053" t="s">
        <v>12900</v>
      </c>
    </row>
    <row r="15054" spans="63:64" x14ac:dyDescent="0.25">
      <c r="BK15054" s="82">
        <v>20388</v>
      </c>
      <c r="BL15054" t="s">
        <v>13972</v>
      </c>
    </row>
    <row r="15055" spans="63:64" x14ac:dyDescent="0.25">
      <c r="BK15055" s="82">
        <v>20389</v>
      </c>
      <c r="BL15055" t="s">
        <v>5755</v>
      </c>
    </row>
    <row r="15056" spans="63:64" x14ac:dyDescent="0.25">
      <c r="BK15056" s="82">
        <v>20390</v>
      </c>
      <c r="BL15056" t="s">
        <v>13985</v>
      </c>
    </row>
    <row r="15057" spans="63:64" x14ac:dyDescent="0.25">
      <c r="BK15057" s="82">
        <v>20391</v>
      </c>
      <c r="BL15057" t="s">
        <v>13986</v>
      </c>
    </row>
    <row r="15058" spans="63:64" x14ac:dyDescent="0.25">
      <c r="BK15058" s="82">
        <v>20392</v>
      </c>
      <c r="BL15058" t="s">
        <v>12077</v>
      </c>
    </row>
    <row r="15059" spans="63:64" x14ac:dyDescent="0.25">
      <c r="BK15059" s="82">
        <v>20393</v>
      </c>
      <c r="BL15059" t="s">
        <v>13626</v>
      </c>
    </row>
    <row r="15060" spans="63:64" x14ac:dyDescent="0.25">
      <c r="BK15060" s="82">
        <v>20394</v>
      </c>
      <c r="BL15060" t="s">
        <v>13987</v>
      </c>
    </row>
    <row r="15061" spans="63:64" x14ac:dyDescent="0.25">
      <c r="BK15061" s="82">
        <v>20395</v>
      </c>
      <c r="BL15061" t="s">
        <v>5006</v>
      </c>
    </row>
    <row r="15062" spans="63:64" x14ac:dyDescent="0.25">
      <c r="BK15062" s="82">
        <v>20396</v>
      </c>
      <c r="BL15062" t="s">
        <v>9463</v>
      </c>
    </row>
    <row r="15063" spans="63:64" x14ac:dyDescent="0.25">
      <c r="BK15063" s="82">
        <v>20397</v>
      </c>
      <c r="BL15063" t="s">
        <v>13988</v>
      </c>
    </row>
    <row r="15064" spans="63:64" x14ac:dyDescent="0.25">
      <c r="BK15064" s="82">
        <v>20398</v>
      </c>
      <c r="BL15064" t="s">
        <v>13989</v>
      </c>
    </row>
    <row r="15065" spans="63:64" x14ac:dyDescent="0.25">
      <c r="BK15065" s="82">
        <v>20399</v>
      </c>
      <c r="BL15065" t="s">
        <v>13768</v>
      </c>
    </row>
    <row r="15066" spans="63:64" x14ac:dyDescent="0.25">
      <c r="BK15066" s="82">
        <v>20400</v>
      </c>
      <c r="BL15066" t="s">
        <v>8075</v>
      </c>
    </row>
    <row r="15067" spans="63:64" x14ac:dyDescent="0.25">
      <c r="BK15067" s="82">
        <v>20401</v>
      </c>
      <c r="BL15067" t="s">
        <v>13990</v>
      </c>
    </row>
    <row r="15068" spans="63:64" x14ac:dyDescent="0.25">
      <c r="BK15068" s="82">
        <v>20402</v>
      </c>
      <c r="BL15068" t="s">
        <v>9248</v>
      </c>
    </row>
    <row r="15069" spans="63:64" x14ac:dyDescent="0.25">
      <c r="BK15069" s="82">
        <v>20403</v>
      </c>
      <c r="BL15069" t="s">
        <v>13369</v>
      </c>
    </row>
    <row r="15070" spans="63:64" x14ac:dyDescent="0.25">
      <c r="BK15070" s="82">
        <v>20404</v>
      </c>
      <c r="BL15070" t="s">
        <v>13991</v>
      </c>
    </row>
    <row r="15071" spans="63:64" x14ac:dyDescent="0.25">
      <c r="BK15071" s="82">
        <v>20405</v>
      </c>
      <c r="BL15071" t="s">
        <v>13991</v>
      </c>
    </row>
    <row r="15072" spans="63:64" x14ac:dyDescent="0.25">
      <c r="BK15072" s="82">
        <v>20406</v>
      </c>
      <c r="BL15072" t="s">
        <v>13992</v>
      </c>
    </row>
    <row r="15073" spans="63:64" x14ac:dyDescent="0.25">
      <c r="BK15073" s="82">
        <v>20407</v>
      </c>
      <c r="BL15073" t="s">
        <v>13993</v>
      </c>
    </row>
    <row r="15074" spans="63:64" x14ac:dyDescent="0.25">
      <c r="BK15074" s="82">
        <v>20408</v>
      </c>
      <c r="BL15074" t="s">
        <v>13994</v>
      </c>
    </row>
    <row r="15075" spans="63:64" x14ac:dyDescent="0.25">
      <c r="BK15075" s="82">
        <v>20409</v>
      </c>
      <c r="BL15075" t="s">
        <v>13995</v>
      </c>
    </row>
    <row r="15076" spans="63:64" x14ac:dyDescent="0.25">
      <c r="BK15076" s="82">
        <v>20410</v>
      </c>
      <c r="BL15076" t="s">
        <v>10414</v>
      </c>
    </row>
    <row r="15077" spans="63:64" x14ac:dyDescent="0.25">
      <c r="BK15077" s="82">
        <v>20411</v>
      </c>
      <c r="BL15077" t="s">
        <v>13996</v>
      </c>
    </row>
    <row r="15078" spans="63:64" x14ac:dyDescent="0.25">
      <c r="BK15078" s="82">
        <v>20412</v>
      </c>
      <c r="BL15078" t="s">
        <v>13997</v>
      </c>
    </row>
    <row r="15079" spans="63:64" x14ac:dyDescent="0.25">
      <c r="BK15079" s="82">
        <v>20413</v>
      </c>
      <c r="BL15079" t="s">
        <v>13998</v>
      </c>
    </row>
    <row r="15080" spans="63:64" x14ac:dyDescent="0.25">
      <c r="BK15080" s="82">
        <v>20414</v>
      </c>
      <c r="BL15080" t="s">
        <v>13999</v>
      </c>
    </row>
    <row r="15081" spans="63:64" x14ac:dyDescent="0.25">
      <c r="BK15081" s="82">
        <v>20415</v>
      </c>
      <c r="BL15081" t="s">
        <v>14000</v>
      </c>
    </row>
    <row r="15082" spans="63:64" x14ac:dyDescent="0.25">
      <c r="BK15082" s="82">
        <v>20416</v>
      </c>
      <c r="BL15082" t="s">
        <v>14001</v>
      </c>
    </row>
    <row r="15083" spans="63:64" x14ac:dyDescent="0.25">
      <c r="BK15083" s="82">
        <v>20417</v>
      </c>
      <c r="BL15083" t="s">
        <v>14002</v>
      </c>
    </row>
    <row r="15084" spans="63:64" x14ac:dyDescent="0.25">
      <c r="BK15084" s="82">
        <v>20418</v>
      </c>
      <c r="BL15084" t="s">
        <v>14003</v>
      </c>
    </row>
    <row r="15085" spans="63:64" x14ac:dyDescent="0.25">
      <c r="BK15085" s="82">
        <v>20419</v>
      </c>
      <c r="BL15085" t="s">
        <v>3637</v>
      </c>
    </row>
    <row r="15086" spans="63:64" x14ac:dyDescent="0.25">
      <c r="BK15086" s="82">
        <v>20420</v>
      </c>
      <c r="BL15086" t="s">
        <v>7861</v>
      </c>
    </row>
    <row r="15087" spans="63:64" x14ac:dyDescent="0.25">
      <c r="BK15087" s="82">
        <v>20421</v>
      </c>
      <c r="BL15087" t="s">
        <v>13633</v>
      </c>
    </row>
    <row r="15088" spans="63:64" x14ac:dyDescent="0.25">
      <c r="BK15088" s="82">
        <v>20422</v>
      </c>
      <c r="BL15088" t="s">
        <v>14004</v>
      </c>
    </row>
    <row r="15089" spans="63:64" x14ac:dyDescent="0.25">
      <c r="BK15089" s="82">
        <v>20423</v>
      </c>
      <c r="BL15089" t="s">
        <v>14005</v>
      </c>
    </row>
    <row r="15090" spans="63:64" x14ac:dyDescent="0.25">
      <c r="BK15090" s="82">
        <v>20424</v>
      </c>
      <c r="BL15090" t="s">
        <v>8376</v>
      </c>
    </row>
    <row r="15091" spans="63:64" x14ac:dyDescent="0.25">
      <c r="BK15091" s="82">
        <v>20425</v>
      </c>
      <c r="BL15091" t="s">
        <v>12461</v>
      </c>
    </row>
    <row r="15092" spans="63:64" x14ac:dyDescent="0.25">
      <c r="BK15092" s="82">
        <v>20426</v>
      </c>
      <c r="BL15092" t="s">
        <v>14006</v>
      </c>
    </row>
    <row r="15093" spans="63:64" x14ac:dyDescent="0.25">
      <c r="BK15093" s="82">
        <v>20427</v>
      </c>
      <c r="BL15093" t="s">
        <v>14007</v>
      </c>
    </row>
    <row r="15094" spans="63:64" x14ac:dyDescent="0.25">
      <c r="BK15094" s="82">
        <v>20428</v>
      </c>
      <c r="BL15094" t="s">
        <v>13880</v>
      </c>
    </row>
    <row r="15095" spans="63:64" x14ac:dyDescent="0.25">
      <c r="BK15095" s="82">
        <v>20429</v>
      </c>
      <c r="BL15095" t="s">
        <v>2743</v>
      </c>
    </row>
    <row r="15096" spans="63:64" x14ac:dyDescent="0.25">
      <c r="BK15096" s="82">
        <v>20430</v>
      </c>
      <c r="BL15096" t="s">
        <v>14008</v>
      </c>
    </row>
    <row r="15097" spans="63:64" x14ac:dyDescent="0.25">
      <c r="BK15097" s="82">
        <v>20431</v>
      </c>
      <c r="BL15097" t="s">
        <v>14009</v>
      </c>
    </row>
    <row r="15098" spans="63:64" x14ac:dyDescent="0.25">
      <c r="BK15098" s="82">
        <v>20432</v>
      </c>
      <c r="BL15098" t="s">
        <v>14010</v>
      </c>
    </row>
    <row r="15099" spans="63:64" x14ac:dyDescent="0.25">
      <c r="BK15099" s="82">
        <v>20433</v>
      </c>
      <c r="BL15099" t="s">
        <v>2622</v>
      </c>
    </row>
    <row r="15100" spans="63:64" x14ac:dyDescent="0.25">
      <c r="BK15100" s="82">
        <v>20434</v>
      </c>
      <c r="BL15100" t="s">
        <v>14011</v>
      </c>
    </row>
    <row r="15101" spans="63:64" x14ac:dyDescent="0.25">
      <c r="BK15101" s="82">
        <v>20435</v>
      </c>
      <c r="BL15101" t="s">
        <v>14012</v>
      </c>
    </row>
    <row r="15102" spans="63:64" x14ac:dyDescent="0.25">
      <c r="BK15102" s="82">
        <v>20436</v>
      </c>
      <c r="BL15102" t="s">
        <v>14013</v>
      </c>
    </row>
    <row r="15103" spans="63:64" x14ac:dyDescent="0.25">
      <c r="BK15103" s="82">
        <v>20437</v>
      </c>
      <c r="BL15103" t="s">
        <v>14014</v>
      </c>
    </row>
    <row r="15104" spans="63:64" x14ac:dyDescent="0.25">
      <c r="BK15104" s="82">
        <v>20438</v>
      </c>
      <c r="BL15104" t="s">
        <v>14015</v>
      </c>
    </row>
    <row r="15105" spans="63:64" x14ac:dyDescent="0.25">
      <c r="BK15105" s="82">
        <v>20439</v>
      </c>
      <c r="BL15105" t="s">
        <v>14016</v>
      </c>
    </row>
    <row r="15106" spans="63:64" x14ac:dyDescent="0.25">
      <c r="BK15106" s="82">
        <v>20440</v>
      </c>
      <c r="BL15106" t="s">
        <v>14017</v>
      </c>
    </row>
    <row r="15107" spans="63:64" x14ac:dyDescent="0.25">
      <c r="BK15107" s="82">
        <v>20441</v>
      </c>
      <c r="BL15107" t="s">
        <v>14018</v>
      </c>
    </row>
    <row r="15108" spans="63:64" x14ac:dyDescent="0.25">
      <c r="BK15108" s="82">
        <v>20442</v>
      </c>
      <c r="BL15108" t="s">
        <v>14019</v>
      </c>
    </row>
    <row r="15109" spans="63:64" x14ac:dyDescent="0.25">
      <c r="BK15109" s="82">
        <v>20443</v>
      </c>
      <c r="BL15109" t="s">
        <v>14020</v>
      </c>
    </row>
    <row r="15110" spans="63:64" x14ac:dyDescent="0.25">
      <c r="BK15110" s="82">
        <v>20444</v>
      </c>
      <c r="BL15110" t="s">
        <v>14021</v>
      </c>
    </row>
    <row r="15111" spans="63:64" x14ac:dyDescent="0.25">
      <c r="BK15111" s="82">
        <v>20445</v>
      </c>
      <c r="BL15111" t="s">
        <v>14022</v>
      </c>
    </row>
    <row r="15112" spans="63:64" x14ac:dyDescent="0.25">
      <c r="BK15112" s="82">
        <v>20446</v>
      </c>
      <c r="BL15112" t="s">
        <v>14023</v>
      </c>
    </row>
    <row r="15113" spans="63:64" x14ac:dyDescent="0.25">
      <c r="BK15113" s="82">
        <v>20447</v>
      </c>
      <c r="BL15113" t="s">
        <v>14024</v>
      </c>
    </row>
    <row r="15114" spans="63:64" x14ac:dyDescent="0.25">
      <c r="BK15114" s="82">
        <v>20448</v>
      </c>
      <c r="BL15114" t="s">
        <v>14025</v>
      </c>
    </row>
    <row r="15115" spans="63:64" x14ac:dyDescent="0.25">
      <c r="BK15115" s="82">
        <v>20449</v>
      </c>
      <c r="BL15115" t="s">
        <v>14026</v>
      </c>
    </row>
    <row r="15116" spans="63:64" x14ac:dyDescent="0.25">
      <c r="BK15116" s="82">
        <v>20450</v>
      </c>
      <c r="BL15116" t="s">
        <v>3894</v>
      </c>
    </row>
    <row r="15117" spans="63:64" x14ac:dyDescent="0.25">
      <c r="BK15117" s="82">
        <v>20451</v>
      </c>
      <c r="BL15117" t="s">
        <v>2592</v>
      </c>
    </row>
    <row r="15118" spans="63:64" x14ac:dyDescent="0.25">
      <c r="BK15118" s="82">
        <v>20452</v>
      </c>
      <c r="BL15118" t="s">
        <v>14027</v>
      </c>
    </row>
    <row r="15119" spans="63:64" x14ac:dyDescent="0.25">
      <c r="BK15119" s="82">
        <v>20453</v>
      </c>
      <c r="BL15119" t="s">
        <v>14028</v>
      </c>
    </row>
    <row r="15120" spans="63:64" x14ac:dyDescent="0.25">
      <c r="BK15120" s="82">
        <v>20454</v>
      </c>
      <c r="BL15120" t="s">
        <v>14029</v>
      </c>
    </row>
    <row r="15121" spans="63:64" x14ac:dyDescent="0.25">
      <c r="BK15121" s="82">
        <v>20455</v>
      </c>
      <c r="BL15121" t="s">
        <v>14030</v>
      </c>
    </row>
    <row r="15122" spans="63:64" x14ac:dyDescent="0.25">
      <c r="BK15122" s="82">
        <v>20456</v>
      </c>
      <c r="BL15122" t="s">
        <v>14031</v>
      </c>
    </row>
    <row r="15123" spans="63:64" x14ac:dyDescent="0.25">
      <c r="BK15123" s="82">
        <v>20457</v>
      </c>
      <c r="BL15123" t="s">
        <v>7942</v>
      </c>
    </row>
    <row r="15124" spans="63:64" x14ac:dyDescent="0.25">
      <c r="BK15124" s="82">
        <v>20458</v>
      </c>
      <c r="BL15124" t="s">
        <v>14032</v>
      </c>
    </row>
    <row r="15125" spans="63:64" x14ac:dyDescent="0.25">
      <c r="BK15125" s="82">
        <v>20459</v>
      </c>
      <c r="BL15125" t="s">
        <v>14033</v>
      </c>
    </row>
    <row r="15126" spans="63:64" x14ac:dyDescent="0.25">
      <c r="BK15126" s="82">
        <v>20460</v>
      </c>
      <c r="BL15126" t="s">
        <v>13981</v>
      </c>
    </row>
    <row r="15127" spans="63:64" x14ac:dyDescent="0.25">
      <c r="BK15127" s="82">
        <v>20461</v>
      </c>
      <c r="BL15127" t="s">
        <v>14034</v>
      </c>
    </row>
    <row r="15128" spans="63:64" x14ac:dyDescent="0.25">
      <c r="BK15128" s="82">
        <v>20462</v>
      </c>
      <c r="BL15128" t="s">
        <v>14035</v>
      </c>
    </row>
    <row r="15129" spans="63:64" x14ac:dyDescent="0.25">
      <c r="BK15129" s="82">
        <v>20463</v>
      </c>
      <c r="BL15129" t="s">
        <v>14036</v>
      </c>
    </row>
    <row r="15130" spans="63:64" x14ac:dyDescent="0.25">
      <c r="BK15130" s="82">
        <v>20464</v>
      </c>
      <c r="BL15130" t="s">
        <v>14037</v>
      </c>
    </row>
    <row r="15131" spans="63:64" x14ac:dyDescent="0.25">
      <c r="BK15131" s="82">
        <v>20465</v>
      </c>
      <c r="BL15131" t="s">
        <v>13948</v>
      </c>
    </row>
    <row r="15132" spans="63:64" x14ac:dyDescent="0.25">
      <c r="BK15132" s="82">
        <v>20466</v>
      </c>
      <c r="BL15132" t="s">
        <v>14038</v>
      </c>
    </row>
    <row r="15133" spans="63:64" x14ac:dyDescent="0.25">
      <c r="BK15133" s="82">
        <v>20467</v>
      </c>
      <c r="BL15133" t="s">
        <v>9720</v>
      </c>
    </row>
    <row r="15134" spans="63:64" x14ac:dyDescent="0.25">
      <c r="BK15134" s="82">
        <v>20468</v>
      </c>
      <c r="BL15134" t="s">
        <v>3734</v>
      </c>
    </row>
    <row r="15135" spans="63:64" x14ac:dyDescent="0.25">
      <c r="BK15135" s="82">
        <v>20469</v>
      </c>
      <c r="BL15135" t="s">
        <v>14039</v>
      </c>
    </row>
    <row r="15136" spans="63:64" x14ac:dyDescent="0.25">
      <c r="BK15136" s="82">
        <v>20470</v>
      </c>
      <c r="BL15136" t="s">
        <v>5726</v>
      </c>
    </row>
    <row r="15137" spans="63:64" x14ac:dyDescent="0.25">
      <c r="BK15137" s="82">
        <v>20471</v>
      </c>
      <c r="BL15137" t="s">
        <v>2589</v>
      </c>
    </row>
    <row r="15138" spans="63:64" x14ac:dyDescent="0.25">
      <c r="BK15138" s="82">
        <v>20472</v>
      </c>
      <c r="BL15138" t="s">
        <v>2405</v>
      </c>
    </row>
    <row r="15139" spans="63:64" x14ac:dyDescent="0.25">
      <c r="BK15139" s="82">
        <v>20473</v>
      </c>
      <c r="BL15139" t="s">
        <v>4121</v>
      </c>
    </row>
    <row r="15140" spans="63:64" x14ac:dyDescent="0.25">
      <c r="BK15140" s="82">
        <v>20474</v>
      </c>
      <c r="BL15140" t="s">
        <v>8591</v>
      </c>
    </row>
    <row r="15141" spans="63:64" x14ac:dyDescent="0.25">
      <c r="BK15141" s="82">
        <v>20475</v>
      </c>
      <c r="BL15141" t="s">
        <v>14040</v>
      </c>
    </row>
    <row r="15142" spans="63:64" x14ac:dyDescent="0.25">
      <c r="BK15142" s="82">
        <v>20476</v>
      </c>
      <c r="BL15142" t="s">
        <v>14041</v>
      </c>
    </row>
    <row r="15143" spans="63:64" x14ac:dyDescent="0.25">
      <c r="BK15143" s="82">
        <v>20477</v>
      </c>
      <c r="BL15143" t="s">
        <v>14042</v>
      </c>
    </row>
    <row r="15144" spans="63:64" x14ac:dyDescent="0.25">
      <c r="BK15144" s="82">
        <v>20478</v>
      </c>
      <c r="BL15144" t="s">
        <v>14043</v>
      </c>
    </row>
    <row r="15145" spans="63:64" x14ac:dyDescent="0.25">
      <c r="BK15145" s="82">
        <v>20479</v>
      </c>
      <c r="BL15145" t="s">
        <v>14044</v>
      </c>
    </row>
    <row r="15146" spans="63:64" x14ac:dyDescent="0.25">
      <c r="BK15146" s="82">
        <v>20480</v>
      </c>
      <c r="BL15146" t="s">
        <v>8618</v>
      </c>
    </row>
    <row r="15147" spans="63:64" x14ac:dyDescent="0.25">
      <c r="BK15147" s="82">
        <v>20481</v>
      </c>
      <c r="BL15147" t="s">
        <v>14045</v>
      </c>
    </row>
    <row r="15148" spans="63:64" x14ac:dyDescent="0.25">
      <c r="BK15148" s="82">
        <v>20482</v>
      </c>
      <c r="BL15148" t="s">
        <v>6813</v>
      </c>
    </row>
    <row r="15149" spans="63:64" x14ac:dyDescent="0.25">
      <c r="BK15149" s="82">
        <v>20483</v>
      </c>
      <c r="BL15149" t="s">
        <v>14046</v>
      </c>
    </row>
    <row r="15150" spans="63:64" x14ac:dyDescent="0.25">
      <c r="BK15150" s="82">
        <v>20484</v>
      </c>
      <c r="BL15150" t="s">
        <v>14047</v>
      </c>
    </row>
    <row r="15151" spans="63:64" x14ac:dyDescent="0.25">
      <c r="BK15151" s="82">
        <v>20485</v>
      </c>
      <c r="BL15151" t="s">
        <v>3592</v>
      </c>
    </row>
    <row r="15152" spans="63:64" x14ac:dyDescent="0.25">
      <c r="BK15152" s="82">
        <v>20486</v>
      </c>
      <c r="BL15152" t="s">
        <v>14048</v>
      </c>
    </row>
    <row r="15153" spans="63:64" x14ac:dyDescent="0.25">
      <c r="BK15153" s="82">
        <v>20487</v>
      </c>
      <c r="BL15153" t="s">
        <v>14049</v>
      </c>
    </row>
    <row r="15154" spans="63:64" x14ac:dyDescent="0.25">
      <c r="BK15154" s="82">
        <v>20488</v>
      </c>
      <c r="BL15154" t="s">
        <v>14050</v>
      </c>
    </row>
    <row r="15155" spans="63:64" x14ac:dyDescent="0.25">
      <c r="BK15155" s="82">
        <v>20489</v>
      </c>
      <c r="BL15155" t="s">
        <v>14051</v>
      </c>
    </row>
    <row r="15156" spans="63:64" x14ac:dyDescent="0.25">
      <c r="BK15156" s="82">
        <v>20490</v>
      </c>
      <c r="BL15156" t="s">
        <v>6650</v>
      </c>
    </row>
    <row r="15157" spans="63:64" x14ac:dyDescent="0.25">
      <c r="BK15157" s="82">
        <v>20491</v>
      </c>
      <c r="BL15157" t="s">
        <v>12922</v>
      </c>
    </row>
    <row r="15158" spans="63:64" x14ac:dyDescent="0.25">
      <c r="BK15158" s="82">
        <v>20492</v>
      </c>
      <c r="BL15158" t="s">
        <v>14052</v>
      </c>
    </row>
    <row r="15159" spans="63:64" x14ac:dyDescent="0.25">
      <c r="BK15159" s="82">
        <v>20493</v>
      </c>
      <c r="BL15159" t="s">
        <v>14053</v>
      </c>
    </row>
    <row r="15160" spans="63:64" x14ac:dyDescent="0.25">
      <c r="BK15160" s="82">
        <v>20494</v>
      </c>
      <c r="BL15160" t="s">
        <v>14054</v>
      </c>
    </row>
    <row r="15161" spans="63:64" x14ac:dyDescent="0.25">
      <c r="BK15161" s="82">
        <v>20495</v>
      </c>
      <c r="BL15161" t="s">
        <v>14055</v>
      </c>
    </row>
    <row r="15162" spans="63:64" x14ac:dyDescent="0.25">
      <c r="BK15162" s="82">
        <v>20496</v>
      </c>
      <c r="BL15162" t="s">
        <v>2730</v>
      </c>
    </row>
    <row r="15163" spans="63:64" x14ac:dyDescent="0.25">
      <c r="BK15163" s="82">
        <v>20497</v>
      </c>
      <c r="BL15163" t="s">
        <v>14056</v>
      </c>
    </row>
    <row r="15164" spans="63:64" x14ac:dyDescent="0.25">
      <c r="BK15164" s="82">
        <v>20498</v>
      </c>
      <c r="BL15164" t="s">
        <v>12029</v>
      </c>
    </row>
    <row r="15165" spans="63:64" x14ac:dyDescent="0.25">
      <c r="BK15165" s="82">
        <v>20499</v>
      </c>
      <c r="BL15165" t="s">
        <v>14057</v>
      </c>
    </row>
    <row r="15166" spans="63:64" x14ac:dyDescent="0.25">
      <c r="BK15166" s="82">
        <v>20500</v>
      </c>
      <c r="BL15166" t="s">
        <v>14058</v>
      </c>
    </row>
    <row r="15167" spans="63:64" x14ac:dyDescent="0.25">
      <c r="BK15167" s="82">
        <v>20501</v>
      </c>
      <c r="BL15167" t="s">
        <v>14059</v>
      </c>
    </row>
    <row r="15168" spans="63:64" x14ac:dyDescent="0.25">
      <c r="BK15168" s="82">
        <v>20502</v>
      </c>
      <c r="BL15168" t="s">
        <v>14060</v>
      </c>
    </row>
    <row r="15169" spans="63:64" x14ac:dyDescent="0.25">
      <c r="BK15169" s="82">
        <v>20503</v>
      </c>
      <c r="BL15169" t="s">
        <v>13782</v>
      </c>
    </row>
    <row r="15170" spans="63:64" x14ac:dyDescent="0.25">
      <c r="BK15170" s="82">
        <v>20504</v>
      </c>
      <c r="BL15170" t="s">
        <v>6451</v>
      </c>
    </row>
    <row r="15171" spans="63:64" x14ac:dyDescent="0.25">
      <c r="BK15171" s="82">
        <v>20505</v>
      </c>
      <c r="BL15171" t="s">
        <v>14061</v>
      </c>
    </row>
    <row r="15172" spans="63:64" x14ac:dyDescent="0.25">
      <c r="BK15172" s="82">
        <v>20506</v>
      </c>
      <c r="BL15172" t="s">
        <v>13381</v>
      </c>
    </row>
    <row r="15173" spans="63:64" x14ac:dyDescent="0.25">
      <c r="BK15173" s="82">
        <v>20507</v>
      </c>
      <c r="BL15173" t="s">
        <v>12360</v>
      </c>
    </row>
    <row r="15174" spans="63:64" x14ac:dyDescent="0.25">
      <c r="BK15174" s="82">
        <v>20508</v>
      </c>
      <c r="BL15174" t="s">
        <v>14062</v>
      </c>
    </row>
    <row r="15175" spans="63:64" x14ac:dyDescent="0.25">
      <c r="BK15175" s="82">
        <v>20509</v>
      </c>
      <c r="BL15175" t="s">
        <v>14063</v>
      </c>
    </row>
    <row r="15176" spans="63:64" x14ac:dyDescent="0.25">
      <c r="BK15176" s="82">
        <v>20510</v>
      </c>
      <c r="BL15176" t="s">
        <v>13652</v>
      </c>
    </row>
    <row r="15177" spans="63:64" x14ac:dyDescent="0.25">
      <c r="BK15177" s="82">
        <v>20511</v>
      </c>
      <c r="BL15177" t="s">
        <v>14064</v>
      </c>
    </row>
    <row r="15178" spans="63:64" x14ac:dyDescent="0.25">
      <c r="BK15178" s="82">
        <v>20512</v>
      </c>
      <c r="BL15178" t="s">
        <v>13381</v>
      </c>
    </row>
    <row r="15179" spans="63:64" x14ac:dyDescent="0.25">
      <c r="BK15179" s="82">
        <v>20513</v>
      </c>
      <c r="BL15179" t="s">
        <v>6844</v>
      </c>
    </row>
    <row r="15180" spans="63:64" x14ac:dyDescent="0.25">
      <c r="BK15180" s="82">
        <v>20514</v>
      </c>
      <c r="BL15180" t="s">
        <v>11181</v>
      </c>
    </row>
    <row r="15181" spans="63:64" x14ac:dyDescent="0.25">
      <c r="BK15181" s="82">
        <v>20515</v>
      </c>
      <c r="BL15181" t="s">
        <v>4549</v>
      </c>
    </row>
    <row r="15182" spans="63:64" x14ac:dyDescent="0.25">
      <c r="BK15182" s="82">
        <v>20516</v>
      </c>
      <c r="BL15182" t="s">
        <v>13318</v>
      </c>
    </row>
    <row r="15183" spans="63:64" x14ac:dyDescent="0.25">
      <c r="BK15183" s="82">
        <v>20517</v>
      </c>
      <c r="BL15183" t="s">
        <v>8496</v>
      </c>
    </row>
    <row r="15184" spans="63:64" x14ac:dyDescent="0.25">
      <c r="BK15184" s="82">
        <v>20518</v>
      </c>
      <c r="BL15184" t="s">
        <v>14065</v>
      </c>
    </row>
    <row r="15185" spans="63:64" x14ac:dyDescent="0.25">
      <c r="BK15185" s="82">
        <v>20519</v>
      </c>
      <c r="BL15185" t="s">
        <v>14066</v>
      </c>
    </row>
    <row r="15186" spans="63:64" x14ac:dyDescent="0.25">
      <c r="BK15186" s="82">
        <v>20520</v>
      </c>
      <c r="BL15186" t="s">
        <v>14067</v>
      </c>
    </row>
    <row r="15187" spans="63:64" x14ac:dyDescent="0.25">
      <c r="BK15187" s="82">
        <v>20521</v>
      </c>
      <c r="BL15187" t="s">
        <v>13036</v>
      </c>
    </row>
    <row r="15188" spans="63:64" x14ac:dyDescent="0.25">
      <c r="BK15188" s="82">
        <v>20522</v>
      </c>
      <c r="BL15188" t="s">
        <v>14068</v>
      </c>
    </row>
    <row r="15189" spans="63:64" x14ac:dyDescent="0.25">
      <c r="BK15189" s="82">
        <v>20523</v>
      </c>
      <c r="BL15189" t="s">
        <v>14069</v>
      </c>
    </row>
    <row r="15190" spans="63:64" x14ac:dyDescent="0.25">
      <c r="BK15190" s="82">
        <v>20524</v>
      </c>
      <c r="BL15190" t="s">
        <v>14070</v>
      </c>
    </row>
    <row r="15191" spans="63:64" x14ac:dyDescent="0.25">
      <c r="BK15191" s="82">
        <v>20525</v>
      </c>
      <c r="BL15191" t="s">
        <v>14071</v>
      </c>
    </row>
    <row r="15192" spans="63:64" x14ac:dyDescent="0.25">
      <c r="BK15192" s="82">
        <v>20526</v>
      </c>
      <c r="BL15192" t="s">
        <v>14072</v>
      </c>
    </row>
    <row r="15193" spans="63:64" x14ac:dyDescent="0.25">
      <c r="BK15193" s="82">
        <v>20527</v>
      </c>
      <c r="BL15193" t="s">
        <v>14073</v>
      </c>
    </row>
    <row r="15194" spans="63:64" x14ac:dyDescent="0.25">
      <c r="BK15194" s="82">
        <v>20528</v>
      </c>
      <c r="BL15194" t="s">
        <v>14074</v>
      </c>
    </row>
    <row r="15195" spans="63:64" x14ac:dyDescent="0.25">
      <c r="BK15195" s="82">
        <v>20529</v>
      </c>
      <c r="BL15195" t="s">
        <v>14075</v>
      </c>
    </row>
    <row r="15196" spans="63:64" x14ac:dyDescent="0.25">
      <c r="BK15196" s="82">
        <v>20530</v>
      </c>
      <c r="BL15196" t="s">
        <v>13459</v>
      </c>
    </row>
    <row r="15197" spans="63:64" x14ac:dyDescent="0.25">
      <c r="BK15197" s="82">
        <v>20531</v>
      </c>
      <c r="BL15197" t="s">
        <v>13459</v>
      </c>
    </row>
    <row r="15198" spans="63:64" x14ac:dyDescent="0.25">
      <c r="BK15198" s="82">
        <v>20532</v>
      </c>
      <c r="BL15198" t="s">
        <v>14076</v>
      </c>
    </row>
    <row r="15199" spans="63:64" x14ac:dyDescent="0.25">
      <c r="BK15199" s="82">
        <v>20533</v>
      </c>
      <c r="BL15199" t="s">
        <v>7229</v>
      </c>
    </row>
    <row r="15200" spans="63:64" x14ac:dyDescent="0.25">
      <c r="BK15200" s="82">
        <v>20534</v>
      </c>
      <c r="BL15200" t="s">
        <v>14077</v>
      </c>
    </row>
    <row r="15201" spans="63:64" x14ac:dyDescent="0.25">
      <c r="BK15201" s="82">
        <v>20535</v>
      </c>
      <c r="BL15201" t="s">
        <v>14078</v>
      </c>
    </row>
    <row r="15202" spans="63:64" x14ac:dyDescent="0.25">
      <c r="BK15202" s="82">
        <v>20536</v>
      </c>
      <c r="BL15202" t="s">
        <v>13397</v>
      </c>
    </row>
    <row r="15203" spans="63:64" x14ac:dyDescent="0.25">
      <c r="BK15203" s="82">
        <v>20537</v>
      </c>
      <c r="BL15203" t="s">
        <v>13660</v>
      </c>
    </row>
    <row r="15204" spans="63:64" x14ac:dyDescent="0.25">
      <c r="BK15204" s="82">
        <v>20538</v>
      </c>
      <c r="BL15204" t="s">
        <v>14079</v>
      </c>
    </row>
    <row r="15205" spans="63:64" x14ac:dyDescent="0.25">
      <c r="BK15205" s="82">
        <v>20539</v>
      </c>
      <c r="BL15205" t="s">
        <v>2621</v>
      </c>
    </row>
    <row r="15206" spans="63:64" x14ac:dyDescent="0.25">
      <c r="BK15206" s="82">
        <v>20540</v>
      </c>
      <c r="BL15206" t="s">
        <v>3357</v>
      </c>
    </row>
    <row r="15207" spans="63:64" x14ac:dyDescent="0.25">
      <c r="BK15207" s="82">
        <v>20541</v>
      </c>
      <c r="BL15207" t="s">
        <v>14080</v>
      </c>
    </row>
    <row r="15208" spans="63:64" x14ac:dyDescent="0.25">
      <c r="BK15208" s="82">
        <v>20542</v>
      </c>
      <c r="BL15208" t="s">
        <v>12739</v>
      </c>
    </row>
    <row r="15209" spans="63:64" x14ac:dyDescent="0.25">
      <c r="BK15209" s="82">
        <v>20543</v>
      </c>
      <c r="BL15209" t="s">
        <v>9803</v>
      </c>
    </row>
    <row r="15210" spans="63:64" x14ac:dyDescent="0.25">
      <c r="BK15210" s="82">
        <v>20544</v>
      </c>
      <c r="BL15210" t="s">
        <v>14081</v>
      </c>
    </row>
    <row r="15211" spans="63:64" x14ac:dyDescent="0.25">
      <c r="BK15211" s="82">
        <v>20545</v>
      </c>
      <c r="BL15211" t="s">
        <v>14082</v>
      </c>
    </row>
    <row r="15212" spans="63:64" x14ac:dyDescent="0.25">
      <c r="BK15212" s="82">
        <v>20546</v>
      </c>
      <c r="BL15212" t="s">
        <v>14083</v>
      </c>
    </row>
    <row r="15213" spans="63:64" x14ac:dyDescent="0.25">
      <c r="BK15213" s="82">
        <v>20547</v>
      </c>
      <c r="BL15213" t="s">
        <v>9621</v>
      </c>
    </row>
    <row r="15214" spans="63:64" x14ac:dyDescent="0.25">
      <c r="BK15214" s="82">
        <v>20548</v>
      </c>
      <c r="BL15214" t="s">
        <v>14084</v>
      </c>
    </row>
    <row r="15215" spans="63:64" x14ac:dyDescent="0.25">
      <c r="BK15215" s="82">
        <v>20549</v>
      </c>
      <c r="BL15215" t="s">
        <v>14085</v>
      </c>
    </row>
    <row r="15216" spans="63:64" x14ac:dyDescent="0.25">
      <c r="BK15216" s="82">
        <v>20550</v>
      </c>
      <c r="BL15216" t="s">
        <v>14086</v>
      </c>
    </row>
    <row r="15217" spans="63:64" x14ac:dyDescent="0.25">
      <c r="BK15217" s="82">
        <v>20551</v>
      </c>
      <c r="BL15217" t="s">
        <v>14087</v>
      </c>
    </row>
    <row r="15218" spans="63:64" x14ac:dyDescent="0.25">
      <c r="BK15218" s="82">
        <v>20552</v>
      </c>
      <c r="BL15218" t="s">
        <v>14088</v>
      </c>
    </row>
    <row r="15219" spans="63:64" x14ac:dyDescent="0.25">
      <c r="BK15219" s="82">
        <v>20553</v>
      </c>
      <c r="BL15219" t="s">
        <v>1767</v>
      </c>
    </row>
    <row r="15220" spans="63:64" x14ac:dyDescent="0.25">
      <c r="BK15220" s="82">
        <v>20554</v>
      </c>
      <c r="BL15220" t="s">
        <v>14089</v>
      </c>
    </row>
    <row r="15221" spans="63:64" x14ac:dyDescent="0.25">
      <c r="BK15221" s="82">
        <v>20555</v>
      </c>
      <c r="BL15221" t="s">
        <v>14090</v>
      </c>
    </row>
    <row r="15222" spans="63:64" x14ac:dyDescent="0.25">
      <c r="BK15222" s="82">
        <v>20556</v>
      </c>
      <c r="BL15222" t="s">
        <v>14091</v>
      </c>
    </row>
    <row r="15223" spans="63:64" x14ac:dyDescent="0.25">
      <c r="BK15223" s="82">
        <v>20557</v>
      </c>
      <c r="BL15223" t="s">
        <v>14091</v>
      </c>
    </row>
    <row r="15224" spans="63:64" x14ac:dyDescent="0.25">
      <c r="BK15224" s="82">
        <v>20558</v>
      </c>
      <c r="BL15224" t="s">
        <v>14091</v>
      </c>
    </row>
    <row r="15225" spans="63:64" x14ac:dyDescent="0.25">
      <c r="BK15225" s="82">
        <v>20559</v>
      </c>
      <c r="BL15225" t="s">
        <v>12927</v>
      </c>
    </row>
    <row r="15226" spans="63:64" x14ac:dyDescent="0.25">
      <c r="BK15226" s="82">
        <v>20560</v>
      </c>
      <c r="BL15226" t="s">
        <v>14092</v>
      </c>
    </row>
    <row r="15227" spans="63:64" x14ac:dyDescent="0.25">
      <c r="BK15227" s="82">
        <v>20561</v>
      </c>
      <c r="BL15227" t="s">
        <v>14093</v>
      </c>
    </row>
    <row r="15228" spans="63:64" x14ac:dyDescent="0.25">
      <c r="BK15228" s="82">
        <v>20562</v>
      </c>
      <c r="BL15228" t="s">
        <v>7042</v>
      </c>
    </row>
    <row r="15229" spans="63:64" x14ac:dyDescent="0.25">
      <c r="BK15229" s="82">
        <v>20563</v>
      </c>
      <c r="BL15229" t="s">
        <v>14094</v>
      </c>
    </row>
    <row r="15230" spans="63:64" x14ac:dyDescent="0.25">
      <c r="BK15230" s="82">
        <v>20564</v>
      </c>
      <c r="BL15230" t="s">
        <v>14060</v>
      </c>
    </row>
    <row r="15231" spans="63:64" x14ac:dyDescent="0.25">
      <c r="BK15231" s="82">
        <v>20565</v>
      </c>
      <c r="BL15231" t="s">
        <v>14095</v>
      </c>
    </row>
    <row r="15232" spans="63:64" x14ac:dyDescent="0.25">
      <c r="BK15232" s="82">
        <v>20566</v>
      </c>
      <c r="BL15232" t="s">
        <v>14096</v>
      </c>
    </row>
    <row r="15233" spans="63:64" x14ac:dyDescent="0.25">
      <c r="BK15233" s="82">
        <v>20567</v>
      </c>
      <c r="BL15233" t="s">
        <v>3357</v>
      </c>
    </row>
    <row r="15234" spans="63:64" x14ac:dyDescent="0.25">
      <c r="BK15234" s="82">
        <v>20568</v>
      </c>
      <c r="BL15234" t="s">
        <v>14097</v>
      </c>
    </row>
    <row r="15235" spans="63:64" x14ac:dyDescent="0.25">
      <c r="BK15235" s="82">
        <v>20569</v>
      </c>
      <c r="BL15235" t="s">
        <v>14098</v>
      </c>
    </row>
    <row r="15236" spans="63:64" x14ac:dyDescent="0.25">
      <c r="BK15236" s="82">
        <v>20570</v>
      </c>
      <c r="BL15236" t="s">
        <v>6253</v>
      </c>
    </row>
    <row r="15237" spans="63:64" x14ac:dyDescent="0.25">
      <c r="BK15237" s="82">
        <v>20571</v>
      </c>
      <c r="BL15237" t="s">
        <v>14099</v>
      </c>
    </row>
    <row r="15238" spans="63:64" x14ac:dyDescent="0.25">
      <c r="BK15238" s="82">
        <v>20572</v>
      </c>
      <c r="BL15238" t="s">
        <v>14100</v>
      </c>
    </row>
    <row r="15239" spans="63:64" x14ac:dyDescent="0.25">
      <c r="BK15239" s="82">
        <v>20573</v>
      </c>
      <c r="BL15239" t="s">
        <v>14082</v>
      </c>
    </row>
    <row r="15240" spans="63:64" x14ac:dyDescent="0.25">
      <c r="BK15240" s="82">
        <v>20574</v>
      </c>
      <c r="BL15240" t="s">
        <v>14101</v>
      </c>
    </row>
    <row r="15241" spans="63:64" x14ac:dyDescent="0.25">
      <c r="BK15241" s="82">
        <v>20575</v>
      </c>
      <c r="BL15241" t="s">
        <v>14102</v>
      </c>
    </row>
    <row r="15242" spans="63:64" x14ac:dyDescent="0.25">
      <c r="BK15242" s="82">
        <v>20576</v>
      </c>
      <c r="BL15242" t="s">
        <v>14103</v>
      </c>
    </row>
    <row r="15243" spans="63:64" x14ac:dyDescent="0.25">
      <c r="BK15243" s="82">
        <v>20577</v>
      </c>
      <c r="BL15243" t="s">
        <v>14104</v>
      </c>
    </row>
    <row r="15244" spans="63:64" x14ac:dyDescent="0.25">
      <c r="BK15244" s="82">
        <v>20578</v>
      </c>
      <c r="BL15244" t="s">
        <v>14105</v>
      </c>
    </row>
    <row r="15245" spans="63:64" x14ac:dyDescent="0.25">
      <c r="BK15245" s="82">
        <v>20579</v>
      </c>
      <c r="BL15245" t="s">
        <v>12442</v>
      </c>
    </row>
    <row r="15246" spans="63:64" x14ac:dyDescent="0.25">
      <c r="BK15246" s="82">
        <v>20580</v>
      </c>
      <c r="BL15246" t="s">
        <v>14106</v>
      </c>
    </row>
    <row r="15247" spans="63:64" x14ac:dyDescent="0.25">
      <c r="BK15247" s="82">
        <v>20581</v>
      </c>
      <c r="BL15247" t="s">
        <v>14107</v>
      </c>
    </row>
    <row r="15248" spans="63:64" x14ac:dyDescent="0.25">
      <c r="BK15248" s="82">
        <v>20582</v>
      </c>
      <c r="BL15248" t="s">
        <v>13808</v>
      </c>
    </row>
    <row r="15249" spans="63:64" x14ac:dyDescent="0.25">
      <c r="BK15249" s="82">
        <v>20583</v>
      </c>
      <c r="BL15249" t="s">
        <v>9758</v>
      </c>
    </row>
    <row r="15250" spans="63:64" x14ac:dyDescent="0.25">
      <c r="BK15250" s="82">
        <v>20584</v>
      </c>
      <c r="BL15250" t="s">
        <v>14108</v>
      </c>
    </row>
    <row r="15251" spans="63:64" x14ac:dyDescent="0.25">
      <c r="BK15251" s="82">
        <v>20585</v>
      </c>
      <c r="BL15251" t="s">
        <v>3357</v>
      </c>
    </row>
    <row r="15252" spans="63:64" x14ac:dyDescent="0.25">
      <c r="BK15252" s="82">
        <v>20586</v>
      </c>
      <c r="BL15252" t="s">
        <v>14109</v>
      </c>
    </row>
    <row r="15253" spans="63:64" x14ac:dyDescent="0.25">
      <c r="BK15253" s="82">
        <v>20587</v>
      </c>
      <c r="BL15253" t="s">
        <v>14110</v>
      </c>
    </row>
    <row r="15254" spans="63:64" x14ac:dyDescent="0.25">
      <c r="BK15254" s="82">
        <v>20588</v>
      </c>
      <c r="BL15254" t="s">
        <v>817</v>
      </c>
    </row>
    <row r="15255" spans="63:64" x14ac:dyDescent="0.25">
      <c r="BK15255" s="82">
        <v>20589</v>
      </c>
      <c r="BL15255" t="s">
        <v>14111</v>
      </c>
    </row>
    <row r="15256" spans="63:64" x14ac:dyDescent="0.25">
      <c r="BK15256" s="82">
        <v>20590</v>
      </c>
      <c r="BL15256" t="s">
        <v>13884</v>
      </c>
    </row>
    <row r="15257" spans="63:64" x14ac:dyDescent="0.25">
      <c r="BK15257" s="82">
        <v>20591</v>
      </c>
      <c r="BL15257" t="s">
        <v>7849</v>
      </c>
    </row>
    <row r="15258" spans="63:64" x14ac:dyDescent="0.25">
      <c r="BK15258" s="82">
        <v>20592</v>
      </c>
      <c r="BL15258" t="s">
        <v>10869</v>
      </c>
    </row>
    <row r="15259" spans="63:64" x14ac:dyDescent="0.25">
      <c r="BK15259" s="82">
        <v>20593</v>
      </c>
      <c r="BL15259" t="s">
        <v>6767</v>
      </c>
    </row>
    <row r="15260" spans="63:64" x14ac:dyDescent="0.25">
      <c r="BK15260" s="82">
        <v>20594</v>
      </c>
      <c r="BL15260" t="s">
        <v>9660</v>
      </c>
    </row>
    <row r="15261" spans="63:64" x14ac:dyDescent="0.25">
      <c r="BK15261" s="82">
        <v>20595</v>
      </c>
      <c r="BL15261" t="s">
        <v>14112</v>
      </c>
    </row>
    <row r="15262" spans="63:64" x14ac:dyDescent="0.25">
      <c r="BK15262" s="82">
        <v>20596</v>
      </c>
      <c r="BL15262" t="s">
        <v>14113</v>
      </c>
    </row>
    <row r="15263" spans="63:64" x14ac:dyDescent="0.25">
      <c r="BK15263" s="82">
        <v>20597</v>
      </c>
      <c r="BL15263" t="s">
        <v>14114</v>
      </c>
    </row>
    <row r="15264" spans="63:64" x14ac:dyDescent="0.25">
      <c r="BK15264" s="82">
        <v>20598</v>
      </c>
      <c r="BL15264" t="s">
        <v>13654</v>
      </c>
    </row>
    <row r="15265" spans="63:64" x14ac:dyDescent="0.25">
      <c r="BK15265" s="82">
        <v>20599</v>
      </c>
      <c r="BL15265" t="s">
        <v>14115</v>
      </c>
    </row>
    <row r="15266" spans="63:64" x14ac:dyDescent="0.25">
      <c r="BK15266" s="82">
        <v>20600</v>
      </c>
      <c r="BL15266" t="s">
        <v>14116</v>
      </c>
    </row>
    <row r="15267" spans="63:64" x14ac:dyDescent="0.25">
      <c r="BK15267" s="82">
        <v>20601</v>
      </c>
      <c r="BL15267" t="s">
        <v>14117</v>
      </c>
    </row>
    <row r="15268" spans="63:64" x14ac:dyDescent="0.25">
      <c r="BK15268" s="82">
        <v>20602</v>
      </c>
      <c r="BL15268" t="s">
        <v>14118</v>
      </c>
    </row>
    <row r="15269" spans="63:64" x14ac:dyDescent="0.25">
      <c r="BK15269" s="82">
        <v>20603</v>
      </c>
      <c r="BL15269" t="s">
        <v>14119</v>
      </c>
    </row>
    <row r="15270" spans="63:64" x14ac:dyDescent="0.25">
      <c r="BK15270" s="82">
        <v>20604</v>
      </c>
      <c r="BL15270" t="s">
        <v>8828</v>
      </c>
    </row>
    <row r="15271" spans="63:64" x14ac:dyDescent="0.25">
      <c r="BK15271" s="82">
        <v>20605</v>
      </c>
      <c r="BL15271" t="s">
        <v>14120</v>
      </c>
    </row>
    <row r="15272" spans="63:64" x14ac:dyDescent="0.25">
      <c r="BK15272" s="82">
        <v>20606</v>
      </c>
      <c r="BL15272" t="s">
        <v>13515</v>
      </c>
    </row>
    <row r="15273" spans="63:64" x14ac:dyDescent="0.25">
      <c r="BK15273" s="82">
        <v>20607</v>
      </c>
      <c r="BL15273" t="s">
        <v>13793</v>
      </c>
    </row>
    <row r="15274" spans="63:64" x14ac:dyDescent="0.25">
      <c r="BK15274" s="82">
        <v>20608</v>
      </c>
      <c r="BL15274" t="s">
        <v>14121</v>
      </c>
    </row>
    <row r="15275" spans="63:64" x14ac:dyDescent="0.25">
      <c r="BK15275" s="82">
        <v>20609</v>
      </c>
      <c r="BL15275" t="s">
        <v>11742</v>
      </c>
    </row>
    <row r="15276" spans="63:64" x14ac:dyDescent="0.25">
      <c r="BK15276" s="82">
        <v>20610</v>
      </c>
      <c r="BL15276" t="s">
        <v>14122</v>
      </c>
    </row>
    <row r="15277" spans="63:64" x14ac:dyDescent="0.25">
      <c r="BK15277" s="82">
        <v>20611</v>
      </c>
      <c r="BL15277" t="s">
        <v>5252</v>
      </c>
    </row>
    <row r="15278" spans="63:64" x14ac:dyDescent="0.25">
      <c r="BK15278" s="82">
        <v>20612</v>
      </c>
      <c r="BL15278" t="s">
        <v>14123</v>
      </c>
    </row>
    <row r="15279" spans="63:64" x14ac:dyDescent="0.25">
      <c r="BK15279" s="82">
        <v>20613</v>
      </c>
      <c r="BL15279" t="s">
        <v>4761</v>
      </c>
    </row>
    <row r="15280" spans="63:64" x14ac:dyDescent="0.25">
      <c r="BK15280" s="82">
        <v>20614</v>
      </c>
      <c r="BL15280" t="s">
        <v>3637</v>
      </c>
    </row>
    <row r="15281" spans="63:64" x14ac:dyDescent="0.25">
      <c r="BK15281" s="82">
        <v>20615</v>
      </c>
      <c r="BL15281" t="s">
        <v>14124</v>
      </c>
    </row>
    <row r="15282" spans="63:64" x14ac:dyDescent="0.25">
      <c r="BK15282" s="82">
        <v>20616</v>
      </c>
      <c r="BL15282" t="s">
        <v>14125</v>
      </c>
    </row>
    <row r="15283" spans="63:64" x14ac:dyDescent="0.25">
      <c r="BK15283" s="82">
        <v>20617</v>
      </c>
      <c r="BL15283" t="s">
        <v>14126</v>
      </c>
    </row>
    <row r="15284" spans="63:64" x14ac:dyDescent="0.25">
      <c r="BK15284" s="82">
        <v>20618</v>
      </c>
      <c r="BL15284" t="s">
        <v>14127</v>
      </c>
    </row>
    <row r="15285" spans="63:64" x14ac:dyDescent="0.25">
      <c r="BK15285" s="82">
        <v>20619</v>
      </c>
      <c r="BL15285" t="s">
        <v>14128</v>
      </c>
    </row>
    <row r="15286" spans="63:64" x14ac:dyDescent="0.25">
      <c r="BK15286" s="82">
        <v>20620</v>
      </c>
      <c r="BL15286" t="s">
        <v>14129</v>
      </c>
    </row>
    <row r="15287" spans="63:64" x14ac:dyDescent="0.25">
      <c r="BK15287" s="82">
        <v>20621</v>
      </c>
      <c r="BL15287" t="s">
        <v>14130</v>
      </c>
    </row>
    <row r="15288" spans="63:64" x14ac:dyDescent="0.25">
      <c r="BK15288" s="82">
        <v>20622</v>
      </c>
      <c r="BL15288" t="s">
        <v>14131</v>
      </c>
    </row>
    <row r="15289" spans="63:64" x14ac:dyDescent="0.25">
      <c r="BK15289" s="82">
        <v>20623</v>
      </c>
      <c r="BL15289" t="s">
        <v>14132</v>
      </c>
    </row>
    <row r="15290" spans="63:64" x14ac:dyDescent="0.25">
      <c r="BK15290" s="82">
        <v>20624</v>
      </c>
      <c r="BL15290" t="s">
        <v>14133</v>
      </c>
    </row>
    <row r="15291" spans="63:64" x14ac:dyDescent="0.25">
      <c r="BK15291" s="82">
        <v>20625</v>
      </c>
      <c r="BL15291" t="s">
        <v>14134</v>
      </c>
    </row>
    <row r="15292" spans="63:64" x14ac:dyDescent="0.25">
      <c r="BK15292" s="82">
        <v>20626</v>
      </c>
      <c r="BL15292" t="s">
        <v>14135</v>
      </c>
    </row>
    <row r="15293" spans="63:64" x14ac:dyDescent="0.25">
      <c r="BK15293" s="82">
        <v>20627</v>
      </c>
      <c r="BL15293" t="s">
        <v>14136</v>
      </c>
    </row>
    <row r="15294" spans="63:64" x14ac:dyDescent="0.25">
      <c r="BK15294" s="82">
        <v>20628</v>
      </c>
      <c r="BL15294" t="s">
        <v>9800</v>
      </c>
    </row>
    <row r="15295" spans="63:64" x14ac:dyDescent="0.25">
      <c r="BK15295" s="82">
        <v>20629</v>
      </c>
      <c r="BL15295" t="s">
        <v>13004</v>
      </c>
    </row>
    <row r="15296" spans="63:64" x14ac:dyDescent="0.25">
      <c r="BK15296" s="82">
        <v>20630</v>
      </c>
      <c r="BL15296" t="s">
        <v>14137</v>
      </c>
    </row>
    <row r="15297" spans="63:64" x14ac:dyDescent="0.25">
      <c r="BK15297" s="82">
        <v>20631</v>
      </c>
      <c r="BL15297" t="s">
        <v>14138</v>
      </c>
    </row>
    <row r="15298" spans="63:64" x14ac:dyDescent="0.25">
      <c r="BK15298" s="82">
        <v>20632</v>
      </c>
      <c r="BL15298" t="s">
        <v>6429</v>
      </c>
    </row>
    <row r="15299" spans="63:64" x14ac:dyDescent="0.25">
      <c r="BK15299" s="82">
        <v>20633</v>
      </c>
      <c r="BL15299" t="s">
        <v>14139</v>
      </c>
    </row>
    <row r="15300" spans="63:64" x14ac:dyDescent="0.25">
      <c r="BK15300" s="82">
        <v>20634</v>
      </c>
      <c r="BL15300" t="s">
        <v>7849</v>
      </c>
    </row>
    <row r="15301" spans="63:64" x14ac:dyDescent="0.25">
      <c r="BK15301" s="82">
        <v>20635</v>
      </c>
      <c r="BL15301" t="s">
        <v>14140</v>
      </c>
    </row>
    <row r="15302" spans="63:64" x14ac:dyDescent="0.25">
      <c r="BK15302" s="82">
        <v>20636</v>
      </c>
      <c r="BL15302" t="s">
        <v>8996</v>
      </c>
    </row>
    <row r="15303" spans="63:64" x14ac:dyDescent="0.25">
      <c r="BK15303" s="82">
        <v>20637</v>
      </c>
      <c r="BL15303" t="s">
        <v>14141</v>
      </c>
    </row>
    <row r="15304" spans="63:64" x14ac:dyDescent="0.25">
      <c r="BK15304" s="82">
        <v>20638</v>
      </c>
      <c r="BL15304" t="s">
        <v>14142</v>
      </c>
    </row>
    <row r="15305" spans="63:64" x14ac:dyDescent="0.25">
      <c r="BK15305" s="82">
        <v>20639</v>
      </c>
      <c r="BL15305" t="s">
        <v>14143</v>
      </c>
    </row>
    <row r="15306" spans="63:64" x14ac:dyDescent="0.25">
      <c r="BK15306" s="82">
        <v>20640</v>
      </c>
      <c r="BL15306" t="s">
        <v>12697</v>
      </c>
    </row>
    <row r="15307" spans="63:64" x14ac:dyDescent="0.25">
      <c r="BK15307" s="82">
        <v>20641</v>
      </c>
      <c r="BL15307" t="s">
        <v>14144</v>
      </c>
    </row>
    <row r="15308" spans="63:64" x14ac:dyDescent="0.25">
      <c r="BK15308" s="82">
        <v>20642</v>
      </c>
      <c r="BL15308" t="s">
        <v>9695</v>
      </c>
    </row>
    <row r="15309" spans="63:64" x14ac:dyDescent="0.25">
      <c r="BK15309" s="82">
        <v>20643</v>
      </c>
      <c r="BL15309" t="s">
        <v>14145</v>
      </c>
    </row>
    <row r="15310" spans="63:64" x14ac:dyDescent="0.25">
      <c r="BK15310" s="82">
        <v>20644</v>
      </c>
      <c r="BL15310" t="s">
        <v>5813</v>
      </c>
    </row>
    <row r="15311" spans="63:64" x14ac:dyDescent="0.25">
      <c r="BK15311" s="82">
        <v>20645</v>
      </c>
      <c r="BL15311" t="s">
        <v>14146</v>
      </c>
    </row>
    <row r="15312" spans="63:64" x14ac:dyDescent="0.25">
      <c r="BK15312" s="82">
        <v>20646</v>
      </c>
      <c r="BL15312" t="s">
        <v>7325</v>
      </c>
    </row>
    <row r="15313" spans="63:64" x14ac:dyDescent="0.25">
      <c r="BK15313" s="82">
        <v>20647</v>
      </c>
      <c r="BL15313" t="s">
        <v>14147</v>
      </c>
    </row>
    <row r="15314" spans="63:64" x14ac:dyDescent="0.25">
      <c r="BK15314" s="82">
        <v>20648</v>
      </c>
      <c r="BL15314" t="s">
        <v>5751</v>
      </c>
    </row>
    <row r="15315" spans="63:64" x14ac:dyDescent="0.25">
      <c r="BK15315" s="82">
        <v>20649</v>
      </c>
      <c r="BL15315" t="s">
        <v>7173</v>
      </c>
    </row>
    <row r="15316" spans="63:64" x14ac:dyDescent="0.25">
      <c r="BK15316" s="82">
        <v>20650</v>
      </c>
      <c r="BL15316" t="s">
        <v>14148</v>
      </c>
    </row>
    <row r="15317" spans="63:64" x14ac:dyDescent="0.25">
      <c r="BK15317" s="82">
        <v>20651</v>
      </c>
      <c r="BL15317" t="s">
        <v>10960</v>
      </c>
    </row>
    <row r="15318" spans="63:64" x14ac:dyDescent="0.25">
      <c r="BK15318" s="82">
        <v>20652</v>
      </c>
      <c r="BL15318" t="s">
        <v>14149</v>
      </c>
    </row>
    <row r="15319" spans="63:64" x14ac:dyDescent="0.25">
      <c r="BK15319" s="82">
        <v>20653</v>
      </c>
      <c r="BL15319" t="s">
        <v>14150</v>
      </c>
    </row>
    <row r="15320" spans="63:64" x14ac:dyDescent="0.25">
      <c r="BK15320" s="82">
        <v>20654</v>
      </c>
      <c r="BL15320" t="s">
        <v>14151</v>
      </c>
    </row>
    <row r="15321" spans="63:64" x14ac:dyDescent="0.25">
      <c r="BK15321" s="82">
        <v>20655</v>
      </c>
      <c r="BL15321" t="s">
        <v>14152</v>
      </c>
    </row>
    <row r="15322" spans="63:64" x14ac:dyDescent="0.25">
      <c r="BK15322" s="82">
        <v>20656</v>
      </c>
      <c r="BL15322" t="s">
        <v>14153</v>
      </c>
    </row>
    <row r="15323" spans="63:64" x14ac:dyDescent="0.25">
      <c r="BK15323" s="82">
        <v>20657</v>
      </c>
      <c r="BL15323" t="s">
        <v>14153</v>
      </c>
    </row>
    <row r="15324" spans="63:64" x14ac:dyDescent="0.25">
      <c r="BK15324" s="82">
        <v>20658</v>
      </c>
      <c r="BL15324" t="s">
        <v>13459</v>
      </c>
    </row>
    <row r="15325" spans="63:64" x14ac:dyDescent="0.25">
      <c r="BK15325" s="82">
        <v>20659</v>
      </c>
      <c r="BL15325" t="s">
        <v>14154</v>
      </c>
    </row>
    <row r="15326" spans="63:64" x14ac:dyDescent="0.25">
      <c r="BK15326" s="82">
        <v>20660</v>
      </c>
      <c r="BL15326" t="s">
        <v>2501</v>
      </c>
    </row>
    <row r="15327" spans="63:64" x14ac:dyDescent="0.25">
      <c r="BK15327" s="82">
        <v>20661</v>
      </c>
      <c r="BL15327" t="s">
        <v>14155</v>
      </c>
    </row>
    <row r="15328" spans="63:64" x14ac:dyDescent="0.25">
      <c r="BK15328" s="82">
        <v>20662</v>
      </c>
      <c r="BL15328" t="s">
        <v>8646</v>
      </c>
    </row>
    <row r="15329" spans="63:64" x14ac:dyDescent="0.25">
      <c r="BK15329" s="82">
        <v>20663</v>
      </c>
      <c r="BL15329" t="s">
        <v>14156</v>
      </c>
    </row>
    <row r="15330" spans="63:64" x14ac:dyDescent="0.25">
      <c r="BK15330" s="82">
        <v>20664</v>
      </c>
      <c r="BL15330" t="s">
        <v>14157</v>
      </c>
    </row>
    <row r="15331" spans="63:64" x14ac:dyDescent="0.25">
      <c r="BK15331" s="82">
        <v>20665</v>
      </c>
      <c r="BL15331" t="s">
        <v>14158</v>
      </c>
    </row>
    <row r="15332" spans="63:64" x14ac:dyDescent="0.25">
      <c r="BK15332" s="82">
        <v>20666</v>
      </c>
      <c r="BL15332" t="s">
        <v>14159</v>
      </c>
    </row>
    <row r="15333" spans="63:64" x14ac:dyDescent="0.25">
      <c r="BK15333" s="82">
        <v>20667</v>
      </c>
      <c r="BL15333" t="s">
        <v>13948</v>
      </c>
    </row>
    <row r="15334" spans="63:64" x14ac:dyDescent="0.25">
      <c r="BK15334" s="82">
        <v>20668</v>
      </c>
      <c r="BL15334" t="s">
        <v>14160</v>
      </c>
    </row>
    <row r="15335" spans="63:64" x14ac:dyDescent="0.25">
      <c r="BK15335" s="82">
        <v>20669</v>
      </c>
      <c r="BL15335" t="s">
        <v>6289</v>
      </c>
    </row>
    <row r="15336" spans="63:64" x14ac:dyDescent="0.25">
      <c r="BK15336" s="82">
        <v>20670</v>
      </c>
      <c r="BL15336" t="s">
        <v>2342</v>
      </c>
    </row>
    <row r="15337" spans="63:64" x14ac:dyDescent="0.25">
      <c r="BK15337" s="82">
        <v>20671</v>
      </c>
      <c r="BL15337" t="s">
        <v>8627</v>
      </c>
    </row>
    <row r="15338" spans="63:64" x14ac:dyDescent="0.25">
      <c r="BK15338" s="82">
        <v>20672</v>
      </c>
      <c r="BL15338" t="s">
        <v>10960</v>
      </c>
    </row>
    <row r="15339" spans="63:64" x14ac:dyDescent="0.25">
      <c r="BK15339" s="82">
        <v>20673</v>
      </c>
      <c r="BL15339" t="s">
        <v>13970</v>
      </c>
    </row>
    <row r="15340" spans="63:64" x14ac:dyDescent="0.25">
      <c r="BK15340" s="82">
        <v>20674</v>
      </c>
      <c r="BL15340" t="s">
        <v>3702</v>
      </c>
    </row>
    <row r="15341" spans="63:64" x14ac:dyDescent="0.25">
      <c r="BK15341" s="82">
        <v>20675</v>
      </c>
      <c r="BL15341" t="s">
        <v>6778</v>
      </c>
    </row>
    <row r="15342" spans="63:64" x14ac:dyDescent="0.25">
      <c r="BK15342" s="82">
        <v>20676</v>
      </c>
      <c r="BL15342" t="s">
        <v>4510</v>
      </c>
    </row>
    <row r="15343" spans="63:64" x14ac:dyDescent="0.25">
      <c r="BK15343" s="82">
        <v>20677</v>
      </c>
      <c r="BL15343" t="s">
        <v>14161</v>
      </c>
    </row>
    <row r="15344" spans="63:64" x14ac:dyDescent="0.25">
      <c r="BK15344" s="82">
        <v>20678</v>
      </c>
      <c r="BL15344" t="s">
        <v>13802</v>
      </c>
    </row>
    <row r="15345" spans="63:64" x14ac:dyDescent="0.25">
      <c r="BK15345" s="82">
        <v>20679</v>
      </c>
      <c r="BL15345" t="s">
        <v>14159</v>
      </c>
    </row>
    <row r="15346" spans="63:64" x14ac:dyDescent="0.25">
      <c r="BK15346" s="82">
        <v>20680</v>
      </c>
      <c r="BL15346" t="s">
        <v>13667</v>
      </c>
    </row>
    <row r="15347" spans="63:64" x14ac:dyDescent="0.25">
      <c r="BK15347" s="82">
        <v>20681</v>
      </c>
      <c r="BL15347" t="s">
        <v>14162</v>
      </c>
    </row>
    <row r="15348" spans="63:64" x14ac:dyDescent="0.25">
      <c r="BK15348" s="82">
        <v>20682</v>
      </c>
      <c r="BL15348" t="s">
        <v>14163</v>
      </c>
    </row>
    <row r="15349" spans="63:64" x14ac:dyDescent="0.25">
      <c r="BK15349" s="82">
        <v>20683</v>
      </c>
      <c r="BL15349" t="s">
        <v>14164</v>
      </c>
    </row>
    <row r="15350" spans="63:64" x14ac:dyDescent="0.25">
      <c r="BK15350" s="82">
        <v>20684</v>
      </c>
      <c r="BL15350" t="s">
        <v>14165</v>
      </c>
    </row>
    <row r="15351" spans="63:64" x14ac:dyDescent="0.25">
      <c r="BK15351" s="82">
        <v>20685</v>
      </c>
      <c r="BL15351" t="s">
        <v>14166</v>
      </c>
    </row>
    <row r="15352" spans="63:64" x14ac:dyDescent="0.25">
      <c r="BK15352" s="82">
        <v>20686</v>
      </c>
      <c r="BL15352" t="s">
        <v>14167</v>
      </c>
    </row>
    <row r="15353" spans="63:64" x14ac:dyDescent="0.25">
      <c r="BK15353" s="82">
        <v>20687</v>
      </c>
      <c r="BL15353" t="s">
        <v>14168</v>
      </c>
    </row>
    <row r="15354" spans="63:64" x14ac:dyDescent="0.25">
      <c r="BK15354" s="82">
        <v>20688</v>
      </c>
      <c r="BL15354" t="s">
        <v>7856</v>
      </c>
    </row>
    <row r="15355" spans="63:64" x14ac:dyDescent="0.25">
      <c r="BK15355" s="82">
        <v>20689</v>
      </c>
      <c r="BL15355" t="s">
        <v>14169</v>
      </c>
    </row>
    <row r="15356" spans="63:64" x14ac:dyDescent="0.25">
      <c r="BK15356" s="82">
        <v>20690</v>
      </c>
      <c r="BL15356" t="s">
        <v>14170</v>
      </c>
    </row>
    <row r="15357" spans="63:64" x14ac:dyDescent="0.25">
      <c r="BK15357" s="82">
        <v>20692</v>
      </c>
      <c r="BL15357" t="s">
        <v>8709</v>
      </c>
    </row>
    <row r="15358" spans="63:64" x14ac:dyDescent="0.25">
      <c r="BK15358" s="82">
        <v>20693</v>
      </c>
      <c r="BL15358" t="s">
        <v>14171</v>
      </c>
    </row>
    <row r="15359" spans="63:64" x14ac:dyDescent="0.25">
      <c r="BK15359" s="82">
        <v>20694</v>
      </c>
      <c r="BL15359" t="s">
        <v>14172</v>
      </c>
    </row>
    <row r="15360" spans="63:64" x14ac:dyDescent="0.25">
      <c r="BK15360" s="82">
        <v>20695</v>
      </c>
      <c r="BL15360" t="s">
        <v>14173</v>
      </c>
    </row>
    <row r="15361" spans="63:64" x14ac:dyDescent="0.25">
      <c r="BK15361" s="82">
        <v>20696</v>
      </c>
      <c r="BL15361" t="s">
        <v>14174</v>
      </c>
    </row>
    <row r="15362" spans="63:64" x14ac:dyDescent="0.25">
      <c r="BK15362" s="82">
        <v>20697</v>
      </c>
      <c r="BL15362" t="s">
        <v>14175</v>
      </c>
    </row>
    <row r="15363" spans="63:64" x14ac:dyDescent="0.25">
      <c r="BK15363" s="82">
        <v>20698</v>
      </c>
      <c r="BL15363" t="s">
        <v>14176</v>
      </c>
    </row>
    <row r="15364" spans="63:64" x14ac:dyDescent="0.25">
      <c r="BK15364" s="82">
        <v>20699</v>
      </c>
      <c r="BL15364" t="s">
        <v>5514</v>
      </c>
    </row>
    <row r="15365" spans="63:64" x14ac:dyDescent="0.25">
      <c r="BK15365" s="82">
        <v>20700</v>
      </c>
      <c r="BL15365" t="s">
        <v>14177</v>
      </c>
    </row>
    <row r="15366" spans="63:64" x14ac:dyDescent="0.25">
      <c r="BK15366" s="82">
        <v>20701</v>
      </c>
      <c r="BL15366" t="s">
        <v>14178</v>
      </c>
    </row>
    <row r="15367" spans="63:64" x14ac:dyDescent="0.25">
      <c r="BK15367" s="82">
        <v>20702</v>
      </c>
      <c r="BL15367" t="s">
        <v>13802</v>
      </c>
    </row>
    <row r="15368" spans="63:64" x14ac:dyDescent="0.25">
      <c r="BK15368" s="82">
        <v>20703</v>
      </c>
      <c r="BL15368" t="s">
        <v>14179</v>
      </c>
    </row>
    <row r="15369" spans="63:64" x14ac:dyDescent="0.25">
      <c r="BK15369" s="82">
        <v>20704</v>
      </c>
      <c r="BL15369" t="s">
        <v>14180</v>
      </c>
    </row>
    <row r="15370" spans="63:64" x14ac:dyDescent="0.25">
      <c r="BK15370" s="82">
        <v>20705</v>
      </c>
      <c r="BL15370" t="s">
        <v>14181</v>
      </c>
    </row>
    <row r="15371" spans="63:64" x14ac:dyDescent="0.25">
      <c r="BK15371" s="82">
        <v>20706</v>
      </c>
      <c r="BL15371" t="s">
        <v>14182</v>
      </c>
    </row>
    <row r="15372" spans="63:64" x14ac:dyDescent="0.25">
      <c r="BK15372" s="82">
        <v>20707</v>
      </c>
      <c r="BL15372" t="s">
        <v>14183</v>
      </c>
    </row>
    <row r="15373" spans="63:64" x14ac:dyDescent="0.25">
      <c r="BK15373" s="82">
        <v>20708</v>
      </c>
      <c r="BL15373" t="s">
        <v>14184</v>
      </c>
    </row>
    <row r="15374" spans="63:64" x14ac:dyDescent="0.25">
      <c r="BK15374" s="82">
        <v>20709</v>
      </c>
      <c r="BL15374" t="s">
        <v>14185</v>
      </c>
    </row>
    <row r="15375" spans="63:64" x14ac:dyDescent="0.25">
      <c r="BK15375" s="82">
        <v>20710</v>
      </c>
      <c r="BL15375" t="s">
        <v>14186</v>
      </c>
    </row>
    <row r="15376" spans="63:64" x14ac:dyDescent="0.25">
      <c r="BK15376" s="82">
        <v>20711</v>
      </c>
      <c r="BL15376" t="s">
        <v>14187</v>
      </c>
    </row>
    <row r="15377" spans="63:64" x14ac:dyDescent="0.25">
      <c r="BK15377" s="82">
        <v>20712</v>
      </c>
      <c r="BL15377" t="s">
        <v>12768</v>
      </c>
    </row>
    <row r="15378" spans="63:64" x14ac:dyDescent="0.25">
      <c r="BK15378" s="82">
        <v>20713</v>
      </c>
      <c r="BL15378" t="s">
        <v>2346</v>
      </c>
    </row>
    <row r="15379" spans="63:64" x14ac:dyDescent="0.25">
      <c r="BK15379" s="82">
        <v>20714</v>
      </c>
      <c r="BL15379" t="s">
        <v>14188</v>
      </c>
    </row>
    <row r="15380" spans="63:64" x14ac:dyDescent="0.25">
      <c r="BK15380" s="82">
        <v>20715</v>
      </c>
      <c r="BL15380" t="s">
        <v>14189</v>
      </c>
    </row>
    <row r="15381" spans="63:64" x14ac:dyDescent="0.25">
      <c r="BK15381" s="82">
        <v>20716</v>
      </c>
      <c r="BL15381" t="s">
        <v>14190</v>
      </c>
    </row>
    <row r="15382" spans="63:64" x14ac:dyDescent="0.25">
      <c r="BK15382" s="82">
        <v>20717</v>
      </c>
      <c r="BL15382" t="s">
        <v>14191</v>
      </c>
    </row>
    <row r="15383" spans="63:64" x14ac:dyDescent="0.25">
      <c r="BK15383" s="82">
        <v>20718</v>
      </c>
      <c r="BL15383" t="s">
        <v>13886</v>
      </c>
    </row>
    <row r="15384" spans="63:64" x14ac:dyDescent="0.25">
      <c r="BK15384" s="82">
        <v>20719</v>
      </c>
      <c r="BL15384" t="s">
        <v>10505</v>
      </c>
    </row>
    <row r="15385" spans="63:64" x14ac:dyDescent="0.25">
      <c r="BK15385" s="82">
        <v>20720</v>
      </c>
      <c r="BL15385" t="s">
        <v>14192</v>
      </c>
    </row>
    <row r="15386" spans="63:64" x14ac:dyDescent="0.25">
      <c r="BK15386" s="82">
        <v>20721</v>
      </c>
      <c r="BL15386" t="s">
        <v>13979</v>
      </c>
    </row>
    <row r="15387" spans="63:64" x14ac:dyDescent="0.25">
      <c r="BK15387" s="82">
        <v>20722</v>
      </c>
      <c r="BL15387" t="s">
        <v>6731</v>
      </c>
    </row>
    <row r="15388" spans="63:64" x14ac:dyDescent="0.25">
      <c r="BK15388" s="82">
        <v>20723</v>
      </c>
      <c r="BL15388" t="s">
        <v>6731</v>
      </c>
    </row>
    <row r="15389" spans="63:64" x14ac:dyDescent="0.25">
      <c r="BK15389" s="82">
        <v>20724</v>
      </c>
      <c r="BL15389" t="s">
        <v>14193</v>
      </c>
    </row>
    <row r="15390" spans="63:64" x14ac:dyDescent="0.25">
      <c r="BK15390" s="82">
        <v>20725</v>
      </c>
      <c r="BL15390" t="s">
        <v>14194</v>
      </c>
    </row>
    <row r="15391" spans="63:64" x14ac:dyDescent="0.25">
      <c r="BK15391" s="82">
        <v>20726</v>
      </c>
      <c r="BL15391" t="s">
        <v>7221</v>
      </c>
    </row>
    <row r="15392" spans="63:64" x14ac:dyDescent="0.25">
      <c r="BK15392" s="82">
        <v>20727</v>
      </c>
      <c r="BL15392" t="s">
        <v>14195</v>
      </c>
    </row>
    <row r="15393" spans="63:64" x14ac:dyDescent="0.25">
      <c r="BK15393" s="82">
        <v>20728</v>
      </c>
      <c r="BL15393" t="s">
        <v>14196</v>
      </c>
    </row>
    <row r="15394" spans="63:64" x14ac:dyDescent="0.25">
      <c r="BK15394" s="82">
        <v>20729</v>
      </c>
      <c r="BL15394" t="s">
        <v>14197</v>
      </c>
    </row>
    <row r="15395" spans="63:64" x14ac:dyDescent="0.25">
      <c r="BK15395" s="82">
        <v>20730</v>
      </c>
      <c r="BL15395" t="s">
        <v>14198</v>
      </c>
    </row>
    <row r="15396" spans="63:64" x14ac:dyDescent="0.25">
      <c r="BK15396" s="82">
        <v>20731</v>
      </c>
      <c r="BL15396" t="s">
        <v>14199</v>
      </c>
    </row>
    <row r="15397" spans="63:64" x14ac:dyDescent="0.25">
      <c r="BK15397" s="82">
        <v>20732</v>
      </c>
      <c r="BL15397" t="s">
        <v>8646</v>
      </c>
    </row>
    <row r="15398" spans="63:64" x14ac:dyDescent="0.25">
      <c r="BK15398" s="82">
        <v>20733</v>
      </c>
      <c r="BL15398" t="s">
        <v>14200</v>
      </c>
    </row>
    <row r="15399" spans="63:64" x14ac:dyDescent="0.25">
      <c r="BK15399" s="82">
        <v>20734</v>
      </c>
      <c r="BL15399" t="s">
        <v>14201</v>
      </c>
    </row>
    <row r="15400" spans="63:64" x14ac:dyDescent="0.25">
      <c r="BK15400" s="82">
        <v>20735</v>
      </c>
      <c r="BL15400" t="s">
        <v>13751</v>
      </c>
    </row>
    <row r="15401" spans="63:64" x14ac:dyDescent="0.25">
      <c r="BK15401" s="82">
        <v>20736</v>
      </c>
      <c r="BL15401" t="s">
        <v>14202</v>
      </c>
    </row>
    <row r="15402" spans="63:64" x14ac:dyDescent="0.25">
      <c r="BK15402" s="82">
        <v>20737</v>
      </c>
      <c r="BL15402" t="s">
        <v>8004</v>
      </c>
    </row>
    <row r="15403" spans="63:64" x14ac:dyDescent="0.25">
      <c r="BK15403" s="82">
        <v>20738</v>
      </c>
      <c r="BL15403" t="s">
        <v>14203</v>
      </c>
    </row>
    <row r="15404" spans="63:64" x14ac:dyDescent="0.25">
      <c r="BK15404" s="82">
        <v>20739</v>
      </c>
      <c r="BL15404" t="s">
        <v>14204</v>
      </c>
    </row>
    <row r="15405" spans="63:64" x14ac:dyDescent="0.25">
      <c r="BK15405" s="82">
        <v>20740</v>
      </c>
      <c r="BL15405" t="s">
        <v>14205</v>
      </c>
    </row>
    <row r="15406" spans="63:64" x14ac:dyDescent="0.25">
      <c r="BK15406" s="82">
        <v>20741</v>
      </c>
      <c r="BL15406" t="s">
        <v>14206</v>
      </c>
    </row>
    <row r="15407" spans="63:64" x14ac:dyDescent="0.25">
      <c r="BK15407" s="82">
        <v>20742</v>
      </c>
      <c r="BL15407" t="s">
        <v>14207</v>
      </c>
    </row>
    <row r="15408" spans="63:64" x14ac:dyDescent="0.25">
      <c r="BK15408" s="82">
        <v>20743</v>
      </c>
      <c r="BL15408" t="s">
        <v>12667</v>
      </c>
    </row>
    <row r="15409" spans="63:64" x14ac:dyDescent="0.25">
      <c r="BK15409" s="82">
        <v>20744</v>
      </c>
      <c r="BL15409" t="s">
        <v>14208</v>
      </c>
    </row>
    <row r="15410" spans="63:64" x14ac:dyDescent="0.25">
      <c r="BK15410" s="82">
        <v>20745</v>
      </c>
      <c r="BL15410" t="s">
        <v>14209</v>
      </c>
    </row>
    <row r="15411" spans="63:64" x14ac:dyDescent="0.25">
      <c r="BK15411" s="82">
        <v>20746</v>
      </c>
      <c r="BL15411" t="s">
        <v>14210</v>
      </c>
    </row>
    <row r="15412" spans="63:64" x14ac:dyDescent="0.25">
      <c r="BK15412" s="82">
        <v>20747</v>
      </c>
      <c r="BL15412" t="s">
        <v>14211</v>
      </c>
    </row>
    <row r="15413" spans="63:64" x14ac:dyDescent="0.25">
      <c r="BK15413" s="82">
        <v>20748</v>
      </c>
      <c r="BL15413" t="s">
        <v>14212</v>
      </c>
    </row>
    <row r="15414" spans="63:64" x14ac:dyDescent="0.25">
      <c r="BK15414" s="82">
        <v>20749</v>
      </c>
      <c r="BL15414" t="s">
        <v>14213</v>
      </c>
    </row>
    <row r="15415" spans="63:64" x14ac:dyDescent="0.25">
      <c r="BK15415" s="82">
        <v>20750</v>
      </c>
      <c r="BL15415" t="s">
        <v>3978</v>
      </c>
    </row>
    <row r="15416" spans="63:64" x14ac:dyDescent="0.25">
      <c r="BK15416" s="82">
        <v>20751</v>
      </c>
      <c r="BL15416" t="s">
        <v>12340</v>
      </c>
    </row>
    <row r="15417" spans="63:64" x14ac:dyDescent="0.25">
      <c r="BK15417" s="82">
        <v>20752</v>
      </c>
      <c r="BL15417" t="s">
        <v>14214</v>
      </c>
    </row>
    <row r="15418" spans="63:64" x14ac:dyDescent="0.25">
      <c r="BK15418" s="82">
        <v>20753</v>
      </c>
      <c r="BL15418" t="s">
        <v>6037</v>
      </c>
    </row>
    <row r="15419" spans="63:64" x14ac:dyDescent="0.25">
      <c r="BK15419" s="82">
        <v>20754</v>
      </c>
      <c r="BL15419" t="s">
        <v>14215</v>
      </c>
    </row>
    <row r="15420" spans="63:64" x14ac:dyDescent="0.25">
      <c r="BK15420" s="82">
        <v>20755</v>
      </c>
      <c r="BL15420" t="s">
        <v>4930</v>
      </c>
    </row>
    <row r="15421" spans="63:64" x14ac:dyDescent="0.25">
      <c r="BK15421" s="82">
        <v>20756</v>
      </c>
      <c r="BL15421" t="s">
        <v>14216</v>
      </c>
    </row>
    <row r="15422" spans="63:64" x14ac:dyDescent="0.25">
      <c r="BK15422" s="82">
        <v>20757</v>
      </c>
      <c r="BL15422" t="s">
        <v>13813</v>
      </c>
    </row>
    <row r="15423" spans="63:64" x14ac:dyDescent="0.25">
      <c r="BK15423" s="82">
        <v>20758</v>
      </c>
      <c r="BL15423" t="s">
        <v>14217</v>
      </c>
    </row>
    <row r="15424" spans="63:64" x14ac:dyDescent="0.25">
      <c r="BK15424" s="82">
        <v>20759</v>
      </c>
      <c r="BL15424" t="s">
        <v>14218</v>
      </c>
    </row>
    <row r="15425" spans="63:64" x14ac:dyDescent="0.25">
      <c r="BK15425" s="82">
        <v>20760</v>
      </c>
      <c r="BL15425" t="s">
        <v>14219</v>
      </c>
    </row>
    <row r="15426" spans="63:64" x14ac:dyDescent="0.25">
      <c r="BK15426" s="82">
        <v>20761</v>
      </c>
      <c r="BL15426" t="s">
        <v>14220</v>
      </c>
    </row>
    <row r="15427" spans="63:64" x14ac:dyDescent="0.25">
      <c r="BK15427" s="82">
        <v>20762</v>
      </c>
      <c r="BL15427" t="s">
        <v>11698</v>
      </c>
    </row>
    <row r="15428" spans="63:64" x14ac:dyDescent="0.25">
      <c r="BK15428" s="82">
        <v>20763</v>
      </c>
      <c r="BL15428" t="s">
        <v>14221</v>
      </c>
    </row>
    <row r="15429" spans="63:64" x14ac:dyDescent="0.25">
      <c r="BK15429" s="82">
        <v>20764</v>
      </c>
      <c r="BL15429" t="s">
        <v>14222</v>
      </c>
    </row>
    <row r="15430" spans="63:64" x14ac:dyDescent="0.25">
      <c r="BK15430" s="82">
        <v>20765</v>
      </c>
      <c r="BL15430" t="s">
        <v>10238</v>
      </c>
    </row>
    <row r="15431" spans="63:64" x14ac:dyDescent="0.25">
      <c r="BK15431" s="82">
        <v>20766</v>
      </c>
      <c r="BL15431" t="s">
        <v>14223</v>
      </c>
    </row>
    <row r="15432" spans="63:64" x14ac:dyDescent="0.25">
      <c r="BK15432" s="82">
        <v>20767</v>
      </c>
      <c r="BL15432" t="s">
        <v>8969</v>
      </c>
    </row>
    <row r="15433" spans="63:64" x14ac:dyDescent="0.25">
      <c r="BK15433" s="82">
        <v>20768</v>
      </c>
      <c r="BL15433" t="s">
        <v>14224</v>
      </c>
    </row>
    <row r="15434" spans="63:64" x14ac:dyDescent="0.25">
      <c r="BK15434" s="82">
        <v>20769</v>
      </c>
      <c r="BL15434" t="s">
        <v>14225</v>
      </c>
    </row>
    <row r="15435" spans="63:64" x14ac:dyDescent="0.25">
      <c r="BK15435" s="82">
        <v>20770</v>
      </c>
      <c r="BL15435" t="s">
        <v>14226</v>
      </c>
    </row>
    <row r="15436" spans="63:64" x14ac:dyDescent="0.25">
      <c r="BK15436" s="82">
        <v>20771</v>
      </c>
      <c r="BL15436" t="s">
        <v>14227</v>
      </c>
    </row>
    <row r="15437" spans="63:64" x14ac:dyDescent="0.25">
      <c r="BK15437" s="82">
        <v>20772</v>
      </c>
      <c r="BL15437" t="s">
        <v>14228</v>
      </c>
    </row>
    <row r="15438" spans="63:64" x14ac:dyDescent="0.25">
      <c r="BK15438" s="82">
        <v>20773</v>
      </c>
      <c r="BL15438" t="s">
        <v>14229</v>
      </c>
    </row>
    <row r="15439" spans="63:64" x14ac:dyDescent="0.25">
      <c r="BK15439" s="82">
        <v>20774</v>
      </c>
      <c r="BL15439" t="s">
        <v>14230</v>
      </c>
    </row>
    <row r="15440" spans="63:64" x14ac:dyDescent="0.25">
      <c r="BK15440" s="82">
        <v>20775</v>
      </c>
      <c r="BL15440" t="s">
        <v>12697</v>
      </c>
    </row>
    <row r="15441" spans="63:64" x14ac:dyDescent="0.25">
      <c r="BK15441" s="82">
        <v>20776</v>
      </c>
      <c r="BL15441" t="s">
        <v>11242</v>
      </c>
    </row>
    <row r="15442" spans="63:64" x14ac:dyDescent="0.25">
      <c r="BK15442" s="82">
        <v>20777</v>
      </c>
      <c r="BL15442" t="s">
        <v>13436</v>
      </c>
    </row>
    <row r="15443" spans="63:64" x14ac:dyDescent="0.25">
      <c r="BK15443" s="82">
        <v>20778</v>
      </c>
      <c r="BL15443" t="s">
        <v>14231</v>
      </c>
    </row>
    <row r="15444" spans="63:64" x14ac:dyDescent="0.25">
      <c r="BK15444" s="82">
        <v>20779</v>
      </c>
      <c r="BL15444" t="s">
        <v>13572</v>
      </c>
    </row>
    <row r="15445" spans="63:64" x14ac:dyDescent="0.25">
      <c r="BK15445" s="82">
        <v>20780</v>
      </c>
      <c r="BL15445" t="s">
        <v>14232</v>
      </c>
    </row>
    <row r="15446" spans="63:64" x14ac:dyDescent="0.25">
      <c r="BK15446" s="82">
        <v>20781</v>
      </c>
      <c r="BL15446" t="s">
        <v>14233</v>
      </c>
    </row>
    <row r="15447" spans="63:64" x14ac:dyDescent="0.25">
      <c r="BK15447" s="82">
        <v>20782</v>
      </c>
      <c r="BL15447" t="s">
        <v>13714</v>
      </c>
    </row>
    <row r="15448" spans="63:64" x14ac:dyDescent="0.25">
      <c r="BK15448" s="82">
        <v>20783</v>
      </c>
      <c r="BL15448" t="s">
        <v>14234</v>
      </c>
    </row>
    <row r="15449" spans="63:64" x14ac:dyDescent="0.25">
      <c r="BK15449" s="82">
        <v>20784</v>
      </c>
      <c r="BL15449" t="s">
        <v>851</v>
      </c>
    </row>
    <row r="15450" spans="63:64" x14ac:dyDescent="0.25">
      <c r="BK15450" s="82">
        <v>20785</v>
      </c>
      <c r="BL15450" t="s">
        <v>14235</v>
      </c>
    </row>
    <row r="15451" spans="63:64" x14ac:dyDescent="0.25">
      <c r="BK15451" s="82">
        <v>20786</v>
      </c>
      <c r="BL15451" t="s">
        <v>14236</v>
      </c>
    </row>
    <row r="15452" spans="63:64" x14ac:dyDescent="0.25">
      <c r="BK15452" s="82">
        <v>20787</v>
      </c>
      <c r="BL15452" t="s">
        <v>14237</v>
      </c>
    </row>
    <row r="15453" spans="63:64" x14ac:dyDescent="0.25">
      <c r="BK15453" s="82">
        <v>20788</v>
      </c>
      <c r="BL15453" t="s">
        <v>14238</v>
      </c>
    </row>
    <row r="15454" spans="63:64" x14ac:dyDescent="0.25">
      <c r="BK15454" s="82">
        <v>20789</v>
      </c>
      <c r="BL15454" t="s">
        <v>14239</v>
      </c>
    </row>
    <row r="15455" spans="63:64" x14ac:dyDescent="0.25">
      <c r="BK15455" s="82">
        <v>20790</v>
      </c>
      <c r="BL15455" t="s">
        <v>14240</v>
      </c>
    </row>
    <row r="15456" spans="63:64" x14ac:dyDescent="0.25">
      <c r="BK15456" s="82">
        <v>20791</v>
      </c>
      <c r="BL15456" t="s">
        <v>14241</v>
      </c>
    </row>
    <row r="15457" spans="63:64" x14ac:dyDescent="0.25">
      <c r="BK15457" s="82">
        <v>20792</v>
      </c>
      <c r="BL15457" t="s">
        <v>14242</v>
      </c>
    </row>
    <row r="15458" spans="63:64" x14ac:dyDescent="0.25">
      <c r="BK15458" s="82">
        <v>20793</v>
      </c>
      <c r="BL15458" t="s">
        <v>14243</v>
      </c>
    </row>
    <row r="15459" spans="63:64" x14ac:dyDescent="0.25">
      <c r="BK15459" s="82">
        <v>20794</v>
      </c>
      <c r="BL15459" t="s">
        <v>14244</v>
      </c>
    </row>
    <row r="15460" spans="63:64" x14ac:dyDescent="0.25">
      <c r="BK15460" s="82">
        <v>20795</v>
      </c>
      <c r="BL15460" t="s">
        <v>14245</v>
      </c>
    </row>
    <row r="15461" spans="63:64" x14ac:dyDescent="0.25">
      <c r="BK15461" s="82">
        <v>20796</v>
      </c>
      <c r="BL15461" t="s">
        <v>14246</v>
      </c>
    </row>
    <row r="15462" spans="63:64" x14ac:dyDescent="0.25">
      <c r="BK15462" s="82">
        <v>20797</v>
      </c>
      <c r="BL15462" t="s">
        <v>14247</v>
      </c>
    </row>
    <row r="15463" spans="63:64" x14ac:dyDescent="0.25">
      <c r="BK15463" s="82">
        <v>20798</v>
      </c>
      <c r="BL15463" t="s">
        <v>14248</v>
      </c>
    </row>
    <row r="15464" spans="63:64" x14ac:dyDescent="0.25">
      <c r="BK15464" s="82">
        <v>20799</v>
      </c>
      <c r="BL15464" t="s">
        <v>14249</v>
      </c>
    </row>
    <row r="15465" spans="63:64" x14ac:dyDescent="0.25">
      <c r="BK15465" s="82">
        <v>20800</v>
      </c>
      <c r="BL15465" t="s">
        <v>14250</v>
      </c>
    </row>
    <row r="15466" spans="63:64" x14ac:dyDescent="0.25">
      <c r="BK15466" s="82">
        <v>20801</v>
      </c>
      <c r="BL15466" t="s">
        <v>14251</v>
      </c>
    </row>
    <row r="15467" spans="63:64" x14ac:dyDescent="0.25">
      <c r="BK15467" s="82">
        <v>20802</v>
      </c>
      <c r="BL15467" t="s">
        <v>14252</v>
      </c>
    </row>
    <row r="15468" spans="63:64" x14ac:dyDescent="0.25">
      <c r="BK15468" s="82">
        <v>20803</v>
      </c>
      <c r="BL15468" t="s">
        <v>13358</v>
      </c>
    </row>
    <row r="15469" spans="63:64" x14ac:dyDescent="0.25">
      <c r="BK15469" s="82">
        <v>20804</v>
      </c>
      <c r="BL15469" t="s">
        <v>14253</v>
      </c>
    </row>
    <row r="15470" spans="63:64" x14ac:dyDescent="0.25">
      <c r="BK15470" s="82">
        <v>20805</v>
      </c>
      <c r="BL15470" t="s">
        <v>14254</v>
      </c>
    </row>
    <row r="15471" spans="63:64" x14ac:dyDescent="0.25">
      <c r="BK15471" s="82">
        <v>20806</v>
      </c>
      <c r="BL15471" t="s">
        <v>8863</v>
      </c>
    </row>
    <row r="15472" spans="63:64" x14ac:dyDescent="0.25">
      <c r="BK15472" s="82">
        <v>20807</v>
      </c>
      <c r="BL15472" t="s">
        <v>9012</v>
      </c>
    </row>
    <row r="15473" spans="63:64" x14ac:dyDescent="0.25">
      <c r="BK15473" s="82">
        <v>20808</v>
      </c>
      <c r="BL15473" t="s">
        <v>14255</v>
      </c>
    </row>
    <row r="15474" spans="63:64" x14ac:dyDescent="0.25">
      <c r="BK15474" s="82">
        <v>20809</v>
      </c>
      <c r="BL15474" t="s">
        <v>12997</v>
      </c>
    </row>
    <row r="15475" spans="63:64" x14ac:dyDescent="0.25">
      <c r="BK15475" s="82">
        <v>20810</v>
      </c>
      <c r="BL15475" t="s">
        <v>14256</v>
      </c>
    </row>
    <row r="15476" spans="63:64" x14ac:dyDescent="0.25">
      <c r="BK15476" s="82">
        <v>20812</v>
      </c>
      <c r="BL15476" t="s">
        <v>14257</v>
      </c>
    </row>
    <row r="15477" spans="63:64" x14ac:dyDescent="0.25">
      <c r="BK15477" s="82">
        <v>20813</v>
      </c>
      <c r="BL15477" t="s">
        <v>14258</v>
      </c>
    </row>
    <row r="15478" spans="63:64" x14ac:dyDescent="0.25">
      <c r="BK15478" s="82">
        <v>20814</v>
      </c>
      <c r="BL15478" t="s">
        <v>3426</v>
      </c>
    </row>
    <row r="15479" spans="63:64" x14ac:dyDescent="0.25">
      <c r="BK15479" s="82">
        <v>20815</v>
      </c>
      <c r="BL15479" t="s">
        <v>14259</v>
      </c>
    </row>
    <row r="15480" spans="63:64" x14ac:dyDescent="0.25">
      <c r="BK15480" s="82">
        <v>20816</v>
      </c>
      <c r="BL15480" t="s">
        <v>9574</v>
      </c>
    </row>
    <row r="15481" spans="63:64" x14ac:dyDescent="0.25">
      <c r="BK15481" s="82">
        <v>20817</v>
      </c>
      <c r="BL15481" t="s">
        <v>8810</v>
      </c>
    </row>
    <row r="15482" spans="63:64" x14ac:dyDescent="0.25">
      <c r="BK15482" s="82">
        <v>20818</v>
      </c>
      <c r="BL15482" t="s">
        <v>14260</v>
      </c>
    </row>
    <row r="15483" spans="63:64" x14ac:dyDescent="0.25">
      <c r="BK15483" s="82">
        <v>20819</v>
      </c>
      <c r="BL15483" t="s">
        <v>14261</v>
      </c>
    </row>
    <row r="15484" spans="63:64" x14ac:dyDescent="0.25">
      <c r="BK15484" s="82">
        <v>20820</v>
      </c>
      <c r="BL15484" t="s">
        <v>14177</v>
      </c>
    </row>
    <row r="15485" spans="63:64" x14ac:dyDescent="0.25">
      <c r="BK15485" s="82">
        <v>20821</v>
      </c>
      <c r="BL15485" t="s">
        <v>14262</v>
      </c>
    </row>
    <row r="15486" spans="63:64" x14ac:dyDescent="0.25">
      <c r="BK15486" s="82">
        <v>20822</v>
      </c>
      <c r="BL15486" t="s">
        <v>6253</v>
      </c>
    </row>
    <row r="15487" spans="63:64" x14ac:dyDescent="0.25">
      <c r="BK15487" s="82">
        <v>20823</v>
      </c>
      <c r="BL15487" t="s">
        <v>14263</v>
      </c>
    </row>
    <row r="15488" spans="63:64" x14ac:dyDescent="0.25">
      <c r="BK15488" s="82">
        <v>20824</v>
      </c>
      <c r="BL15488" t="s">
        <v>14264</v>
      </c>
    </row>
    <row r="15489" spans="63:64" x14ac:dyDescent="0.25">
      <c r="BK15489" s="82">
        <v>20825</v>
      </c>
      <c r="BL15489" t="s">
        <v>14265</v>
      </c>
    </row>
    <row r="15490" spans="63:64" x14ac:dyDescent="0.25">
      <c r="BK15490" s="82">
        <v>20826</v>
      </c>
      <c r="BL15490" t="s">
        <v>14266</v>
      </c>
    </row>
    <row r="15491" spans="63:64" x14ac:dyDescent="0.25">
      <c r="BK15491" s="82">
        <v>20827</v>
      </c>
      <c r="BL15491" t="s">
        <v>14267</v>
      </c>
    </row>
    <row r="15492" spans="63:64" x14ac:dyDescent="0.25">
      <c r="BK15492" s="82">
        <v>20828</v>
      </c>
      <c r="BL15492" t="s">
        <v>14268</v>
      </c>
    </row>
    <row r="15493" spans="63:64" x14ac:dyDescent="0.25">
      <c r="BK15493" s="82">
        <v>20829</v>
      </c>
      <c r="BL15493" t="s">
        <v>14269</v>
      </c>
    </row>
    <row r="15494" spans="63:64" x14ac:dyDescent="0.25">
      <c r="BK15494" s="82">
        <v>20830</v>
      </c>
      <c r="BL15494" t="s">
        <v>14270</v>
      </c>
    </row>
    <row r="15495" spans="63:64" x14ac:dyDescent="0.25">
      <c r="BK15495" s="82">
        <v>20831</v>
      </c>
      <c r="BL15495" t="s">
        <v>12153</v>
      </c>
    </row>
    <row r="15496" spans="63:64" x14ac:dyDescent="0.25">
      <c r="BK15496" s="82">
        <v>20832</v>
      </c>
      <c r="BL15496" t="s">
        <v>14271</v>
      </c>
    </row>
    <row r="15497" spans="63:64" x14ac:dyDescent="0.25">
      <c r="BK15497" s="82">
        <v>20833</v>
      </c>
      <c r="BL15497" t="s">
        <v>14272</v>
      </c>
    </row>
    <row r="15498" spans="63:64" x14ac:dyDescent="0.25">
      <c r="BK15498" s="82">
        <v>20834</v>
      </c>
      <c r="BL15498" t="s">
        <v>14273</v>
      </c>
    </row>
    <row r="15499" spans="63:64" x14ac:dyDescent="0.25">
      <c r="BK15499" s="82">
        <v>20835</v>
      </c>
      <c r="BL15499" t="s">
        <v>14201</v>
      </c>
    </row>
    <row r="15500" spans="63:64" x14ac:dyDescent="0.25">
      <c r="BK15500" s="82">
        <v>20836</v>
      </c>
      <c r="BL15500" t="s">
        <v>14274</v>
      </c>
    </row>
    <row r="15501" spans="63:64" x14ac:dyDescent="0.25">
      <c r="BK15501" s="82">
        <v>20837</v>
      </c>
      <c r="BL15501" t="s">
        <v>14275</v>
      </c>
    </row>
    <row r="15502" spans="63:64" x14ac:dyDescent="0.25">
      <c r="BK15502" s="82">
        <v>20838</v>
      </c>
      <c r="BL15502" t="s">
        <v>14276</v>
      </c>
    </row>
    <row r="15503" spans="63:64" x14ac:dyDescent="0.25">
      <c r="BK15503" s="82">
        <v>20839</v>
      </c>
      <c r="BL15503" t="s">
        <v>14277</v>
      </c>
    </row>
    <row r="15504" spans="63:64" x14ac:dyDescent="0.25">
      <c r="BK15504" s="82">
        <v>20840</v>
      </c>
      <c r="BL15504" t="s">
        <v>10716</v>
      </c>
    </row>
    <row r="15505" spans="63:64" x14ac:dyDescent="0.25">
      <c r="BK15505" s="82">
        <v>20841</v>
      </c>
      <c r="BL15505" t="s">
        <v>14278</v>
      </c>
    </row>
    <row r="15506" spans="63:64" x14ac:dyDescent="0.25">
      <c r="BK15506" s="82">
        <v>20842</v>
      </c>
      <c r="BL15506" t="s">
        <v>14279</v>
      </c>
    </row>
    <row r="15507" spans="63:64" x14ac:dyDescent="0.25">
      <c r="BK15507" s="82">
        <v>20843</v>
      </c>
      <c r="BL15507" t="s">
        <v>14280</v>
      </c>
    </row>
    <row r="15508" spans="63:64" x14ac:dyDescent="0.25">
      <c r="BK15508" s="82">
        <v>20844</v>
      </c>
      <c r="BL15508" t="s">
        <v>12437</v>
      </c>
    </row>
    <row r="15509" spans="63:64" x14ac:dyDescent="0.25">
      <c r="BK15509" s="82">
        <v>20845</v>
      </c>
      <c r="BL15509" t="s">
        <v>14281</v>
      </c>
    </row>
    <row r="15510" spans="63:64" x14ac:dyDescent="0.25">
      <c r="BK15510" s="82">
        <v>20846</v>
      </c>
      <c r="BL15510" t="s">
        <v>3357</v>
      </c>
    </row>
    <row r="15511" spans="63:64" x14ac:dyDescent="0.25">
      <c r="BK15511" s="82">
        <v>20847</v>
      </c>
      <c r="BL15511" t="s">
        <v>12026</v>
      </c>
    </row>
    <row r="15512" spans="63:64" x14ac:dyDescent="0.25">
      <c r="BK15512" s="82">
        <v>20848</v>
      </c>
      <c r="BL15512" t="s">
        <v>14282</v>
      </c>
    </row>
    <row r="15513" spans="63:64" x14ac:dyDescent="0.25">
      <c r="BK15513" s="82">
        <v>20849</v>
      </c>
      <c r="BL15513" t="s">
        <v>14283</v>
      </c>
    </row>
    <row r="15514" spans="63:64" x14ac:dyDescent="0.25">
      <c r="BK15514" s="82">
        <v>20850</v>
      </c>
      <c r="BL15514" t="s">
        <v>14284</v>
      </c>
    </row>
    <row r="15515" spans="63:64" x14ac:dyDescent="0.25">
      <c r="BK15515" s="82">
        <v>20851</v>
      </c>
      <c r="BL15515" t="s">
        <v>14285</v>
      </c>
    </row>
    <row r="15516" spans="63:64" x14ac:dyDescent="0.25">
      <c r="BK15516" s="82">
        <v>20852</v>
      </c>
      <c r="BL15516" t="s">
        <v>14286</v>
      </c>
    </row>
    <row r="15517" spans="63:64" x14ac:dyDescent="0.25">
      <c r="BK15517" s="82">
        <v>20853</v>
      </c>
      <c r="BL15517" t="s">
        <v>14287</v>
      </c>
    </row>
    <row r="15518" spans="63:64" x14ac:dyDescent="0.25">
      <c r="BK15518" s="82">
        <v>20854</v>
      </c>
      <c r="BL15518" t="s">
        <v>14288</v>
      </c>
    </row>
    <row r="15519" spans="63:64" x14ac:dyDescent="0.25">
      <c r="BK15519" s="82">
        <v>20855</v>
      </c>
      <c r="BL15519" t="s">
        <v>13915</v>
      </c>
    </row>
    <row r="15520" spans="63:64" x14ac:dyDescent="0.25">
      <c r="BK15520" s="82">
        <v>20856</v>
      </c>
      <c r="BL15520" t="s">
        <v>12997</v>
      </c>
    </row>
    <row r="15521" spans="63:64" x14ac:dyDescent="0.25">
      <c r="BK15521" s="82">
        <v>20857</v>
      </c>
      <c r="BL15521" t="s">
        <v>14289</v>
      </c>
    </row>
    <row r="15522" spans="63:64" x14ac:dyDescent="0.25">
      <c r="BK15522" s="82">
        <v>20858</v>
      </c>
      <c r="BL15522" t="s">
        <v>14290</v>
      </c>
    </row>
    <row r="15523" spans="63:64" x14ac:dyDescent="0.25">
      <c r="BK15523" s="82">
        <v>20859</v>
      </c>
      <c r="BL15523" t="s">
        <v>14291</v>
      </c>
    </row>
    <row r="15524" spans="63:64" x14ac:dyDescent="0.25">
      <c r="BK15524" s="82">
        <v>20860</v>
      </c>
      <c r="BL15524" t="s">
        <v>14292</v>
      </c>
    </row>
    <row r="15525" spans="63:64" x14ac:dyDescent="0.25">
      <c r="BK15525" s="82">
        <v>20861</v>
      </c>
      <c r="BL15525" t="s">
        <v>14293</v>
      </c>
    </row>
    <row r="15526" spans="63:64" x14ac:dyDescent="0.25">
      <c r="BK15526" s="82">
        <v>20862</v>
      </c>
      <c r="BL15526" t="s">
        <v>13853</v>
      </c>
    </row>
    <row r="15527" spans="63:64" x14ac:dyDescent="0.25">
      <c r="BK15527" s="82">
        <v>20863</v>
      </c>
      <c r="BL15527" t="s">
        <v>14294</v>
      </c>
    </row>
    <row r="15528" spans="63:64" x14ac:dyDescent="0.25">
      <c r="BK15528" s="82">
        <v>20864</v>
      </c>
      <c r="BL15528" t="s">
        <v>3357</v>
      </c>
    </row>
    <row r="15529" spans="63:64" x14ac:dyDescent="0.25">
      <c r="BK15529" s="82">
        <v>20865</v>
      </c>
      <c r="BL15529" t="s">
        <v>14295</v>
      </c>
    </row>
    <row r="15530" spans="63:64" x14ac:dyDescent="0.25">
      <c r="BK15530" s="82">
        <v>20866</v>
      </c>
      <c r="BL15530" t="s">
        <v>14296</v>
      </c>
    </row>
    <row r="15531" spans="63:64" x14ac:dyDescent="0.25">
      <c r="BK15531" s="82">
        <v>20867</v>
      </c>
      <c r="BL15531" t="s">
        <v>14297</v>
      </c>
    </row>
    <row r="15532" spans="63:64" x14ac:dyDescent="0.25">
      <c r="BK15532" s="82">
        <v>20868</v>
      </c>
      <c r="BL15532" t="s">
        <v>14298</v>
      </c>
    </row>
    <row r="15533" spans="63:64" x14ac:dyDescent="0.25">
      <c r="BK15533" s="82">
        <v>20869</v>
      </c>
      <c r="BL15533" t="s">
        <v>14299</v>
      </c>
    </row>
    <row r="15534" spans="63:64" x14ac:dyDescent="0.25">
      <c r="BK15534" s="82">
        <v>20870</v>
      </c>
      <c r="BL15534" t="s">
        <v>14300</v>
      </c>
    </row>
    <row r="15535" spans="63:64" x14ac:dyDescent="0.25">
      <c r="BK15535" s="82">
        <v>20871</v>
      </c>
      <c r="BL15535" t="s">
        <v>14301</v>
      </c>
    </row>
    <row r="15536" spans="63:64" x14ac:dyDescent="0.25">
      <c r="BK15536" s="82">
        <v>20872</v>
      </c>
      <c r="BL15536" t="s">
        <v>14302</v>
      </c>
    </row>
    <row r="15537" spans="63:64" x14ac:dyDescent="0.25">
      <c r="BK15537" s="82">
        <v>20873</v>
      </c>
      <c r="BL15537" t="s">
        <v>14303</v>
      </c>
    </row>
    <row r="15538" spans="63:64" x14ac:dyDescent="0.25">
      <c r="BK15538" s="82">
        <v>20874</v>
      </c>
      <c r="BL15538" t="s">
        <v>14304</v>
      </c>
    </row>
    <row r="15539" spans="63:64" x14ac:dyDescent="0.25">
      <c r="BK15539" s="82">
        <v>20875</v>
      </c>
      <c r="BL15539" t="s">
        <v>14305</v>
      </c>
    </row>
    <row r="15540" spans="63:64" x14ac:dyDescent="0.25">
      <c r="BK15540" s="82">
        <v>20876</v>
      </c>
      <c r="BL15540" t="s">
        <v>10356</v>
      </c>
    </row>
    <row r="15541" spans="63:64" x14ac:dyDescent="0.25">
      <c r="BK15541" s="82">
        <v>20877</v>
      </c>
      <c r="BL15541" t="s">
        <v>4032</v>
      </c>
    </row>
    <row r="15542" spans="63:64" x14ac:dyDescent="0.25">
      <c r="BK15542" s="82">
        <v>20878</v>
      </c>
      <c r="BL15542" t="s">
        <v>14306</v>
      </c>
    </row>
    <row r="15543" spans="63:64" x14ac:dyDescent="0.25">
      <c r="BK15543" s="82">
        <v>20879</v>
      </c>
      <c r="BL15543" t="s">
        <v>13941</v>
      </c>
    </row>
    <row r="15544" spans="63:64" x14ac:dyDescent="0.25">
      <c r="BK15544" s="82">
        <v>20880</v>
      </c>
      <c r="BL15544" t="s">
        <v>14307</v>
      </c>
    </row>
    <row r="15545" spans="63:64" x14ac:dyDescent="0.25">
      <c r="BK15545" s="82">
        <v>20881</v>
      </c>
      <c r="BL15545" t="s">
        <v>14308</v>
      </c>
    </row>
    <row r="15546" spans="63:64" x14ac:dyDescent="0.25">
      <c r="BK15546" s="82">
        <v>20882</v>
      </c>
      <c r="BL15546" t="s">
        <v>14309</v>
      </c>
    </row>
    <row r="15547" spans="63:64" x14ac:dyDescent="0.25">
      <c r="BK15547" s="82">
        <v>20883</v>
      </c>
      <c r="BL15547" t="s">
        <v>14310</v>
      </c>
    </row>
    <row r="15548" spans="63:64" x14ac:dyDescent="0.25">
      <c r="BK15548" s="82">
        <v>20884</v>
      </c>
      <c r="BL15548" t="s">
        <v>14311</v>
      </c>
    </row>
    <row r="15549" spans="63:64" x14ac:dyDescent="0.25">
      <c r="BK15549" s="82">
        <v>20885</v>
      </c>
      <c r="BL15549" t="s">
        <v>14312</v>
      </c>
    </row>
    <row r="15550" spans="63:64" x14ac:dyDescent="0.25">
      <c r="BK15550" s="82">
        <v>20886</v>
      </c>
      <c r="BL15550" t="s">
        <v>14313</v>
      </c>
    </row>
    <row r="15551" spans="63:64" x14ac:dyDescent="0.25">
      <c r="BK15551" s="82">
        <v>20887</v>
      </c>
      <c r="BL15551" t="s">
        <v>14314</v>
      </c>
    </row>
    <row r="15552" spans="63:64" x14ac:dyDescent="0.25">
      <c r="BK15552" s="82">
        <v>20888</v>
      </c>
      <c r="BL15552" t="s">
        <v>14315</v>
      </c>
    </row>
    <row r="15553" spans="63:64" x14ac:dyDescent="0.25">
      <c r="BK15553" s="82">
        <v>20889</v>
      </c>
      <c r="BL15553" t="s">
        <v>14316</v>
      </c>
    </row>
    <row r="15554" spans="63:64" x14ac:dyDescent="0.25">
      <c r="BK15554" s="82">
        <v>20890</v>
      </c>
      <c r="BL15554" t="s">
        <v>14317</v>
      </c>
    </row>
    <row r="15555" spans="63:64" x14ac:dyDescent="0.25">
      <c r="BK15555" s="82">
        <v>20891</v>
      </c>
      <c r="BL15555" t="s">
        <v>14318</v>
      </c>
    </row>
    <row r="15556" spans="63:64" x14ac:dyDescent="0.25">
      <c r="BK15556" s="82">
        <v>20892</v>
      </c>
      <c r="BL15556" t="s">
        <v>14319</v>
      </c>
    </row>
    <row r="15557" spans="63:64" x14ac:dyDescent="0.25">
      <c r="BK15557" s="82">
        <v>20893</v>
      </c>
      <c r="BL15557" t="s">
        <v>14320</v>
      </c>
    </row>
    <row r="15558" spans="63:64" x14ac:dyDescent="0.25">
      <c r="BK15558" s="82">
        <v>20894</v>
      </c>
      <c r="BL15558" t="s">
        <v>14321</v>
      </c>
    </row>
    <row r="15559" spans="63:64" x14ac:dyDescent="0.25">
      <c r="BK15559" s="82">
        <v>20895</v>
      </c>
      <c r="BL15559" t="s">
        <v>14322</v>
      </c>
    </row>
    <row r="15560" spans="63:64" x14ac:dyDescent="0.25">
      <c r="BK15560" s="82">
        <v>20896</v>
      </c>
      <c r="BL15560" t="s">
        <v>14323</v>
      </c>
    </row>
    <row r="15561" spans="63:64" x14ac:dyDescent="0.25">
      <c r="BK15561" s="82">
        <v>20897</v>
      </c>
      <c r="BL15561" t="s">
        <v>14324</v>
      </c>
    </row>
    <row r="15562" spans="63:64" x14ac:dyDescent="0.25">
      <c r="BK15562" s="82">
        <v>20898</v>
      </c>
      <c r="BL15562" t="s">
        <v>14325</v>
      </c>
    </row>
    <row r="15563" spans="63:64" x14ac:dyDescent="0.25">
      <c r="BK15563" s="82">
        <v>20899</v>
      </c>
      <c r="BL15563" t="s">
        <v>14326</v>
      </c>
    </row>
    <row r="15564" spans="63:64" x14ac:dyDescent="0.25">
      <c r="BK15564" s="82">
        <v>20900</v>
      </c>
      <c r="BL15564" t="s">
        <v>14327</v>
      </c>
    </row>
    <row r="15565" spans="63:64" x14ac:dyDescent="0.25">
      <c r="BK15565" s="82">
        <v>20901</v>
      </c>
      <c r="BL15565" t="s">
        <v>14328</v>
      </c>
    </row>
    <row r="15566" spans="63:64" x14ac:dyDescent="0.25">
      <c r="BK15566" s="82">
        <v>20902</v>
      </c>
      <c r="BL15566" t="s">
        <v>14329</v>
      </c>
    </row>
    <row r="15567" spans="63:64" x14ac:dyDescent="0.25">
      <c r="BK15567" s="82">
        <v>20903</v>
      </c>
      <c r="BL15567" t="s">
        <v>14330</v>
      </c>
    </row>
    <row r="15568" spans="63:64" x14ac:dyDescent="0.25">
      <c r="BK15568" s="82">
        <v>20904</v>
      </c>
      <c r="BL15568" t="s">
        <v>4549</v>
      </c>
    </row>
    <row r="15569" spans="63:64" x14ac:dyDescent="0.25">
      <c r="BK15569" s="82">
        <v>20905</v>
      </c>
      <c r="BL15569" t="s">
        <v>7568</v>
      </c>
    </row>
    <row r="15570" spans="63:64" x14ac:dyDescent="0.25">
      <c r="BK15570" s="82">
        <v>20906</v>
      </c>
      <c r="BL15570" t="s">
        <v>14300</v>
      </c>
    </row>
    <row r="15571" spans="63:64" x14ac:dyDescent="0.25">
      <c r="BK15571" s="82">
        <v>20907</v>
      </c>
      <c r="BL15571" t="s">
        <v>14331</v>
      </c>
    </row>
    <row r="15572" spans="63:64" x14ac:dyDescent="0.25">
      <c r="BK15572" s="82">
        <v>20908</v>
      </c>
      <c r="BL15572" t="s">
        <v>14332</v>
      </c>
    </row>
    <row r="15573" spans="63:64" x14ac:dyDescent="0.25">
      <c r="BK15573" s="82">
        <v>20909</v>
      </c>
      <c r="BL15573" t="s">
        <v>14333</v>
      </c>
    </row>
    <row r="15574" spans="63:64" x14ac:dyDescent="0.25">
      <c r="BK15574" s="82">
        <v>20910</v>
      </c>
      <c r="BL15574" t="s">
        <v>14334</v>
      </c>
    </row>
    <row r="15575" spans="63:64" x14ac:dyDescent="0.25">
      <c r="BK15575" s="82">
        <v>20911</v>
      </c>
      <c r="BL15575" t="s">
        <v>14335</v>
      </c>
    </row>
    <row r="15576" spans="63:64" x14ac:dyDescent="0.25">
      <c r="BK15576" s="82">
        <v>20912</v>
      </c>
      <c r="BL15576" t="s">
        <v>13774</v>
      </c>
    </row>
    <row r="15577" spans="63:64" x14ac:dyDescent="0.25">
      <c r="BK15577" s="82">
        <v>20913</v>
      </c>
      <c r="BL15577" t="s">
        <v>12393</v>
      </c>
    </row>
    <row r="15578" spans="63:64" x14ac:dyDescent="0.25">
      <c r="BK15578" s="82">
        <v>20914</v>
      </c>
      <c r="BL15578" t="s">
        <v>13538</v>
      </c>
    </row>
    <row r="15579" spans="63:64" x14ac:dyDescent="0.25">
      <c r="BK15579" s="82">
        <v>20915</v>
      </c>
      <c r="BL15579" t="s">
        <v>13991</v>
      </c>
    </row>
    <row r="15580" spans="63:64" x14ac:dyDescent="0.25">
      <c r="BK15580" s="82">
        <v>20916</v>
      </c>
      <c r="BL15580" t="s">
        <v>10235</v>
      </c>
    </row>
    <row r="15581" spans="63:64" x14ac:dyDescent="0.25">
      <c r="BK15581" s="82">
        <v>20917</v>
      </c>
      <c r="BL15581" t="s">
        <v>13358</v>
      </c>
    </row>
    <row r="15582" spans="63:64" x14ac:dyDescent="0.25">
      <c r="BK15582" s="82">
        <v>20918</v>
      </c>
      <c r="BL15582" t="s">
        <v>13948</v>
      </c>
    </row>
    <row r="15583" spans="63:64" x14ac:dyDescent="0.25">
      <c r="BK15583" s="82">
        <v>20919</v>
      </c>
      <c r="BL15583" t="s">
        <v>14336</v>
      </c>
    </row>
    <row r="15584" spans="63:64" x14ac:dyDescent="0.25">
      <c r="BK15584" s="82">
        <v>20920</v>
      </c>
      <c r="BL15584" t="s">
        <v>12153</v>
      </c>
    </row>
    <row r="15585" spans="63:64" x14ac:dyDescent="0.25">
      <c r="BK15585" s="82">
        <v>20921</v>
      </c>
      <c r="BL15585" t="s">
        <v>14337</v>
      </c>
    </row>
    <row r="15586" spans="63:64" x14ac:dyDescent="0.25">
      <c r="BK15586" s="82">
        <v>20922</v>
      </c>
      <c r="BL15586" t="s">
        <v>14338</v>
      </c>
    </row>
    <row r="15587" spans="63:64" x14ac:dyDescent="0.25">
      <c r="BK15587" s="82">
        <v>20923</v>
      </c>
      <c r="BL15587" t="s">
        <v>14339</v>
      </c>
    </row>
    <row r="15588" spans="63:64" x14ac:dyDescent="0.25">
      <c r="BK15588" s="82">
        <v>20924</v>
      </c>
      <c r="BL15588" t="s">
        <v>14340</v>
      </c>
    </row>
    <row r="15589" spans="63:64" x14ac:dyDescent="0.25">
      <c r="BK15589" s="82">
        <v>20925</v>
      </c>
      <c r="BL15589" t="s">
        <v>6612</v>
      </c>
    </row>
    <row r="15590" spans="63:64" x14ac:dyDescent="0.25">
      <c r="BK15590" s="82">
        <v>20926</v>
      </c>
      <c r="BL15590" t="s">
        <v>14341</v>
      </c>
    </row>
    <row r="15591" spans="63:64" x14ac:dyDescent="0.25">
      <c r="BK15591" s="82">
        <v>20927</v>
      </c>
      <c r="BL15591" t="s">
        <v>13004</v>
      </c>
    </row>
    <row r="15592" spans="63:64" x14ac:dyDescent="0.25">
      <c r="BK15592" s="82">
        <v>20928</v>
      </c>
      <c r="BL15592" t="s">
        <v>14342</v>
      </c>
    </row>
    <row r="15593" spans="63:64" x14ac:dyDescent="0.25">
      <c r="BK15593" s="82">
        <v>20929</v>
      </c>
      <c r="BL15593" t="s">
        <v>14343</v>
      </c>
    </row>
    <row r="15594" spans="63:64" x14ac:dyDescent="0.25">
      <c r="BK15594" s="82">
        <v>20930</v>
      </c>
      <c r="BL15594" t="s">
        <v>14344</v>
      </c>
    </row>
    <row r="15595" spans="63:64" x14ac:dyDescent="0.25">
      <c r="BK15595" s="82">
        <v>20931</v>
      </c>
      <c r="BL15595" t="s">
        <v>14345</v>
      </c>
    </row>
    <row r="15596" spans="63:64" x14ac:dyDescent="0.25">
      <c r="BK15596" s="82">
        <v>20932</v>
      </c>
      <c r="BL15596" t="s">
        <v>13963</v>
      </c>
    </row>
    <row r="15597" spans="63:64" x14ac:dyDescent="0.25">
      <c r="BK15597" s="82">
        <v>20933</v>
      </c>
      <c r="BL15597" t="s">
        <v>3524</v>
      </c>
    </row>
    <row r="15598" spans="63:64" x14ac:dyDescent="0.25">
      <c r="BK15598" s="82">
        <v>20934</v>
      </c>
      <c r="BL15598" t="s">
        <v>14346</v>
      </c>
    </row>
    <row r="15599" spans="63:64" x14ac:dyDescent="0.25">
      <c r="BK15599" s="82">
        <v>20935</v>
      </c>
      <c r="BL15599" t="s">
        <v>12515</v>
      </c>
    </row>
    <row r="15600" spans="63:64" x14ac:dyDescent="0.25">
      <c r="BK15600" s="82">
        <v>20936</v>
      </c>
      <c r="BL15600" t="s">
        <v>14347</v>
      </c>
    </row>
    <row r="15601" spans="63:64" x14ac:dyDescent="0.25">
      <c r="BK15601" s="82">
        <v>20937</v>
      </c>
      <c r="BL15601" t="s">
        <v>13956</v>
      </c>
    </row>
    <row r="15602" spans="63:64" x14ac:dyDescent="0.25">
      <c r="BK15602" s="82">
        <v>20938</v>
      </c>
      <c r="BL15602" t="s">
        <v>14348</v>
      </c>
    </row>
    <row r="15603" spans="63:64" x14ac:dyDescent="0.25">
      <c r="BK15603" s="82">
        <v>20939</v>
      </c>
      <c r="BL15603" t="s">
        <v>14349</v>
      </c>
    </row>
    <row r="15604" spans="63:64" x14ac:dyDescent="0.25">
      <c r="BK15604" s="82">
        <v>20940</v>
      </c>
      <c r="BL15604" t="s">
        <v>14350</v>
      </c>
    </row>
    <row r="15605" spans="63:64" x14ac:dyDescent="0.25">
      <c r="BK15605" s="82">
        <v>20941</v>
      </c>
      <c r="BL15605" t="s">
        <v>14081</v>
      </c>
    </row>
    <row r="15606" spans="63:64" x14ac:dyDescent="0.25">
      <c r="BK15606" s="82">
        <v>20942</v>
      </c>
      <c r="BL15606" t="s">
        <v>14351</v>
      </c>
    </row>
    <row r="15607" spans="63:64" x14ac:dyDescent="0.25">
      <c r="BK15607" s="82">
        <v>20943</v>
      </c>
      <c r="BL15607" t="s">
        <v>14352</v>
      </c>
    </row>
    <row r="15608" spans="63:64" x14ac:dyDescent="0.25">
      <c r="BK15608" s="82">
        <v>20944</v>
      </c>
      <c r="BL15608" t="s">
        <v>14353</v>
      </c>
    </row>
    <row r="15609" spans="63:64" x14ac:dyDescent="0.25">
      <c r="BK15609" s="82">
        <v>20945</v>
      </c>
      <c r="BL15609" t="s">
        <v>14354</v>
      </c>
    </row>
    <row r="15610" spans="63:64" x14ac:dyDescent="0.25">
      <c r="BK15610" s="82">
        <v>20946</v>
      </c>
      <c r="BL15610" t="s">
        <v>14355</v>
      </c>
    </row>
    <row r="15611" spans="63:64" x14ac:dyDescent="0.25">
      <c r="BK15611" s="82">
        <v>20947</v>
      </c>
      <c r="BL15611" t="s">
        <v>14356</v>
      </c>
    </row>
    <row r="15612" spans="63:64" x14ac:dyDescent="0.25">
      <c r="BK15612" s="82">
        <v>20948</v>
      </c>
      <c r="BL15612" t="s">
        <v>14357</v>
      </c>
    </row>
    <row r="15613" spans="63:64" x14ac:dyDescent="0.25">
      <c r="BK15613" s="82">
        <v>20949</v>
      </c>
      <c r="BL15613" t="s">
        <v>13004</v>
      </c>
    </row>
    <row r="15614" spans="63:64" x14ac:dyDescent="0.25">
      <c r="BK15614" s="82">
        <v>20950</v>
      </c>
      <c r="BL15614" t="s">
        <v>14358</v>
      </c>
    </row>
    <row r="15615" spans="63:64" x14ac:dyDescent="0.25">
      <c r="BK15615" s="82">
        <v>20951</v>
      </c>
      <c r="BL15615" t="s">
        <v>4030</v>
      </c>
    </row>
    <row r="15616" spans="63:64" x14ac:dyDescent="0.25">
      <c r="BK15616" s="82">
        <v>20952</v>
      </c>
      <c r="BL15616" t="s">
        <v>14359</v>
      </c>
    </row>
    <row r="15617" spans="63:64" x14ac:dyDescent="0.25">
      <c r="BK15617" s="82">
        <v>20953</v>
      </c>
      <c r="BL15617" t="s">
        <v>14360</v>
      </c>
    </row>
    <row r="15618" spans="63:64" x14ac:dyDescent="0.25">
      <c r="BK15618" s="82">
        <v>20954</v>
      </c>
      <c r="BL15618" t="s">
        <v>14361</v>
      </c>
    </row>
    <row r="15619" spans="63:64" x14ac:dyDescent="0.25">
      <c r="BK15619" s="82">
        <v>20955</v>
      </c>
      <c r="BL15619" t="s">
        <v>14362</v>
      </c>
    </row>
    <row r="15620" spans="63:64" x14ac:dyDescent="0.25">
      <c r="BK15620" s="82">
        <v>20956</v>
      </c>
      <c r="BL15620" t="s">
        <v>14363</v>
      </c>
    </row>
    <row r="15621" spans="63:64" x14ac:dyDescent="0.25">
      <c r="BK15621" s="82">
        <v>20957</v>
      </c>
      <c r="BL15621" t="s">
        <v>14364</v>
      </c>
    </row>
    <row r="15622" spans="63:64" x14ac:dyDescent="0.25">
      <c r="BK15622" s="82">
        <v>20958</v>
      </c>
      <c r="BL15622" t="s">
        <v>14365</v>
      </c>
    </row>
    <row r="15623" spans="63:64" x14ac:dyDescent="0.25">
      <c r="BK15623" s="82">
        <v>20959</v>
      </c>
      <c r="BL15623" t="s">
        <v>14366</v>
      </c>
    </row>
    <row r="15624" spans="63:64" x14ac:dyDescent="0.25">
      <c r="BK15624" s="82">
        <v>20960</v>
      </c>
      <c r="BL15624" t="s">
        <v>14367</v>
      </c>
    </row>
    <row r="15625" spans="63:64" x14ac:dyDescent="0.25">
      <c r="BK15625" s="82">
        <v>20961</v>
      </c>
      <c r="BL15625" t="s">
        <v>14368</v>
      </c>
    </row>
    <row r="15626" spans="63:64" x14ac:dyDescent="0.25">
      <c r="BK15626" s="82">
        <v>20962</v>
      </c>
      <c r="BL15626" t="s">
        <v>14369</v>
      </c>
    </row>
    <row r="15627" spans="63:64" x14ac:dyDescent="0.25">
      <c r="BK15627" s="82">
        <v>20963</v>
      </c>
      <c r="BL15627" t="s">
        <v>14370</v>
      </c>
    </row>
    <row r="15628" spans="63:64" x14ac:dyDescent="0.25">
      <c r="BK15628" s="82">
        <v>20964</v>
      </c>
      <c r="BL15628" t="s">
        <v>14371</v>
      </c>
    </row>
    <row r="15629" spans="63:64" x14ac:dyDescent="0.25">
      <c r="BK15629" s="82">
        <v>20965</v>
      </c>
      <c r="BL15629" t="s">
        <v>14372</v>
      </c>
    </row>
    <row r="15630" spans="63:64" x14ac:dyDescent="0.25">
      <c r="BK15630" s="82">
        <v>20966</v>
      </c>
      <c r="BL15630" t="s">
        <v>8982</v>
      </c>
    </row>
    <row r="15631" spans="63:64" x14ac:dyDescent="0.25">
      <c r="BK15631" s="82">
        <v>20967</v>
      </c>
      <c r="BL15631" t="s">
        <v>14373</v>
      </c>
    </row>
    <row r="15632" spans="63:64" x14ac:dyDescent="0.25">
      <c r="BK15632" s="82">
        <v>20968</v>
      </c>
      <c r="BL15632" t="s">
        <v>12676</v>
      </c>
    </row>
    <row r="15633" spans="63:64" x14ac:dyDescent="0.25">
      <c r="BK15633" s="82">
        <v>20969</v>
      </c>
      <c r="BL15633" t="s">
        <v>14139</v>
      </c>
    </row>
    <row r="15634" spans="63:64" x14ac:dyDescent="0.25">
      <c r="BK15634" s="82">
        <v>20970</v>
      </c>
      <c r="BL15634" t="s">
        <v>11486</v>
      </c>
    </row>
    <row r="15635" spans="63:64" x14ac:dyDescent="0.25">
      <c r="BK15635" s="82">
        <v>20971</v>
      </c>
      <c r="BL15635" t="s">
        <v>14374</v>
      </c>
    </row>
    <row r="15636" spans="63:64" x14ac:dyDescent="0.25">
      <c r="BK15636" s="82">
        <v>20972</v>
      </c>
      <c r="BL15636" t="s">
        <v>14375</v>
      </c>
    </row>
    <row r="15637" spans="63:64" x14ac:dyDescent="0.25">
      <c r="BK15637" s="82">
        <v>20973</v>
      </c>
      <c r="BL15637" t="s">
        <v>14376</v>
      </c>
    </row>
    <row r="15638" spans="63:64" x14ac:dyDescent="0.25">
      <c r="BK15638" s="82">
        <v>20974</v>
      </c>
      <c r="BL15638" t="s">
        <v>14377</v>
      </c>
    </row>
    <row r="15639" spans="63:64" x14ac:dyDescent="0.25">
      <c r="BK15639" s="82">
        <v>20975</v>
      </c>
      <c r="BL15639" t="s">
        <v>14378</v>
      </c>
    </row>
    <row r="15640" spans="63:64" x14ac:dyDescent="0.25">
      <c r="BK15640" s="82">
        <v>20976</v>
      </c>
      <c r="BL15640" t="s">
        <v>14379</v>
      </c>
    </row>
    <row r="15641" spans="63:64" x14ac:dyDescent="0.25">
      <c r="BK15641" s="82">
        <v>20977</v>
      </c>
      <c r="BL15641" t="s">
        <v>14061</v>
      </c>
    </row>
    <row r="15642" spans="63:64" x14ac:dyDescent="0.25">
      <c r="BK15642" s="82">
        <v>20978</v>
      </c>
      <c r="BL15642" t="s">
        <v>14380</v>
      </c>
    </row>
    <row r="15643" spans="63:64" x14ac:dyDescent="0.25">
      <c r="BK15643" s="82">
        <v>20979</v>
      </c>
      <c r="BL15643" t="s">
        <v>14381</v>
      </c>
    </row>
    <row r="15644" spans="63:64" x14ac:dyDescent="0.25">
      <c r="BK15644" s="82">
        <v>20980</v>
      </c>
      <c r="BL15644" t="s">
        <v>14382</v>
      </c>
    </row>
    <row r="15645" spans="63:64" x14ac:dyDescent="0.25">
      <c r="BK15645" s="82">
        <v>20981</v>
      </c>
      <c r="BL15645" t="s">
        <v>14383</v>
      </c>
    </row>
    <row r="15646" spans="63:64" x14ac:dyDescent="0.25">
      <c r="BK15646" s="82">
        <v>20982</v>
      </c>
      <c r="BL15646" t="s">
        <v>14384</v>
      </c>
    </row>
    <row r="15647" spans="63:64" x14ac:dyDescent="0.25">
      <c r="BK15647" s="82">
        <v>20983</v>
      </c>
      <c r="BL15647" t="s">
        <v>14385</v>
      </c>
    </row>
    <row r="15648" spans="63:64" x14ac:dyDescent="0.25">
      <c r="BK15648" s="82">
        <v>20984</v>
      </c>
      <c r="BL15648" t="s">
        <v>14386</v>
      </c>
    </row>
    <row r="15649" spans="63:64" x14ac:dyDescent="0.25">
      <c r="BK15649" s="82">
        <v>20985</v>
      </c>
      <c r="BL15649" t="s">
        <v>14387</v>
      </c>
    </row>
    <row r="15650" spans="63:64" x14ac:dyDescent="0.25">
      <c r="BK15650" s="82">
        <v>20986</v>
      </c>
      <c r="BL15650" t="s">
        <v>3894</v>
      </c>
    </row>
    <row r="15651" spans="63:64" x14ac:dyDescent="0.25">
      <c r="BK15651" s="82">
        <v>20987</v>
      </c>
      <c r="BL15651" t="s">
        <v>14388</v>
      </c>
    </row>
    <row r="15652" spans="63:64" x14ac:dyDescent="0.25">
      <c r="BK15652" s="82">
        <v>20988</v>
      </c>
      <c r="BL15652" t="s">
        <v>14389</v>
      </c>
    </row>
    <row r="15653" spans="63:64" x14ac:dyDescent="0.25">
      <c r="BK15653" s="82">
        <v>20989</v>
      </c>
      <c r="BL15653" t="s">
        <v>13995</v>
      </c>
    </row>
    <row r="15654" spans="63:64" x14ac:dyDescent="0.25">
      <c r="BK15654" s="82">
        <v>20990</v>
      </c>
      <c r="BL15654" t="s">
        <v>8502</v>
      </c>
    </row>
    <row r="15655" spans="63:64" x14ac:dyDescent="0.25">
      <c r="BK15655" s="82">
        <v>20991</v>
      </c>
      <c r="BL15655" t="s">
        <v>14390</v>
      </c>
    </row>
    <row r="15656" spans="63:64" x14ac:dyDescent="0.25">
      <c r="BK15656" s="82">
        <v>20992</v>
      </c>
      <c r="BL15656" t="s">
        <v>14391</v>
      </c>
    </row>
    <row r="15657" spans="63:64" x14ac:dyDescent="0.25">
      <c r="BK15657" s="82">
        <v>20993</v>
      </c>
      <c r="BL15657" t="s">
        <v>12085</v>
      </c>
    </row>
    <row r="15658" spans="63:64" x14ac:dyDescent="0.25">
      <c r="BK15658" s="82">
        <v>20994</v>
      </c>
      <c r="BL15658" t="s">
        <v>2501</v>
      </c>
    </row>
    <row r="15659" spans="63:64" x14ac:dyDescent="0.25">
      <c r="BK15659" s="82">
        <v>20995</v>
      </c>
      <c r="BL15659" t="s">
        <v>14392</v>
      </c>
    </row>
    <row r="15660" spans="63:64" x14ac:dyDescent="0.25">
      <c r="BK15660" s="82">
        <v>20996</v>
      </c>
      <c r="BL15660" t="s">
        <v>14393</v>
      </c>
    </row>
    <row r="15661" spans="63:64" x14ac:dyDescent="0.25">
      <c r="BK15661" s="82">
        <v>20997</v>
      </c>
      <c r="BL15661" t="s">
        <v>14099</v>
      </c>
    </row>
    <row r="15662" spans="63:64" x14ac:dyDescent="0.25">
      <c r="BK15662" s="82">
        <v>20998</v>
      </c>
      <c r="BL15662" t="s">
        <v>14394</v>
      </c>
    </row>
    <row r="15663" spans="63:64" x14ac:dyDescent="0.25">
      <c r="BK15663" s="82">
        <v>20999</v>
      </c>
      <c r="BL15663" t="s">
        <v>12694</v>
      </c>
    </row>
    <row r="15664" spans="63:64" x14ac:dyDescent="0.25">
      <c r="BK15664" s="82">
        <v>21000</v>
      </c>
      <c r="BL15664" t="s">
        <v>14395</v>
      </c>
    </row>
    <row r="15665" spans="63:64" x14ac:dyDescent="0.25">
      <c r="BK15665" s="82">
        <v>21001</v>
      </c>
      <c r="BL15665" t="s">
        <v>14396</v>
      </c>
    </row>
    <row r="15666" spans="63:64" x14ac:dyDescent="0.25">
      <c r="BK15666" s="82">
        <v>21002</v>
      </c>
      <c r="BL15666" t="s">
        <v>14397</v>
      </c>
    </row>
    <row r="15667" spans="63:64" x14ac:dyDescent="0.25">
      <c r="BK15667" s="82">
        <v>21003</v>
      </c>
      <c r="BL15667" t="s">
        <v>14229</v>
      </c>
    </row>
    <row r="15668" spans="63:64" x14ac:dyDescent="0.25">
      <c r="BK15668" s="82">
        <v>21004</v>
      </c>
      <c r="BL15668" t="s">
        <v>4121</v>
      </c>
    </row>
    <row r="15669" spans="63:64" x14ac:dyDescent="0.25">
      <c r="BK15669" s="82">
        <v>21005</v>
      </c>
      <c r="BL15669" t="s">
        <v>14398</v>
      </c>
    </row>
    <row r="15670" spans="63:64" x14ac:dyDescent="0.25">
      <c r="BK15670" s="82">
        <v>21006</v>
      </c>
      <c r="BL15670" t="s">
        <v>14399</v>
      </c>
    </row>
    <row r="15671" spans="63:64" x14ac:dyDescent="0.25">
      <c r="BK15671" s="82">
        <v>21007</v>
      </c>
      <c r="BL15671" t="s">
        <v>5849</v>
      </c>
    </row>
    <row r="15672" spans="63:64" x14ac:dyDescent="0.25">
      <c r="BK15672" s="82">
        <v>21008</v>
      </c>
      <c r="BL15672" t="s">
        <v>14400</v>
      </c>
    </row>
    <row r="15673" spans="63:64" x14ac:dyDescent="0.25">
      <c r="BK15673" s="82">
        <v>21009</v>
      </c>
      <c r="BL15673" t="s">
        <v>14401</v>
      </c>
    </row>
    <row r="15674" spans="63:64" x14ac:dyDescent="0.25">
      <c r="BK15674" s="82">
        <v>21010</v>
      </c>
      <c r="BL15674" t="s">
        <v>14289</v>
      </c>
    </row>
    <row r="15675" spans="63:64" x14ac:dyDescent="0.25">
      <c r="BK15675" s="82">
        <v>21011</v>
      </c>
      <c r="BL15675" t="s">
        <v>13992</v>
      </c>
    </row>
    <row r="15676" spans="63:64" x14ac:dyDescent="0.25">
      <c r="BK15676" s="82">
        <v>21012</v>
      </c>
      <c r="BL15676" t="s">
        <v>14402</v>
      </c>
    </row>
    <row r="15677" spans="63:64" x14ac:dyDescent="0.25">
      <c r="BK15677" s="82">
        <v>21013</v>
      </c>
      <c r="BL15677" t="s">
        <v>14403</v>
      </c>
    </row>
    <row r="15678" spans="63:64" x14ac:dyDescent="0.25">
      <c r="BK15678" s="82">
        <v>21014</v>
      </c>
      <c r="BL15678" t="s">
        <v>14404</v>
      </c>
    </row>
    <row r="15679" spans="63:64" x14ac:dyDescent="0.25">
      <c r="BK15679" s="82">
        <v>21015</v>
      </c>
      <c r="BL15679" t="s">
        <v>14405</v>
      </c>
    </row>
    <row r="15680" spans="63:64" x14ac:dyDescent="0.25">
      <c r="BK15680" s="82">
        <v>21016</v>
      </c>
      <c r="BL15680" t="s">
        <v>14406</v>
      </c>
    </row>
    <row r="15681" spans="63:64" x14ac:dyDescent="0.25">
      <c r="BK15681" s="82">
        <v>21017</v>
      </c>
      <c r="BL15681" t="s">
        <v>14371</v>
      </c>
    </row>
    <row r="15682" spans="63:64" x14ac:dyDescent="0.25">
      <c r="BK15682" s="82">
        <v>21018</v>
      </c>
      <c r="BL15682" t="s">
        <v>14407</v>
      </c>
    </row>
    <row r="15683" spans="63:64" x14ac:dyDescent="0.25">
      <c r="BK15683" s="82">
        <v>21019</v>
      </c>
      <c r="BL15683" t="s">
        <v>12434</v>
      </c>
    </row>
    <row r="15684" spans="63:64" x14ac:dyDescent="0.25">
      <c r="BK15684" s="82">
        <v>21020</v>
      </c>
      <c r="BL15684" t="s">
        <v>14408</v>
      </c>
    </row>
    <row r="15685" spans="63:64" x14ac:dyDescent="0.25">
      <c r="BK15685" s="82">
        <v>21021</v>
      </c>
      <c r="BL15685" t="s">
        <v>14409</v>
      </c>
    </row>
    <row r="15686" spans="63:64" x14ac:dyDescent="0.25">
      <c r="BK15686" s="82">
        <v>21022</v>
      </c>
      <c r="BL15686" t="s">
        <v>14410</v>
      </c>
    </row>
    <row r="15687" spans="63:64" x14ac:dyDescent="0.25">
      <c r="BK15687" s="82">
        <v>21023</v>
      </c>
      <c r="BL15687" t="s">
        <v>14411</v>
      </c>
    </row>
    <row r="15688" spans="63:64" x14ac:dyDescent="0.25">
      <c r="BK15688" s="82">
        <v>21024</v>
      </c>
      <c r="BL15688" t="s">
        <v>13748</v>
      </c>
    </row>
    <row r="15689" spans="63:64" x14ac:dyDescent="0.25">
      <c r="BK15689" s="82">
        <v>21025</v>
      </c>
      <c r="BL15689" t="s">
        <v>14412</v>
      </c>
    </row>
    <row r="15690" spans="63:64" x14ac:dyDescent="0.25">
      <c r="BK15690" s="82">
        <v>21026</v>
      </c>
      <c r="BL15690" t="s">
        <v>14413</v>
      </c>
    </row>
    <row r="15691" spans="63:64" x14ac:dyDescent="0.25">
      <c r="BK15691" s="82">
        <v>21027</v>
      </c>
      <c r="BL15691" t="s">
        <v>14414</v>
      </c>
    </row>
    <row r="15692" spans="63:64" x14ac:dyDescent="0.25">
      <c r="BK15692" s="82">
        <v>21028</v>
      </c>
      <c r="BL15692" t="s">
        <v>9706</v>
      </c>
    </row>
    <row r="15693" spans="63:64" x14ac:dyDescent="0.25">
      <c r="BK15693" s="82">
        <v>21029</v>
      </c>
      <c r="BL15693" t="s">
        <v>14004</v>
      </c>
    </row>
    <row r="15694" spans="63:64" x14ac:dyDescent="0.25">
      <c r="BK15694" s="82">
        <v>21030</v>
      </c>
      <c r="BL15694" t="s">
        <v>14415</v>
      </c>
    </row>
    <row r="15695" spans="63:64" x14ac:dyDescent="0.25">
      <c r="BK15695" s="82">
        <v>21031</v>
      </c>
      <c r="BL15695" t="s">
        <v>14416</v>
      </c>
    </row>
    <row r="15696" spans="63:64" x14ac:dyDescent="0.25">
      <c r="BK15696" s="82">
        <v>21032</v>
      </c>
      <c r="BL15696" t="s">
        <v>14417</v>
      </c>
    </row>
    <row r="15697" spans="63:64" x14ac:dyDescent="0.25">
      <c r="BK15697" s="82">
        <v>21033</v>
      </c>
      <c r="BL15697" t="s">
        <v>6663</v>
      </c>
    </row>
    <row r="15698" spans="63:64" x14ac:dyDescent="0.25">
      <c r="BK15698" s="82">
        <v>21034</v>
      </c>
      <c r="BL15698" t="s">
        <v>14361</v>
      </c>
    </row>
    <row r="15699" spans="63:64" x14ac:dyDescent="0.25">
      <c r="BK15699" s="82">
        <v>21035</v>
      </c>
      <c r="BL15699" t="s">
        <v>14418</v>
      </c>
    </row>
    <row r="15700" spans="63:64" x14ac:dyDescent="0.25">
      <c r="BK15700" s="82">
        <v>21036</v>
      </c>
      <c r="BL15700" t="s">
        <v>14419</v>
      </c>
    </row>
    <row r="15701" spans="63:64" x14ac:dyDescent="0.25">
      <c r="BK15701" s="82">
        <v>21037</v>
      </c>
      <c r="BL15701" t="s">
        <v>3357</v>
      </c>
    </row>
    <row r="15702" spans="63:64" x14ac:dyDescent="0.25">
      <c r="BK15702" s="82">
        <v>21038</v>
      </c>
      <c r="BL15702" t="s">
        <v>5077</v>
      </c>
    </row>
    <row r="15703" spans="63:64" x14ac:dyDescent="0.25">
      <c r="BK15703" s="82">
        <v>21039</v>
      </c>
      <c r="BL15703" t="s">
        <v>14420</v>
      </c>
    </row>
    <row r="15704" spans="63:64" x14ac:dyDescent="0.25">
      <c r="BK15704" s="82">
        <v>21040</v>
      </c>
      <c r="BL15704" t="s">
        <v>14421</v>
      </c>
    </row>
    <row r="15705" spans="63:64" x14ac:dyDescent="0.25">
      <c r="BK15705" s="82">
        <v>21041</v>
      </c>
      <c r="BL15705" t="s">
        <v>14422</v>
      </c>
    </row>
    <row r="15706" spans="63:64" x14ac:dyDescent="0.25">
      <c r="BK15706" s="82">
        <v>21042</v>
      </c>
      <c r="BL15706" t="s">
        <v>14423</v>
      </c>
    </row>
    <row r="15707" spans="63:64" x14ac:dyDescent="0.25">
      <c r="BK15707" s="82">
        <v>21043</v>
      </c>
      <c r="BL15707" t="s">
        <v>14424</v>
      </c>
    </row>
    <row r="15708" spans="63:64" x14ac:dyDescent="0.25">
      <c r="BK15708" s="82">
        <v>21044</v>
      </c>
      <c r="BL15708" t="s">
        <v>966</v>
      </c>
    </row>
    <row r="15709" spans="63:64" x14ac:dyDescent="0.25">
      <c r="BK15709" s="82">
        <v>21045</v>
      </c>
      <c r="BL15709" t="s">
        <v>14425</v>
      </c>
    </row>
    <row r="15710" spans="63:64" x14ac:dyDescent="0.25">
      <c r="BK15710" s="82">
        <v>21046</v>
      </c>
      <c r="BL15710" t="s">
        <v>14426</v>
      </c>
    </row>
    <row r="15711" spans="63:64" x14ac:dyDescent="0.25">
      <c r="BK15711" s="82">
        <v>21047</v>
      </c>
      <c r="BL15711" t="s">
        <v>14427</v>
      </c>
    </row>
    <row r="15712" spans="63:64" x14ac:dyDescent="0.25">
      <c r="BK15712" s="82">
        <v>21048</v>
      </c>
      <c r="BL15712" t="s">
        <v>14428</v>
      </c>
    </row>
    <row r="15713" spans="63:64" x14ac:dyDescent="0.25">
      <c r="BK15713" s="82">
        <v>21049</v>
      </c>
      <c r="BL15713" t="s">
        <v>14429</v>
      </c>
    </row>
    <row r="15714" spans="63:64" x14ac:dyDescent="0.25">
      <c r="BK15714" s="82">
        <v>21050</v>
      </c>
      <c r="BL15714" t="s">
        <v>14430</v>
      </c>
    </row>
    <row r="15715" spans="63:64" x14ac:dyDescent="0.25">
      <c r="BK15715" s="82">
        <v>21051</v>
      </c>
      <c r="BL15715" t="s">
        <v>12917</v>
      </c>
    </row>
    <row r="15716" spans="63:64" x14ac:dyDescent="0.25">
      <c r="BK15716" s="82">
        <v>21052</v>
      </c>
      <c r="BL15716" t="s">
        <v>8819</v>
      </c>
    </row>
    <row r="15717" spans="63:64" x14ac:dyDescent="0.25">
      <c r="BK15717" s="82">
        <v>21053</v>
      </c>
      <c r="BL15717" t="s">
        <v>13633</v>
      </c>
    </row>
    <row r="15718" spans="63:64" x14ac:dyDescent="0.25">
      <c r="BK15718" s="82">
        <v>21054</v>
      </c>
      <c r="BL15718" t="s">
        <v>14431</v>
      </c>
    </row>
    <row r="15719" spans="63:64" x14ac:dyDescent="0.25">
      <c r="BK15719" s="82">
        <v>21055</v>
      </c>
      <c r="BL15719" t="s">
        <v>14432</v>
      </c>
    </row>
    <row r="15720" spans="63:64" x14ac:dyDescent="0.25">
      <c r="BK15720" s="82">
        <v>21056</v>
      </c>
      <c r="BL15720" t="s">
        <v>14433</v>
      </c>
    </row>
    <row r="15721" spans="63:64" x14ac:dyDescent="0.25">
      <c r="BK15721" s="82">
        <v>21057</v>
      </c>
      <c r="BL15721" t="s">
        <v>14434</v>
      </c>
    </row>
    <row r="15722" spans="63:64" x14ac:dyDescent="0.25">
      <c r="BK15722" s="82">
        <v>21058</v>
      </c>
      <c r="BL15722" t="s">
        <v>14435</v>
      </c>
    </row>
    <row r="15723" spans="63:64" x14ac:dyDescent="0.25">
      <c r="BK15723" s="82">
        <v>21059</v>
      </c>
      <c r="BL15723" t="s">
        <v>13741</v>
      </c>
    </row>
    <row r="15724" spans="63:64" x14ac:dyDescent="0.25">
      <c r="BK15724" s="82">
        <v>21060</v>
      </c>
      <c r="BL15724" t="s">
        <v>7831</v>
      </c>
    </row>
    <row r="15725" spans="63:64" x14ac:dyDescent="0.25">
      <c r="BK15725" s="82">
        <v>21061</v>
      </c>
      <c r="BL15725" t="s">
        <v>14436</v>
      </c>
    </row>
    <row r="15726" spans="63:64" x14ac:dyDescent="0.25">
      <c r="BK15726" s="82">
        <v>21062</v>
      </c>
      <c r="BL15726" t="s">
        <v>14437</v>
      </c>
    </row>
    <row r="15727" spans="63:64" x14ac:dyDescent="0.25">
      <c r="BK15727" s="82">
        <v>21063</v>
      </c>
      <c r="BL15727" t="s">
        <v>14438</v>
      </c>
    </row>
    <row r="15728" spans="63:64" x14ac:dyDescent="0.25">
      <c r="BK15728" s="82">
        <v>21064</v>
      </c>
      <c r="BL15728" t="s">
        <v>14439</v>
      </c>
    </row>
    <row r="15729" spans="63:64" x14ac:dyDescent="0.25">
      <c r="BK15729" s="82">
        <v>21065</v>
      </c>
      <c r="BL15729" t="s">
        <v>13004</v>
      </c>
    </row>
    <row r="15730" spans="63:64" x14ac:dyDescent="0.25">
      <c r="BK15730" s="82">
        <v>21066</v>
      </c>
      <c r="BL15730" t="s">
        <v>2612</v>
      </c>
    </row>
    <row r="15731" spans="63:64" x14ac:dyDescent="0.25">
      <c r="BK15731" s="82">
        <v>21067</v>
      </c>
      <c r="BL15731" t="s">
        <v>14440</v>
      </c>
    </row>
    <row r="15732" spans="63:64" x14ac:dyDescent="0.25">
      <c r="BK15732" s="82">
        <v>21068</v>
      </c>
      <c r="BL15732" t="s">
        <v>14441</v>
      </c>
    </row>
    <row r="15733" spans="63:64" x14ac:dyDescent="0.25">
      <c r="BK15733" s="82">
        <v>21069</v>
      </c>
      <c r="BL15733" t="s">
        <v>12670</v>
      </c>
    </row>
    <row r="15734" spans="63:64" x14ac:dyDescent="0.25">
      <c r="BK15734" s="82">
        <v>21070</v>
      </c>
      <c r="BL15734" t="s">
        <v>14442</v>
      </c>
    </row>
    <row r="15735" spans="63:64" x14ac:dyDescent="0.25">
      <c r="BK15735" s="82">
        <v>21071</v>
      </c>
      <c r="BL15735" t="s">
        <v>14443</v>
      </c>
    </row>
    <row r="15736" spans="63:64" x14ac:dyDescent="0.25">
      <c r="BK15736" s="82">
        <v>21072</v>
      </c>
      <c r="BL15736" t="s">
        <v>14444</v>
      </c>
    </row>
    <row r="15737" spans="63:64" x14ac:dyDescent="0.25">
      <c r="BK15737" s="82">
        <v>21073</v>
      </c>
      <c r="BL15737" t="s">
        <v>14445</v>
      </c>
    </row>
    <row r="15738" spans="63:64" x14ac:dyDescent="0.25">
      <c r="BK15738" s="82">
        <v>21074</v>
      </c>
      <c r="BL15738" t="s">
        <v>14446</v>
      </c>
    </row>
    <row r="15739" spans="63:64" x14ac:dyDescent="0.25">
      <c r="BK15739" s="82">
        <v>21075</v>
      </c>
      <c r="BL15739" t="s">
        <v>13994</v>
      </c>
    </row>
    <row r="15740" spans="63:64" x14ac:dyDescent="0.25">
      <c r="BK15740" s="82">
        <v>21076</v>
      </c>
      <c r="BL15740" t="s">
        <v>14264</v>
      </c>
    </row>
    <row r="15741" spans="63:64" x14ac:dyDescent="0.25">
      <c r="BK15741" s="82">
        <v>21077</v>
      </c>
      <c r="BL15741" t="s">
        <v>14315</v>
      </c>
    </row>
    <row r="15742" spans="63:64" x14ac:dyDescent="0.25">
      <c r="BK15742" s="82">
        <v>21078</v>
      </c>
      <c r="BL15742" t="s">
        <v>14447</v>
      </c>
    </row>
    <row r="15743" spans="63:64" x14ac:dyDescent="0.25">
      <c r="BK15743" s="82">
        <v>21079</v>
      </c>
      <c r="BL15743" t="s">
        <v>14448</v>
      </c>
    </row>
    <row r="15744" spans="63:64" x14ac:dyDescent="0.25">
      <c r="BK15744" s="82">
        <v>21080</v>
      </c>
      <c r="BL15744" t="s">
        <v>14449</v>
      </c>
    </row>
    <row r="15745" spans="63:64" x14ac:dyDescent="0.25">
      <c r="BK15745" s="82">
        <v>21081</v>
      </c>
      <c r="BL15745" t="s">
        <v>14450</v>
      </c>
    </row>
    <row r="15746" spans="63:64" x14ac:dyDescent="0.25">
      <c r="BK15746" s="82">
        <v>21082</v>
      </c>
      <c r="BL15746" t="s">
        <v>14451</v>
      </c>
    </row>
    <row r="15747" spans="63:64" x14ac:dyDescent="0.25">
      <c r="BK15747" s="82">
        <v>21083</v>
      </c>
      <c r="BL15747" t="s">
        <v>14452</v>
      </c>
    </row>
    <row r="15748" spans="63:64" x14ac:dyDescent="0.25">
      <c r="BK15748" s="82">
        <v>21084</v>
      </c>
      <c r="BL15748" t="s">
        <v>7907</v>
      </c>
    </row>
    <row r="15749" spans="63:64" x14ac:dyDescent="0.25">
      <c r="BK15749" s="82">
        <v>21085</v>
      </c>
      <c r="BL15749" t="s">
        <v>14453</v>
      </c>
    </row>
    <row r="15750" spans="63:64" x14ac:dyDescent="0.25">
      <c r="BK15750" s="82">
        <v>21086</v>
      </c>
      <c r="BL15750" t="s">
        <v>14454</v>
      </c>
    </row>
    <row r="15751" spans="63:64" x14ac:dyDescent="0.25">
      <c r="BK15751" s="82">
        <v>21087</v>
      </c>
      <c r="BL15751" t="s">
        <v>13093</v>
      </c>
    </row>
    <row r="15752" spans="63:64" x14ac:dyDescent="0.25">
      <c r="BK15752" s="82">
        <v>21088</v>
      </c>
      <c r="BL15752" t="s">
        <v>14455</v>
      </c>
    </row>
    <row r="15753" spans="63:64" x14ac:dyDescent="0.25">
      <c r="BK15753" s="82">
        <v>21089</v>
      </c>
      <c r="BL15753" t="s">
        <v>3480</v>
      </c>
    </row>
    <row r="15754" spans="63:64" x14ac:dyDescent="0.25">
      <c r="BK15754" s="82">
        <v>21090</v>
      </c>
      <c r="BL15754" t="s">
        <v>14456</v>
      </c>
    </row>
    <row r="15755" spans="63:64" x14ac:dyDescent="0.25">
      <c r="BK15755" s="82">
        <v>21091</v>
      </c>
      <c r="BL15755" t="s">
        <v>14457</v>
      </c>
    </row>
    <row r="15756" spans="63:64" x14ac:dyDescent="0.25">
      <c r="BK15756" s="82">
        <v>21092</v>
      </c>
      <c r="BL15756" t="s">
        <v>14458</v>
      </c>
    </row>
    <row r="15757" spans="63:64" x14ac:dyDescent="0.25">
      <c r="BK15757" s="82">
        <v>21093</v>
      </c>
      <c r="BL15757" t="s">
        <v>14459</v>
      </c>
    </row>
    <row r="15758" spans="63:64" x14ac:dyDescent="0.25">
      <c r="BK15758" s="82">
        <v>21094</v>
      </c>
      <c r="BL15758" t="s">
        <v>14460</v>
      </c>
    </row>
    <row r="15759" spans="63:64" x14ac:dyDescent="0.25">
      <c r="BK15759" s="82">
        <v>21095</v>
      </c>
      <c r="BL15759" t="s">
        <v>14461</v>
      </c>
    </row>
    <row r="15760" spans="63:64" x14ac:dyDescent="0.25">
      <c r="BK15760" s="82">
        <v>21096</v>
      </c>
      <c r="BL15760" t="s">
        <v>14161</v>
      </c>
    </row>
    <row r="15761" spans="63:64" x14ac:dyDescent="0.25">
      <c r="BK15761" s="82">
        <v>21097</v>
      </c>
      <c r="BL15761" t="s">
        <v>14161</v>
      </c>
    </row>
    <row r="15762" spans="63:64" x14ac:dyDescent="0.25">
      <c r="BK15762" s="82">
        <v>21098</v>
      </c>
      <c r="BL15762" t="s">
        <v>14201</v>
      </c>
    </row>
    <row r="15763" spans="63:64" x14ac:dyDescent="0.25">
      <c r="BK15763" s="82">
        <v>21099</v>
      </c>
      <c r="BL15763" t="s">
        <v>14462</v>
      </c>
    </row>
    <row r="15764" spans="63:64" x14ac:dyDescent="0.25">
      <c r="BK15764" s="82">
        <v>21100</v>
      </c>
      <c r="BL15764" t="s">
        <v>14463</v>
      </c>
    </row>
    <row r="15765" spans="63:64" x14ac:dyDescent="0.25">
      <c r="BK15765" s="82">
        <v>21101</v>
      </c>
      <c r="BL15765" t="s">
        <v>14392</v>
      </c>
    </row>
    <row r="15766" spans="63:64" x14ac:dyDescent="0.25">
      <c r="BK15766" s="82">
        <v>21102</v>
      </c>
      <c r="BL15766" t="s">
        <v>4612</v>
      </c>
    </row>
    <row r="15767" spans="63:64" x14ac:dyDescent="0.25">
      <c r="BK15767" s="82">
        <v>21103</v>
      </c>
      <c r="BL15767" t="s">
        <v>3741</v>
      </c>
    </row>
    <row r="15768" spans="63:64" x14ac:dyDescent="0.25">
      <c r="BK15768" s="82">
        <v>21104</v>
      </c>
      <c r="BL15768" t="s">
        <v>14464</v>
      </c>
    </row>
    <row r="15769" spans="63:64" x14ac:dyDescent="0.25">
      <c r="BK15769" s="82">
        <v>21105</v>
      </c>
      <c r="BL15769" t="s">
        <v>14465</v>
      </c>
    </row>
    <row r="15770" spans="63:64" x14ac:dyDescent="0.25">
      <c r="BK15770" s="82">
        <v>21106</v>
      </c>
      <c r="BL15770" t="s">
        <v>14466</v>
      </c>
    </row>
    <row r="15771" spans="63:64" x14ac:dyDescent="0.25">
      <c r="BK15771" s="82">
        <v>21107</v>
      </c>
      <c r="BL15771" t="s">
        <v>14467</v>
      </c>
    </row>
    <row r="15772" spans="63:64" x14ac:dyDescent="0.25">
      <c r="BK15772" s="82">
        <v>21108</v>
      </c>
      <c r="BL15772" t="s">
        <v>14468</v>
      </c>
    </row>
    <row r="15773" spans="63:64" x14ac:dyDescent="0.25">
      <c r="BK15773" s="82">
        <v>21109</v>
      </c>
      <c r="BL15773" t="s">
        <v>14469</v>
      </c>
    </row>
    <row r="15774" spans="63:64" x14ac:dyDescent="0.25">
      <c r="BK15774" s="82">
        <v>21110</v>
      </c>
      <c r="BL15774" t="s">
        <v>14470</v>
      </c>
    </row>
    <row r="15775" spans="63:64" x14ac:dyDescent="0.25">
      <c r="BK15775" s="82">
        <v>21111</v>
      </c>
      <c r="BL15775" t="s">
        <v>14471</v>
      </c>
    </row>
    <row r="15776" spans="63:64" x14ac:dyDescent="0.25">
      <c r="BK15776" s="82">
        <v>21112</v>
      </c>
      <c r="BL15776" t="s">
        <v>14472</v>
      </c>
    </row>
    <row r="15777" spans="63:64" x14ac:dyDescent="0.25">
      <c r="BK15777" s="82">
        <v>21113</v>
      </c>
      <c r="BL15777" t="s">
        <v>14473</v>
      </c>
    </row>
    <row r="15778" spans="63:64" x14ac:dyDescent="0.25">
      <c r="BK15778" s="82">
        <v>21114</v>
      </c>
      <c r="BL15778" t="s">
        <v>14474</v>
      </c>
    </row>
    <row r="15779" spans="63:64" x14ac:dyDescent="0.25">
      <c r="BK15779" s="82">
        <v>21115</v>
      </c>
      <c r="BL15779" t="s">
        <v>9957</v>
      </c>
    </row>
    <row r="15780" spans="63:64" x14ac:dyDescent="0.25">
      <c r="BK15780" s="82">
        <v>21116</v>
      </c>
      <c r="BL15780" t="s">
        <v>14475</v>
      </c>
    </row>
    <row r="15781" spans="63:64" x14ac:dyDescent="0.25">
      <c r="BK15781" s="82">
        <v>21117</v>
      </c>
      <c r="BL15781" t="s">
        <v>14476</v>
      </c>
    </row>
    <row r="15782" spans="63:64" x14ac:dyDescent="0.25">
      <c r="BK15782" s="82">
        <v>21118</v>
      </c>
      <c r="BL15782" t="s">
        <v>14477</v>
      </c>
    </row>
    <row r="15783" spans="63:64" x14ac:dyDescent="0.25">
      <c r="BK15783" s="82">
        <v>21119</v>
      </c>
      <c r="BL15783" t="s">
        <v>14478</v>
      </c>
    </row>
    <row r="15784" spans="63:64" x14ac:dyDescent="0.25">
      <c r="BK15784" s="82">
        <v>21120</v>
      </c>
      <c r="BL15784" t="s">
        <v>3623</v>
      </c>
    </row>
    <row r="15785" spans="63:64" x14ac:dyDescent="0.25">
      <c r="BK15785" s="82">
        <v>21121</v>
      </c>
      <c r="BL15785" t="s">
        <v>14479</v>
      </c>
    </row>
    <row r="15786" spans="63:64" x14ac:dyDescent="0.25">
      <c r="BK15786" s="82">
        <v>21122</v>
      </c>
      <c r="BL15786" t="s">
        <v>14480</v>
      </c>
    </row>
    <row r="15787" spans="63:64" x14ac:dyDescent="0.25">
      <c r="BK15787" s="82">
        <v>21123</v>
      </c>
      <c r="BL15787" t="s">
        <v>14481</v>
      </c>
    </row>
    <row r="15788" spans="63:64" x14ac:dyDescent="0.25">
      <c r="BK15788" s="82">
        <v>21124</v>
      </c>
      <c r="BL15788" t="s">
        <v>14482</v>
      </c>
    </row>
    <row r="15789" spans="63:64" x14ac:dyDescent="0.25">
      <c r="BK15789" s="82">
        <v>21125</v>
      </c>
      <c r="BL15789" t="s">
        <v>14483</v>
      </c>
    </row>
    <row r="15790" spans="63:64" x14ac:dyDescent="0.25">
      <c r="BK15790" s="82">
        <v>21126</v>
      </c>
      <c r="BL15790" t="s">
        <v>14484</v>
      </c>
    </row>
    <row r="15791" spans="63:64" x14ac:dyDescent="0.25">
      <c r="BK15791" s="82">
        <v>21127</v>
      </c>
      <c r="BL15791" t="s">
        <v>14207</v>
      </c>
    </row>
    <row r="15792" spans="63:64" x14ac:dyDescent="0.25">
      <c r="BK15792" s="82">
        <v>21128</v>
      </c>
      <c r="BL15792" t="s">
        <v>7624</v>
      </c>
    </row>
    <row r="15793" spans="63:64" x14ac:dyDescent="0.25">
      <c r="BK15793" s="82">
        <v>21129</v>
      </c>
      <c r="BL15793" t="s">
        <v>14485</v>
      </c>
    </row>
    <row r="15794" spans="63:64" x14ac:dyDescent="0.25">
      <c r="BK15794" s="82">
        <v>21130</v>
      </c>
      <c r="BL15794" t="s">
        <v>14486</v>
      </c>
    </row>
    <row r="15795" spans="63:64" x14ac:dyDescent="0.25">
      <c r="BK15795" s="82">
        <v>21131</v>
      </c>
      <c r="BL15795" t="s">
        <v>14486</v>
      </c>
    </row>
    <row r="15796" spans="63:64" x14ac:dyDescent="0.25">
      <c r="BK15796" s="82">
        <v>21132</v>
      </c>
      <c r="BL15796" t="s">
        <v>14487</v>
      </c>
    </row>
    <row r="15797" spans="63:64" x14ac:dyDescent="0.25">
      <c r="BK15797" s="82">
        <v>21133</v>
      </c>
      <c r="BL15797" t="s">
        <v>14488</v>
      </c>
    </row>
    <row r="15798" spans="63:64" x14ac:dyDescent="0.25">
      <c r="BK15798" s="82">
        <v>21134</v>
      </c>
      <c r="BL15798" t="s">
        <v>14489</v>
      </c>
    </row>
    <row r="15799" spans="63:64" x14ac:dyDescent="0.25">
      <c r="BK15799" s="82">
        <v>21135</v>
      </c>
      <c r="BL15799" t="s">
        <v>14490</v>
      </c>
    </row>
    <row r="15800" spans="63:64" x14ac:dyDescent="0.25">
      <c r="BK15800" s="82">
        <v>21136</v>
      </c>
      <c r="BL15800" t="s">
        <v>4086</v>
      </c>
    </row>
    <row r="15801" spans="63:64" x14ac:dyDescent="0.25">
      <c r="BK15801" s="82">
        <v>21137</v>
      </c>
      <c r="BL15801" t="s">
        <v>5441</v>
      </c>
    </row>
    <row r="15802" spans="63:64" x14ac:dyDescent="0.25">
      <c r="BK15802" s="82">
        <v>21138</v>
      </c>
      <c r="BL15802" t="s">
        <v>14491</v>
      </c>
    </row>
    <row r="15803" spans="63:64" x14ac:dyDescent="0.25">
      <c r="BK15803" s="82">
        <v>21139</v>
      </c>
      <c r="BL15803" t="s">
        <v>14492</v>
      </c>
    </row>
    <row r="15804" spans="63:64" x14ac:dyDescent="0.25">
      <c r="BK15804" s="82">
        <v>21140</v>
      </c>
      <c r="BL15804" t="s">
        <v>7104</v>
      </c>
    </row>
    <row r="15805" spans="63:64" x14ac:dyDescent="0.25">
      <c r="BK15805" s="82">
        <v>21141</v>
      </c>
      <c r="BL15805" t="s">
        <v>4736</v>
      </c>
    </row>
    <row r="15806" spans="63:64" x14ac:dyDescent="0.25">
      <c r="BK15806" s="82">
        <v>21142</v>
      </c>
      <c r="BL15806" t="s">
        <v>2570</v>
      </c>
    </row>
    <row r="15807" spans="63:64" x14ac:dyDescent="0.25">
      <c r="BK15807" s="82">
        <v>21143</v>
      </c>
      <c r="BL15807" t="s">
        <v>14493</v>
      </c>
    </row>
    <row r="15808" spans="63:64" x14ac:dyDescent="0.25">
      <c r="BK15808" s="82">
        <v>21144</v>
      </c>
      <c r="BL15808" t="s">
        <v>14494</v>
      </c>
    </row>
    <row r="15809" spans="63:64" x14ac:dyDescent="0.25">
      <c r="BK15809" s="82">
        <v>21145</v>
      </c>
      <c r="BL15809" t="s">
        <v>14495</v>
      </c>
    </row>
    <row r="15810" spans="63:64" x14ac:dyDescent="0.25">
      <c r="BK15810" s="82">
        <v>21146</v>
      </c>
      <c r="BL15810" t="s">
        <v>14496</v>
      </c>
    </row>
    <row r="15811" spans="63:64" x14ac:dyDescent="0.25">
      <c r="BK15811" s="82">
        <v>21147</v>
      </c>
      <c r="BL15811" t="s">
        <v>5016</v>
      </c>
    </row>
    <row r="15812" spans="63:64" x14ac:dyDescent="0.25">
      <c r="BK15812" s="82">
        <v>21148</v>
      </c>
      <c r="BL15812" t="s">
        <v>14497</v>
      </c>
    </row>
    <row r="15813" spans="63:64" x14ac:dyDescent="0.25">
      <c r="BK15813" s="82">
        <v>21149</v>
      </c>
      <c r="BL15813" t="s">
        <v>14498</v>
      </c>
    </row>
    <row r="15814" spans="63:64" x14ac:dyDescent="0.25">
      <c r="BK15814" s="82">
        <v>21150</v>
      </c>
      <c r="BL15814" t="s">
        <v>14042</v>
      </c>
    </row>
    <row r="15815" spans="63:64" x14ac:dyDescent="0.25">
      <c r="BK15815" s="82">
        <v>21151</v>
      </c>
      <c r="BL15815" t="s">
        <v>14499</v>
      </c>
    </row>
    <row r="15816" spans="63:64" x14ac:dyDescent="0.25">
      <c r="BK15816" s="82">
        <v>21152</v>
      </c>
      <c r="BL15816" t="s">
        <v>14500</v>
      </c>
    </row>
    <row r="15817" spans="63:64" x14ac:dyDescent="0.25">
      <c r="BK15817" s="82">
        <v>21153</v>
      </c>
      <c r="BL15817" t="s">
        <v>14498</v>
      </c>
    </row>
    <row r="15818" spans="63:64" x14ac:dyDescent="0.25">
      <c r="BK15818" s="82">
        <v>21154</v>
      </c>
      <c r="BL15818" t="s">
        <v>14501</v>
      </c>
    </row>
    <row r="15819" spans="63:64" x14ac:dyDescent="0.25">
      <c r="BK15819" s="82">
        <v>21155</v>
      </c>
      <c r="BL15819" t="s">
        <v>14201</v>
      </c>
    </row>
    <row r="15820" spans="63:64" x14ac:dyDescent="0.25">
      <c r="BK15820" s="82">
        <v>21156</v>
      </c>
      <c r="BL15820" t="s">
        <v>14502</v>
      </c>
    </row>
    <row r="15821" spans="63:64" x14ac:dyDescent="0.25">
      <c r="BK15821" s="82">
        <v>21157</v>
      </c>
      <c r="BL15821" t="s">
        <v>8277</v>
      </c>
    </row>
    <row r="15822" spans="63:64" x14ac:dyDescent="0.25">
      <c r="BK15822" s="82">
        <v>21158</v>
      </c>
      <c r="BL15822" t="s">
        <v>7552</v>
      </c>
    </row>
    <row r="15823" spans="63:64" x14ac:dyDescent="0.25">
      <c r="BK15823" s="82">
        <v>21159</v>
      </c>
      <c r="BL15823" t="s">
        <v>14503</v>
      </c>
    </row>
    <row r="15824" spans="63:64" x14ac:dyDescent="0.25">
      <c r="BK15824" s="82">
        <v>21160</v>
      </c>
      <c r="BL15824" t="s">
        <v>10238</v>
      </c>
    </row>
    <row r="15825" spans="63:64" x14ac:dyDescent="0.25">
      <c r="BK15825" s="82">
        <v>21161</v>
      </c>
      <c r="BL15825" t="s">
        <v>14504</v>
      </c>
    </row>
    <row r="15826" spans="63:64" x14ac:dyDescent="0.25">
      <c r="BK15826" s="82">
        <v>21162</v>
      </c>
      <c r="BL15826" t="s">
        <v>14505</v>
      </c>
    </row>
    <row r="15827" spans="63:64" x14ac:dyDescent="0.25">
      <c r="BK15827" s="82">
        <v>21163</v>
      </c>
      <c r="BL15827" t="s">
        <v>8524</v>
      </c>
    </row>
    <row r="15828" spans="63:64" x14ac:dyDescent="0.25">
      <c r="BK15828" s="82">
        <v>21164</v>
      </c>
      <c r="BL15828" t="s">
        <v>2804</v>
      </c>
    </row>
    <row r="15829" spans="63:64" x14ac:dyDescent="0.25">
      <c r="BK15829" s="82">
        <v>21165</v>
      </c>
      <c r="BL15829" t="s">
        <v>14506</v>
      </c>
    </row>
    <row r="15830" spans="63:64" x14ac:dyDescent="0.25">
      <c r="BK15830" s="82">
        <v>21166</v>
      </c>
      <c r="BL15830" t="s">
        <v>14507</v>
      </c>
    </row>
    <row r="15831" spans="63:64" x14ac:dyDescent="0.25">
      <c r="BK15831" s="82">
        <v>21167</v>
      </c>
      <c r="BL15831" t="s">
        <v>6199</v>
      </c>
    </row>
    <row r="15832" spans="63:64" x14ac:dyDescent="0.25">
      <c r="BK15832" s="82">
        <v>21168</v>
      </c>
      <c r="BL15832" t="s">
        <v>6261</v>
      </c>
    </row>
    <row r="15833" spans="63:64" x14ac:dyDescent="0.25">
      <c r="BK15833" s="82">
        <v>21169</v>
      </c>
      <c r="BL15833" t="s">
        <v>14508</v>
      </c>
    </row>
    <row r="15834" spans="63:64" x14ac:dyDescent="0.25">
      <c r="BK15834" s="82">
        <v>21170</v>
      </c>
      <c r="BL15834" t="s">
        <v>5777</v>
      </c>
    </row>
    <row r="15835" spans="63:64" x14ac:dyDescent="0.25">
      <c r="BK15835" s="82">
        <v>21171</v>
      </c>
      <c r="BL15835" t="s">
        <v>12243</v>
      </c>
    </row>
    <row r="15836" spans="63:64" x14ac:dyDescent="0.25">
      <c r="BK15836" s="82">
        <v>21172</v>
      </c>
      <c r="BL15836" t="s">
        <v>14509</v>
      </c>
    </row>
    <row r="15837" spans="63:64" x14ac:dyDescent="0.25">
      <c r="BK15837" s="82">
        <v>21173</v>
      </c>
      <c r="BL15837" t="s">
        <v>2738</v>
      </c>
    </row>
    <row r="15838" spans="63:64" x14ac:dyDescent="0.25">
      <c r="BK15838" s="82">
        <v>21174</v>
      </c>
      <c r="BL15838" t="s">
        <v>14510</v>
      </c>
    </row>
    <row r="15839" spans="63:64" x14ac:dyDescent="0.25">
      <c r="BK15839" s="82">
        <v>21175</v>
      </c>
      <c r="BL15839" t="s">
        <v>14511</v>
      </c>
    </row>
    <row r="15840" spans="63:64" x14ac:dyDescent="0.25">
      <c r="BK15840" s="82">
        <v>21176</v>
      </c>
      <c r="BL15840" t="s">
        <v>14512</v>
      </c>
    </row>
    <row r="15841" spans="63:64" x14ac:dyDescent="0.25">
      <c r="BK15841" s="82">
        <v>21177</v>
      </c>
      <c r="BL15841" t="s">
        <v>14513</v>
      </c>
    </row>
    <row r="15842" spans="63:64" x14ac:dyDescent="0.25">
      <c r="BK15842" s="82">
        <v>21178</v>
      </c>
      <c r="BL15842" t="s">
        <v>14514</v>
      </c>
    </row>
    <row r="15843" spans="63:64" x14ac:dyDescent="0.25">
      <c r="BK15843" s="82">
        <v>21179</v>
      </c>
      <c r="BL15843" t="s">
        <v>9245</v>
      </c>
    </row>
    <row r="15844" spans="63:64" x14ac:dyDescent="0.25">
      <c r="BK15844" s="82">
        <v>21180</v>
      </c>
      <c r="BL15844" t="s">
        <v>14515</v>
      </c>
    </row>
    <row r="15845" spans="63:64" x14ac:dyDescent="0.25">
      <c r="BK15845" s="82">
        <v>21181</v>
      </c>
      <c r="BL15845" t="s">
        <v>14197</v>
      </c>
    </row>
    <row r="15846" spans="63:64" x14ac:dyDescent="0.25">
      <c r="BK15846" s="82">
        <v>21182</v>
      </c>
      <c r="BL15846" t="s">
        <v>14269</v>
      </c>
    </row>
    <row r="15847" spans="63:64" x14ac:dyDescent="0.25">
      <c r="BK15847" s="82">
        <v>21183</v>
      </c>
      <c r="BL15847" t="s">
        <v>13459</v>
      </c>
    </row>
    <row r="15848" spans="63:64" x14ac:dyDescent="0.25">
      <c r="BK15848" s="82">
        <v>21184</v>
      </c>
      <c r="BL15848" t="s">
        <v>13459</v>
      </c>
    </row>
    <row r="15849" spans="63:64" x14ac:dyDescent="0.25">
      <c r="BK15849" s="82">
        <v>21185</v>
      </c>
      <c r="BL15849" t="s">
        <v>13459</v>
      </c>
    </row>
    <row r="15850" spans="63:64" x14ac:dyDescent="0.25">
      <c r="BK15850" s="82">
        <v>21186</v>
      </c>
      <c r="BL15850" t="s">
        <v>14516</v>
      </c>
    </row>
    <row r="15851" spans="63:64" x14ac:dyDescent="0.25">
      <c r="BK15851" s="82">
        <v>21187</v>
      </c>
      <c r="BL15851" t="s">
        <v>11276</v>
      </c>
    </row>
    <row r="15852" spans="63:64" x14ac:dyDescent="0.25">
      <c r="BK15852" s="82">
        <v>21188</v>
      </c>
      <c r="BL15852" t="s">
        <v>13267</v>
      </c>
    </row>
    <row r="15853" spans="63:64" x14ac:dyDescent="0.25">
      <c r="BK15853" s="82">
        <v>21189</v>
      </c>
      <c r="BL15853" t="s">
        <v>14517</v>
      </c>
    </row>
    <row r="15854" spans="63:64" x14ac:dyDescent="0.25">
      <c r="BK15854" s="82">
        <v>21190</v>
      </c>
      <c r="BL15854" t="s">
        <v>14518</v>
      </c>
    </row>
    <row r="15855" spans="63:64" x14ac:dyDescent="0.25">
      <c r="BK15855" s="82">
        <v>21191</v>
      </c>
      <c r="BL15855" t="s">
        <v>14519</v>
      </c>
    </row>
    <row r="15856" spans="63:64" x14ac:dyDescent="0.25">
      <c r="BK15856" s="82">
        <v>21192</v>
      </c>
      <c r="BL15856" t="s">
        <v>14520</v>
      </c>
    </row>
    <row r="15857" spans="63:64" x14ac:dyDescent="0.25">
      <c r="BK15857" s="82">
        <v>21193</v>
      </c>
      <c r="BL15857" t="s">
        <v>14521</v>
      </c>
    </row>
    <row r="15858" spans="63:64" x14ac:dyDescent="0.25">
      <c r="BK15858" s="82">
        <v>21194</v>
      </c>
      <c r="BL15858" t="s">
        <v>2473</v>
      </c>
    </row>
    <row r="15859" spans="63:64" x14ac:dyDescent="0.25">
      <c r="BK15859" s="82">
        <v>21195</v>
      </c>
      <c r="BL15859" t="s">
        <v>14522</v>
      </c>
    </row>
    <row r="15860" spans="63:64" x14ac:dyDescent="0.25">
      <c r="BK15860" s="82">
        <v>21196</v>
      </c>
      <c r="BL15860" t="s">
        <v>2620</v>
      </c>
    </row>
    <row r="15861" spans="63:64" x14ac:dyDescent="0.25">
      <c r="BK15861" s="82">
        <v>21197</v>
      </c>
      <c r="BL15861" t="s">
        <v>14523</v>
      </c>
    </row>
    <row r="15862" spans="63:64" x14ac:dyDescent="0.25">
      <c r="BK15862" s="82">
        <v>21198</v>
      </c>
      <c r="BL15862" t="s">
        <v>14524</v>
      </c>
    </row>
    <row r="15863" spans="63:64" x14ac:dyDescent="0.25">
      <c r="BK15863" s="82">
        <v>21199</v>
      </c>
      <c r="BL15863" t="s">
        <v>14525</v>
      </c>
    </row>
    <row r="15864" spans="63:64" x14ac:dyDescent="0.25">
      <c r="BK15864" s="82">
        <v>21200</v>
      </c>
      <c r="BL15864" t="s">
        <v>14526</v>
      </c>
    </row>
    <row r="15865" spans="63:64" x14ac:dyDescent="0.25">
      <c r="BK15865" s="82">
        <v>21201</v>
      </c>
      <c r="BL15865" t="s">
        <v>14527</v>
      </c>
    </row>
    <row r="15866" spans="63:64" x14ac:dyDescent="0.25">
      <c r="BK15866" s="82">
        <v>21202</v>
      </c>
      <c r="BL15866" t="s">
        <v>14528</v>
      </c>
    </row>
    <row r="15867" spans="63:64" x14ac:dyDescent="0.25">
      <c r="BK15867" s="82">
        <v>21203</v>
      </c>
      <c r="BL15867" t="s">
        <v>14529</v>
      </c>
    </row>
    <row r="15868" spans="63:64" x14ac:dyDescent="0.25">
      <c r="BK15868" s="82">
        <v>21204</v>
      </c>
      <c r="BL15868" t="s">
        <v>14530</v>
      </c>
    </row>
    <row r="15869" spans="63:64" x14ac:dyDescent="0.25">
      <c r="BK15869" s="82">
        <v>21205</v>
      </c>
      <c r="BL15869" t="s">
        <v>14531</v>
      </c>
    </row>
    <row r="15870" spans="63:64" x14ac:dyDescent="0.25">
      <c r="BK15870" s="82">
        <v>21206</v>
      </c>
      <c r="BL15870" t="s">
        <v>12282</v>
      </c>
    </row>
    <row r="15871" spans="63:64" x14ac:dyDescent="0.25">
      <c r="BK15871" s="82">
        <v>21207</v>
      </c>
      <c r="BL15871" t="s">
        <v>14532</v>
      </c>
    </row>
    <row r="15872" spans="63:64" x14ac:dyDescent="0.25">
      <c r="BK15872" s="82">
        <v>21208</v>
      </c>
      <c r="BL15872" t="s">
        <v>14418</v>
      </c>
    </row>
    <row r="15873" spans="63:64" x14ac:dyDescent="0.25">
      <c r="BK15873" s="82">
        <v>21209</v>
      </c>
      <c r="BL15873" t="s">
        <v>14533</v>
      </c>
    </row>
    <row r="15874" spans="63:64" x14ac:dyDescent="0.25">
      <c r="BK15874" s="82">
        <v>21210</v>
      </c>
      <c r="BL15874" t="s">
        <v>7624</v>
      </c>
    </row>
    <row r="15875" spans="63:64" x14ac:dyDescent="0.25">
      <c r="BK15875" s="82">
        <v>21211</v>
      </c>
      <c r="BL15875" t="s">
        <v>14534</v>
      </c>
    </row>
    <row r="15876" spans="63:64" x14ac:dyDescent="0.25">
      <c r="BK15876" s="82">
        <v>21212</v>
      </c>
      <c r="BL15876" t="s">
        <v>2805</v>
      </c>
    </row>
    <row r="15877" spans="63:64" x14ac:dyDescent="0.25">
      <c r="BK15877" s="82">
        <v>21213</v>
      </c>
      <c r="BL15877" t="s">
        <v>14535</v>
      </c>
    </row>
    <row r="15878" spans="63:64" x14ac:dyDescent="0.25">
      <c r="BK15878" s="82">
        <v>21214</v>
      </c>
      <c r="BL15878" t="s">
        <v>14536</v>
      </c>
    </row>
    <row r="15879" spans="63:64" x14ac:dyDescent="0.25">
      <c r="BK15879" s="82">
        <v>21215</v>
      </c>
      <c r="BL15879" t="s">
        <v>14537</v>
      </c>
    </row>
    <row r="15880" spans="63:64" x14ac:dyDescent="0.25">
      <c r="BK15880" s="82">
        <v>21216</v>
      </c>
      <c r="BL15880" t="s">
        <v>6208</v>
      </c>
    </row>
    <row r="15881" spans="63:64" x14ac:dyDescent="0.25">
      <c r="BK15881" s="82">
        <v>21217</v>
      </c>
      <c r="BL15881" t="s">
        <v>10880</v>
      </c>
    </row>
    <row r="15882" spans="63:64" x14ac:dyDescent="0.25">
      <c r="BK15882" s="82">
        <v>21218</v>
      </c>
      <c r="BL15882" t="s">
        <v>14280</v>
      </c>
    </row>
    <row r="15883" spans="63:64" x14ac:dyDescent="0.25">
      <c r="BK15883" s="82">
        <v>21219</v>
      </c>
      <c r="BL15883" t="s">
        <v>14538</v>
      </c>
    </row>
    <row r="15884" spans="63:64" x14ac:dyDescent="0.25">
      <c r="BK15884" s="82">
        <v>21220</v>
      </c>
      <c r="BL15884" t="s">
        <v>14539</v>
      </c>
    </row>
    <row r="15885" spans="63:64" x14ac:dyDescent="0.25">
      <c r="BK15885" s="82">
        <v>21221</v>
      </c>
      <c r="BL15885" t="s">
        <v>14540</v>
      </c>
    </row>
    <row r="15886" spans="63:64" x14ac:dyDescent="0.25">
      <c r="BK15886" s="82">
        <v>21222</v>
      </c>
      <c r="BL15886" t="s">
        <v>14541</v>
      </c>
    </row>
    <row r="15887" spans="63:64" x14ac:dyDescent="0.25">
      <c r="BK15887" s="82">
        <v>21223</v>
      </c>
      <c r="BL15887" t="s">
        <v>14542</v>
      </c>
    </row>
    <row r="15888" spans="63:64" x14ac:dyDescent="0.25">
      <c r="BK15888" s="82">
        <v>21224</v>
      </c>
      <c r="BL15888" t="s">
        <v>14543</v>
      </c>
    </row>
    <row r="15889" spans="63:64" x14ac:dyDescent="0.25">
      <c r="BK15889" s="82">
        <v>21225</v>
      </c>
      <c r="BL15889" t="s">
        <v>14544</v>
      </c>
    </row>
    <row r="15890" spans="63:64" x14ac:dyDescent="0.25">
      <c r="BK15890" s="82">
        <v>21226</v>
      </c>
      <c r="BL15890" t="s">
        <v>14545</v>
      </c>
    </row>
    <row r="15891" spans="63:64" x14ac:dyDescent="0.25">
      <c r="BK15891" s="82">
        <v>21227</v>
      </c>
      <c r="BL15891" t="s">
        <v>14546</v>
      </c>
    </row>
    <row r="15892" spans="63:64" x14ac:dyDescent="0.25">
      <c r="BK15892" s="82">
        <v>21228</v>
      </c>
      <c r="BL15892" t="s">
        <v>14547</v>
      </c>
    </row>
    <row r="15893" spans="63:64" x14ac:dyDescent="0.25">
      <c r="BK15893" s="82">
        <v>21229</v>
      </c>
      <c r="BL15893" t="s">
        <v>11742</v>
      </c>
    </row>
    <row r="15894" spans="63:64" x14ac:dyDescent="0.25">
      <c r="BK15894" s="82">
        <v>21230</v>
      </c>
      <c r="BL15894" t="s">
        <v>14548</v>
      </c>
    </row>
    <row r="15895" spans="63:64" x14ac:dyDescent="0.25">
      <c r="BK15895" s="82">
        <v>21231</v>
      </c>
      <c r="BL15895" t="s">
        <v>14549</v>
      </c>
    </row>
    <row r="15896" spans="63:64" x14ac:dyDescent="0.25">
      <c r="BK15896" s="82">
        <v>21232</v>
      </c>
      <c r="BL15896" t="s">
        <v>14550</v>
      </c>
    </row>
    <row r="15897" spans="63:64" x14ac:dyDescent="0.25">
      <c r="BK15897" s="82">
        <v>21233</v>
      </c>
      <c r="BL15897" t="s">
        <v>12905</v>
      </c>
    </row>
    <row r="15898" spans="63:64" x14ac:dyDescent="0.25">
      <c r="BK15898" s="82">
        <v>21234</v>
      </c>
      <c r="BL15898" t="s">
        <v>14551</v>
      </c>
    </row>
    <row r="15899" spans="63:64" x14ac:dyDescent="0.25">
      <c r="BK15899" s="82">
        <v>21235</v>
      </c>
      <c r="BL15899" t="s">
        <v>14552</v>
      </c>
    </row>
    <row r="15900" spans="63:64" x14ac:dyDescent="0.25">
      <c r="BK15900" s="82">
        <v>21236</v>
      </c>
      <c r="BL15900" t="s">
        <v>14553</v>
      </c>
    </row>
    <row r="15901" spans="63:64" x14ac:dyDescent="0.25">
      <c r="BK15901" s="82">
        <v>21237</v>
      </c>
      <c r="BL15901" t="s">
        <v>14554</v>
      </c>
    </row>
    <row r="15902" spans="63:64" x14ac:dyDescent="0.25">
      <c r="BK15902" s="82">
        <v>21238</v>
      </c>
      <c r="BL15902" t="s">
        <v>14555</v>
      </c>
    </row>
    <row r="15903" spans="63:64" x14ac:dyDescent="0.25">
      <c r="BK15903" s="82">
        <v>21239</v>
      </c>
      <c r="BL15903" t="s">
        <v>14556</v>
      </c>
    </row>
    <row r="15904" spans="63:64" x14ac:dyDescent="0.25">
      <c r="BK15904" s="82">
        <v>21240</v>
      </c>
      <c r="BL15904" t="s">
        <v>9012</v>
      </c>
    </row>
    <row r="15905" spans="63:64" x14ac:dyDescent="0.25">
      <c r="BK15905" s="82">
        <v>21241</v>
      </c>
      <c r="BL15905" t="s">
        <v>13808</v>
      </c>
    </row>
    <row r="15906" spans="63:64" x14ac:dyDescent="0.25">
      <c r="BK15906" s="82">
        <v>21242</v>
      </c>
      <c r="BL15906" t="s">
        <v>14557</v>
      </c>
    </row>
    <row r="15907" spans="63:64" x14ac:dyDescent="0.25">
      <c r="BK15907" s="82">
        <v>21243</v>
      </c>
      <c r="BL15907" t="s">
        <v>14558</v>
      </c>
    </row>
    <row r="15908" spans="63:64" x14ac:dyDescent="0.25">
      <c r="BK15908" s="82">
        <v>21244</v>
      </c>
      <c r="BL15908" t="s">
        <v>9500</v>
      </c>
    </row>
    <row r="15909" spans="63:64" x14ac:dyDescent="0.25">
      <c r="BK15909" s="82">
        <v>21245</v>
      </c>
      <c r="BL15909" t="s">
        <v>14559</v>
      </c>
    </row>
    <row r="15910" spans="63:64" x14ac:dyDescent="0.25">
      <c r="BK15910" s="82">
        <v>21246</v>
      </c>
      <c r="BL15910" t="s">
        <v>12920</v>
      </c>
    </row>
    <row r="15911" spans="63:64" x14ac:dyDescent="0.25">
      <c r="BK15911" s="82">
        <v>21247</v>
      </c>
      <c r="BL15911" t="s">
        <v>14560</v>
      </c>
    </row>
    <row r="15912" spans="63:64" x14ac:dyDescent="0.25">
      <c r="BK15912" s="82">
        <v>21248</v>
      </c>
      <c r="BL15912" t="s">
        <v>14561</v>
      </c>
    </row>
    <row r="15913" spans="63:64" x14ac:dyDescent="0.25">
      <c r="BK15913" s="82">
        <v>21249</v>
      </c>
      <c r="BL15913" t="s">
        <v>8646</v>
      </c>
    </row>
    <row r="15914" spans="63:64" x14ac:dyDescent="0.25">
      <c r="BK15914" s="82">
        <v>21250</v>
      </c>
      <c r="BL15914" t="s">
        <v>13428</v>
      </c>
    </row>
    <row r="15915" spans="63:64" x14ac:dyDescent="0.25">
      <c r="BK15915" s="82">
        <v>21251</v>
      </c>
      <c r="BL15915" t="s">
        <v>2848</v>
      </c>
    </row>
    <row r="15916" spans="63:64" x14ac:dyDescent="0.25">
      <c r="BK15916" s="82">
        <v>21252</v>
      </c>
      <c r="BL15916" t="s">
        <v>14562</v>
      </c>
    </row>
    <row r="15917" spans="63:64" x14ac:dyDescent="0.25">
      <c r="BK15917" s="82">
        <v>21253</v>
      </c>
      <c r="BL15917" t="s">
        <v>14563</v>
      </c>
    </row>
    <row r="15918" spans="63:64" x14ac:dyDescent="0.25">
      <c r="BK15918" s="82">
        <v>21254</v>
      </c>
      <c r="BL15918" t="s">
        <v>6199</v>
      </c>
    </row>
    <row r="15919" spans="63:64" x14ac:dyDescent="0.25">
      <c r="BK15919" s="82">
        <v>21255</v>
      </c>
      <c r="BL15919" t="s">
        <v>14564</v>
      </c>
    </row>
    <row r="15920" spans="63:64" x14ac:dyDescent="0.25">
      <c r="BK15920" s="82">
        <v>21256</v>
      </c>
      <c r="BL15920" t="s">
        <v>13463</v>
      </c>
    </row>
    <row r="15921" spans="63:64" x14ac:dyDescent="0.25">
      <c r="BK15921" s="82">
        <v>21257</v>
      </c>
      <c r="BL15921" t="s">
        <v>14565</v>
      </c>
    </row>
    <row r="15922" spans="63:64" x14ac:dyDescent="0.25">
      <c r="BK15922" s="82">
        <v>21258</v>
      </c>
      <c r="BL15922" t="s">
        <v>14566</v>
      </c>
    </row>
    <row r="15923" spans="63:64" x14ac:dyDescent="0.25">
      <c r="BK15923" s="82">
        <v>21259</v>
      </c>
      <c r="BL15923" t="s">
        <v>13984</v>
      </c>
    </row>
    <row r="15924" spans="63:64" x14ac:dyDescent="0.25">
      <c r="BK15924" s="82">
        <v>21260</v>
      </c>
      <c r="BL15924" t="s">
        <v>14541</v>
      </c>
    </row>
    <row r="15925" spans="63:64" x14ac:dyDescent="0.25">
      <c r="BK15925" s="82">
        <v>21261</v>
      </c>
      <c r="BL15925" t="s">
        <v>12926</v>
      </c>
    </row>
    <row r="15926" spans="63:64" x14ac:dyDescent="0.25">
      <c r="BK15926" s="82">
        <v>21262</v>
      </c>
      <c r="BL15926" t="s">
        <v>13459</v>
      </c>
    </row>
    <row r="15927" spans="63:64" x14ac:dyDescent="0.25">
      <c r="BK15927" s="82">
        <v>21263</v>
      </c>
      <c r="BL15927" t="s">
        <v>14567</v>
      </c>
    </row>
    <row r="15928" spans="63:64" x14ac:dyDescent="0.25">
      <c r="BK15928" s="82">
        <v>21264</v>
      </c>
      <c r="BL15928" t="s">
        <v>9072</v>
      </c>
    </row>
    <row r="15929" spans="63:64" x14ac:dyDescent="0.25">
      <c r="BK15929" s="82">
        <v>21266</v>
      </c>
      <c r="BL15929" t="s">
        <v>14568</v>
      </c>
    </row>
    <row r="15930" spans="63:64" x14ac:dyDescent="0.25">
      <c r="BK15930" s="82">
        <v>21267</v>
      </c>
      <c r="BL15930" t="s">
        <v>14569</v>
      </c>
    </row>
    <row r="15931" spans="63:64" x14ac:dyDescent="0.25">
      <c r="BK15931" s="82">
        <v>21268</v>
      </c>
      <c r="BL15931" t="s">
        <v>3357</v>
      </c>
    </row>
    <row r="15932" spans="63:64" x14ac:dyDescent="0.25">
      <c r="BK15932" s="82">
        <v>21269</v>
      </c>
      <c r="BL15932" t="s">
        <v>3741</v>
      </c>
    </row>
    <row r="15933" spans="63:64" x14ac:dyDescent="0.25">
      <c r="BK15933" s="82">
        <v>21270</v>
      </c>
      <c r="BL15933" t="s">
        <v>14570</v>
      </c>
    </row>
    <row r="15934" spans="63:64" x14ac:dyDescent="0.25">
      <c r="BK15934" s="82">
        <v>21271</v>
      </c>
      <c r="BL15934" t="s">
        <v>14571</v>
      </c>
    </row>
    <row r="15935" spans="63:64" x14ac:dyDescent="0.25">
      <c r="BK15935" s="82">
        <v>21272</v>
      </c>
      <c r="BL15935" t="s">
        <v>14572</v>
      </c>
    </row>
    <row r="15936" spans="63:64" x14ac:dyDescent="0.25">
      <c r="BK15936" s="82">
        <v>21273</v>
      </c>
      <c r="BL15936" t="s">
        <v>14573</v>
      </c>
    </row>
    <row r="15937" spans="63:64" x14ac:dyDescent="0.25">
      <c r="BK15937" s="82">
        <v>21274</v>
      </c>
      <c r="BL15937" t="s">
        <v>14574</v>
      </c>
    </row>
    <row r="15938" spans="63:64" x14ac:dyDescent="0.25">
      <c r="BK15938" s="82">
        <v>21275</v>
      </c>
      <c r="BL15938" t="s">
        <v>2316</v>
      </c>
    </row>
    <row r="15939" spans="63:64" x14ac:dyDescent="0.25">
      <c r="BK15939" s="82">
        <v>21276</v>
      </c>
      <c r="BL15939" t="s">
        <v>14575</v>
      </c>
    </row>
    <row r="15940" spans="63:64" x14ac:dyDescent="0.25">
      <c r="BK15940" s="82">
        <v>21277</v>
      </c>
      <c r="BL15940" t="s">
        <v>14576</v>
      </c>
    </row>
    <row r="15941" spans="63:64" x14ac:dyDescent="0.25">
      <c r="BK15941" s="82">
        <v>21278</v>
      </c>
      <c r="BL15941" t="s">
        <v>14577</v>
      </c>
    </row>
    <row r="15942" spans="63:64" x14ac:dyDescent="0.25">
      <c r="BK15942" s="82">
        <v>21279</v>
      </c>
      <c r="BL15942" t="s">
        <v>14578</v>
      </c>
    </row>
    <row r="15943" spans="63:64" x14ac:dyDescent="0.25">
      <c r="BK15943" s="82">
        <v>21280</v>
      </c>
      <c r="BL15943" t="s">
        <v>14579</v>
      </c>
    </row>
    <row r="15944" spans="63:64" x14ac:dyDescent="0.25">
      <c r="BK15944" s="82">
        <v>21281</v>
      </c>
      <c r="BL15944" t="s">
        <v>14580</v>
      </c>
    </row>
    <row r="15945" spans="63:64" x14ac:dyDescent="0.25">
      <c r="BK15945" s="82">
        <v>21282</v>
      </c>
      <c r="BL15945" t="s">
        <v>12923</v>
      </c>
    </row>
    <row r="15946" spans="63:64" x14ac:dyDescent="0.25">
      <c r="BK15946" s="82">
        <v>21283</v>
      </c>
      <c r="BL15946" t="s">
        <v>13660</v>
      </c>
    </row>
    <row r="15947" spans="63:64" x14ac:dyDescent="0.25">
      <c r="BK15947" s="82">
        <v>21284</v>
      </c>
      <c r="BL15947" t="s">
        <v>14581</v>
      </c>
    </row>
    <row r="15948" spans="63:64" x14ac:dyDescent="0.25">
      <c r="BK15948" s="82">
        <v>21285</v>
      </c>
      <c r="BL15948" t="s">
        <v>14582</v>
      </c>
    </row>
    <row r="15949" spans="63:64" x14ac:dyDescent="0.25">
      <c r="BK15949" s="82">
        <v>21286</v>
      </c>
      <c r="BL15949" t="s">
        <v>14583</v>
      </c>
    </row>
    <row r="15950" spans="63:64" x14ac:dyDescent="0.25">
      <c r="BK15950" s="82">
        <v>21287</v>
      </c>
      <c r="BL15950" t="s">
        <v>14584</v>
      </c>
    </row>
    <row r="15951" spans="63:64" x14ac:dyDescent="0.25">
      <c r="BK15951" s="82">
        <v>21288</v>
      </c>
      <c r="BL15951" t="s">
        <v>14585</v>
      </c>
    </row>
    <row r="15952" spans="63:64" x14ac:dyDescent="0.25">
      <c r="BK15952" s="82">
        <v>21289</v>
      </c>
      <c r="BL15952" t="s">
        <v>14586</v>
      </c>
    </row>
    <row r="15953" spans="63:64" x14ac:dyDescent="0.25">
      <c r="BK15953" s="82">
        <v>21290</v>
      </c>
      <c r="BL15953" t="s">
        <v>3977</v>
      </c>
    </row>
    <row r="15954" spans="63:64" x14ac:dyDescent="0.25">
      <c r="BK15954" s="82">
        <v>21291</v>
      </c>
      <c r="BL15954" t="s">
        <v>14587</v>
      </c>
    </row>
    <row r="15955" spans="63:64" x14ac:dyDescent="0.25">
      <c r="BK15955" s="82">
        <v>21292</v>
      </c>
      <c r="BL15955" t="s">
        <v>7812</v>
      </c>
    </row>
    <row r="15956" spans="63:64" x14ac:dyDescent="0.25">
      <c r="BK15956" s="82">
        <v>21293</v>
      </c>
      <c r="BL15956" t="s">
        <v>14588</v>
      </c>
    </row>
    <row r="15957" spans="63:64" x14ac:dyDescent="0.25">
      <c r="BK15957" s="82">
        <v>21294</v>
      </c>
      <c r="BL15957" t="s">
        <v>14589</v>
      </c>
    </row>
    <row r="15958" spans="63:64" x14ac:dyDescent="0.25">
      <c r="BK15958" s="82">
        <v>21295</v>
      </c>
      <c r="BL15958" t="s">
        <v>12350</v>
      </c>
    </row>
    <row r="15959" spans="63:64" x14ac:dyDescent="0.25">
      <c r="BK15959" s="82">
        <v>21296</v>
      </c>
      <c r="BL15959" t="s">
        <v>12346</v>
      </c>
    </row>
    <row r="15960" spans="63:64" x14ac:dyDescent="0.25">
      <c r="BK15960" s="82">
        <v>21297</v>
      </c>
      <c r="BL15960" t="s">
        <v>12935</v>
      </c>
    </row>
    <row r="15961" spans="63:64" x14ac:dyDescent="0.25">
      <c r="BK15961" s="82">
        <v>21298</v>
      </c>
      <c r="BL15961" t="s">
        <v>13629</v>
      </c>
    </row>
    <row r="15962" spans="63:64" x14ac:dyDescent="0.25">
      <c r="BK15962" s="82">
        <v>21299</v>
      </c>
      <c r="BL15962" t="s">
        <v>14590</v>
      </c>
    </row>
    <row r="15963" spans="63:64" x14ac:dyDescent="0.25">
      <c r="BK15963" s="82">
        <v>21300</v>
      </c>
      <c r="BL15963" t="s">
        <v>3734</v>
      </c>
    </row>
    <row r="15964" spans="63:64" x14ac:dyDescent="0.25">
      <c r="BK15964" s="82">
        <v>21301</v>
      </c>
      <c r="BL15964" t="s">
        <v>14591</v>
      </c>
    </row>
    <row r="15965" spans="63:64" x14ac:dyDescent="0.25">
      <c r="BK15965" s="82">
        <v>21302</v>
      </c>
      <c r="BL15965" t="s">
        <v>14592</v>
      </c>
    </row>
    <row r="15966" spans="63:64" x14ac:dyDescent="0.25">
      <c r="BK15966" s="82">
        <v>21303</v>
      </c>
      <c r="BL15966" t="s">
        <v>14593</v>
      </c>
    </row>
    <row r="15967" spans="63:64" x14ac:dyDescent="0.25">
      <c r="BK15967" s="82">
        <v>21304</v>
      </c>
      <c r="BL15967" t="s">
        <v>14594</v>
      </c>
    </row>
    <row r="15968" spans="63:64" x14ac:dyDescent="0.25">
      <c r="BK15968" s="82">
        <v>21305</v>
      </c>
      <c r="BL15968" t="s">
        <v>12670</v>
      </c>
    </row>
    <row r="15969" spans="63:64" x14ac:dyDescent="0.25">
      <c r="BK15969" s="82">
        <v>21306</v>
      </c>
      <c r="BL15969" t="s">
        <v>14595</v>
      </c>
    </row>
    <row r="15970" spans="63:64" x14ac:dyDescent="0.25">
      <c r="BK15970" s="82">
        <v>21307</v>
      </c>
      <c r="BL15970" t="s">
        <v>14596</v>
      </c>
    </row>
    <row r="15971" spans="63:64" x14ac:dyDescent="0.25">
      <c r="BK15971" s="82">
        <v>21308</v>
      </c>
      <c r="BL15971" t="s">
        <v>5891</v>
      </c>
    </row>
    <row r="15972" spans="63:64" x14ac:dyDescent="0.25">
      <c r="BK15972" s="82">
        <v>21309</v>
      </c>
      <c r="BL15972" t="s">
        <v>14597</v>
      </c>
    </row>
    <row r="15973" spans="63:64" x14ac:dyDescent="0.25">
      <c r="BK15973" s="82">
        <v>21310</v>
      </c>
      <c r="BL15973" t="s">
        <v>14598</v>
      </c>
    </row>
    <row r="15974" spans="63:64" x14ac:dyDescent="0.25">
      <c r="BK15974" s="82">
        <v>21311</v>
      </c>
      <c r="BL15974" t="s">
        <v>14599</v>
      </c>
    </row>
    <row r="15975" spans="63:64" x14ac:dyDescent="0.25">
      <c r="BK15975" s="82">
        <v>21312</v>
      </c>
      <c r="BL15975" t="s">
        <v>14600</v>
      </c>
    </row>
    <row r="15976" spans="63:64" x14ac:dyDescent="0.25">
      <c r="BK15976" s="82">
        <v>21313</v>
      </c>
      <c r="BL15976" t="s">
        <v>12346</v>
      </c>
    </row>
    <row r="15977" spans="63:64" x14ac:dyDescent="0.25">
      <c r="BK15977" s="82">
        <v>21314</v>
      </c>
      <c r="BL15977" t="s">
        <v>14601</v>
      </c>
    </row>
    <row r="15978" spans="63:64" x14ac:dyDescent="0.25">
      <c r="BK15978" s="82">
        <v>21315</v>
      </c>
      <c r="BL15978" t="s">
        <v>14602</v>
      </c>
    </row>
    <row r="15979" spans="63:64" x14ac:dyDescent="0.25">
      <c r="BK15979" s="82">
        <v>21316</v>
      </c>
      <c r="BL15979" t="s">
        <v>14603</v>
      </c>
    </row>
    <row r="15980" spans="63:64" x14ac:dyDescent="0.25">
      <c r="BK15980" s="82">
        <v>21317</v>
      </c>
      <c r="BL15980" t="s">
        <v>14604</v>
      </c>
    </row>
    <row r="15981" spans="63:64" x14ac:dyDescent="0.25">
      <c r="BK15981" s="82">
        <v>21318</v>
      </c>
      <c r="BL15981" t="s">
        <v>4726</v>
      </c>
    </row>
    <row r="15982" spans="63:64" x14ac:dyDescent="0.25">
      <c r="BK15982" s="82">
        <v>21319</v>
      </c>
      <c r="BL15982" t="s">
        <v>14605</v>
      </c>
    </row>
    <row r="15983" spans="63:64" x14ac:dyDescent="0.25">
      <c r="BK15983" s="82">
        <v>21320</v>
      </c>
      <c r="BL15983" t="s">
        <v>14606</v>
      </c>
    </row>
    <row r="15984" spans="63:64" x14ac:dyDescent="0.25">
      <c r="BK15984" s="82">
        <v>21321</v>
      </c>
      <c r="BL15984" t="s">
        <v>14607</v>
      </c>
    </row>
    <row r="15985" spans="63:64" x14ac:dyDescent="0.25">
      <c r="BK15985" s="82">
        <v>21322</v>
      </c>
      <c r="BL15985" t="s">
        <v>2498</v>
      </c>
    </row>
    <row r="15986" spans="63:64" x14ac:dyDescent="0.25">
      <c r="BK15986" s="82">
        <v>21323</v>
      </c>
      <c r="BL15986" t="s">
        <v>14608</v>
      </c>
    </row>
    <row r="15987" spans="63:64" x14ac:dyDescent="0.25">
      <c r="BK15987" s="82">
        <v>21324</v>
      </c>
      <c r="BL15987" t="s">
        <v>14609</v>
      </c>
    </row>
    <row r="15988" spans="63:64" x14ac:dyDescent="0.25">
      <c r="BK15988" s="82">
        <v>21325</v>
      </c>
      <c r="BL15988" t="s">
        <v>14610</v>
      </c>
    </row>
    <row r="15989" spans="63:64" x14ac:dyDescent="0.25">
      <c r="BK15989" s="82">
        <v>21326</v>
      </c>
      <c r="BL15989" t="s">
        <v>14611</v>
      </c>
    </row>
    <row r="15990" spans="63:64" x14ac:dyDescent="0.25">
      <c r="BK15990" s="82">
        <v>21327</v>
      </c>
      <c r="BL15990" t="s">
        <v>8792</v>
      </c>
    </row>
    <row r="15991" spans="63:64" x14ac:dyDescent="0.25">
      <c r="BK15991" s="82">
        <v>21328</v>
      </c>
      <c r="BL15991" t="s">
        <v>14612</v>
      </c>
    </row>
    <row r="15992" spans="63:64" x14ac:dyDescent="0.25">
      <c r="BK15992" s="82">
        <v>21329</v>
      </c>
      <c r="BL15992" t="s">
        <v>14613</v>
      </c>
    </row>
    <row r="15993" spans="63:64" x14ac:dyDescent="0.25">
      <c r="BK15993" s="82">
        <v>21330</v>
      </c>
      <c r="BL15993" t="s">
        <v>14614</v>
      </c>
    </row>
    <row r="15994" spans="63:64" x14ac:dyDescent="0.25">
      <c r="BK15994" s="82">
        <v>21331</v>
      </c>
      <c r="BL15994" t="s">
        <v>13459</v>
      </c>
    </row>
    <row r="15995" spans="63:64" x14ac:dyDescent="0.25">
      <c r="BK15995" s="82">
        <v>21332</v>
      </c>
      <c r="BL15995" t="s">
        <v>13459</v>
      </c>
    </row>
    <row r="15996" spans="63:64" x14ac:dyDescent="0.25">
      <c r="BK15996" s="82">
        <v>21333</v>
      </c>
      <c r="BL15996" t="s">
        <v>14615</v>
      </c>
    </row>
    <row r="15997" spans="63:64" x14ac:dyDescent="0.25">
      <c r="BK15997" s="82">
        <v>21334</v>
      </c>
      <c r="BL15997" t="s">
        <v>12317</v>
      </c>
    </row>
    <row r="15998" spans="63:64" x14ac:dyDescent="0.25">
      <c r="BK15998" s="82">
        <v>21335</v>
      </c>
      <c r="BL15998" t="s">
        <v>13459</v>
      </c>
    </row>
    <row r="15999" spans="63:64" x14ac:dyDescent="0.25">
      <c r="BK15999" s="82">
        <v>21336</v>
      </c>
      <c r="BL15999" t="s">
        <v>9273</v>
      </c>
    </row>
    <row r="16000" spans="63:64" x14ac:dyDescent="0.25">
      <c r="BK16000" s="82">
        <v>21337</v>
      </c>
      <c r="BL16000" t="s">
        <v>13808</v>
      </c>
    </row>
    <row r="16001" spans="63:64" x14ac:dyDescent="0.25">
      <c r="BK16001" s="82">
        <v>21338</v>
      </c>
      <c r="BL16001" t="s">
        <v>14616</v>
      </c>
    </row>
    <row r="16002" spans="63:64" x14ac:dyDescent="0.25">
      <c r="BK16002" s="82">
        <v>21339</v>
      </c>
      <c r="BL16002" t="s">
        <v>14617</v>
      </c>
    </row>
    <row r="16003" spans="63:64" x14ac:dyDescent="0.25">
      <c r="BK16003" s="82">
        <v>21340</v>
      </c>
      <c r="BL16003" t="s">
        <v>14618</v>
      </c>
    </row>
    <row r="16004" spans="63:64" x14ac:dyDescent="0.25">
      <c r="BK16004" s="82">
        <v>21341</v>
      </c>
      <c r="BL16004" t="s">
        <v>3357</v>
      </c>
    </row>
    <row r="16005" spans="63:64" x14ac:dyDescent="0.25">
      <c r="BK16005" s="82">
        <v>21342</v>
      </c>
      <c r="BL16005" t="s">
        <v>14619</v>
      </c>
    </row>
    <row r="16006" spans="63:64" x14ac:dyDescent="0.25">
      <c r="BK16006" s="82">
        <v>21343</v>
      </c>
      <c r="BL16006" t="s">
        <v>11912</v>
      </c>
    </row>
    <row r="16007" spans="63:64" x14ac:dyDescent="0.25">
      <c r="BK16007" s="82">
        <v>21344</v>
      </c>
      <c r="BL16007" t="s">
        <v>14620</v>
      </c>
    </row>
    <row r="16008" spans="63:64" x14ac:dyDescent="0.25">
      <c r="BK16008" s="82">
        <v>21345</v>
      </c>
      <c r="BL16008" t="s">
        <v>14492</v>
      </c>
    </row>
    <row r="16009" spans="63:64" x14ac:dyDescent="0.25">
      <c r="BK16009" s="82">
        <v>21346</v>
      </c>
      <c r="BL16009" t="s">
        <v>14621</v>
      </c>
    </row>
    <row r="16010" spans="63:64" x14ac:dyDescent="0.25">
      <c r="BK16010" s="82">
        <v>21347</v>
      </c>
      <c r="BL16010" t="s">
        <v>14622</v>
      </c>
    </row>
    <row r="16011" spans="63:64" x14ac:dyDescent="0.25">
      <c r="BK16011" s="82">
        <v>21348</v>
      </c>
      <c r="BL16011" t="s">
        <v>14623</v>
      </c>
    </row>
    <row r="16012" spans="63:64" x14ac:dyDescent="0.25">
      <c r="BK16012" s="82">
        <v>21349</v>
      </c>
      <c r="BL16012" t="s">
        <v>14624</v>
      </c>
    </row>
    <row r="16013" spans="63:64" x14ac:dyDescent="0.25">
      <c r="BK16013" s="82">
        <v>21350</v>
      </c>
      <c r="BL16013" t="s">
        <v>5642</v>
      </c>
    </row>
    <row r="16014" spans="63:64" x14ac:dyDescent="0.25">
      <c r="BK16014" s="82">
        <v>21351</v>
      </c>
      <c r="BL16014" t="s">
        <v>14625</v>
      </c>
    </row>
    <row r="16015" spans="63:64" x14ac:dyDescent="0.25">
      <c r="BK16015" s="82">
        <v>21352</v>
      </c>
      <c r="BL16015" t="s">
        <v>14201</v>
      </c>
    </row>
    <row r="16016" spans="63:64" x14ac:dyDescent="0.25">
      <c r="BK16016" s="82">
        <v>21353</v>
      </c>
      <c r="BL16016" t="s">
        <v>12705</v>
      </c>
    </row>
    <row r="16017" spans="63:64" x14ac:dyDescent="0.25">
      <c r="BK16017" s="82">
        <v>21354</v>
      </c>
      <c r="BL16017" t="s">
        <v>14626</v>
      </c>
    </row>
    <row r="16018" spans="63:64" x14ac:dyDescent="0.25">
      <c r="BK16018" s="82">
        <v>21355</v>
      </c>
      <c r="BL16018" t="s">
        <v>14627</v>
      </c>
    </row>
    <row r="16019" spans="63:64" x14ac:dyDescent="0.25">
      <c r="BK16019" s="82">
        <v>21359</v>
      </c>
      <c r="BL16019" t="s">
        <v>14628</v>
      </c>
    </row>
    <row r="16020" spans="63:64" x14ac:dyDescent="0.25">
      <c r="BK16020" s="82">
        <v>21360</v>
      </c>
      <c r="BL16020" t="s">
        <v>14629</v>
      </c>
    </row>
    <row r="16021" spans="63:64" x14ac:dyDescent="0.25">
      <c r="BK16021" s="82">
        <v>21361</v>
      </c>
      <c r="BL16021" t="s">
        <v>14630</v>
      </c>
    </row>
    <row r="16022" spans="63:64" x14ac:dyDescent="0.25">
      <c r="BK16022" s="82">
        <v>21362</v>
      </c>
      <c r="BL16022" t="s">
        <v>14179</v>
      </c>
    </row>
    <row r="16023" spans="63:64" x14ac:dyDescent="0.25">
      <c r="BK16023" s="82">
        <v>21363</v>
      </c>
      <c r="BL16023" t="s">
        <v>14631</v>
      </c>
    </row>
    <row r="16024" spans="63:64" x14ac:dyDescent="0.25">
      <c r="BK16024" s="82">
        <v>21364</v>
      </c>
      <c r="BL16024" t="s">
        <v>14631</v>
      </c>
    </row>
    <row r="16025" spans="63:64" x14ac:dyDescent="0.25">
      <c r="BK16025" s="82">
        <v>21365</v>
      </c>
      <c r="BL16025" t="s">
        <v>14632</v>
      </c>
    </row>
    <row r="16026" spans="63:64" x14ac:dyDescent="0.25">
      <c r="BK16026" s="82">
        <v>21366</v>
      </c>
      <c r="BL16026" t="s">
        <v>14633</v>
      </c>
    </row>
    <row r="16027" spans="63:64" x14ac:dyDescent="0.25">
      <c r="BK16027" s="82">
        <v>21367</v>
      </c>
      <c r="BL16027" t="s">
        <v>14634</v>
      </c>
    </row>
    <row r="16028" spans="63:64" x14ac:dyDescent="0.25">
      <c r="BK16028" s="82">
        <v>21368</v>
      </c>
      <c r="BL16028" t="s">
        <v>14635</v>
      </c>
    </row>
    <row r="16029" spans="63:64" x14ac:dyDescent="0.25">
      <c r="BK16029" s="82">
        <v>21369</v>
      </c>
      <c r="BL16029" t="s">
        <v>14636</v>
      </c>
    </row>
    <row r="16030" spans="63:64" x14ac:dyDescent="0.25">
      <c r="BK16030" s="82">
        <v>21370</v>
      </c>
      <c r="BL16030" t="s">
        <v>257</v>
      </c>
    </row>
    <row r="16031" spans="63:64" x14ac:dyDescent="0.25">
      <c r="BK16031" s="82">
        <v>21371</v>
      </c>
      <c r="BL16031" t="s">
        <v>14637</v>
      </c>
    </row>
    <row r="16032" spans="63:64" x14ac:dyDescent="0.25">
      <c r="BK16032" s="82">
        <v>21372</v>
      </c>
      <c r="BL16032" t="s">
        <v>14638</v>
      </c>
    </row>
    <row r="16033" spans="63:64" x14ac:dyDescent="0.25">
      <c r="BK16033" s="82">
        <v>21373</v>
      </c>
      <c r="BL16033" t="s">
        <v>12493</v>
      </c>
    </row>
    <row r="16034" spans="63:64" x14ac:dyDescent="0.25">
      <c r="BK16034" s="82">
        <v>21374</v>
      </c>
      <c r="BL16034" t="s">
        <v>14639</v>
      </c>
    </row>
    <row r="16035" spans="63:64" x14ac:dyDescent="0.25">
      <c r="BK16035" s="82">
        <v>21375</v>
      </c>
      <c r="BL16035" t="s">
        <v>14640</v>
      </c>
    </row>
    <row r="16036" spans="63:64" x14ac:dyDescent="0.25">
      <c r="BK16036" s="82">
        <v>21376</v>
      </c>
      <c r="BL16036" t="s">
        <v>14641</v>
      </c>
    </row>
    <row r="16037" spans="63:64" x14ac:dyDescent="0.25">
      <c r="BK16037" s="82">
        <v>21377</v>
      </c>
      <c r="BL16037" t="s">
        <v>14642</v>
      </c>
    </row>
    <row r="16038" spans="63:64" x14ac:dyDescent="0.25">
      <c r="BK16038" s="82">
        <v>21378</v>
      </c>
      <c r="BL16038" t="s">
        <v>14643</v>
      </c>
    </row>
    <row r="16039" spans="63:64" x14ac:dyDescent="0.25">
      <c r="BK16039" s="82">
        <v>21379</v>
      </c>
      <c r="BL16039" t="s">
        <v>14644</v>
      </c>
    </row>
    <row r="16040" spans="63:64" x14ac:dyDescent="0.25">
      <c r="BK16040" s="82">
        <v>21380</v>
      </c>
      <c r="BL16040" t="s">
        <v>12317</v>
      </c>
    </row>
    <row r="16041" spans="63:64" x14ac:dyDescent="0.25">
      <c r="BK16041" s="82">
        <v>21381</v>
      </c>
      <c r="BL16041" t="s">
        <v>2315</v>
      </c>
    </row>
    <row r="16042" spans="63:64" x14ac:dyDescent="0.25">
      <c r="BK16042" s="82">
        <v>21382</v>
      </c>
      <c r="BL16042" t="s">
        <v>6223</v>
      </c>
    </row>
    <row r="16043" spans="63:64" x14ac:dyDescent="0.25">
      <c r="BK16043" s="82">
        <v>21383</v>
      </c>
      <c r="BL16043" t="s">
        <v>14331</v>
      </c>
    </row>
    <row r="16044" spans="63:64" x14ac:dyDescent="0.25">
      <c r="BK16044" s="82">
        <v>21384</v>
      </c>
      <c r="BL16044" t="s">
        <v>14645</v>
      </c>
    </row>
    <row r="16045" spans="63:64" x14ac:dyDescent="0.25">
      <c r="BK16045" s="82">
        <v>21385</v>
      </c>
      <c r="BL16045" t="s">
        <v>14646</v>
      </c>
    </row>
    <row r="16046" spans="63:64" x14ac:dyDescent="0.25">
      <c r="BK16046" s="82">
        <v>21386</v>
      </c>
      <c r="BL16046" t="s">
        <v>14647</v>
      </c>
    </row>
    <row r="16047" spans="63:64" x14ac:dyDescent="0.25">
      <c r="BK16047" s="82">
        <v>21387</v>
      </c>
      <c r="BL16047" t="s">
        <v>14648</v>
      </c>
    </row>
    <row r="16048" spans="63:64" x14ac:dyDescent="0.25">
      <c r="BK16048" s="82">
        <v>21388</v>
      </c>
      <c r="BL16048" t="s">
        <v>14649</v>
      </c>
    </row>
    <row r="16049" spans="63:64" x14ac:dyDescent="0.25">
      <c r="BK16049" s="82">
        <v>21389</v>
      </c>
      <c r="BL16049" t="s">
        <v>14650</v>
      </c>
    </row>
    <row r="16050" spans="63:64" x14ac:dyDescent="0.25">
      <c r="BK16050" s="82">
        <v>21390</v>
      </c>
      <c r="BL16050" t="s">
        <v>14651</v>
      </c>
    </row>
    <row r="16051" spans="63:64" x14ac:dyDescent="0.25">
      <c r="BK16051" s="82">
        <v>21391</v>
      </c>
      <c r="BL16051" t="s">
        <v>14652</v>
      </c>
    </row>
    <row r="16052" spans="63:64" x14ac:dyDescent="0.25">
      <c r="BK16052" s="82">
        <v>21392</v>
      </c>
      <c r="BL16052" t="s">
        <v>14653</v>
      </c>
    </row>
    <row r="16053" spans="63:64" x14ac:dyDescent="0.25">
      <c r="BK16053" s="82">
        <v>21393</v>
      </c>
      <c r="BL16053" t="s">
        <v>14654</v>
      </c>
    </row>
    <row r="16054" spans="63:64" x14ac:dyDescent="0.25">
      <c r="BK16054" s="82">
        <v>21394</v>
      </c>
      <c r="BL16054" t="s">
        <v>14655</v>
      </c>
    </row>
    <row r="16055" spans="63:64" x14ac:dyDescent="0.25">
      <c r="BK16055" s="82">
        <v>21395</v>
      </c>
      <c r="BL16055" t="s">
        <v>14656</v>
      </c>
    </row>
    <row r="16056" spans="63:64" x14ac:dyDescent="0.25">
      <c r="BK16056" s="82">
        <v>21396</v>
      </c>
      <c r="BL16056" t="s">
        <v>14657</v>
      </c>
    </row>
    <row r="16057" spans="63:64" x14ac:dyDescent="0.25">
      <c r="BK16057" s="82">
        <v>21397</v>
      </c>
      <c r="BL16057" t="s">
        <v>14658</v>
      </c>
    </row>
    <row r="16058" spans="63:64" x14ac:dyDescent="0.25">
      <c r="BK16058" s="82">
        <v>21398</v>
      </c>
      <c r="BL16058" t="s">
        <v>14659</v>
      </c>
    </row>
    <row r="16059" spans="63:64" x14ac:dyDescent="0.25">
      <c r="BK16059" s="82">
        <v>21399</v>
      </c>
      <c r="BL16059" t="s">
        <v>14660</v>
      </c>
    </row>
    <row r="16060" spans="63:64" x14ac:dyDescent="0.25">
      <c r="BK16060" s="82">
        <v>21400</v>
      </c>
      <c r="BL16060" t="s">
        <v>14489</v>
      </c>
    </row>
    <row r="16061" spans="63:64" x14ac:dyDescent="0.25">
      <c r="BK16061" s="82">
        <v>21401</v>
      </c>
      <c r="BL16061" t="s">
        <v>14661</v>
      </c>
    </row>
    <row r="16062" spans="63:64" x14ac:dyDescent="0.25">
      <c r="BK16062" s="82">
        <v>21402</v>
      </c>
      <c r="BL16062" t="s">
        <v>14662</v>
      </c>
    </row>
    <row r="16063" spans="63:64" x14ac:dyDescent="0.25">
      <c r="BK16063" s="82">
        <v>21403</v>
      </c>
      <c r="BL16063" t="s">
        <v>14663</v>
      </c>
    </row>
    <row r="16064" spans="63:64" x14ac:dyDescent="0.25">
      <c r="BK16064" s="82">
        <v>21404</v>
      </c>
      <c r="BL16064" t="s">
        <v>11771</v>
      </c>
    </row>
    <row r="16065" spans="63:64" x14ac:dyDescent="0.25">
      <c r="BK16065" s="82">
        <v>21405</v>
      </c>
      <c r="BL16065" t="s">
        <v>14664</v>
      </c>
    </row>
    <row r="16066" spans="63:64" x14ac:dyDescent="0.25">
      <c r="BK16066" s="82">
        <v>21406</v>
      </c>
      <c r="BL16066" t="s">
        <v>14665</v>
      </c>
    </row>
    <row r="16067" spans="63:64" x14ac:dyDescent="0.25">
      <c r="BK16067" s="82">
        <v>21407</v>
      </c>
      <c r="BL16067" t="s">
        <v>3592</v>
      </c>
    </row>
    <row r="16068" spans="63:64" x14ac:dyDescent="0.25">
      <c r="BK16068" s="82">
        <v>21408</v>
      </c>
      <c r="BL16068" t="s">
        <v>14666</v>
      </c>
    </row>
    <row r="16069" spans="63:64" x14ac:dyDescent="0.25">
      <c r="BK16069" s="82">
        <v>21409</v>
      </c>
      <c r="BL16069" t="s">
        <v>14667</v>
      </c>
    </row>
    <row r="16070" spans="63:64" x14ac:dyDescent="0.25">
      <c r="BK16070" s="82">
        <v>21410</v>
      </c>
      <c r="BL16070" t="s">
        <v>14668</v>
      </c>
    </row>
    <row r="16071" spans="63:64" x14ac:dyDescent="0.25">
      <c r="BK16071" s="82">
        <v>21411</v>
      </c>
      <c r="BL16071" t="s">
        <v>14669</v>
      </c>
    </row>
    <row r="16072" spans="63:64" x14ac:dyDescent="0.25">
      <c r="BK16072" s="82">
        <v>21412</v>
      </c>
      <c r="BL16072" t="s">
        <v>14670</v>
      </c>
    </row>
    <row r="16073" spans="63:64" x14ac:dyDescent="0.25">
      <c r="BK16073" s="82">
        <v>21413</v>
      </c>
      <c r="BL16073" t="s">
        <v>14671</v>
      </c>
    </row>
    <row r="16074" spans="63:64" x14ac:dyDescent="0.25">
      <c r="BK16074" s="82">
        <v>21414</v>
      </c>
      <c r="BL16074" t="s">
        <v>14672</v>
      </c>
    </row>
    <row r="16075" spans="63:64" x14ac:dyDescent="0.25">
      <c r="BK16075" s="82">
        <v>21415</v>
      </c>
      <c r="BL16075" t="s">
        <v>14673</v>
      </c>
    </row>
    <row r="16076" spans="63:64" x14ac:dyDescent="0.25">
      <c r="BK16076" s="82">
        <v>21416</v>
      </c>
      <c r="BL16076" t="s">
        <v>14674</v>
      </c>
    </row>
    <row r="16077" spans="63:64" x14ac:dyDescent="0.25">
      <c r="BK16077" s="82">
        <v>21417</v>
      </c>
      <c r="BL16077" t="s">
        <v>13899</v>
      </c>
    </row>
    <row r="16078" spans="63:64" x14ac:dyDescent="0.25">
      <c r="BK16078" s="82">
        <v>21418</v>
      </c>
      <c r="BL16078" t="s">
        <v>8272</v>
      </c>
    </row>
    <row r="16079" spans="63:64" x14ac:dyDescent="0.25">
      <c r="BK16079" s="82">
        <v>21419</v>
      </c>
      <c r="BL16079" t="s">
        <v>14675</v>
      </c>
    </row>
    <row r="16080" spans="63:64" x14ac:dyDescent="0.25">
      <c r="BK16080" s="82">
        <v>21420</v>
      </c>
      <c r="BL16080" t="s">
        <v>14676</v>
      </c>
    </row>
    <row r="16081" spans="63:64" x14ac:dyDescent="0.25">
      <c r="BK16081" s="82">
        <v>21421</v>
      </c>
      <c r="BL16081" t="s">
        <v>14677</v>
      </c>
    </row>
    <row r="16082" spans="63:64" x14ac:dyDescent="0.25">
      <c r="BK16082" s="82">
        <v>21422</v>
      </c>
      <c r="BL16082" t="s">
        <v>12422</v>
      </c>
    </row>
    <row r="16083" spans="63:64" x14ac:dyDescent="0.25">
      <c r="BK16083" s="82">
        <v>21423</v>
      </c>
      <c r="BL16083" t="s">
        <v>14678</v>
      </c>
    </row>
    <row r="16084" spans="63:64" x14ac:dyDescent="0.25">
      <c r="BK16084" s="82">
        <v>21424</v>
      </c>
      <c r="BL16084" t="s">
        <v>14679</v>
      </c>
    </row>
    <row r="16085" spans="63:64" x14ac:dyDescent="0.25">
      <c r="BK16085" s="82">
        <v>21425</v>
      </c>
      <c r="BL16085" t="s">
        <v>14680</v>
      </c>
    </row>
    <row r="16086" spans="63:64" x14ac:dyDescent="0.25">
      <c r="BK16086" s="82">
        <v>21426</v>
      </c>
      <c r="BL16086" t="s">
        <v>14681</v>
      </c>
    </row>
    <row r="16087" spans="63:64" x14ac:dyDescent="0.25">
      <c r="BK16087" s="82">
        <v>21427</v>
      </c>
      <c r="BL16087" t="s">
        <v>2313</v>
      </c>
    </row>
    <row r="16088" spans="63:64" x14ac:dyDescent="0.25">
      <c r="BK16088" s="82">
        <v>21428</v>
      </c>
      <c r="BL16088" t="s">
        <v>14682</v>
      </c>
    </row>
    <row r="16089" spans="63:64" x14ac:dyDescent="0.25">
      <c r="BK16089" s="82">
        <v>21429</v>
      </c>
      <c r="BL16089" t="s">
        <v>14683</v>
      </c>
    </row>
    <row r="16090" spans="63:64" x14ac:dyDescent="0.25">
      <c r="BK16090" s="82">
        <v>21430</v>
      </c>
      <c r="BL16090" t="s">
        <v>14684</v>
      </c>
    </row>
    <row r="16091" spans="63:64" x14ac:dyDescent="0.25">
      <c r="BK16091" s="82">
        <v>21431</v>
      </c>
      <c r="BL16091" t="s">
        <v>10573</v>
      </c>
    </row>
    <row r="16092" spans="63:64" x14ac:dyDescent="0.25">
      <c r="BK16092" s="82">
        <v>21432</v>
      </c>
      <c r="BL16092" t="s">
        <v>14685</v>
      </c>
    </row>
    <row r="16093" spans="63:64" x14ac:dyDescent="0.25">
      <c r="BK16093" s="82">
        <v>21433</v>
      </c>
      <c r="BL16093" t="s">
        <v>14686</v>
      </c>
    </row>
    <row r="16094" spans="63:64" x14ac:dyDescent="0.25">
      <c r="BK16094" s="82">
        <v>21434</v>
      </c>
      <c r="BL16094" t="s">
        <v>11712</v>
      </c>
    </row>
    <row r="16095" spans="63:64" x14ac:dyDescent="0.25">
      <c r="BK16095" s="82">
        <v>21435</v>
      </c>
      <c r="BL16095" t="s">
        <v>14687</v>
      </c>
    </row>
    <row r="16096" spans="63:64" x14ac:dyDescent="0.25">
      <c r="BK16096" s="82">
        <v>21436</v>
      </c>
      <c r="BL16096" t="s">
        <v>14688</v>
      </c>
    </row>
    <row r="16097" spans="63:64" x14ac:dyDescent="0.25">
      <c r="BK16097" s="82">
        <v>21437</v>
      </c>
      <c r="BL16097" t="s">
        <v>14056</v>
      </c>
    </row>
    <row r="16098" spans="63:64" x14ac:dyDescent="0.25">
      <c r="BK16098" s="82">
        <v>21438</v>
      </c>
      <c r="BL16098" t="s">
        <v>14689</v>
      </c>
    </row>
    <row r="16099" spans="63:64" x14ac:dyDescent="0.25">
      <c r="BK16099" s="82">
        <v>21439</v>
      </c>
      <c r="BL16099" t="s">
        <v>14690</v>
      </c>
    </row>
    <row r="16100" spans="63:64" x14ac:dyDescent="0.25">
      <c r="BK16100" s="82">
        <v>21440</v>
      </c>
      <c r="BL16100" t="s">
        <v>14691</v>
      </c>
    </row>
    <row r="16101" spans="63:64" x14ac:dyDescent="0.25">
      <c r="BK16101" s="82">
        <v>21441</v>
      </c>
      <c r="BL16101" t="s">
        <v>14692</v>
      </c>
    </row>
    <row r="16102" spans="63:64" x14ac:dyDescent="0.25">
      <c r="BK16102" s="82">
        <v>21442</v>
      </c>
      <c r="BL16102" t="s">
        <v>14693</v>
      </c>
    </row>
    <row r="16103" spans="63:64" x14ac:dyDescent="0.25">
      <c r="BK16103" s="82">
        <v>21443</v>
      </c>
      <c r="BL16103" t="s">
        <v>2813</v>
      </c>
    </row>
    <row r="16104" spans="63:64" x14ac:dyDescent="0.25">
      <c r="BK16104" s="82">
        <v>21444</v>
      </c>
      <c r="BL16104" t="s">
        <v>14694</v>
      </c>
    </row>
    <row r="16105" spans="63:64" x14ac:dyDescent="0.25">
      <c r="BK16105" s="82">
        <v>21445</v>
      </c>
      <c r="BL16105" t="s">
        <v>12900</v>
      </c>
    </row>
    <row r="16106" spans="63:64" x14ac:dyDescent="0.25">
      <c r="BK16106" s="82">
        <v>21446</v>
      </c>
      <c r="BL16106" t="s">
        <v>14695</v>
      </c>
    </row>
    <row r="16107" spans="63:64" x14ac:dyDescent="0.25">
      <c r="BK16107" s="82">
        <v>21447</v>
      </c>
      <c r="BL16107" t="s">
        <v>12517</v>
      </c>
    </row>
    <row r="16108" spans="63:64" x14ac:dyDescent="0.25">
      <c r="BK16108" s="82">
        <v>21448</v>
      </c>
      <c r="BL16108" t="s">
        <v>14696</v>
      </c>
    </row>
    <row r="16109" spans="63:64" x14ac:dyDescent="0.25">
      <c r="BK16109" s="82">
        <v>21449</v>
      </c>
      <c r="BL16109" t="s">
        <v>14697</v>
      </c>
    </row>
    <row r="16110" spans="63:64" x14ac:dyDescent="0.25">
      <c r="BK16110" s="82">
        <v>21450</v>
      </c>
      <c r="BL16110" t="s">
        <v>14698</v>
      </c>
    </row>
    <row r="16111" spans="63:64" x14ac:dyDescent="0.25">
      <c r="BK16111" s="82">
        <v>21451</v>
      </c>
      <c r="BL16111" t="s">
        <v>12697</v>
      </c>
    </row>
    <row r="16112" spans="63:64" x14ac:dyDescent="0.25">
      <c r="BK16112" s="82">
        <v>21452</v>
      </c>
      <c r="BL16112" t="s">
        <v>14699</v>
      </c>
    </row>
    <row r="16113" spans="63:64" x14ac:dyDescent="0.25">
      <c r="BK16113" s="82">
        <v>21453</v>
      </c>
      <c r="BL16113" t="s">
        <v>14493</v>
      </c>
    </row>
    <row r="16114" spans="63:64" x14ac:dyDescent="0.25">
      <c r="BK16114" s="82">
        <v>21454</v>
      </c>
      <c r="BL16114" t="s">
        <v>14700</v>
      </c>
    </row>
    <row r="16115" spans="63:64" x14ac:dyDescent="0.25">
      <c r="BK16115" s="82">
        <v>21455</v>
      </c>
      <c r="BL16115" t="s">
        <v>14701</v>
      </c>
    </row>
    <row r="16116" spans="63:64" x14ac:dyDescent="0.25">
      <c r="BK16116" s="82">
        <v>21456</v>
      </c>
      <c r="BL16116" t="s">
        <v>14702</v>
      </c>
    </row>
    <row r="16117" spans="63:64" x14ac:dyDescent="0.25">
      <c r="BK16117" s="82">
        <v>21457</v>
      </c>
      <c r="BL16117" t="s">
        <v>14703</v>
      </c>
    </row>
    <row r="16118" spans="63:64" x14ac:dyDescent="0.25">
      <c r="BK16118" s="82">
        <v>21458</v>
      </c>
      <c r="BL16118" t="s">
        <v>14704</v>
      </c>
    </row>
    <row r="16119" spans="63:64" x14ac:dyDescent="0.25">
      <c r="BK16119" s="82">
        <v>21459</v>
      </c>
      <c r="BL16119" t="s">
        <v>14705</v>
      </c>
    </row>
    <row r="16120" spans="63:64" x14ac:dyDescent="0.25">
      <c r="BK16120" s="82">
        <v>21460</v>
      </c>
      <c r="BL16120" t="s">
        <v>12769</v>
      </c>
    </row>
    <row r="16121" spans="63:64" x14ac:dyDescent="0.25">
      <c r="BK16121" s="82">
        <v>21461</v>
      </c>
      <c r="BL16121" t="s">
        <v>14706</v>
      </c>
    </row>
    <row r="16122" spans="63:64" x14ac:dyDescent="0.25">
      <c r="BK16122" s="82">
        <v>21462</v>
      </c>
      <c r="BL16122" t="s">
        <v>14707</v>
      </c>
    </row>
    <row r="16123" spans="63:64" x14ac:dyDescent="0.25">
      <c r="BK16123" s="82">
        <v>21463</v>
      </c>
      <c r="BL16123" t="s">
        <v>7412</v>
      </c>
    </row>
    <row r="16124" spans="63:64" x14ac:dyDescent="0.25">
      <c r="BK16124" s="82">
        <v>21464</v>
      </c>
      <c r="BL16124" t="s">
        <v>14708</v>
      </c>
    </row>
    <row r="16125" spans="63:64" x14ac:dyDescent="0.25">
      <c r="BK16125" s="82">
        <v>21465</v>
      </c>
      <c r="BL16125" t="s">
        <v>14709</v>
      </c>
    </row>
    <row r="16126" spans="63:64" x14ac:dyDescent="0.25">
      <c r="BK16126" s="82">
        <v>21466</v>
      </c>
      <c r="BL16126" t="s">
        <v>14710</v>
      </c>
    </row>
    <row r="16127" spans="63:64" x14ac:dyDescent="0.25">
      <c r="BK16127" s="82">
        <v>21467</v>
      </c>
      <c r="BL16127" t="s">
        <v>14711</v>
      </c>
    </row>
    <row r="16128" spans="63:64" x14ac:dyDescent="0.25">
      <c r="BK16128" s="82">
        <v>21468</v>
      </c>
      <c r="BL16128" t="s">
        <v>14712</v>
      </c>
    </row>
    <row r="16129" spans="63:64" x14ac:dyDescent="0.25">
      <c r="BK16129" s="82">
        <v>21469</v>
      </c>
      <c r="BL16129" t="s">
        <v>3357</v>
      </c>
    </row>
    <row r="16130" spans="63:64" x14ac:dyDescent="0.25">
      <c r="BK16130" s="82">
        <v>21470</v>
      </c>
      <c r="BL16130" t="s">
        <v>14713</v>
      </c>
    </row>
    <row r="16131" spans="63:64" x14ac:dyDescent="0.25">
      <c r="BK16131" s="82">
        <v>21471</v>
      </c>
      <c r="BL16131" t="s">
        <v>14714</v>
      </c>
    </row>
    <row r="16132" spans="63:64" x14ac:dyDescent="0.25">
      <c r="BK16132" s="82">
        <v>21472</v>
      </c>
      <c r="BL16132" t="s">
        <v>9424</v>
      </c>
    </row>
    <row r="16133" spans="63:64" x14ac:dyDescent="0.25">
      <c r="BK16133" s="82">
        <v>21473</v>
      </c>
      <c r="BL16133" t="s">
        <v>3357</v>
      </c>
    </row>
    <row r="16134" spans="63:64" x14ac:dyDescent="0.25">
      <c r="BK16134" s="82">
        <v>21474</v>
      </c>
      <c r="BL16134" t="s">
        <v>14715</v>
      </c>
    </row>
    <row r="16135" spans="63:64" x14ac:dyDescent="0.25">
      <c r="BK16135" s="82">
        <v>21475</v>
      </c>
      <c r="BL16135" t="s">
        <v>8080</v>
      </c>
    </row>
    <row r="16136" spans="63:64" x14ac:dyDescent="0.25">
      <c r="BK16136" s="82">
        <v>21476</v>
      </c>
      <c r="BL16136" t="s">
        <v>13762</v>
      </c>
    </row>
    <row r="16137" spans="63:64" x14ac:dyDescent="0.25">
      <c r="BK16137" s="82">
        <v>21477</v>
      </c>
      <c r="BL16137" t="s">
        <v>14716</v>
      </c>
    </row>
    <row r="16138" spans="63:64" x14ac:dyDescent="0.25">
      <c r="BK16138" s="82">
        <v>21478</v>
      </c>
      <c r="BL16138" t="s">
        <v>14717</v>
      </c>
    </row>
    <row r="16139" spans="63:64" x14ac:dyDescent="0.25">
      <c r="BK16139" s="82">
        <v>21479</v>
      </c>
      <c r="BL16139" t="s">
        <v>14718</v>
      </c>
    </row>
    <row r="16140" spans="63:64" x14ac:dyDescent="0.25">
      <c r="BK16140" s="82">
        <v>21480</v>
      </c>
      <c r="BL16140" t="s">
        <v>8824</v>
      </c>
    </row>
    <row r="16141" spans="63:64" x14ac:dyDescent="0.25">
      <c r="BK16141" s="82">
        <v>21481</v>
      </c>
      <c r="BL16141" t="s">
        <v>11139</v>
      </c>
    </row>
    <row r="16142" spans="63:64" x14ac:dyDescent="0.25">
      <c r="BK16142" s="82">
        <v>21482</v>
      </c>
      <c r="BL16142" t="s">
        <v>14719</v>
      </c>
    </row>
    <row r="16143" spans="63:64" x14ac:dyDescent="0.25">
      <c r="BK16143" s="82">
        <v>21483</v>
      </c>
      <c r="BL16143" t="s">
        <v>14720</v>
      </c>
    </row>
    <row r="16144" spans="63:64" x14ac:dyDescent="0.25">
      <c r="BK16144" s="82">
        <v>21484</v>
      </c>
      <c r="BL16144" t="s">
        <v>14371</v>
      </c>
    </row>
    <row r="16145" spans="63:64" x14ac:dyDescent="0.25">
      <c r="BK16145" s="82">
        <v>21485</v>
      </c>
      <c r="BL16145" t="s">
        <v>14721</v>
      </c>
    </row>
    <row r="16146" spans="63:64" x14ac:dyDescent="0.25">
      <c r="BK16146" s="82">
        <v>21486</v>
      </c>
      <c r="BL16146" t="s">
        <v>14722</v>
      </c>
    </row>
    <row r="16147" spans="63:64" x14ac:dyDescent="0.25">
      <c r="BK16147" s="82">
        <v>21487</v>
      </c>
      <c r="BL16147" t="s">
        <v>14723</v>
      </c>
    </row>
    <row r="16148" spans="63:64" x14ac:dyDescent="0.25">
      <c r="BK16148" s="82">
        <v>21488</v>
      </c>
      <c r="BL16148" t="s">
        <v>14724</v>
      </c>
    </row>
    <row r="16149" spans="63:64" x14ac:dyDescent="0.25">
      <c r="BK16149" s="82">
        <v>21489</v>
      </c>
      <c r="BL16149" t="s">
        <v>14725</v>
      </c>
    </row>
    <row r="16150" spans="63:64" x14ac:dyDescent="0.25">
      <c r="BK16150" s="82">
        <v>21490</v>
      </c>
      <c r="BL16150" t="s">
        <v>14726</v>
      </c>
    </row>
    <row r="16151" spans="63:64" x14ac:dyDescent="0.25">
      <c r="BK16151" s="82">
        <v>21491</v>
      </c>
      <c r="BL16151" t="s">
        <v>14727</v>
      </c>
    </row>
    <row r="16152" spans="63:64" x14ac:dyDescent="0.25">
      <c r="BK16152" s="82">
        <v>21492</v>
      </c>
      <c r="BL16152" t="s">
        <v>14728</v>
      </c>
    </row>
    <row r="16153" spans="63:64" x14ac:dyDescent="0.25">
      <c r="BK16153" s="82">
        <v>21493</v>
      </c>
      <c r="BL16153" t="s">
        <v>14729</v>
      </c>
    </row>
    <row r="16154" spans="63:64" x14ac:dyDescent="0.25">
      <c r="BK16154" s="82">
        <v>21494</v>
      </c>
      <c r="BL16154" t="s">
        <v>14730</v>
      </c>
    </row>
    <row r="16155" spans="63:64" x14ac:dyDescent="0.25">
      <c r="BK16155" s="82">
        <v>21495</v>
      </c>
      <c r="BL16155" t="s">
        <v>2494</v>
      </c>
    </row>
    <row r="16156" spans="63:64" x14ac:dyDescent="0.25">
      <c r="BK16156" s="82">
        <v>21496</v>
      </c>
      <c r="BL16156" t="s">
        <v>14731</v>
      </c>
    </row>
    <row r="16157" spans="63:64" x14ac:dyDescent="0.25">
      <c r="BK16157" s="82">
        <v>21497</v>
      </c>
      <c r="BL16157" t="s">
        <v>4986</v>
      </c>
    </row>
    <row r="16158" spans="63:64" x14ac:dyDescent="0.25">
      <c r="BK16158" s="82">
        <v>21498</v>
      </c>
      <c r="BL16158" t="s">
        <v>14732</v>
      </c>
    </row>
    <row r="16159" spans="63:64" x14ac:dyDescent="0.25">
      <c r="BK16159" s="82">
        <v>21499</v>
      </c>
      <c r="BL16159" t="s">
        <v>12560</v>
      </c>
    </row>
    <row r="16160" spans="63:64" x14ac:dyDescent="0.25">
      <c r="BK16160" s="82">
        <v>21500</v>
      </c>
      <c r="BL16160" t="s">
        <v>14733</v>
      </c>
    </row>
    <row r="16161" spans="63:64" x14ac:dyDescent="0.25">
      <c r="BK16161" s="82">
        <v>21501</v>
      </c>
      <c r="BL16161" t="s">
        <v>13436</v>
      </c>
    </row>
    <row r="16162" spans="63:64" x14ac:dyDescent="0.25">
      <c r="BK16162" s="82">
        <v>21502</v>
      </c>
      <c r="BL16162" t="s">
        <v>14734</v>
      </c>
    </row>
    <row r="16163" spans="63:64" x14ac:dyDescent="0.25">
      <c r="BK16163" s="82">
        <v>21503</v>
      </c>
      <c r="BL16163" t="s">
        <v>14735</v>
      </c>
    </row>
    <row r="16164" spans="63:64" x14ac:dyDescent="0.25">
      <c r="BK16164" s="82">
        <v>21504</v>
      </c>
      <c r="BL16164" t="s">
        <v>14736</v>
      </c>
    </row>
    <row r="16165" spans="63:64" x14ac:dyDescent="0.25">
      <c r="BK16165" s="82">
        <v>21505</v>
      </c>
      <c r="BL16165" t="s">
        <v>14737</v>
      </c>
    </row>
    <row r="16166" spans="63:64" x14ac:dyDescent="0.25">
      <c r="BK16166" s="82">
        <v>21506</v>
      </c>
      <c r="BL16166" t="s">
        <v>14738</v>
      </c>
    </row>
    <row r="16167" spans="63:64" x14ac:dyDescent="0.25">
      <c r="BK16167" s="82">
        <v>21507</v>
      </c>
      <c r="BL16167" t="s">
        <v>14739</v>
      </c>
    </row>
    <row r="16168" spans="63:64" x14ac:dyDescent="0.25">
      <c r="BK16168" s="82">
        <v>21508</v>
      </c>
      <c r="BL16168" t="s">
        <v>14740</v>
      </c>
    </row>
    <row r="16169" spans="63:64" x14ac:dyDescent="0.25">
      <c r="BK16169" s="82">
        <v>21509</v>
      </c>
      <c r="BL16169" t="s">
        <v>3357</v>
      </c>
    </row>
    <row r="16170" spans="63:64" x14ac:dyDescent="0.25">
      <c r="BK16170" s="82">
        <v>21510</v>
      </c>
      <c r="BL16170" t="s">
        <v>14741</v>
      </c>
    </row>
    <row r="16171" spans="63:64" x14ac:dyDescent="0.25">
      <c r="BK16171" s="82">
        <v>21511</v>
      </c>
      <c r="BL16171" t="s">
        <v>14742</v>
      </c>
    </row>
    <row r="16172" spans="63:64" x14ac:dyDescent="0.25">
      <c r="BK16172" s="82">
        <v>21512</v>
      </c>
      <c r="BL16172" t="s">
        <v>14103</v>
      </c>
    </row>
    <row r="16173" spans="63:64" x14ac:dyDescent="0.25">
      <c r="BK16173" s="82">
        <v>21513</v>
      </c>
      <c r="BL16173" t="s">
        <v>14743</v>
      </c>
    </row>
    <row r="16174" spans="63:64" x14ac:dyDescent="0.25">
      <c r="BK16174" s="82">
        <v>21514</v>
      </c>
      <c r="BL16174" t="s">
        <v>4783</v>
      </c>
    </row>
    <row r="16175" spans="63:64" x14ac:dyDescent="0.25">
      <c r="BK16175" s="82">
        <v>21515</v>
      </c>
      <c r="BL16175" t="s">
        <v>14744</v>
      </c>
    </row>
    <row r="16176" spans="63:64" x14ac:dyDescent="0.25">
      <c r="BK16176" s="82">
        <v>21516</v>
      </c>
      <c r="BL16176" t="s">
        <v>14745</v>
      </c>
    </row>
    <row r="16177" spans="63:64" x14ac:dyDescent="0.25">
      <c r="BK16177" s="82">
        <v>21517</v>
      </c>
      <c r="BL16177" t="s">
        <v>14746</v>
      </c>
    </row>
    <row r="16178" spans="63:64" x14ac:dyDescent="0.25">
      <c r="BK16178" s="82">
        <v>21518</v>
      </c>
      <c r="BL16178" t="s">
        <v>14747</v>
      </c>
    </row>
    <row r="16179" spans="63:64" x14ac:dyDescent="0.25">
      <c r="BK16179" s="82">
        <v>21519</v>
      </c>
      <c r="BL16179" t="s">
        <v>14748</v>
      </c>
    </row>
    <row r="16180" spans="63:64" x14ac:dyDescent="0.25">
      <c r="BK16180" s="82">
        <v>21520</v>
      </c>
      <c r="BL16180" t="s">
        <v>4932</v>
      </c>
    </row>
    <row r="16181" spans="63:64" x14ac:dyDescent="0.25">
      <c r="BK16181" s="82">
        <v>21521</v>
      </c>
      <c r="BL16181" t="s">
        <v>13093</v>
      </c>
    </row>
    <row r="16182" spans="63:64" x14ac:dyDescent="0.25">
      <c r="BK16182" s="82">
        <v>21522</v>
      </c>
      <c r="BL16182" t="s">
        <v>14749</v>
      </c>
    </row>
    <row r="16183" spans="63:64" x14ac:dyDescent="0.25">
      <c r="BK16183" s="82">
        <v>21523</v>
      </c>
      <c r="BL16183" t="s">
        <v>14750</v>
      </c>
    </row>
    <row r="16184" spans="63:64" x14ac:dyDescent="0.25">
      <c r="BK16184" s="82">
        <v>21524</v>
      </c>
      <c r="BL16184" t="s">
        <v>14751</v>
      </c>
    </row>
    <row r="16185" spans="63:64" x14ac:dyDescent="0.25">
      <c r="BK16185" s="82">
        <v>21525</v>
      </c>
      <c r="BL16185" t="s">
        <v>14752</v>
      </c>
    </row>
    <row r="16186" spans="63:64" x14ac:dyDescent="0.25">
      <c r="BK16186" s="82">
        <v>21526</v>
      </c>
      <c r="BL16186" t="s">
        <v>14753</v>
      </c>
    </row>
    <row r="16187" spans="63:64" x14ac:dyDescent="0.25">
      <c r="BK16187" s="82">
        <v>21527</v>
      </c>
      <c r="BL16187" t="s">
        <v>3637</v>
      </c>
    </row>
    <row r="16188" spans="63:64" x14ac:dyDescent="0.25">
      <c r="BK16188" s="82">
        <v>21528</v>
      </c>
      <c r="BL16188" t="s">
        <v>14754</v>
      </c>
    </row>
    <row r="16189" spans="63:64" x14ac:dyDescent="0.25">
      <c r="BK16189" s="82">
        <v>21529</v>
      </c>
      <c r="BL16189" t="s">
        <v>14755</v>
      </c>
    </row>
    <row r="16190" spans="63:64" x14ac:dyDescent="0.25">
      <c r="BK16190" s="82">
        <v>21530</v>
      </c>
      <c r="BL16190" t="s">
        <v>14756</v>
      </c>
    </row>
    <row r="16191" spans="63:64" x14ac:dyDescent="0.25">
      <c r="BK16191" s="82">
        <v>21531</v>
      </c>
      <c r="BL16191" t="s">
        <v>14757</v>
      </c>
    </row>
    <row r="16192" spans="63:64" x14ac:dyDescent="0.25">
      <c r="BK16192" s="82">
        <v>21532</v>
      </c>
      <c r="BL16192" t="s">
        <v>5267</v>
      </c>
    </row>
    <row r="16193" spans="63:64" x14ac:dyDescent="0.25">
      <c r="BK16193" s="82">
        <v>21533</v>
      </c>
      <c r="BL16193" t="s">
        <v>14758</v>
      </c>
    </row>
    <row r="16194" spans="63:64" x14ac:dyDescent="0.25">
      <c r="BK16194" s="82">
        <v>21534</v>
      </c>
      <c r="BL16194" t="s">
        <v>14759</v>
      </c>
    </row>
    <row r="16195" spans="63:64" x14ac:dyDescent="0.25">
      <c r="BK16195" s="82">
        <v>21535</v>
      </c>
      <c r="BL16195" t="s">
        <v>14760</v>
      </c>
    </row>
    <row r="16196" spans="63:64" x14ac:dyDescent="0.25">
      <c r="BK16196" s="82">
        <v>21536</v>
      </c>
      <c r="BL16196" t="s">
        <v>7851</v>
      </c>
    </row>
    <row r="16197" spans="63:64" x14ac:dyDescent="0.25">
      <c r="BK16197" s="82">
        <v>21537</v>
      </c>
      <c r="BL16197" t="s">
        <v>14761</v>
      </c>
    </row>
    <row r="16198" spans="63:64" x14ac:dyDescent="0.25">
      <c r="BK16198" s="82">
        <v>21538</v>
      </c>
      <c r="BL16198" t="s">
        <v>14762</v>
      </c>
    </row>
    <row r="16199" spans="63:64" x14ac:dyDescent="0.25">
      <c r="BK16199" s="82">
        <v>21539</v>
      </c>
      <c r="BL16199" t="s">
        <v>14762</v>
      </c>
    </row>
    <row r="16200" spans="63:64" x14ac:dyDescent="0.25">
      <c r="BK16200" s="82">
        <v>21540</v>
      </c>
      <c r="BL16200" t="s">
        <v>14763</v>
      </c>
    </row>
    <row r="16201" spans="63:64" x14ac:dyDescent="0.25">
      <c r="BK16201" s="82">
        <v>21541</v>
      </c>
      <c r="BL16201" t="s">
        <v>14764</v>
      </c>
    </row>
    <row r="16202" spans="63:64" x14ac:dyDescent="0.25">
      <c r="BK16202" s="82">
        <v>21542</v>
      </c>
      <c r="BL16202" t="s">
        <v>13679</v>
      </c>
    </row>
    <row r="16203" spans="63:64" x14ac:dyDescent="0.25">
      <c r="BK16203" s="82">
        <v>21543</v>
      </c>
      <c r="BL16203" t="s">
        <v>14765</v>
      </c>
    </row>
    <row r="16204" spans="63:64" x14ac:dyDescent="0.25">
      <c r="BK16204" s="82">
        <v>21544</v>
      </c>
      <c r="BL16204" t="s">
        <v>3357</v>
      </c>
    </row>
    <row r="16205" spans="63:64" x14ac:dyDescent="0.25">
      <c r="BK16205" s="82">
        <v>21545</v>
      </c>
      <c r="BL16205" t="s">
        <v>14766</v>
      </c>
    </row>
    <row r="16206" spans="63:64" x14ac:dyDescent="0.25">
      <c r="BK16206" s="82">
        <v>21546</v>
      </c>
      <c r="BL16206" t="s">
        <v>14767</v>
      </c>
    </row>
    <row r="16207" spans="63:64" x14ac:dyDescent="0.25">
      <c r="BK16207" s="82">
        <v>21547</v>
      </c>
      <c r="BL16207" t="s">
        <v>14768</v>
      </c>
    </row>
    <row r="16208" spans="63:64" x14ac:dyDescent="0.25">
      <c r="BK16208" s="82">
        <v>21548</v>
      </c>
      <c r="BL16208" t="s">
        <v>14769</v>
      </c>
    </row>
    <row r="16209" spans="63:64" x14ac:dyDescent="0.25">
      <c r="BK16209" s="82">
        <v>21549</v>
      </c>
      <c r="BL16209" t="s">
        <v>14770</v>
      </c>
    </row>
    <row r="16210" spans="63:64" x14ac:dyDescent="0.25">
      <c r="BK16210" s="82">
        <v>21550</v>
      </c>
      <c r="BL16210" t="s">
        <v>9248</v>
      </c>
    </row>
    <row r="16211" spans="63:64" x14ac:dyDescent="0.25">
      <c r="BK16211" s="82">
        <v>21551</v>
      </c>
      <c r="BL16211" t="s">
        <v>14771</v>
      </c>
    </row>
    <row r="16212" spans="63:64" x14ac:dyDescent="0.25">
      <c r="BK16212" s="82">
        <v>21552</v>
      </c>
      <c r="BL16212" t="s">
        <v>13532</v>
      </c>
    </row>
    <row r="16213" spans="63:64" x14ac:dyDescent="0.25">
      <c r="BK16213" s="82">
        <v>21553</v>
      </c>
      <c r="BL16213" t="s">
        <v>14772</v>
      </c>
    </row>
    <row r="16214" spans="63:64" x14ac:dyDescent="0.25">
      <c r="BK16214" s="82">
        <v>21554</v>
      </c>
      <c r="BL16214" t="s">
        <v>14773</v>
      </c>
    </row>
    <row r="16215" spans="63:64" x14ac:dyDescent="0.25">
      <c r="BK16215" s="82">
        <v>21555</v>
      </c>
      <c r="BL16215" t="s">
        <v>14136</v>
      </c>
    </row>
    <row r="16216" spans="63:64" x14ac:dyDescent="0.25">
      <c r="BK16216" s="82">
        <v>21556</v>
      </c>
      <c r="BL16216" t="s">
        <v>14774</v>
      </c>
    </row>
    <row r="16217" spans="63:64" x14ac:dyDescent="0.25">
      <c r="BK16217" s="82">
        <v>21557</v>
      </c>
      <c r="BL16217" t="s">
        <v>14774</v>
      </c>
    </row>
    <row r="16218" spans="63:64" x14ac:dyDescent="0.25">
      <c r="BK16218" s="82">
        <v>21558</v>
      </c>
      <c r="BL16218" t="s">
        <v>14775</v>
      </c>
    </row>
    <row r="16219" spans="63:64" x14ac:dyDescent="0.25">
      <c r="BK16219" s="82">
        <v>21559</v>
      </c>
      <c r="BL16219" t="s">
        <v>14776</v>
      </c>
    </row>
    <row r="16220" spans="63:64" x14ac:dyDescent="0.25">
      <c r="BK16220" s="82">
        <v>21560</v>
      </c>
      <c r="BL16220" t="s">
        <v>14777</v>
      </c>
    </row>
    <row r="16221" spans="63:64" x14ac:dyDescent="0.25">
      <c r="BK16221" s="82">
        <v>21561</v>
      </c>
      <c r="BL16221" t="s">
        <v>14778</v>
      </c>
    </row>
    <row r="16222" spans="63:64" x14ac:dyDescent="0.25">
      <c r="BK16222" s="82">
        <v>21562</v>
      </c>
      <c r="BL16222" t="s">
        <v>14779</v>
      </c>
    </row>
    <row r="16223" spans="63:64" x14ac:dyDescent="0.25">
      <c r="BK16223" s="82">
        <v>21563</v>
      </c>
      <c r="BL16223" t="s">
        <v>14780</v>
      </c>
    </row>
    <row r="16224" spans="63:64" x14ac:dyDescent="0.25">
      <c r="BK16224" s="82">
        <v>21564</v>
      </c>
      <c r="BL16224" t="s">
        <v>14781</v>
      </c>
    </row>
    <row r="16225" spans="63:64" x14ac:dyDescent="0.25">
      <c r="BK16225" s="82">
        <v>21565</v>
      </c>
      <c r="BL16225" t="s">
        <v>12153</v>
      </c>
    </row>
    <row r="16226" spans="63:64" x14ac:dyDescent="0.25">
      <c r="BK16226" s="82">
        <v>21566</v>
      </c>
      <c r="BL16226" t="s">
        <v>14744</v>
      </c>
    </row>
    <row r="16227" spans="63:64" x14ac:dyDescent="0.25">
      <c r="BK16227" s="82">
        <v>21567</v>
      </c>
      <c r="BL16227" t="s">
        <v>14782</v>
      </c>
    </row>
    <row r="16228" spans="63:64" x14ac:dyDescent="0.25">
      <c r="BK16228" s="82">
        <v>21568</v>
      </c>
      <c r="BL16228" t="s">
        <v>11950</v>
      </c>
    </row>
    <row r="16229" spans="63:64" x14ac:dyDescent="0.25">
      <c r="BK16229" s="82">
        <v>21569</v>
      </c>
      <c r="BL16229" t="s">
        <v>5461</v>
      </c>
    </row>
    <row r="16230" spans="63:64" x14ac:dyDescent="0.25">
      <c r="BK16230" s="82">
        <v>21570</v>
      </c>
      <c r="BL16230" t="s">
        <v>14783</v>
      </c>
    </row>
    <row r="16231" spans="63:64" x14ac:dyDescent="0.25">
      <c r="BK16231" s="82">
        <v>21571</v>
      </c>
      <c r="BL16231" t="s">
        <v>14784</v>
      </c>
    </row>
    <row r="16232" spans="63:64" x14ac:dyDescent="0.25">
      <c r="BK16232" s="82">
        <v>21572</v>
      </c>
      <c r="BL16232" t="s">
        <v>14785</v>
      </c>
    </row>
    <row r="16233" spans="63:64" x14ac:dyDescent="0.25">
      <c r="BK16233" s="82">
        <v>21573</v>
      </c>
      <c r="BL16233" t="s">
        <v>14786</v>
      </c>
    </row>
    <row r="16234" spans="63:64" x14ac:dyDescent="0.25">
      <c r="BK16234" s="82">
        <v>21574</v>
      </c>
      <c r="BL16234" t="s">
        <v>6873</v>
      </c>
    </row>
    <row r="16235" spans="63:64" x14ac:dyDescent="0.25">
      <c r="BK16235" s="82">
        <v>21575</v>
      </c>
      <c r="BL16235" t="s">
        <v>14787</v>
      </c>
    </row>
    <row r="16236" spans="63:64" x14ac:dyDescent="0.25">
      <c r="BK16236" s="82">
        <v>21576</v>
      </c>
      <c r="BL16236" t="s">
        <v>14788</v>
      </c>
    </row>
    <row r="16237" spans="63:64" x14ac:dyDescent="0.25">
      <c r="BK16237" s="82">
        <v>21577</v>
      </c>
      <c r="BL16237" t="s">
        <v>14789</v>
      </c>
    </row>
    <row r="16238" spans="63:64" x14ac:dyDescent="0.25">
      <c r="BK16238" s="82">
        <v>21578</v>
      </c>
      <c r="BL16238" t="s">
        <v>12985</v>
      </c>
    </row>
    <row r="16239" spans="63:64" x14ac:dyDescent="0.25">
      <c r="BK16239" s="82">
        <v>21579</v>
      </c>
      <c r="BL16239" t="s">
        <v>8524</v>
      </c>
    </row>
    <row r="16240" spans="63:64" x14ac:dyDescent="0.25">
      <c r="BK16240" s="82">
        <v>21580</v>
      </c>
      <c r="BL16240" t="s">
        <v>14790</v>
      </c>
    </row>
    <row r="16241" spans="63:64" x14ac:dyDescent="0.25">
      <c r="BK16241" s="82">
        <v>21581</v>
      </c>
      <c r="BL16241" t="s">
        <v>14791</v>
      </c>
    </row>
    <row r="16242" spans="63:64" x14ac:dyDescent="0.25">
      <c r="BK16242" s="82">
        <v>21582</v>
      </c>
      <c r="BL16242" t="s">
        <v>14792</v>
      </c>
    </row>
    <row r="16243" spans="63:64" x14ac:dyDescent="0.25">
      <c r="BK16243" s="82">
        <v>21583</v>
      </c>
      <c r="BL16243" t="s">
        <v>11482</v>
      </c>
    </row>
    <row r="16244" spans="63:64" x14ac:dyDescent="0.25">
      <c r="BK16244" s="82">
        <v>21584</v>
      </c>
      <c r="BL16244" t="s">
        <v>14793</v>
      </c>
    </row>
    <row r="16245" spans="63:64" x14ac:dyDescent="0.25">
      <c r="BK16245" s="82">
        <v>21585</v>
      </c>
      <c r="BL16245" t="s">
        <v>14794</v>
      </c>
    </row>
    <row r="16246" spans="63:64" x14ac:dyDescent="0.25">
      <c r="BK16246" s="82">
        <v>21586</v>
      </c>
      <c r="BL16246" t="s">
        <v>7928</v>
      </c>
    </row>
    <row r="16247" spans="63:64" x14ac:dyDescent="0.25">
      <c r="BK16247" s="82">
        <v>21587</v>
      </c>
      <c r="BL16247" t="s">
        <v>3357</v>
      </c>
    </row>
    <row r="16248" spans="63:64" x14ac:dyDescent="0.25">
      <c r="BK16248" s="82">
        <v>21588</v>
      </c>
      <c r="BL16248" t="s">
        <v>11238</v>
      </c>
    </row>
    <row r="16249" spans="63:64" x14ac:dyDescent="0.25">
      <c r="BK16249" s="82">
        <v>21589</v>
      </c>
      <c r="BL16249" t="s">
        <v>14795</v>
      </c>
    </row>
    <row r="16250" spans="63:64" x14ac:dyDescent="0.25">
      <c r="BK16250" s="82">
        <v>21590</v>
      </c>
      <c r="BL16250" t="s">
        <v>14796</v>
      </c>
    </row>
    <row r="16251" spans="63:64" x14ac:dyDescent="0.25">
      <c r="BK16251" s="82">
        <v>21591</v>
      </c>
      <c r="BL16251" t="s">
        <v>7488</v>
      </c>
    </row>
    <row r="16252" spans="63:64" x14ac:dyDescent="0.25">
      <c r="BK16252" s="82">
        <v>21592</v>
      </c>
      <c r="BL16252" t="s">
        <v>14759</v>
      </c>
    </row>
    <row r="16253" spans="63:64" x14ac:dyDescent="0.25">
      <c r="BK16253" s="82">
        <v>21593</v>
      </c>
      <c r="BL16253" t="s">
        <v>14797</v>
      </c>
    </row>
    <row r="16254" spans="63:64" x14ac:dyDescent="0.25">
      <c r="BK16254" s="82">
        <v>21594</v>
      </c>
      <c r="BL16254" t="s">
        <v>13004</v>
      </c>
    </row>
    <row r="16255" spans="63:64" x14ac:dyDescent="0.25">
      <c r="BK16255" s="82">
        <v>21595</v>
      </c>
      <c r="BL16255" t="s">
        <v>14798</v>
      </c>
    </row>
    <row r="16256" spans="63:64" x14ac:dyDescent="0.25">
      <c r="BK16256" s="82">
        <v>21596</v>
      </c>
      <c r="BL16256" t="s">
        <v>14799</v>
      </c>
    </row>
    <row r="16257" spans="63:64" x14ac:dyDescent="0.25">
      <c r="BK16257" s="82">
        <v>21597</v>
      </c>
      <c r="BL16257" t="s">
        <v>14800</v>
      </c>
    </row>
    <row r="16258" spans="63:64" x14ac:dyDescent="0.25">
      <c r="BK16258" s="82">
        <v>21598</v>
      </c>
      <c r="BL16258" t="s">
        <v>3855</v>
      </c>
    </row>
    <row r="16259" spans="63:64" x14ac:dyDescent="0.25">
      <c r="BK16259" s="82">
        <v>21599</v>
      </c>
      <c r="BL16259" t="s">
        <v>13756</v>
      </c>
    </row>
    <row r="16260" spans="63:64" x14ac:dyDescent="0.25">
      <c r="BK16260" s="82">
        <v>21600</v>
      </c>
      <c r="BL16260" t="s">
        <v>13133</v>
      </c>
    </row>
    <row r="16261" spans="63:64" x14ac:dyDescent="0.25">
      <c r="BK16261" s="82">
        <v>21601</v>
      </c>
      <c r="BL16261" t="s">
        <v>14801</v>
      </c>
    </row>
    <row r="16262" spans="63:64" x14ac:dyDescent="0.25">
      <c r="BK16262" s="82">
        <v>21602</v>
      </c>
      <c r="BL16262" t="s">
        <v>14802</v>
      </c>
    </row>
    <row r="16263" spans="63:64" x14ac:dyDescent="0.25">
      <c r="BK16263" s="82">
        <v>21603</v>
      </c>
      <c r="BL16263" t="s">
        <v>7907</v>
      </c>
    </row>
    <row r="16264" spans="63:64" x14ac:dyDescent="0.25">
      <c r="BK16264" s="82">
        <v>21604</v>
      </c>
      <c r="BL16264" t="s">
        <v>8983</v>
      </c>
    </row>
    <row r="16265" spans="63:64" x14ac:dyDescent="0.25">
      <c r="BK16265" s="82">
        <v>21605</v>
      </c>
      <c r="BL16265" t="s">
        <v>13579</v>
      </c>
    </row>
    <row r="16266" spans="63:64" x14ac:dyDescent="0.25">
      <c r="BK16266" s="82">
        <v>21606</v>
      </c>
      <c r="BL16266" t="s">
        <v>14803</v>
      </c>
    </row>
    <row r="16267" spans="63:64" x14ac:dyDescent="0.25">
      <c r="BK16267" s="82">
        <v>21607</v>
      </c>
      <c r="BL16267" t="s">
        <v>14588</v>
      </c>
    </row>
    <row r="16268" spans="63:64" x14ac:dyDescent="0.25">
      <c r="BK16268" s="82">
        <v>21608</v>
      </c>
      <c r="BL16268" t="s">
        <v>3357</v>
      </c>
    </row>
    <row r="16269" spans="63:64" x14ac:dyDescent="0.25">
      <c r="BK16269" s="82">
        <v>21609</v>
      </c>
      <c r="BL16269" t="s">
        <v>6683</v>
      </c>
    </row>
    <row r="16270" spans="63:64" x14ac:dyDescent="0.25">
      <c r="BK16270" s="82">
        <v>21610</v>
      </c>
      <c r="BL16270" t="s">
        <v>14804</v>
      </c>
    </row>
    <row r="16271" spans="63:64" x14ac:dyDescent="0.25">
      <c r="BK16271" s="82">
        <v>21611</v>
      </c>
      <c r="BL16271" t="s">
        <v>14805</v>
      </c>
    </row>
    <row r="16272" spans="63:64" x14ac:dyDescent="0.25">
      <c r="BK16272" s="82">
        <v>21612</v>
      </c>
      <c r="BL16272" t="s">
        <v>14806</v>
      </c>
    </row>
    <row r="16273" spans="63:64" x14ac:dyDescent="0.25">
      <c r="BK16273" s="82">
        <v>21613</v>
      </c>
      <c r="BL16273" t="s">
        <v>14807</v>
      </c>
    </row>
    <row r="16274" spans="63:64" x14ac:dyDescent="0.25">
      <c r="BK16274" s="82">
        <v>21614</v>
      </c>
      <c r="BL16274" t="s">
        <v>14808</v>
      </c>
    </row>
    <row r="16275" spans="63:64" x14ac:dyDescent="0.25">
      <c r="BK16275" s="82">
        <v>21615</v>
      </c>
      <c r="BL16275" t="s">
        <v>14809</v>
      </c>
    </row>
    <row r="16276" spans="63:64" x14ac:dyDescent="0.25">
      <c r="BK16276" s="82">
        <v>21616</v>
      </c>
      <c r="BL16276" t="s">
        <v>14810</v>
      </c>
    </row>
    <row r="16277" spans="63:64" x14ac:dyDescent="0.25">
      <c r="BK16277" s="82">
        <v>21617</v>
      </c>
      <c r="BL16277" t="s">
        <v>14811</v>
      </c>
    </row>
    <row r="16278" spans="63:64" x14ac:dyDescent="0.25">
      <c r="BK16278" s="82">
        <v>21618</v>
      </c>
      <c r="BL16278" t="s">
        <v>3951</v>
      </c>
    </row>
    <row r="16279" spans="63:64" x14ac:dyDescent="0.25">
      <c r="BK16279" s="82">
        <v>21619</v>
      </c>
      <c r="BL16279" t="s">
        <v>14812</v>
      </c>
    </row>
    <row r="16280" spans="63:64" x14ac:dyDescent="0.25">
      <c r="BK16280" s="82">
        <v>21620</v>
      </c>
      <c r="BL16280" t="s">
        <v>13432</v>
      </c>
    </row>
    <row r="16281" spans="63:64" x14ac:dyDescent="0.25">
      <c r="BK16281" s="82">
        <v>21621</v>
      </c>
      <c r="BL16281" t="s">
        <v>13984</v>
      </c>
    </row>
    <row r="16282" spans="63:64" x14ac:dyDescent="0.25">
      <c r="BK16282" s="82">
        <v>21623</v>
      </c>
      <c r="BL16282" t="s">
        <v>10846</v>
      </c>
    </row>
    <row r="16283" spans="63:64" x14ac:dyDescent="0.25">
      <c r="BK16283" s="82">
        <v>21624</v>
      </c>
      <c r="BL16283" t="s">
        <v>14813</v>
      </c>
    </row>
    <row r="16284" spans="63:64" x14ac:dyDescent="0.25">
      <c r="BK16284" s="82">
        <v>21625</v>
      </c>
      <c r="BL16284" t="s">
        <v>13239</v>
      </c>
    </row>
    <row r="16285" spans="63:64" x14ac:dyDescent="0.25">
      <c r="BK16285" s="82">
        <v>21626</v>
      </c>
      <c r="BL16285" t="s">
        <v>14746</v>
      </c>
    </row>
    <row r="16286" spans="63:64" x14ac:dyDescent="0.25">
      <c r="BK16286" s="82">
        <v>21627</v>
      </c>
      <c r="BL16286" t="s">
        <v>14814</v>
      </c>
    </row>
    <row r="16287" spans="63:64" x14ac:dyDescent="0.25">
      <c r="BK16287" s="82">
        <v>21628</v>
      </c>
      <c r="BL16287" t="s">
        <v>14815</v>
      </c>
    </row>
    <row r="16288" spans="63:64" x14ac:dyDescent="0.25">
      <c r="BK16288" s="82">
        <v>21629</v>
      </c>
      <c r="BL16288" t="s">
        <v>14816</v>
      </c>
    </row>
    <row r="16289" spans="63:64" x14ac:dyDescent="0.25">
      <c r="BK16289" s="82">
        <v>21630</v>
      </c>
      <c r="BL16289" t="s">
        <v>14817</v>
      </c>
    </row>
    <row r="16290" spans="63:64" x14ac:dyDescent="0.25">
      <c r="BK16290" s="82">
        <v>21631</v>
      </c>
      <c r="BL16290" t="s">
        <v>14818</v>
      </c>
    </row>
    <row r="16291" spans="63:64" x14ac:dyDescent="0.25">
      <c r="BK16291" s="82">
        <v>21632</v>
      </c>
      <c r="BL16291" t="s">
        <v>12697</v>
      </c>
    </row>
    <row r="16292" spans="63:64" x14ac:dyDescent="0.25">
      <c r="BK16292" s="82">
        <v>21633</v>
      </c>
      <c r="BL16292" t="s">
        <v>14819</v>
      </c>
    </row>
    <row r="16293" spans="63:64" x14ac:dyDescent="0.25">
      <c r="BK16293" s="82">
        <v>21634</v>
      </c>
      <c r="BL16293" t="s">
        <v>14820</v>
      </c>
    </row>
    <row r="16294" spans="63:64" x14ac:dyDescent="0.25">
      <c r="BK16294" s="82">
        <v>21635</v>
      </c>
      <c r="BL16294" t="s">
        <v>14821</v>
      </c>
    </row>
    <row r="16295" spans="63:64" x14ac:dyDescent="0.25">
      <c r="BK16295" s="82">
        <v>21636</v>
      </c>
      <c r="BL16295" t="s">
        <v>14822</v>
      </c>
    </row>
    <row r="16296" spans="63:64" x14ac:dyDescent="0.25">
      <c r="BK16296" s="82">
        <v>21637</v>
      </c>
      <c r="BL16296" t="s">
        <v>10680</v>
      </c>
    </row>
    <row r="16297" spans="63:64" x14ac:dyDescent="0.25">
      <c r="BK16297" s="82">
        <v>21638</v>
      </c>
      <c r="BL16297" t="s">
        <v>14823</v>
      </c>
    </row>
    <row r="16298" spans="63:64" x14ac:dyDescent="0.25">
      <c r="BK16298" s="82">
        <v>21639</v>
      </c>
      <c r="BL16298" t="s">
        <v>14824</v>
      </c>
    </row>
    <row r="16299" spans="63:64" x14ac:dyDescent="0.25">
      <c r="BK16299" s="82">
        <v>21640</v>
      </c>
      <c r="BL16299" t="s">
        <v>14823</v>
      </c>
    </row>
    <row r="16300" spans="63:64" x14ac:dyDescent="0.25">
      <c r="BK16300" s="82">
        <v>21641</v>
      </c>
      <c r="BL16300" t="s">
        <v>13963</v>
      </c>
    </row>
    <row r="16301" spans="63:64" x14ac:dyDescent="0.25">
      <c r="BK16301" s="82">
        <v>21642</v>
      </c>
      <c r="BL16301" t="s">
        <v>14825</v>
      </c>
    </row>
    <row r="16302" spans="63:64" x14ac:dyDescent="0.25">
      <c r="BK16302" s="82">
        <v>21643</v>
      </c>
      <c r="BL16302" t="s">
        <v>12686</v>
      </c>
    </row>
    <row r="16303" spans="63:64" x14ac:dyDescent="0.25">
      <c r="BK16303" s="82">
        <v>21644</v>
      </c>
      <c r="BL16303" t="s">
        <v>14826</v>
      </c>
    </row>
    <row r="16304" spans="63:64" x14ac:dyDescent="0.25">
      <c r="BK16304" s="82">
        <v>21645</v>
      </c>
      <c r="BL16304" t="s">
        <v>14827</v>
      </c>
    </row>
    <row r="16305" spans="63:64" x14ac:dyDescent="0.25">
      <c r="BK16305" s="82">
        <v>21646</v>
      </c>
      <c r="BL16305" t="s">
        <v>14828</v>
      </c>
    </row>
    <row r="16306" spans="63:64" x14ac:dyDescent="0.25">
      <c r="BK16306" s="82">
        <v>21647</v>
      </c>
      <c r="BL16306" t="s">
        <v>14829</v>
      </c>
    </row>
    <row r="16307" spans="63:64" x14ac:dyDescent="0.25">
      <c r="BK16307" s="82">
        <v>21648</v>
      </c>
      <c r="BL16307" t="s">
        <v>14830</v>
      </c>
    </row>
    <row r="16308" spans="63:64" x14ac:dyDescent="0.25">
      <c r="BK16308" s="82">
        <v>21649</v>
      </c>
      <c r="BL16308" t="s">
        <v>14831</v>
      </c>
    </row>
    <row r="16309" spans="63:64" x14ac:dyDescent="0.25">
      <c r="BK16309" s="82">
        <v>21650</v>
      </c>
      <c r="BL16309" t="s">
        <v>14802</v>
      </c>
    </row>
    <row r="16310" spans="63:64" x14ac:dyDescent="0.25">
      <c r="BK16310" s="82">
        <v>21651</v>
      </c>
      <c r="BL16310" t="s">
        <v>14832</v>
      </c>
    </row>
    <row r="16311" spans="63:64" x14ac:dyDescent="0.25">
      <c r="BK16311" s="82">
        <v>21652</v>
      </c>
      <c r="BL16311" t="s">
        <v>14833</v>
      </c>
    </row>
    <row r="16312" spans="63:64" x14ac:dyDescent="0.25">
      <c r="BK16312" s="82">
        <v>21653</v>
      </c>
      <c r="BL16312" t="s">
        <v>14834</v>
      </c>
    </row>
    <row r="16313" spans="63:64" x14ac:dyDescent="0.25">
      <c r="BK16313" s="82">
        <v>21654</v>
      </c>
      <c r="BL16313" t="s">
        <v>14835</v>
      </c>
    </row>
    <row r="16314" spans="63:64" x14ac:dyDescent="0.25">
      <c r="BK16314" s="82">
        <v>21655</v>
      </c>
      <c r="BL16314" t="s">
        <v>14836</v>
      </c>
    </row>
    <row r="16315" spans="63:64" x14ac:dyDescent="0.25">
      <c r="BK16315" s="82">
        <v>21656</v>
      </c>
      <c r="BL16315" t="s">
        <v>14837</v>
      </c>
    </row>
    <row r="16316" spans="63:64" x14ac:dyDescent="0.25">
      <c r="BK16316" s="82">
        <v>50000</v>
      </c>
      <c r="BL16316" t="s">
        <v>9865</v>
      </c>
    </row>
    <row r="16317" spans="63:64" x14ac:dyDescent="0.25">
      <c r="BK16317" s="82">
        <v>60000</v>
      </c>
      <c r="BL16317" t="s">
        <v>12870</v>
      </c>
    </row>
    <row r="16318" spans="63:64" x14ac:dyDescent="0.25">
      <c r="BK16318" s="82">
        <v>106995</v>
      </c>
      <c r="BL16318" t="s">
        <v>3932</v>
      </c>
    </row>
    <row r="16319" spans="63:64" x14ac:dyDescent="0.25">
      <c r="BK16319" s="82">
        <v>140068</v>
      </c>
      <c r="BL16319" t="s">
        <v>9077</v>
      </c>
    </row>
    <row r="16320" spans="63:64" x14ac:dyDescent="0.25">
      <c r="BK16320" s="82">
        <v>190003</v>
      </c>
      <c r="BL16320" t="s">
        <v>14838</v>
      </c>
    </row>
    <row r="16321" spans="63:64" x14ac:dyDescent="0.25">
      <c r="BK16321" s="82">
        <v>190004</v>
      </c>
      <c r="BL16321" t="s">
        <v>14839</v>
      </c>
    </row>
    <row r="16322" spans="63:64" x14ac:dyDescent="0.25">
      <c r="BK16322" s="82">
        <v>190005</v>
      </c>
      <c r="BL16322" t="s">
        <v>14840</v>
      </c>
    </row>
    <row r="16323" spans="63:64" x14ac:dyDescent="0.25">
      <c r="BK16323" s="82">
        <v>190007</v>
      </c>
      <c r="BL16323" t="s">
        <v>9078</v>
      </c>
    </row>
    <row r="16324" spans="63:64" x14ac:dyDescent="0.25">
      <c r="BK16324" s="82">
        <v>240028</v>
      </c>
      <c r="BL16324" t="s">
        <v>946</v>
      </c>
    </row>
    <row r="16325" spans="63:64" x14ac:dyDescent="0.25">
      <c r="BK16325" s="82">
        <v>240062</v>
      </c>
      <c r="BL16325" t="s">
        <v>950</v>
      </c>
    </row>
  </sheetData>
  <sheetProtection algorithmName="SHA-512" hashValue="zgG3MBToYUsQ1GKxppJspVRrdqOyNSCLuiX1O0f7tGinlOFXE63sORRgHsPKftgGj1MXq0x1VfZuITcsbuIOLw==" saltValue="NPcVB/Kq3JL45uT+UgewPw==" spinCount="100000" sheet="1" objects="1" scenarios="1"/>
  <mergeCells count="1">
    <mergeCell ref="W1:X1"/>
  </mergeCells>
  <phoneticPr fontId="21" type="noConversion"/>
  <dataValidations disablePrompts="1" count="1">
    <dataValidation type="list" allowBlank="1" showInputMessage="1" showErrorMessage="1" sqref="X96" xr:uid="{00000000-0002-0000-0100-000000000000}">
      <formula1>INDIRECT(X95)</formula1>
    </dataValidation>
  </dataValidations>
  <pageMargins left="0.78740157499999996" right="0.78740157499999996" top="0.984251969" bottom="0.984251969" header="0.4921259845" footer="0.492125984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4" tint="0.59999389629810485"/>
    <pageSetUpPr fitToPage="1"/>
  </sheetPr>
  <dimension ref="A1:GZ289"/>
  <sheetViews>
    <sheetView showGridLines="0" tabSelected="1" zoomScaleNormal="100" workbookViewId="0">
      <selection activeCell="D30" sqref="D30"/>
    </sheetView>
  </sheetViews>
  <sheetFormatPr baseColWidth="10" defaultColWidth="11.44140625" defaultRowHeight="10.199999999999999" x14ac:dyDescent="0.2"/>
  <cols>
    <col min="1" max="1" width="1" style="1" customWidth="1"/>
    <col min="2" max="2" width="7.109375" style="1" customWidth="1"/>
    <col min="3" max="3" width="4.109375" style="1" customWidth="1"/>
    <col min="4" max="4" width="7.33203125" style="1" customWidth="1"/>
    <col min="5" max="5" width="6.109375" style="1" customWidth="1"/>
    <col min="6" max="6" width="2" style="1" customWidth="1"/>
    <col min="7" max="7" width="3.6640625" style="1" customWidth="1"/>
    <col min="8" max="8" width="6.44140625" style="1" customWidth="1"/>
    <col min="9" max="9" width="4.44140625" style="1" customWidth="1"/>
    <col min="10" max="10" width="6.44140625" style="1" customWidth="1"/>
    <col min="11" max="11" width="5.6640625" style="1" customWidth="1"/>
    <col min="12" max="12" width="4.5546875" style="1" customWidth="1"/>
    <col min="13" max="13" width="6" style="1" customWidth="1"/>
    <col min="14" max="14" width="6.109375" style="1" customWidth="1"/>
    <col min="15" max="15" width="3.6640625" style="1" customWidth="1"/>
    <col min="16" max="16" width="3.88671875" style="1" customWidth="1"/>
    <col min="17" max="17" width="5" style="1" customWidth="1"/>
    <col min="18" max="18" width="4.5546875" style="1" customWidth="1"/>
    <col min="19" max="19" width="3.6640625" style="1" customWidth="1"/>
    <col min="20" max="20" width="3.88671875" style="1" customWidth="1"/>
    <col min="21" max="21" width="7.33203125" style="1" customWidth="1"/>
    <col min="22" max="22" width="13.6640625" style="1" customWidth="1"/>
    <col min="23" max="23" width="3.6640625" style="1" customWidth="1"/>
    <col min="24" max="24" width="5.44140625" style="1" customWidth="1"/>
    <col min="25" max="25" width="8" style="1" customWidth="1"/>
    <col min="26" max="26" width="1.6640625" style="1" customWidth="1"/>
    <col min="27" max="27" width="4" style="1" customWidth="1"/>
    <col min="28" max="28" width="7" style="1" customWidth="1"/>
    <col min="29" max="29" width="7.6640625" style="1" customWidth="1"/>
    <col min="30" max="30" width="4.33203125" style="1" customWidth="1"/>
    <col min="31" max="31" width="2.33203125" style="1" customWidth="1"/>
    <col min="32" max="32" width="5.109375" style="1" customWidth="1"/>
    <col min="33" max="33" width="7" style="1" customWidth="1"/>
    <col min="34" max="34" width="8.109375" style="1" customWidth="1"/>
    <col min="35" max="35" width="3.33203125" style="1" customWidth="1"/>
    <col min="36" max="36" width="2.6640625" style="1" customWidth="1"/>
    <col min="37" max="37" width="1.109375" style="1" customWidth="1"/>
    <col min="38" max="38" width="1" style="1" customWidth="1"/>
    <col min="39" max="39" width="7.44140625" style="1" customWidth="1"/>
    <col min="40" max="40" width="3.6640625" style="1" customWidth="1"/>
    <col min="41" max="41" width="4.33203125" style="1" customWidth="1"/>
    <col min="42" max="42" width="7.88671875" style="1" customWidth="1"/>
    <col min="43" max="43" width="7.6640625" style="1" customWidth="1"/>
    <col min="44" max="44" width="4" style="1" customWidth="1"/>
    <col min="45" max="45" width="1.5546875" style="1" customWidth="1"/>
    <col min="46" max="46" width="3.33203125" style="1" customWidth="1"/>
    <col min="47" max="47" width="1.109375" style="1" customWidth="1"/>
    <col min="48" max="48" width="0.109375" style="1" customWidth="1"/>
    <col min="49" max="49" width="4.5546875" style="1" customWidth="1"/>
    <col min="50" max="50" width="10.88671875" style="16" customWidth="1"/>
    <col min="51" max="51" width="8.88671875" style="16" customWidth="1"/>
    <col min="52" max="52" width="1.33203125" style="16" hidden="1" customWidth="1"/>
    <col min="53" max="54" width="3.88671875" style="1" hidden="1" customWidth="1"/>
    <col min="55" max="55" width="5.44140625" style="1" hidden="1" customWidth="1"/>
    <col min="56" max="58" width="11.44140625" style="1" hidden="1" customWidth="1"/>
    <col min="59" max="59" width="11.44140625" style="2" hidden="1" customWidth="1"/>
    <col min="60" max="60" width="6.6640625" style="1" hidden="1" customWidth="1"/>
    <col min="61" max="61" width="11.44140625" style="1" hidden="1" customWidth="1"/>
    <col min="62" max="62" width="10.88671875" style="1" hidden="1" customWidth="1"/>
    <col min="63" max="63" width="7.44140625" style="1" hidden="1" customWidth="1"/>
    <col min="64" max="64" width="11.44140625" style="229" hidden="1" customWidth="1"/>
    <col min="65" max="65" width="12" style="1" hidden="1" customWidth="1"/>
    <col min="66" max="66" width="8.33203125" style="1" hidden="1" customWidth="1"/>
    <col min="67" max="67" width="11.109375" style="1" hidden="1" customWidth="1"/>
    <col min="68" max="68" width="8.6640625" style="1" hidden="1" customWidth="1"/>
    <col min="69" max="69" width="14.44140625" style="1" hidden="1" customWidth="1"/>
    <col min="70" max="70" width="11.5546875" style="1" hidden="1" customWidth="1"/>
    <col min="71" max="72" width="11.44140625" style="1" hidden="1" customWidth="1"/>
    <col min="73" max="75" width="4.44140625" style="1" hidden="1" customWidth="1"/>
    <col min="76" max="76" width="4.5546875" style="1" hidden="1" customWidth="1"/>
    <col min="77" max="77" width="1.88671875" style="1" hidden="1" customWidth="1"/>
    <col min="78" max="81" width="4" style="1" hidden="1" customWidth="1"/>
    <col min="82" max="82" width="2" style="2" hidden="1" customWidth="1"/>
    <col min="83" max="83" width="2.109375" style="1" hidden="1" customWidth="1"/>
    <col min="84" max="113" width="2.5546875" style="1" hidden="1" customWidth="1"/>
    <col min="114" max="114" width="4.44140625" style="1" hidden="1" customWidth="1"/>
    <col min="115" max="116" width="2.5546875" style="1" hidden="1" customWidth="1"/>
    <col min="117" max="117" width="4.5546875" style="1" hidden="1" customWidth="1"/>
    <col min="118" max="119" width="4.109375" style="1" hidden="1" customWidth="1"/>
    <col min="120" max="120" width="4.88671875" style="1" hidden="1" customWidth="1"/>
    <col min="121" max="121" width="5.6640625" style="1" hidden="1" customWidth="1"/>
    <col min="122" max="125" width="4" style="1" hidden="1" customWidth="1"/>
    <col min="126" max="160" width="2.109375" style="1" hidden="1" customWidth="1"/>
    <col min="161" max="163" width="3.109375" style="1" hidden="1" customWidth="1"/>
    <col min="164" max="164" width="5" style="1" hidden="1" customWidth="1"/>
    <col min="165" max="165" width="3.6640625" style="1" hidden="1" customWidth="1"/>
    <col min="166" max="166" width="4.109375" style="1" hidden="1" customWidth="1"/>
    <col min="167" max="167" width="5.109375" style="1" hidden="1" customWidth="1"/>
    <col min="168" max="169" width="4.109375" style="1" hidden="1" customWidth="1"/>
    <col min="170" max="205" width="2.109375" style="1" hidden="1" customWidth="1"/>
    <col min="206" max="206" width="3.109375" style="1" hidden="1" customWidth="1"/>
    <col min="207" max="207" width="11.44140625" style="1" hidden="1" customWidth="1"/>
    <col min="208" max="208" width="0" style="1" hidden="1" customWidth="1"/>
    <col min="209" max="16384" width="11.44140625" style="1"/>
  </cols>
  <sheetData>
    <row r="1" spans="1:208" ht="4.5" customHeight="1" thickBot="1" x14ac:dyDescent="0.25">
      <c r="A1" s="26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9"/>
      <c r="AV1" s="9"/>
      <c r="AW1" s="8"/>
      <c r="AX1" s="454"/>
      <c r="AY1" s="454"/>
      <c r="AZ1" s="455"/>
    </row>
    <row r="2" spans="1:208" ht="18" customHeight="1" thickBot="1" x14ac:dyDescent="0.35">
      <c r="A2" s="4"/>
      <c r="B2" s="390"/>
      <c r="C2" s="390"/>
      <c r="D2" s="390"/>
      <c r="J2" s="436"/>
      <c r="K2" s="436"/>
      <c r="L2" s="436"/>
      <c r="M2" s="436"/>
      <c r="N2" s="436"/>
      <c r="O2" s="436"/>
      <c r="P2" s="882" t="s">
        <v>14841</v>
      </c>
      <c r="Q2" s="882"/>
      <c r="R2" s="882"/>
      <c r="S2" s="882"/>
      <c r="T2" s="882"/>
      <c r="U2" s="882"/>
      <c r="V2" s="882"/>
      <c r="W2" s="882"/>
      <c r="X2" s="882"/>
      <c r="Y2" s="882"/>
      <c r="Z2" s="882"/>
      <c r="AA2" s="882"/>
      <c r="AB2" s="882"/>
      <c r="AC2" s="882"/>
      <c r="AD2" s="882"/>
      <c r="AE2" s="882"/>
      <c r="AF2" s="882"/>
      <c r="AG2" s="883" t="s">
        <v>9210</v>
      </c>
      <c r="AH2" s="884"/>
      <c r="AI2" s="884"/>
      <c r="AJ2" s="884"/>
      <c r="AK2" s="884"/>
      <c r="AL2" s="884"/>
      <c r="AM2" s="884"/>
      <c r="AN2" s="884"/>
      <c r="AO2" s="884"/>
      <c r="AP2" s="884"/>
      <c r="AQ2" s="884"/>
      <c r="AR2" s="885"/>
      <c r="AS2" s="436"/>
      <c r="AT2" s="436"/>
      <c r="AU2" s="5"/>
      <c r="AV2" s="5"/>
      <c r="AW2" s="16"/>
      <c r="AZ2" s="456"/>
      <c r="BC2" s="1" t="e">
        <f>IF(#REF!="",AW2,#REF!)</f>
        <v>#REF!</v>
      </c>
      <c r="BH2">
        <v>1</v>
      </c>
      <c r="BI2" t="s">
        <v>336</v>
      </c>
      <c r="BL2" s="229">
        <v>1</v>
      </c>
      <c r="BO2" s="368" t="s">
        <v>9160</v>
      </c>
      <c r="GY2" s="673" t="s">
        <v>12888</v>
      </c>
      <c r="GZ2" s="673"/>
    </row>
    <row r="3" spans="1:208" ht="15.75" customHeight="1" thickBot="1" x14ac:dyDescent="0.35">
      <c r="A3" s="4"/>
      <c r="B3" s="499"/>
      <c r="C3" s="499"/>
      <c r="D3" s="34"/>
      <c r="E3" s="34"/>
      <c r="F3" s="886" t="s">
        <v>2</v>
      </c>
      <c r="G3" s="886"/>
      <c r="H3" s="886"/>
      <c r="I3" s="886"/>
      <c r="J3" s="436"/>
      <c r="K3" s="436"/>
      <c r="L3" s="436"/>
      <c r="M3" s="436"/>
      <c r="N3" s="436"/>
      <c r="O3" s="436"/>
      <c r="P3" s="882"/>
      <c r="Q3" s="882"/>
      <c r="R3" s="882"/>
      <c r="S3" s="882"/>
      <c r="T3" s="882"/>
      <c r="U3" s="882"/>
      <c r="V3" s="882"/>
      <c r="W3" s="882"/>
      <c r="X3" s="882"/>
      <c r="Y3" s="882"/>
      <c r="Z3" s="882"/>
      <c r="AA3" s="882"/>
      <c r="AB3" s="882"/>
      <c r="AC3" s="882"/>
      <c r="AD3" s="882"/>
      <c r="AE3" s="882"/>
      <c r="AF3" s="882"/>
      <c r="AG3" s="887" t="s">
        <v>9220</v>
      </c>
      <c r="AH3" s="888"/>
      <c r="AI3" s="888"/>
      <c r="AJ3" s="888"/>
      <c r="AK3" s="888"/>
      <c r="AL3" s="888"/>
      <c r="AM3" s="888"/>
      <c r="AN3" s="888"/>
      <c r="AO3" s="888"/>
      <c r="AP3" s="889"/>
      <c r="AQ3" s="893" t="s">
        <v>9218</v>
      </c>
      <c r="AR3" s="894"/>
      <c r="AS3" s="436"/>
      <c r="AT3" s="499"/>
      <c r="AU3" s="5"/>
      <c r="AV3" s="5"/>
      <c r="AZ3" s="456"/>
      <c r="BH3">
        <v>2</v>
      </c>
      <c r="BI3" t="s">
        <v>340</v>
      </c>
      <c r="BL3" s="229">
        <v>2</v>
      </c>
    </row>
    <row r="4" spans="1:208" ht="18" customHeight="1" thickBot="1" x14ac:dyDescent="0.3">
      <c r="A4" s="4"/>
      <c r="C4" s="22"/>
      <c r="D4" s="22"/>
      <c r="F4" s="897" t="s">
        <v>2273</v>
      </c>
      <c r="G4" s="898"/>
      <c r="H4" s="898"/>
      <c r="I4" s="899"/>
      <c r="K4" s="632" t="s">
        <v>208</v>
      </c>
      <c r="L4" s="633"/>
      <c r="M4" s="903"/>
      <c r="N4" s="904"/>
      <c r="P4" s="907" t="s">
        <v>3</v>
      </c>
      <c r="Q4" s="907"/>
      <c r="R4" s="32"/>
      <c r="S4" s="32"/>
      <c r="T4" s="32"/>
      <c r="U4" s="32"/>
      <c r="V4" s="32"/>
      <c r="AG4" s="890"/>
      <c r="AH4" s="891"/>
      <c r="AI4" s="891"/>
      <c r="AJ4" s="891"/>
      <c r="AK4" s="891"/>
      <c r="AL4" s="891"/>
      <c r="AM4" s="891"/>
      <c r="AN4" s="891"/>
      <c r="AO4" s="891"/>
      <c r="AP4" s="892"/>
      <c r="AQ4" s="895"/>
      <c r="AR4" s="896"/>
      <c r="AU4" s="5"/>
      <c r="AV4" s="5"/>
      <c r="AZ4" s="456"/>
      <c r="BH4">
        <v>3</v>
      </c>
      <c r="BI4" t="s">
        <v>345</v>
      </c>
      <c r="BL4" s="229">
        <v>3</v>
      </c>
    </row>
    <row r="5" spans="1:208" ht="18.75" customHeight="1" thickBot="1" x14ac:dyDescent="0.3">
      <c r="A5" s="4"/>
      <c r="C5" s="25"/>
      <c r="D5" s="25"/>
      <c r="F5" s="900"/>
      <c r="G5" s="901"/>
      <c r="H5" s="901"/>
      <c r="I5" s="902"/>
      <c r="K5" s="634"/>
      <c r="L5" s="635"/>
      <c r="M5" s="905"/>
      <c r="N5" s="906"/>
      <c r="O5" s="184"/>
      <c r="P5" s="838"/>
      <c r="Q5" s="838"/>
      <c r="R5" s="23"/>
      <c r="S5" s="23"/>
      <c r="T5" s="23"/>
      <c r="U5" s="23"/>
      <c r="V5" s="10"/>
      <c r="W5" s="6"/>
      <c r="X5" s="23"/>
      <c r="Y5" s="23"/>
      <c r="Z5" s="10"/>
      <c r="AA5" s="10"/>
      <c r="AB5" s="24"/>
      <c r="AC5" s="500"/>
      <c r="AU5" s="5"/>
      <c r="AV5" s="5"/>
      <c r="AZ5" s="456"/>
      <c r="BH5">
        <v>4</v>
      </c>
      <c r="BI5" t="s">
        <v>349</v>
      </c>
      <c r="BL5" s="229">
        <v>4</v>
      </c>
    </row>
    <row r="6" spans="1:208" ht="18.75" customHeight="1" thickBot="1" x14ac:dyDescent="0.3">
      <c r="A6" s="4"/>
      <c r="B6" s="863" t="s">
        <v>9211</v>
      </c>
      <c r="C6" s="864"/>
      <c r="D6" s="867" t="str">
        <f>IF(ISERROR(VLOOKUP(M4,'Feuil1 (2)'!$BK$3:$BL$16325,2,FALSE)),"",VLOOKUP(M4,'Feuil1 (2)'!$BK$3:$BL$16325,2,FALSE))</f>
        <v/>
      </c>
      <c r="E6" s="868"/>
      <c r="F6" s="869"/>
      <c r="G6" s="869"/>
      <c r="H6" s="869"/>
      <c r="I6" s="869"/>
      <c r="J6" s="870"/>
      <c r="P6" s="874" t="s">
        <v>4</v>
      </c>
      <c r="Q6" s="875"/>
      <c r="R6" s="875"/>
      <c r="S6" s="875"/>
      <c r="T6" s="875"/>
      <c r="U6" s="875"/>
      <c r="V6" s="875"/>
      <c r="W6" s="875"/>
      <c r="X6" s="875"/>
      <c r="Y6" s="875"/>
      <c r="Z6" s="875"/>
      <c r="AA6" s="875"/>
      <c r="AB6" s="875"/>
      <c r="AC6" s="875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5"/>
      <c r="AQ6" s="875"/>
      <c r="AR6" s="875"/>
      <c r="AS6" s="875"/>
      <c r="AT6" s="875"/>
      <c r="AU6" s="876"/>
      <c r="AV6" s="5"/>
      <c r="AZ6" s="456"/>
      <c r="BC6" s="68">
        <f t="shared" ref="BC6:BC22" si="0">IF(P7=0,0,1)</f>
        <v>0</v>
      </c>
      <c r="BD6" s="16" t="s">
        <v>2271</v>
      </c>
      <c r="BF6" s="42" t="s">
        <v>9116</v>
      </c>
      <c r="BG6" s="45" t="s">
        <v>5</v>
      </c>
      <c r="BH6">
        <v>5</v>
      </c>
      <c r="BI6" t="s">
        <v>353</v>
      </c>
      <c r="BJ6" s="16"/>
      <c r="BK6" s="16"/>
      <c r="BL6" s="239">
        <v>5</v>
      </c>
      <c r="BM6" s="16"/>
      <c r="BN6" s="16"/>
      <c r="BO6" s="16"/>
      <c r="BP6" s="16"/>
      <c r="BQ6" s="16"/>
      <c r="BR6" s="16"/>
      <c r="BS6" s="16"/>
    </row>
    <row r="7" spans="1:208" ht="15.75" customHeight="1" thickBot="1" x14ac:dyDescent="0.3">
      <c r="A7" s="4"/>
      <c r="B7" s="865"/>
      <c r="C7" s="866"/>
      <c r="D7" s="871"/>
      <c r="E7" s="872"/>
      <c r="F7" s="872"/>
      <c r="G7" s="872"/>
      <c r="H7" s="872"/>
      <c r="I7" s="872"/>
      <c r="J7" s="873"/>
      <c r="P7" s="877">
        <f>IF(ISERROR(HLOOKUP($C$14,'Feuil1 (2)'!$AH$3:$BG$20,$BB7,FALSE)),0,HLOOKUP($C$14,'Feuil1 (2)'!$AH$3:$BG$20,$BB7,FALSE))</f>
        <v>0</v>
      </c>
      <c r="Q7" s="878"/>
      <c r="R7" s="878"/>
      <c r="S7" s="878"/>
      <c r="T7" s="878"/>
      <c r="U7" s="878"/>
      <c r="V7" s="878"/>
      <c r="W7" s="878"/>
      <c r="X7" s="878"/>
      <c r="Y7" s="878"/>
      <c r="Z7" s="878"/>
      <c r="AA7" s="878"/>
      <c r="AB7" s="878"/>
      <c r="AC7" s="878"/>
      <c r="AD7" s="785"/>
      <c r="AE7" s="786"/>
      <c r="AF7" s="787"/>
      <c r="AH7" s="879" t="s">
        <v>2282</v>
      </c>
      <c r="AI7" s="880"/>
      <c r="AJ7" s="880"/>
      <c r="AK7" s="880"/>
      <c r="AL7" s="880"/>
      <c r="AM7" s="880"/>
      <c r="AN7" s="880"/>
      <c r="AO7" s="880"/>
      <c r="AP7" s="880"/>
      <c r="AQ7" s="880"/>
      <c r="AR7" s="880"/>
      <c r="AS7" s="880"/>
      <c r="AT7" s="880"/>
      <c r="AU7" s="881"/>
      <c r="AV7" s="296"/>
      <c r="AZ7" s="456"/>
      <c r="BB7" s="1">
        <v>2</v>
      </c>
      <c r="BC7" s="68">
        <f t="shared" si="0"/>
        <v>0</v>
      </c>
      <c r="BD7" s="16" t="s">
        <v>2272</v>
      </c>
      <c r="BF7" s="38">
        <f t="shared" ref="BF7:BF12" si="1">IF(ISERROR(IF(COUNTIF(P7,"*Facteur M/V*"),AD7,"")*1),0,IF(COUNTIF(P7,"*Facteur M/V*"),AD7,"")*1)</f>
        <v>0</v>
      </c>
      <c r="BG7" s="340" t="s">
        <v>6</v>
      </c>
      <c r="BH7">
        <v>10</v>
      </c>
      <c r="BI7" t="s">
        <v>369</v>
      </c>
      <c r="BJ7" s="16"/>
      <c r="BK7" s="16"/>
      <c r="BL7" s="239">
        <v>10</v>
      </c>
      <c r="BM7" s="16"/>
      <c r="BN7" s="16"/>
      <c r="BO7" s="16" t="b">
        <v>1</v>
      </c>
      <c r="BP7" s="16"/>
      <c r="BQ7" s="16"/>
      <c r="BR7" s="43" t="s">
        <v>56</v>
      </c>
      <c r="BS7" s="43"/>
      <c r="BT7" s="39" t="s">
        <v>43</v>
      </c>
    </row>
    <row r="8" spans="1:208" ht="15.75" customHeight="1" x14ac:dyDescent="0.25">
      <c r="A8" s="4"/>
      <c r="C8" s="442"/>
      <c r="D8" s="444"/>
      <c r="E8" s="444"/>
      <c r="F8" s="444"/>
      <c r="G8" s="444"/>
      <c r="H8" s="444"/>
      <c r="I8" s="444"/>
      <c r="K8" s="449"/>
      <c r="L8" s="449"/>
      <c r="M8" s="449"/>
      <c r="N8" s="443"/>
      <c r="P8" s="783">
        <f>IF(ISERROR(HLOOKUP($C$14,'Feuil1 (2)'!$AH$3:$BG$20,$BB8,FALSE)),0,HLOOKUP($C$14,'Feuil1 (2)'!$AH$3:$BG$20,$BB8,FALSE))</f>
        <v>0</v>
      </c>
      <c r="Q8" s="784"/>
      <c r="R8" s="784"/>
      <c r="S8" s="784"/>
      <c r="T8" s="784"/>
      <c r="U8" s="784"/>
      <c r="V8" s="784"/>
      <c r="W8" s="784"/>
      <c r="X8" s="784"/>
      <c r="Y8" s="784"/>
      <c r="Z8" s="784"/>
      <c r="AA8" s="784"/>
      <c r="AB8" s="784"/>
      <c r="AC8" s="784"/>
      <c r="AD8" s="785"/>
      <c r="AE8" s="786"/>
      <c r="AF8" s="787"/>
      <c r="AH8" s="833" t="s">
        <v>23</v>
      </c>
      <c r="AI8" s="298"/>
      <c r="AJ8" s="501"/>
      <c r="AK8" s="299"/>
      <c r="AL8" s="852" t="s">
        <v>24</v>
      </c>
      <c r="AM8" s="852"/>
      <c r="AN8" s="852"/>
      <c r="AP8" s="852" t="s">
        <v>26</v>
      </c>
      <c r="AQ8" s="852"/>
      <c r="AR8" s="852"/>
      <c r="AS8" s="300"/>
      <c r="AT8" s="300"/>
      <c r="AU8" s="406"/>
      <c r="AV8" s="280"/>
      <c r="AZ8" s="456"/>
      <c r="BB8" s="1">
        <v>3</v>
      </c>
      <c r="BC8" s="68">
        <f t="shared" si="0"/>
        <v>0</v>
      </c>
      <c r="BD8" s="16" t="s">
        <v>2273</v>
      </c>
      <c r="BF8" s="38">
        <f t="shared" si="1"/>
        <v>0</v>
      </c>
      <c r="BG8" s="340" t="s">
        <v>7</v>
      </c>
      <c r="BH8">
        <v>11</v>
      </c>
      <c r="BI8" t="s">
        <v>373</v>
      </c>
      <c r="BJ8" s="16"/>
      <c r="BK8" s="16"/>
      <c r="BL8" s="239">
        <v>11</v>
      </c>
      <c r="BM8" s="16"/>
      <c r="BN8" s="16"/>
      <c r="BO8" s="38" t="s">
        <v>53</v>
      </c>
      <c r="BP8" s="38" t="s">
        <v>9</v>
      </c>
      <c r="BQ8" s="41" t="s">
        <v>10</v>
      </c>
      <c r="BR8" s="44" t="s">
        <v>57</v>
      </c>
      <c r="BS8" s="44"/>
      <c r="BT8" s="40" t="s">
        <v>58</v>
      </c>
    </row>
    <row r="9" spans="1:208" ht="15.75" customHeight="1" thickBot="1" x14ac:dyDescent="0.3">
      <c r="A9" s="4"/>
      <c r="B9" s="435"/>
      <c r="C9" s="435"/>
      <c r="D9" s="861" t="s">
        <v>300</v>
      </c>
      <c r="E9" s="861"/>
      <c r="F9" s="861"/>
      <c r="G9" s="861"/>
      <c r="H9" s="861"/>
      <c r="I9" s="861"/>
      <c r="J9" s="862"/>
      <c r="K9" s="862"/>
      <c r="L9" s="862"/>
      <c r="M9" s="862"/>
      <c r="N9" s="12"/>
      <c r="P9" s="783">
        <f>IF(ISERROR(HLOOKUP($C$14,'Feuil1 (2)'!$AH$3:$BG$20,$BB9,FALSE)),0,HLOOKUP($C$14,'Feuil1 (2)'!$AH$3:$BG$20,$BB9,FALSE))</f>
        <v>0</v>
      </c>
      <c r="Q9" s="784"/>
      <c r="R9" s="784"/>
      <c r="S9" s="784"/>
      <c r="T9" s="784"/>
      <c r="U9" s="784"/>
      <c r="V9" s="784"/>
      <c r="W9" s="784"/>
      <c r="X9" s="784"/>
      <c r="Y9" s="784"/>
      <c r="Z9" s="784"/>
      <c r="AA9" s="784"/>
      <c r="AB9" s="784"/>
      <c r="AC9" s="784"/>
      <c r="AD9" s="785"/>
      <c r="AE9" s="786"/>
      <c r="AF9" s="787"/>
      <c r="AH9" s="835"/>
      <c r="AI9" s="297"/>
      <c r="AJ9" s="502"/>
      <c r="AK9" s="301"/>
      <c r="AL9" s="854"/>
      <c r="AM9" s="854"/>
      <c r="AN9" s="854"/>
      <c r="AO9" s="297"/>
      <c r="AP9" s="854"/>
      <c r="AQ9" s="854"/>
      <c r="AR9" s="854"/>
      <c r="AS9" s="301"/>
      <c r="AT9" s="301"/>
      <c r="AU9" s="407"/>
      <c r="AV9" s="281"/>
      <c r="AZ9" s="456"/>
      <c r="BB9" s="1">
        <v>4</v>
      </c>
      <c r="BC9" s="68">
        <f t="shared" si="0"/>
        <v>0</v>
      </c>
      <c r="BD9" s="16" t="s">
        <v>12880</v>
      </c>
      <c r="BF9" s="38">
        <f t="shared" si="1"/>
        <v>0</v>
      </c>
      <c r="BG9" s="340" t="s">
        <v>11</v>
      </c>
      <c r="BH9">
        <v>16</v>
      </c>
      <c r="BI9" t="s">
        <v>389</v>
      </c>
      <c r="BJ9" s="16"/>
      <c r="BK9" s="16"/>
      <c r="BL9" s="239">
        <v>16</v>
      </c>
      <c r="BM9" s="16"/>
      <c r="BN9" s="16"/>
      <c r="BO9" s="38" t="b">
        <v>0</v>
      </c>
      <c r="BP9" s="38" t="b">
        <v>0</v>
      </c>
      <c r="BQ9" s="41" t="b">
        <v>1</v>
      </c>
      <c r="BR9" s="38" t="b">
        <v>1</v>
      </c>
      <c r="BS9" s="38"/>
      <c r="BT9" s="38" t="b">
        <v>0</v>
      </c>
    </row>
    <row r="10" spans="1:208" ht="15.75" customHeight="1" x14ac:dyDescent="0.25">
      <c r="A10" s="4"/>
      <c r="B10" s="636" t="s">
        <v>9125</v>
      </c>
      <c r="C10" s="574"/>
      <c r="D10" s="574"/>
      <c r="E10" s="574"/>
      <c r="F10" s="574"/>
      <c r="G10" s="574"/>
      <c r="H10" s="637"/>
      <c r="I10" s="29"/>
      <c r="J10" s="851" t="s">
        <v>8</v>
      </c>
      <c r="K10" s="851"/>
      <c r="L10" s="851"/>
      <c r="M10" s="851"/>
      <c r="N10" s="29"/>
      <c r="P10" s="783">
        <f>IF(ISERROR(HLOOKUP($C$14,'Feuil1 (2)'!$AH$3:$BG$20,$BB10,FALSE)),0,HLOOKUP($C$14,'Feuil1 (2)'!$AH$3:$BG$20,$BB10,FALSE))</f>
        <v>0</v>
      </c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5"/>
      <c r="AE10" s="786"/>
      <c r="AF10" s="787"/>
      <c r="AH10" s="833" t="s">
        <v>9124</v>
      </c>
      <c r="AI10" s="852"/>
      <c r="AJ10" s="852"/>
      <c r="AK10" s="852"/>
      <c r="AL10" s="837"/>
      <c r="AM10" s="194"/>
      <c r="AN10" s="833" t="s">
        <v>12878</v>
      </c>
      <c r="AO10" s="834"/>
      <c r="AP10" s="834"/>
      <c r="AQ10" s="834"/>
      <c r="AR10" s="834"/>
      <c r="AS10" s="837"/>
      <c r="AT10" s="837"/>
      <c r="AU10" s="406"/>
      <c r="AV10" s="5"/>
      <c r="AZ10" s="456"/>
      <c r="BB10" s="1">
        <v>5</v>
      </c>
      <c r="BC10" s="68">
        <f t="shared" si="0"/>
        <v>0</v>
      </c>
      <c r="BD10" s="1" t="s">
        <v>12881</v>
      </c>
      <c r="BF10" s="38">
        <f t="shared" si="1"/>
        <v>0</v>
      </c>
      <c r="BG10" s="340" t="s">
        <v>12</v>
      </c>
      <c r="BH10">
        <v>17</v>
      </c>
      <c r="BI10" t="s">
        <v>393</v>
      </c>
      <c r="BJ10" s="16"/>
      <c r="BK10" s="16"/>
      <c r="BL10" s="239">
        <v>17</v>
      </c>
      <c r="BM10" s="16"/>
      <c r="BN10" s="16"/>
      <c r="BO10" s="38" t="b">
        <v>0</v>
      </c>
      <c r="BP10" s="67" t="s">
        <v>183</v>
      </c>
      <c r="BQ10" s="16"/>
      <c r="BR10" s="16"/>
      <c r="BS10" s="16"/>
    </row>
    <row r="11" spans="1:208" ht="15.75" customHeight="1" thickBot="1" x14ac:dyDescent="0.3">
      <c r="A11" s="4"/>
      <c r="B11" s="839" t="str">
        <f>+D6</f>
        <v/>
      </c>
      <c r="C11" s="809"/>
      <c r="D11" s="809"/>
      <c r="E11" s="809"/>
      <c r="F11" s="809"/>
      <c r="G11" s="809"/>
      <c r="H11" s="810"/>
      <c r="I11" s="840"/>
      <c r="J11" s="841"/>
      <c r="K11" s="841"/>
      <c r="L11" s="841"/>
      <c r="M11" s="841"/>
      <c r="N11" s="842"/>
      <c r="P11" s="783">
        <f>IF(ISERROR(HLOOKUP($C$14,'Feuil1 (2)'!$AH$3:$BG$20,$BB11,FALSE)),0,HLOOKUP($C$14,'Feuil1 (2)'!$AH$3:$BG$20,$BB11,FALSE))</f>
        <v>0</v>
      </c>
      <c r="Q11" s="784"/>
      <c r="R11" s="784"/>
      <c r="S11" s="784"/>
      <c r="T11" s="784"/>
      <c r="U11" s="784"/>
      <c r="V11" s="784"/>
      <c r="W11" s="784"/>
      <c r="X11" s="784"/>
      <c r="Y11" s="784"/>
      <c r="Z11" s="784"/>
      <c r="AA11" s="784"/>
      <c r="AB11" s="784"/>
      <c r="AC11" s="784"/>
      <c r="AD11" s="785"/>
      <c r="AE11" s="786"/>
      <c r="AF11" s="787"/>
      <c r="AH11" s="853"/>
      <c r="AI11" s="854"/>
      <c r="AJ11" s="854"/>
      <c r="AK11" s="854"/>
      <c r="AL11" s="838"/>
      <c r="AM11" s="211"/>
      <c r="AN11" s="835"/>
      <c r="AO11" s="836"/>
      <c r="AP11" s="836"/>
      <c r="AQ11" s="836"/>
      <c r="AR11" s="836"/>
      <c r="AS11" s="838"/>
      <c r="AT11" s="838"/>
      <c r="AU11" s="407"/>
      <c r="AV11" s="5"/>
      <c r="AZ11" s="456"/>
      <c r="BB11" s="1">
        <v>6</v>
      </c>
      <c r="BC11" s="68">
        <f t="shared" si="0"/>
        <v>0</v>
      </c>
      <c r="BD11" s="1" t="s">
        <v>12882</v>
      </c>
      <c r="BF11" s="38">
        <f t="shared" si="1"/>
        <v>0</v>
      </c>
      <c r="BG11" s="340" t="s">
        <v>13</v>
      </c>
      <c r="BH11">
        <v>18</v>
      </c>
      <c r="BI11" t="s">
        <v>397</v>
      </c>
      <c r="BJ11" s="16"/>
      <c r="BK11" s="16"/>
      <c r="BL11" s="239">
        <v>18</v>
      </c>
      <c r="BM11" s="16"/>
      <c r="BN11" s="16"/>
      <c r="BO11" s="38" t="s">
        <v>54</v>
      </c>
      <c r="BP11" s="38" t="s">
        <v>14</v>
      </c>
      <c r="BQ11" s="38" t="s">
        <v>55</v>
      </c>
      <c r="BR11" s="16"/>
      <c r="BS11" s="16"/>
    </row>
    <row r="12" spans="1:208" ht="15.75" customHeight="1" x14ac:dyDescent="0.25">
      <c r="A12" s="4"/>
      <c r="B12" s="811"/>
      <c r="C12" s="812"/>
      <c r="D12" s="812"/>
      <c r="E12" s="812"/>
      <c r="F12" s="812"/>
      <c r="G12" s="812"/>
      <c r="H12" s="813"/>
      <c r="I12" s="843"/>
      <c r="J12" s="844"/>
      <c r="K12" s="844"/>
      <c r="L12" s="844"/>
      <c r="M12" s="844"/>
      <c r="N12" s="845"/>
      <c r="P12" s="783">
        <f>IF(ISERROR(HLOOKUP($C$14,'Feuil1 (2)'!$AH$3:$BG$20,$BB12,FALSE)),0,HLOOKUP($C$14,'Feuil1 (2)'!$AH$3:$BG$20,$BB12,FALSE))</f>
        <v>0</v>
      </c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5"/>
      <c r="AE12" s="786"/>
      <c r="AF12" s="787"/>
      <c r="AH12" s="834" t="str">
        <f>IF($BH$41&lt;&gt;$BH$43,BM41,$BM$43)</f>
        <v xml:space="preserve">N° Client associé </v>
      </c>
      <c r="AI12" s="834"/>
      <c r="AJ12" s="834"/>
      <c r="AK12" s="834"/>
      <c r="AL12" s="846"/>
      <c r="AM12" s="849"/>
      <c r="AN12" s="855" t="str">
        <f>IF(ISERROR(VLOOKUP(AM12,'Feuil1 (2)'!$BK$3:$BL$16325,2,FALSE)),"",VLOOKUP(AM12,'Feuil1 (2)'!$BK$3:$BL$16325,2,FALSE))</f>
        <v/>
      </c>
      <c r="AO12" s="856"/>
      <c r="AP12" s="856"/>
      <c r="AQ12" s="856"/>
      <c r="AR12" s="856"/>
      <c r="AS12" s="856"/>
      <c r="AT12" s="857"/>
      <c r="AU12" s="5"/>
      <c r="AV12" s="5"/>
      <c r="AZ12" s="456"/>
      <c r="BB12" s="1">
        <v>7</v>
      </c>
      <c r="BC12" s="68">
        <f t="shared" si="0"/>
        <v>0</v>
      </c>
      <c r="BD12" s="16" t="s">
        <v>12883</v>
      </c>
      <c r="BF12" s="38">
        <f t="shared" si="1"/>
        <v>0</v>
      </c>
      <c r="BG12" s="340" t="s">
        <v>15</v>
      </c>
      <c r="BH12">
        <v>19</v>
      </c>
      <c r="BI12" t="s">
        <v>401</v>
      </c>
      <c r="BJ12" s="16"/>
      <c r="BK12" s="16"/>
      <c r="BL12" s="239">
        <v>19</v>
      </c>
      <c r="BM12" s="16"/>
      <c r="BN12" s="16"/>
      <c r="BO12" s="38" t="b">
        <v>0</v>
      </c>
      <c r="BP12" s="38" t="b">
        <v>0</v>
      </c>
      <c r="BQ12" s="38" t="b">
        <v>0</v>
      </c>
      <c r="BR12" s="16">
        <f>IF(BO12=BO7,1,0)+IF(BP12=BO7,1,0)+IF(BQ12=BO7,1,0)</f>
        <v>0</v>
      </c>
      <c r="BS12" s="16"/>
    </row>
    <row r="13" spans="1:208" ht="16.5" customHeight="1" thickBot="1" x14ac:dyDescent="0.3">
      <c r="A13" s="4"/>
      <c r="I13" s="8"/>
      <c r="J13" s="8"/>
      <c r="K13" s="8"/>
      <c r="L13" s="8"/>
      <c r="M13" s="58"/>
      <c r="N13" s="9"/>
      <c r="P13" s="783">
        <f>IF(ISERROR(HLOOKUP($C$14,'Feuil1 (2)'!$AH$3:$BG$20,$BB13,FALSE)),0,HLOOKUP($C$14,'Feuil1 (2)'!$AH$3:$BG$20,$BB13,FALSE))</f>
        <v>0</v>
      </c>
      <c r="Q13" s="784"/>
      <c r="R13" s="784"/>
      <c r="S13" s="784"/>
      <c r="T13" s="784"/>
      <c r="U13" s="784"/>
      <c r="V13" s="784"/>
      <c r="W13" s="784"/>
      <c r="X13" s="784"/>
      <c r="Y13" s="784"/>
      <c r="Z13" s="784"/>
      <c r="AA13" s="784"/>
      <c r="AB13" s="784"/>
      <c r="AC13" s="784"/>
      <c r="AD13" s="785"/>
      <c r="AE13" s="786"/>
      <c r="AF13" s="787"/>
      <c r="AH13" s="847"/>
      <c r="AI13" s="847"/>
      <c r="AJ13" s="847"/>
      <c r="AK13" s="847"/>
      <c r="AL13" s="848"/>
      <c r="AM13" s="850"/>
      <c r="AN13" s="858"/>
      <c r="AO13" s="859"/>
      <c r="AP13" s="859"/>
      <c r="AQ13" s="859"/>
      <c r="AR13" s="859"/>
      <c r="AS13" s="859"/>
      <c r="AT13" s="860"/>
      <c r="AU13" s="5"/>
      <c r="AV13" s="5"/>
      <c r="AZ13" s="456"/>
      <c r="BB13" s="1">
        <v>8</v>
      </c>
      <c r="BC13" s="68">
        <f t="shared" si="0"/>
        <v>0</v>
      </c>
      <c r="BD13" s="16" t="s">
        <v>12884</v>
      </c>
      <c r="BF13" s="38">
        <f>IF(ISERROR(IF(COUNTIF(P13,"*Facteur M/V*"),AD13,"")*1),0,IF(COUNTIF(P13,"*Facteur M/V*"),AD13,"")*1)</f>
        <v>0</v>
      </c>
      <c r="BG13" s="340" t="s">
        <v>17</v>
      </c>
      <c r="BH13">
        <v>24</v>
      </c>
      <c r="BI13" t="s">
        <v>417</v>
      </c>
      <c r="BJ13" s="16"/>
      <c r="BK13" s="16"/>
      <c r="BL13" s="239">
        <v>24</v>
      </c>
      <c r="BM13" s="16"/>
      <c r="BN13" s="16"/>
      <c r="BO13" s="16"/>
      <c r="BP13" s="16"/>
      <c r="BQ13" s="16"/>
      <c r="BR13" s="16"/>
      <c r="BS13" s="16"/>
    </row>
    <row r="14" spans="1:208" ht="15.75" customHeight="1" x14ac:dyDescent="0.25">
      <c r="A14" s="4"/>
      <c r="B14" s="646" t="s">
        <v>302</v>
      </c>
      <c r="C14" s="819"/>
      <c r="D14" s="821" t="str">
        <f>IF(ISERROR(VLOOKUP(C14,'Feuil1 (2)'!$AB$4:$AC$29,2,FALSE)),"",VLOOKUP(C14,'Feuil1 (2)'!$AB$4:$AC$29,2,FALSE))</f>
        <v/>
      </c>
      <c r="E14" s="821"/>
      <c r="F14" s="821"/>
      <c r="G14" s="821"/>
      <c r="H14" s="821"/>
      <c r="I14" s="821"/>
      <c r="J14" s="821"/>
      <c r="K14" s="821"/>
      <c r="L14" s="821"/>
      <c r="M14" s="822"/>
      <c r="N14" s="825" t="str">
        <f>IF(OR(C14=1,C14=2,C14=3,C14=4,C14=5,C14=35,C14=36,C14=41),"BT",IF(OR(C14=11,C14=30,C14=31,C14=32,C14=33,C14=34),"BNT",IF(OR(C14=10,C14=24,C14=16,C14=17,C14=18,C14=19),"BTNT",IF(C14=25,"FF",IF(C14=26,"FFT",IF(C14=40,"FFM",IF(C14=27,"Cop",IF(C14=28,"VS","Autre"))))))))</f>
        <v>Autre</v>
      </c>
      <c r="P14" s="783">
        <f>IF(ISERROR(HLOOKUP($C$14,'Feuil1 (2)'!$AH$3:$BG$20,$BB14,FALSE)),0,HLOOKUP($C$14,'Feuil1 (2)'!$AH$3:$BG$20,$BB14,FALSE))</f>
        <v>0</v>
      </c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  <c r="AC14" s="784"/>
      <c r="AD14" s="826"/>
      <c r="AE14" s="827"/>
      <c r="AF14" s="828"/>
      <c r="AG14" s="183" t="str">
        <f>+BI35</f>
        <v/>
      </c>
      <c r="AI14" s="829" t="s">
        <v>9224</v>
      </c>
      <c r="AJ14" s="829"/>
      <c r="AK14" s="829"/>
      <c r="AL14" s="829"/>
      <c r="AM14" s="703"/>
      <c r="AN14" s="704"/>
      <c r="AO14" s="704"/>
      <c r="AP14" s="704"/>
      <c r="AQ14" s="704"/>
      <c r="AR14" s="704"/>
      <c r="AS14" s="704"/>
      <c r="AT14" s="705"/>
      <c r="AU14" s="5"/>
      <c r="AV14" s="5"/>
      <c r="AZ14" s="456"/>
      <c r="BB14" s="1">
        <v>9</v>
      </c>
      <c r="BC14" s="68">
        <f t="shared" si="0"/>
        <v>0</v>
      </c>
      <c r="BD14" s="16" t="s">
        <v>12885</v>
      </c>
      <c r="BF14" s="38">
        <f t="shared" ref="BF14:BF22" si="2">IF(ISERROR(IF(COUNTIF(P14,"*Facteur M/V*"),AD14,"")*1),0,IF(COUNTIF(P14,"*Facteur M/V*"),AD14,"")*1)</f>
        <v>0</v>
      </c>
      <c r="BG14" s="340" t="s">
        <v>18</v>
      </c>
      <c r="BH14">
        <v>25</v>
      </c>
      <c r="BI14" t="s">
        <v>421</v>
      </c>
      <c r="BJ14" s="16"/>
      <c r="BK14" s="16"/>
      <c r="BL14" s="239">
        <v>25</v>
      </c>
      <c r="BM14" s="16"/>
      <c r="BN14" s="16"/>
      <c r="BO14" s="16"/>
      <c r="BP14" s="16"/>
      <c r="BQ14" s="16"/>
      <c r="BR14" s="16"/>
      <c r="BS14" s="16"/>
    </row>
    <row r="15" spans="1:208" ht="15.75" customHeight="1" thickBot="1" x14ac:dyDescent="0.3">
      <c r="A15" s="4"/>
      <c r="B15" s="647"/>
      <c r="C15" s="820"/>
      <c r="D15" s="823"/>
      <c r="E15" s="823"/>
      <c r="F15" s="823"/>
      <c r="G15" s="823"/>
      <c r="H15" s="823"/>
      <c r="I15" s="823"/>
      <c r="J15" s="823"/>
      <c r="K15" s="823"/>
      <c r="L15" s="823"/>
      <c r="M15" s="824"/>
      <c r="N15" s="646"/>
      <c r="P15" s="783">
        <f>IF(ISERROR(HLOOKUP($C$14,'Feuil1 (2)'!$AH$3:$BG$20,$BB15,FALSE)),0,HLOOKUP($C$14,'Feuil1 (2)'!$AH$3:$BG$20,$BB15,FALSE))</f>
        <v>0</v>
      </c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  <c r="AC15" s="784"/>
      <c r="AD15" s="785"/>
      <c r="AE15" s="786"/>
      <c r="AF15" s="787"/>
      <c r="AG15" s="16"/>
      <c r="AH15"/>
      <c r="AI15" s="829"/>
      <c r="AJ15" s="829"/>
      <c r="AK15" s="829"/>
      <c r="AL15" s="829"/>
      <c r="AM15" s="830"/>
      <c r="AN15" s="831"/>
      <c r="AO15" s="831"/>
      <c r="AP15" s="831"/>
      <c r="AQ15" s="831"/>
      <c r="AR15" s="831"/>
      <c r="AS15" s="831"/>
      <c r="AT15" s="832"/>
      <c r="AU15" s="5"/>
      <c r="AV15" s="5"/>
      <c r="AZ15" s="456"/>
      <c r="BB15" s="1">
        <v>10</v>
      </c>
      <c r="BC15" s="68">
        <f t="shared" si="0"/>
        <v>0</v>
      </c>
      <c r="BD15" s="16" t="s">
        <v>12886</v>
      </c>
      <c r="BF15" s="38">
        <f t="shared" si="2"/>
        <v>0</v>
      </c>
      <c r="BG15" s="340" t="s">
        <v>20</v>
      </c>
      <c r="BH15">
        <v>26</v>
      </c>
      <c r="BI15" t="s">
        <v>425</v>
      </c>
      <c r="BJ15" s="16"/>
      <c r="BK15" s="16"/>
      <c r="BL15" s="239">
        <v>26</v>
      </c>
      <c r="BM15" s="16"/>
      <c r="BN15" s="16"/>
      <c r="BO15" s="45" t="s">
        <v>59</v>
      </c>
      <c r="BP15" s="45">
        <v>1.22</v>
      </c>
      <c r="BQ15" s="16"/>
      <c r="BR15" s="16"/>
      <c r="BS15" s="16"/>
    </row>
    <row r="16" spans="1:208" ht="15.75" customHeight="1" x14ac:dyDescent="0.25">
      <c r="A16" s="4"/>
      <c r="B16" s="799" t="s">
        <v>16</v>
      </c>
      <c r="C16" s="799"/>
      <c r="D16" s="799"/>
      <c r="E16" s="799"/>
      <c r="F16" s="799"/>
      <c r="G16" s="445"/>
      <c r="H16" s="445"/>
      <c r="I16" s="445"/>
      <c r="J16" s="365"/>
      <c r="K16" s="363"/>
      <c r="L16" s="800" t="s">
        <v>9176</v>
      </c>
      <c r="M16" s="800"/>
      <c r="N16" s="801"/>
      <c r="P16" s="783">
        <f>IF(ISERROR(HLOOKUP($C$14,'Feuil1 (2)'!$AH$3:$BG$20,$BB16,FALSE)),0,HLOOKUP($C$14,'Feuil1 (2)'!$AH$3:$BG$20,$BB16,FALSE))</f>
        <v>0</v>
      </c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  <c r="AC16" s="784"/>
      <c r="AD16" s="804"/>
      <c r="AE16" s="805"/>
      <c r="AF16" s="806"/>
      <c r="AG16"/>
      <c r="AH16"/>
      <c r="AI16" s="807" t="s">
        <v>9225</v>
      </c>
      <c r="AJ16" s="807"/>
      <c r="AK16" s="807"/>
      <c r="AL16" s="807"/>
      <c r="AM16" s="808"/>
      <c r="AN16" s="809"/>
      <c r="AO16" s="809"/>
      <c r="AP16" s="809"/>
      <c r="AQ16" s="809"/>
      <c r="AR16" s="809"/>
      <c r="AS16" s="809"/>
      <c r="AT16" s="810"/>
      <c r="AU16" s="5"/>
      <c r="AV16" s="5"/>
      <c r="AZ16" s="456"/>
      <c r="BB16" s="1">
        <v>11</v>
      </c>
      <c r="BC16" s="68">
        <f t="shared" si="0"/>
        <v>0</v>
      </c>
      <c r="BD16" s="16" t="s">
        <v>12887</v>
      </c>
      <c r="BE16" s="16"/>
      <c r="BF16" s="38">
        <f t="shared" si="2"/>
        <v>0</v>
      </c>
      <c r="BG16" s="340" t="s">
        <v>12877</v>
      </c>
      <c r="BH16">
        <v>27</v>
      </c>
      <c r="BI16" t="s">
        <v>429</v>
      </c>
      <c r="BJ16" s="16"/>
      <c r="BK16" s="16"/>
      <c r="BL16" s="239">
        <v>27</v>
      </c>
      <c r="BM16" s="16"/>
      <c r="BN16" s="16"/>
      <c r="BO16" s="45"/>
      <c r="BP16" s="45"/>
      <c r="BQ16" s="16"/>
      <c r="BR16" s="16"/>
      <c r="BS16" s="16"/>
    </row>
    <row r="17" spans="1:206" ht="15.75" customHeight="1" thickBot="1" x14ac:dyDescent="0.3">
      <c r="A17" s="4"/>
      <c r="C17" s="445"/>
      <c r="D17" s="445"/>
      <c r="E17" s="445"/>
      <c r="F17" s="445"/>
      <c r="G17" s="445"/>
      <c r="H17" s="445"/>
      <c r="I17" s="445"/>
      <c r="J17" s="446"/>
      <c r="K17" s="289"/>
      <c r="L17" s="802"/>
      <c r="M17" s="802"/>
      <c r="N17" s="803"/>
      <c r="P17" s="783">
        <f>IF(ISERROR(HLOOKUP($C$14,'Feuil1 (2)'!$AH$3:$BG$20,$BB17,FALSE)),0,HLOOKUP($C$14,'Feuil1 (2)'!$AH$3:$BG$20,$BB17,FALSE))</f>
        <v>0</v>
      </c>
      <c r="Q17" s="784"/>
      <c r="R17" s="784"/>
      <c r="S17" s="784"/>
      <c r="T17" s="784"/>
      <c r="U17" s="784"/>
      <c r="V17" s="784"/>
      <c r="W17" s="784"/>
      <c r="X17" s="784"/>
      <c r="Y17" s="784"/>
      <c r="Z17" s="784"/>
      <c r="AA17" s="784"/>
      <c r="AB17" s="784"/>
      <c r="AC17" s="784"/>
      <c r="AD17" s="785"/>
      <c r="AE17" s="786"/>
      <c r="AF17" s="787"/>
      <c r="AG17"/>
      <c r="AH17"/>
      <c r="AI17" s="807"/>
      <c r="AJ17" s="807"/>
      <c r="AK17" s="807"/>
      <c r="AL17" s="807"/>
      <c r="AM17" s="811"/>
      <c r="AN17" s="812"/>
      <c r="AO17" s="812"/>
      <c r="AP17" s="812"/>
      <c r="AQ17" s="812"/>
      <c r="AR17" s="812"/>
      <c r="AS17" s="812"/>
      <c r="AT17" s="813"/>
      <c r="AU17" s="5"/>
      <c r="AV17" s="5"/>
      <c r="AZ17" s="456"/>
      <c r="BB17" s="1">
        <v>12</v>
      </c>
      <c r="BC17" s="68">
        <f t="shared" si="0"/>
        <v>0</v>
      </c>
      <c r="BD17" s="16"/>
      <c r="BE17" s="16"/>
      <c r="BF17" s="38">
        <f t="shared" si="2"/>
        <v>0</v>
      </c>
      <c r="BG17" s="17"/>
      <c r="BH17">
        <v>28</v>
      </c>
      <c r="BI17" t="s">
        <v>433</v>
      </c>
      <c r="BJ17" s="16"/>
      <c r="BK17" s="16"/>
      <c r="BL17" s="239">
        <v>28</v>
      </c>
      <c r="BM17" s="16"/>
      <c r="BN17" s="16"/>
      <c r="BO17" s="45"/>
      <c r="BP17" s="45"/>
      <c r="BQ17" s="16"/>
      <c r="BR17" s="16"/>
      <c r="BS17" s="16"/>
    </row>
    <row r="18" spans="1:206" ht="14.25" customHeight="1" x14ac:dyDescent="0.25">
      <c r="A18" s="4"/>
      <c r="B18" s="814" t="s">
        <v>9206</v>
      </c>
      <c r="C18" s="815"/>
      <c r="D18" s="109"/>
      <c r="E18" s="818" t="str">
        <f>IF(BH41=BH40,IF(C14&lt;&gt;29,"Option 29 obligatoire si Projet Facturé GVF",""),"")</f>
        <v/>
      </c>
      <c r="F18" s="818"/>
      <c r="G18" s="818"/>
      <c r="H18" s="818"/>
      <c r="I18" s="818"/>
      <c r="J18" s="818"/>
      <c r="K18" s="818"/>
      <c r="L18" s="818"/>
      <c r="M18" s="818"/>
      <c r="N18" s="818"/>
      <c r="P18" s="783">
        <f>IF(ISERROR(HLOOKUP($C$14,'Feuil1 (2)'!$AH$3:$BG$20,$BB18,FALSE)),0,HLOOKUP($C$14,'Feuil1 (2)'!$AH$3:$BG$20,$BB18,FALSE))</f>
        <v>0</v>
      </c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  <c r="AC18" s="784"/>
      <c r="AD18" s="785"/>
      <c r="AE18" s="786"/>
      <c r="AF18" s="787"/>
      <c r="AG18" s="183"/>
      <c r="AH18" s="183"/>
      <c r="AL18" s="396"/>
      <c r="AM18" s="396"/>
      <c r="AN18" s="396"/>
      <c r="AO18" s="396"/>
      <c r="AP18" s="396"/>
      <c r="AQ18" s="396"/>
      <c r="AU18" s="5"/>
      <c r="AV18" s="5"/>
      <c r="AW18" s="780" t="s">
        <v>9177</v>
      </c>
      <c r="AX18" s="421"/>
      <c r="AY18" s="421"/>
      <c r="AZ18" s="457"/>
      <c r="BB18" s="1">
        <v>13</v>
      </c>
      <c r="BC18" s="68">
        <f t="shared" si="0"/>
        <v>0</v>
      </c>
      <c r="BD18" s="16"/>
      <c r="BE18" s="16"/>
      <c r="BF18" s="38">
        <f t="shared" si="2"/>
        <v>0</v>
      </c>
      <c r="BH18">
        <v>29</v>
      </c>
      <c r="BI18" t="s">
        <v>438</v>
      </c>
      <c r="BJ18" s="16"/>
      <c r="BK18" s="16"/>
      <c r="BL18" s="239">
        <v>29</v>
      </c>
      <c r="BM18" s="16"/>
      <c r="BN18" s="16"/>
      <c r="BO18" s="38" t="b">
        <v>0</v>
      </c>
      <c r="BP18" s="38" t="b">
        <v>0</v>
      </c>
      <c r="BQ18" s="16"/>
      <c r="BR18" s="16"/>
      <c r="BS18" s="16"/>
    </row>
    <row r="19" spans="1:206" ht="14.25" customHeight="1" thickBot="1" x14ac:dyDescent="0.3">
      <c r="A19" s="4"/>
      <c r="B19" s="816"/>
      <c r="C19" s="817"/>
      <c r="D19" s="425"/>
      <c r="E19" s="782" t="str">
        <f>IF(AND(SUM(K21:K25,N21:N25,H21:H25)&lt;&gt;100,SUM(K21:K25,N21:N25,H21:H25)&lt;&gt;0)," Repartition pas à 100%","")</f>
        <v/>
      </c>
      <c r="F19" s="782"/>
      <c r="G19" s="782"/>
      <c r="H19" s="782"/>
      <c r="I19" s="782"/>
      <c r="J19" s="782"/>
      <c r="K19" s="782"/>
      <c r="L19" s="782"/>
      <c r="M19" s="782"/>
      <c r="N19" s="782"/>
      <c r="P19" s="783">
        <f>IF(ISERROR(HLOOKUP($C$14,'Feuil1 (2)'!$AH$3:$BG$20,$BB19,FALSE)),0,HLOOKUP($C$14,'Feuil1 (2)'!$AH$3:$BG$20,$BB19,FALSE))</f>
        <v>0</v>
      </c>
      <c r="Q19" s="784"/>
      <c r="R19" s="784"/>
      <c r="S19" s="784"/>
      <c r="T19" s="784"/>
      <c r="U19" s="784"/>
      <c r="V19" s="784"/>
      <c r="W19" s="784"/>
      <c r="X19" s="784"/>
      <c r="Y19" s="784"/>
      <c r="Z19" s="784"/>
      <c r="AA19" s="784"/>
      <c r="AB19" s="784"/>
      <c r="AC19" s="784"/>
      <c r="AD19" s="785"/>
      <c r="AE19" s="786"/>
      <c r="AF19" s="787"/>
      <c r="AU19" s="5"/>
      <c r="AV19" s="5"/>
      <c r="AW19" s="781"/>
      <c r="AX19" s="421"/>
      <c r="AY19" s="421"/>
      <c r="AZ19" s="457"/>
      <c r="BB19" s="1">
        <v>14</v>
      </c>
      <c r="BC19" s="68">
        <f t="shared" si="0"/>
        <v>0</v>
      </c>
      <c r="BD19" s="238">
        <f>+C14</f>
        <v>0</v>
      </c>
      <c r="BE19" s="8" t="str">
        <f>IF(OR(C14=1,C14=2,C14=3,C14=4,C14=16,C14=17,C14=18,C14=19,C14=35,C14=36),"BT",IF(OR(C14=10,C14=11,C14=30,C14=31,C14=32,C14=34),"BNT",IF(C14=24,"BT-BNT",IF(OR(C14=25,C14=26,C14=40,C14=41),"FF",IF(C14=27,"Cop","Autre")))))</f>
        <v>Autre</v>
      </c>
      <c r="BF19" s="38">
        <f t="shared" si="2"/>
        <v>0</v>
      </c>
      <c r="BG19" s="17"/>
      <c r="BH19">
        <v>30</v>
      </c>
      <c r="BI19" t="s">
        <v>443</v>
      </c>
      <c r="BJ19" s="16"/>
      <c r="BK19" s="16"/>
      <c r="BL19" s="239">
        <v>30</v>
      </c>
      <c r="BM19" s="16"/>
      <c r="BN19" s="16"/>
      <c r="BO19" s="46" t="s">
        <v>21</v>
      </c>
      <c r="BP19" s="38" t="b">
        <v>0</v>
      </c>
      <c r="BQ19" s="46" t="s">
        <v>23</v>
      </c>
      <c r="BR19" s="38" t="b">
        <v>0</v>
      </c>
      <c r="BS19" s="16"/>
    </row>
    <row r="20" spans="1:206" ht="14.25" customHeight="1" thickTop="1" thickBot="1" x14ac:dyDescent="0.3">
      <c r="A20" s="4"/>
      <c r="B20" s="788"/>
      <c r="C20" s="789"/>
      <c r="E20" s="427" t="s">
        <v>2269</v>
      </c>
      <c r="F20" s="795" t="s">
        <v>9208</v>
      </c>
      <c r="G20" s="796"/>
      <c r="H20" s="428" t="s">
        <v>22</v>
      </c>
      <c r="I20" s="427" t="s">
        <v>2269</v>
      </c>
      <c r="J20" s="429" t="s">
        <v>9207</v>
      </c>
      <c r="K20" s="428" t="s">
        <v>22</v>
      </c>
      <c r="L20" s="427" t="s">
        <v>2269</v>
      </c>
      <c r="M20" s="429" t="s">
        <v>9208</v>
      </c>
      <c r="N20" s="428" t="s">
        <v>22</v>
      </c>
      <c r="P20" s="783">
        <f>IF(ISERROR(HLOOKUP($C$14,'Feuil1 (2)'!$AH$3:$BG$20,$BB20,FALSE)),0,HLOOKUP($C$14,'Feuil1 (2)'!$AH$3:$BG$20,$BB20,FALSE))</f>
        <v>0</v>
      </c>
      <c r="Q20" s="784"/>
      <c r="R20" s="784"/>
      <c r="S20" s="784"/>
      <c r="T20" s="784"/>
      <c r="U20" s="784"/>
      <c r="V20" s="784"/>
      <c r="W20" s="784"/>
      <c r="X20" s="784"/>
      <c r="Y20" s="784"/>
      <c r="Z20" s="784"/>
      <c r="AA20" s="784"/>
      <c r="AB20" s="784"/>
      <c r="AC20" s="784"/>
      <c r="AD20" s="785"/>
      <c r="AE20" s="786"/>
      <c r="AF20" s="787"/>
      <c r="AU20" s="5"/>
      <c r="AV20" s="5"/>
      <c r="AW20" s="781"/>
      <c r="AX20" s="421"/>
      <c r="AY20" s="421"/>
      <c r="AZ20" s="457"/>
      <c r="BB20" s="1">
        <v>15</v>
      </c>
      <c r="BC20" s="68">
        <f t="shared" si="0"/>
        <v>0</v>
      </c>
      <c r="BD20" s="69" t="s">
        <v>270</v>
      </c>
      <c r="BF20" s="38">
        <f t="shared" si="2"/>
        <v>0</v>
      </c>
      <c r="BG20" s="17"/>
      <c r="BH20">
        <v>31</v>
      </c>
      <c r="BI20" t="s">
        <v>447</v>
      </c>
      <c r="BJ20" s="16"/>
      <c r="BK20" s="16"/>
      <c r="BL20" s="239">
        <v>31</v>
      </c>
      <c r="BM20" s="16"/>
      <c r="BN20" s="16"/>
      <c r="BO20" s="46" t="s">
        <v>25</v>
      </c>
      <c r="BP20" s="38" t="b">
        <v>0</v>
      </c>
      <c r="BQ20" s="47" t="s">
        <v>26</v>
      </c>
      <c r="BR20" s="38" t="b">
        <v>0</v>
      </c>
      <c r="BS20" s="16"/>
    </row>
    <row r="21" spans="1:206" ht="14.25" customHeight="1" thickTop="1" x14ac:dyDescent="0.25">
      <c r="A21" s="4"/>
      <c r="B21" s="760"/>
      <c r="C21" s="761"/>
      <c r="D21" s="426"/>
      <c r="E21" s="433"/>
      <c r="F21" s="797"/>
      <c r="G21" s="798"/>
      <c r="H21" s="430"/>
      <c r="I21" s="433"/>
      <c r="J21" s="431"/>
      <c r="K21" s="430"/>
      <c r="L21" s="433"/>
      <c r="M21" s="431"/>
      <c r="N21" s="430"/>
      <c r="P21" s="783">
        <f>IF(ISERROR(HLOOKUP($C$14,'Feuil1 (2)'!$AH$3:$BG$20,$BB21,FALSE)),0,HLOOKUP($C$14,'Feuil1 (2)'!$AH$3:$BG$20,$BB21,FALSE))</f>
        <v>0</v>
      </c>
      <c r="Q21" s="784"/>
      <c r="R21" s="784"/>
      <c r="S21" s="784"/>
      <c r="T21" s="784"/>
      <c r="U21" s="784"/>
      <c r="V21" s="784"/>
      <c r="W21" s="784"/>
      <c r="X21" s="784"/>
      <c r="Y21" s="784"/>
      <c r="Z21" s="784"/>
      <c r="AA21" s="784"/>
      <c r="AB21" s="784"/>
      <c r="AC21" s="784"/>
      <c r="AD21" s="785"/>
      <c r="AE21" s="786"/>
      <c r="AF21" s="787"/>
      <c r="AG21" s="183"/>
      <c r="AU21" s="5"/>
      <c r="AV21" s="5"/>
      <c r="AW21" s="781"/>
      <c r="AX21" s="421"/>
      <c r="AY21" s="421"/>
      <c r="AZ21" s="457"/>
      <c r="BB21" s="1">
        <v>16</v>
      </c>
      <c r="BC21" s="68">
        <f t="shared" si="0"/>
        <v>0</v>
      </c>
      <c r="BD21" s="38" t="s">
        <v>275</v>
      </c>
      <c r="BF21" s="38">
        <f t="shared" si="2"/>
        <v>0</v>
      </c>
      <c r="BG21" s="17"/>
      <c r="BH21">
        <v>32</v>
      </c>
      <c r="BI21" t="s">
        <v>452</v>
      </c>
      <c r="BJ21" s="16"/>
      <c r="BK21" s="16"/>
      <c r="BL21" s="239">
        <v>32</v>
      </c>
      <c r="BM21" s="16"/>
      <c r="BN21" s="16"/>
      <c r="BO21" s="46" t="s">
        <v>28</v>
      </c>
      <c r="BP21" s="38" t="b">
        <v>0</v>
      </c>
      <c r="BQ21" s="46" t="s">
        <v>24</v>
      </c>
      <c r="BR21" s="38" t="b">
        <v>0</v>
      </c>
      <c r="BS21" s="16"/>
    </row>
    <row r="22" spans="1:206" ht="14.25" customHeight="1" thickBot="1" x14ac:dyDescent="0.3">
      <c r="A22" s="4"/>
      <c r="B22" s="760"/>
      <c r="C22" s="761"/>
      <c r="D22" s="426"/>
      <c r="E22" s="434"/>
      <c r="F22" s="762"/>
      <c r="G22" s="763"/>
      <c r="H22" s="337"/>
      <c r="I22" s="434"/>
      <c r="J22" s="269"/>
      <c r="K22" s="337"/>
      <c r="L22" s="434"/>
      <c r="M22" s="269"/>
      <c r="N22" s="337"/>
      <c r="P22" s="790">
        <f>IF(ISERROR(HLOOKUP($C$14,'Feuil1 (2)'!$AH$3:$BG$20,$BB22,FALSE)),0,HLOOKUP($C$14,'Feuil1 (2)'!$AH$3:$BG$20,$BB22,FALSE))</f>
        <v>0</v>
      </c>
      <c r="Q22" s="791"/>
      <c r="R22" s="791"/>
      <c r="S22" s="791"/>
      <c r="T22" s="791"/>
      <c r="U22" s="791"/>
      <c r="V22" s="791"/>
      <c r="W22" s="791"/>
      <c r="X22" s="791"/>
      <c r="Y22" s="791"/>
      <c r="Z22" s="791"/>
      <c r="AA22" s="791"/>
      <c r="AB22" s="791"/>
      <c r="AC22" s="791"/>
      <c r="AD22" s="792"/>
      <c r="AE22" s="793"/>
      <c r="AF22" s="794"/>
      <c r="AG22" s="3"/>
      <c r="AK22" s="6"/>
      <c r="AL22" s="6"/>
      <c r="AM22" s="6"/>
      <c r="AN22" s="6"/>
      <c r="AO22" s="6"/>
      <c r="AP22" s="10"/>
      <c r="AQ22" s="397"/>
      <c r="AR22" s="12"/>
      <c r="AT22" s="6"/>
      <c r="AU22" s="5"/>
      <c r="AV22" s="5"/>
      <c r="AW22" s="781"/>
      <c r="AX22" s="421"/>
      <c r="AY22" s="421"/>
      <c r="AZ22" s="457"/>
      <c r="BB22" s="1">
        <v>17</v>
      </c>
      <c r="BC22" s="68">
        <f t="shared" si="0"/>
        <v>0</v>
      </c>
      <c r="BD22" s="69" t="s">
        <v>274</v>
      </c>
      <c r="BE22" s="185"/>
      <c r="BF22" s="43">
        <f t="shared" si="2"/>
        <v>0</v>
      </c>
      <c r="BG22" s="17"/>
      <c r="BH22">
        <v>33</v>
      </c>
      <c r="BI22" t="s">
        <v>457</v>
      </c>
      <c r="BJ22" s="16"/>
      <c r="BK22" s="16"/>
      <c r="BL22" s="239">
        <v>33</v>
      </c>
      <c r="BM22" s="16"/>
      <c r="BN22" s="16"/>
      <c r="BO22" s="45" t="s">
        <v>29</v>
      </c>
      <c r="BP22" s="38" t="b">
        <v>0</v>
      </c>
      <c r="BQ22" s="48" t="s">
        <v>27</v>
      </c>
      <c r="BR22" s="38" t="b">
        <v>0</v>
      </c>
      <c r="BS22" s="16"/>
    </row>
    <row r="23" spans="1:206" ht="14.25" customHeight="1" thickBot="1" x14ac:dyDescent="0.3">
      <c r="A23" s="4"/>
      <c r="B23" s="760"/>
      <c r="C23" s="761"/>
      <c r="D23" s="426"/>
      <c r="E23" s="434"/>
      <c r="F23" s="762"/>
      <c r="G23" s="763"/>
      <c r="H23" s="337"/>
      <c r="I23" s="434"/>
      <c r="J23" s="269"/>
      <c r="K23" s="337"/>
      <c r="L23" s="434"/>
      <c r="M23" s="269"/>
      <c r="N23" s="337"/>
      <c r="AG23" s="3"/>
      <c r="AP23" s="229"/>
      <c r="AT23" s="6"/>
      <c r="AU23" s="5"/>
      <c r="AV23" s="5"/>
      <c r="AW23" s="781"/>
      <c r="AX23" s="421"/>
      <c r="AY23" s="421"/>
      <c r="AZ23" s="457"/>
      <c r="BD23" s="69" t="s">
        <v>272</v>
      </c>
      <c r="BE23" s="185"/>
      <c r="BF23" s="35">
        <f>SUM(BF7:BF22)</f>
        <v>0</v>
      </c>
      <c r="BG23" s="17"/>
      <c r="BH23">
        <v>34</v>
      </c>
      <c r="BI23" t="s">
        <v>461</v>
      </c>
      <c r="BJ23" s="16"/>
      <c r="BK23" s="16"/>
      <c r="BL23" s="239">
        <v>34</v>
      </c>
      <c r="BM23" s="16"/>
      <c r="BN23" s="16"/>
      <c r="BO23" s="17"/>
      <c r="BP23" s="16"/>
      <c r="BQ23" s="16"/>
      <c r="BR23" s="16"/>
      <c r="BS23" s="16"/>
    </row>
    <row r="24" spans="1:206" ht="14.25" customHeight="1" x14ac:dyDescent="0.25">
      <c r="A24" s="4"/>
      <c r="B24" s="760"/>
      <c r="C24" s="761"/>
      <c r="D24" s="426"/>
      <c r="E24" s="434"/>
      <c r="F24" s="762"/>
      <c r="G24" s="763"/>
      <c r="H24" s="337"/>
      <c r="I24" s="434"/>
      <c r="J24" s="269"/>
      <c r="K24" s="337"/>
      <c r="L24" s="434"/>
      <c r="M24" s="269"/>
      <c r="N24" s="337"/>
      <c r="P24" s="764" t="s">
        <v>2294</v>
      </c>
      <c r="Q24" s="765"/>
      <c r="R24" s="765"/>
      <c r="S24" s="765"/>
      <c r="T24" s="765"/>
      <c r="U24" s="765"/>
      <c r="V24" s="765"/>
      <c r="W24" s="765"/>
      <c r="X24" s="768"/>
      <c r="Y24" s="769"/>
      <c r="Z24" s="764" t="s">
        <v>9871</v>
      </c>
      <c r="AA24" s="765"/>
      <c r="AB24" s="765"/>
      <c r="AC24" s="772"/>
      <c r="AD24" s="774">
        <f>SUM(W30:X40,W58:X80,W99:X120,W139:X161,W180:X198,X24)</f>
        <v>0</v>
      </c>
      <c r="AE24" s="775"/>
      <c r="AF24" s="776"/>
      <c r="AG24" s="209"/>
      <c r="AH24" s="744" t="str">
        <f>IF(OR($BH$41&lt;&gt;$BH$43,BU81&gt;0),"Veuillez compléter l'Onglet GVF, si nécessaire","")</f>
        <v/>
      </c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5"/>
      <c r="AV24" s="5"/>
      <c r="AW24" s="781"/>
      <c r="AX24" s="421"/>
      <c r="AY24" s="421"/>
      <c r="AZ24" s="457"/>
      <c r="BD24" s="69" t="s">
        <v>273</v>
      </c>
      <c r="BE24" s="302" t="s">
        <v>2293</v>
      </c>
      <c r="BF24" s="16"/>
      <c r="BG24" s="17"/>
      <c r="BH24">
        <v>35</v>
      </c>
      <c r="BI24" t="s">
        <v>465</v>
      </c>
      <c r="BJ24" s="16"/>
      <c r="BK24" s="16"/>
      <c r="BL24" s="239">
        <v>35</v>
      </c>
      <c r="BM24" s="16"/>
      <c r="BN24" s="16"/>
      <c r="BO24" s="45" t="s">
        <v>30</v>
      </c>
      <c r="BP24" s="38" t="b">
        <v>0</v>
      </c>
      <c r="BQ24" s="16" t="s">
        <v>209</v>
      </c>
      <c r="BR24" s="16" t="b">
        <v>0</v>
      </c>
      <c r="BS24" s="16"/>
    </row>
    <row r="25" spans="1:206" ht="14.25" customHeight="1" thickBot="1" x14ac:dyDescent="0.3">
      <c r="A25" s="4"/>
      <c r="B25" s="745"/>
      <c r="C25" s="746"/>
      <c r="D25" s="426"/>
      <c r="E25" s="432"/>
      <c r="F25" s="747"/>
      <c r="G25" s="748"/>
      <c r="H25" s="339"/>
      <c r="I25" s="432"/>
      <c r="J25" s="338"/>
      <c r="K25" s="339"/>
      <c r="L25" s="432"/>
      <c r="M25" s="338"/>
      <c r="N25" s="339"/>
      <c r="O25" s="210"/>
      <c r="P25" s="766"/>
      <c r="Q25" s="767"/>
      <c r="R25" s="767"/>
      <c r="S25" s="767"/>
      <c r="T25" s="767"/>
      <c r="U25" s="767"/>
      <c r="V25" s="767"/>
      <c r="W25" s="767"/>
      <c r="X25" s="770"/>
      <c r="Y25" s="771"/>
      <c r="Z25" s="766"/>
      <c r="AA25" s="767"/>
      <c r="AB25" s="767"/>
      <c r="AC25" s="773"/>
      <c r="AD25" s="777"/>
      <c r="AE25" s="778"/>
      <c r="AF25" s="779"/>
      <c r="AG25" s="341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5"/>
      <c r="AV25" s="5"/>
      <c r="AW25" s="781"/>
      <c r="AX25" s="421"/>
      <c r="AY25" s="421"/>
      <c r="AZ25" s="457"/>
      <c r="BD25" s="69" t="s">
        <v>271</v>
      </c>
      <c r="BE25" s="16" t="s">
        <v>2292</v>
      </c>
      <c r="BF25" s="16"/>
      <c r="BG25" s="17" t="e">
        <f>+BG28/BG27</f>
        <v>#DIV/0!</v>
      </c>
      <c r="BH25">
        <v>36</v>
      </c>
      <c r="BI25" t="s">
        <v>469</v>
      </c>
      <c r="BJ25" s="16"/>
      <c r="BK25" s="16"/>
      <c r="BL25" s="239">
        <v>36</v>
      </c>
      <c r="BM25" s="16"/>
      <c r="BN25" s="16"/>
      <c r="BO25" s="16"/>
      <c r="BP25" s="16"/>
      <c r="BQ25" s="16"/>
      <c r="BR25" s="16"/>
      <c r="BS25" s="16"/>
    </row>
    <row r="26" spans="1:206" ht="3" customHeight="1" x14ac:dyDescent="0.25">
      <c r="A26" s="4"/>
      <c r="B26" s="4"/>
      <c r="G26" s="49"/>
      <c r="I26" s="284"/>
      <c r="J26" s="285"/>
      <c r="K26" s="285"/>
      <c r="L26" s="284"/>
      <c r="M26" s="285"/>
      <c r="N26" s="286"/>
      <c r="O26" s="210"/>
      <c r="P26" s="210"/>
      <c r="Q26" s="210"/>
      <c r="R26" s="210"/>
      <c r="S26" s="210"/>
      <c r="T26" s="210"/>
      <c r="U26" s="210"/>
      <c r="Y26" s="236"/>
      <c r="Z26" s="236"/>
      <c r="AA26" s="236"/>
      <c r="AB26" s="236"/>
      <c r="AC26" s="236"/>
      <c r="AD26" s="236"/>
      <c r="AE26" s="236"/>
      <c r="AF26" s="220"/>
      <c r="AH26" s="221"/>
      <c r="AI26" s="221"/>
      <c r="AJ26" s="221"/>
      <c r="AK26" s="221"/>
      <c r="AL26" s="50"/>
      <c r="AM26" s="50"/>
      <c r="AN26" s="50"/>
      <c r="AO26" s="364"/>
      <c r="AP26" s="364"/>
      <c r="AQ26" s="364"/>
      <c r="AR26" s="364"/>
      <c r="AS26" s="364"/>
      <c r="AT26" s="364"/>
      <c r="AU26" s="5"/>
      <c r="AV26" s="5"/>
      <c r="AW26" s="781"/>
      <c r="AX26" s="421"/>
      <c r="AY26" s="421"/>
      <c r="AZ26" s="457"/>
      <c r="BD26" s="16" t="s">
        <v>33</v>
      </c>
      <c r="BE26" s="16" t="s">
        <v>2291</v>
      </c>
      <c r="BF26" s="16"/>
      <c r="BG26" s="17"/>
      <c r="BH26">
        <v>40</v>
      </c>
      <c r="BI26" t="s">
        <v>473</v>
      </c>
      <c r="BJ26" s="16"/>
      <c r="BK26" s="16"/>
      <c r="BL26" s="239">
        <v>40</v>
      </c>
      <c r="BM26" s="16"/>
      <c r="BN26" s="16"/>
      <c r="BO26" s="16"/>
      <c r="BP26" s="16"/>
      <c r="BQ26" s="16"/>
      <c r="BR26" s="16"/>
      <c r="BS26" s="16"/>
    </row>
    <row r="27" spans="1:206" ht="12.75" customHeight="1" thickBot="1" x14ac:dyDescent="0.3">
      <c r="A27" s="4"/>
      <c r="B27" s="749" t="str">
        <f>IF(COUNTIF(D30:D40:D58:D80,"*VE*"),IF(AND(AQ3="Non",BG25&lt;&gt;1),"Le type VE  ne peut être regroupé avec d'autre Type",""),"")</f>
        <v/>
      </c>
      <c r="C27" s="749"/>
      <c r="D27" s="749"/>
      <c r="E27" s="749"/>
      <c r="F27" s="749"/>
      <c r="G27" s="749"/>
      <c r="H27" s="749"/>
      <c r="I27" s="749"/>
      <c r="J27" s="749"/>
      <c r="K27" s="749"/>
      <c r="L27" s="749"/>
      <c r="M27" s="749"/>
      <c r="N27" s="749"/>
      <c r="O27" s="750"/>
      <c r="P27" s="750"/>
      <c r="Q27" s="750"/>
      <c r="R27" s="750"/>
      <c r="S27" s="750"/>
      <c r="T27" s="750"/>
      <c r="U27" s="750"/>
      <c r="V27" s="750"/>
      <c r="Y27" s="675" t="s">
        <v>2278</v>
      </c>
      <c r="Z27" s="676"/>
      <c r="AA27" s="676"/>
      <c r="AB27" s="676"/>
      <c r="AC27" s="676"/>
      <c r="AD27" s="676"/>
      <c r="AE27" s="677"/>
      <c r="AF27" s="735" t="s">
        <v>9870</v>
      </c>
      <c r="AG27" s="751"/>
      <c r="AH27" s="751"/>
      <c r="AI27" s="751"/>
      <c r="AJ27" s="736"/>
      <c r="AK27" s="753"/>
      <c r="AL27" s="754"/>
      <c r="AM27" s="8"/>
      <c r="AN27" s="8"/>
      <c r="AO27" s="757" t="s">
        <v>31</v>
      </c>
      <c r="AP27" s="758"/>
      <c r="AQ27" s="758"/>
      <c r="AR27" s="758"/>
      <c r="AS27" s="758"/>
      <c r="AT27" s="759"/>
      <c r="AU27" s="5"/>
      <c r="AV27" s="282"/>
      <c r="AW27" s="781"/>
      <c r="AX27" s="421"/>
      <c r="AY27" s="421"/>
      <c r="AZ27" s="457"/>
      <c r="BD27" s="16"/>
      <c r="BE27" s="16"/>
      <c r="BF27" s="16"/>
      <c r="BG27" s="17">
        <f>COUNT(BG30:BG40,BG58:BG80,BG99:BG121,BG140:BG162,BG181:BG199)</f>
        <v>0</v>
      </c>
      <c r="BH27">
        <v>41</v>
      </c>
      <c r="BI27" t="s">
        <v>477</v>
      </c>
      <c r="BJ27" s="16"/>
      <c r="BK27" s="16"/>
      <c r="BL27" s="239">
        <v>41</v>
      </c>
      <c r="BM27" s="16"/>
      <c r="BN27" s="16"/>
      <c r="BO27" s="38" t="b">
        <v>0</v>
      </c>
      <c r="BP27" s="16"/>
      <c r="BQ27" s="16"/>
      <c r="BR27" s="16"/>
      <c r="BS27" s="16"/>
    </row>
    <row r="28" spans="1:206" ht="13.5" customHeight="1" thickTop="1" thickBot="1" x14ac:dyDescent="0.25">
      <c r="A28" s="4"/>
      <c r="B28" s="646" t="s">
        <v>286</v>
      </c>
      <c r="C28" s="646" t="s">
        <v>32</v>
      </c>
      <c r="D28" s="632" t="s">
        <v>269</v>
      </c>
      <c r="E28" s="678" t="s">
        <v>523</v>
      </c>
      <c r="F28" s="678" t="s">
        <v>19</v>
      </c>
      <c r="G28" s="678"/>
      <c r="H28" s="632" t="s">
        <v>9156</v>
      </c>
      <c r="I28" s="679" t="s">
        <v>9867</v>
      </c>
      <c r="J28" s="680"/>
      <c r="K28" s="680"/>
      <c r="L28" s="680"/>
      <c r="M28" s="680"/>
      <c r="N28" s="680"/>
      <c r="O28" s="681"/>
      <c r="P28" s="646" t="s">
        <v>34</v>
      </c>
      <c r="Q28" s="650" t="s">
        <v>9221</v>
      </c>
      <c r="R28" s="644" t="s">
        <v>9203</v>
      </c>
      <c r="S28" s="650" t="s">
        <v>9869</v>
      </c>
      <c r="T28" s="742" t="s">
        <v>274</v>
      </c>
      <c r="U28" s="650" t="s">
        <v>303</v>
      </c>
      <c r="V28" s="652" t="str">
        <f>IF(COUNTIF(D30:D40:D58:D80,"*VE*"),BE32,BE31)</f>
        <v>N° aide financière</v>
      </c>
      <c r="W28" s="735" t="s">
        <v>12375</v>
      </c>
      <c r="X28" s="736"/>
      <c r="Y28" s="632" t="s">
        <v>9531</v>
      </c>
      <c r="Z28" s="633"/>
      <c r="AA28" s="560" t="s">
        <v>297</v>
      </c>
      <c r="AB28" s="561"/>
      <c r="AC28" s="561"/>
      <c r="AD28" s="561"/>
      <c r="AE28" s="561"/>
      <c r="AF28" s="656"/>
      <c r="AG28" s="752"/>
      <c r="AH28" s="752"/>
      <c r="AI28" s="752"/>
      <c r="AJ28" s="657"/>
      <c r="AK28" s="755"/>
      <c r="AL28" s="756"/>
      <c r="AM28" s="737" t="s">
        <v>268</v>
      </c>
      <c r="AN28" s="639"/>
      <c r="AO28" s="739" t="s">
        <v>38</v>
      </c>
      <c r="AP28" s="740"/>
      <c r="AQ28" s="740"/>
      <c r="AR28" s="740"/>
      <c r="AS28" s="740"/>
      <c r="AT28" s="741"/>
      <c r="AU28" s="5"/>
      <c r="AW28" s="729">
        <f>SUM(AW30:AW40:AW58:AW80)</f>
        <v>0</v>
      </c>
      <c r="AX28" s="642" t="s">
        <v>9183</v>
      </c>
      <c r="AY28" s="612" t="s">
        <v>9184</v>
      </c>
      <c r="AZ28" s="458"/>
      <c r="BD28" s="35" t="str">
        <f>IF(AQ3="Multiple","FAUX","VRAI")</f>
        <v>VRAI</v>
      </c>
      <c r="BE28" s="416" t="str">
        <f>IF(ISERROR(VLOOKUP("Pas d'échantillonnage M/V",P7:AF22,15,FALSE)),"",VLOOKUP("Pas d'échantillonnage M/V",P7:AF22,15,FALSE))</f>
        <v/>
      </c>
      <c r="BF28" s="16"/>
      <c r="BG28" s="17">
        <f>SUM(BG30:BG40,BG58:BG80,BG99:BG121,BG140:BG162,BG181:BG199)</f>
        <v>0</v>
      </c>
      <c r="BH28" s="16"/>
      <c r="BI28" s="16"/>
      <c r="BJ28" s="16"/>
      <c r="BK28" s="16"/>
      <c r="BL28" s="239">
        <v>31</v>
      </c>
      <c r="BM28" s="294" t="b">
        <v>1</v>
      </c>
      <c r="BN28" s="295" t="s">
        <v>2285</v>
      </c>
      <c r="BO28" s="16" t="b">
        <v>1</v>
      </c>
      <c r="BP28" s="1" t="s">
        <v>181</v>
      </c>
      <c r="BQ28" s="16"/>
      <c r="BR28" s="16"/>
      <c r="BS28" s="16"/>
      <c r="BU28" s="218">
        <f>IF(D30&lt;&gt;"VE",0,1)</f>
        <v>0</v>
      </c>
      <c r="BV28" s="231"/>
    </row>
    <row r="29" spans="1:206" ht="13.5" customHeight="1" thickTop="1" thickBot="1" x14ac:dyDescent="0.25">
      <c r="A29" s="4"/>
      <c r="B29" s="647"/>
      <c r="C29" s="647"/>
      <c r="D29" s="634"/>
      <c r="E29" s="678"/>
      <c r="F29" s="678"/>
      <c r="G29" s="678"/>
      <c r="H29" s="634"/>
      <c r="I29" s="682"/>
      <c r="J29" s="683"/>
      <c r="K29" s="683"/>
      <c r="L29" s="683"/>
      <c r="M29" s="683"/>
      <c r="N29" s="683"/>
      <c r="O29" s="684"/>
      <c r="P29" s="647"/>
      <c r="Q29" s="651"/>
      <c r="R29" s="645"/>
      <c r="S29" s="647"/>
      <c r="T29" s="743"/>
      <c r="U29" s="651"/>
      <c r="V29" s="653"/>
      <c r="W29" s="656"/>
      <c r="X29" s="657"/>
      <c r="Y29" s="634"/>
      <c r="Z29" s="635"/>
      <c r="AA29" s="193" t="s">
        <v>39</v>
      </c>
      <c r="AB29" s="13" t="s">
        <v>40</v>
      </c>
      <c r="AC29" s="13" t="s">
        <v>277</v>
      </c>
      <c r="AD29" s="13" t="s">
        <v>41</v>
      </c>
      <c r="AE29" s="73" t="s">
        <v>42</v>
      </c>
      <c r="AF29" s="193" t="s">
        <v>39</v>
      </c>
      <c r="AG29" s="13" t="s">
        <v>40</v>
      </c>
      <c r="AH29" s="13" t="s">
        <v>277</v>
      </c>
      <c r="AI29" s="13" t="s">
        <v>41</v>
      </c>
      <c r="AJ29" s="73" t="s">
        <v>42</v>
      </c>
      <c r="AK29" s="614"/>
      <c r="AL29" s="615"/>
      <c r="AM29" s="738"/>
      <c r="AN29" s="641"/>
      <c r="AO29" s="274" t="s">
        <v>39</v>
      </c>
      <c r="AP29" s="275" t="s">
        <v>40</v>
      </c>
      <c r="AQ29" s="275" t="s">
        <v>277</v>
      </c>
      <c r="AR29" s="275" t="s">
        <v>41</v>
      </c>
      <c r="AS29" s="732" t="s">
        <v>42</v>
      </c>
      <c r="AT29" s="733"/>
      <c r="AU29" s="5"/>
      <c r="AW29" s="730"/>
      <c r="AX29" s="643"/>
      <c r="AY29" s="731"/>
      <c r="AZ29" s="458"/>
      <c r="BD29" s="393"/>
      <c r="BE29" s="394" t="str">
        <f>IF(ISERROR(VLOOKUP("Facteur M/V utilisé pour le calcul du PAS",P7:AF22,15,FALSE)),"",VLOOKUP("Facteur M/V utilisé pour le calcul du PAS",P7:AF22,15,FALSE))</f>
        <v/>
      </c>
      <c r="BF29" s="16"/>
      <c r="BG29" s="17"/>
      <c r="BH29" s="16"/>
      <c r="BI29" s="16"/>
      <c r="BJ29" s="16"/>
      <c r="BK29" s="16"/>
      <c r="BL29" s="239">
        <v>32</v>
      </c>
      <c r="BM29" s="291" t="s">
        <v>301</v>
      </c>
      <c r="BN29" s="291" t="s">
        <v>2276</v>
      </c>
      <c r="BO29" s="227" t="s">
        <v>35</v>
      </c>
      <c r="BP29" s="447" t="s">
        <v>274</v>
      </c>
      <c r="BQ29" s="495" t="b">
        <v>0</v>
      </c>
      <c r="BR29" s="448" t="s">
        <v>36</v>
      </c>
      <c r="BS29" s="17"/>
      <c r="BT29" s="229"/>
      <c r="BU29" s="1" t="s">
        <v>2275</v>
      </c>
      <c r="BV29" s="1" t="s">
        <v>274</v>
      </c>
      <c r="BX29" s="734" t="s">
        <v>2298</v>
      </c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7"/>
      <c r="DN29" s="619"/>
      <c r="DP29" s="620" t="s">
        <v>2296</v>
      </c>
      <c r="DQ29" s="621"/>
      <c r="DR29" s="622"/>
      <c r="DS29" s="622"/>
      <c r="DT29" s="622"/>
      <c r="DU29" s="622"/>
      <c r="DV29" s="622"/>
      <c r="DW29" s="622"/>
      <c r="DX29" s="622"/>
      <c r="DY29" s="622"/>
      <c r="DZ29" s="622"/>
      <c r="EA29" s="622"/>
      <c r="EB29" s="622"/>
      <c r="EC29" s="622"/>
      <c r="ED29" s="622"/>
      <c r="EE29" s="622"/>
      <c r="EF29" s="622"/>
      <c r="EG29" s="622"/>
      <c r="EH29" s="622"/>
      <c r="EI29" s="622"/>
      <c r="EJ29" s="622"/>
      <c r="EK29" s="622"/>
      <c r="EL29" s="622"/>
      <c r="EM29" s="622"/>
      <c r="EN29" s="622"/>
      <c r="EO29" s="622"/>
      <c r="EP29" s="622"/>
      <c r="EQ29" s="622"/>
      <c r="ER29" s="622"/>
      <c r="ES29" s="622"/>
      <c r="ET29" s="622"/>
      <c r="EU29" s="622"/>
      <c r="EV29" s="622"/>
      <c r="EW29" s="622"/>
      <c r="EX29" s="622"/>
      <c r="EY29" s="622"/>
      <c r="EZ29" s="622"/>
      <c r="FA29" s="622"/>
      <c r="FB29" s="622"/>
      <c r="FC29" s="622"/>
      <c r="FD29" s="622"/>
      <c r="FE29" s="622"/>
      <c r="FF29" s="623"/>
      <c r="FH29" s="624" t="s">
        <v>2297</v>
      </c>
      <c r="FI29" s="624"/>
      <c r="FJ29" s="624"/>
      <c r="FK29" s="624"/>
      <c r="FL29" s="624"/>
      <c r="FM29" s="624"/>
      <c r="FN29" s="624"/>
      <c r="FO29" s="624"/>
      <c r="FP29" s="624"/>
      <c r="FQ29" s="624"/>
      <c r="FR29" s="624"/>
      <c r="FS29" s="624"/>
      <c r="FT29" s="624"/>
      <c r="FU29" s="624"/>
      <c r="FV29" s="624"/>
      <c r="FW29" s="624"/>
      <c r="FX29" s="624"/>
      <c r="FY29" s="624"/>
      <c r="FZ29" s="624"/>
      <c r="GA29" s="624"/>
      <c r="GB29" s="624"/>
      <c r="GC29" s="624"/>
      <c r="GD29" s="624"/>
      <c r="GE29" s="624"/>
      <c r="GF29" s="624"/>
      <c r="GG29" s="624"/>
      <c r="GH29" s="624"/>
      <c r="GI29" s="624"/>
      <c r="GJ29" s="624"/>
      <c r="GK29" s="624"/>
      <c r="GL29" s="624"/>
      <c r="GM29" s="624"/>
      <c r="GN29" s="624"/>
      <c r="GO29" s="624"/>
      <c r="GP29" s="624"/>
      <c r="GQ29" s="624"/>
      <c r="GR29" s="624"/>
      <c r="GS29" s="624"/>
      <c r="GT29" s="624"/>
      <c r="GU29" s="624"/>
      <c r="GV29" s="624"/>
      <c r="GW29" s="624"/>
      <c r="GX29" s="624"/>
    </row>
    <row r="30" spans="1:206" s="197" customFormat="1" ht="18.75" customHeight="1" thickBot="1" x14ac:dyDescent="0.3">
      <c r="A30" s="4"/>
      <c r="B30" s="468"/>
      <c r="C30" s="469"/>
      <c r="D30" s="468"/>
      <c r="E30" s="388"/>
      <c r="F30" s="725"/>
      <c r="G30" s="726"/>
      <c r="H30" s="470"/>
      <c r="I30" s="625"/>
      <c r="J30" s="626"/>
      <c r="K30" s="626"/>
      <c r="L30" s="626"/>
      <c r="M30" s="626"/>
      <c r="N30" s="626"/>
      <c r="O30" s="627"/>
      <c r="P30" s="303"/>
      <c r="Q30" s="304"/>
      <c r="R30" s="164"/>
      <c r="S30" s="304"/>
      <c r="T30" s="395"/>
      <c r="U30" s="235" t="str">
        <f t="shared" ref="U30:U40" si="3">IF(B30&lt;&gt;"",+$M$4,"")</f>
        <v/>
      </c>
      <c r="V30" s="417"/>
      <c r="W30" s="723"/>
      <c r="X30" s="724"/>
      <c r="Y30" s="608"/>
      <c r="Z30" s="609"/>
      <c r="AA30" s="205"/>
      <c r="AB30" s="206"/>
      <c r="AC30" s="206"/>
      <c r="AD30" s="207"/>
      <c r="AE30" s="208"/>
      <c r="AF30" s="389"/>
      <c r="AG30" s="206"/>
      <c r="AH30" s="206"/>
      <c r="AI30" s="207"/>
      <c r="AJ30" s="208"/>
      <c r="AK30" s="727"/>
      <c r="AL30" s="728"/>
      <c r="AM30" s="610"/>
      <c r="AN30" s="611"/>
      <c r="AO30" s="471"/>
      <c r="AP30" s="472"/>
      <c r="AQ30" s="472"/>
      <c r="AR30" s="473"/>
      <c r="AS30" s="602"/>
      <c r="AT30" s="603"/>
      <c r="AU30" s="196" t="str">
        <f>IF(AS30&lt;&gt;0,IF(#REF!&lt;&gt;0,"UC erronée",""),"")</f>
        <v/>
      </c>
      <c r="AV30" s="283"/>
      <c r="AW30" s="418">
        <f>IF(ISERROR(IF($BD$28&lt;&gt;"Vrai",(+W30+Y30)*AY30/AX30,IF($BE$28=0,0,(+W30+Y30)*$BE$29/$BE$28))),0,IF($BD$28&lt;&gt;"Vrai",(+W30+Y30)*AY30/AX30,IF($BE$28=0,0,(+W30+Y30)*$BE$29/$BE$28)))</f>
        <v>0</v>
      </c>
      <c r="AX30" s="423"/>
      <c r="AY30" s="424"/>
      <c r="AZ30" s="459"/>
      <c r="BB30" s="1"/>
      <c r="BE30" s="56"/>
      <c r="BF30" s="198"/>
      <c r="BG30" s="437" t="str">
        <f>IF(D30&lt;&gt;"",IF(D30="VE",1,2),"")</f>
        <v/>
      </c>
      <c r="BH30" s="198"/>
      <c r="BI30" s="198"/>
      <c r="BJ30" s="198"/>
      <c r="BK30" s="198"/>
      <c r="BL30" s="240">
        <v>35</v>
      </c>
      <c r="BM30" s="228"/>
      <c r="BN30" s="265" t="b">
        <v>0</v>
      </c>
      <c r="BO30" s="290" t="b">
        <v>0</v>
      </c>
      <c r="BP30" s="270" t="b">
        <v>0</v>
      </c>
      <c r="BR30" s="228">
        <f>IF(V30&lt;&gt;0,1,0)</f>
        <v>0</v>
      </c>
      <c r="BS30" s="198"/>
      <c r="BT30" s="217"/>
      <c r="BU30" s="219">
        <f t="shared" ref="BU30:BU40" si="4">IF(BN30=$BH$40,1,0)</f>
        <v>0</v>
      </c>
      <c r="BV30" s="243">
        <f t="shared" ref="BV30:BV40" si="5">IF(BP30=$BH$40,1,0)</f>
        <v>0</v>
      </c>
      <c r="BW30" s="1"/>
      <c r="BX30" s="329">
        <f>SUM(CE30:CU30)</f>
        <v>0</v>
      </c>
      <c r="BY30" s="330">
        <f>+CD30-AS30</f>
        <v>0</v>
      </c>
      <c r="BZ30" s="313">
        <f t="shared" ref="BZ30:CC40" si="6">+AO30</f>
        <v>0</v>
      </c>
      <c r="CA30" s="314">
        <f t="shared" si="6"/>
        <v>0</v>
      </c>
      <c r="CB30" s="314">
        <f t="shared" si="6"/>
        <v>0</v>
      </c>
      <c r="CC30" s="314">
        <f t="shared" si="6"/>
        <v>0</v>
      </c>
      <c r="CD30" s="315">
        <f>+DN30-DM30</f>
        <v>0</v>
      </c>
      <c r="CE30" s="316">
        <f>VALUE(IF(BZ30&gt;=100,MID(BZ30,1,1),0))</f>
        <v>0</v>
      </c>
      <c r="CF30" s="316">
        <f>VALUE(IF(BZ30&gt;=100,MID(BZ30,2,1),IF(BZ30&gt;=10,MID(BZ30,1,1),0)))</f>
        <v>0</v>
      </c>
      <c r="CG30" s="316">
        <f>VALUE(RIGHT(BZ30,1))</f>
        <v>0</v>
      </c>
      <c r="CH30" s="316">
        <f>VALUE(IF(CA30&gt;=100000,MID(CA30,1,1),0))</f>
        <v>0</v>
      </c>
      <c r="CI30" s="316">
        <f>VALUE(IF(CA30&gt;=100000,MID(CA30,2,1),IF(CA30&gt;=10000,MID(CA30,1,1),0)))</f>
        <v>0</v>
      </c>
      <c r="CJ30" s="316">
        <f>VALUE(IF(CA30&gt;=100000,MID(CA30,3,1),IF(CA30&gt;=10000,MID(CA30,2,1),IF(CA30&gt;=1000,MID(CA30,1,1),0))))</f>
        <v>0</v>
      </c>
      <c r="CK30" s="316">
        <f>VALUE(IF(CA30&gt;=100000,MID(CA30,4,1),IF(CA30&gt;=10000,MID(CA30,3,1),IF(CA30&gt;=1000,MID(CA30,2,1),IF(CA30&gt;=100,MID(CA30,1,1),0)))))</f>
        <v>0</v>
      </c>
      <c r="CL30" s="316">
        <f>VALUE(IF(CA30&gt;=100000,MID(CA30,5,1),IF(CA30&gt;=10000,MID(CA30,4,1),IF(CA30&gt;=1000,MID(CA30,3,1),IF(CA30&gt;=100,MID(CA30,2,1),IF(CA30&gt;=10,MID(CA30,1,1),0))))))</f>
        <v>0</v>
      </c>
      <c r="CM30" s="316">
        <f>VALUE(RIGHT(CA30,1))</f>
        <v>0</v>
      </c>
      <c r="CN30" s="316">
        <f>VALUE(IF(CB30&gt;=100000,MID(CB30,1,1),0))</f>
        <v>0</v>
      </c>
      <c r="CO30" s="316">
        <f>VALUE(IF(CB30&gt;=100000,MID(CB30,2,1),IF(CB30&gt;=10000,MID(CB30,1,1),0)))</f>
        <v>0</v>
      </c>
      <c r="CP30" s="316">
        <f>VALUE(IF(CB30&gt;=100000,MID(CB30,3,1),IF(CB30&gt;=10000,MID(CB30,2,1),IF(CB30&gt;=1000,MID(CB30,1,1),0))))</f>
        <v>0</v>
      </c>
      <c r="CQ30" s="316">
        <f>VALUE(IF(CB30&gt;=100000,MID(CB30,4,1),IF(CB30&gt;=10000,MID(CB30,3,1),IF(CB30&gt;=1000,MID(CB30,2,1),IF(CB30&gt;=100,MID(CB30,1,1),0)))))</f>
        <v>0</v>
      </c>
      <c r="CR30" s="316">
        <f>VALUE(IF(CB30&gt;=100000,MID(CB30,5,1),IF(CB30&gt;=10000,MID(CB30,4,1),IF(CB30&gt;=1000,MID(CB30,3,1),IF(CB30&gt;=100,MID(CB30,2,1),IF(CB30&gt;=10,MID(CB30,1,1),0))))))</f>
        <v>0</v>
      </c>
      <c r="CS30" s="316">
        <f>VALUE(RIGHT(CB30,1))</f>
        <v>0</v>
      </c>
      <c r="CT30" s="316">
        <f>VALUE(IF(CC30&gt;=10,MID(CC30,1,1),0))</f>
        <v>0</v>
      </c>
      <c r="CU30" s="316">
        <f>VALUE(RIGHT(CC30,1))</f>
        <v>0</v>
      </c>
      <c r="CV30" s="317">
        <f>IF(CE30&lt;10,CE30,IF(CE30=10,1,IF(CE30=12,3,IF(CE30=14,5,IF(CE30=16,7,IF(CE30=18,9,0))))))</f>
        <v>0</v>
      </c>
      <c r="CW30" s="317">
        <f>IF(CF30*2&lt;10,(CF30*2),IF(CF30*2=10,1,IF(CF30*2=12,3,IF(CF30*2=14,5,IF(CF30*2=16,7,IF(CF30*2=18,9,0))))))</f>
        <v>0</v>
      </c>
      <c r="CX30" s="317">
        <f>IF(CG30&lt;10,CG30,IF(CG30=10,1,IF(CG30=12,3,IF(CG30=14,5,IF(CG30=16,7,IF(CG30=18,9,0))))))</f>
        <v>0</v>
      </c>
      <c r="CY30" s="317">
        <f>IF(CH30*2&lt;10,(CH30*2),IF(CH30*2=10,1,IF(CH30*2=12,3,IF(CH30*2=14,5,IF(CH30*2=16,7,IF(CH30*2=18,9,0))))))</f>
        <v>0</v>
      </c>
      <c r="CZ30" s="317">
        <f>IF(CI30&lt;10,CI30,IF(CI30=10,1,IF(CI30=12,3,IF(CI30=14,5,IF(CI30=16,7,IF(CI30=18,9,0))))))</f>
        <v>0</v>
      </c>
      <c r="DA30" s="317">
        <f>IF(CJ30*2&lt;10,(CJ30*2),IF(CJ30*2=10,1,IF(CJ30*2=12,3,IF(CJ30*2=14,5,IF(CJ30*2=16,7,IF(CJ30*2=18,9,0))))))</f>
        <v>0</v>
      </c>
      <c r="DB30" s="317">
        <f>IF(CK30&lt;10,CK30,IF(CK30=10,1,IF(CK30=12,3,IF(CK30=14,5,IF(CK30=16,7,IF(CK30=18,9,0))))))</f>
        <v>0</v>
      </c>
      <c r="DC30" s="317">
        <f>IF(CL30*2&lt;10,(CL30*2),IF(CL30*2=10,1,IF(CL30*2=12,3,IF(CL30*2=14,5,IF(CL30*2=16,7,IF(CL30*2=18,9,0))))))</f>
        <v>0</v>
      </c>
      <c r="DD30" s="317">
        <f>IF(CM30&lt;10,CM30,IF(CM30=10,1,IF(CM30=12,3,IF(CM30=14,5,IF(CM30=16,7,IF(CM30=18,9,0))))))</f>
        <v>0</v>
      </c>
      <c r="DE30" s="317">
        <f>IF(CN30*2&lt;10,(CN30*2),IF(CN30*2=10,1,IF(CN30*2=12,3,IF(CN30*2=14,5,IF(CN30*2=16,7,IF(CN30*2=18,9,0))))))</f>
        <v>0</v>
      </c>
      <c r="DF30" s="317">
        <f>IF(CO30&lt;10,CO30,IF(CO30=10,1,IF(CO30=12,3,IF(CO30=14,5,IF(CO30=16,7,IF(CO30=18,9,0))))))</f>
        <v>0</v>
      </c>
      <c r="DG30" s="317">
        <f>IF(CP30*2&lt;10,(CP30*2),IF(CP30*2=10,1,IF(CP30*2=12,3,IF(CP30*2=14,5,IF(CP30*2=16,7,IF(CP30*2=18,9,0))))))</f>
        <v>0</v>
      </c>
      <c r="DH30" s="317">
        <f>IF(CQ30&lt;10,CQ30,IF(CQ30=10,1,IF(CQ30=12,3,IF(CQ30=14,5,IF(CQ30=16,7,IF(CQ30=18,9,0))))))</f>
        <v>0</v>
      </c>
      <c r="DI30" s="317">
        <f>IF(CR30*2&lt;10,(CR30*2),IF(CR30*2=10,1,IF(CR30*2=12,3,IF(CR30*2=14,5,IF(CR30*2=16,7,IF(CR30*2=18,9,0))))))</f>
        <v>0</v>
      </c>
      <c r="DJ30" s="317">
        <f>IF(CS30&lt;10,CS30,IF(CS30=10,1,IF(CS30=12,3,IF(CS30=14,5,IF(CS30=16,7,IF(CS30=18,9,0))))))</f>
        <v>0</v>
      </c>
      <c r="DK30" s="317">
        <f>IF(CT30*2&lt;10,(CT30*2),IF(CT30*2=10,1,IF(CT30*2=12,3,IF(CT30*2=14,5,IF(CT30*2=16,7,IF(CT30*2=18,9,0))))))</f>
        <v>0</v>
      </c>
      <c r="DL30" s="320">
        <f>IF(CU30&lt;10,CU30,IF(CU30=10,1,IF(CU30=12,3,IF(CU30=14,5,IF(CU30=16,7,IF(CU30=18,9,0))))))</f>
        <v>0</v>
      </c>
      <c r="DM30" s="323">
        <f>SUM(CV30:DL30)</f>
        <v>0</v>
      </c>
      <c r="DN30" s="318">
        <f>CEILING(DM30,10)</f>
        <v>0</v>
      </c>
      <c r="DO30" s="1"/>
      <c r="DP30" s="327">
        <f>SUM(DR30:DU30)</f>
        <v>0</v>
      </c>
      <c r="DQ30" s="328">
        <f t="shared" ref="DQ30:DQ40" si="7">+DV30-AE30</f>
        <v>0</v>
      </c>
      <c r="DR30" s="245">
        <f t="shared" ref="DR30:DU40" si="8">+AA30</f>
        <v>0</v>
      </c>
      <c r="DS30" s="245">
        <f t="shared" si="8"/>
        <v>0</v>
      </c>
      <c r="DT30" s="245">
        <f t="shared" si="8"/>
        <v>0</v>
      </c>
      <c r="DU30" s="245">
        <f t="shared" si="8"/>
        <v>0</v>
      </c>
      <c r="DV30" s="195">
        <f>+FF30-FE30</f>
        <v>0</v>
      </c>
      <c r="DW30" s="246">
        <f>VALUE(IF(DR30&gt;=100,MID(DR30,1,1),0))</f>
        <v>0</v>
      </c>
      <c r="DX30" s="246">
        <f>VALUE(IF(DR30&gt;=100,MID(DR30,2,1),IF(DR30&gt;=10,MID(DR30,1,1),0)))</f>
        <v>0</v>
      </c>
      <c r="DY30" s="246">
        <f>VALUE(RIGHT(DR30,1))</f>
        <v>0</v>
      </c>
      <c r="DZ30" s="246">
        <f>VALUE(IF(DS30&gt;=100000,MID(DS30,1,1),0))</f>
        <v>0</v>
      </c>
      <c r="EA30" s="246">
        <f>VALUE(IF(DS30&gt;=100000,MID(DS30,2,1),IF(DS30&gt;=10000,MID(DS30,1,1),0)))</f>
        <v>0</v>
      </c>
      <c r="EB30" s="246">
        <f>VALUE(IF(DS30&gt;=100000,MID(DS30,3,1),IF(DS30&gt;=10000,MID(DS30,2,1),IF(DS30&gt;=1000,MID(DS30,1,1),0))))</f>
        <v>0</v>
      </c>
      <c r="EC30" s="246">
        <f>VALUE(IF(DS30&gt;=100000,MID(DS30,4,1),IF(DS30&gt;=10000,MID(DS30,3,1),IF(DS30&gt;=1000,MID(DS30,2,1),IF(DS30&gt;=100,MID(DS30,1,1),0)))))</f>
        <v>0</v>
      </c>
      <c r="ED30" s="246">
        <f>VALUE(IF(DS30&gt;=100000,MID(DS30,5,1),IF(DS30&gt;=10000,MID(DS30,4,1),IF(DS30&gt;=1000,MID(DS30,3,1),IF(DS30&gt;=100,MID(DS30,2,1),IF(DS30&gt;=10,MID(DS30,1,1),0))))))</f>
        <v>0</v>
      </c>
      <c r="EE30" s="246">
        <f>VALUE(RIGHT(DS30,1))</f>
        <v>0</v>
      </c>
      <c r="EF30" s="246">
        <f>VALUE(IF(DT30&gt;=100000,MID(DT30,1,1),0))</f>
        <v>0</v>
      </c>
      <c r="EG30" s="246">
        <f>VALUE(IF(DT30&gt;=100000,MID(DT30,2,1),IF(DT30&gt;=10000,MID(DT30,1,1),0)))</f>
        <v>0</v>
      </c>
      <c r="EH30" s="246">
        <f>VALUE(IF(DT30&gt;=100000,MID(DT30,3,1),IF(DT30&gt;=10000,MID(DT30,2,1),IF(DT30&gt;=1000,MID(DT30,1,1),0))))</f>
        <v>0</v>
      </c>
      <c r="EI30" s="246">
        <f>VALUE(IF(DT30&gt;=100000,MID(DT30,4,1),IF(DT30&gt;=10000,MID(DT30,3,1),IF(DT30&gt;=1000,MID(DT30,2,1),IF(DT30&gt;=100,MID(DT30,1,1),0)))))</f>
        <v>0</v>
      </c>
      <c r="EJ30" s="246">
        <f>VALUE(IF(DT30&gt;=100000,MID(DT30,5,1),IF(DT30&gt;=10000,MID(DT30,4,1),IF(DT30&gt;=1000,MID(DT30,3,1),IF(DT30&gt;=100,MID(DT30,2,1),IF(DT30&gt;=10,MID(DT30,1,1),0))))))</f>
        <v>0</v>
      </c>
      <c r="EK30" s="246">
        <f>VALUE(RIGHT(DT30,1))</f>
        <v>0</v>
      </c>
      <c r="EL30" s="246">
        <f>VALUE(IF(DU30&gt;=10,MID(DU30,1,1),0))</f>
        <v>0</v>
      </c>
      <c r="EM30" s="246">
        <f>VALUE(RIGHT(DU30,1))</f>
        <v>0</v>
      </c>
      <c r="EN30" s="247">
        <f>IF(DW30&lt;10,DW30,IF(DW30=10,1,IF(DW30=12,3,IF(DW30=14,5,IF(DW30=16,7,IF(DW30=18,9,0))))))</f>
        <v>0</v>
      </c>
      <c r="EO30" s="247">
        <f>IF(DX30*2&lt;10,(DX30*2),IF(DX30*2=10,1,IF(DX30*2=12,3,IF(DX30*2=14,5,IF(DX30*2=16,7,IF(DX30*2=18,9,0))))))</f>
        <v>0</v>
      </c>
      <c r="EP30" s="247">
        <f>IF(DY30&lt;10,DY30,IF(DY30=10,1,IF(DY30=12,3,IF(DY30=14,5,IF(DY30=16,7,IF(DY30=18,9,0))))))</f>
        <v>0</v>
      </c>
      <c r="EQ30" s="247">
        <f>IF(DZ30*2&lt;10,(DZ30*2),IF(DZ30*2=10,1,IF(DZ30*2=12,3,IF(DZ30*2=14,5,IF(DZ30*2=16,7,IF(DZ30*2=18,9,0))))))</f>
        <v>0</v>
      </c>
      <c r="ER30" s="247">
        <f>IF(EA30&lt;10,EA30,IF(EA30=10,1,IF(EA30=12,3,IF(EA30=14,5,IF(EA30=16,7,IF(EA30=18,9,0))))))</f>
        <v>0</v>
      </c>
      <c r="ES30" s="247">
        <f>IF(EB30*2&lt;10,(EB30*2),IF(EB30*2=10,1,IF(EB30*2=12,3,IF(EB30*2=14,5,IF(EB30*2=16,7,IF(EB30*2=18,9,0))))))</f>
        <v>0</v>
      </c>
      <c r="ET30" s="247">
        <f>IF(EC30&lt;10,EC30,IF(EC30=10,1,IF(EC30=12,3,IF(EC30=14,5,IF(EC30=16,7,IF(EC30=18,9,0))))))</f>
        <v>0</v>
      </c>
      <c r="EU30" s="247">
        <f>IF(ED30*2&lt;10,(ED30*2),IF(ED30*2=10,1,IF(ED30*2=12,3,IF(ED30*2=14,5,IF(ED30*2=16,7,IF(ED30*2=18,9,0))))))</f>
        <v>0</v>
      </c>
      <c r="EV30" s="247">
        <f>IF(EE30&lt;10,EE30,IF(EE30=10,1,IF(EE30=12,3,IF(EE30=14,5,IF(EE30=16,7,IF(EE30=18,9,0))))))</f>
        <v>0</v>
      </c>
      <c r="EW30" s="247">
        <f>IF(EF30*2&lt;10,(EF30*2),IF(EF30*2=10,1,IF(EF30*2=12,3,IF(EF30*2=14,5,IF(EF30*2=16,7,IF(EF30*2=18,9,0))))))</f>
        <v>0</v>
      </c>
      <c r="EX30" s="247">
        <f>IF(EG30&lt;10,EG30,IF(EG30=10,1,IF(EG30=12,3,IF(EG30=14,5,IF(EG30=16,7,IF(EG30=18,9,0))))))</f>
        <v>0</v>
      </c>
      <c r="EY30" s="247">
        <f>IF(EH30*2&lt;10,(EH30*2),IF(EH30*2=10,1,IF(EH30*2=12,3,IF(EH30*2=14,5,IF(EH30*2=16,7,IF(EH30*2=18,9,0))))))</f>
        <v>0</v>
      </c>
      <c r="EZ30" s="247">
        <f>IF(EI30&lt;10,EI30,IF(EI30=10,1,IF(EI30=12,3,IF(EI30=14,5,IF(EI30=16,7,IF(EI30=18,9,0))))))</f>
        <v>0</v>
      </c>
      <c r="FA30" s="247">
        <f>IF(EJ30*2&lt;10,(EJ30*2),IF(EJ30*2=10,1,IF(EJ30*2=12,3,IF(EJ30*2=14,5,IF(EJ30*2=16,7,IF(EJ30*2=18,9,0))))))</f>
        <v>0</v>
      </c>
      <c r="FB30" s="247">
        <f>IF(EK30&lt;10,EK30,IF(EK30=10,1,IF(EK30=12,3,IF(EK30=14,5,IF(EK30=16,7,IF(EK30=18,9,0))))))</f>
        <v>0</v>
      </c>
      <c r="FC30" s="247">
        <f>IF(EL30*2&lt;10,(EL30*2),IF(EL30*2=10,1,IF(EL30*2=12,3,IF(EL30*2=14,5,IF(EL30*2=16,7,IF(EL30*2=18,9,0))))))</f>
        <v>0</v>
      </c>
      <c r="FD30" s="247">
        <f>IF(EM30&lt;10,EM30,IF(EM30=10,1,IF(EM30=12,3,IF(EM30=14,5,IF(EM30=16,7,IF(EM30=18,9,0))))))</f>
        <v>0</v>
      </c>
      <c r="FE30" s="248">
        <f>SUM(EN30:FD30)</f>
        <v>0</v>
      </c>
      <c r="FF30" s="249">
        <f>CEILING(FE30,10)</f>
        <v>0</v>
      </c>
      <c r="FG30" s="1"/>
      <c r="FH30" s="325">
        <f>SUM(FJ30:FM30)</f>
        <v>0</v>
      </c>
      <c r="FI30" s="326">
        <f>+FN30-AJ30</f>
        <v>0</v>
      </c>
      <c r="FJ30" s="245">
        <f>+AF30</f>
        <v>0</v>
      </c>
      <c r="FK30" s="245">
        <f>+AG30</f>
        <v>0</v>
      </c>
      <c r="FL30" s="245">
        <f>+AH30</f>
        <v>0</v>
      </c>
      <c r="FM30" s="245">
        <f>+AI30</f>
        <v>0</v>
      </c>
      <c r="FN30" s="195">
        <f>+GX30-GW30</f>
        <v>0</v>
      </c>
      <c r="FO30" s="246">
        <f>VALUE(IF(FJ30&gt;=100,MID(FJ30,1,1),0))</f>
        <v>0</v>
      </c>
      <c r="FP30" s="246">
        <f>VALUE(IF(FJ30&gt;=100,MID(FJ30,2,1),IF(FJ30&gt;=10,MID(FJ30,1,1),0)))</f>
        <v>0</v>
      </c>
      <c r="FQ30" s="246">
        <f>VALUE(RIGHT(FJ30,1))</f>
        <v>0</v>
      </c>
      <c r="FR30" s="246">
        <f>VALUE(IF(FK30&gt;=100000,MID(FK30,1,1),0))</f>
        <v>0</v>
      </c>
      <c r="FS30" s="246">
        <f>VALUE(IF(FK30&gt;=100000,MID(FK30,2,1),IF(FK30&gt;=10000,MID(FK30,1,1),0)))</f>
        <v>0</v>
      </c>
      <c r="FT30" s="246">
        <f>VALUE(IF(FK30&gt;=100000,MID(FK30,3,1),IF(FK30&gt;=10000,MID(FK30,2,1),IF(FK30&gt;=1000,MID(FK30,1,1),0))))</f>
        <v>0</v>
      </c>
      <c r="FU30" s="246">
        <f>VALUE(IF(FK30&gt;=100000,MID(FK30,4,1),IF(FK30&gt;=10000,MID(FK30,3,1),IF(FK30&gt;=1000,MID(FK30,2,1),IF(FK30&gt;=100,MID(FK30,1,1),0)))))</f>
        <v>0</v>
      </c>
      <c r="FV30" s="246">
        <f>VALUE(IF(FK30&gt;=100000,MID(FK30,5,1),IF(FK30&gt;=10000,MID(FK30,4,1),IF(FK30&gt;=1000,MID(FK30,3,1),IF(FK30&gt;=100,MID(FK30,2,1),IF(FK30&gt;=10,MID(FK30,1,1),0))))))</f>
        <v>0</v>
      </c>
      <c r="FW30" s="246">
        <f>VALUE(RIGHT(FK30,1))</f>
        <v>0</v>
      </c>
      <c r="FX30" s="246">
        <f>VALUE(IF(FL30&gt;=100000,MID(FL30,1,1),0))</f>
        <v>0</v>
      </c>
      <c r="FY30" s="246">
        <f>VALUE(IF(FL30&gt;=100000,MID(FL30,2,1),IF(FL30&gt;=10000,MID(FL30,1,1),0)))</f>
        <v>0</v>
      </c>
      <c r="FZ30" s="246">
        <f>VALUE(IF(FL30&gt;=100000,MID(FL30,3,1),IF(FL30&gt;=10000,MID(FL30,2,1),IF(FL30&gt;=1000,MID(FL30,1,1),0))))</f>
        <v>0</v>
      </c>
      <c r="GA30" s="246">
        <f>VALUE(IF(FL30&gt;=100000,MID(FL30,4,1),IF(FL30&gt;=10000,MID(FL30,3,1),IF(FL30&gt;=1000,MID(FL30,2,1),IF(FL30&gt;=100,MID(FL30,1,1),0)))))</f>
        <v>0</v>
      </c>
      <c r="GB30" s="246">
        <f>VALUE(IF(FL30&gt;=100000,MID(FL30,5,1),IF(FL30&gt;=10000,MID(FL30,4,1),IF(FL30&gt;=1000,MID(FL30,3,1),IF(FL30&gt;=100,MID(FL30,2,1),IF(FL30&gt;=10,MID(FL30,1,1),0))))))</f>
        <v>0</v>
      </c>
      <c r="GC30" s="246">
        <f>VALUE(RIGHT(FL30,1))</f>
        <v>0</v>
      </c>
      <c r="GD30" s="246">
        <f>VALUE(IF(FM30&gt;=10,MID(FM30,1,1),0))</f>
        <v>0</v>
      </c>
      <c r="GE30" s="246">
        <f>VALUE(RIGHT(FM30,1))</f>
        <v>0</v>
      </c>
      <c r="GF30" s="247">
        <f>IF(FO30&lt;10,FO30,IF(FO30=10,1,IF(FO30=12,3,IF(FO30=14,5,IF(FO30=16,7,IF(FO30=18,9,0))))))</f>
        <v>0</v>
      </c>
      <c r="GG30" s="247">
        <f>IF(FP30*2&lt;10,(FP30*2),IF(FP30*2=10,1,IF(FP30*2=12,3,IF(FP30*2=14,5,IF(FP30*2=16,7,IF(FP30*2=18,9,0))))))</f>
        <v>0</v>
      </c>
      <c r="GH30" s="247">
        <f>IF(FQ30&lt;10,FQ30,IF(FQ30=10,1,IF(FQ30=12,3,IF(FQ30=14,5,IF(FQ30=16,7,IF(FQ30=18,9,0))))))</f>
        <v>0</v>
      </c>
      <c r="GI30" s="247">
        <f>IF(FR30*2&lt;10,(FR30*2),IF(FR30*2=10,1,IF(FR30*2=12,3,IF(FR30*2=14,5,IF(FR30*2=16,7,IF(FR30*2=18,9,0))))))</f>
        <v>0</v>
      </c>
      <c r="GJ30" s="247">
        <f>IF(FS30&lt;10,FS30,IF(FS30=10,1,IF(FS30=12,3,IF(FS30=14,5,IF(FS30=16,7,IF(FS30=18,9,0))))))</f>
        <v>0</v>
      </c>
      <c r="GK30" s="247">
        <f>IF(FT30*2&lt;10,(FT30*2),IF(FT30*2=10,1,IF(FT30*2=12,3,IF(FT30*2=14,5,IF(FT30*2=16,7,IF(FT30*2=18,9,0))))))</f>
        <v>0</v>
      </c>
      <c r="GL30" s="247">
        <f>IF(FU30&lt;10,FU30,IF(FU30=10,1,IF(FU30=12,3,IF(FU30=14,5,IF(FU30=16,7,IF(FU30=18,9,0))))))</f>
        <v>0</v>
      </c>
      <c r="GM30" s="247">
        <f>IF(FV30*2&lt;10,(FV30*2),IF(FV30*2=10,1,IF(FV30*2=12,3,IF(FV30*2=14,5,IF(FV30*2=16,7,IF(FV30*2=18,9,0))))))</f>
        <v>0</v>
      </c>
      <c r="GN30" s="247">
        <f>IF(FW30&lt;10,FW30,IF(FW30=10,1,IF(FW30=12,3,IF(FW30=14,5,IF(FW30=16,7,IF(FW30=18,9,0))))))</f>
        <v>0</v>
      </c>
      <c r="GO30" s="247">
        <f>IF(FX30*2&lt;10,(FX30*2),IF(FX30*2=10,1,IF(FX30*2=12,3,IF(FX30*2=14,5,IF(FX30*2=16,7,IF(FX30*2=18,9,0))))))</f>
        <v>0</v>
      </c>
      <c r="GP30" s="247">
        <f>IF(FY30&lt;10,FY30,IF(FY30=10,1,IF(FY30=12,3,IF(FY30=14,5,IF(FY30=16,7,IF(FY30=18,9,0))))))</f>
        <v>0</v>
      </c>
      <c r="GQ30" s="247">
        <f>IF(FZ30*2&lt;10,(FZ30*2),IF(FZ30*2=10,1,IF(FZ30*2=12,3,IF(FZ30*2=14,5,IF(FZ30*2=16,7,IF(FZ30*2=18,9,0))))))</f>
        <v>0</v>
      </c>
      <c r="GR30" s="247">
        <f>IF(GA30&lt;10,GA30,IF(GA30=10,1,IF(GA30=12,3,IF(GA30=14,5,IF(GA30=16,7,IF(GA30=18,9,0))))))</f>
        <v>0</v>
      </c>
      <c r="GS30" s="247">
        <f>IF(GB30*2&lt;10,(GB30*2),IF(GB30*2=10,1,IF(GB30*2=12,3,IF(GB30*2=14,5,IF(GB30*2=16,7,IF(GB30*2=18,9,0))))))</f>
        <v>0</v>
      </c>
      <c r="GT30" s="247">
        <f>IF(GC30&lt;10,GC30,IF(GC30=10,1,IF(GC30=12,3,IF(GC30=14,5,IF(GC30=16,7,IF(GC30=18,9,0))))))</f>
        <v>0</v>
      </c>
      <c r="GU30" s="247">
        <f>IF(GD30*2&lt;10,(GD30*2),IF(GD30*2=10,1,IF(GD30*2=12,3,IF(GD30*2=14,5,IF(GD30*2=16,7,IF(GD30*2=18,9,0))))))</f>
        <v>0</v>
      </c>
      <c r="GV30" s="247">
        <f>IF(GE30&lt;10,GE30,IF(GE30=10,1,IF(GE30=12,3,IF(GE30=14,5,IF(GE30=16,7,IF(GE30=18,9,0))))))</f>
        <v>0</v>
      </c>
      <c r="GW30" s="248">
        <f>SUM(GF30:GV30)</f>
        <v>0</v>
      </c>
      <c r="GX30" s="249">
        <f>CEILING(GW30,10)</f>
        <v>0</v>
      </c>
    </row>
    <row r="31" spans="1:206" ht="18.75" customHeight="1" thickBot="1" x14ac:dyDescent="0.3">
      <c r="A31" s="4"/>
      <c r="B31" s="180"/>
      <c r="C31" s="181"/>
      <c r="D31" s="180"/>
      <c r="E31" s="182"/>
      <c r="F31" s="604"/>
      <c r="G31" s="605"/>
      <c r="H31" s="349"/>
      <c r="I31" s="591"/>
      <c r="J31" s="592"/>
      <c r="K31" s="592"/>
      <c r="L31" s="592"/>
      <c r="M31" s="592"/>
      <c r="N31" s="592"/>
      <c r="O31" s="593"/>
      <c r="P31" s="305"/>
      <c r="Q31" s="306"/>
      <c r="R31" s="264"/>
      <c r="S31" s="304"/>
      <c r="T31" s="182"/>
      <c r="U31" s="235" t="str">
        <f t="shared" si="3"/>
        <v/>
      </c>
      <c r="V31" s="419"/>
      <c r="W31" s="723"/>
      <c r="X31" s="724"/>
      <c r="Y31" s="608"/>
      <c r="Z31" s="609"/>
      <c r="AA31" s="205"/>
      <c r="AB31" s="206"/>
      <c r="AC31" s="206"/>
      <c r="AD31" s="207"/>
      <c r="AE31" s="208"/>
      <c r="AF31" s="214"/>
      <c r="AG31" s="215"/>
      <c r="AH31" s="215"/>
      <c r="AI31" s="222"/>
      <c r="AJ31" s="278"/>
      <c r="AK31" s="598"/>
      <c r="AL31" s="599"/>
      <c r="AM31" s="610"/>
      <c r="AN31" s="611"/>
      <c r="AO31" s="471"/>
      <c r="AP31" s="472"/>
      <c r="AQ31" s="472"/>
      <c r="AR31" s="473"/>
      <c r="AS31" s="602"/>
      <c r="AT31" s="603"/>
      <c r="AU31" s="71" t="str">
        <f>IF(AS31&lt;&gt;0,IF(#REF!&lt;&gt;0,"UC erronée",""),"")</f>
        <v/>
      </c>
      <c r="AV31" s="5"/>
      <c r="AW31" s="418">
        <f t="shared" ref="AW31:AW40" si="9">IF(ISERROR(IF($BD$28&lt;&gt;"Vrai",(+W31+Y31)*AY31/AX31,IF($BE$28=0,0,(+W31+Y31)*$BE$29/$BE$28))),0,IF($BD$28&lt;&gt;"Vrai",(+W31+Y31)*AY31/AX31,IF($BE$28=0,0,(+W31+Y31)*$BE$29/$BE$28)))</f>
        <v>0</v>
      </c>
      <c r="AX31" s="423"/>
      <c r="AY31" s="424"/>
      <c r="AZ31" s="459"/>
      <c r="BD31" s="277"/>
      <c r="BE31" s="452" t="s">
        <v>9191</v>
      </c>
      <c r="BF31" s="16"/>
      <c r="BG31" s="17" t="str">
        <f>IF(D31&lt;&gt;"",IF(D31="VE",1,2),"")</f>
        <v/>
      </c>
      <c r="BH31" s="16"/>
      <c r="BI31" s="16"/>
      <c r="BL31" s="239">
        <v>36</v>
      </c>
      <c r="BM31" s="266"/>
      <c r="BN31" s="265" t="b">
        <v>0</v>
      </c>
      <c r="BO31" s="266" t="b">
        <v>0</v>
      </c>
      <c r="BP31" s="270" t="b">
        <v>0</v>
      </c>
      <c r="BR31" s="228">
        <f t="shared" ref="BR31:BR40" si="10">IF(V31&lt;&gt;0,1,0)</f>
        <v>0</v>
      </c>
      <c r="BS31" s="16"/>
      <c r="BU31" s="219">
        <f t="shared" si="4"/>
        <v>0</v>
      </c>
      <c r="BV31" s="243">
        <f t="shared" si="5"/>
        <v>0</v>
      </c>
      <c r="BX31" s="331">
        <f t="shared" ref="BX31:BX40" si="11">SUM(CE31:CU31)</f>
        <v>0</v>
      </c>
      <c r="BY31" s="332">
        <f t="shared" ref="BY31:BY40" si="12">+CD31-AS31</f>
        <v>0</v>
      </c>
      <c r="BZ31" s="311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170">
        <f t="shared" ref="CD31:CD40" si="13">+DN31-DM31</f>
        <v>0</v>
      </c>
      <c r="CE31" s="169">
        <f t="shared" ref="CE31:CE40" si="14">VALUE(IF(BZ31&gt;=100,MID(BZ31,1,1),0))</f>
        <v>0</v>
      </c>
      <c r="CF31" s="169">
        <f t="shared" ref="CF31:CF40" si="15">VALUE(IF(BZ31&gt;=100,MID(BZ31,2,1),IF(BZ31&gt;=10,MID(BZ31,1,1),0)))</f>
        <v>0</v>
      </c>
      <c r="CG31" s="169">
        <f t="shared" ref="CG31:CG40" si="16">VALUE(RIGHT(BZ31,1))</f>
        <v>0</v>
      </c>
      <c r="CH31" s="169">
        <f t="shared" ref="CH31:CH40" si="17">VALUE(IF(CA31&gt;=100000,MID(CA31,1,1),0))</f>
        <v>0</v>
      </c>
      <c r="CI31" s="169">
        <f t="shared" ref="CI31:CI40" si="18">VALUE(IF(CA31&gt;=100000,MID(CA31,2,1),IF(CA31&gt;=10000,MID(CA31,1,1),0)))</f>
        <v>0</v>
      </c>
      <c r="CJ31" s="169">
        <f t="shared" ref="CJ31:CJ40" si="19">VALUE(IF(CA31&gt;=100000,MID(CA31,3,1),IF(CA31&gt;=10000,MID(CA31,2,1),IF(CA31&gt;=1000,MID(CA31,1,1),0))))</f>
        <v>0</v>
      </c>
      <c r="CK31" s="169">
        <f t="shared" ref="CK31:CK40" si="20">VALUE(IF(CA31&gt;=100000,MID(CA31,4,1),IF(CA31&gt;=10000,MID(CA31,3,1),IF(CA31&gt;=1000,MID(CA31,2,1),IF(CA31&gt;=100,MID(CA31,1,1),0)))))</f>
        <v>0</v>
      </c>
      <c r="CL31" s="169">
        <f t="shared" ref="CL31:CL40" si="21">VALUE(IF(CA31&gt;=100000,MID(CA31,5,1),IF(CA31&gt;=10000,MID(CA31,4,1),IF(CA31&gt;=1000,MID(CA31,3,1),IF(CA31&gt;=100,MID(CA31,2,1),IF(CA31&gt;=10,MID(CA31,1,1),0))))))</f>
        <v>0</v>
      </c>
      <c r="CM31" s="169">
        <f t="shared" ref="CM31:CM40" si="22">VALUE(RIGHT(CA31,1))</f>
        <v>0</v>
      </c>
      <c r="CN31" s="169">
        <f t="shared" ref="CN31:CN40" si="23">VALUE(IF(CB31&gt;=100000,MID(CB31,1,1),0))</f>
        <v>0</v>
      </c>
      <c r="CO31" s="169">
        <f t="shared" ref="CO31:CO40" si="24">VALUE(IF(CB31&gt;=100000,MID(CB31,2,1),IF(CB31&gt;=10000,MID(CB31,1,1),0)))</f>
        <v>0</v>
      </c>
      <c r="CP31" s="169">
        <f t="shared" ref="CP31:CP40" si="25">VALUE(IF(CB31&gt;=100000,MID(CB31,3,1),IF(CB31&gt;=10000,MID(CB31,2,1),IF(CB31&gt;=1000,MID(CB31,1,1),0))))</f>
        <v>0</v>
      </c>
      <c r="CQ31" s="169">
        <f t="shared" ref="CQ31:CQ40" si="26">VALUE(IF(CB31&gt;=100000,MID(CB31,4,1),IF(CB31&gt;=10000,MID(CB31,3,1),IF(CB31&gt;=1000,MID(CB31,2,1),IF(CB31&gt;=100,MID(CB31,1,1),0)))))</f>
        <v>0</v>
      </c>
      <c r="CR31" s="169">
        <f t="shared" ref="CR31:CR40" si="27">VALUE(IF(CB31&gt;=100000,MID(CB31,5,1),IF(CB31&gt;=10000,MID(CB31,4,1),IF(CB31&gt;=1000,MID(CB31,3,1),IF(CB31&gt;=100,MID(CB31,2,1),IF(CB31&gt;=10,MID(CB31,1,1),0))))))</f>
        <v>0</v>
      </c>
      <c r="CS31" s="169">
        <f t="shared" ref="CS31:CS40" si="28">VALUE(RIGHT(CB31,1))</f>
        <v>0</v>
      </c>
      <c r="CT31" s="169">
        <f t="shared" ref="CT31:CT40" si="29">VALUE(IF(CC31&gt;=10,MID(CC31,1,1),0))</f>
        <v>0</v>
      </c>
      <c r="CU31" s="169">
        <f t="shared" ref="CU31:CU40" si="30">VALUE(RIGHT(CC31,1))</f>
        <v>0</v>
      </c>
      <c r="CV31" s="167">
        <f t="shared" ref="CV31:CV40" si="31">IF(CE31&lt;10,CE31,IF(CE31=10,1,IF(CE31=12,3,IF(CE31=14,5,IF(CE31=16,7,IF(CE31=18,9,0))))))</f>
        <v>0</v>
      </c>
      <c r="CW31" s="167">
        <f t="shared" ref="CW31:CW40" si="32">IF(CF31*2&lt;10,(CF31*2),IF(CF31*2=10,1,IF(CF31*2=12,3,IF(CF31*2=14,5,IF(CF31*2=16,7,IF(CF31*2=18,9,0))))))</f>
        <v>0</v>
      </c>
      <c r="CX31" s="167">
        <f t="shared" ref="CX31:CX40" si="33">IF(CG31&lt;10,CG31,IF(CG31=10,1,IF(CG31=12,3,IF(CG31=14,5,IF(CG31=16,7,IF(CG31=18,9,0))))))</f>
        <v>0</v>
      </c>
      <c r="CY31" s="167">
        <f t="shared" ref="CY31:CY40" si="34">IF(CH31*2&lt;10,(CH31*2),IF(CH31*2=10,1,IF(CH31*2=12,3,IF(CH31*2=14,5,IF(CH31*2=16,7,IF(CH31*2=18,9,0))))))</f>
        <v>0</v>
      </c>
      <c r="CZ31" s="167">
        <f t="shared" ref="CZ31:CZ40" si="35">IF(CI31&lt;10,CI31,IF(CI31=10,1,IF(CI31=12,3,IF(CI31=14,5,IF(CI31=16,7,IF(CI31=18,9,0))))))</f>
        <v>0</v>
      </c>
      <c r="DA31" s="167">
        <f t="shared" ref="DA31:DA40" si="36">IF(CJ31*2&lt;10,(CJ31*2),IF(CJ31*2=10,1,IF(CJ31*2=12,3,IF(CJ31*2=14,5,IF(CJ31*2=16,7,IF(CJ31*2=18,9,0))))))</f>
        <v>0</v>
      </c>
      <c r="DB31" s="167">
        <f t="shared" ref="DB31:DB40" si="37">IF(CK31&lt;10,CK31,IF(CK31=10,1,IF(CK31=12,3,IF(CK31=14,5,IF(CK31=16,7,IF(CK31=18,9,0))))))</f>
        <v>0</v>
      </c>
      <c r="DC31" s="167">
        <f t="shared" ref="DC31:DC40" si="38">IF(CL31*2&lt;10,(CL31*2),IF(CL31*2=10,1,IF(CL31*2=12,3,IF(CL31*2=14,5,IF(CL31*2=16,7,IF(CL31*2=18,9,0))))))</f>
        <v>0</v>
      </c>
      <c r="DD31" s="167">
        <f t="shared" ref="DD31:DD40" si="39">IF(CM31&lt;10,CM31,IF(CM31=10,1,IF(CM31=12,3,IF(CM31=14,5,IF(CM31=16,7,IF(CM31=18,9,0))))))</f>
        <v>0</v>
      </c>
      <c r="DE31" s="167">
        <f t="shared" ref="DE31:DE40" si="40">IF(CN31*2&lt;10,(CN31*2),IF(CN31*2=10,1,IF(CN31*2=12,3,IF(CN31*2=14,5,IF(CN31*2=16,7,IF(CN31*2=18,9,0))))))</f>
        <v>0</v>
      </c>
      <c r="DF31" s="167">
        <f t="shared" ref="DF31:DF40" si="41">IF(CO31&lt;10,CO31,IF(CO31=10,1,IF(CO31=12,3,IF(CO31=14,5,IF(CO31=16,7,IF(CO31=18,9,0))))))</f>
        <v>0</v>
      </c>
      <c r="DG31" s="167">
        <f t="shared" ref="DG31:DG40" si="42">IF(CP31*2&lt;10,(CP31*2),IF(CP31*2=10,1,IF(CP31*2=12,3,IF(CP31*2=14,5,IF(CP31*2=16,7,IF(CP31*2=18,9,0))))))</f>
        <v>0</v>
      </c>
      <c r="DH31" s="167">
        <f t="shared" ref="DH31:DH40" si="43">IF(CQ31&lt;10,CQ31,IF(CQ31=10,1,IF(CQ31=12,3,IF(CQ31=14,5,IF(CQ31=16,7,IF(CQ31=18,9,0))))))</f>
        <v>0</v>
      </c>
      <c r="DI31" s="167">
        <f t="shared" ref="DI31:DI40" si="44">IF(CR31*2&lt;10,(CR31*2),IF(CR31*2=10,1,IF(CR31*2=12,3,IF(CR31*2=14,5,IF(CR31*2=16,7,IF(CR31*2=18,9,0))))))</f>
        <v>0</v>
      </c>
      <c r="DJ31" s="167">
        <f t="shared" ref="DJ31:DJ40" si="45">IF(CS31&lt;10,CS31,IF(CS31=10,1,IF(CS31=12,3,IF(CS31=14,5,IF(CS31=16,7,IF(CS31=18,9,0))))))</f>
        <v>0</v>
      </c>
      <c r="DK31" s="167">
        <f t="shared" ref="DK31:DK40" si="46">IF(CT31*2&lt;10,(CT31*2),IF(CT31*2=10,1,IF(CT31*2=12,3,IF(CT31*2=14,5,IF(CT31*2=16,7,IF(CT31*2=18,9,0))))))</f>
        <v>0</v>
      </c>
      <c r="DL31" s="321">
        <f t="shared" ref="DL31:DL40" si="47">IF(CU31&lt;10,CU31,IF(CU31=10,1,IF(CU31=12,3,IF(CU31=14,5,IF(CU31=16,7,IF(CU31=18,9,0))))))</f>
        <v>0</v>
      </c>
      <c r="DM31" s="324">
        <f t="shared" ref="DM31:DM40" si="48">SUM(CV31:DL31)</f>
        <v>0</v>
      </c>
      <c r="DN31" s="319">
        <f t="shared" ref="DN31:DN40" si="49">CEILING(DM31,10)</f>
        <v>0</v>
      </c>
      <c r="DP31" s="327">
        <f t="shared" ref="DP31:DP40" si="50">SUM(DR31:DU31)</f>
        <v>0</v>
      </c>
      <c r="DQ31" s="328">
        <f t="shared" si="7"/>
        <v>0</v>
      </c>
      <c r="DR31" s="199">
        <f t="shared" si="8"/>
        <v>0</v>
      </c>
      <c r="DS31" s="199">
        <f t="shared" si="8"/>
        <v>0</v>
      </c>
      <c r="DT31" s="199">
        <f t="shared" si="8"/>
        <v>0</v>
      </c>
      <c r="DU31" s="199">
        <f t="shared" si="8"/>
        <v>0</v>
      </c>
      <c r="DV31" s="170">
        <f>+FF31-FE31</f>
        <v>0</v>
      </c>
      <c r="DW31" s="169">
        <f t="shared" ref="DW31:DW40" si="51">VALUE(IF(DR31&gt;=100,MID(DR31,1,1),0))</f>
        <v>0</v>
      </c>
      <c r="DX31" s="169">
        <f t="shared" ref="DX31:DX40" si="52">VALUE(IF(DR31&gt;=100,MID(DR31,2,1),IF(DR31&gt;=10,MID(DR31,1,1),0)))</f>
        <v>0</v>
      </c>
      <c r="DY31" s="169">
        <f t="shared" ref="DY31:DY40" si="53">VALUE(RIGHT(DR31,1))</f>
        <v>0</v>
      </c>
      <c r="DZ31" s="169">
        <f t="shared" ref="DZ31:DZ40" si="54">VALUE(IF(DS31&gt;=100000,MID(DS31,1,1),0))</f>
        <v>0</v>
      </c>
      <c r="EA31" s="169">
        <f t="shared" ref="EA31:EA40" si="55">VALUE(IF(DS31&gt;=100000,MID(DS31,2,1),IF(DS31&gt;=10000,MID(DS31,1,1),0)))</f>
        <v>0</v>
      </c>
      <c r="EB31" s="169">
        <f t="shared" ref="EB31:EB40" si="56">VALUE(IF(DS31&gt;=100000,MID(DS31,3,1),IF(DS31&gt;=10000,MID(DS31,2,1),IF(DS31&gt;=1000,MID(DS31,1,1),0))))</f>
        <v>0</v>
      </c>
      <c r="EC31" s="169">
        <f t="shared" ref="EC31:EC40" si="57">VALUE(IF(DS31&gt;=100000,MID(DS31,4,1),IF(DS31&gt;=10000,MID(DS31,3,1),IF(DS31&gt;=1000,MID(DS31,2,1),IF(DS31&gt;=100,MID(DS31,1,1),0)))))</f>
        <v>0</v>
      </c>
      <c r="ED31" s="169">
        <f t="shared" ref="ED31:ED40" si="58">VALUE(IF(DS31&gt;=100000,MID(DS31,5,1),IF(DS31&gt;=10000,MID(DS31,4,1),IF(DS31&gt;=1000,MID(DS31,3,1),IF(DS31&gt;=100,MID(DS31,2,1),IF(DS31&gt;=10,MID(DS31,1,1),0))))))</f>
        <v>0</v>
      </c>
      <c r="EE31" s="169">
        <f t="shared" ref="EE31:EE40" si="59">VALUE(RIGHT(DS31,1))</f>
        <v>0</v>
      </c>
      <c r="EF31" s="169">
        <f t="shared" ref="EF31:EF40" si="60">VALUE(IF(DT31&gt;=100000,MID(DT31,1,1),0))</f>
        <v>0</v>
      </c>
      <c r="EG31" s="169">
        <f t="shared" ref="EG31:EG40" si="61">VALUE(IF(DT31&gt;=100000,MID(DT31,2,1),IF(DT31&gt;=10000,MID(DT31,1,1),0)))</f>
        <v>0</v>
      </c>
      <c r="EH31" s="169">
        <f t="shared" ref="EH31:EH40" si="62">VALUE(IF(DT31&gt;=100000,MID(DT31,3,1),IF(DT31&gt;=10000,MID(DT31,2,1),IF(DT31&gt;=1000,MID(DT31,1,1),0))))</f>
        <v>0</v>
      </c>
      <c r="EI31" s="169">
        <f t="shared" ref="EI31:EI40" si="63">VALUE(IF(DT31&gt;=100000,MID(DT31,4,1),IF(DT31&gt;=10000,MID(DT31,3,1),IF(DT31&gt;=1000,MID(DT31,2,1),IF(DT31&gt;=100,MID(DT31,1,1),0)))))</f>
        <v>0</v>
      </c>
      <c r="EJ31" s="169">
        <f t="shared" ref="EJ31:EJ40" si="64">VALUE(IF(DT31&gt;=100000,MID(DT31,5,1),IF(DT31&gt;=10000,MID(DT31,4,1),IF(DT31&gt;=1000,MID(DT31,3,1),IF(DT31&gt;=100,MID(DT31,2,1),IF(DT31&gt;=10,MID(DT31,1,1),0))))))</f>
        <v>0</v>
      </c>
      <c r="EK31" s="169">
        <f t="shared" ref="EK31:EK40" si="65">VALUE(RIGHT(DT31,1))</f>
        <v>0</v>
      </c>
      <c r="EL31" s="169">
        <f t="shared" ref="EL31:EL40" si="66">VALUE(IF(DU31&gt;=10,MID(DU31,1,1),0))</f>
        <v>0</v>
      </c>
      <c r="EM31" s="169">
        <f t="shared" ref="EM31:EM40" si="67">VALUE(RIGHT(DU31,1))</f>
        <v>0</v>
      </c>
      <c r="EN31" s="167">
        <f t="shared" ref="EN31:EN40" si="68">IF(DW31&lt;10,DW31,IF(DW31=10,1,IF(DW31=12,3,IF(DW31=14,5,IF(DW31=16,7,IF(DW31=18,9,0))))))</f>
        <v>0</v>
      </c>
      <c r="EO31" s="167">
        <f t="shared" ref="EO31:EO40" si="69">IF(DX31*2&lt;10,(DX31*2),IF(DX31*2=10,1,IF(DX31*2=12,3,IF(DX31*2=14,5,IF(DX31*2=16,7,IF(DX31*2=18,9,0))))))</f>
        <v>0</v>
      </c>
      <c r="EP31" s="167">
        <f t="shared" ref="EP31:EP40" si="70">IF(DY31&lt;10,DY31,IF(DY31=10,1,IF(DY31=12,3,IF(DY31=14,5,IF(DY31=16,7,IF(DY31=18,9,0))))))</f>
        <v>0</v>
      </c>
      <c r="EQ31" s="167">
        <f t="shared" ref="EQ31:EQ40" si="71">IF(DZ31*2&lt;10,(DZ31*2),IF(DZ31*2=10,1,IF(DZ31*2=12,3,IF(DZ31*2=14,5,IF(DZ31*2=16,7,IF(DZ31*2=18,9,0))))))</f>
        <v>0</v>
      </c>
      <c r="ER31" s="167">
        <f t="shared" ref="ER31:ER40" si="72">IF(EA31&lt;10,EA31,IF(EA31=10,1,IF(EA31=12,3,IF(EA31=14,5,IF(EA31=16,7,IF(EA31=18,9,0))))))</f>
        <v>0</v>
      </c>
      <c r="ES31" s="167">
        <f t="shared" ref="ES31:ES40" si="73">IF(EB31*2&lt;10,(EB31*2),IF(EB31*2=10,1,IF(EB31*2=12,3,IF(EB31*2=14,5,IF(EB31*2=16,7,IF(EB31*2=18,9,0))))))</f>
        <v>0</v>
      </c>
      <c r="ET31" s="167">
        <f t="shared" ref="ET31:ET40" si="74">IF(EC31&lt;10,EC31,IF(EC31=10,1,IF(EC31=12,3,IF(EC31=14,5,IF(EC31=16,7,IF(EC31=18,9,0))))))</f>
        <v>0</v>
      </c>
      <c r="EU31" s="167">
        <f t="shared" ref="EU31:EU40" si="75">IF(ED31*2&lt;10,(ED31*2),IF(ED31*2=10,1,IF(ED31*2=12,3,IF(ED31*2=14,5,IF(ED31*2=16,7,IF(ED31*2=18,9,0))))))</f>
        <v>0</v>
      </c>
      <c r="EV31" s="167">
        <f t="shared" ref="EV31:EV40" si="76">IF(EE31&lt;10,EE31,IF(EE31=10,1,IF(EE31=12,3,IF(EE31=14,5,IF(EE31=16,7,IF(EE31=18,9,0))))))</f>
        <v>0</v>
      </c>
      <c r="EW31" s="167">
        <f t="shared" ref="EW31:EW40" si="77">IF(EF31*2&lt;10,(EF31*2),IF(EF31*2=10,1,IF(EF31*2=12,3,IF(EF31*2=14,5,IF(EF31*2=16,7,IF(EF31*2=18,9,0))))))</f>
        <v>0</v>
      </c>
      <c r="EX31" s="167">
        <f t="shared" ref="EX31:EX40" si="78">IF(EG31&lt;10,EG31,IF(EG31=10,1,IF(EG31=12,3,IF(EG31=14,5,IF(EG31=16,7,IF(EG31=18,9,0))))))</f>
        <v>0</v>
      </c>
      <c r="EY31" s="167">
        <f t="shared" ref="EY31:EY40" si="79">IF(EH31*2&lt;10,(EH31*2),IF(EH31*2=10,1,IF(EH31*2=12,3,IF(EH31*2=14,5,IF(EH31*2=16,7,IF(EH31*2=18,9,0))))))</f>
        <v>0</v>
      </c>
      <c r="EZ31" s="167">
        <f t="shared" ref="EZ31:EZ40" si="80">IF(EI31&lt;10,EI31,IF(EI31=10,1,IF(EI31=12,3,IF(EI31=14,5,IF(EI31=16,7,IF(EI31=18,9,0))))))</f>
        <v>0</v>
      </c>
      <c r="FA31" s="167">
        <f t="shared" ref="FA31:FA40" si="81">IF(EJ31*2&lt;10,(EJ31*2),IF(EJ31*2=10,1,IF(EJ31*2=12,3,IF(EJ31*2=14,5,IF(EJ31*2=16,7,IF(EJ31*2=18,9,0))))))</f>
        <v>0</v>
      </c>
      <c r="FB31" s="167">
        <f t="shared" ref="FB31:FB40" si="82">IF(EK31&lt;10,EK31,IF(EK31=10,1,IF(EK31=12,3,IF(EK31=14,5,IF(EK31=16,7,IF(EK31=18,9,0))))))</f>
        <v>0</v>
      </c>
      <c r="FC31" s="167">
        <f t="shared" ref="FC31:FC40" si="83">IF(EL31*2&lt;10,(EL31*2),IF(EL31*2=10,1,IF(EL31*2=12,3,IF(EL31*2=14,5,IF(EL31*2=16,7,IF(EL31*2=18,9,0))))))</f>
        <v>0</v>
      </c>
      <c r="FD31" s="167">
        <f t="shared" ref="FD31:FD40" si="84">IF(EM31&lt;10,EM31,IF(EM31=10,1,IF(EM31=12,3,IF(EM31=14,5,IF(EM31=16,7,IF(EM31=18,9,0))))))</f>
        <v>0</v>
      </c>
      <c r="FE31" s="168">
        <f t="shared" ref="FE31:FE40" si="85">SUM(EN31:FD31)</f>
        <v>0</v>
      </c>
      <c r="FF31" s="250">
        <f t="shared" ref="FF31:FF40" si="86">CEILING(FE31,10)</f>
        <v>0</v>
      </c>
      <c r="FH31" s="325">
        <f t="shared" ref="FH31:FH40" si="87">SUM(FJ31:FM31)</f>
        <v>0</v>
      </c>
      <c r="FI31" s="326">
        <f t="shared" ref="FI31:FI40" si="88">+FN31-AJ31</f>
        <v>0</v>
      </c>
      <c r="FJ31" s="245">
        <f t="shared" ref="FJ31:FM40" si="89">+AF31</f>
        <v>0</v>
      </c>
      <c r="FK31" s="245">
        <f t="shared" si="89"/>
        <v>0</v>
      </c>
      <c r="FL31" s="245">
        <f t="shared" si="89"/>
        <v>0</v>
      </c>
      <c r="FM31" s="245">
        <f t="shared" si="89"/>
        <v>0</v>
      </c>
      <c r="FN31" s="170">
        <f t="shared" ref="FN31:FN40" si="90">+GX31-GW31</f>
        <v>0</v>
      </c>
      <c r="FO31" s="169">
        <f t="shared" ref="FO31:FO40" si="91">VALUE(IF(FJ31&gt;=100,MID(FJ31,1,1),0))</f>
        <v>0</v>
      </c>
      <c r="FP31" s="169">
        <f t="shared" ref="FP31:FP40" si="92">VALUE(IF(FJ31&gt;=100,MID(FJ31,2,1),IF(FJ31&gt;=10,MID(FJ31,1,1),0)))</f>
        <v>0</v>
      </c>
      <c r="FQ31" s="169">
        <f t="shared" ref="FQ31:FQ40" si="93">VALUE(RIGHT(FJ31,1))</f>
        <v>0</v>
      </c>
      <c r="FR31" s="169">
        <f t="shared" ref="FR31:FR40" si="94">VALUE(IF(FK31&gt;=100000,MID(FK31,1,1),0))</f>
        <v>0</v>
      </c>
      <c r="FS31" s="169">
        <f t="shared" ref="FS31:FS40" si="95">VALUE(IF(FK31&gt;=100000,MID(FK31,2,1),IF(FK31&gt;=10000,MID(FK31,1,1),0)))</f>
        <v>0</v>
      </c>
      <c r="FT31" s="169">
        <f t="shared" ref="FT31:FT40" si="96">VALUE(IF(FK31&gt;=100000,MID(FK31,3,1),IF(FK31&gt;=10000,MID(FK31,2,1),IF(FK31&gt;=1000,MID(FK31,1,1),0))))</f>
        <v>0</v>
      </c>
      <c r="FU31" s="169">
        <f t="shared" ref="FU31:FU40" si="97">VALUE(IF(FK31&gt;=100000,MID(FK31,4,1),IF(FK31&gt;=10000,MID(FK31,3,1),IF(FK31&gt;=1000,MID(FK31,2,1),IF(FK31&gt;=100,MID(FK31,1,1),0)))))</f>
        <v>0</v>
      </c>
      <c r="FV31" s="169">
        <f t="shared" ref="FV31:FV40" si="98">VALUE(IF(FK31&gt;=100000,MID(FK31,5,1),IF(FK31&gt;=10000,MID(FK31,4,1),IF(FK31&gt;=1000,MID(FK31,3,1),IF(FK31&gt;=100,MID(FK31,2,1),IF(FK31&gt;=10,MID(FK31,1,1),0))))))</f>
        <v>0</v>
      </c>
      <c r="FW31" s="169">
        <f t="shared" ref="FW31:FW40" si="99">VALUE(RIGHT(FK31,1))</f>
        <v>0</v>
      </c>
      <c r="FX31" s="169">
        <f t="shared" ref="FX31:FX40" si="100">VALUE(IF(FL31&gt;=100000,MID(FL31,1,1),0))</f>
        <v>0</v>
      </c>
      <c r="FY31" s="169">
        <f t="shared" ref="FY31:FY40" si="101">VALUE(IF(FL31&gt;=100000,MID(FL31,2,1),IF(FL31&gt;=10000,MID(FL31,1,1),0)))</f>
        <v>0</v>
      </c>
      <c r="FZ31" s="169">
        <f t="shared" ref="FZ31:FZ40" si="102">VALUE(IF(FL31&gt;=100000,MID(FL31,3,1),IF(FL31&gt;=10000,MID(FL31,2,1),IF(FL31&gt;=1000,MID(FL31,1,1),0))))</f>
        <v>0</v>
      </c>
      <c r="GA31" s="169">
        <f t="shared" ref="GA31:GA40" si="103">VALUE(IF(FL31&gt;=100000,MID(FL31,4,1),IF(FL31&gt;=10000,MID(FL31,3,1),IF(FL31&gt;=1000,MID(FL31,2,1),IF(FL31&gt;=100,MID(FL31,1,1),0)))))</f>
        <v>0</v>
      </c>
      <c r="GB31" s="169">
        <f t="shared" ref="GB31:GB40" si="104">VALUE(IF(FL31&gt;=100000,MID(FL31,5,1),IF(FL31&gt;=10000,MID(FL31,4,1),IF(FL31&gt;=1000,MID(FL31,3,1),IF(FL31&gt;=100,MID(FL31,2,1),IF(FL31&gt;=10,MID(FL31,1,1),0))))))</f>
        <v>0</v>
      </c>
      <c r="GC31" s="169">
        <f t="shared" ref="GC31:GC40" si="105">VALUE(RIGHT(FL31,1))</f>
        <v>0</v>
      </c>
      <c r="GD31" s="169">
        <f t="shared" ref="GD31:GD40" si="106">VALUE(IF(FM31&gt;=10,MID(FM31,1,1),0))</f>
        <v>0</v>
      </c>
      <c r="GE31" s="169">
        <f t="shared" ref="GE31:GE40" si="107">VALUE(RIGHT(FM31,1))</f>
        <v>0</v>
      </c>
      <c r="GF31" s="167">
        <f t="shared" ref="GF31:GF40" si="108">IF(FO31&lt;10,FO31,IF(FO31=10,1,IF(FO31=12,3,IF(FO31=14,5,IF(FO31=16,7,IF(FO31=18,9,0))))))</f>
        <v>0</v>
      </c>
      <c r="GG31" s="167">
        <f t="shared" ref="GG31:GG40" si="109">IF(FP31*2&lt;10,(FP31*2),IF(FP31*2=10,1,IF(FP31*2=12,3,IF(FP31*2=14,5,IF(FP31*2=16,7,IF(FP31*2=18,9,0))))))</f>
        <v>0</v>
      </c>
      <c r="GH31" s="167">
        <f t="shared" ref="GH31:GH40" si="110">IF(FQ31&lt;10,FQ31,IF(FQ31=10,1,IF(FQ31=12,3,IF(FQ31=14,5,IF(FQ31=16,7,IF(FQ31=18,9,0))))))</f>
        <v>0</v>
      </c>
      <c r="GI31" s="167">
        <f t="shared" ref="GI31:GI40" si="111">IF(FR31*2&lt;10,(FR31*2),IF(FR31*2=10,1,IF(FR31*2=12,3,IF(FR31*2=14,5,IF(FR31*2=16,7,IF(FR31*2=18,9,0))))))</f>
        <v>0</v>
      </c>
      <c r="GJ31" s="167">
        <f t="shared" ref="GJ31:GJ40" si="112">IF(FS31&lt;10,FS31,IF(FS31=10,1,IF(FS31=12,3,IF(FS31=14,5,IF(FS31=16,7,IF(FS31=18,9,0))))))</f>
        <v>0</v>
      </c>
      <c r="GK31" s="167">
        <f t="shared" ref="GK31:GK40" si="113">IF(FT31*2&lt;10,(FT31*2),IF(FT31*2=10,1,IF(FT31*2=12,3,IF(FT31*2=14,5,IF(FT31*2=16,7,IF(FT31*2=18,9,0))))))</f>
        <v>0</v>
      </c>
      <c r="GL31" s="167">
        <f t="shared" ref="GL31:GL40" si="114">IF(FU31&lt;10,FU31,IF(FU31=10,1,IF(FU31=12,3,IF(FU31=14,5,IF(FU31=16,7,IF(FU31=18,9,0))))))</f>
        <v>0</v>
      </c>
      <c r="GM31" s="167">
        <f t="shared" ref="GM31:GM40" si="115">IF(FV31*2&lt;10,(FV31*2),IF(FV31*2=10,1,IF(FV31*2=12,3,IF(FV31*2=14,5,IF(FV31*2=16,7,IF(FV31*2=18,9,0))))))</f>
        <v>0</v>
      </c>
      <c r="GN31" s="167">
        <f t="shared" ref="GN31:GN40" si="116">IF(FW31&lt;10,FW31,IF(FW31=10,1,IF(FW31=12,3,IF(FW31=14,5,IF(FW31=16,7,IF(FW31=18,9,0))))))</f>
        <v>0</v>
      </c>
      <c r="GO31" s="167">
        <f t="shared" ref="GO31:GO40" si="117">IF(FX31*2&lt;10,(FX31*2),IF(FX31*2=10,1,IF(FX31*2=12,3,IF(FX31*2=14,5,IF(FX31*2=16,7,IF(FX31*2=18,9,0))))))</f>
        <v>0</v>
      </c>
      <c r="GP31" s="167">
        <f t="shared" ref="GP31:GP40" si="118">IF(FY31&lt;10,FY31,IF(FY31=10,1,IF(FY31=12,3,IF(FY31=14,5,IF(FY31=16,7,IF(FY31=18,9,0))))))</f>
        <v>0</v>
      </c>
      <c r="GQ31" s="167">
        <f t="shared" ref="GQ31:GQ40" si="119">IF(FZ31*2&lt;10,(FZ31*2),IF(FZ31*2=10,1,IF(FZ31*2=12,3,IF(FZ31*2=14,5,IF(FZ31*2=16,7,IF(FZ31*2=18,9,0))))))</f>
        <v>0</v>
      </c>
      <c r="GR31" s="167">
        <f t="shared" ref="GR31:GR40" si="120">IF(GA31&lt;10,GA31,IF(GA31=10,1,IF(GA31=12,3,IF(GA31=14,5,IF(GA31=16,7,IF(GA31=18,9,0))))))</f>
        <v>0</v>
      </c>
      <c r="GS31" s="167">
        <f t="shared" ref="GS31:GS40" si="121">IF(GB31*2&lt;10,(GB31*2),IF(GB31*2=10,1,IF(GB31*2=12,3,IF(GB31*2=14,5,IF(GB31*2=16,7,IF(GB31*2=18,9,0))))))</f>
        <v>0</v>
      </c>
      <c r="GT31" s="167">
        <f t="shared" ref="GT31:GT40" si="122">IF(GC31&lt;10,GC31,IF(GC31=10,1,IF(GC31=12,3,IF(GC31=14,5,IF(GC31=16,7,IF(GC31=18,9,0))))))</f>
        <v>0</v>
      </c>
      <c r="GU31" s="167">
        <f t="shared" ref="GU31:GU40" si="123">IF(GD31*2&lt;10,(GD31*2),IF(GD31*2=10,1,IF(GD31*2=12,3,IF(GD31*2=14,5,IF(GD31*2=16,7,IF(GD31*2=18,9,0))))))</f>
        <v>0</v>
      </c>
      <c r="GV31" s="167">
        <f t="shared" ref="GV31:GV40" si="124">IF(GE31&lt;10,GE31,IF(GE31=10,1,IF(GE31=12,3,IF(GE31=14,5,IF(GE31=16,7,IF(GE31=18,9,0))))))</f>
        <v>0</v>
      </c>
      <c r="GW31" s="168">
        <f t="shared" ref="GW31:GW40" si="125">SUM(GF31:GV31)</f>
        <v>0</v>
      </c>
      <c r="GX31" s="250">
        <f t="shared" ref="GX31:GX40" si="126">CEILING(GW31,10)</f>
        <v>0</v>
      </c>
    </row>
    <row r="32" spans="1:206" ht="18.75" customHeight="1" thickBot="1" x14ac:dyDescent="0.3">
      <c r="A32" s="4"/>
      <c r="B32" s="180"/>
      <c r="C32" s="181"/>
      <c r="D32" s="180"/>
      <c r="E32" s="182"/>
      <c r="F32" s="604"/>
      <c r="G32" s="605"/>
      <c r="H32" s="349"/>
      <c r="I32" s="591"/>
      <c r="J32" s="592"/>
      <c r="K32" s="592"/>
      <c r="L32" s="592"/>
      <c r="M32" s="592"/>
      <c r="N32" s="592"/>
      <c r="O32" s="593"/>
      <c r="P32" s="307"/>
      <c r="Q32" s="308"/>
      <c r="R32" s="264"/>
      <c r="S32" s="304"/>
      <c r="T32" s="182"/>
      <c r="U32" s="235" t="str">
        <f t="shared" si="3"/>
        <v/>
      </c>
      <c r="V32" s="420"/>
      <c r="W32" s="606"/>
      <c r="X32" s="607"/>
      <c r="Y32" s="608"/>
      <c r="Z32" s="609"/>
      <c r="AA32" s="205"/>
      <c r="AB32" s="206"/>
      <c r="AC32" s="206"/>
      <c r="AD32" s="207"/>
      <c r="AE32" s="208"/>
      <c r="AF32" s="214"/>
      <c r="AG32" s="215"/>
      <c r="AH32" s="215"/>
      <c r="AI32" s="222"/>
      <c r="AJ32" s="278"/>
      <c r="AK32" s="598"/>
      <c r="AL32" s="599"/>
      <c r="AM32" s="610"/>
      <c r="AN32" s="611"/>
      <c r="AO32" s="471"/>
      <c r="AP32" s="472"/>
      <c r="AQ32" s="472"/>
      <c r="AR32" s="473"/>
      <c r="AS32" s="602"/>
      <c r="AT32" s="603"/>
      <c r="AU32" s="71" t="str">
        <f>IF(AS32&lt;&gt;0,IF(#REF!&lt;&gt;0,"UC erronée",""),"")</f>
        <v/>
      </c>
      <c r="AV32" s="5"/>
      <c r="AW32" s="418">
        <f t="shared" si="9"/>
        <v>0</v>
      </c>
      <c r="AX32" s="423"/>
      <c r="AY32" s="424"/>
      <c r="AZ32" s="459"/>
      <c r="BD32" s="451" t="s">
        <v>9218</v>
      </c>
      <c r="BE32" s="453" t="s">
        <v>9209</v>
      </c>
      <c r="BF32" s="16"/>
      <c r="BG32" s="17"/>
      <c r="BH32" s="16"/>
      <c r="BI32" s="16"/>
      <c r="BJ32" s="16"/>
      <c r="BK32" s="16"/>
      <c r="BL32" s="239"/>
      <c r="BM32" s="266"/>
      <c r="BN32" s="265" t="b">
        <v>0</v>
      </c>
      <c r="BO32" s="266" t="b">
        <v>0</v>
      </c>
      <c r="BP32" s="270" t="b">
        <v>0</v>
      </c>
      <c r="BR32" s="228">
        <f t="shared" si="10"/>
        <v>0</v>
      </c>
      <c r="BS32" s="16"/>
      <c r="BU32" s="219">
        <f t="shared" si="4"/>
        <v>0</v>
      </c>
      <c r="BV32" s="243">
        <f t="shared" si="5"/>
        <v>0</v>
      </c>
      <c r="BX32" s="331">
        <f t="shared" si="11"/>
        <v>0</v>
      </c>
      <c r="BY32" s="332">
        <f t="shared" si="12"/>
        <v>0</v>
      </c>
      <c r="BZ32" s="311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170">
        <f t="shared" si="13"/>
        <v>0</v>
      </c>
      <c r="CE32" s="169">
        <f t="shared" si="14"/>
        <v>0</v>
      </c>
      <c r="CF32" s="169">
        <f t="shared" si="15"/>
        <v>0</v>
      </c>
      <c r="CG32" s="169">
        <f t="shared" si="16"/>
        <v>0</v>
      </c>
      <c r="CH32" s="169">
        <f t="shared" si="17"/>
        <v>0</v>
      </c>
      <c r="CI32" s="169">
        <f t="shared" si="18"/>
        <v>0</v>
      </c>
      <c r="CJ32" s="169">
        <f t="shared" si="19"/>
        <v>0</v>
      </c>
      <c r="CK32" s="169">
        <f t="shared" si="20"/>
        <v>0</v>
      </c>
      <c r="CL32" s="169">
        <f t="shared" si="21"/>
        <v>0</v>
      </c>
      <c r="CM32" s="169">
        <f t="shared" si="22"/>
        <v>0</v>
      </c>
      <c r="CN32" s="169">
        <f t="shared" si="23"/>
        <v>0</v>
      </c>
      <c r="CO32" s="169">
        <f t="shared" si="24"/>
        <v>0</v>
      </c>
      <c r="CP32" s="169">
        <f t="shared" si="25"/>
        <v>0</v>
      </c>
      <c r="CQ32" s="169">
        <f t="shared" si="26"/>
        <v>0</v>
      </c>
      <c r="CR32" s="169">
        <f t="shared" si="27"/>
        <v>0</v>
      </c>
      <c r="CS32" s="169">
        <f t="shared" si="28"/>
        <v>0</v>
      </c>
      <c r="CT32" s="169">
        <f t="shared" si="29"/>
        <v>0</v>
      </c>
      <c r="CU32" s="169">
        <f t="shared" si="30"/>
        <v>0</v>
      </c>
      <c r="CV32" s="167">
        <f t="shared" si="31"/>
        <v>0</v>
      </c>
      <c r="CW32" s="167">
        <f t="shared" si="32"/>
        <v>0</v>
      </c>
      <c r="CX32" s="167">
        <f t="shared" si="33"/>
        <v>0</v>
      </c>
      <c r="CY32" s="167">
        <f t="shared" si="34"/>
        <v>0</v>
      </c>
      <c r="CZ32" s="167">
        <f t="shared" si="35"/>
        <v>0</v>
      </c>
      <c r="DA32" s="167">
        <f t="shared" si="36"/>
        <v>0</v>
      </c>
      <c r="DB32" s="167">
        <f t="shared" si="37"/>
        <v>0</v>
      </c>
      <c r="DC32" s="167">
        <f t="shared" si="38"/>
        <v>0</v>
      </c>
      <c r="DD32" s="167">
        <f t="shared" si="39"/>
        <v>0</v>
      </c>
      <c r="DE32" s="167">
        <f t="shared" si="40"/>
        <v>0</v>
      </c>
      <c r="DF32" s="167">
        <f t="shared" si="41"/>
        <v>0</v>
      </c>
      <c r="DG32" s="167">
        <f t="shared" si="42"/>
        <v>0</v>
      </c>
      <c r="DH32" s="167">
        <f t="shared" si="43"/>
        <v>0</v>
      </c>
      <c r="DI32" s="167">
        <f t="shared" si="44"/>
        <v>0</v>
      </c>
      <c r="DJ32" s="167">
        <f t="shared" si="45"/>
        <v>0</v>
      </c>
      <c r="DK32" s="167">
        <f t="shared" si="46"/>
        <v>0</v>
      </c>
      <c r="DL32" s="321">
        <f t="shared" si="47"/>
        <v>0</v>
      </c>
      <c r="DM32" s="324">
        <f t="shared" si="48"/>
        <v>0</v>
      </c>
      <c r="DN32" s="319">
        <f t="shared" si="49"/>
        <v>0</v>
      </c>
      <c r="DP32" s="327">
        <f t="shared" si="50"/>
        <v>0</v>
      </c>
      <c r="DQ32" s="328">
        <f t="shared" si="7"/>
        <v>0</v>
      </c>
      <c r="DR32" s="199">
        <f t="shared" si="8"/>
        <v>0</v>
      </c>
      <c r="DS32" s="199">
        <f t="shared" si="8"/>
        <v>0</v>
      </c>
      <c r="DT32" s="199">
        <f t="shared" si="8"/>
        <v>0</v>
      </c>
      <c r="DU32" s="199">
        <f t="shared" si="8"/>
        <v>0</v>
      </c>
      <c r="DV32" s="170">
        <f t="shared" ref="DV32:DV40" si="127">+FF32-FE32</f>
        <v>0</v>
      </c>
      <c r="DW32" s="169">
        <f t="shared" si="51"/>
        <v>0</v>
      </c>
      <c r="DX32" s="169">
        <f t="shared" si="52"/>
        <v>0</v>
      </c>
      <c r="DY32" s="169">
        <f t="shared" si="53"/>
        <v>0</v>
      </c>
      <c r="DZ32" s="169">
        <f t="shared" si="54"/>
        <v>0</v>
      </c>
      <c r="EA32" s="169">
        <f t="shared" si="55"/>
        <v>0</v>
      </c>
      <c r="EB32" s="169">
        <f t="shared" si="56"/>
        <v>0</v>
      </c>
      <c r="EC32" s="169">
        <f t="shared" si="57"/>
        <v>0</v>
      </c>
      <c r="ED32" s="169">
        <f t="shared" si="58"/>
        <v>0</v>
      </c>
      <c r="EE32" s="169">
        <f t="shared" si="59"/>
        <v>0</v>
      </c>
      <c r="EF32" s="169">
        <f t="shared" si="60"/>
        <v>0</v>
      </c>
      <c r="EG32" s="169">
        <f t="shared" si="61"/>
        <v>0</v>
      </c>
      <c r="EH32" s="169">
        <f t="shared" si="62"/>
        <v>0</v>
      </c>
      <c r="EI32" s="169">
        <f t="shared" si="63"/>
        <v>0</v>
      </c>
      <c r="EJ32" s="169">
        <f t="shared" si="64"/>
        <v>0</v>
      </c>
      <c r="EK32" s="169">
        <f t="shared" si="65"/>
        <v>0</v>
      </c>
      <c r="EL32" s="169">
        <f t="shared" si="66"/>
        <v>0</v>
      </c>
      <c r="EM32" s="169">
        <f t="shared" si="67"/>
        <v>0</v>
      </c>
      <c r="EN32" s="167">
        <f t="shared" si="68"/>
        <v>0</v>
      </c>
      <c r="EO32" s="167">
        <f t="shared" si="69"/>
        <v>0</v>
      </c>
      <c r="EP32" s="167">
        <f t="shared" si="70"/>
        <v>0</v>
      </c>
      <c r="EQ32" s="167">
        <f t="shared" si="71"/>
        <v>0</v>
      </c>
      <c r="ER32" s="167">
        <f t="shared" si="72"/>
        <v>0</v>
      </c>
      <c r="ES32" s="167">
        <f t="shared" si="73"/>
        <v>0</v>
      </c>
      <c r="ET32" s="167">
        <f t="shared" si="74"/>
        <v>0</v>
      </c>
      <c r="EU32" s="167">
        <f t="shared" si="75"/>
        <v>0</v>
      </c>
      <c r="EV32" s="167">
        <f t="shared" si="76"/>
        <v>0</v>
      </c>
      <c r="EW32" s="167">
        <f t="shared" si="77"/>
        <v>0</v>
      </c>
      <c r="EX32" s="167">
        <f t="shared" si="78"/>
        <v>0</v>
      </c>
      <c r="EY32" s="167">
        <f t="shared" si="79"/>
        <v>0</v>
      </c>
      <c r="EZ32" s="167">
        <f t="shared" si="80"/>
        <v>0</v>
      </c>
      <c r="FA32" s="167">
        <f t="shared" si="81"/>
        <v>0</v>
      </c>
      <c r="FB32" s="167">
        <f t="shared" si="82"/>
        <v>0</v>
      </c>
      <c r="FC32" s="167">
        <f t="shared" si="83"/>
        <v>0</v>
      </c>
      <c r="FD32" s="167">
        <f t="shared" si="84"/>
        <v>0</v>
      </c>
      <c r="FE32" s="168">
        <f t="shared" si="85"/>
        <v>0</v>
      </c>
      <c r="FF32" s="250">
        <f t="shared" si="86"/>
        <v>0</v>
      </c>
      <c r="FH32" s="325">
        <f t="shared" si="87"/>
        <v>0</v>
      </c>
      <c r="FI32" s="326">
        <f t="shared" si="88"/>
        <v>0</v>
      </c>
      <c r="FJ32" s="245">
        <f t="shared" si="89"/>
        <v>0</v>
      </c>
      <c r="FK32" s="245">
        <f t="shared" si="89"/>
        <v>0</v>
      </c>
      <c r="FL32" s="245">
        <f t="shared" si="89"/>
        <v>0</v>
      </c>
      <c r="FM32" s="245">
        <f t="shared" si="89"/>
        <v>0</v>
      </c>
      <c r="FN32" s="170">
        <f t="shared" si="90"/>
        <v>0</v>
      </c>
      <c r="FO32" s="169">
        <f t="shared" si="91"/>
        <v>0</v>
      </c>
      <c r="FP32" s="169">
        <f t="shared" si="92"/>
        <v>0</v>
      </c>
      <c r="FQ32" s="169">
        <f t="shared" si="93"/>
        <v>0</v>
      </c>
      <c r="FR32" s="169">
        <f t="shared" si="94"/>
        <v>0</v>
      </c>
      <c r="FS32" s="169">
        <f t="shared" si="95"/>
        <v>0</v>
      </c>
      <c r="FT32" s="169">
        <f t="shared" si="96"/>
        <v>0</v>
      </c>
      <c r="FU32" s="169">
        <f t="shared" si="97"/>
        <v>0</v>
      </c>
      <c r="FV32" s="169">
        <f t="shared" si="98"/>
        <v>0</v>
      </c>
      <c r="FW32" s="169">
        <f t="shared" si="99"/>
        <v>0</v>
      </c>
      <c r="FX32" s="169">
        <f t="shared" si="100"/>
        <v>0</v>
      </c>
      <c r="FY32" s="169">
        <f t="shared" si="101"/>
        <v>0</v>
      </c>
      <c r="FZ32" s="169">
        <f t="shared" si="102"/>
        <v>0</v>
      </c>
      <c r="GA32" s="169">
        <f t="shared" si="103"/>
        <v>0</v>
      </c>
      <c r="GB32" s="169">
        <f t="shared" si="104"/>
        <v>0</v>
      </c>
      <c r="GC32" s="169">
        <f t="shared" si="105"/>
        <v>0</v>
      </c>
      <c r="GD32" s="169">
        <f t="shared" si="106"/>
        <v>0</v>
      </c>
      <c r="GE32" s="169">
        <f t="shared" si="107"/>
        <v>0</v>
      </c>
      <c r="GF32" s="167">
        <f t="shared" si="108"/>
        <v>0</v>
      </c>
      <c r="GG32" s="167">
        <f t="shared" si="109"/>
        <v>0</v>
      </c>
      <c r="GH32" s="167">
        <f t="shared" si="110"/>
        <v>0</v>
      </c>
      <c r="GI32" s="167">
        <f t="shared" si="111"/>
        <v>0</v>
      </c>
      <c r="GJ32" s="167">
        <f t="shared" si="112"/>
        <v>0</v>
      </c>
      <c r="GK32" s="167">
        <f t="shared" si="113"/>
        <v>0</v>
      </c>
      <c r="GL32" s="167">
        <f t="shared" si="114"/>
        <v>0</v>
      </c>
      <c r="GM32" s="167">
        <f t="shared" si="115"/>
        <v>0</v>
      </c>
      <c r="GN32" s="167">
        <f t="shared" si="116"/>
        <v>0</v>
      </c>
      <c r="GO32" s="167">
        <f t="shared" si="117"/>
        <v>0</v>
      </c>
      <c r="GP32" s="167">
        <f t="shared" si="118"/>
        <v>0</v>
      </c>
      <c r="GQ32" s="167">
        <f t="shared" si="119"/>
        <v>0</v>
      </c>
      <c r="GR32" s="167">
        <f t="shared" si="120"/>
        <v>0</v>
      </c>
      <c r="GS32" s="167">
        <f t="shared" si="121"/>
        <v>0</v>
      </c>
      <c r="GT32" s="167">
        <f t="shared" si="122"/>
        <v>0</v>
      </c>
      <c r="GU32" s="167">
        <f t="shared" si="123"/>
        <v>0</v>
      </c>
      <c r="GV32" s="167">
        <f t="shared" si="124"/>
        <v>0</v>
      </c>
      <c r="GW32" s="168">
        <f t="shared" si="125"/>
        <v>0</v>
      </c>
      <c r="GX32" s="250">
        <f t="shared" si="126"/>
        <v>0</v>
      </c>
    </row>
    <row r="33" spans="1:206" ht="18.75" customHeight="1" thickBot="1" x14ac:dyDescent="0.3">
      <c r="A33" s="4"/>
      <c r="B33" s="180"/>
      <c r="C33" s="181"/>
      <c r="D33" s="180"/>
      <c r="E33" s="182"/>
      <c r="F33" s="604"/>
      <c r="G33" s="605"/>
      <c r="H33" s="349"/>
      <c r="I33" s="591"/>
      <c r="J33" s="592"/>
      <c r="K33" s="592"/>
      <c r="L33" s="592"/>
      <c r="M33" s="592"/>
      <c r="N33" s="592"/>
      <c r="O33" s="593"/>
      <c r="P33" s="308"/>
      <c r="Q33" s="308"/>
      <c r="R33" s="264"/>
      <c r="S33" s="304"/>
      <c r="T33" s="182"/>
      <c r="U33" s="235" t="str">
        <f t="shared" si="3"/>
        <v/>
      </c>
      <c r="V33" s="420"/>
      <c r="W33" s="606"/>
      <c r="X33" s="607"/>
      <c r="Y33" s="608"/>
      <c r="Z33" s="609"/>
      <c r="AA33" s="205"/>
      <c r="AB33" s="206"/>
      <c r="AC33" s="206"/>
      <c r="AD33" s="207"/>
      <c r="AE33" s="208"/>
      <c r="AF33" s="214"/>
      <c r="AG33" s="215"/>
      <c r="AH33" s="215"/>
      <c r="AI33" s="222"/>
      <c r="AJ33" s="278"/>
      <c r="AK33" s="598"/>
      <c r="AL33" s="599"/>
      <c r="AM33" s="610"/>
      <c r="AN33" s="611"/>
      <c r="AO33" s="471"/>
      <c r="AP33" s="472"/>
      <c r="AQ33" s="472"/>
      <c r="AR33" s="473"/>
      <c r="AS33" s="602"/>
      <c r="AT33" s="603"/>
      <c r="AU33" s="71" t="str">
        <f>IF(AS33&lt;&gt;0,IF(#REF!&lt;&gt;0,"UC erronée",""),"")</f>
        <v/>
      </c>
      <c r="AV33" s="5"/>
      <c r="AW33" s="418">
        <f t="shared" si="9"/>
        <v>0</v>
      </c>
      <c r="AX33" s="423"/>
      <c r="AY33" s="424"/>
      <c r="AZ33" s="459"/>
      <c r="BD33" s="451" t="s">
        <v>9219</v>
      </c>
      <c r="BE33" s="56"/>
      <c r="BF33" s="16"/>
      <c r="BG33" s="17" t="str">
        <f t="shared" ref="BG33:BG40" si="128">IF(D33&lt;&gt;"",IF(D33="VE",1,2),"")</f>
        <v/>
      </c>
      <c r="BH33" s="16"/>
      <c r="BI33" s="16"/>
      <c r="BJ33" s="16"/>
      <c r="BK33" s="16"/>
      <c r="BL33" s="239">
        <v>41</v>
      </c>
      <c r="BM33" s="266"/>
      <c r="BN33" s="265" t="b">
        <v>0</v>
      </c>
      <c r="BO33" s="266" t="b">
        <v>0</v>
      </c>
      <c r="BP33" s="270" t="b">
        <v>0</v>
      </c>
      <c r="BR33" s="228">
        <f t="shared" si="10"/>
        <v>0</v>
      </c>
      <c r="BS33" s="16"/>
      <c r="BU33" s="219">
        <f t="shared" si="4"/>
        <v>0</v>
      </c>
      <c r="BV33" s="243">
        <f t="shared" si="5"/>
        <v>0</v>
      </c>
      <c r="BX33" s="331">
        <f t="shared" si="11"/>
        <v>0</v>
      </c>
      <c r="BY33" s="332">
        <f t="shared" si="12"/>
        <v>0</v>
      </c>
      <c r="BZ33" s="311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170">
        <f t="shared" si="13"/>
        <v>0</v>
      </c>
      <c r="CE33" s="169">
        <f t="shared" si="14"/>
        <v>0</v>
      </c>
      <c r="CF33" s="169">
        <f t="shared" si="15"/>
        <v>0</v>
      </c>
      <c r="CG33" s="169">
        <f t="shared" si="16"/>
        <v>0</v>
      </c>
      <c r="CH33" s="169">
        <f t="shared" si="17"/>
        <v>0</v>
      </c>
      <c r="CI33" s="169">
        <f t="shared" si="18"/>
        <v>0</v>
      </c>
      <c r="CJ33" s="169">
        <f t="shared" si="19"/>
        <v>0</v>
      </c>
      <c r="CK33" s="169">
        <f t="shared" si="20"/>
        <v>0</v>
      </c>
      <c r="CL33" s="169">
        <f t="shared" si="21"/>
        <v>0</v>
      </c>
      <c r="CM33" s="169">
        <f t="shared" si="22"/>
        <v>0</v>
      </c>
      <c r="CN33" s="169">
        <f t="shared" si="23"/>
        <v>0</v>
      </c>
      <c r="CO33" s="169">
        <f t="shared" si="24"/>
        <v>0</v>
      </c>
      <c r="CP33" s="169">
        <f t="shared" si="25"/>
        <v>0</v>
      </c>
      <c r="CQ33" s="169">
        <f t="shared" si="26"/>
        <v>0</v>
      </c>
      <c r="CR33" s="169">
        <f t="shared" si="27"/>
        <v>0</v>
      </c>
      <c r="CS33" s="169">
        <f t="shared" si="28"/>
        <v>0</v>
      </c>
      <c r="CT33" s="169">
        <f t="shared" si="29"/>
        <v>0</v>
      </c>
      <c r="CU33" s="169">
        <f t="shared" si="30"/>
        <v>0</v>
      </c>
      <c r="CV33" s="167">
        <f t="shared" si="31"/>
        <v>0</v>
      </c>
      <c r="CW33" s="167">
        <f t="shared" si="32"/>
        <v>0</v>
      </c>
      <c r="CX33" s="167">
        <f t="shared" si="33"/>
        <v>0</v>
      </c>
      <c r="CY33" s="167">
        <f t="shared" si="34"/>
        <v>0</v>
      </c>
      <c r="CZ33" s="167">
        <f t="shared" si="35"/>
        <v>0</v>
      </c>
      <c r="DA33" s="167">
        <f t="shared" si="36"/>
        <v>0</v>
      </c>
      <c r="DB33" s="167">
        <f t="shared" si="37"/>
        <v>0</v>
      </c>
      <c r="DC33" s="167">
        <f t="shared" si="38"/>
        <v>0</v>
      </c>
      <c r="DD33" s="167">
        <f t="shared" si="39"/>
        <v>0</v>
      </c>
      <c r="DE33" s="167">
        <f t="shared" si="40"/>
        <v>0</v>
      </c>
      <c r="DF33" s="167">
        <f t="shared" si="41"/>
        <v>0</v>
      </c>
      <c r="DG33" s="167">
        <f t="shared" si="42"/>
        <v>0</v>
      </c>
      <c r="DH33" s="167">
        <f t="shared" si="43"/>
        <v>0</v>
      </c>
      <c r="DI33" s="167">
        <f t="shared" si="44"/>
        <v>0</v>
      </c>
      <c r="DJ33" s="167">
        <f t="shared" si="45"/>
        <v>0</v>
      </c>
      <c r="DK33" s="167">
        <f t="shared" si="46"/>
        <v>0</v>
      </c>
      <c r="DL33" s="321">
        <f t="shared" si="47"/>
        <v>0</v>
      </c>
      <c r="DM33" s="324">
        <f t="shared" si="48"/>
        <v>0</v>
      </c>
      <c r="DN33" s="319">
        <f t="shared" si="49"/>
        <v>0</v>
      </c>
      <c r="DP33" s="327">
        <f t="shared" si="50"/>
        <v>0</v>
      </c>
      <c r="DQ33" s="328">
        <f t="shared" si="7"/>
        <v>0</v>
      </c>
      <c r="DR33" s="199">
        <f t="shared" si="8"/>
        <v>0</v>
      </c>
      <c r="DS33" s="199">
        <f t="shared" si="8"/>
        <v>0</v>
      </c>
      <c r="DT33" s="199">
        <f t="shared" si="8"/>
        <v>0</v>
      </c>
      <c r="DU33" s="199">
        <f t="shared" si="8"/>
        <v>0</v>
      </c>
      <c r="DV33" s="170">
        <f t="shared" si="127"/>
        <v>0</v>
      </c>
      <c r="DW33" s="169">
        <f t="shared" si="51"/>
        <v>0</v>
      </c>
      <c r="DX33" s="169">
        <f t="shared" si="52"/>
        <v>0</v>
      </c>
      <c r="DY33" s="169">
        <f t="shared" si="53"/>
        <v>0</v>
      </c>
      <c r="DZ33" s="169">
        <f t="shared" si="54"/>
        <v>0</v>
      </c>
      <c r="EA33" s="169">
        <f t="shared" si="55"/>
        <v>0</v>
      </c>
      <c r="EB33" s="169">
        <f t="shared" si="56"/>
        <v>0</v>
      </c>
      <c r="EC33" s="169">
        <f t="shared" si="57"/>
        <v>0</v>
      </c>
      <c r="ED33" s="169">
        <f t="shared" si="58"/>
        <v>0</v>
      </c>
      <c r="EE33" s="169">
        <f t="shared" si="59"/>
        <v>0</v>
      </c>
      <c r="EF33" s="169">
        <f t="shared" si="60"/>
        <v>0</v>
      </c>
      <c r="EG33" s="169">
        <f t="shared" si="61"/>
        <v>0</v>
      </c>
      <c r="EH33" s="169">
        <f t="shared" si="62"/>
        <v>0</v>
      </c>
      <c r="EI33" s="169">
        <f t="shared" si="63"/>
        <v>0</v>
      </c>
      <c r="EJ33" s="169">
        <f t="shared" si="64"/>
        <v>0</v>
      </c>
      <c r="EK33" s="169">
        <f t="shared" si="65"/>
        <v>0</v>
      </c>
      <c r="EL33" s="169">
        <f t="shared" si="66"/>
        <v>0</v>
      </c>
      <c r="EM33" s="169">
        <f t="shared" si="67"/>
        <v>0</v>
      </c>
      <c r="EN33" s="167">
        <f t="shared" si="68"/>
        <v>0</v>
      </c>
      <c r="EO33" s="167">
        <f t="shared" si="69"/>
        <v>0</v>
      </c>
      <c r="EP33" s="167">
        <f t="shared" si="70"/>
        <v>0</v>
      </c>
      <c r="EQ33" s="167">
        <f t="shared" si="71"/>
        <v>0</v>
      </c>
      <c r="ER33" s="167">
        <f t="shared" si="72"/>
        <v>0</v>
      </c>
      <c r="ES33" s="167">
        <f t="shared" si="73"/>
        <v>0</v>
      </c>
      <c r="ET33" s="167">
        <f t="shared" si="74"/>
        <v>0</v>
      </c>
      <c r="EU33" s="167">
        <f t="shared" si="75"/>
        <v>0</v>
      </c>
      <c r="EV33" s="167">
        <f t="shared" si="76"/>
        <v>0</v>
      </c>
      <c r="EW33" s="167">
        <f t="shared" si="77"/>
        <v>0</v>
      </c>
      <c r="EX33" s="167">
        <f t="shared" si="78"/>
        <v>0</v>
      </c>
      <c r="EY33" s="167">
        <f t="shared" si="79"/>
        <v>0</v>
      </c>
      <c r="EZ33" s="167">
        <f t="shared" si="80"/>
        <v>0</v>
      </c>
      <c r="FA33" s="167">
        <f t="shared" si="81"/>
        <v>0</v>
      </c>
      <c r="FB33" s="167">
        <f t="shared" si="82"/>
        <v>0</v>
      </c>
      <c r="FC33" s="167">
        <f t="shared" si="83"/>
        <v>0</v>
      </c>
      <c r="FD33" s="167">
        <f t="shared" si="84"/>
        <v>0</v>
      </c>
      <c r="FE33" s="168">
        <f t="shared" si="85"/>
        <v>0</v>
      </c>
      <c r="FF33" s="250">
        <f t="shared" si="86"/>
        <v>0</v>
      </c>
      <c r="FH33" s="325">
        <f t="shared" si="87"/>
        <v>0</v>
      </c>
      <c r="FI33" s="326">
        <f t="shared" si="88"/>
        <v>0</v>
      </c>
      <c r="FJ33" s="245">
        <f t="shared" si="89"/>
        <v>0</v>
      </c>
      <c r="FK33" s="245">
        <f t="shared" si="89"/>
        <v>0</v>
      </c>
      <c r="FL33" s="245">
        <f t="shared" si="89"/>
        <v>0</v>
      </c>
      <c r="FM33" s="245">
        <f t="shared" si="89"/>
        <v>0</v>
      </c>
      <c r="FN33" s="170">
        <f t="shared" si="90"/>
        <v>0</v>
      </c>
      <c r="FO33" s="169">
        <f t="shared" si="91"/>
        <v>0</v>
      </c>
      <c r="FP33" s="169">
        <f t="shared" si="92"/>
        <v>0</v>
      </c>
      <c r="FQ33" s="169">
        <f t="shared" si="93"/>
        <v>0</v>
      </c>
      <c r="FR33" s="169">
        <f t="shared" si="94"/>
        <v>0</v>
      </c>
      <c r="FS33" s="169">
        <f t="shared" si="95"/>
        <v>0</v>
      </c>
      <c r="FT33" s="169">
        <f t="shared" si="96"/>
        <v>0</v>
      </c>
      <c r="FU33" s="169">
        <f t="shared" si="97"/>
        <v>0</v>
      </c>
      <c r="FV33" s="169">
        <f t="shared" si="98"/>
        <v>0</v>
      </c>
      <c r="FW33" s="169">
        <f t="shared" si="99"/>
        <v>0</v>
      </c>
      <c r="FX33" s="169">
        <f t="shared" si="100"/>
        <v>0</v>
      </c>
      <c r="FY33" s="169">
        <f t="shared" si="101"/>
        <v>0</v>
      </c>
      <c r="FZ33" s="169">
        <f t="shared" si="102"/>
        <v>0</v>
      </c>
      <c r="GA33" s="169">
        <f t="shared" si="103"/>
        <v>0</v>
      </c>
      <c r="GB33" s="169">
        <f t="shared" si="104"/>
        <v>0</v>
      </c>
      <c r="GC33" s="169">
        <f t="shared" si="105"/>
        <v>0</v>
      </c>
      <c r="GD33" s="169">
        <f t="shared" si="106"/>
        <v>0</v>
      </c>
      <c r="GE33" s="169">
        <f t="shared" si="107"/>
        <v>0</v>
      </c>
      <c r="GF33" s="167">
        <f t="shared" si="108"/>
        <v>0</v>
      </c>
      <c r="GG33" s="167">
        <f t="shared" si="109"/>
        <v>0</v>
      </c>
      <c r="GH33" s="167">
        <f t="shared" si="110"/>
        <v>0</v>
      </c>
      <c r="GI33" s="167">
        <f t="shared" si="111"/>
        <v>0</v>
      </c>
      <c r="GJ33" s="167">
        <f t="shared" si="112"/>
        <v>0</v>
      </c>
      <c r="GK33" s="167">
        <f t="shared" si="113"/>
        <v>0</v>
      </c>
      <c r="GL33" s="167">
        <f t="shared" si="114"/>
        <v>0</v>
      </c>
      <c r="GM33" s="167">
        <f t="shared" si="115"/>
        <v>0</v>
      </c>
      <c r="GN33" s="167">
        <f t="shared" si="116"/>
        <v>0</v>
      </c>
      <c r="GO33" s="167">
        <f t="shared" si="117"/>
        <v>0</v>
      </c>
      <c r="GP33" s="167">
        <f t="shared" si="118"/>
        <v>0</v>
      </c>
      <c r="GQ33" s="167">
        <f t="shared" si="119"/>
        <v>0</v>
      </c>
      <c r="GR33" s="167">
        <f t="shared" si="120"/>
        <v>0</v>
      </c>
      <c r="GS33" s="167">
        <f t="shared" si="121"/>
        <v>0</v>
      </c>
      <c r="GT33" s="167">
        <f t="shared" si="122"/>
        <v>0</v>
      </c>
      <c r="GU33" s="167">
        <f t="shared" si="123"/>
        <v>0</v>
      </c>
      <c r="GV33" s="167">
        <f t="shared" si="124"/>
        <v>0</v>
      </c>
      <c r="GW33" s="168">
        <f t="shared" si="125"/>
        <v>0</v>
      </c>
      <c r="GX33" s="250">
        <f t="shared" si="126"/>
        <v>0</v>
      </c>
    </row>
    <row r="34" spans="1:206" ht="18.75" customHeight="1" thickBot="1" x14ac:dyDescent="0.3">
      <c r="A34" s="4"/>
      <c r="B34" s="180"/>
      <c r="C34" s="181"/>
      <c r="D34" s="180"/>
      <c r="E34" s="182"/>
      <c r="F34" s="604"/>
      <c r="G34" s="605"/>
      <c r="H34" s="349"/>
      <c r="I34" s="591"/>
      <c r="J34" s="592"/>
      <c r="K34" s="592"/>
      <c r="L34" s="592"/>
      <c r="M34" s="592"/>
      <c r="N34" s="592"/>
      <c r="O34" s="593"/>
      <c r="P34" s="309"/>
      <c r="Q34" s="308"/>
      <c r="R34" s="264"/>
      <c r="S34" s="304"/>
      <c r="T34" s="182"/>
      <c r="U34" s="235" t="str">
        <f t="shared" si="3"/>
        <v/>
      </c>
      <c r="V34" s="420"/>
      <c r="W34" s="606"/>
      <c r="X34" s="607"/>
      <c r="Y34" s="608"/>
      <c r="Z34" s="609"/>
      <c r="AA34" s="205"/>
      <c r="AB34" s="206"/>
      <c r="AC34" s="206"/>
      <c r="AD34" s="207"/>
      <c r="AE34" s="208"/>
      <c r="AF34" s="214"/>
      <c r="AG34" s="215"/>
      <c r="AH34" s="215"/>
      <c r="AI34" s="222"/>
      <c r="AJ34" s="278"/>
      <c r="AK34" s="598"/>
      <c r="AL34" s="599"/>
      <c r="AM34" s="610"/>
      <c r="AN34" s="611"/>
      <c r="AO34" s="471"/>
      <c r="AP34" s="472"/>
      <c r="AQ34" s="472"/>
      <c r="AR34" s="473"/>
      <c r="AS34" s="602"/>
      <c r="AT34" s="603"/>
      <c r="AU34" s="71" t="str">
        <f t="shared" ref="AU34:AU40" si="129">IF(AS34&lt;&gt;0,IF(BC34&lt;&gt;0,"UC erronée",""),"")</f>
        <v/>
      </c>
      <c r="AV34" s="5"/>
      <c r="AW34" s="418">
        <f t="shared" si="9"/>
        <v>0</v>
      </c>
      <c r="AX34" s="423"/>
      <c r="AY34" s="424"/>
      <c r="AZ34" s="459"/>
      <c r="BD34" s="277"/>
      <c r="BE34" s="56"/>
      <c r="BF34" s="16"/>
      <c r="BG34" s="17" t="str">
        <f t="shared" si="128"/>
        <v/>
      </c>
      <c r="BH34" s="16"/>
      <c r="BI34" s="16"/>
      <c r="BJ34" s="16"/>
      <c r="BK34" s="16"/>
      <c r="BL34" s="239"/>
      <c r="BM34" s="266"/>
      <c r="BN34" s="265" t="b">
        <v>0</v>
      </c>
      <c r="BO34" s="266" t="b">
        <v>0</v>
      </c>
      <c r="BP34" s="270" t="b">
        <v>0</v>
      </c>
      <c r="BR34" s="228">
        <f t="shared" si="10"/>
        <v>0</v>
      </c>
      <c r="BS34" s="16"/>
      <c r="BU34" s="219">
        <f t="shared" si="4"/>
        <v>0</v>
      </c>
      <c r="BV34" s="243">
        <f t="shared" si="5"/>
        <v>0</v>
      </c>
      <c r="BX34" s="331">
        <f t="shared" si="11"/>
        <v>0</v>
      </c>
      <c r="BY34" s="332">
        <f t="shared" si="12"/>
        <v>0</v>
      </c>
      <c r="BZ34" s="311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170">
        <f t="shared" si="13"/>
        <v>0</v>
      </c>
      <c r="CE34" s="169">
        <f t="shared" si="14"/>
        <v>0</v>
      </c>
      <c r="CF34" s="169">
        <f t="shared" si="15"/>
        <v>0</v>
      </c>
      <c r="CG34" s="169">
        <f t="shared" si="16"/>
        <v>0</v>
      </c>
      <c r="CH34" s="169">
        <f t="shared" si="17"/>
        <v>0</v>
      </c>
      <c r="CI34" s="169">
        <f t="shared" si="18"/>
        <v>0</v>
      </c>
      <c r="CJ34" s="169">
        <f t="shared" si="19"/>
        <v>0</v>
      </c>
      <c r="CK34" s="169">
        <f t="shared" si="20"/>
        <v>0</v>
      </c>
      <c r="CL34" s="169">
        <f t="shared" si="21"/>
        <v>0</v>
      </c>
      <c r="CM34" s="169">
        <f t="shared" si="22"/>
        <v>0</v>
      </c>
      <c r="CN34" s="169">
        <f t="shared" si="23"/>
        <v>0</v>
      </c>
      <c r="CO34" s="169">
        <f t="shared" si="24"/>
        <v>0</v>
      </c>
      <c r="CP34" s="169">
        <f t="shared" si="25"/>
        <v>0</v>
      </c>
      <c r="CQ34" s="169">
        <f t="shared" si="26"/>
        <v>0</v>
      </c>
      <c r="CR34" s="169">
        <f t="shared" si="27"/>
        <v>0</v>
      </c>
      <c r="CS34" s="169">
        <f t="shared" si="28"/>
        <v>0</v>
      </c>
      <c r="CT34" s="169">
        <f t="shared" si="29"/>
        <v>0</v>
      </c>
      <c r="CU34" s="169">
        <f t="shared" si="30"/>
        <v>0</v>
      </c>
      <c r="CV34" s="167">
        <f t="shared" si="31"/>
        <v>0</v>
      </c>
      <c r="CW34" s="167">
        <f t="shared" si="32"/>
        <v>0</v>
      </c>
      <c r="CX34" s="167">
        <f t="shared" si="33"/>
        <v>0</v>
      </c>
      <c r="CY34" s="167">
        <f t="shared" si="34"/>
        <v>0</v>
      </c>
      <c r="CZ34" s="167">
        <f t="shared" si="35"/>
        <v>0</v>
      </c>
      <c r="DA34" s="167">
        <f t="shared" si="36"/>
        <v>0</v>
      </c>
      <c r="DB34" s="167">
        <f t="shared" si="37"/>
        <v>0</v>
      </c>
      <c r="DC34" s="167">
        <f t="shared" si="38"/>
        <v>0</v>
      </c>
      <c r="DD34" s="167">
        <f t="shared" si="39"/>
        <v>0</v>
      </c>
      <c r="DE34" s="167">
        <f t="shared" si="40"/>
        <v>0</v>
      </c>
      <c r="DF34" s="167">
        <f t="shared" si="41"/>
        <v>0</v>
      </c>
      <c r="DG34" s="167">
        <f t="shared" si="42"/>
        <v>0</v>
      </c>
      <c r="DH34" s="167">
        <f t="shared" si="43"/>
        <v>0</v>
      </c>
      <c r="DI34" s="167">
        <f t="shared" si="44"/>
        <v>0</v>
      </c>
      <c r="DJ34" s="167">
        <f t="shared" si="45"/>
        <v>0</v>
      </c>
      <c r="DK34" s="167">
        <f t="shared" si="46"/>
        <v>0</v>
      </c>
      <c r="DL34" s="321">
        <f t="shared" si="47"/>
        <v>0</v>
      </c>
      <c r="DM34" s="324">
        <f t="shared" si="48"/>
        <v>0</v>
      </c>
      <c r="DN34" s="319">
        <f t="shared" si="49"/>
        <v>0</v>
      </c>
      <c r="DP34" s="327">
        <f t="shared" si="50"/>
        <v>0</v>
      </c>
      <c r="DQ34" s="328">
        <f t="shared" si="7"/>
        <v>0</v>
      </c>
      <c r="DR34" s="199">
        <f t="shared" si="8"/>
        <v>0</v>
      </c>
      <c r="DS34" s="199">
        <f t="shared" si="8"/>
        <v>0</v>
      </c>
      <c r="DT34" s="199">
        <f t="shared" si="8"/>
        <v>0</v>
      </c>
      <c r="DU34" s="199">
        <f t="shared" si="8"/>
        <v>0</v>
      </c>
      <c r="DV34" s="170">
        <f t="shared" si="127"/>
        <v>0</v>
      </c>
      <c r="DW34" s="169">
        <f t="shared" si="51"/>
        <v>0</v>
      </c>
      <c r="DX34" s="169">
        <f t="shared" si="52"/>
        <v>0</v>
      </c>
      <c r="DY34" s="169">
        <f t="shared" si="53"/>
        <v>0</v>
      </c>
      <c r="DZ34" s="169">
        <f t="shared" si="54"/>
        <v>0</v>
      </c>
      <c r="EA34" s="169">
        <f t="shared" si="55"/>
        <v>0</v>
      </c>
      <c r="EB34" s="169">
        <f t="shared" si="56"/>
        <v>0</v>
      </c>
      <c r="EC34" s="169">
        <f t="shared" si="57"/>
        <v>0</v>
      </c>
      <c r="ED34" s="169">
        <f t="shared" si="58"/>
        <v>0</v>
      </c>
      <c r="EE34" s="169">
        <f t="shared" si="59"/>
        <v>0</v>
      </c>
      <c r="EF34" s="169">
        <f t="shared" si="60"/>
        <v>0</v>
      </c>
      <c r="EG34" s="169">
        <f t="shared" si="61"/>
        <v>0</v>
      </c>
      <c r="EH34" s="169">
        <f t="shared" si="62"/>
        <v>0</v>
      </c>
      <c r="EI34" s="169">
        <f t="shared" si="63"/>
        <v>0</v>
      </c>
      <c r="EJ34" s="169">
        <f t="shared" si="64"/>
        <v>0</v>
      </c>
      <c r="EK34" s="169">
        <f t="shared" si="65"/>
        <v>0</v>
      </c>
      <c r="EL34" s="169">
        <f t="shared" si="66"/>
        <v>0</v>
      </c>
      <c r="EM34" s="169">
        <f t="shared" si="67"/>
        <v>0</v>
      </c>
      <c r="EN34" s="167">
        <f t="shared" si="68"/>
        <v>0</v>
      </c>
      <c r="EO34" s="167">
        <f t="shared" si="69"/>
        <v>0</v>
      </c>
      <c r="EP34" s="167">
        <f t="shared" si="70"/>
        <v>0</v>
      </c>
      <c r="EQ34" s="167">
        <f t="shared" si="71"/>
        <v>0</v>
      </c>
      <c r="ER34" s="167">
        <f t="shared" si="72"/>
        <v>0</v>
      </c>
      <c r="ES34" s="167">
        <f t="shared" si="73"/>
        <v>0</v>
      </c>
      <c r="ET34" s="167">
        <f t="shared" si="74"/>
        <v>0</v>
      </c>
      <c r="EU34" s="167">
        <f t="shared" si="75"/>
        <v>0</v>
      </c>
      <c r="EV34" s="167">
        <f t="shared" si="76"/>
        <v>0</v>
      </c>
      <c r="EW34" s="167">
        <f t="shared" si="77"/>
        <v>0</v>
      </c>
      <c r="EX34" s="167">
        <f t="shared" si="78"/>
        <v>0</v>
      </c>
      <c r="EY34" s="167">
        <f t="shared" si="79"/>
        <v>0</v>
      </c>
      <c r="EZ34" s="167">
        <f t="shared" si="80"/>
        <v>0</v>
      </c>
      <c r="FA34" s="167">
        <f t="shared" si="81"/>
        <v>0</v>
      </c>
      <c r="FB34" s="167">
        <f t="shared" si="82"/>
        <v>0</v>
      </c>
      <c r="FC34" s="167">
        <f t="shared" si="83"/>
        <v>0</v>
      </c>
      <c r="FD34" s="167">
        <f t="shared" si="84"/>
        <v>0</v>
      </c>
      <c r="FE34" s="168">
        <f t="shared" si="85"/>
        <v>0</v>
      </c>
      <c r="FF34" s="250">
        <f t="shared" si="86"/>
        <v>0</v>
      </c>
      <c r="FH34" s="325">
        <f t="shared" si="87"/>
        <v>0</v>
      </c>
      <c r="FI34" s="326">
        <f t="shared" si="88"/>
        <v>0</v>
      </c>
      <c r="FJ34" s="245">
        <f t="shared" si="89"/>
        <v>0</v>
      </c>
      <c r="FK34" s="245">
        <f t="shared" si="89"/>
        <v>0</v>
      </c>
      <c r="FL34" s="245">
        <f t="shared" si="89"/>
        <v>0</v>
      </c>
      <c r="FM34" s="245">
        <f t="shared" si="89"/>
        <v>0</v>
      </c>
      <c r="FN34" s="170">
        <f t="shared" si="90"/>
        <v>0</v>
      </c>
      <c r="FO34" s="169">
        <f t="shared" si="91"/>
        <v>0</v>
      </c>
      <c r="FP34" s="169">
        <f t="shared" si="92"/>
        <v>0</v>
      </c>
      <c r="FQ34" s="169">
        <f t="shared" si="93"/>
        <v>0</v>
      </c>
      <c r="FR34" s="169">
        <f t="shared" si="94"/>
        <v>0</v>
      </c>
      <c r="FS34" s="169">
        <f t="shared" si="95"/>
        <v>0</v>
      </c>
      <c r="FT34" s="169">
        <f t="shared" si="96"/>
        <v>0</v>
      </c>
      <c r="FU34" s="169">
        <f t="shared" si="97"/>
        <v>0</v>
      </c>
      <c r="FV34" s="169">
        <f t="shared" si="98"/>
        <v>0</v>
      </c>
      <c r="FW34" s="169">
        <f t="shared" si="99"/>
        <v>0</v>
      </c>
      <c r="FX34" s="169">
        <f t="shared" si="100"/>
        <v>0</v>
      </c>
      <c r="FY34" s="169">
        <f t="shared" si="101"/>
        <v>0</v>
      </c>
      <c r="FZ34" s="169">
        <f t="shared" si="102"/>
        <v>0</v>
      </c>
      <c r="GA34" s="169">
        <f t="shared" si="103"/>
        <v>0</v>
      </c>
      <c r="GB34" s="169">
        <f t="shared" si="104"/>
        <v>0</v>
      </c>
      <c r="GC34" s="169">
        <f t="shared" si="105"/>
        <v>0</v>
      </c>
      <c r="GD34" s="169">
        <f t="shared" si="106"/>
        <v>0</v>
      </c>
      <c r="GE34" s="169">
        <f t="shared" si="107"/>
        <v>0</v>
      </c>
      <c r="GF34" s="167">
        <f t="shared" si="108"/>
        <v>0</v>
      </c>
      <c r="GG34" s="167">
        <f t="shared" si="109"/>
        <v>0</v>
      </c>
      <c r="GH34" s="167">
        <f t="shared" si="110"/>
        <v>0</v>
      </c>
      <c r="GI34" s="167">
        <f t="shared" si="111"/>
        <v>0</v>
      </c>
      <c r="GJ34" s="167">
        <f t="shared" si="112"/>
        <v>0</v>
      </c>
      <c r="GK34" s="167">
        <f t="shared" si="113"/>
        <v>0</v>
      </c>
      <c r="GL34" s="167">
        <f t="shared" si="114"/>
        <v>0</v>
      </c>
      <c r="GM34" s="167">
        <f t="shared" si="115"/>
        <v>0</v>
      </c>
      <c r="GN34" s="167">
        <f t="shared" si="116"/>
        <v>0</v>
      </c>
      <c r="GO34" s="167">
        <f t="shared" si="117"/>
        <v>0</v>
      </c>
      <c r="GP34" s="167">
        <f t="shared" si="118"/>
        <v>0</v>
      </c>
      <c r="GQ34" s="167">
        <f t="shared" si="119"/>
        <v>0</v>
      </c>
      <c r="GR34" s="167">
        <f t="shared" si="120"/>
        <v>0</v>
      </c>
      <c r="GS34" s="167">
        <f t="shared" si="121"/>
        <v>0</v>
      </c>
      <c r="GT34" s="167">
        <f t="shared" si="122"/>
        <v>0</v>
      </c>
      <c r="GU34" s="167">
        <f t="shared" si="123"/>
        <v>0</v>
      </c>
      <c r="GV34" s="167">
        <f t="shared" si="124"/>
        <v>0</v>
      </c>
      <c r="GW34" s="168">
        <f t="shared" si="125"/>
        <v>0</v>
      </c>
      <c r="GX34" s="250">
        <f t="shared" si="126"/>
        <v>0</v>
      </c>
    </row>
    <row r="35" spans="1:206" ht="18.75" customHeight="1" thickBot="1" x14ac:dyDescent="0.3">
      <c r="A35" s="4"/>
      <c r="B35" s="180"/>
      <c r="C35" s="181"/>
      <c r="D35" s="180"/>
      <c r="E35" s="182"/>
      <c r="F35" s="604"/>
      <c r="G35" s="605"/>
      <c r="H35" s="349"/>
      <c r="I35" s="591"/>
      <c r="J35" s="592"/>
      <c r="K35" s="592"/>
      <c r="L35" s="592"/>
      <c r="M35" s="592"/>
      <c r="N35" s="592"/>
      <c r="O35" s="593"/>
      <c r="P35" s="308"/>
      <c r="Q35" s="309"/>
      <c r="R35" s="264"/>
      <c r="S35" s="304"/>
      <c r="T35" s="182"/>
      <c r="U35" s="235" t="str">
        <f t="shared" si="3"/>
        <v/>
      </c>
      <c r="V35" s="420"/>
      <c r="W35" s="606"/>
      <c r="X35" s="607"/>
      <c r="Y35" s="608"/>
      <c r="Z35" s="609"/>
      <c r="AA35" s="205"/>
      <c r="AB35" s="206"/>
      <c r="AC35" s="206"/>
      <c r="AD35" s="207"/>
      <c r="AE35" s="208"/>
      <c r="AF35" s="214"/>
      <c r="AG35" s="215"/>
      <c r="AH35" s="215"/>
      <c r="AI35" s="222"/>
      <c r="AJ35" s="278"/>
      <c r="AK35" s="598"/>
      <c r="AL35" s="599"/>
      <c r="AM35" s="610"/>
      <c r="AN35" s="611"/>
      <c r="AO35" s="471"/>
      <c r="AP35" s="472"/>
      <c r="AQ35" s="472"/>
      <c r="AR35" s="473"/>
      <c r="AS35" s="602"/>
      <c r="AT35" s="603"/>
      <c r="AU35" s="71" t="str">
        <f t="shared" si="129"/>
        <v/>
      </c>
      <c r="AV35" s="5"/>
      <c r="AW35" s="418">
        <f t="shared" si="9"/>
        <v>0</v>
      </c>
      <c r="AX35" s="423"/>
      <c r="AY35" s="424"/>
      <c r="AZ35" s="459"/>
      <c r="BD35" s="277"/>
      <c r="BE35" s="56"/>
      <c r="BF35" s="16"/>
      <c r="BG35" s="17" t="str">
        <f t="shared" si="128"/>
        <v/>
      </c>
      <c r="BH35" s="243" t="s">
        <v>2279</v>
      </c>
      <c r="BI35" s="293" t="str">
        <f>IF(OR(C14=16,C14=17,C14=18,C14=19,C14=24,C14=27,C14=32,C14=34),"Kg",IF(OR(C14=31,C14=33),"Tiges",IF(OR(C14=36,C14=5),"m³ app","")))</f>
        <v/>
      </c>
      <c r="BJ35" s="16"/>
      <c r="BK35" s="16"/>
      <c r="BL35" s="239"/>
      <c r="BM35" s="266"/>
      <c r="BN35" s="265" t="b">
        <v>0</v>
      </c>
      <c r="BO35" s="266" t="b">
        <v>0</v>
      </c>
      <c r="BP35" s="270" t="b">
        <v>0</v>
      </c>
      <c r="BR35" s="228">
        <f t="shared" si="10"/>
        <v>0</v>
      </c>
      <c r="BS35" s="16"/>
      <c r="BU35" s="219">
        <f t="shared" si="4"/>
        <v>0</v>
      </c>
      <c r="BV35" s="243">
        <f t="shared" si="5"/>
        <v>0</v>
      </c>
      <c r="BX35" s="331">
        <f t="shared" si="11"/>
        <v>0</v>
      </c>
      <c r="BY35" s="332">
        <f t="shared" si="12"/>
        <v>0</v>
      </c>
      <c r="BZ35" s="311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170">
        <f t="shared" si="13"/>
        <v>0</v>
      </c>
      <c r="CE35" s="169">
        <f t="shared" si="14"/>
        <v>0</v>
      </c>
      <c r="CF35" s="169">
        <f t="shared" si="15"/>
        <v>0</v>
      </c>
      <c r="CG35" s="169">
        <f t="shared" si="16"/>
        <v>0</v>
      </c>
      <c r="CH35" s="169">
        <f t="shared" si="17"/>
        <v>0</v>
      </c>
      <c r="CI35" s="169">
        <f t="shared" si="18"/>
        <v>0</v>
      </c>
      <c r="CJ35" s="169">
        <f t="shared" si="19"/>
        <v>0</v>
      </c>
      <c r="CK35" s="169">
        <f t="shared" si="20"/>
        <v>0</v>
      </c>
      <c r="CL35" s="169">
        <f t="shared" si="21"/>
        <v>0</v>
      </c>
      <c r="CM35" s="169">
        <f t="shared" si="22"/>
        <v>0</v>
      </c>
      <c r="CN35" s="169">
        <f t="shared" si="23"/>
        <v>0</v>
      </c>
      <c r="CO35" s="169">
        <f t="shared" si="24"/>
        <v>0</v>
      </c>
      <c r="CP35" s="169">
        <f t="shared" si="25"/>
        <v>0</v>
      </c>
      <c r="CQ35" s="169">
        <f t="shared" si="26"/>
        <v>0</v>
      </c>
      <c r="CR35" s="169">
        <f t="shared" si="27"/>
        <v>0</v>
      </c>
      <c r="CS35" s="169">
        <f t="shared" si="28"/>
        <v>0</v>
      </c>
      <c r="CT35" s="169">
        <f t="shared" si="29"/>
        <v>0</v>
      </c>
      <c r="CU35" s="169">
        <f t="shared" si="30"/>
        <v>0</v>
      </c>
      <c r="CV35" s="167">
        <f t="shared" si="31"/>
        <v>0</v>
      </c>
      <c r="CW35" s="167">
        <f t="shared" si="32"/>
        <v>0</v>
      </c>
      <c r="CX35" s="167">
        <f t="shared" si="33"/>
        <v>0</v>
      </c>
      <c r="CY35" s="167">
        <f t="shared" si="34"/>
        <v>0</v>
      </c>
      <c r="CZ35" s="167">
        <f t="shared" si="35"/>
        <v>0</v>
      </c>
      <c r="DA35" s="167">
        <f t="shared" si="36"/>
        <v>0</v>
      </c>
      <c r="DB35" s="167">
        <f t="shared" si="37"/>
        <v>0</v>
      </c>
      <c r="DC35" s="167">
        <f t="shared" si="38"/>
        <v>0</v>
      </c>
      <c r="DD35" s="167">
        <f t="shared" si="39"/>
        <v>0</v>
      </c>
      <c r="DE35" s="167">
        <f t="shared" si="40"/>
        <v>0</v>
      </c>
      <c r="DF35" s="167">
        <f t="shared" si="41"/>
        <v>0</v>
      </c>
      <c r="DG35" s="167">
        <f t="shared" si="42"/>
        <v>0</v>
      </c>
      <c r="DH35" s="167">
        <f t="shared" si="43"/>
        <v>0</v>
      </c>
      <c r="DI35" s="167">
        <f t="shared" si="44"/>
        <v>0</v>
      </c>
      <c r="DJ35" s="167">
        <f t="shared" si="45"/>
        <v>0</v>
      </c>
      <c r="DK35" s="167">
        <f t="shared" si="46"/>
        <v>0</v>
      </c>
      <c r="DL35" s="321">
        <f t="shared" si="47"/>
        <v>0</v>
      </c>
      <c r="DM35" s="324">
        <f t="shared" si="48"/>
        <v>0</v>
      </c>
      <c r="DN35" s="319">
        <f t="shared" si="49"/>
        <v>0</v>
      </c>
      <c r="DP35" s="327">
        <f t="shared" si="50"/>
        <v>0</v>
      </c>
      <c r="DQ35" s="328">
        <f t="shared" si="7"/>
        <v>0</v>
      </c>
      <c r="DR35" s="199">
        <f t="shared" si="8"/>
        <v>0</v>
      </c>
      <c r="DS35" s="199">
        <f t="shared" si="8"/>
        <v>0</v>
      </c>
      <c r="DT35" s="199">
        <f t="shared" si="8"/>
        <v>0</v>
      </c>
      <c r="DU35" s="199">
        <f t="shared" si="8"/>
        <v>0</v>
      </c>
      <c r="DV35" s="170">
        <f t="shared" si="127"/>
        <v>0</v>
      </c>
      <c r="DW35" s="169">
        <f t="shared" si="51"/>
        <v>0</v>
      </c>
      <c r="DX35" s="169">
        <f t="shared" si="52"/>
        <v>0</v>
      </c>
      <c r="DY35" s="169">
        <f t="shared" si="53"/>
        <v>0</v>
      </c>
      <c r="DZ35" s="169">
        <f t="shared" si="54"/>
        <v>0</v>
      </c>
      <c r="EA35" s="169">
        <f t="shared" si="55"/>
        <v>0</v>
      </c>
      <c r="EB35" s="169">
        <f t="shared" si="56"/>
        <v>0</v>
      </c>
      <c r="EC35" s="169">
        <f t="shared" si="57"/>
        <v>0</v>
      </c>
      <c r="ED35" s="169">
        <f t="shared" si="58"/>
        <v>0</v>
      </c>
      <c r="EE35" s="169">
        <f t="shared" si="59"/>
        <v>0</v>
      </c>
      <c r="EF35" s="169">
        <f t="shared" si="60"/>
        <v>0</v>
      </c>
      <c r="EG35" s="169">
        <f t="shared" si="61"/>
        <v>0</v>
      </c>
      <c r="EH35" s="169">
        <f t="shared" si="62"/>
        <v>0</v>
      </c>
      <c r="EI35" s="169">
        <f t="shared" si="63"/>
        <v>0</v>
      </c>
      <c r="EJ35" s="169">
        <f t="shared" si="64"/>
        <v>0</v>
      </c>
      <c r="EK35" s="169">
        <f t="shared" si="65"/>
        <v>0</v>
      </c>
      <c r="EL35" s="169">
        <f t="shared" si="66"/>
        <v>0</v>
      </c>
      <c r="EM35" s="169">
        <f t="shared" si="67"/>
        <v>0</v>
      </c>
      <c r="EN35" s="167">
        <f t="shared" si="68"/>
        <v>0</v>
      </c>
      <c r="EO35" s="167">
        <f t="shared" si="69"/>
        <v>0</v>
      </c>
      <c r="EP35" s="167">
        <f t="shared" si="70"/>
        <v>0</v>
      </c>
      <c r="EQ35" s="167">
        <f t="shared" si="71"/>
        <v>0</v>
      </c>
      <c r="ER35" s="167">
        <f t="shared" si="72"/>
        <v>0</v>
      </c>
      <c r="ES35" s="167">
        <f t="shared" si="73"/>
        <v>0</v>
      </c>
      <c r="ET35" s="167">
        <f t="shared" si="74"/>
        <v>0</v>
      </c>
      <c r="EU35" s="167">
        <f t="shared" si="75"/>
        <v>0</v>
      </c>
      <c r="EV35" s="167">
        <f t="shared" si="76"/>
        <v>0</v>
      </c>
      <c r="EW35" s="167">
        <f t="shared" si="77"/>
        <v>0</v>
      </c>
      <c r="EX35" s="167">
        <f t="shared" si="78"/>
        <v>0</v>
      </c>
      <c r="EY35" s="167">
        <f t="shared" si="79"/>
        <v>0</v>
      </c>
      <c r="EZ35" s="167">
        <f t="shared" si="80"/>
        <v>0</v>
      </c>
      <c r="FA35" s="167">
        <f t="shared" si="81"/>
        <v>0</v>
      </c>
      <c r="FB35" s="167">
        <f t="shared" si="82"/>
        <v>0</v>
      </c>
      <c r="FC35" s="167">
        <f t="shared" si="83"/>
        <v>0</v>
      </c>
      <c r="FD35" s="167">
        <f t="shared" si="84"/>
        <v>0</v>
      </c>
      <c r="FE35" s="168">
        <f t="shared" si="85"/>
        <v>0</v>
      </c>
      <c r="FF35" s="250">
        <f t="shared" si="86"/>
        <v>0</v>
      </c>
      <c r="FH35" s="325">
        <f t="shared" si="87"/>
        <v>0</v>
      </c>
      <c r="FI35" s="326">
        <f t="shared" si="88"/>
        <v>0</v>
      </c>
      <c r="FJ35" s="245">
        <f t="shared" si="89"/>
        <v>0</v>
      </c>
      <c r="FK35" s="245">
        <f t="shared" si="89"/>
        <v>0</v>
      </c>
      <c r="FL35" s="245">
        <f t="shared" si="89"/>
        <v>0</v>
      </c>
      <c r="FM35" s="245">
        <f t="shared" si="89"/>
        <v>0</v>
      </c>
      <c r="FN35" s="170">
        <f t="shared" si="90"/>
        <v>0</v>
      </c>
      <c r="FO35" s="169">
        <f t="shared" si="91"/>
        <v>0</v>
      </c>
      <c r="FP35" s="169">
        <f t="shared" si="92"/>
        <v>0</v>
      </c>
      <c r="FQ35" s="169">
        <f t="shared" si="93"/>
        <v>0</v>
      </c>
      <c r="FR35" s="169">
        <f t="shared" si="94"/>
        <v>0</v>
      </c>
      <c r="FS35" s="169">
        <f t="shared" si="95"/>
        <v>0</v>
      </c>
      <c r="FT35" s="169">
        <f t="shared" si="96"/>
        <v>0</v>
      </c>
      <c r="FU35" s="169">
        <f t="shared" si="97"/>
        <v>0</v>
      </c>
      <c r="FV35" s="169">
        <f t="shared" si="98"/>
        <v>0</v>
      </c>
      <c r="FW35" s="169">
        <f t="shared" si="99"/>
        <v>0</v>
      </c>
      <c r="FX35" s="169">
        <f t="shared" si="100"/>
        <v>0</v>
      </c>
      <c r="FY35" s="169">
        <f t="shared" si="101"/>
        <v>0</v>
      </c>
      <c r="FZ35" s="169">
        <f t="shared" si="102"/>
        <v>0</v>
      </c>
      <c r="GA35" s="169">
        <f t="shared" si="103"/>
        <v>0</v>
      </c>
      <c r="GB35" s="169">
        <f t="shared" si="104"/>
        <v>0</v>
      </c>
      <c r="GC35" s="169">
        <f t="shared" si="105"/>
        <v>0</v>
      </c>
      <c r="GD35" s="169">
        <f t="shared" si="106"/>
        <v>0</v>
      </c>
      <c r="GE35" s="169">
        <f t="shared" si="107"/>
        <v>0</v>
      </c>
      <c r="GF35" s="167">
        <f t="shared" si="108"/>
        <v>0</v>
      </c>
      <c r="GG35" s="167">
        <f t="shared" si="109"/>
        <v>0</v>
      </c>
      <c r="GH35" s="167">
        <f t="shared" si="110"/>
        <v>0</v>
      </c>
      <c r="GI35" s="167">
        <f t="shared" si="111"/>
        <v>0</v>
      </c>
      <c r="GJ35" s="167">
        <f t="shared" si="112"/>
        <v>0</v>
      </c>
      <c r="GK35" s="167">
        <f t="shared" si="113"/>
        <v>0</v>
      </c>
      <c r="GL35" s="167">
        <f t="shared" si="114"/>
        <v>0</v>
      </c>
      <c r="GM35" s="167">
        <f t="shared" si="115"/>
        <v>0</v>
      </c>
      <c r="GN35" s="167">
        <f t="shared" si="116"/>
        <v>0</v>
      </c>
      <c r="GO35" s="167">
        <f t="shared" si="117"/>
        <v>0</v>
      </c>
      <c r="GP35" s="167">
        <f t="shared" si="118"/>
        <v>0</v>
      </c>
      <c r="GQ35" s="167">
        <f t="shared" si="119"/>
        <v>0</v>
      </c>
      <c r="GR35" s="167">
        <f t="shared" si="120"/>
        <v>0</v>
      </c>
      <c r="GS35" s="167">
        <f t="shared" si="121"/>
        <v>0</v>
      </c>
      <c r="GT35" s="167">
        <f t="shared" si="122"/>
        <v>0</v>
      </c>
      <c r="GU35" s="167">
        <f t="shared" si="123"/>
        <v>0</v>
      </c>
      <c r="GV35" s="167">
        <f t="shared" si="124"/>
        <v>0</v>
      </c>
      <c r="GW35" s="168">
        <f t="shared" si="125"/>
        <v>0</v>
      </c>
      <c r="GX35" s="250">
        <f t="shared" si="126"/>
        <v>0</v>
      </c>
    </row>
    <row r="36" spans="1:206" ht="18" customHeight="1" thickBot="1" x14ac:dyDescent="0.3">
      <c r="A36" s="4"/>
      <c r="B36" s="180"/>
      <c r="C36" s="181"/>
      <c r="D36" s="180"/>
      <c r="E36" s="182"/>
      <c r="F36" s="604"/>
      <c r="G36" s="605"/>
      <c r="H36" s="349"/>
      <c r="I36" s="591"/>
      <c r="J36" s="592"/>
      <c r="K36" s="592"/>
      <c r="L36" s="592"/>
      <c r="M36" s="592"/>
      <c r="N36" s="592"/>
      <c r="O36" s="593"/>
      <c r="P36" s="309"/>
      <c r="Q36" s="308"/>
      <c r="R36" s="264"/>
      <c r="S36" s="304"/>
      <c r="T36" s="182"/>
      <c r="U36" s="235" t="str">
        <f t="shared" si="3"/>
        <v/>
      </c>
      <c r="V36" s="420"/>
      <c r="W36" s="606"/>
      <c r="X36" s="607"/>
      <c r="Y36" s="608"/>
      <c r="Z36" s="609"/>
      <c r="AA36" s="205"/>
      <c r="AB36" s="206"/>
      <c r="AC36" s="206"/>
      <c r="AD36" s="207"/>
      <c r="AE36" s="208"/>
      <c r="AF36" s="214"/>
      <c r="AG36" s="215"/>
      <c r="AH36" s="215"/>
      <c r="AI36" s="222"/>
      <c r="AJ36" s="278"/>
      <c r="AK36" s="598"/>
      <c r="AL36" s="599"/>
      <c r="AM36" s="610"/>
      <c r="AN36" s="611"/>
      <c r="AO36" s="471"/>
      <c r="AP36" s="472"/>
      <c r="AQ36" s="472"/>
      <c r="AR36" s="473"/>
      <c r="AS36" s="602"/>
      <c r="AT36" s="603"/>
      <c r="AU36" s="71" t="str">
        <f t="shared" si="129"/>
        <v/>
      </c>
      <c r="AV36" s="5"/>
      <c r="AW36" s="418">
        <f t="shared" si="9"/>
        <v>0</v>
      </c>
      <c r="AX36" s="423"/>
      <c r="AY36" s="424"/>
      <c r="AZ36" s="459"/>
      <c r="BD36" s="277"/>
      <c r="BE36" s="56"/>
      <c r="BF36" s="16"/>
      <c r="BG36" s="17" t="str">
        <f t="shared" si="128"/>
        <v/>
      </c>
      <c r="BH36" s="38" t="s">
        <v>182</v>
      </c>
      <c r="BI36" s="16"/>
      <c r="BJ36" s="16"/>
      <c r="BK36" s="16"/>
      <c r="BL36" s="239"/>
      <c r="BM36" s="266"/>
      <c r="BN36" s="265" t="b">
        <v>0</v>
      </c>
      <c r="BO36" s="266" t="b">
        <v>0</v>
      </c>
      <c r="BP36" s="270" t="b">
        <v>0</v>
      </c>
      <c r="BR36" s="228">
        <f t="shared" si="10"/>
        <v>0</v>
      </c>
      <c r="BS36" s="16"/>
      <c r="BU36" s="219">
        <f t="shared" si="4"/>
        <v>0</v>
      </c>
      <c r="BV36" s="243">
        <f t="shared" si="5"/>
        <v>0</v>
      </c>
      <c r="BX36" s="331">
        <f t="shared" si="11"/>
        <v>0</v>
      </c>
      <c r="BY36" s="332">
        <f t="shared" si="12"/>
        <v>0</v>
      </c>
      <c r="BZ36" s="311">
        <f t="shared" si="6"/>
        <v>0</v>
      </c>
      <c r="CA36" s="53">
        <f t="shared" si="6"/>
        <v>0</v>
      </c>
      <c r="CB36" s="53">
        <f>+AQ36*1</f>
        <v>0</v>
      </c>
      <c r="CC36" s="53">
        <f t="shared" si="6"/>
        <v>0</v>
      </c>
      <c r="CD36" s="170">
        <f t="shared" si="13"/>
        <v>0</v>
      </c>
      <c r="CE36" s="169">
        <f t="shared" si="14"/>
        <v>0</v>
      </c>
      <c r="CF36" s="169">
        <f t="shared" si="15"/>
        <v>0</v>
      </c>
      <c r="CG36" s="169">
        <f t="shared" si="16"/>
        <v>0</v>
      </c>
      <c r="CH36" s="169">
        <f t="shared" si="17"/>
        <v>0</v>
      </c>
      <c r="CI36" s="169">
        <f t="shared" si="18"/>
        <v>0</v>
      </c>
      <c r="CJ36" s="169">
        <f t="shared" si="19"/>
        <v>0</v>
      </c>
      <c r="CK36" s="169">
        <f t="shared" si="20"/>
        <v>0</v>
      </c>
      <c r="CL36" s="169">
        <f t="shared" si="21"/>
        <v>0</v>
      </c>
      <c r="CM36" s="169">
        <f t="shared" si="22"/>
        <v>0</v>
      </c>
      <c r="CN36" s="169">
        <f t="shared" si="23"/>
        <v>0</v>
      </c>
      <c r="CO36" s="169">
        <f t="shared" si="24"/>
        <v>0</v>
      </c>
      <c r="CP36" s="169">
        <f t="shared" si="25"/>
        <v>0</v>
      </c>
      <c r="CQ36" s="169">
        <f t="shared" si="26"/>
        <v>0</v>
      </c>
      <c r="CR36" s="169">
        <f t="shared" si="27"/>
        <v>0</v>
      </c>
      <c r="CS36" s="169">
        <f>VALUE(RIGHT(CB36,1))</f>
        <v>0</v>
      </c>
      <c r="CT36" s="169">
        <f t="shared" si="29"/>
        <v>0</v>
      </c>
      <c r="CU36" s="169">
        <f t="shared" si="30"/>
        <v>0</v>
      </c>
      <c r="CV36" s="167">
        <f t="shared" si="31"/>
        <v>0</v>
      </c>
      <c r="CW36" s="167">
        <f t="shared" si="32"/>
        <v>0</v>
      </c>
      <c r="CX36" s="167">
        <f t="shared" si="33"/>
        <v>0</v>
      </c>
      <c r="CY36" s="167">
        <f t="shared" si="34"/>
        <v>0</v>
      </c>
      <c r="CZ36" s="167">
        <f t="shared" si="35"/>
        <v>0</v>
      </c>
      <c r="DA36" s="167">
        <f t="shared" si="36"/>
        <v>0</v>
      </c>
      <c r="DB36" s="167">
        <f t="shared" si="37"/>
        <v>0</v>
      </c>
      <c r="DC36" s="167">
        <f t="shared" si="38"/>
        <v>0</v>
      </c>
      <c r="DD36" s="167">
        <f t="shared" si="39"/>
        <v>0</v>
      </c>
      <c r="DE36" s="167">
        <f t="shared" si="40"/>
        <v>0</v>
      </c>
      <c r="DF36" s="167">
        <f t="shared" si="41"/>
        <v>0</v>
      </c>
      <c r="DG36" s="167">
        <f t="shared" si="42"/>
        <v>0</v>
      </c>
      <c r="DH36" s="167">
        <f t="shared" si="43"/>
        <v>0</v>
      </c>
      <c r="DI36" s="167">
        <f t="shared" si="44"/>
        <v>0</v>
      </c>
      <c r="DJ36" s="167">
        <f t="shared" si="45"/>
        <v>0</v>
      </c>
      <c r="DK36" s="167">
        <f t="shared" si="46"/>
        <v>0</v>
      </c>
      <c r="DL36" s="321">
        <f t="shared" si="47"/>
        <v>0</v>
      </c>
      <c r="DM36" s="324">
        <f t="shared" si="48"/>
        <v>0</v>
      </c>
      <c r="DN36" s="319">
        <f t="shared" si="49"/>
        <v>0</v>
      </c>
      <c r="DP36" s="327">
        <f t="shared" si="50"/>
        <v>0</v>
      </c>
      <c r="DQ36" s="328">
        <f t="shared" si="7"/>
        <v>0</v>
      </c>
      <c r="DR36" s="199">
        <f t="shared" si="8"/>
        <v>0</v>
      </c>
      <c r="DS36" s="199">
        <f t="shared" si="8"/>
        <v>0</v>
      </c>
      <c r="DT36" s="199">
        <f t="shared" si="8"/>
        <v>0</v>
      </c>
      <c r="DU36" s="199">
        <f t="shared" si="8"/>
        <v>0</v>
      </c>
      <c r="DV36" s="170">
        <f t="shared" si="127"/>
        <v>0</v>
      </c>
      <c r="DW36" s="169">
        <f t="shared" si="51"/>
        <v>0</v>
      </c>
      <c r="DX36" s="169">
        <f t="shared" si="52"/>
        <v>0</v>
      </c>
      <c r="DY36" s="169">
        <f t="shared" si="53"/>
        <v>0</v>
      </c>
      <c r="DZ36" s="169">
        <f t="shared" si="54"/>
        <v>0</v>
      </c>
      <c r="EA36" s="169">
        <f t="shared" si="55"/>
        <v>0</v>
      </c>
      <c r="EB36" s="169">
        <f t="shared" si="56"/>
        <v>0</v>
      </c>
      <c r="EC36" s="169">
        <f t="shared" si="57"/>
        <v>0</v>
      </c>
      <c r="ED36" s="169">
        <f t="shared" si="58"/>
        <v>0</v>
      </c>
      <c r="EE36" s="169">
        <f t="shared" si="59"/>
        <v>0</v>
      </c>
      <c r="EF36" s="169">
        <f t="shared" si="60"/>
        <v>0</v>
      </c>
      <c r="EG36" s="169">
        <f t="shared" si="61"/>
        <v>0</v>
      </c>
      <c r="EH36" s="169">
        <f t="shared" si="62"/>
        <v>0</v>
      </c>
      <c r="EI36" s="169">
        <f t="shared" si="63"/>
        <v>0</v>
      </c>
      <c r="EJ36" s="169">
        <f t="shared" si="64"/>
        <v>0</v>
      </c>
      <c r="EK36" s="169">
        <f>VALUE(RIGHT(DT36,1))</f>
        <v>0</v>
      </c>
      <c r="EL36" s="169">
        <f t="shared" si="66"/>
        <v>0</v>
      </c>
      <c r="EM36" s="169">
        <f t="shared" si="67"/>
        <v>0</v>
      </c>
      <c r="EN36" s="167">
        <f t="shared" si="68"/>
        <v>0</v>
      </c>
      <c r="EO36" s="167">
        <f t="shared" si="69"/>
        <v>0</v>
      </c>
      <c r="EP36" s="167">
        <f t="shared" si="70"/>
        <v>0</v>
      </c>
      <c r="EQ36" s="167">
        <f t="shared" si="71"/>
        <v>0</v>
      </c>
      <c r="ER36" s="167">
        <f t="shared" si="72"/>
        <v>0</v>
      </c>
      <c r="ES36" s="167">
        <f t="shared" si="73"/>
        <v>0</v>
      </c>
      <c r="ET36" s="167">
        <f t="shared" si="74"/>
        <v>0</v>
      </c>
      <c r="EU36" s="167">
        <f t="shared" si="75"/>
        <v>0</v>
      </c>
      <c r="EV36" s="167">
        <f t="shared" si="76"/>
        <v>0</v>
      </c>
      <c r="EW36" s="167">
        <f t="shared" si="77"/>
        <v>0</v>
      </c>
      <c r="EX36" s="167">
        <f t="shared" si="78"/>
        <v>0</v>
      </c>
      <c r="EY36" s="167">
        <f t="shared" si="79"/>
        <v>0</v>
      </c>
      <c r="EZ36" s="167">
        <f t="shared" si="80"/>
        <v>0</v>
      </c>
      <c r="FA36" s="167">
        <f t="shared" si="81"/>
        <v>0</v>
      </c>
      <c r="FB36" s="167">
        <f t="shared" si="82"/>
        <v>0</v>
      </c>
      <c r="FC36" s="167">
        <f t="shared" si="83"/>
        <v>0</v>
      </c>
      <c r="FD36" s="167">
        <f t="shared" si="84"/>
        <v>0</v>
      </c>
      <c r="FE36" s="168">
        <f t="shared" si="85"/>
        <v>0</v>
      </c>
      <c r="FF36" s="250">
        <f t="shared" si="86"/>
        <v>0</v>
      </c>
      <c r="FH36" s="325">
        <f t="shared" si="87"/>
        <v>0</v>
      </c>
      <c r="FI36" s="326">
        <f t="shared" si="88"/>
        <v>0</v>
      </c>
      <c r="FJ36" s="245">
        <f t="shared" si="89"/>
        <v>0</v>
      </c>
      <c r="FK36" s="245">
        <f t="shared" si="89"/>
        <v>0</v>
      </c>
      <c r="FL36" s="245">
        <f t="shared" si="89"/>
        <v>0</v>
      </c>
      <c r="FM36" s="245">
        <f t="shared" si="89"/>
        <v>0</v>
      </c>
      <c r="FN36" s="170">
        <f t="shared" si="90"/>
        <v>0</v>
      </c>
      <c r="FO36" s="169">
        <f t="shared" si="91"/>
        <v>0</v>
      </c>
      <c r="FP36" s="169">
        <f t="shared" si="92"/>
        <v>0</v>
      </c>
      <c r="FQ36" s="169">
        <f t="shared" si="93"/>
        <v>0</v>
      </c>
      <c r="FR36" s="169">
        <f t="shared" si="94"/>
        <v>0</v>
      </c>
      <c r="FS36" s="169">
        <f t="shared" si="95"/>
        <v>0</v>
      </c>
      <c r="FT36" s="169">
        <f t="shared" si="96"/>
        <v>0</v>
      </c>
      <c r="FU36" s="169">
        <f t="shared" si="97"/>
        <v>0</v>
      </c>
      <c r="FV36" s="169">
        <f t="shared" si="98"/>
        <v>0</v>
      </c>
      <c r="FW36" s="169">
        <f t="shared" si="99"/>
        <v>0</v>
      </c>
      <c r="FX36" s="169">
        <f t="shared" si="100"/>
        <v>0</v>
      </c>
      <c r="FY36" s="169">
        <f t="shared" si="101"/>
        <v>0</v>
      </c>
      <c r="FZ36" s="169">
        <f t="shared" si="102"/>
        <v>0</v>
      </c>
      <c r="GA36" s="169">
        <f t="shared" si="103"/>
        <v>0</v>
      </c>
      <c r="GB36" s="169">
        <f t="shared" si="104"/>
        <v>0</v>
      </c>
      <c r="GC36" s="169">
        <f t="shared" si="105"/>
        <v>0</v>
      </c>
      <c r="GD36" s="169">
        <f t="shared" si="106"/>
        <v>0</v>
      </c>
      <c r="GE36" s="169">
        <f t="shared" si="107"/>
        <v>0</v>
      </c>
      <c r="GF36" s="167">
        <f t="shared" si="108"/>
        <v>0</v>
      </c>
      <c r="GG36" s="167">
        <f t="shared" si="109"/>
        <v>0</v>
      </c>
      <c r="GH36" s="167">
        <f t="shared" si="110"/>
        <v>0</v>
      </c>
      <c r="GI36" s="167">
        <f t="shared" si="111"/>
        <v>0</v>
      </c>
      <c r="GJ36" s="167">
        <f t="shared" si="112"/>
        <v>0</v>
      </c>
      <c r="GK36" s="167">
        <f t="shared" si="113"/>
        <v>0</v>
      </c>
      <c r="GL36" s="167">
        <f t="shared" si="114"/>
        <v>0</v>
      </c>
      <c r="GM36" s="167">
        <f t="shared" si="115"/>
        <v>0</v>
      </c>
      <c r="GN36" s="167">
        <f t="shared" si="116"/>
        <v>0</v>
      </c>
      <c r="GO36" s="167">
        <f t="shared" si="117"/>
        <v>0</v>
      </c>
      <c r="GP36" s="167">
        <f t="shared" si="118"/>
        <v>0</v>
      </c>
      <c r="GQ36" s="167">
        <f t="shared" si="119"/>
        <v>0</v>
      </c>
      <c r="GR36" s="167">
        <f t="shared" si="120"/>
        <v>0</v>
      </c>
      <c r="GS36" s="167">
        <f t="shared" si="121"/>
        <v>0</v>
      </c>
      <c r="GT36" s="167">
        <f t="shared" si="122"/>
        <v>0</v>
      </c>
      <c r="GU36" s="167">
        <f t="shared" si="123"/>
        <v>0</v>
      </c>
      <c r="GV36" s="167">
        <f t="shared" si="124"/>
        <v>0</v>
      </c>
      <c r="GW36" s="168">
        <f t="shared" si="125"/>
        <v>0</v>
      </c>
      <c r="GX36" s="250">
        <f t="shared" si="126"/>
        <v>0</v>
      </c>
    </row>
    <row r="37" spans="1:206" ht="18" customHeight="1" thickBot="1" x14ac:dyDescent="0.3">
      <c r="A37" s="4"/>
      <c r="B37" s="180"/>
      <c r="C37" s="181"/>
      <c r="D37" s="180"/>
      <c r="E37" s="182"/>
      <c r="F37" s="604"/>
      <c r="G37" s="605"/>
      <c r="H37" s="349"/>
      <c r="I37" s="591"/>
      <c r="J37" s="592"/>
      <c r="K37" s="592"/>
      <c r="L37" s="592"/>
      <c r="M37" s="592"/>
      <c r="N37" s="592"/>
      <c r="O37" s="593"/>
      <c r="P37" s="308"/>
      <c r="Q37" s="309"/>
      <c r="R37" s="264"/>
      <c r="S37" s="304"/>
      <c r="T37" s="182"/>
      <c r="U37" s="235" t="str">
        <f t="shared" si="3"/>
        <v/>
      </c>
      <c r="V37" s="420"/>
      <c r="W37" s="606"/>
      <c r="X37" s="607"/>
      <c r="Y37" s="608"/>
      <c r="Z37" s="609"/>
      <c r="AA37" s="205"/>
      <c r="AB37" s="206"/>
      <c r="AC37" s="206"/>
      <c r="AD37" s="207"/>
      <c r="AE37" s="208"/>
      <c r="AF37" s="214"/>
      <c r="AG37" s="215"/>
      <c r="AH37" s="215"/>
      <c r="AI37" s="222"/>
      <c r="AJ37" s="278"/>
      <c r="AK37" s="598"/>
      <c r="AL37" s="599"/>
      <c r="AM37" s="610"/>
      <c r="AN37" s="611"/>
      <c r="AO37" s="471"/>
      <c r="AP37" s="472"/>
      <c r="AQ37" s="472"/>
      <c r="AR37" s="473"/>
      <c r="AS37" s="602"/>
      <c r="AT37" s="603"/>
      <c r="AU37" s="71" t="str">
        <f t="shared" si="129"/>
        <v/>
      </c>
      <c r="AV37" s="5"/>
      <c r="AW37" s="418">
        <f t="shared" si="9"/>
        <v>0</v>
      </c>
      <c r="AX37" s="423"/>
      <c r="AY37" s="424"/>
      <c r="AZ37" s="459"/>
      <c r="BD37" s="277"/>
      <c r="BE37" s="56"/>
      <c r="BF37" s="16"/>
      <c r="BG37" s="17" t="str">
        <f t="shared" si="128"/>
        <v/>
      </c>
      <c r="BH37" s="38" t="s">
        <v>2286</v>
      </c>
      <c r="BJ37" s="16"/>
      <c r="BK37" s="16"/>
      <c r="BL37" s="239"/>
      <c r="BM37" s="266"/>
      <c r="BN37" s="265" t="b">
        <v>0</v>
      </c>
      <c r="BO37" s="266" t="b">
        <v>0</v>
      </c>
      <c r="BP37" s="270" t="b">
        <v>0</v>
      </c>
      <c r="BR37" s="228">
        <f t="shared" si="10"/>
        <v>0</v>
      </c>
      <c r="BS37" s="16"/>
      <c r="BU37" s="219">
        <f t="shared" si="4"/>
        <v>0</v>
      </c>
      <c r="BV37" s="243">
        <f t="shared" si="5"/>
        <v>0</v>
      </c>
      <c r="BX37" s="331">
        <f t="shared" si="11"/>
        <v>0</v>
      </c>
      <c r="BY37" s="332">
        <f t="shared" si="12"/>
        <v>0</v>
      </c>
      <c r="BZ37" s="311">
        <f t="shared" si="6"/>
        <v>0</v>
      </c>
      <c r="CA37" s="53">
        <f t="shared" si="6"/>
        <v>0</v>
      </c>
      <c r="CB37" s="53">
        <f t="shared" si="6"/>
        <v>0</v>
      </c>
      <c r="CC37" s="53">
        <f t="shared" si="6"/>
        <v>0</v>
      </c>
      <c r="CD37" s="170">
        <f t="shared" si="13"/>
        <v>0</v>
      </c>
      <c r="CE37" s="169">
        <f t="shared" si="14"/>
        <v>0</v>
      </c>
      <c r="CF37" s="169">
        <f t="shared" si="15"/>
        <v>0</v>
      </c>
      <c r="CG37" s="169">
        <f t="shared" si="16"/>
        <v>0</v>
      </c>
      <c r="CH37" s="169">
        <f t="shared" si="17"/>
        <v>0</v>
      </c>
      <c r="CI37" s="169">
        <f t="shared" si="18"/>
        <v>0</v>
      </c>
      <c r="CJ37" s="169">
        <f t="shared" si="19"/>
        <v>0</v>
      </c>
      <c r="CK37" s="169">
        <f t="shared" si="20"/>
        <v>0</v>
      </c>
      <c r="CL37" s="169">
        <f t="shared" si="21"/>
        <v>0</v>
      </c>
      <c r="CM37" s="169">
        <f t="shared" si="22"/>
        <v>0</v>
      </c>
      <c r="CN37" s="169">
        <f t="shared" si="23"/>
        <v>0</v>
      </c>
      <c r="CO37" s="169">
        <f t="shared" si="24"/>
        <v>0</v>
      </c>
      <c r="CP37" s="169">
        <f t="shared" si="25"/>
        <v>0</v>
      </c>
      <c r="CQ37" s="169">
        <f t="shared" si="26"/>
        <v>0</v>
      </c>
      <c r="CR37" s="169">
        <f t="shared" si="27"/>
        <v>0</v>
      </c>
      <c r="CS37" s="169">
        <f t="shared" si="28"/>
        <v>0</v>
      </c>
      <c r="CT37" s="169">
        <f t="shared" si="29"/>
        <v>0</v>
      </c>
      <c r="CU37" s="169">
        <f t="shared" si="30"/>
        <v>0</v>
      </c>
      <c r="CV37" s="167">
        <f t="shared" si="31"/>
        <v>0</v>
      </c>
      <c r="CW37" s="167">
        <f t="shared" si="32"/>
        <v>0</v>
      </c>
      <c r="CX37" s="167">
        <f t="shared" si="33"/>
        <v>0</v>
      </c>
      <c r="CY37" s="167">
        <f t="shared" si="34"/>
        <v>0</v>
      </c>
      <c r="CZ37" s="167">
        <f t="shared" si="35"/>
        <v>0</v>
      </c>
      <c r="DA37" s="167">
        <f t="shared" si="36"/>
        <v>0</v>
      </c>
      <c r="DB37" s="167">
        <f t="shared" si="37"/>
        <v>0</v>
      </c>
      <c r="DC37" s="167">
        <f t="shared" si="38"/>
        <v>0</v>
      </c>
      <c r="DD37" s="167">
        <f t="shared" si="39"/>
        <v>0</v>
      </c>
      <c r="DE37" s="167">
        <f t="shared" si="40"/>
        <v>0</v>
      </c>
      <c r="DF37" s="167">
        <f t="shared" si="41"/>
        <v>0</v>
      </c>
      <c r="DG37" s="167">
        <f t="shared" si="42"/>
        <v>0</v>
      </c>
      <c r="DH37" s="167">
        <f t="shared" si="43"/>
        <v>0</v>
      </c>
      <c r="DI37" s="167">
        <f t="shared" si="44"/>
        <v>0</v>
      </c>
      <c r="DJ37" s="167">
        <f t="shared" si="45"/>
        <v>0</v>
      </c>
      <c r="DK37" s="167">
        <f t="shared" si="46"/>
        <v>0</v>
      </c>
      <c r="DL37" s="321">
        <f t="shared" si="47"/>
        <v>0</v>
      </c>
      <c r="DM37" s="324">
        <f t="shared" si="48"/>
        <v>0</v>
      </c>
      <c r="DN37" s="319">
        <f t="shared" si="49"/>
        <v>0</v>
      </c>
      <c r="DP37" s="327">
        <f t="shared" si="50"/>
        <v>0</v>
      </c>
      <c r="DQ37" s="328">
        <f t="shared" si="7"/>
        <v>0</v>
      </c>
      <c r="DR37" s="199">
        <f t="shared" si="8"/>
        <v>0</v>
      </c>
      <c r="DS37" s="199">
        <f t="shared" si="8"/>
        <v>0</v>
      </c>
      <c r="DT37" s="199">
        <f t="shared" si="8"/>
        <v>0</v>
      </c>
      <c r="DU37" s="199">
        <f t="shared" si="8"/>
        <v>0</v>
      </c>
      <c r="DV37" s="170">
        <f t="shared" si="127"/>
        <v>0</v>
      </c>
      <c r="DW37" s="169">
        <f t="shared" si="51"/>
        <v>0</v>
      </c>
      <c r="DX37" s="169">
        <f t="shared" si="52"/>
        <v>0</v>
      </c>
      <c r="DY37" s="169">
        <f t="shared" si="53"/>
        <v>0</v>
      </c>
      <c r="DZ37" s="169">
        <f t="shared" si="54"/>
        <v>0</v>
      </c>
      <c r="EA37" s="169">
        <f t="shared" si="55"/>
        <v>0</v>
      </c>
      <c r="EB37" s="169">
        <f t="shared" si="56"/>
        <v>0</v>
      </c>
      <c r="EC37" s="169">
        <f t="shared" si="57"/>
        <v>0</v>
      </c>
      <c r="ED37" s="169">
        <f t="shared" si="58"/>
        <v>0</v>
      </c>
      <c r="EE37" s="169">
        <f t="shared" si="59"/>
        <v>0</v>
      </c>
      <c r="EF37" s="169">
        <f t="shared" si="60"/>
        <v>0</v>
      </c>
      <c r="EG37" s="169">
        <f t="shared" si="61"/>
        <v>0</v>
      </c>
      <c r="EH37" s="169">
        <f t="shared" si="62"/>
        <v>0</v>
      </c>
      <c r="EI37" s="169">
        <f t="shared" si="63"/>
        <v>0</v>
      </c>
      <c r="EJ37" s="169">
        <f t="shared" si="64"/>
        <v>0</v>
      </c>
      <c r="EK37" s="169">
        <f t="shared" si="65"/>
        <v>0</v>
      </c>
      <c r="EL37" s="169">
        <f t="shared" si="66"/>
        <v>0</v>
      </c>
      <c r="EM37" s="169">
        <f t="shared" si="67"/>
        <v>0</v>
      </c>
      <c r="EN37" s="167">
        <f t="shared" si="68"/>
        <v>0</v>
      </c>
      <c r="EO37" s="167">
        <f t="shared" si="69"/>
        <v>0</v>
      </c>
      <c r="EP37" s="167">
        <f t="shared" si="70"/>
        <v>0</v>
      </c>
      <c r="EQ37" s="167">
        <f t="shared" si="71"/>
        <v>0</v>
      </c>
      <c r="ER37" s="167">
        <f t="shared" si="72"/>
        <v>0</v>
      </c>
      <c r="ES37" s="167">
        <f t="shared" si="73"/>
        <v>0</v>
      </c>
      <c r="ET37" s="167">
        <f t="shared" si="74"/>
        <v>0</v>
      </c>
      <c r="EU37" s="167">
        <f t="shared" si="75"/>
        <v>0</v>
      </c>
      <c r="EV37" s="167">
        <f t="shared" si="76"/>
        <v>0</v>
      </c>
      <c r="EW37" s="167">
        <f t="shared" si="77"/>
        <v>0</v>
      </c>
      <c r="EX37" s="167">
        <f t="shared" si="78"/>
        <v>0</v>
      </c>
      <c r="EY37" s="167">
        <f t="shared" si="79"/>
        <v>0</v>
      </c>
      <c r="EZ37" s="167">
        <f t="shared" si="80"/>
        <v>0</v>
      </c>
      <c r="FA37" s="167">
        <f t="shared" si="81"/>
        <v>0</v>
      </c>
      <c r="FB37" s="167">
        <f t="shared" si="82"/>
        <v>0</v>
      </c>
      <c r="FC37" s="167">
        <f t="shared" si="83"/>
        <v>0</v>
      </c>
      <c r="FD37" s="167">
        <f t="shared" si="84"/>
        <v>0</v>
      </c>
      <c r="FE37" s="168">
        <f t="shared" si="85"/>
        <v>0</v>
      </c>
      <c r="FF37" s="250">
        <f t="shared" si="86"/>
        <v>0</v>
      </c>
      <c r="FH37" s="325">
        <f t="shared" si="87"/>
        <v>0</v>
      </c>
      <c r="FI37" s="326">
        <f t="shared" si="88"/>
        <v>0</v>
      </c>
      <c r="FJ37" s="245">
        <f t="shared" si="89"/>
        <v>0</v>
      </c>
      <c r="FK37" s="245">
        <f t="shared" si="89"/>
        <v>0</v>
      </c>
      <c r="FL37" s="245">
        <f t="shared" si="89"/>
        <v>0</v>
      </c>
      <c r="FM37" s="245">
        <f t="shared" si="89"/>
        <v>0</v>
      </c>
      <c r="FN37" s="170">
        <f t="shared" si="90"/>
        <v>0</v>
      </c>
      <c r="FO37" s="169">
        <f t="shared" si="91"/>
        <v>0</v>
      </c>
      <c r="FP37" s="169">
        <f t="shared" si="92"/>
        <v>0</v>
      </c>
      <c r="FQ37" s="169">
        <f t="shared" si="93"/>
        <v>0</v>
      </c>
      <c r="FR37" s="169">
        <f t="shared" si="94"/>
        <v>0</v>
      </c>
      <c r="FS37" s="169">
        <f t="shared" si="95"/>
        <v>0</v>
      </c>
      <c r="FT37" s="169">
        <f t="shared" si="96"/>
        <v>0</v>
      </c>
      <c r="FU37" s="169">
        <f t="shared" si="97"/>
        <v>0</v>
      </c>
      <c r="FV37" s="169">
        <f t="shared" si="98"/>
        <v>0</v>
      </c>
      <c r="FW37" s="169">
        <f t="shared" si="99"/>
        <v>0</v>
      </c>
      <c r="FX37" s="169">
        <f t="shared" si="100"/>
        <v>0</v>
      </c>
      <c r="FY37" s="169">
        <f t="shared" si="101"/>
        <v>0</v>
      </c>
      <c r="FZ37" s="169">
        <f t="shared" si="102"/>
        <v>0</v>
      </c>
      <c r="GA37" s="169">
        <f t="shared" si="103"/>
        <v>0</v>
      </c>
      <c r="GB37" s="169">
        <f t="shared" si="104"/>
        <v>0</v>
      </c>
      <c r="GC37" s="169">
        <f t="shared" si="105"/>
        <v>0</v>
      </c>
      <c r="GD37" s="169">
        <f t="shared" si="106"/>
        <v>0</v>
      </c>
      <c r="GE37" s="169">
        <f t="shared" si="107"/>
        <v>0</v>
      </c>
      <c r="GF37" s="167">
        <f t="shared" si="108"/>
        <v>0</v>
      </c>
      <c r="GG37" s="167">
        <f t="shared" si="109"/>
        <v>0</v>
      </c>
      <c r="GH37" s="167">
        <f t="shared" si="110"/>
        <v>0</v>
      </c>
      <c r="GI37" s="167">
        <f t="shared" si="111"/>
        <v>0</v>
      </c>
      <c r="GJ37" s="167">
        <f t="shared" si="112"/>
        <v>0</v>
      </c>
      <c r="GK37" s="167">
        <f t="shared" si="113"/>
        <v>0</v>
      </c>
      <c r="GL37" s="167">
        <f t="shared" si="114"/>
        <v>0</v>
      </c>
      <c r="GM37" s="167">
        <f t="shared" si="115"/>
        <v>0</v>
      </c>
      <c r="GN37" s="167">
        <f t="shared" si="116"/>
        <v>0</v>
      </c>
      <c r="GO37" s="167">
        <f t="shared" si="117"/>
        <v>0</v>
      </c>
      <c r="GP37" s="167">
        <f t="shared" si="118"/>
        <v>0</v>
      </c>
      <c r="GQ37" s="167">
        <f t="shared" si="119"/>
        <v>0</v>
      </c>
      <c r="GR37" s="167">
        <f t="shared" si="120"/>
        <v>0</v>
      </c>
      <c r="GS37" s="167">
        <f t="shared" si="121"/>
        <v>0</v>
      </c>
      <c r="GT37" s="167">
        <f t="shared" si="122"/>
        <v>0</v>
      </c>
      <c r="GU37" s="167">
        <f t="shared" si="123"/>
        <v>0</v>
      </c>
      <c r="GV37" s="167">
        <f t="shared" si="124"/>
        <v>0</v>
      </c>
      <c r="GW37" s="168">
        <f t="shared" si="125"/>
        <v>0</v>
      </c>
      <c r="GX37" s="250">
        <f t="shared" si="126"/>
        <v>0</v>
      </c>
    </row>
    <row r="38" spans="1:206" ht="18" customHeight="1" thickBot="1" x14ac:dyDescent="0.3">
      <c r="A38" s="4"/>
      <c r="B38" s="180"/>
      <c r="C38" s="181"/>
      <c r="D38" s="180"/>
      <c r="E38" s="182"/>
      <c r="F38" s="604"/>
      <c r="G38" s="605"/>
      <c r="H38" s="349"/>
      <c r="I38" s="591"/>
      <c r="J38" s="592"/>
      <c r="K38" s="592"/>
      <c r="L38" s="592"/>
      <c r="M38" s="592"/>
      <c r="N38" s="592"/>
      <c r="O38" s="593"/>
      <c r="P38" s="309"/>
      <c r="Q38" s="308"/>
      <c r="R38" s="264"/>
      <c r="S38" s="304"/>
      <c r="T38" s="182"/>
      <c r="U38" s="235" t="str">
        <f t="shared" si="3"/>
        <v/>
      </c>
      <c r="V38" s="420"/>
      <c r="W38" s="606"/>
      <c r="X38" s="607"/>
      <c r="Y38" s="608"/>
      <c r="Z38" s="609"/>
      <c r="AA38" s="205"/>
      <c r="AB38" s="206"/>
      <c r="AC38" s="206"/>
      <c r="AD38" s="207"/>
      <c r="AE38" s="208"/>
      <c r="AF38" s="214"/>
      <c r="AG38" s="215"/>
      <c r="AH38" s="215"/>
      <c r="AI38" s="222"/>
      <c r="AJ38" s="278"/>
      <c r="AK38" s="598"/>
      <c r="AL38" s="599"/>
      <c r="AM38" s="610"/>
      <c r="AN38" s="611"/>
      <c r="AO38" s="471"/>
      <c r="AP38" s="472"/>
      <c r="AQ38" s="472"/>
      <c r="AR38" s="473"/>
      <c r="AS38" s="602"/>
      <c r="AT38" s="603"/>
      <c r="AU38" s="71" t="str">
        <f t="shared" si="129"/>
        <v/>
      </c>
      <c r="AV38" s="5"/>
      <c r="AW38" s="418">
        <f t="shared" si="9"/>
        <v>0</v>
      </c>
      <c r="AX38" s="423"/>
      <c r="AY38" s="424"/>
      <c r="AZ38" s="459"/>
      <c r="BD38" s="277"/>
      <c r="BE38" s="56"/>
      <c r="BF38" s="16"/>
      <c r="BG38" s="17" t="str">
        <f t="shared" si="128"/>
        <v/>
      </c>
      <c r="BH38" s="70" t="s">
        <v>276</v>
      </c>
      <c r="BI38" s="16" t="str">
        <f>IF(C14=41,"Ch","")</f>
        <v/>
      </c>
      <c r="BJ38" s="16"/>
      <c r="BK38" s="16"/>
      <c r="BL38" s="239"/>
      <c r="BM38" s="266"/>
      <c r="BN38" s="265" t="b">
        <v>0</v>
      </c>
      <c r="BO38" s="266" t="b">
        <v>0</v>
      </c>
      <c r="BP38" s="270" t="b">
        <v>0</v>
      </c>
      <c r="BR38" s="228">
        <f t="shared" si="10"/>
        <v>0</v>
      </c>
      <c r="BS38" s="16"/>
      <c r="BU38" s="219">
        <f t="shared" si="4"/>
        <v>0</v>
      </c>
      <c r="BV38" s="243">
        <f t="shared" si="5"/>
        <v>0</v>
      </c>
      <c r="BX38" s="331">
        <f t="shared" si="11"/>
        <v>0</v>
      </c>
      <c r="BY38" s="332">
        <f t="shared" si="12"/>
        <v>0</v>
      </c>
      <c r="BZ38" s="311">
        <f t="shared" si="6"/>
        <v>0</v>
      </c>
      <c r="CA38" s="53">
        <f t="shared" si="6"/>
        <v>0</v>
      </c>
      <c r="CB38" s="53">
        <f t="shared" si="6"/>
        <v>0</v>
      </c>
      <c r="CC38" s="53">
        <f t="shared" si="6"/>
        <v>0</v>
      </c>
      <c r="CD38" s="170">
        <f t="shared" si="13"/>
        <v>0</v>
      </c>
      <c r="CE38" s="169">
        <f t="shared" si="14"/>
        <v>0</v>
      </c>
      <c r="CF38" s="169">
        <f t="shared" si="15"/>
        <v>0</v>
      </c>
      <c r="CG38" s="169">
        <f t="shared" si="16"/>
        <v>0</v>
      </c>
      <c r="CH38" s="169">
        <f t="shared" si="17"/>
        <v>0</v>
      </c>
      <c r="CI38" s="169">
        <f t="shared" si="18"/>
        <v>0</v>
      </c>
      <c r="CJ38" s="169">
        <f t="shared" si="19"/>
        <v>0</v>
      </c>
      <c r="CK38" s="169">
        <f t="shared" si="20"/>
        <v>0</v>
      </c>
      <c r="CL38" s="169">
        <f t="shared" si="21"/>
        <v>0</v>
      </c>
      <c r="CM38" s="169">
        <f t="shared" si="22"/>
        <v>0</v>
      </c>
      <c r="CN38" s="169">
        <f t="shared" si="23"/>
        <v>0</v>
      </c>
      <c r="CO38" s="169">
        <f t="shared" si="24"/>
        <v>0</v>
      </c>
      <c r="CP38" s="169">
        <f t="shared" si="25"/>
        <v>0</v>
      </c>
      <c r="CQ38" s="169">
        <f t="shared" si="26"/>
        <v>0</v>
      </c>
      <c r="CR38" s="169">
        <f t="shared" si="27"/>
        <v>0</v>
      </c>
      <c r="CS38" s="169">
        <f t="shared" si="28"/>
        <v>0</v>
      </c>
      <c r="CT38" s="169">
        <f t="shared" si="29"/>
        <v>0</v>
      </c>
      <c r="CU38" s="169">
        <f t="shared" si="30"/>
        <v>0</v>
      </c>
      <c r="CV38" s="167">
        <f t="shared" si="31"/>
        <v>0</v>
      </c>
      <c r="CW38" s="167">
        <f t="shared" si="32"/>
        <v>0</v>
      </c>
      <c r="CX38" s="167">
        <f t="shared" si="33"/>
        <v>0</v>
      </c>
      <c r="CY38" s="167">
        <f t="shared" si="34"/>
        <v>0</v>
      </c>
      <c r="CZ38" s="167">
        <f t="shared" si="35"/>
        <v>0</v>
      </c>
      <c r="DA38" s="167">
        <f t="shared" si="36"/>
        <v>0</v>
      </c>
      <c r="DB38" s="167">
        <f t="shared" si="37"/>
        <v>0</v>
      </c>
      <c r="DC38" s="167">
        <f t="shared" si="38"/>
        <v>0</v>
      </c>
      <c r="DD38" s="167">
        <f t="shared" si="39"/>
        <v>0</v>
      </c>
      <c r="DE38" s="167">
        <f t="shared" si="40"/>
        <v>0</v>
      </c>
      <c r="DF38" s="167">
        <f t="shared" si="41"/>
        <v>0</v>
      </c>
      <c r="DG38" s="167">
        <f t="shared" si="42"/>
        <v>0</v>
      </c>
      <c r="DH38" s="167">
        <f t="shared" si="43"/>
        <v>0</v>
      </c>
      <c r="DI38" s="167">
        <f t="shared" si="44"/>
        <v>0</v>
      </c>
      <c r="DJ38" s="167">
        <f t="shared" si="45"/>
        <v>0</v>
      </c>
      <c r="DK38" s="167">
        <f t="shared" si="46"/>
        <v>0</v>
      </c>
      <c r="DL38" s="321">
        <f t="shared" si="47"/>
        <v>0</v>
      </c>
      <c r="DM38" s="324">
        <f t="shared" si="48"/>
        <v>0</v>
      </c>
      <c r="DN38" s="319">
        <f t="shared" si="49"/>
        <v>0</v>
      </c>
      <c r="DP38" s="327">
        <f t="shared" si="50"/>
        <v>0</v>
      </c>
      <c r="DQ38" s="328">
        <f t="shared" si="7"/>
        <v>0</v>
      </c>
      <c r="DR38" s="199">
        <f t="shared" si="8"/>
        <v>0</v>
      </c>
      <c r="DS38" s="199">
        <f t="shared" si="8"/>
        <v>0</v>
      </c>
      <c r="DT38" s="199">
        <f t="shared" si="8"/>
        <v>0</v>
      </c>
      <c r="DU38" s="199">
        <f t="shared" si="8"/>
        <v>0</v>
      </c>
      <c r="DV38" s="170">
        <f t="shared" si="127"/>
        <v>0</v>
      </c>
      <c r="DW38" s="169">
        <f t="shared" si="51"/>
        <v>0</v>
      </c>
      <c r="DX38" s="169">
        <f t="shared" si="52"/>
        <v>0</v>
      </c>
      <c r="DY38" s="169">
        <f t="shared" si="53"/>
        <v>0</v>
      </c>
      <c r="DZ38" s="169">
        <f t="shared" si="54"/>
        <v>0</v>
      </c>
      <c r="EA38" s="169">
        <f t="shared" si="55"/>
        <v>0</v>
      </c>
      <c r="EB38" s="169">
        <f t="shared" si="56"/>
        <v>0</v>
      </c>
      <c r="EC38" s="169">
        <f t="shared" si="57"/>
        <v>0</v>
      </c>
      <c r="ED38" s="169">
        <f t="shared" si="58"/>
        <v>0</v>
      </c>
      <c r="EE38" s="169">
        <f t="shared" si="59"/>
        <v>0</v>
      </c>
      <c r="EF38" s="169">
        <f t="shared" si="60"/>
        <v>0</v>
      </c>
      <c r="EG38" s="169">
        <f t="shared" si="61"/>
        <v>0</v>
      </c>
      <c r="EH38" s="169">
        <f t="shared" si="62"/>
        <v>0</v>
      </c>
      <c r="EI38" s="169">
        <f t="shared" si="63"/>
        <v>0</v>
      </c>
      <c r="EJ38" s="169">
        <f t="shared" si="64"/>
        <v>0</v>
      </c>
      <c r="EK38" s="169">
        <f t="shared" si="65"/>
        <v>0</v>
      </c>
      <c r="EL38" s="169">
        <f t="shared" si="66"/>
        <v>0</v>
      </c>
      <c r="EM38" s="169">
        <f t="shared" si="67"/>
        <v>0</v>
      </c>
      <c r="EN38" s="167">
        <f t="shared" si="68"/>
        <v>0</v>
      </c>
      <c r="EO38" s="167">
        <f t="shared" si="69"/>
        <v>0</v>
      </c>
      <c r="EP38" s="167">
        <f t="shared" si="70"/>
        <v>0</v>
      </c>
      <c r="EQ38" s="167">
        <f t="shared" si="71"/>
        <v>0</v>
      </c>
      <c r="ER38" s="167">
        <f t="shared" si="72"/>
        <v>0</v>
      </c>
      <c r="ES38" s="167">
        <f t="shared" si="73"/>
        <v>0</v>
      </c>
      <c r="ET38" s="167">
        <f t="shared" si="74"/>
        <v>0</v>
      </c>
      <c r="EU38" s="167">
        <f t="shared" si="75"/>
        <v>0</v>
      </c>
      <c r="EV38" s="167">
        <f t="shared" si="76"/>
        <v>0</v>
      </c>
      <c r="EW38" s="167">
        <f t="shared" si="77"/>
        <v>0</v>
      </c>
      <c r="EX38" s="167">
        <f t="shared" si="78"/>
        <v>0</v>
      </c>
      <c r="EY38" s="167">
        <f t="shared" si="79"/>
        <v>0</v>
      </c>
      <c r="EZ38" s="167">
        <f t="shared" si="80"/>
        <v>0</v>
      </c>
      <c r="FA38" s="167">
        <f t="shared" si="81"/>
        <v>0</v>
      </c>
      <c r="FB38" s="167">
        <f t="shared" si="82"/>
        <v>0</v>
      </c>
      <c r="FC38" s="167">
        <f t="shared" si="83"/>
        <v>0</v>
      </c>
      <c r="FD38" s="167">
        <f t="shared" si="84"/>
        <v>0</v>
      </c>
      <c r="FE38" s="168">
        <f t="shared" si="85"/>
        <v>0</v>
      </c>
      <c r="FF38" s="250">
        <f t="shared" si="86"/>
        <v>0</v>
      </c>
      <c r="FH38" s="325">
        <f t="shared" si="87"/>
        <v>0</v>
      </c>
      <c r="FI38" s="326">
        <f t="shared" si="88"/>
        <v>0</v>
      </c>
      <c r="FJ38" s="245">
        <f t="shared" si="89"/>
        <v>0</v>
      </c>
      <c r="FK38" s="245">
        <f t="shared" si="89"/>
        <v>0</v>
      </c>
      <c r="FL38" s="245">
        <f t="shared" si="89"/>
        <v>0</v>
      </c>
      <c r="FM38" s="245">
        <f t="shared" si="89"/>
        <v>0</v>
      </c>
      <c r="FN38" s="170">
        <f t="shared" si="90"/>
        <v>0</v>
      </c>
      <c r="FO38" s="169">
        <f t="shared" si="91"/>
        <v>0</v>
      </c>
      <c r="FP38" s="169">
        <f t="shared" si="92"/>
        <v>0</v>
      </c>
      <c r="FQ38" s="169">
        <f t="shared" si="93"/>
        <v>0</v>
      </c>
      <c r="FR38" s="169">
        <f t="shared" si="94"/>
        <v>0</v>
      </c>
      <c r="FS38" s="169">
        <f t="shared" si="95"/>
        <v>0</v>
      </c>
      <c r="FT38" s="169">
        <f t="shared" si="96"/>
        <v>0</v>
      </c>
      <c r="FU38" s="169">
        <f t="shared" si="97"/>
        <v>0</v>
      </c>
      <c r="FV38" s="169">
        <f t="shared" si="98"/>
        <v>0</v>
      </c>
      <c r="FW38" s="169">
        <f t="shared" si="99"/>
        <v>0</v>
      </c>
      <c r="FX38" s="169">
        <f t="shared" si="100"/>
        <v>0</v>
      </c>
      <c r="FY38" s="169">
        <f t="shared" si="101"/>
        <v>0</v>
      </c>
      <c r="FZ38" s="169">
        <f t="shared" si="102"/>
        <v>0</v>
      </c>
      <c r="GA38" s="169">
        <f t="shared" si="103"/>
        <v>0</v>
      </c>
      <c r="GB38" s="169">
        <f t="shared" si="104"/>
        <v>0</v>
      </c>
      <c r="GC38" s="169">
        <f t="shared" si="105"/>
        <v>0</v>
      </c>
      <c r="GD38" s="169">
        <f t="shared" si="106"/>
        <v>0</v>
      </c>
      <c r="GE38" s="169">
        <f t="shared" si="107"/>
        <v>0</v>
      </c>
      <c r="GF38" s="167">
        <f t="shared" si="108"/>
        <v>0</v>
      </c>
      <c r="GG38" s="167">
        <f t="shared" si="109"/>
        <v>0</v>
      </c>
      <c r="GH38" s="167">
        <f t="shared" si="110"/>
        <v>0</v>
      </c>
      <c r="GI38" s="167">
        <f t="shared" si="111"/>
        <v>0</v>
      </c>
      <c r="GJ38" s="167">
        <f t="shared" si="112"/>
        <v>0</v>
      </c>
      <c r="GK38" s="167">
        <f t="shared" si="113"/>
        <v>0</v>
      </c>
      <c r="GL38" s="167">
        <f t="shared" si="114"/>
        <v>0</v>
      </c>
      <c r="GM38" s="167">
        <f t="shared" si="115"/>
        <v>0</v>
      </c>
      <c r="GN38" s="167">
        <f t="shared" si="116"/>
        <v>0</v>
      </c>
      <c r="GO38" s="167">
        <f t="shared" si="117"/>
        <v>0</v>
      </c>
      <c r="GP38" s="167">
        <f t="shared" si="118"/>
        <v>0</v>
      </c>
      <c r="GQ38" s="167">
        <f t="shared" si="119"/>
        <v>0</v>
      </c>
      <c r="GR38" s="167">
        <f t="shared" si="120"/>
        <v>0</v>
      </c>
      <c r="GS38" s="167">
        <f t="shared" si="121"/>
        <v>0</v>
      </c>
      <c r="GT38" s="167">
        <f t="shared" si="122"/>
        <v>0</v>
      </c>
      <c r="GU38" s="167">
        <f t="shared" si="123"/>
        <v>0</v>
      </c>
      <c r="GV38" s="167">
        <f t="shared" si="124"/>
        <v>0</v>
      </c>
      <c r="GW38" s="168">
        <f t="shared" si="125"/>
        <v>0</v>
      </c>
      <c r="GX38" s="250">
        <f t="shared" si="126"/>
        <v>0</v>
      </c>
    </row>
    <row r="39" spans="1:206" ht="18" customHeight="1" thickBot="1" x14ac:dyDescent="0.3">
      <c r="A39" s="4"/>
      <c r="B39" s="180"/>
      <c r="C39" s="181"/>
      <c r="D39" s="180"/>
      <c r="E39" s="182"/>
      <c r="F39" s="604"/>
      <c r="G39" s="605"/>
      <c r="H39" s="349"/>
      <c r="I39" s="591"/>
      <c r="J39" s="592"/>
      <c r="K39" s="592"/>
      <c r="L39" s="592"/>
      <c r="M39" s="592"/>
      <c r="N39" s="592"/>
      <c r="O39" s="593"/>
      <c r="P39" s="308"/>
      <c r="Q39" s="308"/>
      <c r="R39" s="264"/>
      <c r="S39" s="304"/>
      <c r="T39" s="182"/>
      <c r="U39" s="235" t="str">
        <f t="shared" si="3"/>
        <v/>
      </c>
      <c r="V39" s="420"/>
      <c r="W39" s="606"/>
      <c r="X39" s="607"/>
      <c r="Y39" s="608"/>
      <c r="Z39" s="609"/>
      <c r="AA39" s="205"/>
      <c r="AB39" s="206"/>
      <c r="AC39" s="206"/>
      <c r="AD39" s="207"/>
      <c r="AE39" s="208"/>
      <c r="AF39" s="214"/>
      <c r="AG39" s="215"/>
      <c r="AH39" s="215"/>
      <c r="AI39" s="222"/>
      <c r="AJ39" s="278"/>
      <c r="AK39" s="598"/>
      <c r="AL39" s="599"/>
      <c r="AM39" s="610"/>
      <c r="AN39" s="611"/>
      <c r="AO39" s="471"/>
      <c r="AP39" s="472"/>
      <c r="AQ39" s="472"/>
      <c r="AR39" s="473"/>
      <c r="AS39" s="602"/>
      <c r="AT39" s="603"/>
      <c r="AU39" s="71" t="str">
        <f t="shared" si="129"/>
        <v/>
      </c>
      <c r="AV39" s="5"/>
      <c r="AW39" s="418">
        <f t="shared" si="9"/>
        <v>0</v>
      </c>
      <c r="AX39" s="423"/>
      <c r="AY39" s="424"/>
      <c r="AZ39" s="459"/>
      <c r="BD39" s="277"/>
      <c r="BE39" s="56"/>
      <c r="BF39" s="16"/>
      <c r="BG39" s="17" t="str">
        <f t="shared" si="128"/>
        <v/>
      </c>
      <c r="BM39" s="266"/>
      <c r="BN39" s="265" t="b">
        <v>0</v>
      </c>
      <c r="BO39" s="266" t="b">
        <v>0</v>
      </c>
      <c r="BP39" s="270" t="b">
        <v>0</v>
      </c>
      <c r="BR39" s="228">
        <f t="shared" si="10"/>
        <v>0</v>
      </c>
      <c r="BS39" s="16"/>
      <c r="BU39" s="219">
        <f t="shared" si="4"/>
        <v>0</v>
      </c>
      <c r="BV39" s="243">
        <f t="shared" si="5"/>
        <v>0</v>
      </c>
      <c r="BX39" s="331">
        <f t="shared" si="11"/>
        <v>0</v>
      </c>
      <c r="BY39" s="332">
        <f t="shared" si="12"/>
        <v>0</v>
      </c>
      <c r="BZ39" s="311">
        <f t="shared" si="6"/>
        <v>0</v>
      </c>
      <c r="CA39" s="53">
        <f t="shared" si="6"/>
        <v>0</v>
      </c>
      <c r="CB39" s="53">
        <f t="shared" si="6"/>
        <v>0</v>
      </c>
      <c r="CC39" s="53">
        <f t="shared" si="6"/>
        <v>0</v>
      </c>
      <c r="CD39" s="170">
        <f t="shared" si="13"/>
        <v>0</v>
      </c>
      <c r="CE39" s="169">
        <f t="shared" si="14"/>
        <v>0</v>
      </c>
      <c r="CF39" s="169">
        <f t="shared" si="15"/>
        <v>0</v>
      </c>
      <c r="CG39" s="169">
        <f t="shared" si="16"/>
        <v>0</v>
      </c>
      <c r="CH39" s="169">
        <f t="shared" si="17"/>
        <v>0</v>
      </c>
      <c r="CI39" s="169">
        <f t="shared" si="18"/>
        <v>0</v>
      </c>
      <c r="CJ39" s="169">
        <f t="shared" si="19"/>
        <v>0</v>
      </c>
      <c r="CK39" s="169">
        <f t="shared" si="20"/>
        <v>0</v>
      </c>
      <c r="CL39" s="169">
        <f t="shared" si="21"/>
        <v>0</v>
      </c>
      <c r="CM39" s="169">
        <f t="shared" si="22"/>
        <v>0</v>
      </c>
      <c r="CN39" s="169">
        <f t="shared" si="23"/>
        <v>0</v>
      </c>
      <c r="CO39" s="169">
        <f t="shared" si="24"/>
        <v>0</v>
      </c>
      <c r="CP39" s="169">
        <f t="shared" si="25"/>
        <v>0</v>
      </c>
      <c r="CQ39" s="169">
        <f t="shared" si="26"/>
        <v>0</v>
      </c>
      <c r="CR39" s="169">
        <f t="shared" si="27"/>
        <v>0</v>
      </c>
      <c r="CS39" s="169">
        <f t="shared" si="28"/>
        <v>0</v>
      </c>
      <c r="CT39" s="169">
        <f t="shared" si="29"/>
        <v>0</v>
      </c>
      <c r="CU39" s="169">
        <f t="shared" si="30"/>
        <v>0</v>
      </c>
      <c r="CV39" s="167">
        <f t="shared" si="31"/>
        <v>0</v>
      </c>
      <c r="CW39" s="167">
        <f t="shared" si="32"/>
        <v>0</v>
      </c>
      <c r="CX39" s="167">
        <f t="shared" si="33"/>
        <v>0</v>
      </c>
      <c r="CY39" s="167">
        <f t="shared" si="34"/>
        <v>0</v>
      </c>
      <c r="CZ39" s="167">
        <f t="shared" si="35"/>
        <v>0</v>
      </c>
      <c r="DA39" s="167">
        <f t="shared" si="36"/>
        <v>0</v>
      </c>
      <c r="DB39" s="167">
        <f t="shared" si="37"/>
        <v>0</v>
      </c>
      <c r="DC39" s="167">
        <f t="shared" si="38"/>
        <v>0</v>
      </c>
      <c r="DD39" s="167">
        <f t="shared" si="39"/>
        <v>0</v>
      </c>
      <c r="DE39" s="167">
        <f t="shared" si="40"/>
        <v>0</v>
      </c>
      <c r="DF39" s="167">
        <f t="shared" si="41"/>
        <v>0</v>
      </c>
      <c r="DG39" s="167">
        <f t="shared" si="42"/>
        <v>0</v>
      </c>
      <c r="DH39" s="167">
        <f t="shared" si="43"/>
        <v>0</v>
      </c>
      <c r="DI39" s="167">
        <f t="shared" si="44"/>
        <v>0</v>
      </c>
      <c r="DJ39" s="167">
        <f t="shared" si="45"/>
        <v>0</v>
      </c>
      <c r="DK39" s="167">
        <f t="shared" si="46"/>
        <v>0</v>
      </c>
      <c r="DL39" s="321">
        <f t="shared" si="47"/>
        <v>0</v>
      </c>
      <c r="DM39" s="324">
        <f t="shared" si="48"/>
        <v>0</v>
      </c>
      <c r="DN39" s="319">
        <f t="shared" si="49"/>
        <v>0</v>
      </c>
      <c r="DP39" s="327">
        <f t="shared" si="50"/>
        <v>0</v>
      </c>
      <c r="DQ39" s="328">
        <f t="shared" si="7"/>
        <v>0</v>
      </c>
      <c r="DR39" s="199">
        <f t="shared" si="8"/>
        <v>0</v>
      </c>
      <c r="DS39" s="199">
        <f t="shared" si="8"/>
        <v>0</v>
      </c>
      <c r="DT39" s="199">
        <f t="shared" si="8"/>
        <v>0</v>
      </c>
      <c r="DU39" s="199">
        <f t="shared" si="8"/>
        <v>0</v>
      </c>
      <c r="DV39" s="170">
        <f t="shared" si="127"/>
        <v>0</v>
      </c>
      <c r="DW39" s="169">
        <f t="shared" si="51"/>
        <v>0</v>
      </c>
      <c r="DX39" s="169">
        <f t="shared" si="52"/>
        <v>0</v>
      </c>
      <c r="DY39" s="169">
        <f t="shared" si="53"/>
        <v>0</v>
      </c>
      <c r="DZ39" s="169">
        <f t="shared" si="54"/>
        <v>0</v>
      </c>
      <c r="EA39" s="169">
        <f t="shared" si="55"/>
        <v>0</v>
      </c>
      <c r="EB39" s="169">
        <f t="shared" si="56"/>
        <v>0</v>
      </c>
      <c r="EC39" s="169">
        <f t="shared" si="57"/>
        <v>0</v>
      </c>
      <c r="ED39" s="169">
        <f t="shared" si="58"/>
        <v>0</v>
      </c>
      <c r="EE39" s="169">
        <f t="shared" si="59"/>
        <v>0</v>
      </c>
      <c r="EF39" s="169">
        <f t="shared" si="60"/>
        <v>0</v>
      </c>
      <c r="EG39" s="169">
        <f t="shared" si="61"/>
        <v>0</v>
      </c>
      <c r="EH39" s="169">
        <f t="shared" si="62"/>
        <v>0</v>
      </c>
      <c r="EI39" s="169">
        <f t="shared" si="63"/>
        <v>0</v>
      </c>
      <c r="EJ39" s="169">
        <f t="shared" si="64"/>
        <v>0</v>
      </c>
      <c r="EK39" s="169">
        <f t="shared" si="65"/>
        <v>0</v>
      </c>
      <c r="EL39" s="169">
        <f t="shared" si="66"/>
        <v>0</v>
      </c>
      <c r="EM39" s="169">
        <f t="shared" si="67"/>
        <v>0</v>
      </c>
      <c r="EN39" s="167">
        <f t="shared" si="68"/>
        <v>0</v>
      </c>
      <c r="EO39" s="167">
        <f t="shared" si="69"/>
        <v>0</v>
      </c>
      <c r="EP39" s="167">
        <f t="shared" si="70"/>
        <v>0</v>
      </c>
      <c r="EQ39" s="167">
        <f t="shared" si="71"/>
        <v>0</v>
      </c>
      <c r="ER39" s="167">
        <f t="shared" si="72"/>
        <v>0</v>
      </c>
      <c r="ES39" s="167">
        <f t="shared" si="73"/>
        <v>0</v>
      </c>
      <c r="ET39" s="167">
        <f t="shared" si="74"/>
        <v>0</v>
      </c>
      <c r="EU39" s="167">
        <f t="shared" si="75"/>
        <v>0</v>
      </c>
      <c r="EV39" s="167">
        <f t="shared" si="76"/>
        <v>0</v>
      </c>
      <c r="EW39" s="167">
        <f t="shared" si="77"/>
        <v>0</v>
      </c>
      <c r="EX39" s="167">
        <f t="shared" si="78"/>
        <v>0</v>
      </c>
      <c r="EY39" s="167">
        <f t="shared" si="79"/>
        <v>0</v>
      </c>
      <c r="EZ39" s="167">
        <f t="shared" si="80"/>
        <v>0</v>
      </c>
      <c r="FA39" s="167">
        <f t="shared" si="81"/>
        <v>0</v>
      </c>
      <c r="FB39" s="167">
        <f t="shared" si="82"/>
        <v>0</v>
      </c>
      <c r="FC39" s="167">
        <f t="shared" si="83"/>
        <v>0</v>
      </c>
      <c r="FD39" s="167">
        <f t="shared" si="84"/>
        <v>0</v>
      </c>
      <c r="FE39" s="168">
        <f t="shared" si="85"/>
        <v>0</v>
      </c>
      <c r="FF39" s="250">
        <f t="shared" si="86"/>
        <v>0</v>
      </c>
      <c r="FH39" s="325">
        <f t="shared" si="87"/>
        <v>0</v>
      </c>
      <c r="FI39" s="326">
        <f t="shared" si="88"/>
        <v>0</v>
      </c>
      <c r="FJ39" s="245">
        <f t="shared" si="89"/>
        <v>0</v>
      </c>
      <c r="FK39" s="245">
        <f t="shared" si="89"/>
        <v>0</v>
      </c>
      <c r="FL39" s="245">
        <f t="shared" si="89"/>
        <v>0</v>
      </c>
      <c r="FM39" s="245">
        <f t="shared" si="89"/>
        <v>0</v>
      </c>
      <c r="FN39" s="170">
        <f t="shared" si="90"/>
        <v>0</v>
      </c>
      <c r="FO39" s="169">
        <f t="shared" si="91"/>
        <v>0</v>
      </c>
      <c r="FP39" s="169">
        <f t="shared" si="92"/>
        <v>0</v>
      </c>
      <c r="FQ39" s="169">
        <f t="shared" si="93"/>
        <v>0</v>
      </c>
      <c r="FR39" s="169">
        <f t="shared" si="94"/>
        <v>0</v>
      </c>
      <c r="FS39" s="169">
        <f t="shared" si="95"/>
        <v>0</v>
      </c>
      <c r="FT39" s="169">
        <f t="shared" si="96"/>
        <v>0</v>
      </c>
      <c r="FU39" s="169">
        <f t="shared" si="97"/>
        <v>0</v>
      </c>
      <c r="FV39" s="169">
        <f t="shared" si="98"/>
        <v>0</v>
      </c>
      <c r="FW39" s="169">
        <f t="shared" si="99"/>
        <v>0</v>
      </c>
      <c r="FX39" s="169">
        <f t="shared" si="100"/>
        <v>0</v>
      </c>
      <c r="FY39" s="169">
        <f t="shared" si="101"/>
        <v>0</v>
      </c>
      <c r="FZ39" s="169">
        <f t="shared" si="102"/>
        <v>0</v>
      </c>
      <c r="GA39" s="169">
        <f t="shared" si="103"/>
        <v>0</v>
      </c>
      <c r="GB39" s="169">
        <f t="shared" si="104"/>
        <v>0</v>
      </c>
      <c r="GC39" s="169">
        <f t="shared" si="105"/>
        <v>0</v>
      </c>
      <c r="GD39" s="169">
        <f t="shared" si="106"/>
        <v>0</v>
      </c>
      <c r="GE39" s="169">
        <f t="shared" si="107"/>
        <v>0</v>
      </c>
      <c r="GF39" s="167">
        <f t="shared" si="108"/>
        <v>0</v>
      </c>
      <c r="GG39" s="167">
        <f t="shared" si="109"/>
        <v>0</v>
      </c>
      <c r="GH39" s="167">
        <f t="shared" si="110"/>
        <v>0</v>
      </c>
      <c r="GI39" s="167">
        <f t="shared" si="111"/>
        <v>0</v>
      </c>
      <c r="GJ39" s="167">
        <f t="shared" si="112"/>
        <v>0</v>
      </c>
      <c r="GK39" s="167">
        <f t="shared" si="113"/>
        <v>0</v>
      </c>
      <c r="GL39" s="167">
        <f t="shared" si="114"/>
        <v>0</v>
      </c>
      <c r="GM39" s="167">
        <f t="shared" si="115"/>
        <v>0</v>
      </c>
      <c r="GN39" s="167">
        <f t="shared" si="116"/>
        <v>0</v>
      </c>
      <c r="GO39" s="167">
        <f t="shared" si="117"/>
        <v>0</v>
      </c>
      <c r="GP39" s="167">
        <f t="shared" si="118"/>
        <v>0</v>
      </c>
      <c r="GQ39" s="167">
        <f t="shared" si="119"/>
        <v>0</v>
      </c>
      <c r="GR39" s="167">
        <f t="shared" si="120"/>
        <v>0</v>
      </c>
      <c r="GS39" s="167">
        <f t="shared" si="121"/>
        <v>0</v>
      </c>
      <c r="GT39" s="167">
        <f t="shared" si="122"/>
        <v>0</v>
      </c>
      <c r="GU39" s="167">
        <f t="shared" si="123"/>
        <v>0</v>
      </c>
      <c r="GV39" s="167">
        <f t="shared" si="124"/>
        <v>0</v>
      </c>
      <c r="GW39" s="168">
        <f t="shared" si="125"/>
        <v>0</v>
      </c>
      <c r="GX39" s="250">
        <f t="shared" si="126"/>
        <v>0</v>
      </c>
    </row>
    <row r="40" spans="1:206" ht="18" customHeight="1" thickBot="1" x14ac:dyDescent="0.3">
      <c r="A40" s="27"/>
      <c r="B40" s="272"/>
      <c r="C40" s="271"/>
      <c r="D40" s="272"/>
      <c r="E40" s="273"/>
      <c r="F40" s="709"/>
      <c r="G40" s="710"/>
      <c r="H40" s="350"/>
      <c r="I40" s="711"/>
      <c r="J40" s="712"/>
      <c r="K40" s="712"/>
      <c r="L40" s="712"/>
      <c r="M40" s="712"/>
      <c r="N40" s="712"/>
      <c r="O40" s="713"/>
      <c r="P40" s="465"/>
      <c r="Q40" s="465"/>
      <c r="R40" s="466"/>
      <c r="S40" s="467"/>
      <c r="T40" s="273"/>
      <c r="U40" s="415" t="str">
        <f t="shared" si="3"/>
        <v/>
      </c>
      <c r="V40" s="440"/>
      <c r="W40" s="714"/>
      <c r="X40" s="715"/>
      <c r="Y40" s="716"/>
      <c r="Z40" s="717"/>
      <c r="AA40" s="398"/>
      <c r="AB40" s="399"/>
      <c r="AC40" s="399"/>
      <c r="AD40" s="400"/>
      <c r="AE40" s="401"/>
      <c r="AF40" s="402"/>
      <c r="AG40" s="403"/>
      <c r="AH40" s="403"/>
      <c r="AI40" s="404"/>
      <c r="AJ40" s="405"/>
      <c r="AK40" s="718"/>
      <c r="AL40" s="719"/>
      <c r="AM40" s="720"/>
      <c r="AN40" s="611"/>
      <c r="AO40" s="477"/>
      <c r="AP40" s="478"/>
      <c r="AQ40" s="478"/>
      <c r="AR40" s="479"/>
      <c r="AS40" s="721"/>
      <c r="AT40" s="722"/>
      <c r="AU40" s="71" t="str">
        <f t="shared" si="129"/>
        <v/>
      </c>
      <c r="AV40" s="5"/>
      <c r="AW40" s="418">
        <f t="shared" si="9"/>
        <v>0</v>
      </c>
      <c r="AX40" s="423"/>
      <c r="AY40" s="424"/>
      <c r="AZ40" s="459"/>
      <c r="BD40" s="277"/>
      <c r="BE40" s="56"/>
      <c r="BF40" s="16"/>
      <c r="BG40" s="17" t="str">
        <f t="shared" si="128"/>
        <v/>
      </c>
      <c r="BH40" s="16" t="b">
        <v>1</v>
      </c>
      <c r="BJ40" s="233" t="s">
        <v>2277</v>
      </c>
      <c r="BM40" s="266"/>
      <c r="BN40" s="265" t="b">
        <v>0</v>
      </c>
      <c r="BO40" s="266" t="b">
        <v>0</v>
      </c>
      <c r="BP40" s="270" t="b">
        <v>0</v>
      </c>
      <c r="BR40" s="242">
        <f t="shared" si="10"/>
        <v>0</v>
      </c>
      <c r="BS40" s="16"/>
      <c r="BU40" s="219">
        <f t="shared" si="4"/>
        <v>0</v>
      </c>
      <c r="BV40" s="243">
        <f t="shared" si="5"/>
        <v>0</v>
      </c>
      <c r="BX40" s="331">
        <f t="shared" si="11"/>
        <v>0</v>
      </c>
      <c r="BY40" s="332">
        <f t="shared" si="12"/>
        <v>0</v>
      </c>
      <c r="BZ40" s="312">
        <f t="shared" si="6"/>
        <v>0</v>
      </c>
      <c r="CA40" s="251">
        <f t="shared" si="6"/>
        <v>0</v>
      </c>
      <c r="CB40" s="251">
        <f t="shared" si="6"/>
        <v>0</v>
      </c>
      <c r="CC40" s="251">
        <f t="shared" si="6"/>
        <v>0</v>
      </c>
      <c r="CD40" s="170">
        <f t="shared" si="13"/>
        <v>0</v>
      </c>
      <c r="CE40" s="252">
        <f t="shared" si="14"/>
        <v>0</v>
      </c>
      <c r="CF40" s="252">
        <f t="shared" si="15"/>
        <v>0</v>
      </c>
      <c r="CG40" s="252">
        <f t="shared" si="16"/>
        <v>0</v>
      </c>
      <c r="CH40" s="252">
        <f t="shared" si="17"/>
        <v>0</v>
      </c>
      <c r="CI40" s="252">
        <f t="shared" si="18"/>
        <v>0</v>
      </c>
      <c r="CJ40" s="252">
        <f t="shared" si="19"/>
        <v>0</v>
      </c>
      <c r="CK40" s="252">
        <f t="shared" si="20"/>
        <v>0</v>
      </c>
      <c r="CL40" s="252">
        <f t="shared" si="21"/>
        <v>0</v>
      </c>
      <c r="CM40" s="252">
        <f t="shared" si="22"/>
        <v>0</v>
      </c>
      <c r="CN40" s="252">
        <f t="shared" si="23"/>
        <v>0</v>
      </c>
      <c r="CO40" s="252">
        <f t="shared" si="24"/>
        <v>0</v>
      </c>
      <c r="CP40" s="252">
        <f t="shared" si="25"/>
        <v>0</v>
      </c>
      <c r="CQ40" s="252">
        <f t="shared" si="26"/>
        <v>0</v>
      </c>
      <c r="CR40" s="252">
        <f t="shared" si="27"/>
        <v>0</v>
      </c>
      <c r="CS40" s="252">
        <f t="shared" si="28"/>
        <v>0</v>
      </c>
      <c r="CT40" s="252">
        <f t="shared" si="29"/>
        <v>0</v>
      </c>
      <c r="CU40" s="252">
        <f t="shared" si="30"/>
        <v>0</v>
      </c>
      <c r="CV40" s="253">
        <f t="shared" si="31"/>
        <v>0</v>
      </c>
      <c r="CW40" s="253">
        <f t="shared" si="32"/>
        <v>0</v>
      </c>
      <c r="CX40" s="253">
        <f t="shared" si="33"/>
        <v>0</v>
      </c>
      <c r="CY40" s="253">
        <f t="shared" si="34"/>
        <v>0</v>
      </c>
      <c r="CZ40" s="253">
        <f t="shared" si="35"/>
        <v>0</v>
      </c>
      <c r="DA40" s="253">
        <f t="shared" si="36"/>
        <v>0</v>
      </c>
      <c r="DB40" s="253">
        <f t="shared" si="37"/>
        <v>0</v>
      </c>
      <c r="DC40" s="253">
        <f t="shared" si="38"/>
        <v>0</v>
      </c>
      <c r="DD40" s="253">
        <f t="shared" si="39"/>
        <v>0</v>
      </c>
      <c r="DE40" s="253">
        <f t="shared" si="40"/>
        <v>0</v>
      </c>
      <c r="DF40" s="253">
        <f t="shared" si="41"/>
        <v>0</v>
      </c>
      <c r="DG40" s="253">
        <f t="shared" si="42"/>
        <v>0</v>
      </c>
      <c r="DH40" s="253">
        <f t="shared" si="43"/>
        <v>0</v>
      </c>
      <c r="DI40" s="253">
        <f t="shared" si="44"/>
        <v>0</v>
      </c>
      <c r="DJ40" s="253">
        <f t="shared" si="45"/>
        <v>0</v>
      </c>
      <c r="DK40" s="253">
        <f t="shared" si="46"/>
        <v>0</v>
      </c>
      <c r="DL40" s="322">
        <f t="shared" si="47"/>
        <v>0</v>
      </c>
      <c r="DM40" s="324">
        <f t="shared" si="48"/>
        <v>0</v>
      </c>
      <c r="DN40" s="319">
        <f t="shared" si="49"/>
        <v>0</v>
      </c>
      <c r="DP40" s="327">
        <f t="shared" si="50"/>
        <v>0</v>
      </c>
      <c r="DQ40" s="328">
        <f t="shared" si="7"/>
        <v>0</v>
      </c>
      <c r="DR40" s="255">
        <f t="shared" si="8"/>
        <v>0</v>
      </c>
      <c r="DS40" s="255">
        <f t="shared" si="8"/>
        <v>0</v>
      </c>
      <c r="DT40" s="255">
        <f t="shared" si="8"/>
        <v>0</v>
      </c>
      <c r="DU40" s="255">
        <f t="shared" si="8"/>
        <v>0</v>
      </c>
      <c r="DV40" s="170">
        <f t="shared" si="127"/>
        <v>0</v>
      </c>
      <c r="DW40" s="252">
        <f t="shared" si="51"/>
        <v>0</v>
      </c>
      <c r="DX40" s="252">
        <f t="shared" si="52"/>
        <v>0</v>
      </c>
      <c r="DY40" s="252">
        <f t="shared" si="53"/>
        <v>0</v>
      </c>
      <c r="DZ40" s="252">
        <f t="shared" si="54"/>
        <v>0</v>
      </c>
      <c r="EA40" s="252">
        <f t="shared" si="55"/>
        <v>0</v>
      </c>
      <c r="EB40" s="252">
        <f t="shared" si="56"/>
        <v>0</v>
      </c>
      <c r="EC40" s="252">
        <f t="shared" si="57"/>
        <v>0</v>
      </c>
      <c r="ED40" s="252">
        <f t="shared" si="58"/>
        <v>0</v>
      </c>
      <c r="EE40" s="252">
        <f t="shared" si="59"/>
        <v>0</v>
      </c>
      <c r="EF40" s="252">
        <f t="shared" si="60"/>
        <v>0</v>
      </c>
      <c r="EG40" s="252">
        <f t="shared" si="61"/>
        <v>0</v>
      </c>
      <c r="EH40" s="252">
        <f t="shared" si="62"/>
        <v>0</v>
      </c>
      <c r="EI40" s="252">
        <f t="shared" si="63"/>
        <v>0</v>
      </c>
      <c r="EJ40" s="252">
        <f t="shared" si="64"/>
        <v>0</v>
      </c>
      <c r="EK40" s="252">
        <f t="shared" si="65"/>
        <v>0</v>
      </c>
      <c r="EL40" s="252">
        <f t="shared" si="66"/>
        <v>0</v>
      </c>
      <c r="EM40" s="252">
        <f t="shared" si="67"/>
        <v>0</v>
      </c>
      <c r="EN40" s="253">
        <f t="shared" si="68"/>
        <v>0</v>
      </c>
      <c r="EO40" s="253">
        <f t="shared" si="69"/>
        <v>0</v>
      </c>
      <c r="EP40" s="253">
        <f t="shared" si="70"/>
        <v>0</v>
      </c>
      <c r="EQ40" s="253">
        <f t="shared" si="71"/>
        <v>0</v>
      </c>
      <c r="ER40" s="253">
        <f t="shared" si="72"/>
        <v>0</v>
      </c>
      <c r="ES40" s="253">
        <f t="shared" si="73"/>
        <v>0</v>
      </c>
      <c r="ET40" s="253">
        <f t="shared" si="74"/>
        <v>0</v>
      </c>
      <c r="EU40" s="253">
        <f t="shared" si="75"/>
        <v>0</v>
      </c>
      <c r="EV40" s="253">
        <f t="shared" si="76"/>
        <v>0</v>
      </c>
      <c r="EW40" s="253">
        <f t="shared" si="77"/>
        <v>0</v>
      </c>
      <c r="EX40" s="253">
        <f t="shared" si="78"/>
        <v>0</v>
      </c>
      <c r="EY40" s="253">
        <f t="shared" si="79"/>
        <v>0</v>
      </c>
      <c r="EZ40" s="253">
        <f t="shared" si="80"/>
        <v>0</v>
      </c>
      <c r="FA40" s="253">
        <f t="shared" si="81"/>
        <v>0</v>
      </c>
      <c r="FB40" s="253">
        <f t="shared" si="82"/>
        <v>0</v>
      </c>
      <c r="FC40" s="253">
        <f t="shared" si="83"/>
        <v>0</v>
      </c>
      <c r="FD40" s="253">
        <f t="shared" si="84"/>
        <v>0</v>
      </c>
      <c r="FE40" s="254">
        <f t="shared" si="85"/>
        <v>0</v>
      </c>
      <c r="FF40" s="256">
        <f t="shared" si="86"/>
        <v>0</v>
      </c>
      <c r="FH40" s="325">
        <f t="shared" si="87"/>
        <v>0</v>
      </c>
      <c r="FI40" s="326">
        <f t="shared" si="88"/>
        <v>0</v>
      </c>
      <c r="FJ40" s="245">
        <f t="shared" si="89"/>
        <v>0</v>
      </c>
      <c r="FK40" s="245">
        <f t="shared" si="89"/>
        <v>0</v>
      </c>
      <c r="FL40" s="245">
        <f t="shared" si="89"/>
        <v>0</v>
      </c>
      <c r="FM40" s="245">
        <f t="shared" si="89"/>
        <v>0</v>
      </c>
      <c r="FN40" s="170">
        <f t="shared" si="90"/>
        <v>0</v>
      </c>
      <c r="FO40" s="252">
        <f t="shared" si="91"/>
        <v>0</v>
      </c>
      <c r="FP40" s="252">
        <f t="shared" si="92"/>
        <v>0</v>
      </c>
      <c r="FQ40" s="252">
        <f t="shared" si="93"/>
        <v>0</v>
      </c>
      <c r="FR40" s="252">
        <f t="shared" si="94"/>
        <v>0</v>
      </c>
      <c r="FS40" s="252">
        <f t="shared" si="95"/>
        <v>0</v>
      </c>
      <c r="FT40" s="252">
        <f t="shared" si="96"/>
        <v>0</v>
      </c>
      <c r="FU40" s="252">
        <f t="shared" si="97"/>
        <v>0</v>
      </c>
      <c r="FV40" s="252">
        <f t="shared" si="98"/>
        <v>0</v>
      </c>
      <c r="FW40" s="252">
        <f t="shared" si="99"/>
        <v>0</v>
      </c>
      <c r="FX40" s="252">
        <f t="shared" si="100"/>
        <v>0</v>
      </c>
      <c r="FY40" s="252">
        <f t="shared" si="101"/>
        <v>0</v>
      </c>
      <c r="FZ40" s="252">
        <f t="shared" si="102"/>
        <v>0</v>
      </c>
      <c r="GA40" s="252">
        <f t="shared" si="103"/>
        <v>0</v>
      </c>
      <c r="GB40" s="252">
        <f t="shared" si="104"/>
        <v>0</v>
      </c>
      <c r="GC40" s="252">
        <f t="shared" si="105"/>
        <v>0</v>
      </c>
      <c r="GD40" s="252">
        <f t="shared" si="106"/>
        <v>0</v>
      </c>
      <c r="GE40" s="252">
        <f t="shared" si="107"/>
        <v>0</v>
      </c>
      <c r="GF40" s="253">
        <f t="shared" si="108"/>
        <v>0</v>
      </c>
      <c r="GG40" s="253">
        <f t="shared" si="109"/>
        <v>0</v>
      </c>
      <c r="GH40" s="253">
        <f t="shared" si="110"/>
        <v>0</v>
      </c>
      <c r="GI40" s="253">
        <f t="shared" si="111"/>
        <v>0</v>
      </c>
      <c r="GJ40" s="253">
        <f t="shared" si="112"/>
        <v>0</v>
      </c>
      <c r="GK40" s="253">
        <f t="shared" si="113"/>
        <v>0</v>
      </c>
      <c r="GL40" s="253">
        <f t="shared" si="114"/>
        <v>0</v>
      </c>
      <c r="GM40" s="253">
        <f t="shared" si="115"/>
        <v>0</v>
      </c>
      <c r="GN40" s="253">
        <f t="shared" si="116"/>
        <v>0</v>
      </c>
      <c r="GO40" s="253">
        <f t="shared" si="117"/>
        <v>0</v>
      </c>
      <c r="GP40" s="253">
        <f t="shared" si="118"/>
        <v>0</v>
      </c>
      <c r="GQ40" s="253">
        <f t="shared" si="119"/>
        <v>0</v>
      </c>
      <c r="GR40" s="253">
        <f t="shared" si="120"/>
        <v>0</v>
      </c>
      <c r="GS40" s="253">
        <f t="shared" si="121"/>
        <v>0</v>
      </c>
      <c r="GT40" s="253">
        <f t="shared" si="122"/>
        <v>0</v>
      </c>
      <c r="GU40" s="253">
        <f t="shared" si="123"/>
        <v>0</v>
      </c>
      <c r="GV40" s="253">
        <f t="shared" si="124"/>
        <v>0</v>
      </c>
      <c r="GW40" s="254">
        <f t="shared" si="125"/>
        <v>0</v>
      </c>
      <c r="GX40" s="256">
        <f t="shared" si="126"/>
        <v>0</v>
      </c>
    </row>
    <row r="41" spans="1:206" ht="15" customHeight="1" thickBot="1" x14ac:dyDescent="0.3">
      <c r="A41" s="4"/>
      <c r="B41" s="1" t="str">
        <f>+GY2</f>
        <v>V 2025-04-08</v>
      </c>
      <c r="V41" s="57" t="s">
        <v>44</v>
      </c>
      <c r="W41" s="691">
        <f>IF($BH$41&lt;&gt;$BH$43,0,SUM(X24,W30:X40,Y30:Z40))</f>
        <v>0</v>
      </c>
      <c r="X41" s="692"/>
      <c r="Y41" s="692"/>
      <c r="Z41" s="693"/>
      <c r="AB41" s="549" t="s">
        <v>50</v>
      </c>
      <c r="AC41" s="549"/>
      <c r="AD41" s="549"/>
      <c r="AE41" s="549"/>
      <c r="AF41" s="549"/>
      <c r="AL41" s="19" t="s">
        <v>45</v>
      </c>
      <c r="AM41" s="20"/>
      <c r="AN41" s="694"/>
      <c r="AO41" s="694"/>
      <c r="AP41" s="694"/>
      <c r="AQ41" s="694"/>
      <c r="AU41" s="5"/>
      <c r="AV41" s="30"/>
      <c r="AZ41" s="456"/>
      <c r="BD41" s="16"/>
      <c r="BE41" s="16"/>
      <c r="BF41" s="16"/>
      <c r="BG41" s="287" t="s">
        <v>2284</v>
      </c>
      <c r="BH41" s="288" t="b">
        <v>0</v>
      </c>
      <c r="BI41" s="234"/>
      <c r="BJ41" s="213" t="s">
        <v>180</v>
      </c>
      <c r="BK41" s="213"/>
      <c r="BL41" s="241" t="s">
        <v>179</v>
      </c>
      <c r="BM41" s="226" t="s">
        <v>9222</v>
      </c>
      <c r="BN41" s="225"/>
      <c r="BP41" s="16"/>
      <c r="BQ41" s="16"/>
      <c r="BR41" s="35">
        <f>SUM(BR30:BR40)</f>
        <v>0</v>
      </c>
      <c r="BS41" s="16"/>
      <c r="BZ41" s="61"/>
      <c r="CA41" s="61"/>
      <c r="CB41" s="61"/>
      <c r="CC41" s="52"/>
      <c r="CD41" s="62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4"/>
      <c r="CW41" s="62"/>
      <c r="CX41"/>
      <c r="CY41" s="65"/>
      <c r="CZ41" s="66"/>
      <c r="DA41" s="66"/>
      <c r="DB41" s="62"/>
      <c r="DC41"/>
      <c r="DD41" s="64"/>
      <c r="DE41" s="62"/>
      <c r="DF41"/>
      <c r="DG41" s="65"/>
      <c r="DH41" s="66"/>
      <c r="DI41" s="66"/>
      <c r="DJ41" s="62"/>
      <c r="DK41"/>
      <c r="DL41" s="64"/>
      <c r="DM41" s="62"/>
      <c r="DN41"/>
      <c r="DP41"/>
    </row>
    <row r="42" spans="1:206" ht="12.75" customHeight="1" x14ac:dyDescent="0.25">
      <c r="A42" s="4"/>
      <c r="AA42" s="583"/>
      <c r="AB42" s="584"/>
      <c r="AC42" s="584"/>
      <c r="AD42" s="584"/>
      <c r="AE42" s="584"/>
      <c r="AF42" s="584"/>
      <c r="AG42" s="584"/>
      <c r="AH42" s="585"/>
      <c r="AL42" s="12" t="s">
        <v>12879</v>
      </c>
      <c r="AM42" s="7"/>
      <c r="AN42" s="7"/>
      <c r="AO42" s="7"/>
      <c r="AP42" s="7"/>
      <c r="AQ42" s="7"/>
      <c r="AR42" s="7"/>
      <c r="AS42" s="7"/>
      <c r="AU42" s="5"/>
      <c r="AV42" s="5"/>
      <c r="AZ42" s="456"/>
      <c r="BD42" s="16"/>
      <c r="BE42" s="16"/>
      <c r="BF42" s="16"/>
      <c r="BG42" s="17"/>
      <c r="BH42" s="44"/>
      <c r="BI42" s="38"/>
      <c r="BJ42" s="38"/>
      <c r="BK42" s="38"/>
      <c r="BL42" s="46"/>
      <c r="BM42" s="38"/>
      <c r="BN42" s="16"/>
      <c r="BO42" s="16"/>
      <c r="BP42" s="16"/>
      <c r="BQ42" s="16"/>
      <c r="BR42" s="16"/>
      <c r="BS42" s="16"/>
      <c r="BZ42" s="61"/>
      <c r="CA42" s="61"/>
      <c r="CB42" s="61"/>
      <c r="CC42" s="52"/>
      <c r="CD42" s="62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4"/>
      <c r="CW42" s="62"/>
      <c r="CX42"/>
      <c r="CY42" s="65"/>
      <c r="CZ42" s="66"/>
      <c r="DA42" s="66"/>
      <c r="DB42" s="62"/>
      <c r="DC42"/>
      <c r="DD42" s="64"/>
      <c r="DE42" s="62"/>
      <c r="DF42"/>
      <c r="DG42" s="65"/>
      <c r="DH42" s="66"/>
      <c r="DI42" s="66"/>
      <c r="DJ42" s="62"/>
      <c r="DK42"/>
      <c r="DL42" s="64"/>
      <c r="DM42" s="62"/>
      <c r="DN42"/>
      <c r="DO42"/>
      <c r="DP42"/>
    </row>
    <row r="43" spans="1:206" ht="12.75" customHeight="1" x14ac:dyDescent="0.25">
      <c r="A43" s="4"/>
      <c r="B43" s="494" t="s">
        <v>46</v>
      </c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31"/>
      <c r="AA43" s="586"/>
      <c r="AB43" s="587"/>
      <c r="AC43" s="587"/>
      <c r="AD43" s="587"/>
      <c r="AE43" s="587"/>
      <c r="AF43" s="587"/>
      <c r="AG43" s="587"/>
      <c r="AH43" s="588"/>
      <c r="AK43" s="695"/>
      <c r="AL43" s="696"/>
      <c r="AM43" s="696"/>
      <c r="AN43" s="696"/>
      <c r="AO43" s="696"/>
      <c r="AP43" s="696"/>
      <c r="AQ43" s="696"/>
      <c r="AR43" s="696"/>
      <c r="AS43" s="696"/>
      <c r="AT43" s="697"/>
      <c r="AU43" s="408"/>
      <c r="AV43" s="15"/>
      <c r="AW43" s="18"/>
      <c r="AX43" s="422"/>
      <c r="AY43" s="422"/>
      <c r="AZ43" s="460"/>
      <c r="BA43" s="18"/>
      <c r="BB43" s="18"/>
      <c r="BC43" s="18"/>
      <c r="BD43" s="16"/>
      <c r="BE43" s="16"/>
      <c r="BF43" s="16"/>
      <c r="BG43" s="17"/>
      <c r="BH43" s="41" t="b">
        <v>0</v>
      </c>
      <c r="BI43" s="234"/>
      <c r="BJ43" s="38" t="s">
        <v>178</v>
      </c>
      <c r="BK43" s="38"/>
      <c r="BL43" s="46"/>
      <c r="BM43" s="38" t="s">
        <v>9223</v>
      </c>
      <c r="BN43" s="16"/>
      <c r="BO43" s="16"/>
      <c r="BP43" s="16"/>
      <c r="BQ43" s="16"/>
      <c r="BR43" s="16"/>
      <c r="BS43" s="16"/>
      <c r="BZ43" s="61"/>
      <c r="CA43" s="61"/>
      <c r="CB43" s="61"/>
      <c r="CC43" s="52"/>
      <c r="CD43" s="62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4"/>
      <c r="CW43" s="62"/>
      <c r="CX43"/>
      <c r="CY43" s="65"/>
      <c r="CZ43" s="66"/>
      <c r="DA43" s="66"/>
      <c r="DB43" s="62"/>
      <c r="DC43"/>
      <c r="DD43" s="64"/>
      <c r="DE43" s="62"/>
      <c r="DF43"/>
      <c r="DG43" s="65"/>
      <c r="DH43" s="66"/>
      <c r="DI43" s="66"/>
      <c r="DJ43" s="62"/>
      <c r="DK43"/>
      <c r="DL43" s="64"/>
      <c r="DM43" s="62"/>
      <c r="DN43"/>
      <c r="DO43"/>
      <c r="DP43"/>
    </row>
    <row r="44" spans="1:206" ht="12.75" customHeight="1" x14ac:dyDescent="0.25">
      <c r="A44" s="4"/>
      <c r="B44" s="545"/>
      <c r="C44" s="545"/>
      <c r="D44" s="545"/>
      <c r="E44" s="545"/>
      <c r="F44" s="545"/>
      <c r="G44" s="545"/>
      <c r="H44" s="545"/>
      <c r="I44" s="545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5"/>
      <c r="X44" s="545"/>
      <c r="Y44" s="545"/>
      <c r="AA44" s="703"/>
      <c r="AB44" s="704"/>
      <c r="AC44" s="704"/>
      <c r="AD44" s="704"/>
      <c r="AE44" s="704"/>
      <c r="AF44" s="704"/>
      <c r="AG44" s="704"/>
      <c r="AH44" s="705"/>
      <c r="AK44" s="698"/>
      <c r="AL44" s="699"/>
      <c r="AM44" s="699"/>
      <c r="AN44" s="699"/>
      <c r="AO44" s="699"/>
      <c r="AP44" s="699"/>
      <c r="AQ44" s="699"/>
      <c r="AR44" s="699"/>
      <c r="AS44" s="699"/>
      <c r="AT44" s="700"/>
      <c r="AU44" s="408"/>
      <c r="AV44" s="15"/>
      <c r="AW44" s="18"/>
      <c r="AX44" s="422"/>
      <c r="AY44" s="422"/>
      <c r="AZ44" s="460"/>
      <c r="BA44" s="18"/>
      <c r="BB44" s="18"/>
      <c r="BC44" s="18"/>
      <c r="BD44" s="16"/>
      <c r="BE44" s="16"/>
      <c r="BF44" s="16"/>
      <c r="BG44" s="17"/>
      <c r="BH44" s="16" t="b">
        <v>0</v>
      </c>
      <c r="BI44" s="16" t="b">
        <v>1</v>
      </c>
      <c r="BJ44" s="16"/>
      <c r="BK44" s="16"/>
      <c r="BL44" s="239"/>
      <c r="BM44" s="16"/>
      <c r="BN44" s="16"/>
      <c r="BO44" s="16"/>
      <c r="BP44" s="16"/>
      <c r="BQ44" s="16"/>
      <c r="BR44" s="16"/>
      <c r="BS44" s="16"/>
      <c r="BZ44" s="61"/>
      <c r="CA44" s="61"/>
      <c r="CB44" s="61"/>
      <c r="CC44" s="52"/>
      <c r="CD44" s="62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4"/>
      <c r="CW44" s="62"/>
      <c r="CX44"/>
      <c r="CY44" s="65"/>
      <c r="CZ44" s="66"/>
      <c r="DA44" s="66"/>
      <c r="DB44" s="62"/>
      <c r="DC44"/>
      <c r="DD44" s="64"/>
      <c r="DE44" s="62"/>
      <c r="DF44"/>
      <c r="DG44" s="65"/>
      <c r="DH44" s="66"/>
      <c r="DI44" s="66"/>
      <c r="DJ44" s="62"/>
      <c r="DK44"/>
      <c r="DL44" s="64"/>
      <c r="DM44" s="62"/>
      <c r="DN44"/>
      <c r="DO44"/>
      <c r="DP44"/>
    </row>
    <row r="45" spans="1:206" ht="12.75" customHeight="1" x14ac:dyDescent="0.25">
      <c r="A45" s="4"/>
      <c r="B45" s="545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AA45" s="706"/>
      <c r="AB45" s="707"/>
      <c r="AC45" s="707"/>
      <c r="AD45" s="707"/>
      <c r="AE45" s="707"/>
      <c r="AF45" s="707"/>
      <c r="AG45" s="707"/>
      <c r="AH45" s="708"/>
      <c r="AK45" s="698"/>
      <c r="AL45" s="699"/>
      <c r="AM45" s="699"/>
      <c r="AN45" s="699"/>
      <c r="AO45" s="699"/>
      <c r="AP45" s="699"/>
      <c r="AQ45" s="699"/>
      <c r="AR45" s="699"/>
      <c r="AS45" s="699"/>
      <c r="AT45" s="700"/>
      <c r="AU45" s="408"/>
      <c r="AV45" s="15"/>
      <c r="AW45" s="18"/>
      <c r="AX45" s="422"/>
      <c r="AY45" s="422"/>
      <c r="AZ45" s="460"/>
      <c r="BA45" s="18"/>
      <c r="BB45" s="18"/>
      <c r="BC45" s="18"/>
      <c r="BD45" s="16"/>
      <c r="BE45" s="16"/>
      <c r="BF45" s="16"/>
      <c r="BG45" s="17"/>
      <c r="BH45" s="685" t="s">
        <v>2281</v>
      </c>
      <c r="BI45" s="685"/>
      <c r="BJ45" s="685"/>
      <c r="BK45" s="685"/>
      <c r="BL45" s="239"/>
      <c r="BM45" s="16"/>
      <c r="BN45" s="16"/>
      <c r="BO45" s="16"/>
      <c r="BP45" s="16"/>
      <c r="BQ45" s="16"/>
      <c r="BR45" s="16"/>
      <c r="BS45" s="16"/>
      <c r="BZ45" s="61"/>
      <c r="CA45" s="61"/>
      <c r="CB45" s="61"/>
      <c r="CC45" s="52"/>
      <c r="CD45" s="62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4"/>
      <c r="CW45" s="62"/>
      <c r="CX45"/>
      <c r="CY45" s="65"/>
      <c r="CZ45" s="66"/>
      <c r="DA45" s="66"/>
      <c r="DB45" s="62"/>
      <c r="DC45"/>
      <c r="DD45" s="64"/>
      <c r="DE45" s="62"/>
      <c r="DF45"/>
      <c r="DG45" s="65"/>
      <c r="DH45" s="66"/>
      <c r="DI45" s="66"/>
      <c r="DJ45" s="62"/>
      <c r="DK45"/>
      <c r="DL45" s="64"/>
      <c r="DM45" s="62"/>
      <c r="DN45"/>
      <c r="DO45"/>
      <c r="DP45"/>
    </row>
    <row r="46" spans="1:206" ht="13.5" customHeight="1" thickBot="1" x14ac:dyDescent="0.3">
      <c r="A46" s="4"/>
      <c r="B46" s="545"/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AA46" s="686" t="s">
        <v>49</v>
      </c>
      <c r="AB46" s="687"/>
      <c r="AC46" s="687"/>
      <c r="AD46" s="687"/>
      <c r="AE46" s="687"/>
      <c r="AF46" s="687"/>
      <c r="AG46" s="687"/>
      <c r="AH46" s="688"/>
      <c r="AK46" s="701"/>
      <c r="AL46" s="702"/>
      <c r="AM46" s="702"/>
      <c r="AN46" s="702"/>
      <c r="AO46" s="702"/>
      <c r="AP46" s="702"/>
      <c r="AQ46" s="699"/>
      <c r="AR46" s="699"/>
      <c r="AS46" s="699"/>
      <c r="AT46" s="700"/>
      <c r="AU46" s="408"/>
      <c r="AV46" s="15"/>
      <c r="AW46" s="18"/>
      <c r="AX46" s="422"/>
      <c r="AY46" s="422"/>
      <c r="AZ46" s="460"/>
      <c r="BA46" s="18"/>
      <c r="BB46" s="18"/>
      <c r="BC46" s="18"/>
      <c r="BD46" s="16"/>
      <c r="BE46" s="16"/>
      <c r="BF46" s="16"/>
      <c r="BG46" s="239"/>
      <c r="BH46" s="38" t="b">
        <v>0</v>
      </c>
      <c r="BI46" s="269">
        <v>1</v>
      </c>
      <c r="BJ46" s="38">
        <f>IF(BH46=$BI$44,BI46,0)</f>
        <v>0</v>
      </c>
      <c r="BK46" s="38">
        <f>IF(BJ46&gt;0,1,0)</f>
        <v>0</v>
      </c>
      <c r="BL46" s="239"/>
      <c r="BM46" s="16"/>
      <c r="BN46" s="16"/>
      <c r="BO46" s="16"/>
      <c r="BP46" s="16"/>
      <c r="BQ46" s="16"/>
      <c r="BR46" s="16"/>
      <c r="BS46" s="16"/>
      <c r="BZ46" s="61"/>
      <c r="CA46" s="61"/>
      <c r="CB46" s="61"/>
      <c r="CC46" s="52"/>
      <c r="CD46" s="62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4"/>
      <c r="CW46" s="62"/>
      <c r="CX46"/>
      <c r="CY46" s="65"/>
      <c r="CZ46" s="66"/>
      <c r="DA46" s="66"/>
      <c r="DB46" s="62"/>
      <c r="DC46"/>
      <c r="DD46" s="64"/>
      <c r="DE46" s="62"/>
      <c r="DF46"/>
      <c r="DG46" s="65"/>
      <c r="DH46" s="66"/>
      <c r="DI46" s="66"/>
      <c r="DJ46" s="62"/>
      <c r="DK46"/>
      <c r="DL46" s="64"/>
      <c r="DM46" s="62"/>
      <c r="DN46"/>
      <c r="DO46"/>
      <c r="DP46"/>
    </row>
    <row r="47" spans="1:206" ht="15" customHeight="1" x14ac:dyDescent="0.25">
      <c r="A47" s="4"/>
      <c r="B47" s="545"/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31"/>
      <c r="AA47" s="8"/>
      <c r="AB47" s="8"/>
      <c r="AC47" s="450" t="s">
        <v>47</v>
      </c>
      <c r="AD47" s="689"/>
      <c r="AE47" s="690"/>
      <c r="AF47" s="690"/>
      <c r="AG47" s="690"/>
      <c r="AH47" s="690"/>
      <c r="AI47" s="8"/>
      <c r="AJ47" s="8"/>
      <c r="AQ47" s="617" t="s">
        <v>48</v>
      </c>
      <c r="AR47" s="617"/>
      <c r="AS47" s="617"/>
      <c r="AT47" s="617"/>
      <c r="AU47" s="5"/>
      <c r="AV47" s="5"/>
      <c r="AW47" s="18"/>
      <c r="AX47" s="422"/>
      <c r="AY47" s="422"/>
      <c r="AZ47" s="460"/>
      <c r="BA47" s="18"/>
      <c r="BB47" s="18"/>
      <c r="BC47" s="18"/>
      <c r="BD47" s="16"/>
      <c r="BE47" s="16"/>
      <c r="BF47" s="16"/>
      <c r="BG47" s="239"/>
      <c r="BH47" s="38" t="b">
        <v>0</v>
      </c>
      <c r="BI47" s="269">
        <v>2</v>
      </c>
      <c r="BJ47" s="38">
        <f t="shared" ref="BJ47:BJ54" si="130">IF(BH47=$BI$44,BI47,0)</f>
        <v>0</v>
      </c>
      <c r="BK47" s="38">
        <f t="shared" ref="BK47:BK54" si="131">IF(BJ47&gt;0,1,0)</f>
        <v>0</v>
      </c>
      <c r="BL47" s="239"/>
      <c r="BM47" s="16"/>
      <c r="BN47" s="16"/>
      <c r="BO47" s="16"/>
      <c r="BP47" s="16"/>
      <c r="BQ47" s="16"/>
      <c r="BR47" s="16"/>
      <c r="BS47" s="16"/>
      <c r="BZ47" s="61"/>
      <c r="CA47" s="61"/>
      <c r="CB47" s="61"/>
      <c r="CC47" s="52"/>
      <c r="CD47" s="62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4"/>
      <c r="CW47" s="62"/>
      <c r="CX47"/>
      <c r="CY47" s="65"/>
      <c r="CZ47" s="66"/>
      <c r="DA47" s="66"/>
      <c r="DB47" s="62"/>
      <c r="DC47"/>
      <c r="DD47" s="64"/>
      <c r="DE47" s="62"/>
      <c r="DF47"/>
      <c r="DG47" s="65"/>
      <c r="DH47" s="66"/>
      <c r="DI47" s="66"/>
      <c r="DJ47" s="62"/>
      <c r="DK47"/>
      <c r="DL47" s="64"/>
      <c r="DM47" s="62"/>
      <c r="DN47"/>
      <c r="DO47"/>
      <c r="DP47"/>
    </row>
    <row r="48" spans="1:206" ht="5.25" customHeight="1" x14ac:dyDescent="0.25">
      <c r="A48" s="27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28"/>
      <c r="AA48" s="29"/>
      <c r="AB48" s="29"/>
      <c r="AC48" s="441"/>
      <c r="AD48" s="550"/>
      <c r="AE48" s="550"/>
      <c r="AF48" s="550"/>
      <c r="AG48" s="550"/>
      <c r="AH48" s="550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72"/>
      <c r="AV48" s="11"/>
      <c r="AW48" s="29"/>
      <c r="AX48" s="461"/>
      <c r="AY48" s="461"/>
      <c r="AZ48" s="462"/>
      <c r="BD48" s="16"/>
      <c r="BE48" s="16"/>
      <c r="BF48" s="16"/>
      <c r="BG48" s="239"/>
      <c r="BH48" s="38" t="b">
        <v>0</v>
      </c>
      <c r="BI48" s="269">
        <v>3</v>
      </c>
      <c r="BJ48" s="38">
        <f t="shared" si="130"/>
        <v>0</v>
      </c>
      <c r="BK48" s="38">
        <f t="shared" si="131"/>
        <v>0</v>
      </c>
      <c r="BL48" s="239"/>
      <c r="BM48" s="16"/>
      <c r="BN48" s="16"/>
      <c r="BO48" s="16"/>
      <c r="BP48" s="16"/>
      <c r="BQ48" s="16"/>
      <c r="BR48" s="16"/>
      <c r="BS48" s="16"/>
      <c r="BZ48" s="61"/>
      <c r="CA48" s="61"/>
      <c r="CB48" s="61"/>
      <c r="CC48" s="52"/>
      <c r="CD48" s="62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4"/>
      <c r="CW48" s="62"/>
      <c r="CX48"/>
      <c r="CY48" s="65"/>
      <c r="CZ48" s="66"/>
      <c r="DA48" s="66"/>
      <c r="DB48" s="62"/>
      <c r="DC48"/>
      <c r="DD48" s="64"/>
      <c r="DE48" s="62"/>
      <c r="DF48"/>
      <c r="DG48" s="65"/>
      <c r="DH48" s="66"/>
      <c r="DI48" s="66"/>
      <c r="DJ48" s="62"/>
      <c r="DK48"/>
      <c r="DL48" s="64"/>
      <c r="DM48" s="62"/>
      <c r="DN48"/>
      <c r="DO48"/>
      <c r="DP48"/>
    </row>
    <row r="49" spans="1:206" ht="35.25" customHeight="1" x14ac:dyDescent="0.25">
      <c r="BD49" s="16"/>
      <c r="BE49" s="16"/>
      <c r="BF49" s="16"/>
      <c r="BG49" s="239"/>
      <c r="BH49" s="38" t="b">
        <v>0</v>
      </c>
      <c r="BI49" s="269">
        <v>4</v>
      </c>
      <c r="BJ49" s="38">
        <f t="shared" si="130"/>
        <v>0</v>
      </c>
      <c r="BK49" s="38">
        <f t="shared" si="131"/>
        <v>0</v>
      </c>
      <c r="BL49" s="239"/>
      <c r="BM49" s="16"/>
      <c r="BN49" s="16"/>
      <c r="BO49" s="16"/>
      <c r="BP49" s="16"/>
      <c r="BQ49" s="16"/>
      <c r="BR49" s="16"/>
      <c r="BS49" s="16"/>
      <c r="BZ49" s="61"/>
      <c r="CA49" s="61"/>
      <c r="CB49" s="61"/>
      <c r="CC49" s="52"/>
      <c r="CD49" s="62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4"/>
      <c r="CW49" s="62"/>
      <c r="CX49"/>
      <c r="CY49" s="65"/>
      <c r="CZ49" s="66"/>
      <c r="DA49" s="66"/>
      <c r="DB49" s="62"/>
      <c r="DC49"/>
      <c r="DD49" s="64"/>
      <c r="DE49" s="62"/>
      <c r="DF49"/>
      <c r="DG49" s="65"/>
      <c r="DH49" s="66"/>
      <c r="DI49" s="66"/>
      <c r="DJ49" s="62"/>
      <c r="DK49"/>
      <c r="DL49" s="64"/>
      <c r="DM49" s="62"/>
      <c r="DN49"/>
      <c r="DO49"/>
      <c r="DP49"/>
    </row>
    <row r="50" spans="1:206" ht="31.5" hidden="1" customHeight="1" x14ac:dyDescent="0.25">
      <c r="AX50" s="421"/>
      <c r="AY50" s="421"/>
      <c r="AZ50" s="421"/>
      <c r="BD50" s="16"/>
      <c r="BE50" s="16"/>
      <c r="BF50" s="16"/>
      <c r="BG50" s="239"/>
      <c r="BH50" s="38" t="b">
        <v>0</v>
      </c>
      <c r="BI50" s="269">
        <v>5</v>
      </c>
      <c r="BJ50" s="38">
        <f t="shared" si="130"/>
        <v>0</v>
      </c>
      <c r="BK50" s="38">
        <f t="shared" si="131"/>
        <v>0</v>
      </c>
      <c r="BL50" s="239"/>
      <c r="BM50" s="16"/>
      <c r="BN50" s="16"/>
      <c r="BO50" s="16"/>
      <c r="BP50" s="16"/>
      <c r="BQ50" s="16"/>
      <c r="BR50" s="16"/>
      <c r="BS50" s="16"/>
      <c r="BZ50" s="61"/>
      <c r="CA50" s="61"/>
      <c r="CB50" s="61"/>
      <c r="CC50" s="52"/>
      <c r="CD50" s="62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4"/>
      <c r="CW50" s="62"/>
      <c r="CX50"/>
      <c r="CY50" s="65"/>
      <c r="CZ50" s="66"/>
      <c r="DA50" s="66"/>
      <c r="DB50" s="62"/>
      <c r="DC50"/>
      <c r="DD50" s="64"/>
      <c r="DE50" s="62"/>
      <c r="DF50"/>
      <c r="DG50" s="65"/>
      <c r="DH50" s="66"/>
      <c r="DI50" s="66"/>
      <c r="DJ50" s="62"/>
      <c r="DK50"/>
      <c r="DL50" s="64"/>
      <c r="DM50" s="62"/>
      <c r="DN50"/>
      <c r="DO50"/>
      <c r="DP50"/>
    </row>
    <row r="51" spans="1:206" ht="3.75" hidden="1" customHeight="1" x14ac:dyDescent="0.25">
      <c r="AW51" s="439"/>
      <c r="AX51" s="421"/>
      <c r="AY51" s="421"/>
      <c r="AZ51" s="421"/>
      <c r="BD51" s="16"/>
      <c r="BE51" s="16"/>
      <c r="BF51" s="16"/>
      <c r="BG51" s="239"/>
      <c r="BH51" s="38" t="b">
        <v>0</v>
      </c>
      <c r="BI51" s="269">
        <v>6</v>
      </c>
      <c r="BJ51" s="38">
        <f t="shared" si="130"/>
        <v>0</v>
      </c>
      <c r="BK51" s="38">
        <f t="shared" si="131"/>
        <v>0</v>
      </c>
      <c r="BL51" s="239"/>
      <c r="BM51" s="16"/>
      <c r="BN51" s="16"/>
      <c r="BO51" s="16"/>
      <c r="BP51" s="16"/>
      <c r="BQ51" s="16"/>
      <c r="BR51" s="16"/>
      <c r="BS51" s="16"/>
      <c r="BZ51" s="61"/>
      <c r="CA51" s="61"/>
      <c r="CB51" s="61"/>
      <c r="CC51" s="52"/>
      <c r="CD51" s="62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4"/>
      <c r="CW51" s="62"/>
      <c r="CX51"/>
      <c r="CY51" s="65"/>
      <c r="CZ51" s="66"/>
      <c r="DA51" s="66"/>
      <c r="DB51" s="62"/>
      <c r="DC51"/>
      <c r="DD51" s="64"/>
      <c r="DE51" s="62"/>
      <c r="DF51"/>
      <c r="DG51" s="65"/>
      <c r="DH51" s="66"/>
      <c r="DI51" s="66"/>
      <c r="DJ51" s="62"/>
      <c r="DK51"/>
      <c r="DL51" s="64"/>
      <c r="DM51" s="62"/>
      <c r="DN51"/>
      <c r="DO51"/>
      <c r="DP51"/>
    </row>
    <row r="52" spans="1:206" ht="19.5" hidden="1" customHeight="1" x14ac:dyDescent="0.3">
      <c r="A52" s="26"/>
      <c r="B52" s="498"/>
      <c r="C52" s="498"/>
      <c r="D52" s="498"/>
      <c r="E52" s="8"/>
      <c r="F52" s="33"/>
      <c r="G52" s="33"/>
      <c r="H52" s="33"/>
      <c r="I52" s="33"/>
      <c r="J52" s="33"/>
      <c r="K52" s="33"/>
      <c r="L52" s="33"/>
      <c r="M52" s="33"/>
      <c r="N52" s="33"/>
      <c r="O52" s="658" t="s">
        <v>0</v>
      </c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33"/>
      <c r="AF52" s="438"/>
      <c r="AG52" s="438"/>
      <c r="AH52" s="578" t="s">
        <v>9182</v>
      </c>
      <c r="AI52" s="578"/>
      <c r="AJ52" s="578"/>
      <c r="AK52" s="578"/>
      <c r="AL52" s="578"/>
      <c r="AM52" s="578"/>
      <c r="AN52" s="660" t="str">
        <f>"PAS"&amp;" "&amp;AQ3</f>
        <v>PAS Unique</v>
      </c>
      <c r="AO52" s="661"/>
      <c r="AP52" s="661"/>
      <c r="AQ52" s="661"/>
      <c r="AR52" s="661"/>
      <c r="AS52" s="662"/>
      <c r="AT52" s="498"/>
      <c r="AU52" s="9"/>
      <c r="AV52" s="8"/>
      <c r="AW52" s="666" t="s">
        <v>9178</v>
      </c>
      <c r="AX52" s="454"/>
      <c r="AY52" s="454"/>
      <c r="AZ52" s="455"/>
      <c r="BD52" s="16"/>
      <c r="BE52" s="16"/>
      <c r="BF52" s="16"/>
      <c r="BG52" s="239"/>
      <c r="BH52" s="38" t="b">
        <v>0</v>
      </c>
      <c r="BI52" s="269">
        <v>7</v>
      </c>
      <c r="BJ52" s="38">
        <f t="shared" si="130"/>
        <v>0</v>
      </c>
      <c r="BK52" s="38">
        <f t="shared" si="131"/>
        <v>0</v>
      </c>
      <c r="BL52" s="239"/>
      <c r="BM52" s="16"/>
      <c r="BN52" s="16"/>
      <c r="BO52" s="16"/>
      <c r="BP52" s="16"/>
      <c r="BQ52" s="16"/>
      <c r="BR52" s="16"/>
      <c r="BS52" s="16"/>
      <c r="BZ52" s="61"/>
      <c r="CA52" s="61"/>
      <c r="CB52" s="61"/>
      <c r="CC52" s="52"/>
      <c r="CD52" s="62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4"/>
      <c r="CW52" s="62"/>
      <c r="CX52"/>
      <c r="CY52" s="65"/>
      <c r="CZ52" s="66"/>
      <c r="DA52" s="66"/>
      <c r="DB52" s="62"/>
      <c r="DC52"/>
      <c r="DD52" s="64"/>
      <c r="DE52" s="62"/>
      <c r="DF52"/>
      <c r="DG52" s="65"/>
      <c r="DH52" s="66"/>
      <c r="DI52" s="66"/>
      <c r="DJ52" s="62"/>
      <c r="DK52"/>
      <c r="DL52" s="64"/>
      <c r="DM52" s="62"/>
      <c r="DN52"/>
      <c r="DO52"/>
      <c r="DP52"/>
    </row>
    <row r="53" spans="1:206" ht="16.5" hidden="1" customHeight="1" thickBot="1" x14ac:dyDescent="0.35">
      <c r="A53" s="4"/>
      <c r="B53" s="499"/>
      <c r="C53" s="499"/>
      <c r="D53" s="499"/>
      <c r="F53" s="34"/>
      <c r="G53" s="34"/>
      <c r="H53" s="34"/>
      <c r="I53" s="34"/>
      <c r="J53" s="34"/>
      <c r="K53" s="34"/>
      <c r="L53" s="34"/>
      <c r="M53" s="34"/>
      <c r="N53" s="34"/>
      <c r="O53" s="669" t="s">
        <v>1</v>
      </c>
      <c r="P53" s="669"/>
      <c r="Q53" s="669"/>
      <c r="R53" s="669"/>
      <c r="S53" s="669"/>
      <c r="T53" s="669"/>
      <c r="U53" s="669"/>
      <c r="V53" s="669"/>
      <c r="W53" s="669"/>
      <c r="X53" s="669"/>
      <c r="Y53" s="669"/>
      <c r="Z53" s="669"/>
      <c r="AA53" s="669"/>
      <c r="AB53" s="669"/>
      <c r="AC53" s="669"/>
      <c r="AD53" s="669"/>
      <c r="AE53" s="34"/>
      <c r="AF53" s="34"/>
      <c r="AG53" s="34"/>
      <c r="AH53" s="659"/>
      <c r="AI53" s="659"/>
      <c r="AJ53" s="659"/>
      <c r="AK53" s="659"/>
      <c r="AL53" s="659"/>
      <c r="AM53" s="659"/>
      <c r="AN53" s="663"/>
      <c r="AO53" s="664"/>
      <c r="AP53" s="664"/>
      <c r="AQ53" s="664"/>
      <c r="AR53" s="664"/>
      <c r="AS53" s="665"/>
      <c r="AT53" s="499"/>
      <c r="AU53" s="5"/>
      <c r="AW53" s="667"/>
      <c r="AZ53" s="456"/>
      <c r="BD53" s="16"/>
      <c r="BE53" s="16"/>
      <c r="BF53" s="16"/>
      <c r="BG53" s="239"/>
      <c r="BH53" s="38" t="b">
        <v>0</v>
      </c>
      <c r="BI53" s="269">
        <v>8</v>
      </c>
      <c r="BJ53" s="38">
        <f t="shared" si="130"/>
        <v>0</v>
      </c>
      <c r="BK53" s="38">
        <f t="shared" si="131"/>
        <v>0</v>
      </c>
      <c r="BL53" s="239"/>
      <c r="BM53" s="16"/>
      <c r="BN53" s="16"/>
      <c r="BO53" s="16"/>
      <c r="BP53" s="16"/>
      <c r="BQ53" s="16"/>
      <c r="BR53" s="16"/>
      <c r="BS53" s="16"/>
      <c r="BZ53" s="61"/>
      <c r="CA53" s="61"/>
      <c r="CB53" s="61"/>
      <c r="CC53" s="52"/>
      <c r="CD53" s="62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4"/>
      <c r="CW53" s="62"/>
      <c r="CX53"/>
      <c r="CY53" s="65"/>
      <c r="CZ53" s="66"/>
      <c r="DA53" s="66"/>
      <c r="DB53" s="62"/>
      <c r="DC53"/>
      <c r="DD53" s="64"/>
      <c r="DE53" s="62"/>
      <c r="DF53"/>
      <c r="DG53" s="65"/>
      <c r="DH53" s="66"/>
      <c r="DI53" s="66"/>
      <c r="DJ53" s="62"/>
      <c r="DK53"/>
      <c r="DL53" s="64"/>
      <c r="DM53" s="62"/>
      <c r="DN53"/>
      <c r="DO53"/>
      <c r="DP53"/>
    </row>
    <row r="54" spans="1:206" ht="13.5" hidden="1" customHeight="1" thickBot="1" x14ac:dyDescent="0.3">
      <c r="A54" s="4"/>
      <c r="B54" s="21" t="s">
        <v>2</v>
      </c>
      <c r="C54" s="22"/>
      <c r="D54" s="22"/>
      <c r="E54" s="670" t="str">
        <f>IF(+$F$4="","",$F$4)</f>
        <v>2026-2027</v>
      </c>
      <c r="F54" s="671"/>
      <c r="G54" s="671"/>
      <c r="H54" s="672"/>
      <c r="O54" s="673"/>
      <c r="P54" s="673"/>
      <c r="Q54" s="673"/>
      <c r="R54" s="32"/>
      <c r="S54" s="32"/>
      <c r="T54" s="32"/>
      <c r="U54" s="32"/>
      <c r="V54" s="32"/>
      <c r="AU54" s="5"/>
      <c r="AW54" s="667"/>
      <c r="AX54" s="421"/>
      <c r="AY54" s="421"/>
      <c r="AZ54" s="457"/>
      <c r="BD54" s="16"/>
      <c r="BE54" s="16"/>
      <c r="BF54" s="16"/>
      <c r="BG54" s="239"/>
      <c r="BH54" s="38" t="b">
        <v>0</v>
      </c>
      <c r="BI54" s="269">
        <v>9</v>
      </c>
      <c r="BJ54" s="38">
        <f t="shared" si="130"/>
        <v>0</v>
      </c>
      <c r="BK54" s="38">
        <f t="shared" si="131"/>
        <v>0</v>
      </c>
      <c r="BL54" s="239"/>
      <c r="BM54" s="16"/>
      <c r="BN54" s="16"/>
      <c r="BO54" s="16"/>
      <c r="BP54" s="16"/>
      <c r="BQ54" s="16"/>
      <c r="BR54" s="16"/>
      <c r="BS54" s="16"/>
      <c r="BZ54" s="61"/>
      <c r="CA54" s="61"/>
      <c r="CB54" s="61"/>
      <c r="CC54" s="52"/>
      <c r="CD54" s="62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4"/>
      <c r="CW54" s="62"/>
      <c r="CX54"/>
      <c r="CY54" s="65"/>
      <c r="CZ54" s="66"/>
      <c r="DA54" s="66"/>
      <c r="DB54" s="62"/>
      <c r="DC54"/>
      <c r="DD54" s="64"/>
      <c r="DE54" s="62"/>
      <c r="DF54"/>
      <c r="DG54" s="65"/>
      <c r="DH54" s="66"/>
      <c r="DI54" s="66"/>
      <c r="DJ54" s="62"/>
      <c r="DK54"/>
      <c r="DL54" s="64"/>
      <c r="DM54" s="62"/>
      <c r="DN54"/>
      <c r="DO54"/>
      <c r="DP54"/>
    </row>
    <row r="55" spans="1:206" ht="14.25" hidden="1" customHeight="1" thickBot="1" x14ac:dyDescent="0.3">
      <c r="A55" s="4"/>
      <c r="C55" s="25"/>
      <c r="D55" s="25"/>
      <c r="E55" s="25"/>
      <c r="F55" s="25"/>
      <c r="G55" s="25"/>
      <c r="H55" s="25"/>
      <c r="I55" s="25"/>
      <c r="J55" s="674" t="s">
        <v>9179</v>
      </c>
      <c r="K55" s="674"/>
      <c r="L55" s="674"/>
      <c r="M55" s="493" t="str">
        <f>IF(+M4="","",M4)</f>
        <v/>
      </c>
      <c r="O55" s="549"/>
      <c r="P55" s="549"/>
      <c r="Q55" s="549"/>
      <c r="T55" s="23"/>
      <c r="V55" s="500" t="s">
        <v>51</v>
      </c>
      <c r="W55" s="37" t="str">
        <f>IF(+BJ56=0,"",BJ56)</f>
        <v/>
      </c>
      <c r="X55" s="36"/>
      <c r="Y55" s="60"/>
      <c r="Z55" s="59"/>
      <c r="AA55" s="675" t="str">
        <f>+Y27</f>
        <v>Estimé Saison Précédente UC liée</v>
      </c>
      <c r="AB55" s="676"/>
      <c r="AC55" s="676"/>
      <c r="AD55" s="676"/>
      <c r="AE55" s="677"/>
      <c r="AU55" s="5"/>
      <c r="AW55" s="667"/>
      <c r="AX55" s="421"/>
      <c r="AY55" s="421"/>
      <c r="AZ55" s="457"/>
      <c r="BD55" s="16"/>
      <c r="BE55" s="16"/>
      <c r="BF55" s="16"/>
      <c r="BG55" s="239"/>
      <c r="BH55" s="38" t="b">
        <v>0</v>
      </c>
      <c r="BI55" s="269">
        <v>10</v>
      </c>
      <c r="BJ55" s="38">
        <f>IF(BH55=$BI$44,BI55,0)</f>
        <v>0</v>
      </c>
      <c r="BK55" s="38">
        <f>IF(BJ55&gt;0,1,0)</f>
        <v>0</v>
      </c>
      <c r="BL55" s="239"/>
      <c r="BM55" s="16"/>
      <c r="BN55" s="16"/>
      <c r="BO55" s="16"/>
      <c r="BP55" s="16"/>
      <c r="BQ55" s="16"/>
      <c r="BR55" s="16"/>
      <c r="BS55" s="16"/>
      <c r="BZ55" s="61"/>
      <c r="CA55" s="61"/>
      <c r="CB55" s="61"/>
      <c r="CC55" s="52"/>
      <c r="CD55" s="62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4"/>
      <c r="CW55" s="62"/>
      <c r="CX55"/>
      <c r="CY55" s="65"/>
      <c r="CZ55" s="66"/>
      <c r="DA55" s="66"/>
      <c r="DB55" s="62"/>
      <c r="DC55"/>
      <c r="DD55" s="64"/>
      <c r="DE55" s="62"/>
      <c r="DF55"/>
      <c r="DG55" s="65"/>
      <c r="DH55" s="66"/>
      <c r="DI55" s="66"/>
      <c r="DJ55" s="62"/>
      <c r="DK55"/>
      <c r="DL55" s="64"/>
      <c r="DM55" s="62"/>
      <c r="DN55"/>
      <c r="DO55"/>
      <c r="DP55"/>
    </row>
    <row r="56" spans="1:206" ht="12" hidden="1" customHeight="1" thickBot="1" x14ac:dyDescent="0.3">
      <c r="A56" s="4"/>
      <c r="B56" s="646" t="s">
        <v>286</v>
      </c>
      <c r="C56" s="646" t="s">
        <v>32</v>
      </c>
      <c r="D56" s="632" t="s">
        <v>269</v>
      </c>
      <c r="E56" s="678" t="s">
        <v>523</v>
      </c>
      <c r="F56" s="678" t="s">
        <v>19</v>
      </c>
      <c r="G56" s="678"/>
      <c r="H56" s="632" t="s">
        <v>9156</v>
      </c>
      <c r="I56" s="679" t="s">
        <v>9212</v>
      </c>
      <c r="J56" s="680"/>
      <c r="K56" s="680"/>
      <c r="L56" s="680"/>
      <c r="M56" s="680"/>
      <c r="N56" s="680"/>
      <c r="O56" s="681"/>
      <c r="P56" s="646" t="s">
        <v>34</v>
      </c>
      <c r="Q56" s="650" t="s">
        <v>9221</v>
      </c>
      <c r="R56" s="644" t="s">
        <v>9203</v>
      </c>
      <c r="S56" s="646" t="s">
        <v>35</v>
      </c>
      <c r="T56" s="648" t="s">
        <v>274</v>
      </c>
      <c r="U56" s="650" t="s">
        <v>303</v>
      </c>
      <c r="V56" s="652" t="str">
        <f>+V28</f>
        <v>N° aide financière</v>
      </c>
      <c r="W56" s="654" t="s">
        <v>9204</v>
      </c>
      <c r="X56" s="655"/>
      <c r="Y56" s="632" t="str">
        <f>IF($BH$41=$BH$43,$BJ$40,"")</f>
        <v>Volume
 Estimé</v>
      </c>
      <c r="Z56" s="633"/>
      <c r="AA56" s="560" t="s">
        <v>177</v>
      </c>
      <c r="AB56" s="561"/>
      <c r="AC56" s="561"/>
      <c r="AD56" s="561"/>
      <c r="AE56" s="562"/>
      <c r="AF56" s="636" t="s">
        <v>2283</v>
      </c>
      <c r="AG56" s="574"/>
      <c r="AH56" s="574"/>
      <c r="AI56" s="574"/>
      <c r="AJ56" s="637"/>
      <c r="AK56" s="463"/>
      <c r="AL56" s="464"/>
      <c r="AM56" s="638" t="s">
        <v>268</v>
      </c>
      <c r="AN56" s="639"/>
      <c r="AO56" s="560" t="s">
        <v>38</v>
      </c>
      <c r="AP56" s="561"/>
      <c r="AQ56" s="561"/>
      <c r="AR56" s="561"/>
      <c r="AS56" s="561"/>
      <c r="AT56" s="562"/>
      <c r="AU56" s="5"/>
      <c r="AW56" s="667"/>
      <c r="AX56" s="642" t="s">
        <v>9183</v>
      </c>
      <c r="AY56" s="612" t="s">
        <v>9184</v>
      </c>
      <c r="AZ56" s="458"/>
      <c r="BD56" s="16"/>
      <c r="BE56" s="16"/>
      <c r="BF56" s="16"/>
      <c r="BG56" s="17"/>
      <c r="BH56" s="16">
        <v>1</v>
      </c>
      <c r="BI56" s="16"/>
      <c r="BJ56" s="267">
        <f>MAX(BJ46:BJ55)</f>
        <v>0</v>
      </c>
      <c r="BK56" s="268">
        <f>SUM(BK46:BK55)</f>
        <v>0</v>
      </c>
      <c r="BL56" s="239"/>
      <c r="BM56" s="16"/>
      <c r="BN56" s="16"/>
      <c r="BO56" s="16"/>
      <c r="BP56" s="16"/>
      <c r="BQ56" s="16"/>
      <c r="BR56" s="16"/>
      <c r="BS56" s="16"/>
      <c r="BZ56" s="61"/>
      <c r="CA56" s="61"/>
      <c r="CB56" s="61"/>
      <c r="CC56" s="52"/>
      <c r="CD56" s="62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4"/>
      <c r="CW56" s="62"/>
      <c r="CX56"/>
      <c r="CY56" s="65"/>
      <c r="CZ56" s="66"/>
      <c r="DA56" s="66"/>
      <c r="DB56" s="62"/>
      <c r="DC56"/>
      <c r="DD56" s="64"/>
      <c r="DE56" s="62"/>
      <c r="DF56"/>
      <c r="DG56" s="65"/>
      <c r="DH56" s="66"/>
      <c r="DI56" s="66"/>
      <c r="DJ56" s="62"/>
      <c r="DK56"/>
      <c r="DL56" s="64"/>
      <c r="DM56" s="62"/>
      <c r="DN56"/>
      <c r="DO56"/>
      <c r="DP56"/>
    </row>
    <row r="57" spans="1:206" ht="16.5" hidden="1" customHeight="1" thickBot="1" x14ac:dyDescent="0.25">
      <c r="A57" s="4"/>
      <c r="B57" s="647"/>
      <c r="C57" s="647"/>
      <c r="D57" s="634"/>
      <c r="E57" s="678"/>
      <c r="F57" s="678"/>
      <c r="G57" s="678"/>
      <c r="H57" s="634"/>
      <c r="I57" s="682"/>
      <c r="J57" s="683"/>
      <c r="K57" s="683"/>
      <c r="L57" s="683"/>
      <c r="M57" s="683"/>
      <c r="N57" s="683"/>
      <c r="O57" s="684"/>
      <c r="P57" s="647"/>
      <c r="Q57" s="651"/>
      <c r="R57" s="645"/>
      <c r="S57" s="647"/>
      <c r="T57" s="649"/>
      <c r="U57" s="651"/>
      <c r="V57" s="653"/>
      <c r="W57" s="656"/>
      <c r="X57" s="657"/>
      <c r="Y57" s="634"/>
      <c r="Z57" s="635"/>
      <c r="AA57" s="193" t="s">
        <v>39</v>
      </c>
      <c r="AB57" s="13" t="s">
        <v>40</v>
      </c>
      <c r="AC57" s="13" t="str">
        <f>+$AC$29</f>
        <v>Client</v>
      </c>
      <c r="AD57" s="13" t="s">
        <v>41</v>
      </c>
      <c r="AE57" s="73" t="s">
        <v>42</v>
      </c>
      <c r="AF57" s="193" t="s">
        <v>39</v>
      </c>
      <c r="AG57" s="13" t="s">
        <v>40</v>
      </c>
      <c r="AH57" s="13" t="s">
        <v>277</v>
      </c>
      <c r="AI57" s="13" t="s">
        <v>41</v>
      </c>
      <c r="AJ57" s="73" t="s">
        <v>42</v>
      </c>
      <c r="AK57" s="614"/>
      <c r="AL57" s="615"/>
      <c r="AM57" s="640"/>
      <c r="AN57" s="641"/>
      <c r="AO57" s="193" t="s">
        <v>39</v>
      </c>
      <c r="AP57" s="13" t="s">
        <v>40</v>
      </c>
      <c r="AQ57" s="13" t="str">
        <f>+AQ29</f>
        <v>Client</v>
      </c>
      <c r="AR57" s="13" t="s">
        <v>41</v>
      </c>
      <c r="AS57" s="14" t="s">
        <v>42</v>
      </c>
      <c r="AT57" s="11"/>
      <c r="AU57" s="5"/>
      <c r="AW57" s="668"/>
      <c r="AX57" s="643"/>
      <c r="AY57" s="613"/>
      <c r="AZ57" s="458"/>
      <c r="BD57" s="16"/>
      <c r="BE57" s="16"/>
      <c r="BF57" s="16"/>
      <c r="BG57" s="17"/>
      <c r="BH57" s="16"/>
      <c r="BI57" s="16"/>
      <c r="BJ57" s="16"/>
      <c r="BK57" s="16"/>
      <c r="BL57" s="239"/>
      <c r="BM57" s="291" t="s">
        <v>301</v>
      </c>
      <c r="BN57" s="227" t="s">
        <v>2276</v>
      </c>
      <c r="BO57" s="227" t="s">
        <v>35</v>
      </c>
      <c r="BP57" s="227" t="s">
        <v>274</v>
      </c>
      <c r="BR57" s="227" t="s">
        <v>36</v>
      </c>
      <c r="BX57" s="616" t="s">
        <v>2298</v>
      </c>
      <c r="BY57" s="617"/>
      <c r="BZ57" s="618"/>
      <c r="CA57" s="618"/>
      <c r="CB57" s="618"/>
      <c r="CC57" s="618"/>
      <c r="CD57" s="618"/>
      <c r="CE57" s="618"/>
      <c r="CF57" s="618"/>
      <c r="CG57" s="618"/>
      <c r="CH57" s="618"/>
      <c r="CI57" s="618"/>
      <c r="CJ57" s="618"/>
      <c r="CK57" s="618"/>
      <c r="CL57" s="618"/>
      <c r="CM57" s="618"/>
      <c r="CN57" s="618"/>
      <c r="CO57" s="618"/>
      <c r="CP57" s="618"/>
      <c r="CQ57" s="618"/>
      <c r="CR57" s="618"/>
      <c r="CS57" s="618"/>
      <c r="CT57" s="618"/>
      <c r="CU57" s="618"/>
      <c r="CV57" s="618"/>
      <c r="CW57" s="618"/>
      <c r="CX57" s="618"/>
      <c r="CY57" s="618"/>
      <c r="CZ57" s="618"/>
      <c r="DA57" s="618"/>
      <c r="DB57" s="618"/>
      <c r="DC57" s="618"/>
      <c r="DD57" s="618"/>
      <c r="DE57" s="618"/>
      <c r="DF57" s="618"/>
      <c r="DG57" s="618"/>
      <c r="DH57" s="618"/>
      <c r="DI57" s="618"/>
      <c r="DJ57" s="618"/>
      <c r="DK57" s="618"/>
      <c r="DL57" s="618"/>
      <c r="DM57" s="617"/>
      <c r="DN57" s="619"/>
      <c r="DP57" s="620" t="s">
        <v>2296</v>
      </c>
      <c r="DQ57" s="621"/>
      <c r="DR57" s="622"/>
      <c r="DS57" s="622"/>
      <c r="DT57" s="622"/>
      <c r="DU57" s="622"/>
      <c r="DV57" s="622"/>
      <c r="DW57" s="622"/>
      <c r="DX57" s="622"/>
      <c r="DY57" s="622"/>
      <c r="DZ57" s="622"/>
      <c r="EA57" s="622"/>
      <c r="EB57" s="622"/>
      <c r="EC57" s="622"/>
      <c r="ED57" s="622"/>
      <c r="EE57" s="622"/>
      <c r="EF57" s="622"/>
      <c r="EG57" s="622"/>
      <c r="EH57" s="622"/>
      <c r="EI57" s="622"/>
      <c r="EJ57" s="622"/>
      <c r="EK57" s="622"/>
      <c r="EL57" s="622"/>
      <c r="EM57" s="622"/>
      <c r="EN57" s="622"/>
      <c r="EO57" s="622"/>
      <c r="EP57" s="622"/>
      <c r="EQ57" s="622"/>
      <c r="ER57" s="622"/>
      <c r="ES57" s="622"/>
      <c r="ET57" s="622"/>
      <c r="EU57" s="622"/>
      <c r="EV57" s="622"/>
      <c r="EW57" s="622"/>
      <c r="EX57" s="622"/>
      <c r="EY57" s="622"/>
      <c r="EZ57" s="622"/>
      <c r="FA57" s="622"/>
      <c r="FB57" s="622"/>
      <c r="FC57" s="622"/>
      <c r="FD57" s="622"/>
      <c r="FE57" s="622"/>
      <c r="FF57" s="623"/>
      <c r="FH57" s="624" t="s">
        <v>2297</v>
      </c>
      <c r="FI57" s="624"/>
      <c r="FJ57" s="624"/>
      <c r="FK57" s="624"/>
      <c r="FL57" s="624"/>
      <c r="FM57" s="624"/>
      <c r="FN57" s="624"/>
      <c r="FO57" s="624"/>
      <c r="FP57" s="624"/>
      <c r="FQ57" s="624"/>
      <c r="FR57" s="624"/>
      <c r="FS57" s="624"/>
      <c r="FT57" s="624"/>
      <c r="FU57" s="624"/>
      <c r="FV57" s="624"/>
      <c r="FW57" s="624"/>
      <c r="FX57" s="624"/>
      <c r="FY57" s="624"/>
      <c r="FZ57" s="624"/>
      <c r="GA57" s="624"/>
      <c r="GB57" s="624"/>
      <c r="GC57" s="624"/>
      <c r="GD57" s="624"/>
      <c r="GE57" s="624"/>
      <c r="GF57" s="624"/>
      <c r="GG57" s="624"/>
      <c r="GH57" s="624"/>
      <c r="GI57" s="624"/>
      <c r="GJ57" s="624"/>
      <c r="GK57" s="624"/>
      <c r="GL57" s="624"/>
      <c r="GM57" s="624"/>
      <c r="GN57" s="624"/>
      <c r="GO57" s="624"/>
      <c r="GP57" s="624"/>
      <c r="GQ57" s="624"/>
      <c r="GR57" s="624"/>
      <c r="GS57" s="624"/>
      <c r="GT57" s="624"/>
      <c r="GU57" s="624"/>
      <c r="GV57" s="624"/>
      <c r="GW57" s="624"/>
      <c r="GX57" s="624"/>
    </row>
    <row r="58" spans="1:206" ht="18" hidden="1" customHeight="1" thickBot="1" x14ac:dyDescent="0.3">
      <c r="A58" s="4"/>
      <c r="B58" s="180"/>
      <c r="C58" s="181"/>
      <c r="D58" s="180"/>
      <c r="E58" s="182"/>
      <c r="F58" s="604"/>
      <c r="G58" s="605"/>
      <c r="H58" s="349"/>
      <c r="I58" s="625"/>
      <c r="J58" s="626"/>
      <c r="K58" s="626"/>
      <c r="L58" s="626"/>
      <c r="M58" s="626"/>
      <c r="N58" s="626"/>
      <c r="O58" s="627"/>
      <c r="P58" s="264"/>
      <c r="Q58" s="264"/>
      <c r="R58" s="264"/>
      <c r="S58" s="304"/>
      <c r="T58" s="388"/>
      <c r="U58" s="235" t="str">
        <f t="shared" ref="U58:U80" si="132">IF(B58&lt;&gt;"",+$M$4,"")</f>
        <v/>
      </c>
      <c r="V58" s="417"/>
      <c r="W58" s="628"/>
      <c r="X58" s="629"/>
      <c r="Y58" s="608"/>
      <c r="Z58" s="609"/>
      <c r="AA58" s="205"/>
      <c r="AB58" s="206"/>
      <c r="AC58" s="206"/>
      <c r="AD58" s="207"/>
      <c r="AE58" s="208"/>
      <c r="AF58" s="389"/>
      <c r="AG58" s="206"/>
      <c r="AH58" s="206"/>
      <c r="AI58" s="207"/>
      <c r="AJ58" s="208"/>
      <c r="AK58" s="630"/>
      <c r="AL58" s="631"/>
      <c r="AM58" s="610"/>
      <c r="AN58" s="611"/>
      <c r="AO58" s="471"/>
      <c r="AP58" s="472"/>
      <c r="AQ58" s="472"/>
      <c r="AR58" s="473"/>
      <c r="AS58" s="602"/>
      <c r="AT58" s="603"/>
      <c r="AU58" s="5"/>
      <c r="AW58" s="418">
        <f>IF(ISERROR(IF($BD$28&lt;&gt;"Vrai",(+W58+Y58)*AY58/AX58,IF($BE$28=0,0,(+W58+Y58)*$BE$29/$BE$28))),0,IF($BD$28&lt;&gt;"Vrai",(+W58+Y58)*AY58/AX58,IF($BE$28=0,0,(+W58+Y58)*$BE$29/$BE$28)))</f>
        <v>0</v>
      </c>
      <c r="AX58" s="423"/>
      <c r="AY58" s="424"/>
      <c r="AZ58" s="458"/>
      <c r="BD58" s="56"/>
      <c r="BE58" s="56"/>
      <c r="BF58" s="16"/>
      <c r="BG58" s="17" t="str">
        <f t="shared" ref="BG58:BG80" si="133">IF(D58&lt;&gt;"",IF(D58="VE",1,2),"")</f>
        <v/>
      </c>
      <c r="BH58" s="16"/>
      <c r="BI58" s="16"/>
      <c r="BJ58" s="16"/>
      <c r="BK58" s="16"/>
      <c r="BL58" s="239"/>
      <c r="BM58" s="230" t="b">
        <v>0</v>
      </c>
      <c r="BN58" s="216" t="b">
        <v>0</v>
      </c>
      <c r="BO58" s="38" t="b">
        <v>0</v>
      </c>
      <c r="BP58" s="270" t="b">
        <v>0</v>
      </c>
      <c r="BR58" s="228">
        <f t="shared" ref="BR58:BR80" si="134">IF(V58&lt;&gt;0,1,0)</f>
        <v>0</v>
      </c>
      <c r="BU58" s="219">
        <f>IF(BN58=$BH$40,1,0)</f>
        <v>0</v>
      </c>
      <c r="BV58" s="1">
        <f t="shared" ref="BV58:BV80" si="135">IF(BP58=$BH$40,1,0)</f>
        <v>0</v>
      </c>
      <c r="BX58" s="331">
        <f t="shared" ref="BX58:BX80" si="136">SUM(CE58:CU58)</f>
        <v>0</v>
      </c>
      <c r="BY58" s="332">
        <f t="shared" ref="BY58:BY80" si="137">+CD58-AS58</f>
        <v>0</v>
      </c>
      <c r="BZ58" s="257">
        <f t="shared" ref="BZ58:CC79" si="138">+AO58</f>
        <v>0</v>
      </c>
      <c r="CA58" s="258">
        <f t="shared" si="138"/>
        <v>0</v>
      </c>
      <c r="CB58" s="258">
        <f t="shared" si="138"/>
        <v>0</v>
      </c>
      <c r="CC58" s="258">
        <f t="shared" si="138"/>
        <v>0</v>
      </c>
      <c r="CD58" s="170">
        <f t="shared" ref="CD58:CD80" si="139">+DN58-DM58</f>
        <v>0</v>
      </c>
      <c r="CE58" s="259">
        <f t="shared" ref="CE58:CE80" si="140">VALUE(IF(BZ58&gt;=100,MID(BZ58,1,1),0))</f>
        <v>0</v>
      </c>
      <c r="CF58" s="259">
        <f t="shared" ref="CF58:CF80" si="141">VALUE(IF(BZ58&gt;=100,MID(BZ58,2,1),IF(BZ58&gt;=10,MID(BZ58,1,1),0)))</f>
        <v>0</v>
      </c>
      <c r="CG58" s="259">
        <f t="shared" ref="CG58:CG80" si="142">VALUE(RIGHT(BZ58,1))</f>
        <v>0</v>
      </c>
      <c r="CH58" s="259">
        <f t="shared" ref="CH58:CH80" si="143">VALUE(IF(CA58&gt;=100000,MID(CA58,1,1),0))</f>
        <v>0</v>
      </c>
      <c r="CI58" s="259">
        <f t="shared" ref="CI58:CI80" si="144">VALUE(IF(CA58&gt;=100000,MID(CA58,2,1),IF(CA58&gt;=10000,MID(CA58,1,1),0)))</f>
        <v>0</v>
      </c>
      <c r="CJ58" s="259">
        <f t="shared" ref="CJ58:CJ80" si="145">VALUE(IF(CA58&gt;=100000,MID(CA58,3,1),IF(CA58&gt;=10000,MID(CA58,2,1),IF(CA58&gt;=1000,MID(CA58,1,1),0))))</f>
        <v>0</v>
      </c>
      <c r="CK58" s="259">
        <f t="shared" ref="CK58:CK80" si="146">VALUE(IF(CA58&gt;=100000,MID(CA58,4,1),IF(CA58&gt;=10000,MID(CA58,3,1),IF(CA58&gt;=1000,MID(CA58,2,1),IF(CA58&gt;=100,MID(CA58,1,1),0)))))</f>
        <v>0</v>
      </c>
      <c r="CL58" s="259">
        <f t="shared" ref="CL58:CL80" si="147">VALUE(IF(CA58&gt;=100000,MID(CA58,5,1),IF(CA58&gt;=10000,MID(CA58,4,1),IF(CA58&gt;=1000,MID(CA58,3,1),IF(CA58&gt;=100,MID(CA58,2,1),IF(CA58&gt;=10,MID(CA58,1,1),0))))))</f>
        <v>0</v>
      </c>
      <c r="CM58" s="259">
        <f t="shared" ref="CM58:CM80" si="148">VALUE(RIGHT(CA58,1))</f>
        <v>0</v>
      </c>
      <c r="CN58" s="259">
        <f t="shared" ref="CN58:CN80" si="149">VALUE(IF(CB58&gt;=100000,MID(CB58,1,1),0))</f>
        <v>0</v>
      </c>
      <c r="CO58" s="259">
        <f t="shared" ref="CO58:CO80" si="150">VALUE(IF(CB58&gt;=100000,MID(CB58,2,1),IF(CB58&gt;=10000,MID(CB58,1,1),0)))</f>
        <v>0</v>
      </c>
      <c r="CP58" s="259">
        <f t="shared" ref="CP58:CP80" si="151">VALUE(IF(CB58&gt;=100000,MID(CB58,3,1),IF(CB58&gt;=10000,MID(CB58,2,1),IF(CB58&gt;=1000,MID(CB58,1,1),0))))</f>
        <v>0</v>
      </c>
      <c r="CQ58" s="259">
        <f t="shared" ref="CQ58:CQ80" si="152">VALUE(IF(CB58&gt;=100000,MID(CB58,4,1),IF(CB58&gt;=10000,MID(CB58,3,1),IF(CB58&gt;=1000,MID(CB58,2,1),IF(CB58&gt;=100,MID(CB58,1,1),0)))))</f>
        <v>0</v>
      </c>
      <c r="CR58" s="259">
        <f t="shared" ref="CR58:CR80" si="153">VALUE(IF(CB58&gt;=100000,MID(CB58,5,1),IF(CB58&gt;=10000,MID(CB58,4,1),IF(CB58&gt;=1000,MID(CB58,3,1),IF(CB58&gt;=100,MID(CB58,2,1),IF(CB58&gt;=10,MID(CB58,1,1),0))))))</f>
        <v>0</v>
      </c>
      <c r="CS58" s="259">
        <f t="shared" ref="CS58:CS80" si="154">VALUE(RIGHT(CB58,1))</f>
        <v>0</v>
      </c>
      <c r="CT58" s="259">
        <f t="shared" ref="CT58:CT80" si="155">VALUE(IF(CC58&gt;=10,MID(CC58,1,1),0))</f>
        <v>0</v>
      </c>
      <c r="CU58" s="259">
        <f t="shared" ref="CU58:CU80" si="156">VALUE(RIGHT(CC58,1))</f>
        <v>0</v>
      </c>
      <c r="CV58" s="260">
        <f t="shared" ref="CV58:CV80" si="157">IF(CE58&lt;10,CE58,IF(CE58=10,1,IF(CE58=12,3,IF(CE58=14,5,IF(CE58=16,7,IF(CE58=18,9,0))))))</f>
        <v>0</v>
      </c>
      <c r="CW58" s="260">
        <f t="shared" ref="CW58:CW80" si="158">IF(CF58*2&lt;10,(CF58*2),IF(CF58*2=10,1,IF(CF58*2=12,3,IF(CF58*2=14,5,IF(CF58*2=16,7,IF(CF58*2=18,9,0))))))</f>
        <v>0</v>
      </c>
      <c r="CX58" s="260">
        <f t="shared" ref="CX58:CX80" si="159">IF(CG58&lt;10,CG58,IF(CG58=10,1,IF(CG58=12,3,IF(CG58=14,5,IF(CG58=16,7,IF(CG58=18,9,0))))))</f>
        <v>0</v>
      </c>
      <c r="CY58" s="260">
        <f t="shared" ref="CY58:CY80" si="160">IF(CH58*2&lt;10,(CH58*2),IF(CH58*2=10,1,IF(CH58*2=12,3,IF(CH58*2=14,5,IF(CH58*2=16,7,IF(CH58*2=18,9,0))))))</f>
        <v>0</v>
      </c>
      <c r="CZ58" s="260">
        <f t="shared" ref="CZ58:CZ80" si="161">IF(CI58&lt;10,CI58,IF(CI58=10,1,IF(CI58=12,3,IF(CI58=14,5,IF(CI58=16,7,IF(CI58=18,9,0))))))</f>
        <v>0</v>
      </c>
      <c r="DA58" s="260">
        <f t="shared" ref="DA58:DA80" si="162">IF(CJ58*2&lt;10,(CJ58*2),IF(CJ58*2=10,1,IF(CJ58*2=12,3,IF(CJ58*2=14,5,IF(CJ58*2=16,7,IF(CJ58*2=18,9,0))))))</f>
        <v>0</v>
      </c>
      <c r="DB58" s="260">
        <f t="shared" ref="DB58:DB80" si="163">IF(CK58&lt;10,CK58,IF(CK58=10,1,IF(CK58=12,3,IF(CK58=14,5,IF(CK58=16,7,IF(CK58=18,9,0))))))</f>
        <v>0</v>
      </c>
      <c r="DC58" s="260">
        <f t="shared" ref="DC58:DC80" si="164">IF(CL58*2&lt;10,(CL58*2),IF(CL58*2=10,1,IF(CL58*2=12,3,IF(CL58*2=14,5,IF(CL58*2=16,7,IF(CL58*2=18,9,0))))))</f>
        <v>0</v>
      </c>
      <c r="DD58" s="260">
        <f t="shared" ref="DD58:DD80" si="165">IF(CM58&lt;10,CM58,IF(CM58=10,1,IF(CM58=12,3,IF(CM58=14,5,IF(CM58=16,7,IF(CM58=18,9,0))))))</f>
        <v>0</v>
      </c>
      <c r="DE58" s="260">
        <f t="shared" ref="DE58:DE80" si="166">IF(CN58*2&lt;10,(CN58*2),IF(CN58*2=10,1,IF(CN58*2=12,3,IF(CN58*2=14,5,IF(CN58*2=16,7,IF(CN58*2=18,9,0))))))</f>
        <v>0</v>
      </c>
      <c r="DF58" s="260">
        <f t="shared" ref="DF58:DF80" si="167">IF(CO58&lt;10,CO58,IF(CO58=10,1,IF(CO58=12,3,IF(CO58=14,5,IF(CO58=16,7,IF(CO58=18,9,0))))))</f>
        <v>0</v>
      </c>
      <c r="DG58" s="260">
        <f t="shared" ref="DG58:DG80" si="168">IF(CP58*2&lt;10,(CP58*2),IF(CP58*2=10,1,IF(CP58*2=12,3,IF(CP58*2=14,5,IF(CP58*2=16,7,IF(CP58*2=18,9,0))))))</f>
        <v>0</v>
      </c>
      <c r="DH58" s="260">
        <f t="shared" ref="DH58:DH80" si="169">IF(CQ58&lt;10,CQ58,IF(CQ58=10,1,IF(CQ58=12,3,IF(CQ58=14,5,IF(CQ58=16,7,IF(CQ58=18,9,0))))))</f>
        <v>0</v>
      </c>
      <c r="DI58" s="260">
        <f t="shared" ref="DI58:DI80" si="170">IF(CR58*2&lt;10,(CR58*2),IF(CR58*2=10,1,IF(CR58*2=12,3,IF(CR58*2=14,5,IF(CR58*2=16,7,IF(CR58*2=18,9,0))))))</f>
        <v>0</v>
      </c>
      <c r="DJ58" s="260">
        <f t="shared" ref="DJ58:DJ80" si="171">IF(CS58&lt;10,CS58,IF(CS58=10,1,IF(CS58=12,3,IF(CS58=14,5,IF(CS58=16,7,IF(CS58=18,9,0))))))</f>
        <v>0</v>
      </c>
      <c r="DK58" s="260">
        <f t="shared" ref="DK58:DK80" si="172">IF(CT58*2&lt;10,(CT58*2),IF(CT58*2=10,1,IF(CT58*2=12,3,IF(CT58*2=14,5,IF(CT58*2=16,7,IF(CT58*2=18,9,0))))))</f>
        <v>0</v>
      </c>
      <c r="DL58" s="260">
        <f t="shared" ref="DL58:DL80" si="173">IF(CU58&lt;10,CU58,IF(CU58=10,1,IF(CU58=12,3,IF(CU58=14,5,IF(CU58=16,7,IF(CU58=18,9,0))))))</f>
        <v>0</v>
      </c>
      <c r="DM58" s="261">
        <f t="shared" ref="DM58:DM80" si="174">SUM(CV58:DL58)</f>
        <v>0</v>
      </c>
      <c r="DN58" s="262">
        <f t="shared" ref="DN58:DN80" si="175">CEILING(DM58,10)</f>
        <v>0</v>
      </c>
      <c r="DO58" s="310"/>
      <c r="DP58" s="333">
        <f t="shared" ref="DP58:DP80" si="176">SUM(DR58:DU58)</f>
        <v>0</v>
      </c>
      <c r="DQ58" s="335">
        <f>+DV58-AE58</f>
        <v>0</v>
      </c>
      <c r="DR58" s="263">
        <f t="shared" ref="DR58:DU73" si="177">+AA58</f>
        <v>0</v>
      </c>
      <c r="DS58" s="263">
        <f t="shared" si="177"/>
        <v>0</v>
      </c>
      <c r="DT58" s="263">
        <f t="shared" si="177"/>
        <v>0</v>
      </c>
      <c r="DU58" s="263">
        <f t="shared" si="177"/>
        <v>0</v>
      </c>
      <c r="DV58" s="170">
        <f t="shared" ref="DV58:DV80" si="178">+FF58-FE58</f>
        <v>0</v>
      </c>
      <c r="DW58" s="259">
        <f t="shared" ref="DW58:DW80" si="179">VALUE(IF(DR58&gt;=100,MID(DR58,1,1),0))</f>
        <v>0</v>
      </c>
      <c r="DX58" s="259">
        <f t="shared" ref="DX58:DX80" si="180">VALUE(IF(DR58&gt;=100,MID(DR58,2,1),IF(DR58&gt;=10,MID(DR58,1,1),0)))</f>
        <v>0</v>
      </c>
      <c r="DY58" s="259">
        <f t="shared" ref="DY58:DY80" si="181">VALUE(RIGHT(DR58,1))</f>
        <v>0</v>
      </c>
      <c r="DZ58" s="259">
        <f t="shared" ref="DZ58:DZ80" si="182">VALUE(IF(DS58&gt;=100000,MID(DS58,1,1),0))</f>
        <v>0</v>
      </c>
      <c r="EA58" s="259">
        <f t="shared" ref="EA58:EA80" si="183">VALUE(IF(DS58&gt;=100000,MID(DS58,2,1),IF(DS58&gt;=10000,MID(DS58,1,1),0)))</f>
        <v>0</v>
      </c>
      <c r="EB58" s="259">
        <f t="shared" ref="EB58:EB80" si="184">VALUE(IF(DS58&gt;=100000,MID(DS58,3,1),IF(DS58&gt;=10000,MID(DS58,2,1),IF(DS58&gt;=1000,MID(DS58,1,1),0))))</f>
        <v>0</v>
      </c>
      <c r="EC58" s="259">
        <f t="shared" ref="EC58:EC80" si="185">VALUE(IF(DS58&gt;=100000,MID(DS58,4,1),IF(DS58&gt;=10000,MID(DS58,3,1),IF(DS58&gt;=1000,MID(DS58,2,1),IF(DS58&gt;=100,MID(DS58,1,1),0)))))</f>
        <v>0</v>
      </c>
      <c r="ED58" s="259">
        <f t="shared" ref="ED58:ED80" si="186">VALUE(IF(DS58&gt;=100000,MID(DS58,5,1),IF(DS58&gt;=10000,MID(DS58,4,1),IF(DS58&gt;=1000,MID(DS58,3,1),IF(DS58&gt;=100,MID(DS58,2,1),IF(DS58&gt;=10,MID(DS58,1,1),0))))))</f>
        <v>0</v>
      </c>
      <c r="EE58" s="259">
        <f t="shared" ref="EE58:EE80" si="187">VALUE(RIGHT(DS58,1))</f>
        <v>0</v>
      </c>
      <c r="EF58" s="259">
        <f t="shared" ref="EF58:EF80" si="188">VALUE(IF(DT58&gt;=100000,MID(DT58,1,1),0))</f>
        <v>0</v>
      </c>
      <c r="EG58" s="259">
        <f t="shared" ref="EG58:EG80" si="189">VALUE(IF(DT58&gt;=100000,MID(DT58,2,1),IF(DT58&gt;=10000,MID(DT58,1,1),0)))</f>
        <v>0</v>
      </c>
      <c r="EH58" s="259">
        <f t="shared" ref="EH58:EH80" si="190">VALUE(IF(DT58&gt;=100000,MID(DT58,3,1),IF(DT58&gt;=10000,MID(DT58,2,1),IF(DT58&gt;=1000,MID(DT58,1,1),0))))</f>
        <v>0</v>
      </c>
      <c r="EI58" s="259">
        <f t="shared" ref="EI58:EI80" si="191">VALUE(IF(DT58&gt;=100000,MID(DT58,4,1),IF(DT58&gt;=10000,MID(DT58,3,1),IF(DT58&gt;=1000,MID(DT58,2,1),IF(DT58&gt;=100,MID(DT58,1,1),0)))))</f>
        <v>0</v>
      </c>
      <c r="EJ58" s="259">
        <f t="shared" ref="EJ58:EJ80" si="192">VALUE(IF(DT58&gt;=100000,MID(DT58,5,1),IF(DT58&gt;=10000,MID(DT58,4,1),IF(DT58&gt;=1000,MID(DT58,3,1),IF(DT58&gt;=100,MID(DT58,2,1),IF(DT58&gt;=10,MID(DT58,1,1),0))))))</f>
        <v>0</v>
      </c>
      <c r="EK58" s="259">
        <f t="shared" ref="EK58:EK80" si="193">VALUE(RIGHT(DT58,1))</f>
        <v>0</v>
      </c>
      <c r="EL58" s="259">
        <f t="shared" ref="EL58:EL80" si="194">VALUE(IF(DU58&gt;=10,MID(DU58,1,1),0))</f>
        <v>0</v>
      </c>
      <c r="EM58" s="259">
        <f t="shared" ref="EM58:EM80" si="195">VALUE(RIGHT(DU58,1))</f>
        <v>0</v>
      </c>
      <c r="EN58" s="260">
        <f t="shared" ref="EN58:EN80" si="196">IF(DW58&lt;10,DW58,IF(DW58=10,1,IF(DW58=12,3,IF(DW58=14,5,IF(DW58=16,7,IF(DW58=18,9,0))))))</f>
        <v>0</v>
      </c>
      <c r="EO58" s="260">
        <f t="shared" ref="EO58:EO80" si="197">IF(DX58*2&lt;10,(DX58*2),IF(DX58*2=10,1,IF(DX58*2=12,3,IF(DX58*2=14,5,IF(DX58*2=16,7,IF(DX58*2=18,9,0))))))</f>
        <v>0</v>
      </c>
      <c r="EP58" s="260">
        <f t="shared" ref="EP58:EP80" si="198">IF(DY58&lt;10,DY58,IF(DY58=10,1,IF(DY58=12,3,IF(DY58=14,5,IF(DY58=16,7,IF(DY58=18,9,0))))))</f>
        <v>0</v>
      </c>
      <c r="EQ58" s="260">
        <f t="shared" ref="EQ58:EQ80" si="199">IF(DZ58*2&lt;10,(DZ58*2),IF(DZ58*2=10,1,IF(DZ58*2=12,3,IF(DZ58*2=14,5,IF(DZ58*2=16,7,IF(DZ58*2=18,9,0))))))</f>
        <v>0</v>
      </c>
      <c r="ER58" s="260">
        <f t="shared" ref="ER58:ER80" si="200">IF(EA58&lt;10,EA58,IF(EA58=10,1,IF(EA58=12,3,IF(EA58=14,5,IF(EA58=16,7,IF(EA58=18,9,0))))))</f>
        <v>0</v>
      </c>
      <c r="ES58" s="260">
        <f t="shared" ref="ES58:ES80" si="201">IF(EB58*2&lt;10,(EB58*2),IF(EB58*2=10,1,IF(EB58*2=12,3,IF(EB58*2=14,5,IF(EB58*2=16,7,IF(EB58*2=18,9,0))))))</f>
        <v>0</v>
      </c>
      <c r="ET58" s="260">
        <f t="shared" ref="ET58:ET80" si="202">IF(EC58&lt;10,EC58,IF(EC58=10,1,IF(EC58=12,3,IF(EC58=14,5,IF(EC58=16,7,IF(EC58=18,9,0))))))</f>
        <v>0</v>
      </c>
      <c r="EU58" s="260">
        <f t="shared" ref="EU58:EU80" si="203">IF(ED58*2&lt;10,(ED58*2),IF(ED58*2=10,1,IF(ED58*2=12,3,IF(ED58*2=14,5,IF(ED58*2=16,7,IF(ED58*2=18,9,0))))))</f>
        <v>0</v>
      </c>
      <c r="EV58" s="260">
        <f t="shared" ref="EV58:EV80" si="204">IF(EE58&lt;10,EE58,IF(EE58=10,1,IF(EE58=12,3,IF(EE58=14,5,IF(EE58=16,7,IF(EE58=18,9,0))))))</f>
        <v>0</v>
      </c>
      <c r="EW58" s="260">
        <f t="shared" ref="EW58:EW80" si="205">IF(EF58*2&lt;10,(EF58*2),IF(EF58*2=10,1,IF(EF58*2=12,3,IF(EF58*2=14,5,IF(EF58*2=16,7,IF(EF58*2=18,9,0))))))</f>
        <v>0</v>
      </c>
      <c r="EX58" s="260">
        <f t="shared" ref="EX58:EX80" si="206">IF(EG58&lt;10,EG58,IF(EG58=10,1,IF(EG58=12,3,IF(EG58=14,5,IF(EG58=16,7,IF(EG58=18,9,0))))))</f>
        <v>0</v>
      </c>
      <c r="EY58" s="260">
        <f t="shared" ref="EY58:EY80" si="207">IF(EH58*2&lt;10,(EH58*2),IF(EH58*2=10,1,IF(EH58*2=12,3,IF(EH58*2=14,5,IF(EH58*2=16,7,IF(EH58*2=18,9,0))))))</f>
        <v>0</v>
      </c>
      <c r="EZ58" s="260">
        <f t="shared" ref="EZ58:EZ80" si="208">IF(EI58&lt;10,EI58,IF(EI58=10,1,IF(EI58=12,3,IF(EI58=14,5,IF(EI58=16,7,IF(EI58=18,9,0))))))</f>
        <v>0</v>
      </c>
      <c r="FA58" s="260">
        <f t="shared" ref="FA58:FA80" si="209">IF(EJ58*2&lt;10,(EJ58*2),IF(EJ58*2=10,1,IF(EJ58*2=12,3,IF(EJ58*2=14,5,IF(EJ58*2=16,7,IF(EJ58*2=18,9,0))))))</f>
        <v>0</v>
      </c>
      <c r="FB58" s="260">
        <f t="shared" ref="FB58:FB80" si="210">IF(EK58&lt;10,EK58,IF(EK58=10,1,IF(EK58=12,3,IF(EK58=14,5,IF(EK58=16,7,IF(EK58=18,9,0))))))</f>
        <v>0</v>
      </c>
      <c r="FC58" s="260">
        <f t="shared" ref="FC58:FC80" si="211">IF(EL58*2&lt;10,(EL58*2),IF(EL58*2=10,1,IF(EL58*2=12,3,IF(EL58*2=14,5,IF(EL58*2=16,7,IF(EL58*2=18,9,0))))))</f>
        <v>0</v>
      </c>
      <c r="FD58" s="260">
        <f t="shared" ref="FD58:FD80" si="212">IF(EM58&lt;10,EM58,IF(EM58=10,1,IF(EM58=12,3,IF(EM58=14,5,IF(EM58=16,7,IF(EM58=18,9,0))))))</f>
        <v>0</v>
      </c>
      <c r="FE58" s="261">
        <f t="shared" ref="FE58:FE80" si="213">SUM(EN58:FD58)</f>
        <v>0</v>
      </c>
      <c r="FF58" s="262">
        <f t="shared" ref="FF58:FF80" si="214">CEILING(FE58,10)</f>
        <v>0</v>
      </c>
      <c r="FG58" s="310"/>
      <c r="FH58" s="333">
        <f t="shared" ref="FH58:FH80" si="215">SUM(FJ58:FM58)</f>
        <v>0</v>
      </c>
      <c r="FI58" s="334">
        <f t="shared" ref="FI58:FI80" si="216">+FN58-AJ58</f>
        <v>0</v>
      </c>
      <c r="FJ58" s="245">
        <f t="shared" ref="FJ58:FM80" si="217">+AF58</f>
        <v>0</v>
      </c>
      <c r="FK58" s="245">
        <f t="shared" si="217"/>
        <v>0</v>
      </c>
      <c r="FL58" s="245">
        <f t="shared" si="217"/>
        <v>0</v>
      </c>
      <c r="FM58" s="245">
        <f t="shared" si="217"/>
        <v>0</v>
      </c>
      <c r="FN58" s="170">
        <f t="shared" ref="FN58:FN80" si="218">+GX58-GW58</f>
        <v>0</v>
      </c>
      <c r="FO58" s="252">
        <f t="shared" ref="FO58:FO80" si="219">VALUE(IF(FJ58&gt;=100,MID(FJ58,1,1),0))</f>
        <v>0</v>
      </c>
      <c r="FP58" s="252">
        <f t="shared" ref="FP58:FP80" si="220">VALUE(IF(FJ58&gt;=100,MID(FJ58,2,1),IF(FJ58&gt;=10,MID(FJ58,1,1),0)))</f>
        <v>0</v>
      </c>
      <c r="FQ58" s="252">
        <f t="shared" ref="FQ58:FQ80" si="221">VALUE(RIGHT(FJ58,1))</f>
        <v>0</v>
      </c>
      <c r="FR58" s="252">
        <f t="shared" ref="FR58:FR80" si="222">VALUE(IF(FK58&gt;=100000,MID(FK58,1,1),0))</f>
        <v>0</v>
      </c>
      <c r="FS58" s="252">
        <f t="shared" ref="FS58:FS80" si="223">VALUE(IF(FK58&gt;=100000,MID(FK58,2,1),IF(FK58&gt;=10000,MID(FK58,1,1),0)))</f>
        <v>0</v>
      </c>
      <c r="FT58" s="252">
        <f t="shared" ref="FT58:FT80" si="224">VALUE(IF(FK58&gt;=100000,MID(FK58,3,1),IF(FK58&gt;=10000,MID(FK58,2,1),IF(FK58&gt;=1000,MID(FK58,1,1),0))))</f>
        <v>0</v>
      </c>
      <c r="FU58" s="252">
        <f t="shared" ref="FU58:FU80" si="225">VALUE(IF(FK58&gt;=100000,MID(FK58,4,1),IF(FK58&gt;=10000,MID(FK58,3,1),IF(FK58&gt;=1000,MID(FK58,2,1),IF(FK58&gt;=100,MID(FK58,1,1),0)))))</f>
        <v>0</v>
      </c>
      <c r="FV58" s="252">
        <f t="shared" ref="FV58:FV80" si="226">VALUE(IF(FK58&gt;=100000,MID(FK58,5,1),IF(FK58&gt;=10000,MID(FK58,4,1),IF(FK58&gt;=1000,MID(FK58,3,1),IF(FK58&gt;=100,MID(FK58,2,1),IF(FK58&gt;=10,MID(FK58,1,1),0))))))</f>
        <v>0</v>
      </c>
      <c r="FW58" s="252">
        <f t="shared" ref="FW58:FW80" si="227">VALUE(RIGHT(FK58,1))</f>
        <v>0</v>
      </c>
      <c r="FX58" s="252">
        <f t="shared" ref="FX58:FX80" si="228">VALUE(IF(FL58&gt;=100000,MID(FL58,1,1),0))</f>
        <v>0</v>
      </c>
      <c r="FY58" s="252">
        <f t="shared" ref="FY58:FY80" si="229">VALUE(IF(FL58&gt;=100000,MID(FL58,2,1),IF(FL58&gt;=10000,MID(FL58,1,1),0)))</f>
        <v>0</v>
      </c>
      <c r="FZ58" s="252">
        <f t="shared" ref="FZ58:FZ80" si="230">VALUE(IF(FL58&gt;=100000,MID(FL58,3,1),IF(FL58&gt;=10000,MID(FL58,2,1),IF(FL58&gt;=1000,MID(FL58,1,1),0))))</f>
        <v>0</v>
      </c>
      <c r="GA58" s="252">
        <f t="shared" ref="GA58:GA80" si="231">VALUE(IF(FL58&gt;=100000,MID(FL58,4,1),IF(FL58&gt;=10000,MID(FL58,3,1),IF(FL58&gt;=1000,MID(FL58,2,1),IF(FL58&gt;=100,MID(FL58,1,1),0)))))</f>
        <v>0</v>
      </c>
      <c r="GB58" s="252">
        <f t="shared" ref="GB58:GB80" si="232">VALUE(IF(FL58&gt;=100000,MID(FL58,5,1),IF(FL58&gt;=10000,MID(FL58,4,1),IF(FL58&gt;=1000,MID(FL58,3,1),IF(FL58&gt;=100,MID(FL58,2,1),IF(FL58&gt;=10,MID(FL58,1,1),0))))))</f>
        <v>0</v>
      </c>
      <c r="GC58" s="252">
        <f t="shared" ref="GC58:GC80" si="233">VALUE(RIGHT(FL58,1))</f>
        <v>0</v>
      </c>
      <c r="GD58" s="252">
        <f t="shared" ref="GD58:GD80" si="234">VALUE(IF(FM58&gt;=10,MID(FM58,1,1),0))</f>
        <v>0</v>
      </c>
      <c r="GE58" s="252">
        <f t="shared" ref="GE58:GE80" si="235">VALUE(RIGHT(FM58,1))</f>
        <v>0</v>
      </c>
      <c r="GF58" s="253">
        <f t="shared" ref="GF58:GF80" si="236">IF(FO58&lt;10,FO58,IF(FO58=10,1,IF(FO58=12,3,IF(FO58=14,5,IF(FO58=16,7,IF(FO58=18,9,0))))))</f>
        <v>0</v>
      </c>
      <c r="GG58" s="253">
        <f t="shared" ref="GG58:GG80" si="237">IF(FP58*2&lt;10,(FP58*2),IF(FP58*2=10,1,IF(FP58*2=12,3,IF(FP58*2=14,5,IF(FP58*2=16,7,IF(FP58*2=18,9,0))))))</f>
        <v>0</v>
      </c>
      <c r="GH58" s="253">
        <f t="shared" ref="GH58:GH80" si="238">IF(FQ58&lt;10,FQ58,IF(FQ58=10,1,IF(FQ58=12,3,IF(FQ58=14,5,IF(FQ58=16,7,IF(FQ58=18,9,0))))))</f>
        <v>0</v>
      </c>
      <c r="GI58" s="253">
        <f t="shared" ref="GI58:GI80" si="239">IF(FR58*2&lt;10,(FR58*2),IF(FR58*2=10,1,IF(FR58*2=12,3,IF(FR58*2=14,5,IF(FR58*2=16,7,IF(FR58*2=18,9,0))))))</f>
        <v>0</v>
      </c>
      <c r="GJ58" s="253">
        <f t="shared" ref="GJ58:GJ80" si="240">IF(FS58&lt;10,FS58,IF(FS58=10,1,IF(FS58=12,3,IF(FS58=14,5,IF(FS58=16,7,IF(FS58=18,9,0))))))</f>
        <v>0</v>
      </c>
      <c r="GK58" s="253">
        <f t="shared" ref="GK58:GK80" si="241">IF(FT58*2&lt;10,(FT58*2),IF(FT58*2=10,1,IF(FT58*2=12,3,IF(FT58*2=14,5,IF(FT58*2=16,7,IF(FT58*2=18,9,0))))))</f>
        <v>0</v>
      </c>
      <c r="GL58" s="253">
        <f t="shared" ref="GL58:GL80" si="242">IF(FU58&lt;10,FU58,IF(FU58=10,1,IF(FU58=12,3,IF(FU58=14,5,IF(FU58=16,7,IF(FU58=18,9,0))))))</f>
        <v>0</v>
      </c>
      <c r="GM58" s="253">
        <f t="shared" ref="GM58:GM80" si="243">IF(FV58*2&lt;10,(FV58*2),IF(FV58*2=10,1,IF(FV58*2=12,3,IF(FV58*2=14,5,IF(FV58*2=16,7,IF(FV58*2=18,9,0))))))</f>
        <v>0</v>
      </c>
      <c r="GN58" s="253">
        <f t="shared" ref="GN58:GN80" si="244">IF(FW58&lt;10,FW58,IF(FW58=10,1,IF(FW58=12,3,IF(FW58=14,5,IF(FW58=16,7,IF(FW58=18,9,0))))))</f>
        <v>0</v>
      </c>
      <c r="GO58" s="253">
        <f t="shared" ref="GO58:GO80" si="245">IF(FX58*2&lt;10,(FX58*2),IF(FX58*2=10,1,IF(FX58*2=12,3,IF(FX58*2=14,5,IF(FX58*2=16,7,IF(FX58*2=18,9,0))))))</f>
        <v>0</v>
      </c>
      <c r="GP58" s="253">
        <f t="shared" ref="GP58:GP80" si="246">IF(FY58&lt;10,FY58,IF(FY58=10,1,IF(FY58=12,3,IF(FY58=14,5,IF(FY58=16,7,IF(FY58=18,9,0))))))</f>
        <v>0</v>
      </c>
      <c r="GQ58" s="253">
        <f t="shared" ref="GQ58:GQ80" si="247">IF(FZ58*2&lt;10,(FZ58*2),IF(FZ58*2=10,1,IF(FZ58*2=12,3,IF(FZ58*2=14,5,IF(FZ58*2=16,7,IF(FZ58*2=18,9,0))))))</f>
        <v>0</v>
      </c>
      <c r="GR58" s="253">
        <f t="shared" ref="GR58:GR80" si="248">IF(GA58&lt;10,GA58,IF(GA58=10,1,IF(GA58=12,3,IF(GA58=14,5,IF(GA58=16,7,IF(GA58=18,9,0))))))</f>
        <v>0</v>
      </c>
      <c r="GS58" s="253">
        <f t="shared" ref="GS58:GS80" si="249">IF(GB58*2&lt;10,(GB58*2),IF(GB58*2=10,1,IF(GB58*2=12,3,IF(GB58*2=14,5,IF(GB58*2=16,7,IF(GB58*2=18,9,0))))))</f>
        <v>0</v>
      </c>
      <c r="GT58" s="253">
        <f t="shared" ref="GT58:GT80" si="250">IF(GC58&lt;10,GC58,IF(GC58=10,1,IF(GC58=12,3,IF(GC58=14,5,IF(GC58=16,7,IF(GC58=18,9,0))))))</f>
        <v>0</v>
      </c>
      <c r="GU58" s="253">
        <f t="shared" ref="GU58:GU80" si="251">IF(GD58*2&lt;10,(GD58*2),IF(GD58*2=10,1,IF(GD58*2=12,3,IF(GD58*2=14,5,IF(GD58*2=16,7,IF(GD58*2=18,9,0))))))</f>
        <v>0</v>
      </c>
      <c r="GV58" s="253">
        <f t="shared" ref="GV58:GV80" si="252">IF(GE58&lt;10,GE58,IF(GE58=10,1,IF(GE58=12,3,IF(GE58=14,5,IF(GE58=16,7,IF(GE58=18,9,0))))))</f>
        <v>0</v>
      </c>
      <c r="GW58" s="254">
        <f t="shared" ref="GW58:GW80" si="253">SUM(GF58:GV58)</f>
        <v>0</v>
      </c>
      <c r="GX58" s="256">
        <f t="shared" ref="GX58:GX80" si="254">CEILING(GW58,10)</f>
        <v>0</v>
      </c>
    </row>
    <row r="59" spans="1:206" ht="18" hidden="1" customHeight="1" thickBot="1" x14ac:dyDescent="0.3">
      <c r="A59" s="4"/>
      <c r="B59" s="180"/>
      <c r="C59" s="181"/>
      <c r="D59" s="180"/>
      <c r="E59" s="182"/>
      <c r="F59" s="604"/>
      <c r="G59" s="605"/>
      <c r="H59" s="349"/>
      <c r="I59" s="591"/>
      <c r="J59" s="592"/>
      <c r="K59" s="592"/>
      <c r="L59" s="592"/>
      <c r="M59" s="592"/>
      <c r="N59" s="592"/>
      <c r="O59" s="593"/>
      <c r="P59" s="171"/>
      <c r="Q59" s="171"/>
      <c r="R59" s="264"/>
      <c r="S59" s="304"/>
      <c r="T59" s="182"/>
      <c r="U59" s="235" t="str">
        <f t="shared" si="132"/>
        <v/>
      </c>
      <c r="V59" s="419"/>
      <c r="W59" s="606"/>
      <c r="X59" s="607"/>
      <c r="Y59" s="608"/>
      <c r="Z59" s="609"/>
      <c r="AA59" s="205"/>
      <c r="AB59" s="206"/>
      <c r="AC59" s="206"/>
      <c r="AD59" s="207"/>
      <c r="AE59" s="208"/>
      <c r="AF59" s="214"/>
      <c r="AG59" s="215"/>
      <c r="AH59" s="215"/>
      <c r="AI59" s="222"/>
      <c r="AJ59" s="278"/>
      <c r="AK59" s="598"/>
      <c r="AL59" s="599"/>
      <c r="AM59" s="610"/>
      <c r="AN59" s="611"/>
      <c r="AO59" s="471"/>
      <c r="AP59" s="472"/>
      <c r="AQ59" s="472"/>
      <c r="AR59" s="473"/>
      <c r="AS59" s="602"/>
      <c r="AT59" s="603"/>
      <c r="AU59" s="5"/>
      <c r="AW59" s="418">
        <f t="shared" ref="AW59:AW80" si="255">IF(ISERROR(IF($BD$28&lt;&gt;"Vrai",(+W59+Y59)*AY59/AX59,IF($BE$28=0,0,(+W59+Y59)*$BE$29/$BE$28))),0,IF($BD$28&lt;&gt;"Vrai",(+W59+Y59)*AY59/AX59,IF($BE$28=0,0,(+W59+Y59)*$BE$29/$BE$28)))</f>
        <v>0</v>
      </c>
      <c r="AX59" s="423"/>
      <c r="AY59" s="424"/>
      <c r="AZ59" s="458"/>
      <c r="BD59" s="56"/>
      <c r="BE59" s="56"/>
      <c r="BF59" s="16"/>
      <c r="BG59" s="17" t="str">
        <f t="shared" si="133"/>
        <v/>
      </c>
      <c r="BH59" s="16"/>
      <c r="BI59" s="16"/>
      <c r="BJ59" s="16"/>
      <c r="BK59" s="16"/>
      <c r="BL59" s="239"/>
      <c r="BM59" s="230"/>
      <c r="BN59" s="216" t="b">
        <v>0</v>
      </c>
      <c r="BO59" s="38" t="b">
        <v>0</v>
      </c>
      <c r="BP59" s="270" t="b">
        <v>0</v>
      </c>
      <c r="BR59" s="228">
        <f t="shared" si="134"/>
        <v>0</v>
      </c>
      <c r="BU59" s="219">
        <f t="shared" ref="BU59:BU80" si="256">IF(BN59=$BH$40,1,0)</f>
        <v>0</v>
      </c>
      <c r="BV59" s="1">
        <f t="shared" si="135"/>
        <v>0</v>
      </c>
      <c r="BX59" s="331">
        <f t="shared" si="136"/>
        <v>0</v>
      </c>
      <c r="BY59" s="332">
        <f t="shared" si="137"/>
        <v>0</v>
      </c>
      <c r="BZ59" s="257">
        <f t="shared" si="138"/>
        <v>0</v>
      </c>
      <c r="CA59" s="258">
        <f t="shared" si="138"/>
        <v>0</v>
      </c>
      <c r="CB59" s="258">
        <f t="shared" si="138"/>
        <v>0</v>
      </c>
      <c r="CC59" s="258">
        <f t="shared" si="138"/>
        <v>0</v>
      </c>
      <c r="CD59" s="170">
        <f t="shared" si="139"/>
        <v>0</v>
      </c>
      <c r="CE59" s="259">
        <f t="shared" si="140"/>
        <v>0</v>
      </c>
      <c r="CF59" s="259">
        <f t="shared" si="141"/>
        <v>0</v>
      </c>
      <c r="CG59" s="259">
        <f t="shared" si="142"/>
        <v>0</v>
      </c>
      <c r="CH59" s="259">
        <f t="shared" si="143"/>
        <v>0</v>
      </c>
      <c r="CI59" s="259">
        <f t="shared" si="144"/>
        <v>0</v>
      </c>
      <c r="CJ59" s="259">
        <f t="shared" si="145"/>
        <v>0</v>
      </c>
      <c r="CK59" s="259">
        <f t="shared" si="146"/>
        <v>0</v>
      </c>
      <c r="CL59" s="259">
        <f t="shared" si="147"/>
        <v>0</v>
      </c>
      <c r="CM59" s="259">
        <f t="shared" si="148"/>
        <v>0</v>
      </c>
      <c r="CN59" s="259">
        <f t="shared" si="149"/>
        <v>0</v>
      </c>
      <c r="CO59" s="259">
        <f t="shared" si="150"/>
        <v>0</v>
      </c>
      <c r="CP59" s="259">
        <f t="shared" si="151"/>
        <v>0</v>
      </c>
      <c r="CQ59" s="259">
        <f t="shared" si="152"/>
        <v>0</v>
      </c>
      <c r="CR59" s="259">
        <f t="shared" si="153"/>
        <v>0</v>
      </c>
      <c r="CS59" s="259">
        <f t="shared" si="154"/>
        <v>0</v>
      </c>
      <c r="CT59" s="259">
        <f t="shared" si="155"/>
        <v>0</v>
      </c>
      <c r="CU59" s="259">
        <f t="shared" si="156"/>
        <v>0</v>
      </c>
      <c r="CV59" s="260">
        <f t="shared" si="157"/>
        <v>0</v>
      </c>
      <c r="CW59" s="260">
        <f t="shared" si="158"/>
        <v>0</v>
      </c>
      <c r="CX59" s="260">
        <f t="shared" si="159"/>
        <v>0</v>
      </c>
      <c r="CY59" s="260">
        <f t="shared" si="160"/>
        <v>0</v>
      </c>
      <c r="CZ59" s="260">
        <f t="shared" si="161"/>
        <v>0</v>
      </c>
      <c r="DA59" s="260">
        <f t="shared" si="162"/>
        <v>0</v>
      </c>
      <c r="DB59" s="260">
        <f t="shared" si="163"/>
        <v>0</v>
      </c>
      <c r="DC59" s="260">
        <f t="shared" si="164"/>
        <v>0</v>
      </c>
      <c r="DD59" s="260">
        <f t="shared" si="165"/>
        <v>0</v>
      </c>
      <c r="DE59" s="260">
        <f t="shared" si="166"/>
        <v>0</v>
      </c>
      <c r="DF59" s="260">
        <f t="shared" si="167"/>
        <v>0</v>
      </c>
      <c r="DG59" s="260">
        <f t="shared" si="168"/>
        <v>0</v>
      </c>
      <c r="DH59" s="260">
        <f t="shared" si="169"/>
        <v>0</v>
      </c>
      <c r="DI59" s="260">
        <f t="shared" si="170"/>
        <v>0</v>
      </c>
      <c r="DJ59" s="260">
        <f t="shared" si="171"/>
        <v>0</v>
      </c>
      <c r="DK59" s="260">
        <f t="shared" si="172"/>
        <v>0</v>
      </c>
      <c r="DL59" s="260">
        <f t="shared" si="173"/>
        <v>0</v>
      </c>
      <c r="DM59" s="261">
        <f t="shared" si="174"/>
        <v>0</v>
      </c>
      <c r="DN59" s="262">
        <f t="shared" si="175"/>
        <v>0</v>
      </c>
      <c r="DO59" s="310"/>
      <c r="DP59" s="333">
        <f t="shared" si="176"/>
        <v>0</v>
      </c>
      <c r="DQ59" s="335">
        <f>+DV59-AE59</f>
        <v>0</v>
      </c>
      <c r="DR59" s="263">
        <f t="shared" si="177"/>
        <v>0</v>
      </c>
      <c r="DS59" s="263">
        <f t="shared" si="177"/>
        <v>0</v>
      </c>
      <c r="DT59" s="263">
        <f t="shared" si="177"/>
        <v>0</v>
      </c>
      <c r="DU59" s="263">
        <f t="shared" si="177"/>
        <v>0</v>
      </c>
      <c r="DV59" s="170">
        <f t="shared" si="178"/>
        <v>0</v>
      </c>
      <c r="DW59" s="259">
        <f t="shared" si="179"/>
        <v>0</v>
      </c>
      <c r="DX59" s="259">
        <f t="shared" si="180"/>
        <v>0</v>
      </c>
      <c r="DY59" s="259">
        <f t="shared" si="181"/>
        <v>0</v>
      </c>
      <c r="DZ59" s="259">
        <f t="shared" si="182"/>
        <v>0</v>
      </c>
      <c r="EA59" s="259">
        <f t="shared" si="183"/>
        <v>0</v>
      </c>
      <c r="EB59" s="259">
        <f t="shared" si="184"/>
        <v>0</v>
      </c>
      <c r="EC59" s="259">
        <f t="shared" si="185"/>
        <v>0</v>
      </c>
      <c r="ED59" s="259">
        <f t="shared" si="186"/>
        <v>0</v>
      </c>
      <c r="EE59" s="259">
        <f t="shared" si="187"/>
        <v>0</v>
      </c>
      <c r="EF59" s="259">
        <f t="shared" si="188"/>
        <v>0</v>
      </c>
      <c r="EG59" s="259">
        <f t="shared" si="189"/>
        <v>0</v>
      </c>
      <c r="EH59" s="259">
        <f t="shared" si="190"/>
        <v>0</v>
      </c>
      <c r="EI59" s="259">
        <f t="shared" si="191"/>
        <v>0</v>
      </c>
      <c r="EJ59" s="259">
        <f t="shared" si="192"/>
        <v>0</v>
      </c>
      <c r="EK59" s="259">
        <f t="shared" si="193"/>
        <v>0</v>
      </c>
      <c r="EL59" s="259">
        <f t="shared" si="194"/>
        <v>0</v>
      </c>
      <c r="EM59" s="259">
        <f t="shared" si="195"/>
        <v>0</v>
      </c>
      <c r="EN59" s="260">
        <f t="shared" si="196"/>
        <v>0</v>
      </c>
      <c r="EO59" s="260">
        <f t="shared" si="197"/>
        <v>0</v>
      </c>
      <c r="EP59" s="260">
        <f t="shared" si="198"/>
        <v>0</v>
      </c>
      <c r="EQ59" s="260">
        <f t="shared" si="199"/>
        <v>0</v>
      </c>
      <c r="ER59" s="260">
        <f t="shared" si="200"/>
        <v>0</v>
      </c>
      <c r="ES59" s="260">
        <f t="shared" si="201"/>
        <v>0</v>
      </c>
      <c r="ET59" s="260">
        <f t="shared" si="202"/>
        <v>0</v>
      </c>
      <c r="EU59" s="260">
        <f t="shared" si="203"/>
        <v>0</v>
      </c>
      <c r="EV59" s="260">
        <f t="shared" si="204"/>
        <v>0</v>
      </c>
      <c r="EW59" s="260">
        <f t="shared" si="205"/>
        <v>0</v>
      </c>
      <c r="EX59" s="260">
        <f t="shared" si="206"/>
        <v>0</v>
      </c>
      <c r="EY59" s="260">
        <f t="shared" si="207"/>
        <v>0</v>
      </c>
      <c r="EZ59" s="260">
        <f t="shared" si="208"/>
        <v>0</v>
      </c>
      <c r="FA59" s="260">
        <f t="shared" si="209"/>
        <v>0</v>
      </c>
      <c r="FB59" s="260">
        <f t="shared" si="210"/>
        <v>0</v>
      </c>
      <c r="FC59" s="260">
        <f t="shared" si="211"/>
        <v>0</v>
      </c>
      <c r="FD59" s="260">
        <f t="shared" si="212"/>
        <v>0</v>
      </c>
      <c r="FE59" s="261">
        <f t="shared" si="213"/>
        <v>0</v>
      </c>
      <c r="FF59" s="262">
        <f t="shared" si="214"/>
        <v>0</v>
      </c>
      <c r="FG59" s="310"/>
      <c r="FH59" s="333">
        <f t="shared" si="215"/>
        <v>0</v>
      </c>
      <c r="FI59" s="334">
        <f t="shared" si="216"/>
        <v>0</v>
      </c>
      <c r="FJ59" s="245">
        <f t="shared" si="217"/>
        <v>0</v>
      </c>
      <c r="FK59" s="245">
        <f t="shared" si="217"/>
        <v>0</v>
      </c>
      <c r="FL59" s="245">
        <f t="shared" si="217"/>
        <v>0</v>
      </c>
      <c r="FM59" s="245">
        <f t="shared" si="217"/>
        <v>0</v>
      </c>
      <c r="FN59" s="170">
        <f t="shared" si="218"/>
        <v>0</v>
      </c>
      <c r="FO59" s="252">
        <f t="shared" si="219"/>
        <v>0</v>
      </c>
      <c r="FP59" s="252">
        <f t="shared" si="220"/>
        <v>0</v>
      </c>
      <c r="FQ59" s="252">
        <f t="shared" si="221"/>
        <v>0</v>
      </c>
      <c r="FR59" s="252">
        <f t="shared" si="222"/>
        <v>0</v>
      </c>
      <c r="FS59" s="252">
        <f t="shared" si="223"/>
        <v>0</v>
      </c>
      <c r="FT59" s="252">
        <f t="shared" si="224"/>
        <v>0</v>
      </c>
      <c r="FU59" s="252">
        <f t="shared" si="225"/>
        <v>0</v>
      </c>
      <c r="FV59" s="252">
        <f t="shared" si="226"/>
        <v>0</v>
      </c>
      <c r="FW59" s="252">
        <f t="shared" si="227"/>
        <v>0</v>
      </c>
      <c r="FX59" s="252">
        <f t="shared" si="228"/>
        <v>0</v>
      </c>
      <c r="FY59" s="252">
        <f t="shared" si="229"/>
        <v>0</v>
      </c>
      <c r="FZ59" s="252">
        <f t="shared" si="230"/>
        <v>0</v>
      </c>
      <c r="GA59" s="252">
        <f t="shared" si="231"/>
        <v>0</v>
      </c>
      <c r="GB59" s="252">
        <f t="shared" si="232"/>
        <v>0</v>
      </c>
      <c r="GC59" s="252">
        <f t="shared" si="233"/>
        <v>0</v>
      </c>
      <c r="GD59" s="252">
        <f t="shared" si="234"/>
        <v>0</v>
      </c>
      <c r="GE59" s="252">
        <f t="shared" si="235"/>
        <v>0</v>
      </c>
      <c r="GF59" s="253">
        <f t="shared" si="236"/>
        <v>0</v>
      </c>
      <c r="GG59" s="253">
        <f t="shared" si="237"/>
        <v>0</v>
      </c>
      <c r="GH59" s="253">
        <f t="shared" si="238"/>
        <v>0</v>
      </c>
      <c r="GI59" s="253">
        <f t="shared" si="239"/>
        <v>0</v>
      </c>
      <c r="GJ59" s="253">
        <f t="shared" si="240"/>
        <v>0</v>
      </c>
      <c r="GK59" s="253">
        <f t="shared" si="241"/>
        <v>0</v>
      </c>
      <c r="GL59" s="253">
        <f t="shared" si="242"/>
        <v>0</v>
      </c>
      <c r="GM59" s="253">
        <f t="shared" si="243"/>
        <v>0</v>
      </c>
      <c r="GN59" s="253">
        <f t="shared" si="244"/>
        <v>0</v>
      </c>
      <c r="GO59" s="253">
        <f t="shared" si="245"/>
        <v>0</v>
      </c>
      <c r="GP59" s="253">
        <f t="shared" si="246"/>
        <v>0</v>
      </c>
      <c r="GQ59" s="253">
        <f t="shared" si="247"/>
        <v>0</v>
      </c>
      <c r="GR59" s="253">
        <f t="shared" si="248"/>
        <v>0</v>
      </c>
      <c r="GS59" s="253">
        <f t="shared" si="249"/>
        <v>0</v>
      </c>
      <c r="GT59" s="253">
        <f t="shared" si="250"/>
        <v>0</v>
      </c>
      <c r="GU59" s="253">
        <f t="shared" si="251"/>
        <v>0</v>
      </c>
      <c r="GV59" s="253">
        <f t="shared" si="252"/>
        <v>0</v>
      </c>
      <c r="GW59" s="254">
        <f t="shared" si="253"/>
        <v>0</v>
      </c>
      <c r="GX59" s="256">
        <f t="shared" si="254"/>
        <v>0</v>
      </c>
    </row>
    <row r="60" spans="1:206" ht="18" hidden="1" customHeight="1" thickBot="1" x14ac:dyDescent="0.3">
      <c r="A60" s="4"/>
      <c r="B60" s="180"/>
      <c r="C60" s="181"/>
      <c r="D60" s="180"/>
      <c r="E60" s="182"/>
      <c r="F60" s="604"/>
      <c r="G60" s="605"/>
      <c r="H60" s="349"/>
      <c r="I60" s="591"/>
      <c r="J60" s="592"/>
      <c r="K60" s="592"/>
      <c r="L60" s="592"/>
      <c r="M60" s="592"/>
      <c r="N60" s="592"/>
      <c r="O60" s="593"/>
      <c r="P60" s="171"/>
      <c r="Q60" s="171"/>
      <c r="R60" s="264"/>
      <c r="S60" s="304"/>
      <c r="T60" s="182"/>
      <c r="U60" s="235" t="str">
        <f t="shared" si="132"/>
        <v/>
      </c>
      <c r="V60" s="420"/>
      <c r="W60" s="606"/>
      <c r="X60" s="607"/>
      <c r="Y60" s="608"/>
      <c r="Z60" s="609"/>
      <c r="AA60" s="205"/>
      <c r="AB60" s="206"/>
      <c r="AC60" s="206"/>
      <c r="AD60" s="207"/>
      <c r="AE60" s="208"/>
      <c r="AF60" s="214"/>
      <c r="AG60" s="215"/>
      <c r="AH60" s="215"/>
      <c r="AI60" s="222"/>
      <c r="AJ60" s="278"/>
      <c r="AK60" s="598"/>
      <c r="AL60" s="599"/>
      <c r="AM60" s="610"/>
      <c r="AN60" s="611"/>
      <c r="AO60" s="471"/>
      <c r="AP60" s="472"/>
      <c r="AQ60" s="472"/>
      <c r="AR60" s="473"/>
      <c r="AS60" s="602"/>
      <c r="AT60" s="603"/>
      <c r="AU60" s="5"/>
      <c r="AW60" s="418">
        <f t="shared" si="255"/>
        <v>0</v>
      </c>
      <c r="AX60" s="423"/>
      <c r="AY60" s="424"/>
      <c r="AZ60" s="458"/>
      <c r="BD60" s="56"/>
      <c r="BE60" s="56"/>
      <c r="BF60" s="16"/>
      <c r="BG60" s="17" t="str">
        <f t="shared" si="133"/>
        <v/>
      </c>
      <c r="BH60" s="16"/>
      <c r="BI60" s="16"/>
      <c r="BJ60" s="16"/>
      <c r="BK60" s="16"/>
      <c r="BL60" s="239"/>
      <c r="BM60" s="230"/>
      <c r="BN60" s="216" t="b">
        <v>0</v>
      </c>
      <c r="BO60" s="38" t="b">
        <v>0</v>
      </c>
      <c r="BP60" s="270" t="b">
        <v>0</v>
      </c>
      <c r="BR60" s="228">
        <f t="shared" si="134"/>
        <v>0</v>
      </c>
      <c r="BU60" s="219">
        <f t="shared" si="256"/>
        <v>0</v>
      </c>
      <c r="BV60" s="1">
        <f t="shared" si="135"/>
        <v>0</v>
      </c>
      <c r="BX60" s="331">
        <f t="shared" si="136"/>
        <v>0</v>
      </c>
      <c r="BY60" s="332">
        <f t="shared" si="137"/>
        <v>0</v>
      </c>
      <c r="BZ60" s="257">
        <f t="shared" si="138"/>
        <v>0</v>
      </c>
      <c r="CA60" s="258">
        <f t="shared" si="138"/>
        <v>0</v>
      </c>
      <c r="CB60" s="258">
        <f t="shared" si="138"/>
        <v>0</v>
      </c>
      <c r="CC60" s="258">
        <f t="shared" si="138"/>
        <v>0</v>
      </c>
      <c r="CD60" s="170">
        <f t="shared" si="139"/>
        <v>0</v>
      </c>
      <c r="CE60" s="259">
        <f t="shared" si="140"/>
        <v>0</v>
      </c>
      <c r="CF60" s="259">
        <f t="shared" si="141"/>
        <v>0</v>
      </c>
      <c r="CG60" s="259">
        <f t="shared" si="142"/>
        <v>0</v>
      </c>
      <c r="CH60" s="259">
        <f t="shared" si="143"/>
        <v>0</v>
      </c>
      <c r="CI60" s="259">
        <f t="shared" si="144"/>
        <v>0</v>
      </c>
      <c r="CJ60" s="259">
        <f t="shared" si="145"/>
        <v>0</v>
      </c>
      <c r="CK60" s="259">
        <f t="shared" si="146"/>
        <v>0</v>
      </c>
      <c r="CL60" s="259">
        <f t="shared" si="147"/>
        <v>0</v>
      </c>
      <c r="CM60" s="259">
        <f t="shared" si="148"/>
        <v>0</v>
      </c>
      <c r="CN60" s="259">
        <f t="shared" si="149"/>
        <v>0</v>
      </c>
      <c r="CO60" s="259">
        <f t="shared" si="150"/>
        <v>0</v>
      </c>
      <c r="CP60" s="259">
        <f t="shared" si="151"/>
        <v>0</v>
      </c>
      <c r="CQ60" s="259">
        <f t="shared" si="152"/>
        <v>0</v>
      </c>
      <c r="CR60" s="259">
        <f t="shared" si="153"/>
        <v>0</v>
      </c>
      <c r="CS60" s="259">
        <f t="shared" si="154"/>
        <v>0</v>
      </c>
      <c r="CT60" s="259">
        <f t="shared" si="155"/>
        <v>0</v>
      </c>
      <c r="CU60" s="259">
        <f t="shared" si="156"/>
        <v>0</v>
      </c>
      <c r="CV60" s="260">
        <f t="shared" si="157"/>
        <v>0</v>
      </c>
      <c r="CW60" s="260">
        <f t="shared" si="158"/>
        <v>0</v>
      </c>
      <c r="CX60" s="260">
        <f t="shared" si="159"/>
        <v>0</v>
      </c>
      <c r="CY60" s="260">
        <f t="shared" si="160"/>
        <v>0</v>
      </c>
      <c r="CZ60" s="260">
        <f t="shared" si="161"/>
        <v>0</v>
      </c>
      <c r="DA60" s="260">
        <f t="shared" si="162"/>
        <v>0</v>
      </c>
      <c r="DB60" s="260">
        <f t="shared" si="163"/>
        <v>0</v>
      </c>
      <c r="DC60" s="260">
        <f t="shared" si="164"/>
        <v>0</v>
      </c>
      <c r="DD60" s="260">
        <f t="shared" si="165"/>
        <v>0</v>
      </c>
      <c r="DE60" s="260">
        <f t="shared" si="166"/>
        <v>0</v>
      </c>
      <c r="DF60" s="260">
        <f t="shared" si="167"/>
        <v>0</v>
      </c>
      <c r="DG60" s="260">
        <f t="shared" si="168"/>
        <v>0</v>
      </c>
      <c r="DH60" s="260">
        <f t="shared" si="169"/>
        <v>0</v>
      </c>
      <c r="DI60" s="260">
        <f t="shared" si="170"/>
        <v>0</v>
      </c>
      <c r="DJ60" s="260">
        <f t="shared" si="171"/>
        <v>0</v>
      </c>
      <c r="DK60" s="260">
        <f t="shared" si="172"/>
        <v>0</v>
      </c>
      <c r="DL60" s="260">
        <f t="shared" si="173"/>
        <v>0</v>
      </c>
      <c r="DM60" s="261">
        <f t="shared" si="174"/>
        <v>0</v>
      </c>
      <c r="DN60" s="262">
        <f t="shared" si="175"/>
        <v>0</v>
      </c>
      <c r="DO60" s="310"/>
      <c r="DP60" s="333">
        <f t="shared" si="176"/>
        <v>0</v>
      </c>
      <c r="DQ60" s="335">
        <f t="shared" ref="DQ60:DQ80" si="257">+DV60-AE60</f>
        <v>0</v>
      </c>
      <c r="DR60" s="263">
        <f t="shared" si="177"/>
        <v>0</v>
      </c>
      <c r="DS60" s="263">
        <f t="shared" si="177"/>
        <v>0</v>
      </c>
      <c r="DT60" s="263">
        <f t="shared" si="177"/>
        <v>0</v>
      </c>
      <c r="DU60" s="263">
        <f t="shared" si="177"/>
        <v>0</v>
      </c>
      <c r="DV60" s="170">
        <f t="shared" si="178"/>
        <v>0</v>
      </c>
      <c r="DW60" s="259">
        <f t="shared" si="179"/>
        <v>0</v>
      </c>
      <c r="DX60" s="259">
        <f t="shared" si="180"/>
        <v>0</v>
      </c>
      <c r="DY60" s="259">
        <f t="shared" si="181"/>
        <v>0</v>
      </c>
      <c r="DZ60" s="259">
        <f t="shared" si="182"/>
        <v>0</v>
      </c>
      <c r="EA60" s="259">
        <f t="shared" si="183"/>
        <v>0</v>
      </c>
      <c r="EB60" s="259">
        <f t="shared" si="184"/>
        <v>0</v>
      </c>
      <c r="EC60" s="259">
        <f t="shared" si="185"/>
        <v>0</v>
      </c>
      <c r="ED60" s="259">
        <f t="shared" si="186"/>
        <v>0</v>
      </c>
      <c r="EE60" s="259">
        <f t="shared" si="187"/>
        <v>0</v>
      </c>
      <c r="EF60" s="259">
        <f t="shared" si="188"/>
        <v>0</v>
      </c>
      <c r="EG60" s="259">
        <f t="shared" si="189"/>
        <v>0</v>
      </c>
      <c r="EH60" s="259">
        <f t="shared" si="190"/>
        <v>0</v>
      </c>
      <c r="EI60" s="259">
        <f t="shared" si="191"/>
        <v>0</v>
      </c>
      <c r="EJ60" s="259">
        <f t="shared" si="192"/>
        <v>0</v>
      </c>
      <c r="EK60" s="259">
        <f t="shared" si="193"/>
        <v>0</v>
      </c>
      <c r="EL60" s="259">
        <f t="shared" si="194"/>
        <v>0</v>
      </c>
      <c r="EM60" s="259">
        <f t="shared" si="195"/>
        <v>0</v>
      </c>
      <c r="EN60" s="260">
        <f t="shared" si="196"/>
        <v>0</v>
      </c>
      <c r="EO60" s="260">
        <f t="shared" si="197"/>
        <v>0</v>
      </c>
      <c r="EP60" s="260">
        <f t="shared" si="198"/>
        <v>0</v>
      </c>
      <c r="EQ60" s="260">
        <f t="shared" si="199"/>
        <v>0</v>
      </c>
      <c r="ER60" s="260">
        <f t="shared" si="200"/>
        <v>0</v>
      </c>
      <c r="ES60" s="260">
        <f t="shared" si="201"/>
        <v>0</v>
      </c>
      <c r="ET60" s="260">
        <f t="shared" si="202"/>
        <v>0</v>
      </c>
      <c r="EU60" s="260">
        <f t="shared" si="203"/>
        <v>0</v>
      </c>
      <c r="EV60" s="260">
        <f t="shared" si="204"/>
        <v>0</v>
      </c>
      <c r="EW60" s="260">
        <f t="shared" si="205"/>
        <v>0</v>
      </c>
      <c r="EX60" s="260">
        <f t="shared" si="206"/>
        <v>0</v>
      </c>
      <c r="EY60" s="260">
        <f t="shared" si="207"/>
        <v>0</v>
      </c>
      <c r="EZ60" s="260">
        <f t="shared" si="208"/>
        <v>0</v>
      </c>
      <c r="FA60" s="260">
        <f t="shared" si="209"/>
        <v>0</v>
      </c>
      <c r="FB60" s="260">
        <f t="shared" si="210"/>
        <v>0</v>
      </c>
      <c r="FC60" s="260">
        <f t="shared" si="211"/>
        <v>0</v>
      </c>
      <c r="FD60" s="260">
        <f t="shared" si="212"/>
        <v>0</v>
      </c>
      <c r="FE60" s="261">
        <f t="shared" si="213"/>
        <v>0</v>
      </c>
      <c r="FF60" s="262">
        <f t="shared" si="214"/>
        <v>0</v>
      </c>
      <c r="FG60" s="310"/>
      <c r="FH60" s="333">
        <f t="shared" si="215"/>
        <v>0</v>
      </c>
      <c r="FI60" s="334">
        <f t="shared" si="216"/>
        <v>0</v>
      </c>
      <c r="FJ60" s="245">
        <f t="shared" si="217"/>
        <v>0</v>
      </c>
      <c r="FK60" s="245">
        <f t="shared" si="217"/>
        <v>0</v>
      </c>
      <c r="FL60" s="245">
        <f t="shared" si="217"/>
        <v>0</v>
      </c>
      <c r="FM60" s="245">
        <f t="shared" si="217"/>
        <v>0</v>
      </c>
      <c r="FN60" s="170">
        <f t="shared" si="218"/>
        <v>0</v>
      </c>
      <c r="FO60" s="252">
        <f t="shared" si="219"/>
        <v>0</v>
      </c>
      <c r="FP60" s="252">
        <f t="shared" si="220"/>
        <v>0</v>
      </c>
      <c r="FQ60" s="252">
        <f t="shared" si="221"/>
        <v>0</v>
      </c>
      <c r="FR60" s="252">
        <f t="shared" si="222"/>
        <v>0</v>
      </c>
      <c r="FS60" s="252">
        <f t="shared" si="223"/>
        <v>0</v>
      </c>
      <c r="FT60" s="252">
        <f t="shared" si="224"/>
        <v>0</v>
      </c>
      <c r="FU60" s="252">
        <f t="shared" si="225"/>
        <v>0</v>
      </c>
      <c r="FV60" s="252">
        <f t="shared" si="226"/>
        <v>0</v>
      </c>
      <c r="FW60" s="252">
        <f t="shared" si="227"/>
        <v>0</v>
      </c>
      <c r="FX60" s="252">
        <f t="shared" si="228"/>
        <v>0</v>
      </c>
      <c r="FY60" s="252">
        <f t="shared" si="229"/>
        <v>0</v>
      </c>
      <c r="FZ60" s="252">
        <f t="shared" si="230"/>
        <v>0</v>
      </c>
      <c r="GA60" s="252">
        <f t="shared" si="231"/>
        <v>0</v>
      </c>
      <c r="GB60" s="252">
        <f t="shared" si="232"/>
        <v>0</v>
      </c>
      <c r="GC60" s="252">
        <f t="shared" si="233"/>
        <v>0</v>
      </c>
      <c r="GD60" s="252">
        <f t="shared" si="234"/>
        <v>0</v>
      </c>
      <c r="GE60" s="252">
        <f t="shared" si="235"/>
        <v>0</v>
      </c>
      <c r="GF60" s="253">
        <f t="shared" si="236"/>
        <v>0</v>
      </c>
      <c r="GG60" s="253">
        <f t="shared" si="237"/>
        <v>0</v>
      </c>
      <c r="GH60" s="253">
        <f t="shared" si="238"/>
        <v>0</v>
      </c>
      <c r="GI60" s="253">
        <f t="shared" si="239"/>
        <v>0</v>
      </c>
      <c r="GJ60" s="253">
        <f t="shared" si="240"/>
        <v>0</v>
      </c>
      <c r="GK60" s="253">
        <f t="shared" si="241"/>
        <v>0</v>
      </c>
      <c r="GL60" s="253">
        <f t="shared" si="242"/>
        <v>0</v>
      </c>
      <c r="GM60" s="253">
        <f t="shared" si="243"/>
        <v>0</v>
      </c>
      <c r="GN60" s="253">
        <f t="shared" si="244"/>
        <v>0</v>
      </c>
      <c r="GO60" s="253">
        <f t="shared" si="245"/>
        <v>0</v>
      </c>
      <c r="GP60" s="253">
        <f t="shared" si="246"/>
        <v>0</v>
      </c>
      <c r="GQ60" s="253">
        <f t="shared" si="247"/>
        <v>0</v>
      </c>
      <c r="GR60" s="253">
        <f t="shared" si="248"/>
        <v>0</v>
      </c>
      <c r="GS60" s="253">
        <f t="shared" si="249"/>
        <v>0</v>
      </c>
      <c r="GT60" s="253">
        <f t="shared" si="250"/>
        <v>0</v>
      </c>
      <c r="GU60" s="253">
        <f t="shared" si="251"/>
        <v>0</v>
      </c>
      <c r="GV60" s="253">
        <f t="shared" si="252"/>
        <v>0</v>
      </c>
      <c r="GW60" s="254">
        <f t="shared" si="253"/>
        <v>0</v>
      </c>
      <c r="GX60" s="256">
        <f t="shared" si="254"/>
        <v>0</v>
      </c>
    </row>
    <row r="61" spans="1:206" ht="18" hidden="1" customHeight="1" thickBot="1" x14ac:dyDescent="0.3">
      <c r="A61" s="4"/>
      <c r="B61" s="180"/>
      <c r="C61" s="181"/>
      <c r="D61" s="180"/>
      <c r="E61" s="182"/>
      <c r="F61" s="604"/>
      <c r="G61" s="605"/>
      <c r="H61" s="349"/>
      <c r="I61" s="591"/>
      <c r="J61" s="592"/>
      <c r="K61" s="592"/>
      <c r="L61" s="592"/>
      <c r="M61" s="592"/>
      <c r="N61" s="592"/>
      <c r="O61" s="593"/>
      <c r="P61" s="171"/>
      <c r="Q61" s="171"/>
      <c r="R61" s="264"/>
      <c r="S61" s="304"/>
      <c r="T61" s="182"/>
      <c r="U61" s="235" t="str">
        <f t="shared" si="132"/>
        <v/>
      </c>
      <c r="V61" s="420"/>
      <c r="W61" s="606"/>
      <c r="X61" s="607"/>
      <c r="Y61" s="608"/>
      <c r="Z61" s="609"/>
      <c r="AA61" s="205"/>
      <c r="AB61" s="206"/>
      <c r="AC61" s="206"/>
      <c r="AD61" s="207"/>
      <c r="AE61" s="208"/>
      <c r="AF61" s="214"/>
      <c r="AG61" s="215"/>
      <c r="AH61" s="215"/>
      <c r="AI61" s="222"/>
      <c r="AJ61" s="278"/>
      <c r="AK61" s="598"/>
      <c r="AL61" s="599"/>
      <c r="AM61" s="610"/>
      <c r="AN61" s="611"/>
      <c r="AO61" s="471"/>
      <c r="AP61" s="472"/>
      <c r="AQ61" s="472"/>
      <c r="AR61" s="473"/>
      <c r="AS61" s="602"/>
      <c r="AT61" s="603"/>
      <c r="AU61" s="5"/>
      <c r="AW61" s="418">
        <f t="shared" si="255"/>
        <v>0</v>
      </c>
      <c r="AX61" s="423"/>
      <c r="AY61" s="424"/>
      <c r="AZ61" s="458"/>
      <c r="BD61" s="56"/>
      <c r="BE61" s="56"/>
      <c r="BF61" s="16"/>
      <c r="BG61" s="17" t="str">
        <f t="shared" si="133"/>
        <v/>
      </c>
      <c r="BH61" s="16"/>
      <c r="BI61" s="16"/>
      <c r="BJ61" s="16"/>
      <c r="BK61" s="16"/>
      <c r="BL61" s="239"/>
      <c r="BM61" s="230"/>
      <c r="BN61" s="216" t="b">
        <v>0</v>
      </c>
      <c r="BO61" s="38" t="b">
        <v>0</v>
      </c>
      <c r="BP61" s="270" t="b">
        <v>0</v>
      </c>
      <c r="BR61" s="228">
        <f t="shared" si="134"/>
        <v>0</v>
      </c>
      <c r="BU61" s="219">
        <f t="shared" si="256"/>
        <v>0</v>
      </c>
      <c r="BV61" s="1">
        <f t="shared" si="135"/>
        <v>0</v>
      </c>
      <c r="BX61" s="331">
        <f t="shared" si="136"/>
        <v>0</v>
      </c>
      <c r="BY61" s="332">
        <f t="shared" si="137"/>
        <v>0</v>
      </c>
      <c r="BZ61" s="257">
        <f t="shared" si="138"/>
        <v>0</v>
      </c>
      <c r="CA61" s="258">
        <f t="shared" si="138"/>
        <v>0</v>
      </c>
      <c r="CB61" s="258">
        <f t="shared" si="138"/>
        <v>0</v>
      </c>
      <c r="CC61" s="258">
        <f t="shared" si="138"/>
        <v>0</v>
      </c>
      <c r="CD61" s="170">
        <f t="shared" si="139"/>
        <v>0</v>
      </c>
      <c r="CE61" s="259">
        <f t="shared" si="140"/>
        <v>0</v>
      </c>
      <c r="CF61" s="259">
        <f t="shared" si="141"/>
        <v>0</v>
      </c>
      <c r="CG61" s="259">
        <f t="shared" si="142"/>
        <v>0</v>
      </c>
      <c r="CH61" s="259">
        <f t="shared" si="143"/>
        <v>0</v>
      </c>
      <c r="CI61" s="259">
        <f t="shared" si="144"/>
        <v>0</v>
      </c>
      <c r="CJ61" s="259">
        <f t="shared" si="145"/>
        <v>0</v>
      </c>
      <c r="CK61" s="259">
        <f t="shared" si="146"/>
        <v>0</v>
      </c>
      <c r="CL61" s="259">
        <f t="shared" si="147"/>
        <v>0</v>
      </c>
      <c r="CM61" s="259">
        <f t="shared" si="148"/>
        <v>0</v>
      </c>
      <c r="CN61" s="259">
        <f t="shared" si="149"/>
        <v>0</v>
      </c>
      <c r="CO61" s="259">
        <f t="shared" si="150"/>
        <v>0</v>
      </c>
      <c r="CP61" s="259">
        <f t="shared" si="151"/>
        <v>0</v>
      </c>
      <c r="CQ61" s="259">
        <f t="shared" si="152"/>
        <v>0</v>
      </c>
      <c r="CR61" s="259">
        <f t="shared" si="153"/>
        <v>0</v>
      </c>
      <c r="CS61" s="259">
        <f t="shared" si="154"/>
        <v>0</v>
      </c>
      <c r="CT61" s="259">
        <f t="shared" si="155"/>
        <v>0</v>
      </c>
      <c r="CU61" s="259">
        <f t="shared" si="156"/>
        <v>0</v>
      </c>
      <c r="CV61" s="260">
        <f t="shared" si="157"/>
        <v>0</v>
      </c>
      <c r="CW61" s="260">
        <f t="shared" si="158"/>
        <v>0</v>
      </c>
      <c r="CX61" s="260">
        <f t="shared" si="159"/>
        <v>0</v>
      </c>
      <c r="CY61" s="260">
        <f t="shared" si="160"/>
        <v>0</v>
      </c>
      <c r="CZ61" s="260">
        <f t="shared" si="161"/>
        <v>0</v>
      </c>
      <c r="DA61" s="260">
        <f t="shared" si="162"/>
        <v>0</v>
      </c>
      <c r="DB61" s="260">
        <f t="shared" si="163"/>
        <v>0</v>
      </c>
      <c r="DC61" s="260">
        <f t="shared" si="164"/>
        <v>0</v>
      </c>
      <c r="DD61" s="260">
        <f t="shared" si="165"/>
        <v>0</v>
      </c>
      <c r="DE61" s="260">
        <f t="shared" si="166"/>
        <v>0</v>
      </c>
      <c r="DF61" s="260">
        <f t="shared" si="167"/>
        <v>0</v>
      </c>
      <c r="DG61" s="260">
        <f t="shared" si="168"/>
        <v>0</v>
      </c>
      <c r="DH61" s="260">
        <f t="shared" si="169"/>
        <v>0</v>
      </c>
      <c r="DI61" s="260">
        <f t="shared" si="170"/>
        <v>0</v>
      </c>
      <c r="DJ61" s="260">
        <f t="shared" si="171"/>
        <v>0</v>
      </c>
      <c r="DK61" s="260">
        <f t="shared" si="172"/>
        <v>0</v>
      </c>
      <c r="DL61" s="260">
        <f t="shared" si="173"/>
        <v>0</v>
      </c>
      <c r="DM61" s="261">
        <f t="shared" si="174"/>
        <v>0</v>
      </c>
      <c r="DN61" s="262">
        <f t="shared" si="175"/>
        <v>0</v>
      </c>
      <c r="DO61" s="310"/>
      <c r="DP61" s="333">
        <f t="shared" si="176"/>
        <v>0</v>
      </c>
      <c r="DQ61" s="335">
        <f t="shared" si="257"/>
        <v>0</v>
      </c>
      <c r="DR61" s="263">
        <f t="shared" si="177"/>
        <v>0</v>
      </c>
      <c r="DS61" s="263">
        <f t="shared" si="177"/>
        <v>0</v>
      </c>
      <c r="DT61" s="263">
        <f t="shared" si="177"/>
        <v>0</v>
      </c>
      <c r="DU61" s="263">
        <f t="shared" si="177"/>
        <v>0</v>
      </c>
      <c r="DV61" s="170">
        <f t="shared" si="178"/>
        <v>0</v>
      </c>
      <c r="DW61" s="259">
        <f t="shared" si="179"/>
        <v>0</v>
      </c>
      <c r="DX61" s="259">
        <f t="shared" si="180"/>
        <v>0</v>
      </c>
      <c r="DY61" s="259">
        <f t="shared" si="181"/>
        <v>0</v>
      </c>
      <c r="DZ61" s="259">
        <f t="shared" si="182"/>
        <v>0</v>
      </c>
      <c r="EA61" s="259">
        <f t="shared" si="183"/>
        <v>0</v>
      </c>
      <c r="EB61" s="259">
        <f t="shared" si="184"/>
        <v>0</v>
      </c>
      <c r="EC61" s="259">
        <f t="shared" si="185"/>
        <v>0</v>
      </c>
      <c r="ED61" s="259">
        <f t="shared" si="186"/>
        <v>0</v>
      </c>
      <c r="EE61" s="259">
        <f t="shared" si="187"/>
        <v>0</v>
      </c>
      <c r="EF61" s="259">
        <f t="shared" si="188"/>
        <v>0</v>
      </c>
      <c r="EG61" s="259">
        <f t="shared" si="189"/>
        <v>0</v>
      </c>
      <c r="EH61" s="259">
        <f t="shared" si="190"/>
        <v>0</v>
      </c>
      <c r="EI61" s="259">
        <f t="shared" si="191"/>
        <v>0</v>
      </c>
      <c r="EJ61" s="259">
        <f t="shared" si="192"/>
        <v>0</v>
      </c>
      <c r="EK61" s="259">
        <f t="shared" si="193"/>
        <v>0</v>
      </c>
      <c r="EL61" s="259">
        <f t="shared" si="194"/>
        <v>0</v>
      </c>
      <c r="EM61" s="259">
        <f t="shared" si="195"/>
        <v>0</v>
      </c>
      <c r="EN61" s="260">
        <f t="shared" si="196"/>
        <v>0</v>
      </c>
      <c r="EO61" s="260">
        <f t="shared" si="197"/>
        <v>0</v>
      </c>
      <c r="EP61" s="260">
        <f t="shared" si="198"/>
        <v>0</v>
      </c>
      <c r="EQ61" s="260">
        <f t="shared" si="199"/>
        <v>0</v>
      </c>
      <c r="ER61" s="260">
        <f t="shared" si="200"/>
        <v>0</v>
      </c>
      <c r="ES61" s="260">
        <f t="shared" si="201"/>
        <v>0</v>
      </c>
      <c r="ET61" s="260">
        <f t="shared" si="202"/>
        <v>0</v>
      </c>
      <c r="EU61" s="260">
        <f t="shared" si="203"/>
        <v>0</v>
      </c>
      <c r="EV61" s="260">
        <f t="shared" si="204"/>
        <v>0</v>
      </c>
      <c r="EW61" s="260">
        <f t="shared" si="205"/>
        <v>0</v>
      </c>
      <c r="EX61" s="260">
        <f t="shared" si="206"/>
        <v>0</v>
      </c>
      <c r="EY61" s="260">
        <f t="shared" si="207"/>
        <v>0</v>
      </c>
      <c r="EZ61" s="260">
        <f t="shared" si="208"/>
        <v>0</v>
      </c>
      <c r="FA61" s="260">
        <f t="shared" si="209"/>
        <v>0</v>
      </c>
      <c r="FB61" s="260">
        <f t="shared" si="210"/>
        <v>0</v>
      </c>
      <c r="FC61" s="260">
        <f t="shared" si="211"/>
        <v>0</v>
      </c>
      <c r="FD61" s="260">
        <f t="shared" si="212"/>
        <v>0</v>
      </c>
      <c r="FE61" s="261">
        <f t="shared" si="213"/>
        <v>0</v>
      </c>
      <c r="FF61" s="262">
        <f t="shared" si="214"/>
        <v>0</v>
      </c>
      <c r="FG61" s="310"/>
      <c r="FH61" s="333">
        <f t="shared" si="215"/>
        <v>0</v>
      </c>
      <c r="FI61" s="334">
        <f t="shared" si="216"/>
        <v>0</v>
      </c>
      <c r="FJ61" s="245">
        <f t="shared" si="217"/>
        <v>0</v>
      </c>
      <c r="FK61" s="245">
        <f t="shared" si="217"/>
        <v>0</v>
      </c>
      <c r="FL61" s="245">
        <f t="shared" si="217"/>
        <v>0</v>
      </c>
      <c r="FM61" s="245">
        <f t="shared" si="217"/>
        <v>0</v>
      </c>
      <c r="FN61" s="170">
        <f t="shared" si="218"/>
        <v>0</v>
      </c>
      <c r="FO61" s="252">
        <f t="shared" si="219"/>
        <v>0</v>
      </c>
      <c r="FP61" s="252">
        <f t="shared" si="220"/>
        <v>0</v>
      </c>
      <c r="FQ61" s="252">
        <f t="shared" si="221"/>
        <v>0</v>
      </c>
      <c r="FR61" s="252">
        <f t="shared" si="222"/>
        <v>0</v>
      </c>
      <c r="FS61" s="252">
        <f t="shared" si="223"/>
        <v>0</v>
      </c>
      <c r="FT61" s="252">
        <f t="shared" si="224"/>
        <v>0</v>
      </c>
      <c r="FU61" s="252">
        <f t="shared" si="225"/>
        <v>0</v>
      </c>
      <c r="FV61" s="252">
        <f t="shared" si="226"/>
        <v>0</v>
      </c>
      <c r="FW61" s="252">
        <f t="shared" si="227"/>
        <v>0</v>
      </c>
      <c r="FX61" s="252">
        <f t="shared" si="228"/>
        <v>0</v>
      </c>
      <c r="FY61" s="252">
        <f t="shared" si="229"/>
        <v>0</v>
      </c>
      <c r="FZ61" s="252">
        <f t="shared" si="230"/>
        <v>0</v>
      </c>
      <c r="GA61" s="252">
        <f t="shared" si="231"/>
        <v>0</v>
      </c>
      <c r="GB61" s="252">
        <f t="shared" si="232"/>
        <v>0</v>
      </c>
      <c r="GC61" s="252">
        <f t="shared" si="233"/>
        <v>0</v>
      </c>
      <c r="GD61" s="252">
        <f t="shared" si="234"/>
        <v>0</v>
      </c>
      <c r="GE61" s="252">
        <f t="shared" si="235"/>
        <v>0</v>
      </c>
      <c r="GF61" s="253">
        <f t="shared" si="236"/>
        <v>0</v>
      </c>
      <c r="GG61" s="253">
        <f t="shared" si="237"/>
        <v>0</v>
      </c>
      <c r="GH61" s="253">
        <f t="shared" si="238"/>
        <v>0</v>
      </c>
      <c r="GI61" s="253">
        <f t="shared" si="239"/>
        <v>0</v>
      </c>
      <c r="GJ61" s="253">
        <f t="shared" si="240"/>
        <v>0</v>
      </c>
      <c r="GK61" s="253">
        <f t="shared" si="241"/>
        <v>0</v>
      </c>
      <c r="GL61" s="253">
        <f t="shared" si="242"/>
        <v>0</v>
      </c>
      <c r="GM61" s="253">
        <f t="shared" si="243"/>
        <v>0</v>
      </c>
      <c r="GN61" s="253">
        <f t="shared" si="244"/>
        <v>0</v>
      </c>
      <c r="GO61" s="253">
        <f t="shared" si="245"/>
        <v>0</v>
      </c>
      <c r="GP61" s="253">
        <f t="shared" si="246"/>
        <v>0</v>
      </c>
      <c r="GQ61" s="253">
        <f t="shared" si="247"/>
        <v>0</v>
      </c>
      <c r="GR61" s="253">
        <f t="shared" si="248"/>
        <v>0</v>
      </c>
      <c r="GS61" s="253">
        <f t="shared" si="249"/>
        <v>0</v>
      </c>
      <c r="GT61" s="253">
        <f t="shared" si="250"/>
        <v>0</v>
      </c>
      <c r="GU61" s="253">
        <f t="shared" si="251"/>
        <v>0</v>
      </c>
      <c r="GV61" s="253">
        <f t="shared" si="252"/>
        <v>0</v>
      </c>
      <c r="GW61" s="254">
        <f t="shared" si="253"/>
        <v>0</v>
      </c>
      <c r="GX61" s="256">
        <f t="shared" si="254"/>
        <v>0</v>
      </c>
    </row>
    <row r="62" spans="1:206" ht="18" hidden="1" customHeight="1" thickBot="1" x14ac:dyDescent="0.3">
      <c r="A62" s="4"/>
      <c r="B62" s="180"/>
      <c r="C62" s="181"/>
      <c r="D62" s="180"/>
      <c r="E62" s="182"/>
      <c r="F62" s="604"/>
      <c r="G62" s="605"/>
      <c r="H62" s="349"/>
      <c r="I62" s="591"/>
      <c r="J62" s="592"/>
      <c r="K62" s="592"/>
      <c r="L62" s="592"/>
      <c r="M62" s="592"/>
      <c r="N62" s="592"/>
      <c r="O62" s="593"/>
      <c r="P62" s="171"/>
      <c r="Q62" s="171"/>
      <c r="R62" s="264"/>
      <c r="S62" s="304"/>
      <c r="T62" s="182"/>
      <c r="U62" s="235" t="str">
        <f t="shared" si="132"/>
        <v/>
      </c>
      <c r="V62" s="420"/>
      <c r="W62" s="606"/>
      <c r="X62" s="607"/>
      <c r="Y62" s="608"/>
      <c r="Z62" s="609"/>
      <c r="AA62" s="205"/>
      <c r="AB62" s="206"/>
      <c r="AC62" s="206"/>
      <c r="AD62" s="207"/>
      <c r="AE62" s="208"/>
      <c r="AF62" s="214"/>
      <c r="AG62" s="215"/>
      <c r="AH62" s="215"/>
      <c r="AI62" s="222"/>
      <c r="AJ62" s="278"/>
      <c r="AK62" s="598"/>
      <c r="AL62" s="599"/>
      <c r="AM62" s="610"/>
      <c r="AN62" s="611"/>
      <c r="AO62" s="471"/>
      <c r="AP62" s="472"/>
      <c r="AQ62" s="472"/>
      <c r="AR62" s="473"/>
      <c r="AS62" s="602"/>
      <c r="AT62" s="603"/>
      <c r="AU62" s="5"/>
      <c r="AW62" s="418">
        <f t="shared" si="255"/>
        <v>0</v>
      </c>
      <c r="AX62" s="423"/>
      <c r="AY62" s="424"/>
      <c r="AZ62" s="458"/>
      <c r="BD62" s="56"/>
      <c r="BE62" s="56"/>
      <c r="BF62" s="16"/>
      <c r="BG62" s="17" t="str">
        <f t="shared" si="133"/>
        <v/>
      </c>
      <c r="BH62" s="16"/>
      <c r="BI62" s="16"/>
      <c r="BJ62" s="16"/>
      <c r="BK62" s="16"/>
      <c r="BL62" s="239"/>
      <c r="BM62" s="230"/>
      <c r="BN62" s="216" t="b">
        <v>0</v>
      </c>
      <c r="BO62" s="38" t="b">
        <v>0</v>
      </c>
      <c r="BP62" s="270" t="b">
        <v>0</v>
      </c>
      <c r="BR62" s="228">
        <f t="shared" si="134"/>
        <v>0</v>
      </c>
      <c r="BU62" s="219">
        <f t="shared" si="256"/>
        <v>0</v>
      </c>
      <c r="BV62" s="1">
        <f t="shared" si="135"/>
        <v>0</v>
      </c>
      <c r="BX62" s="331">
        <f t="shared" si="136"/>
        <v>0</v>
      </c>
      <c r="BY62" s="332">
        <f t="shared" si="137"/>
        <v>0</v>
      </c>
      <c r="BZ62" s="257">
        <f t="shared" si="138"/>
        <v>0</v>
      </c>
      <c r="CA62" s="258">
        <f t="shared" si="138"/>
        <v>0</v>
      </c>
      <c r="CB62" s="258">
        <f t="shared" si="138"/>
        <v>0</v>
      </c>
      <c r="CC62" s="258">
        <f t="shared" si="138"/>
        <v>0</v>
      </c>
      <c r="CD62" s="170">
        <f t="shared" si="139"/>
        <v>0</v>
      </c>
      <c r="CE62" s="259">
        <f t="shared" si="140"/>
        <v>0</v>
      </c>
      <c r="CF62" s="259">
        <f t="shared" si="141"/>
        <v>0</v>
      </c>
      <c r="CG62" s="259">
        <f t="shared" si="142"/>
        <v>0</v>
      </c>
      <c r="CH62" s="259">
        <f t="shared" si="143"/>
        <v>0</v>
      </c>
      <c r="CI62" s="259">
        <f t="shared" si="144"/>
        <v>0</v>
      </c>
      <c r="CJ62" s="259">
        <f t="shared" si="145"/>
        <v>0</v>
      </c>
      <c r="CK62" s="259">
        <f t="shared" si="146"/>
        <v>0</v>
      </c>
      <c r="CL62" s="259">
        <f t="shared" si="147"/>
        <v>0</v>
      </c>
      <c r="CM62" s="259">
        <f t="shared" si="148"/>
        <v>0</v>
      </c>
      <c r="CN62" s="259">
        <f t="shared" si="149"/>
        <v>0</v>
      </c>
      <c r="CO62" s="259">
        <f t="shared" si="150"/>
        <v>0</v>
      </c>
      <c r="CP62" s="259">
        <f t="shared" si="151"/>
        <v>0</v>
      </c>
      <c r="CQ62" s="259">
        <f t="shared" si="152"/>
        <v>0</v>
      </c>
      <c r="CR62" s="259">
        <f t="shared" si="153"/>
        <v>0</v>
      </c>
      <c r="CS62" s="259">
        <f t="shared" si="154"/>
        <v>0</v>
      </c>
      <c r="CT62" s="259">
        <f t="shared" si="155"/>
        <v>0</v>
      </c>
      <c r="CU62" s="259">
        <f t="shared" si="156"/>
        <v>0</v>
      </c>
      <c r="CV62" s="260">
        <f t="shared" si="157"/>
        <v>0</v>
      </c>
      <c r="CW62" s="260">
        <f t="shared" si="158"/>
        <v>0</v>
      </c>
      <c r="CX62" s="260">
        <f t="shared" si="159"/>
        <v>0</v>
      </c>
      <c r="CY62" s="260">
        <f t="shared" si="160"/>
        <v>0</v>
      </c>
      <c r="CZ62" s="260">
        <f t="shared" si="161"/>
        <v>0</v>
      </c>
      <c r="DA62" s="260">
        <f t="shared" si="162"/>
        <v>0</v>
      </c>
      <c r="DB62" s="260">
        <f t="shared" si="163"/>
        <v>0</v>
      </c>
      <c r="DC62" s="260">
        <f t="shared" si="164"/>
        <v>0</v>
      </c>
      <c r="DD62" s="260">
        <f t="shared" si="165"/>
        <v>0</v>
      </c>
      <c r="DE62" s="260">
        <f t="shared" si="166"/>
        <v>0</v>
      </c>
      <c r="DF62" s="260">
        <f t="shared" si="167"/>
        <v>0</v>
      </c>
      <c r="DG62" s="260">
        <f t="shared" si="168"/>
        <v>0</v>
      </c>
      <c r="DH62" s="260">
        <f t="shared" si="169"/>
        <v>0</v>
      </c>
      <c r="DI62" s="260">
        <f t="shared" si="170"/>
        <v>0</v>
      </c>
      <c r="DJ62" s="260">
        <f t="shared" si="171"/>
        <v>0</v>
      </c>
      <c r="DK62" s="260">
        <f t="shared" si="172"/>
        <v>0</v>
      </c>
      <c r="DL62" s="260">
        <f t="shared" si="173"/>
        <v>0</v>
      </c>
      <c r="DM62" s="261">
        <f t="shared" si="174"/>
        <v>0</v>
      </c>
      <c r="DN62" s="262">
        <f t="shared" si="175"/>
        <v>0</v>
      </c>
      <c r="DO62" s="310"/>
      <c r="DP62" s="333">
        <f t="shared" si="176"/>
        <v>0</v>
      </c>
      <c r="DQ62" s="335">
        <f t="shared" si="257"/>
        <v>0</v>
      </c>
      <c r="DR62" s="263">
        <f t="shared" si="177"/>
        <v>0</v>
      </c>
      <c r="DS62" s="263">
        <f t="shared" si="177"/>
        <v>0</v>
      </c>
      <c r="DT62" s="263">
        <f t="shared" si="177"/>
        <v>0</v>
      </c>
      <c r="DU62" s="263">
        <f t="shared" si="177"/>
        <v>0</v>
      </c>
      <c r="DV62" s="170">
        <f t="shared" si="178"/>
        <v>0</v>
      </c>
      <c r="DW62" s="259">
        <f t="shared" si="179"/>
        <v>0</v>
      </c>
      <c r="DX62" s="259">
        <f t="shared" si="180"/>
        <v>0</v>
      </c>
      <c r="DY62" s="259">
        <f t="shared" si="181"/>
        <v>0</v>
      </c>
      <c r="DZ62" s="259">
        <f t="shared" si="182"/>
        <v>0</v>
      </c>
      <c r="EA62" s="259">
        <f t="shared" si="183"/>
        <v>0</v>
      </c>
      <c r="EB62" s="259">
        <f t="shared" si="184"/>
        <v>0</v>
      </c>
      <c r="EC62" s="259">
        <f t="shared" si="185"/>
        <v>0</v>
      </c>
      <c r="ED62" s="259">
        <f t="shared" si="186"/>
        <v>0</v>
      </c>
      <c r="EE62" s="259">
        <f t="shared" si="187"/>
        <v>0</v>
      </c>
      <c r="EF62" s="259">
        <f t="shared" si="188"/>
        <v>0</v>
      </c>
      <c r="EG62" s="259">
        <f t="shared" si="189"/>
        <v>0</v>
      </c>
      <c r="EH62" s="259">
        <f t="shared" si="190"/>
        <v>0</v>
      </c>
      <c r="EI62" s="259">
        <f t="shared" si="191"/>
        <v>0</v>
      </c>
      <c r="EJ62" s="259">
        <f t="shared" si="192"/>
        <v>0</v>
      </c>
      <c r="EK62" s="259">
        <f t="shared" si="193"/>
        <v>0</v>
      </c>
      <c r="EL62" s="259">
        <f t="shared" si="194"/>
        <v>0</v>
      </c>
      <c r="EM62" s="259">
        <f t="shared" si="195"/>
        <v>0</v>
      </c>
      <c r="EN62" s="260">
        <f t="shared" si="196"/>
        <v>0</v>
      </c>
      <c r="EO62" s="260">
        <f t="shared" si="197"/>
        <v>0</v>
      </c>
      <c r="EP62" s="260">
        <f t="shared" si="198"/>
        <v>0</v>
      </c>
      <c r="EQ62" s="260">
        <f t="shared" si="199"/>
        <v>0</v>
      </c>
      <c r="ER62" s="260">
        <f t="shared" si="200"/>
        <v>0</v>
      </c>
      <c r="ES62" s="260">
        <f t="shared" si="201"/>
        <v>0</v>
      </c>
      <c r="ET62" s="260">
        <f t="shared" si="202"/>
        <v>0</v>
      </c>
      <c r="EU62" s="260">
        <f t="shared" si="203"/>
        <v>0</v>
      </c>
      <c r="EV62" s="260">
        <f t="shared" si="204"/>
        <v>0</v>
      </c>
      <c r="EW62" s="260">
        <f t="shared" si="205"/>
        <v>0</v>
      </c>
      <c r="EX62" s="260">
        <f t="shared" si="206"/>
        <v>0</v>
      </c>
      <c r="EY62" s="260">
        <f t="shared" si="207"/>
        <v>0</v>
      </c>
      <c r="EZ62" s="260">
        <f t="shared" si="208"/>
        <v>0</v>
      </c>
      <c r="FA62" s="260">
        <f t="shared" si="209"/>
        <v>0</v>
      </c>
      <c r="FB62" s="260">
        <f t="shared" si="210"/>
        <v>0</v>
      </c>
      <c r="FC62" s="260">
        <f t="shared" si="211"/>
        <v>0</v>
      </c>
      <c r="FD62" s="260">
        <f t="shared" si="212"/>
        <v>0</v>
      </c>
      <c r="FE62" s="261">
        <f t="shared" si="213"/>
        <v>0</v>
      </c>
      <c r="FF62" s="262">
        <f t="shared" si="214"/>
        <v>0</v>
      </c>
      <c r="FG62" s="310"/>
      <c r="FH62" s="333">
        <f t="shared" si="215"/>
        <v>0</v>
      </c>
      <c r="FI62" s="334">
        <f t="shared" si="216"/>
        <v>0</v>
      </c>
      <c r="FJ62" s="245">
        <f t="shared" si="217"/>
        <v>0</v>
      </c>
      <c r="FK62" s="245">
        <f t="shared" si="217"/>
        <v>0</v>
      </c>
      <c r="FL62" s="245">
        <f t="shared" si="217"/>
        <v>0</v>
      </c>
      <c r="FM62" s="245">
        <f t="shared" si="217"/>
        <v>0</v>
      </c>
      <c r="FN62" s="170">
        <f t="shared" si="218"/>
        <v>0</v>
      </c>
      <c r="FO62" s="252">
        <f t="shared" si="219"/>
        <v>0</v>
      </c>
      <c r="FP62" s="252">
        <f t="shared" si="220"/>
        <v>0</v>
      </c>
      <c r="FQ62" s="252">
        <f t="shared" si="221"/>
        <v>0</v>
      </c>
      <c r="FR62" s="252">
        <f t="shared" si="222"/>
        <v>0</v>
      </c>
      <c r="FS62" s="252">
        <f t="shared" si="223"/>
        <v>0</v>
      </c>
      <c r="FT62" s="252">
        <f t="shared" si="224"/>
        <v>0</v>
      </c>
      <c r="FU62" s="252">
        <f t="shared" si="225"/>
        <v>0</v>
      </c>
      <c r="FV62" s="252">
        <f t="shared" si="226"/>
        <v>0</v>
      </c>
      <c r="FW62" s="252">
        <f t="shared" si="227"/>
        <v>0</v>
      </c>
      <c r="FX62" s="252">
        <f t="shared" si="228"/>
        <v>0</v>
      </c>
      <c r="FY62" s="252">
        <f t="shared" si="229"/>
        <v>0</v>
      </c>
      <c r="FZ62" s="252">
        <f t="shared" si="230"/>
        <v>0</v>
      </c>
      <c r="GA62" s="252">
        <f t="shared" si="231"/>
        <v>0</v>
      </c>
      <c r="GB62" s="252">
        <f t="shared" si="232"/>
        <v>0</v>
      </c>
      <c r="GC62" s="252">
        <f t="shared" si="233"/>
        <v>0</v>
      </c>
      <c r="GD62" s="252">
        <f t="shared" si="234"/>
        <v>0</v>
      </c>
      <c r="GE62" s="252">
        <f t="shared" si="235"/>
        <v>0</v>
      </c>
      <c r="GF62" s="253">
        <f t="shared" si="236"/>
        <v>0</v>
      </c>
      <c r="GG62" s="253">
        <f t="shared" si="237"/>
        <v>0</v>
      </c>
      <c r="GH62" s="253">
        <f t="shared" si="238"/>
        <v>0</v>
      </c>
      <c r="GI62" s="253">
        <f t="shared" si="239"/>
        <v>0</v>
      </c>
      <c r="GJ62" s="253">
        <f t="shared" si="240"/>
        <v>0</v>
      </c>
      <c r="GK62" s="253">
        <f t="shared" si="241"/>
        <v>0</v>
      </c>
      <c r="GL62" s="253">
        <f t="shared" si="242"/>
        <v>0</v>
      </c>
      <c r="GM62" s="253">
        <f t="shared" si="243"/>
        <v>0</v>
      </c>
      <c r="GN62" s="253">
        <f t="shared" si="244"/>
        <v>0</v>
      </c>
      <c r="GO62" s="253">
        <f t="shared" si="245"/>
        <v>0</v>
      </c>
      <c r="GP62" s="253">
        <f t="shared" si="246"/>
        <v>0</v>
      </c>
      <c r="GQ62" s="253">
        <f t="shared" si="247"/>
        <v>0</v>
      </c>
      <c r="GR62" s="253">
        <f t="shared" si="248"/>
        <v>0</v>
      </c>
      <c r="GS62" s="253">
        <f t="shared" si="249"/>
        <v>0</v>
      </c>
      <c r="GT62" s="253">
        <f t="shared" si="250"/>
        <v>0</v>
      </c>
      <c r="GU62" s="253">
        <f t="shared" si="251"/>
        <v>0</v>
      </c>
      <c r="GV62" s="253">
        <f t="shared" si="252"/>
        <v>0</v>
      </c>
      <c r="GW62" s="254">
        <f t="shared" si="253"/>
        <v>0</v>
      </c>
      <c r="GX62" s="256">
        <f t="shared" si="254"/>
        <v>0</v>
      </c>
    </row>
    <row r="63" spans="1:206" ht="18" hidden="1" customHeight="1" thickBot="1" x14ac:dyDescent="0.3">
      <c r="A63" s="4"/>
      <c r="B63" s="180"/>
      <c r="C63" s="181"/>
      <c r="D63" s="180"/>
      <c r="E63" s="182"/>
      <c r="F63" s="604"/>
      <c r="G63" s="605"/>
      <c r="H63" s="349"/>
      <c r="I63" s="591"/>
      <c r="J63" s="592"/>
      <c r="K63" s="592"/>
      <c r="L63" s="592"/>
      <c r="M63" s="592"/>
      <c r="N63" s="592"/>
      <c r="O63" s="593"/>
      <c r="P63" s="171"/>
      <c r="Q63" s="171"/>
      <c r="R63" s="264"/>
      <c r="S63" s="304"/>
      <c r="T63" s="182"/>
      <c r="U63" s="235" t="str">
        <f t="shared" si="132"/>
        <v/>
      </c>
      <c r="V63" s="420"/>
      <c r="W63" s="606"/>
      <c r="X63" s="607"/>
      <c r="Y63" s="608"/>
      <c r="Z63" s="609"/>
      <c r="AA63" s="205"/>
      <c r="AB63" s="206"/>
      <c r="AC63" s="206"/>
      <c r="AD63" s="207"/>
      <c r="AE63" s="208"/>
      <c r="AF63" s="214"/>
      <c r="AG63" s="215"/>
      <c r="AH63" s="215"/>
      <c r="AI63" s="222"/>
      <c r="AJ63" s="278"/>
      <c r="AK63" s="598"/>
      <c r="AL63" s="599"/>
      <c r="AM63" s="610"/>
      <c r="AN63" s="611"/>
      <c r="AO63" s="471"/>
      <c r="AP63" s="472"/>
      <c r="AQ63" s="472"/>
      <c r="AR63" s="473"/>
      <c r="AS63" s="602"/>
      <c r="AT63" s="603"/>
      <c r="AU63" s="5"/>
      <c r="AW63" s="418">
        <f t="shared" si="255"/>
        <v>0</v>
      </c>
      <c r="AX63" s="423"/>
      <c r="AY63" s="424"/>
      <c r="AZ63" s="458"/>
      <c r="BD63" s="56"/>
      <c r="BE63" s="56"/>
      <c r="BF63" s="16"/>
      <c r="BG63" s="17" t="str">
        <f t="shared" si="133"/>
        <v/>
      </c>
      <c r="BH63" s="16"/>
      <c r="BI63" s="16"/>
      <c r="BJ63" s="16"/>
      <c r="BK63" s="16"/>
      <c r="BL63" s="239"/>
      <c r="BM63" s="230"/>
      <c r="BN63" s="216" t="b">
        <v>0</v>
      </c>
      <c r="BO63" s="38" t="b">
        <v>0</v>
      </c>
      <c r="BP63" s="270" t="b">
        <v>0</v>
      </c>
      <c r="BR63" s="228">
        <f t="shared" si="134"/>
        <v>0</v>
      </c>
      <c r="BU63" s="219">
        <f t="shared" si="256"/>
        <v>0</v>
      </c>
      <c r="BV63" s="1">
        <f t="shared" si="135"/>
        <v>0</v>
      </c>
      <c r="BX63" s="331">
        <f t="shared" si="136"/>
        <v>0</v>
      </c>
      <c r="BY63" s="332">
        <f t="shared" si="137"/>
        <v>0</v>
      </c>
      <c r="BZ63" s="257">
        <f t="shared" si="138"/>
        <v>0</v>
      </c>
      <c r="CA63" s="258">
        <f t="shared" si="138"/>
        <v>0</v>
      </c>
      <c r="CB63" s="258">
        <f t="shared" si="138"/>
        <v>0</v>
      </c>
      <c r="CC63" s="258">
        <f t="shared" si="138"/>
        <v>0</v>
      </c>
      <c r="CD63" s="170">
        <f t="shared" si="139"/>
        <v>0</v>
      </c>
      <c r="CE63" s="259">
        <f t="shared" si="140"/>
        <v>0</v>
      </c>
      <c r="CF63" s="259">
        <f t="shared" si="141"/>
        <v>0</v>
      </c>
      <c r="CG63" s="259">
        <f t="shared" si="142"/>
        <v>0</v>
      </c>
      <c r="CH63" s="259">
        <f t="shared" si="143"/>
        <v>0</v>
      </c>
      <c r="CI63" s="259">
        <f t="shared" si="144"/>
        <v>0</v>
      </c>
      <c r="CJ63" s="259">
        <f t="shared" si="145"/>
        <v>0</v>
      </c>
      <c r="CK63" s="259">
        <f t="shared" si="146"/>
        <v>0</v>
      </c>
      <c r="CL63" s="259">
        <f t="shared" si="147"/>
        <v>0</v>
      </c>
      <c r="CM63" s="259">
        <f t="shared" si="148"/>
        <v>0</v>
      </c>
      <c r="CN63" s="259">
        <f t="shared" si="149"/>
        <v>0</v>
      </c>
      <c r="CO63" s="259">
        <f t="shared" si="150"/>
        <v>0</v>
      </c>
      <c r="CP63" s="259">
        <f t="shared" si="151"/>
        <v>0</v>
      </c>
      <c r="CQ63" s="259">
        <f t="shared" si="152"/>
        <v>0</v>
      </c>
      <c r="CR63" s="259">
        <f t="shared" si="153"/>
        <v>0</v>
      </c>
      <c r="CS63" s="259">
        <f t="shared" si="154"/>
        <v>0</v>
      </c>
      <c r="CT63" s="259">
        <f t="shared" si="155"/>
        <v>0</v>
      </c>
      <c r="CU63" s="259">
        <f t="shared" si="156"/>
        <v>0</v>
      </c>
      <c r="CV63" s="260">
        <f t="shared" si="157"/>
        <v>0</v>
      </c>
      <c r="CW63" s="260">
        <f t="shared" si="158"/>
        <v>0</v>
      </c>
      <c r="CX63" s="260">
        <f t="shared" si="159"/>
        <v>0</v>
      </c>
      <c r="CY63" s="260">
        <f t="shared" si="160"/>
        <v>0</v>
      </c>
      <c r="CZ63" s="260">
        <f t="shared" si="161"/>
        <v>0</v>
      </c>
      <c r="DA63" s="260">
        <f t="shared" si="162"/>
        <v>0</v>
      </c>
      <c r="DB63" s="260">
        <f t="shared" si="163"/>
        <v>0</v>
      </c>
      <c r="DC63" s="260">
        <f t="shared" si="164"/>
        <v>0</v>
      </c>
      <c r="DD63" s="260">
        <f t="shared" si="165"/>
        <v>0</v>
      </c>
      <c r="DE63" s="260">
        <f t="shared" si="166"/>
        <v>0</v>
      </c>
      <c r="DF63" s="260">
        <f t="shared" si="167"/>
        <v>0</v>
      </c>
      <c r="DG63" s="260">
        <f t="shared" si="168"/>
        <v>0</v>
      </c>
      <c r="DH63" s="260">
        <f t="shared" si="169"/>
        <v>0</v>
      </c>
      <c r="DI63" s="260">
        <f t="shared" si="170"/>
        <v>0</v>
      </c>
      <c r="DJ63" s="260">
        <f t="shared" si="171"/>
        <v>0</v>
      </c>
      <c r="DK63" s="260">
        <f t="shared" si="172"/>
        <v>0</v>
      </c>
      <c r="DL63" s="260">
        <f t="shared" si="173"/>
        <v>0</v>
      </c>
      <c r="DM63" s="261">
        <f t="shared" si="174"/>
        <v>0</v>
      </c>
      <c r="DN63" s="262">
        <f t="shared" si="175"/>
        <v>0</v>
      </c>
      <c r="DO63" s="310"/>
      <c r="DP63" s="333">
        <f t="shared" si="176"/>
        <v>0</v>
      </c>
      <c r="DQ63" s="335">
        <f t="shared" si="257"/>
        <v>0</v>
      </c>
      <c r="DR63" s="263">
        <f t="shared" si="177"/>
        <v>0</v>
      </c>
      <c r="DS63" s="263">
        <f t="shared" si="177"/>
        <v>0</v>
      </c>
      <c r="DT63" s="263">
        <f t="shared" si="177"/>
        <v>0</v>
      </c>
      <c r="DU63" s="263">
        <f t="shared" si="177"/>
        <v>0</v>
      </c>
      <c r="DV63" s="170">
        <f t="shared" si="178"/>
        <v>0</v>
      </c>
      <c r="DW63" s="259">
        <f t="shared" si="179"/>
        <v>0</v>
      </c>
      <c r="DX63" s="259">
        <f t="shared" si="180"/>
        <v>0</v>
      </c>
      <c r="DY63" s="259">
        <f t="shared" si="181"/>
        <v>0</v>
      </c>
      <c r="DZ63" s="259">
        <f t="shared" si="182"/>
        <v>0</v>
      </c>
      <c r="EA63" s="259">
        <f t="shared" si="183"/>
        <v>0</v>
      </c>
      <c r="EB63" s="259">
        <f t="shared" si="184"/>
        <v>0</v>
      </c>
      <c r="EC63" s="259">
        <f t="shared" si="185"/>
        <v>0</v>
      </c>
      <c r="ED63" s="259">
        <f t="shared" si="186"/>
        <v>0</v>
      </c>
      <c r="EE63" s="259">
        <f t="shared" si="187"/>
        <v>0</v>
      </c>
      <c r="EF63" s="259">
        <f t="shared" si="188"/>
        <v>0</v>
      </c>
      <c r="EG63" s="259">
        <f t="shared" si="189"/>
        <v>0</v>
      </c>
      <c r="EH63" s="259">
        <f t="shared" si="190"/>
        <v>0</v>
      </c>
      <c r="EI63" s="259">
        <f t="shared" si="191"/>
        <v>0</v>
      </c>
      <c r="EJ63" s="259">
        <f t="shared" si="192"/>
        <v>0</v>
      </c>
      <c r="EK63" s="259">
        <f t="shared" si="193"/>
        <v>0</v>
      </c>
      <c r="EL63" s="259">
        <f t="shared" si="194"/>
        <v>0</v>
      </c>
      <c r="EM63" s="259">
        <f t="shared" si="195"/>
        <v>0</v>
      </c>
      <c r="EN63" s="260">
        <f t="shared" si="196"/>
        <v>0</v>
      </c>
      <c r="EO63" s="260">
        <f t="shared" si="197"/>
        <v>0</v>
      </c>
      <c r="EP63" s="260">
        <f t="shared" si="198"/>
        <v>0</v>
      </c>
      <c r="EQ63" s="260">
        <f t="shared" si="199"/>
        <v>0</v>
      </c>
      <c r="ER63" s="260">
        <f t="shared" si="200"/>
        <v>0</v>
      </c>
      <c r="ES63" s="260">
        <f t="shared" si="201"/>
        <v>0</v>
      </c>
      <c r="ET63" s="260">
        <f t="shared" si="202"/>
        <v>0</v>
      </c>
      <c r="EU63" s="260">
        <f t="shared" si="203"/>
        <v>0</v>
      </c>
      <c r="EV63" s="260">
        <f t="shared" si="204"/>
        <v>0</v>
      </c>
      <c r="EW63" s="260">
        <f t="shared" si="205"/>
        <v>0</v>
      </c>
      <c r="EX63" s="260">
        <f t="shared" si="206"/>
        <v>0</v>
      </c>
      <c r="EY63" s="260">
        <f t="shared" si="207"/>
        <v>0</v>
      </c>
      <c r="EZ63" s="260">
        <f t="shared" si="208"/>
        <v>0</v>
      </c>
      <c r="FA63" s="260">
        <f t="shared" si="209"/>
        <v>0</v>
      </c>
      <c r="FB63" s="260">
        <f t="shared" si="210"/>
        <v>0</v>
      </c>
      <c r="FC63" s="260">
        <f t="shared" si="211"/>
        <v>0</v>
      </c>
      <c r="FD63" s="260">
        <f t="shared" si="212"/>
        <v>0</v>
      </c>
      <c r="FE63" s="261">
        <f t="shared" si="213"/>
        <v>0</v>
      </c>
      <c r="FF63" s="262">
        <f t="shared" si="214"/>
        <v>0</v>
      </c>
      <c r="FG63" s="310"/>
      <c r="FH63" s="333">
        <f t="shared" si="215"/>
        <v>0</v>
      </c>
      <c r="FI63" s="334">
        <f t="shared" si="216"/>
        <v>0</v>
      </c>
      <c r="FJ63" s="245">
        <f t="shared" si="217"/>
        <v>0</v>
      </c>
      <c r="FK63" s="245">
        <f t="shared" si="217"/>
        <v>0</v>
      </c>
      <c r="FL63" s="245">
        <f t="shared" si="217"/>
        <v>0</v>
      </c>
      <c r="FM63" s="245">
        <f t="shared" si="217"/>
        <v>0</v>
      </c>
      <c r="FN63" s="170">
        <f t="shared" si="218"/>
        <v>0</v>
      </c>
      <c r="FO63" s="252">
        <f t="shared" si="219"/>
        <v>0</v>
      </c>
      <c r="FP63" s="252">
        <f t="shared" si="220"/>
        <v>0</v>
      </c>
      <c r="FQ63" s="252">
        <f t="shared" si="221"/>
        <v>0</v>
      </c>
      <c r="FR63" s="252">
        <f t="shared" si="222"/>
        <v>0</v>
      </c>
      <c r="FS63" s="252">
        <f t="shared" si="223"/>
        <v>0</v>
      </c>
      <c r="FT63" s="252">
        <f t="shared" si="224"/>
        <v>0</v>
      </c>
      <c r="FU63" s="252">
        <f t="shared" si="225"/>
        <v>0</v>
      </c>
      <c r="FV63" s="252">
        <f t="shared" si="226"/>
        <v>0</v>
      </c>
      <c r="FW63" s="252">
        <f t="shared" si="227"/>
        <v>0</v>
      </c>
      <c r="FX63" s="252">
        <f t="shared" si="228"/>
        <v>0</v>
      </c>
      <c r="FY63" s="252">
        <f t="shared" si="229"/>
        <v>0</v>
      </c>
      <c r="FZ63" s="252">
        <f t="shared" si="230"/>
        <v>0</v>
      </c>
      <c r="GA63" s="252">
        <f t="shared" si="231"/>
        <v>0</v>
      </c>
      <c r="GB63" s="252">
        <f t="shared" si="232"/>
        <v>0</v>
      </c>
      <c r="GC63" s="252">
        <f t="shared" si="233"/>
        <v>0</v>
      </c>
      <c r="GD63" s="252">
        <f t="shared" si="234"/>
        <v>0</v>
      </c>
      <c r="GE63" s="252">
        <f t="shared" si="235"/>
        <v>0</v>
      </c>
      <c r="GF63" s="253">
        <f t="shared" si="236"/>
        <v>0</v>
      </c>
      <c r="GG63" s="253">
        <f t="shared" si="237"/>
        <v>0</v>
      </c>
      <c r="GH63" s="253">
        <f t="shared" si="238"/>
        <v>0</v>
      </c>
      <c r="GI63" s="253">
        <f t="shared" si="239"/>
        <v>0</v>
      </c>
      <c r="GJ63" s="253">
        <f t="shared" si="240"/>
        <v>0</v>
      </c>
      <c r="GK63" s="253">
        <f t="shared" si="241"/>
        <v>0</v>
      </c>
      <c r="GL63" s="253">
        <f t="shared" si="242"/>
        <v>0</v>
      </c>
      <c r="GM63" s="253">
        <f t="shared" si="243"/>
        <v>0</v>
      </c>
      <c r="GN63" s="253">
        <f t="shared" si="244"/>
        <v>0</v>
      </c>
      <c r="GO63" s="253">
        <f t="shared" si="245"/>
        <v>0</v>
      </c>
      <c r="GP63" s="253">
        <f t="shared" si="246"/>
        <v>0</v>
      </c>
      <c r="GQ63" s="253">
        <f t="shared" si="247"/>
        <v>0</v>
      </c>
      <c r="GR63" s="253">
        <f t="shared" si="248"/>
        <v>0</v>
      </c>
      <c r="GS63" s="253">
        <f t="shared" si="249"/>
        <v>0</v>
      </c>
      <c r="GT63" s="253">
        <f t="shared" si="250"/>
        <v>0</v>
      </c>
      <c r="GU63" s="253">
        <f t="shared" si="251"/>
        <v>0</v>
      </c>
      <c r="GV63" s="253">
        <f t="shared" si="252"/>
        <v>0</v>
      </c>
      <c r="GW63" s="254">
        <f t="shared" si="253"/>
        <v>0</v>
      </c>
      <c r="GX63" s="256">
        <f t="shared" si="254"/>
        <v>0</v>
      </c>
    </row>
    <row r="64" spans="1:206" ht="18" hidden="1" customHeight="1" thickBot="1" x14ac:dyDescent="0.3">
      <c r="A64" s="4"/>
      <c r="B64" s="180"/>
      <c r="C64" s="181"/>
      <c r="D64" s="180"/>
      <c r="E64" s="182"/>
      <c r="F64" s="604"/>
      <c r="G64" s="605"/>
      <c r="H64" s="349"/>
      <c r="I64" s="591"/>
      <c r="J64" s="592"/>
      <c r="K64" s="592"/>
      <c r="L64" s="592"/>
      <c r="M64" s="592"/>
      <c r="N64" s="592"/>
      <c r="O64" s="593"/>
      <c r="P64" s="171"/>
      <c r="Q64" s="171"/>
      <c r="R64" s="264"/>
      <c r="S64" s="304"/>
      <c r="T64" s="182"/>
      <c r="U64" s="235" t="str">
        <f t="shared" si="132"/>
        <v/>
      </c>
      <c r="V64" s="420"/>
      <c r="W64" s="606"/>
      <c r="X64" s="607"/>
      <c r="Y64" s="608"/>
      <c r="Z64" s="609"/>
      <c r="AA64" s="205"/>
      <c r="AB64" s="206"/>
      <c r="AC64" s="206"/>
      <c r="AD64" s="207"/>
      <c r="AE64" s="208"/>
      <c r="AF64" s="214"/>
      <c r="AG64" s="215"/>
      <c r="AH64" s="215"/>
      <c r="AI64" s="222"/>
      <c r="AJ64" s="278"/>
      <c r="AK64" s="598"/>
      <c r="AL64" s="599"/>
      <c r="AM64" s="610"/>
      <c r="AN64" s="611"/>
      <c r="AO64" s="471"/>
      <c r="AP64" s="472"/>
      <c r="AQ64" s="472"/>
      <c r="AR64" s="473"/>
      <c r="AS64" s="602"/>
      <c r="AT64" s="603"/>
      <c r="AU64" s="5"/>
      <c r="AW64" s="418">
        <f t="shared" si="255"/>
        <v>0</v>
      </c>
      <c r="AX64" s="423"/>
      <c r="AY64" s="424"/>
      <c r="AZ64" s="458"/>
      <c r="BD64" s="56"/>
      <c r="BE64" s="56"/>
      <c r="BF64" s="16"/>
      <c r="BG64" s="17" t="str">
        <f t="shared" si="133"/>
        <v/>
      </c>
      <c r="BH64" s="16"/>
      <c r="BI64" s="16"/>
      <c r="BJ64" s="16"/>
      <c r="BK64" s="16"/>
      <c r="BL64" s="239"/>
      <c r="BM64" s="230"/>
      <c r="BN64" s="216" t="b">
        <v>0</v>
      </c>
      <c r="BO64" s="38" t="b">
        <v>0</v>
      </c>
      <c r="BP64" s="270" t="b">
        <v>0</v>
      </c>
      <c r="BR64" s="228">
        <f t="shared" si="134"/>
        <v>0</v>
      </c>
      <c r="BU64" s="219">
        <f t="shared" si="256"/>
        <v>0</v>
      </c>
      <c r="BV64" s="1">
        <f t="shared" si="135"/>
        <v>0</v>
      </c>
      <c r="BX64" s="331">
        <f t="shared" si="136"/>
        <v>0</v>
      </c>
      <c r="BY64" s="332">
        <f t="shared" si="137"/>
        <v>0</v>
      </c>
      <c r="BZ64" s="257">
        <f t="shared" si="138"/>
        <v>0</v>
      </c>
      <c r="CA64" s="258">
        <f t="shared" si="138"/>
        <v>0</v>
      </c>
      <c r="CB64" s="258">
        <f t="shared" si="138"/>
        <v>0</v>
      </c>
      <c r="CC64" s="258">
        <f t="shared" si="138"/>
        <v>0</v>
      </c>
      <c r="CD64" s="170">
        <f t="shared" si="139"/>
        <v>0</v>
      </c>
      <c r="CE64" s="259">
        <f t="shared" si="140"/>
        <v>0</v>
      </c>
      <c r="CF64" s="259">
        <f t="shared" si="141"/>
        <v>0</v>
      </c>
      <c r="CG64" s="259">
        <f t="shared" si="142"/>
        <v>0</v>
      </c>
      <c r="CH64" s="259">
        <f t="shared" si="143"/>
        <v>0</v>
      </c>
      <c r="CI64" s="259">
        <f t="shared" si="144"/>
        <v>0</v>
      </c>
      <c r="CJ64" s="259">
        <f t="shared" si="145"/>
        <v>0</v>
      </c>
      <c r="CK64" s="259">
        <f t="shared" si="146"/>
        <v>0</v>
      </c>
      <c r="CL64" s="259">
        <f t="shared" si="147"/>
        <v>0</v>
      </c>
      <c r="CM64" s="259">
        <f t="shared" si="148"/>
        <v>0</v>
      </c>
      <c r="CN64" s="259">
        <f t="shared" si="149"/>
        <v>0</v>
      </c>
      <c r="CO64" s="259">
        <f t="shared" si="150"/>
        <v>0</v>
      </c>
      <c r="CP64" s="259">
        <f t="shared" si="151"/>
        <v>0</v>
      </c>
      <c r="CQ64" s="259">
        <f t="shared" si="152"/>
        <v>0</v>
      </c>
      <c r="CR64" s="259">
        <f t="shared" si="153"/>
        <v>0</v>
      </c>
      <c r="CS64" s="259">
        <f t="shared" si="154"/>
        <v>0</v>
      </c>
      <c r="CT64" s="259">
        <f t="shared" si="155"/>
        <v>0</v>
      </c>
      <c r="CU64" s="259">
        <f t="shared" si="156"/>
        <v>0</v>
      </c>
      <c r="CV64" s="260">
        <f t="shared" si="157"/>
        <v>0</v>
      </c>
      <c r="CW64" s="260">
        <f t="shared" si="158"/>
        <v>0</v>
      </c>
      <c r="CX64" s="260">
        <f t="shared" si="159"/>
        <v>0</v>
      </c>
      <c r="CY64" s="260">
        <f t="shared" si="160"/>
        <v>0</v>
      </c>
      <c r="CZ64" s="260">
        <f t="shared" si="161"/>
        <v>0</v>
      </c>
      <c r="DA64" s="260">
        <f t="shared" si="162"/>
        <v>0</v>
      </c>
      <c r="DB64" s="260">
        <f t="shared" si="163"/>
        <v>0</v>
      </c>
      <c r="DC64" s="260">
        <f t="shared" si="164"/>
        <v>0</v>
      </c>
      <c r="DD64" s="260">
        <f t="shared" si="165"/>
        <v>0</v>
      </c>
      <c r="DE64" s="260">
        <f t="shared" si="166"/>
        <v>0</v>
      </c>
      <c r="DF64" s="260">
        <f t="shared" si="167"/>
        <v>0</v>
      </c>
      <c r="DG64" s="260">
        <f t="shared" si="168"/>
        <v>0</v>
      </c>
      <c r="DH64" s="260">
        <f t="shared" si="169"/>
        <v>0</v>
      </c>
      <c r="DI64" s="260">
        <f t="shared" si="170"/>
        <v>0</v>
      </c>
      <c r="DJ64" s="260">
        <f t="shared" si="171"/>
        <v>0</v>
      </c>
      <c r="DK64" s="260">
        <f t="shared" si="172"/>
        <v>0</v>
      </c>
      <c r="DL64" s="260">
        <f t="shared" si="173"/>
        <v>0</v>
      </c>
      <c r="DM64" s="261">
        <f t="shared" si="174"/>
        <v>0</v>
      </c>
      <c r="DN64" s="262">
        <f t="shared" si="175"/>
        <v>0</v>
      </c>
      <c r="DO64" s="310"/>
      <c r="DP64" s="333">
        <f t="shared" si="176"/>
        <v>0</v>
      </c>
      <c r="DQ64" s="335">
        <f t="shared" si="257"/>
        <v>0</v>
      </c>
      <c r="DR64" s="263">
        <f t="shared" si="177"/>
        <v>0</v>
      </c>
      <c r="DS64" s="263">
        <f t="shared" si="177"/>
        <v>0</v>
      </c>
      <c r="DT64" s="263">
        <f t="shared" si="177"/>
        <v>0</v>
      </c>
      <c r="DU64" s="263">
        <f t="shared" si="177"/>
        <v>0</v>
      </c>
      <c r="DV64" s="170">
        <f t="shared" si="178"/>
        <v>0</v>
      </c>
      <c r="DW64" s="259">
        <f t="shared" si="179"/>
        <v>0</v>
      </c>
      <c r="DX64" s="259">
        <f t="shared" si="180"/>
        <v>0</v>
      </c>
      <c r="DY64" s="259">
        <f t="shared" si="181"/>
        <v>0</v>
      </c>
      <c r="DZ64" s="259">
        <f t="shared" si="182"/>
        <v>0</v>
      </c>
      <c r="EA64" s="259">
        <f t="shared" si="183"/>
        <v>0</v>
      </c>
      <c r="EB64" s="259">
        <f t="shared" si="184"/>
        <v>0</v>
      </c>
      <c r="EC64" s="259">
        <f t="shared" si="185"/>
        <v>0</v>
      </c>
      <c r="ED64" s="259">
        <f t="shared" si="186"/>
        <v>0</v>
      </c>
      <c r="EE64" s="259">
        <f t="shared" si="187"/>
        <v>0</v>
      </c>
      <c r="EF64" s="259">
        <f t="shared" si="188"/>
        <v>0</v>
      </c>
      <c r="EG64" s="259">
        <f t="shared" si="189"/>
        <v>0</v>
      </c>
      <c r="EH64" s="259">
        <f t="shared" si="190"/>
        <v>0</v>
      </c>
      <c r="EI64" s="259">
        <f t="shared" si="191"/>
        <v>0</v>
      </c>
      <c r="EJ64" s="259">
        <f t="shared" si="192"/>
        <v>0</v>
      </c>
      <c r="EK64" s="259">
        <f t="shared" si="193"/>
        <v>0</v>
      </c>
      <c r="EL64" s="259">
        <f t="shared" si="194"/>
        <v>0</v>
      </c>
      <c r="EM64" s="259">
        <f t="shared" si="195"/>
        <v>0</v>
      </c>
      <c r="EN64" s="260">
        <f t="shared" si="196"/>
        <v>0</v>
      </c>
      <c r="EO64" s="260">
        <f t="shared" si="197"/>
        <v>0</v>
      </c>
      <c r="EP64" s="260">
        <f t="shared" si="198"/>
        <v>0</v>
      </c>
      <c r="EQ64" s="260">
        <f t="shared" si="199"/>
        <v>0</v>
      </c>
      <c r="ER64" s="260">
        <f t="shared" si="200"/>
        <v>0</v>
      </c>
      <c r="ES64" s="260">
        <f t="shared" si="201"/>
        <v>0</v>
      </c>
      <c r="ET64" s="260">
        <f t="shared" si="202"/>
        <v>0</v>
      </c>
      <c r="EU64" s="260">
        <f t="shared" si="203"/>
        <v>0</v>
      </c>
      <c r="EV64" s="260">
        <f t="shared" si="204"/>
        <v>0</v>
      </c>
      <c r="EW64" s="260">
        <f t="shared" si="205"/>
        <v>0</v>
      </c>
      <c r="EX64" s="260">
        <f t="shared" si="206"/>
        <v>0</v>
      </c>
      <c r="EY64" s="260">
        <f t="shared" si="207"/>
        <v>0</v>
      </c>
      <c r="EZ64" s="260">
        <f t="shared" si="208"/>
        <v>0</v>
      </c>
      <c r="FA64" s="260">
        <f t="shared" si="209"/>
        <v>0</v>
      </c>
      <c r="FB64" s="260">
        <f t="shared" si="210"/>
        <v>0</v>
      </c>
      <c r="FC64" s="260">
        <f t="shared" si="211"/>
        <v>0</v>
      </c>
      <c r="FD64" s="260">
        <f t="shared" si="212"/>
        <v>0</v>
      </c>
      <c r="FE64" s="261">
        <f t="shared" si="213"/>
        <v>0</v>
      </c>
      <c r="FF64" s="262">
        <f t="shared" si="214"/>
        <v>0</v>
      </c>
      <c r="FG64" s="310"/>
      <c r="FH64" s="333">
        <f t="shared" si="215"/>
        <v>0</v>
      </c>
      <c r="FI64" s="334">
        <f t="shared" si="216"/>
        <v>0</v>
      </c>
      <c r="FJ64" s="245">
        <f t="shared" si="217"/>
        <v>0</v>
      </c>
      <c r="FK64" s="245">
        <f t="shared" si="217"/>
        <v>0</v>
      </c>
      <c r="FL64" s="245">
        <f t="shared" si="217"/>
        <v>0</v>
      </c>
      <c r="FM64" s="245">
        <f t="shared" si="217"/>
        <v>0</v>
      </c>
      <c r="FN64" s="170">
        <f t="shared" si="218"/>
        <v>0</v>
      </c>
      <c r="FO64" s="252">
        <f t="shared" si="219"/>
        <v>0</v>
      </c>
      <c r="FP64" s="252">
        <f t="shared" si="220"/>
        <v>0</v>
      </c>
      <c r="FQ64" s="252">
        <f t="shared" si="221"/>
        <v>0</v>
      </c>
      <c r="FR64" s="252">
        <f t="shared" si="222"/>
        <v>0</v>
      </c>
      <c r="FS64" s="252">
        <f t="shared" si="223"/>
        <v>0</v>
      </c>
      <c r="FT64" s="252">
        <f t="shared" si="224"/>
        <v>0</v>
      </c>
      <c r="FU64" s="252">
        <f t="shared" si="225"/>
        <v>0</v>
      </c>
      <c r="FV64" s="252">
        <f t="shared" si="226"/>
        <v>0</v>
      </c>
      <c r="FW64" s="252">
        <f t="shared" si="227"/>
        <v>0</v>
      </c>
      <c r="FX64" s="252">
        <f t="shared" si="228"/>
        <v>0</v>
      </c>
      <c r="FY64" s="252">
        <f t="shared" si="229"/>
        <v>0</v>
      </c>
      <c r="FZ64" s="252">
        <f t="shared" si="230"/>
        <v>0</v>
      </c>
      <c r="GA64" s="252">
        <f t="shared" si="231"/>
        <v>0</v>
      </c>
      <c r="GB64" s="252">
        <f t="shared" si="232"/>
        <v>0</v>
      </c>
      <c r="GC64" s="252">
        <f t="shared" si="233"/>
        <v>0</v>
      </c>
      <c r="GD64" s="252">
        <f t="shared" si="234"/>
        <v>0</v>
      </c>
      <c r="GE64" s="252">
        <f t="shared" si="235"/>
        <v>0</v>
      </c>
      <c r="GF64" s="253">
        <f t="shared" si="236"/>
        <v>0</v>
      </c>
      <c r="GG64" s="253">
        <f t="shared" si="237"/>
        <v>0</v>
      </c>
      <c r="GH64" s="253">
        <f t="shared" si="238"/>
        <v>0</v>
      </c>
      <c r="GI64" s="253">
        <f t="shared" si="239"/>
        <v>0</v>
      </c>
      <c r="GJ64" s="253">
        <f t="shared" si="240"/>
        <v>0</v>
      </c>
      <c r="GK64" s="253">
        <f t="shared" si="241"/>
        <v>0</v>
      </c>
      <c r="GL64" s="253">
        <f t="shared" si="242"/>
        <v>0</v>
      </c>
      <c r="GM64" s="253">
        <f t="shared" si="243"/>
        <v>0</v>
      </c>
      <c r="GN64" s="253">
        <f t="shared" si="244"/>
        <v>0</v>
      </c>
      <c r="GO64" s="253">
        <f t="shared" si="245"/>
        <v>0</v>
      </c>
      <c r="GP64" s="253">
        <f t="shared" si="246"/>
        <v>0</v>
      </c>
      <c r="GQ64" s="253">
        <f t="shared" si="247"/>
        <v>0</v>
      </c>
      <c r="GR64" s="253">
        <f t="shared" si="248"/>
        <v>0</v>
      </c>
      <c r="GS64" s="253">
        <f t="shared" si="249"/>
        <v>0</v>
      </c>
      <c r="GT64" s="253">
        <f t="shared" si="250"/>
        <v>0</v>
      </c>
      <c r="GU64" s="253">
        <f t="shared" si="251"/>
        <v>0</v>
      </c>
      <c r="GV64" s="253">
        <f t="shared" si="252"/>
        <v>0</v>
      </c>
      <c r="GW64" s="254">
        <f t="shared" si="253"/>
        <v>0</v>
      </c>
      <c r="GX64" s="256">
        <f t="shared" si="254"/>
        <v>0</v>
      </c>
    </row>
    <row r="65" spans="1:206" ht="18" hidden="1" customHeight="1" thickBot="1" x14ac:dyDescent="0.3">
      <c r="A65" s="4"/>
      <c r="B65" s="180"/>
      <c r="C65" s="181"/>
      <c r="D65" s="180"/>
      <c r="E65" s="182"/>
      <c r="F65" s="604"/>
      <c r="G65" s="605"/>
      <c r="H65" s="349"/>
      <c r="I65" s="591"/>
      <c r="J65" s="592"/>
      <c r="K65" s="592"/>
      <c r="L65" s="592"/>
      <c r="M65" s="592"/>
      <c r="N65" s="592"/>
      <c r="O65" s="593"/>
      <c r="P65" s="171"/>
      <c r="Q65" s="171"/>
      <c r="R65" s="264"/>
      <c r="S65" s="304"/>
      <c r="T65" s="182"/>
      <c r="U65" s="235" t="str">
        <f t="shared" si="132"/>
        <v/>
      </c>
      <c r="V65" s="420"/>
      <c r="W65" s="606"/>
      <c r="X65" s="607"/>
      <c r="Y65" s="608"/>
      <c r="Z65" s="609"/>
      <c r="AA65" s="205"/>
      <c r="AB65" s="206"/>
      <c r="AC65" s="206"/>
      <c r="AD65" s="207"/>
      <c r="AE65" s="208"/>
      <c r="AF65" s="214"/>
      <c r="AG65" s="215"/>
      <c r="AH65" s="215"/>
      <c r="AI65" s="222"/>
      <c r="AJ65" s="278"/>
      <c r="AK65" s="598"/>
      <c r="AL65" s="599"/>
      <c r="AM65" s="610"/>
      <c r="AN65" s="611"/>
      <c r="AO65" s="471"/>
      <c r="AP65" s="472"/>
      <c r="AQ65" s="472"/>
      <c r="AR65" s="473"/>
      <c r="AS65" s="602"/>
      <c r="AT65" s="603"/>
      <c r="AU65" s="5"/>
      <c r="AW65" s="418">
        <f t="shared" si="255"/>
        <v>0</v>
      </c>
      <c r="AX65" s="423"/>
      <c r="AY65" s="424"/>
      <c r="AZ65" s="458"/>
      <c r="BD65" s="56"/>
      <c r="BE65" s="56"/>
      <c r="BF65" s="16"/>
      <c r="BG65" s="17" t="str">
        <f t="shared" si="133"/>
        <v/>
      </c>
      <c r="BH65" s="16"/>
      <c r="BI65" s="16"/>
      <c r="BJ65" s="16"/>
      <c r="BK65" s="16"/>
      <c r="BL65" s="239"/>
      <c r="BM65" s="230"/>
      <c r="BN65" s="216" t="b">
        <v>0</v>
      </c>
      <c r="BO65" s="38" t="b">
        <v>0</v>
      </c>
      <c r="BP65" s="270" t="b">
        <v>0</v>
      </c>
      <c r="BR65" s="228">
        <f t="shared" si="134"/>
        <v>0</v>
      </c>
      <c r="BU65" s="219">
        <f t="shared" si="256"/>
        <v>0</v>
      </c>
      <c r="BV65" s="1">
        <f t="shared" si="135"/>
        <v>0</v>
      </c>
      <c r="BX65" s="331">
        <f t="shared" si="136"/>
        <v>0</v>
      </c>
      <c r="BY65" s="332">
        <f t="shared" si="137"/>
        <v>0</v>
      </c>
      <c r="BZ65" s="257">
        <f t="shared" si="138"/>
        <v>0</v>
      </c>
      <c r="CA65" s="258">
        <f t="shared" si="138"/>
        <v>0</v>
      </c>
      <c r="CB65" s="258">
        <f t="shared" si="138"/>
        <v>0</v>
      </c>
      <c r="CC65" s="258">
        <f t="shared" si="138"/>
        <v>0</v>
      </c>
      <c r="CD65" s="170">
        <f t="shared" si="139"/>
        <v>0</v>
      </c>
      <c r="CE65" s="259">
        <f t="shared" si="140"/>
        <v>0</v>
      </c>
      <c r="CF65" s="259">
        <f t="shared" si="141"/>
        <v>0</v>
      </c>
      <c r="CG65" s="259">
        <f t="shared" si="142"/>
        <v>0</v>
      </c>
      <c r="CH65" s="259">
        <f t="shared" si="143"/>
        <v>0</v>
      </c>
      <c r="CI65" s="259">
        <f t="shared" si="144"/>
        <v>0</v>
      </c>
      <c r="CJ65" s="259">
        <f t="shared" si="145"/>
        <v>0</v>
      </c>
      <c r="CK65" s="259">
        <f t="shared" si="146"/>
        <v>0</v>
      </c>
      <c r="CL65" s="259">
        <f t="shared" si="147"/>
        <v>0</v>
      </c>
      <c r="CM65" s="259">
        <f t="shared" si="148"/>
        <v>0</v>
      </c>
      <c r="CN65" s="259">
        <f t="shared" si="149"/>
        <v>0</v>
      </c>
      <c r="CO65" s="259">
        <f t="shared" si="150"/>
        <v>0</v>
      </c>
      <c r="CP65" s="259">
        <f t="shared" si="151"/>
        <v>0</v>
      </c>
      <c r="CQ65" s="259">
        <f t="shared" si="152"/>
        <v>0</v>
      </c>
      <c r="CR65" s="259">
        <f t="shared" si="153"/>
        <v>0</v>
      </c>
      <c r="CS65" s="259">
        <f t="shared" si="154"/>
        <v>0</v>
      </c>
      <c r="CT65" s="259">
        <f t="shared" si="155"/>
        <v>0</v>
      </c>
      <c r="CU65" s="259">
        <f t="shared" si="156"/>
        <v>0</v>
      </c>
      <c r="CV65" s="260">
        <f t="shared" si="157"/>
        <v>0</v>
      </c>
      <c r="CW65" s="260">
        <f t="shared" si="158"/>
        <v>0</v>
      </c>
      <c r="CX65" s="260">
        <f t="shared" si="159"/>
        <v>0</v>
      </c>
      <c r="CY65" s="260">
        <f t="shared" si="160"/>
        <v>0</v>
      </c>
      <c r="CZ65" s="260">
        <f t="shared" si="161"/>
        <v>0</v>
      </c>
      <c r="DA65" s="260">
        <f t="shared" si="162"/>
        <v>0</v>
      </c>
      <c r="DB65" s="260">
        <f t="shared" si="163"/>
        <v>0</v>
      </c>
      <c r="DC65" s="260">
        <f t="shared" si="164"/>
        <v>0</v>
      </c>
      <c r="DD65" s="260">
        <f t="shared" si="165"/>
        <v>0</v>
      </c>
      <c r="DE65" s="260">
        <f t="shared" si="166"/>
        <v>0</v>
      </c>
      <c r="DF65" s="260">
        <f t="shared" si="167"/>
        <v>0</v>
      </c>
      <c r="DG65" s="260">
        <f t="shared" si="168"/>
        <v>0</v>
      </c>
      <c r="DH65" s="260">
        <f t="shared" si="169"/>
        <v>0</v>
      </c>
      <c r="DI65" s="260">
        <f t="shared" si="170"/>
        <v>0</v>
      </c>
      <c r="DJ65" s="260">
        <f t="shared" si="171"/>
        <v>0</v>
      </c>
      <c r="DK65" s="260">
        <f t="shared" si="172"/>
        <v>0</v>
      </c>
      <c r="DL65" s="260">
        <f t="shared" si="173"/>
        <v>0</v>
      </c>
      <c r="DM65" s="261">
        <f t="shared" si="174"/>
        <v>0</v>
      </c>
      <c r="DN65" s="262">
        <f t="shared" si="175"/>
        <v>0</v>
      </c>
      <c r="DO65" s="310"/>
      <c r="DP65" s="333">
        <f t="shared" si="176"/>
        <v>0</v>
      </c>
      <c r="DQ65" s="335">
        <f t="shared" si="257"/>
        <v>0</v>
      </c>
      <c r="DR65" s="263">
        <f t="shared" si="177"/>
        <v>0</v>
      </c>
      <c r="DS65" s="263">
        <f t="shared" si="177"/>
        <v>0</v>
      </c>
      <c r="DT65" s="263">
        <f t="shared" si="177"/>
        <v>0</v>
      </c>
      <c r="DU65" s="263">
        <f t="shared" si="177"/>
        <v>0</v>
      </c>
      <c r="DV65" s="170">
        <f t="shared" si="178"/>
        <v>0</v>
      </c>
      <c r="DW65" s="259">
        <f t="shared" si="179"/>
        <v>0</v>
      </c>
      <c r="DX65" s="259">
        <f t="shared" si="180"/>
        <v>0</v>
      </c>
      <c r="DY65" s="259">
        <f t="shared" si="181"/>
        <v>0</v>
      </c>
      <c r="DZ65" s="259">
        <f t="shared" si="182"/>
        <v>0</v>
      </c>
      <c r="EA65" s="259">
        <f t="shared" si="183"/>
        <v>0</v>
      </c>
      <c r="EB65" s="259">
        <f t="shared" si="184"/>
        <v>0</v>
      </c>
      <c r="EC65" s="259">
        <f t="shared" si="185"/>
        <v>0</v>
      </c>
      <c r="ED65" s="259">
        <f t="shared" si="186"/>
        <v>0</v>
      </c>
      <c r="EE65" s="259">
        <f t="shared" si="187"/>
        <v>0</v>
      </c>
      <c r="EF65" s="259">
        <f t="shared" si="188"/>
        <v>0</v>
      </c>
      <c r="EG65" s="259">
        <f t="shared" si="189"/>
        <v>0</v>
      </c>
      <c r="EH65" s="259">
        <f t="shared" si="190"/>
        <v>0</v>
      </c>
      <c r="EI65" s="259">
        <f t="shared" si="191"/>
        <v>0</v>
      </c>
      <c r="EJ65" s="259">
        <f t="shared" si="192"/>
        <v>0</v>
      </c>
      <c r="EK65" s="259">
        <f t="shared" si="193"/>
        <v>0</v>
      </c>
      <c r="EL65" s="259">
        <f t="shared" si="194"/>
        <v>0</v>
      </c>
      <c r="EM65" s="259">
        <f t="shared" si="195"/>
        <v>0</v>
      </c>
      <c r="EN65" s="260">
        <f t="shared" si="196"/>
        <v>0</v>
      </c>
      <c r="EO65" s="260">
        <f t="shared" si="197"/>
        <v>0</v>
      </c>
      <c r="EP65" s="260">
        <f t="shared" si="198"/>
        <v>0</v>
      </c>
      <c r="EQ65" s="260">
        <f t="shared" si="199"/>
        <v>0</v>
      </c>
      <c r="ER65" s="260">
        <f t="shared" si="200"/>
        <v>0</v>
      </c>
      <c r="ES65" s="260">
        <f t="shared" si="201"/>
        <v>0</v>
      </c>
      <c r="ET65" s="260">
        <f t="shared" si="202"/>
        <v>0</v>
      </c>
      <c r="EU65" s="260">
        <f t="shared" si="203"/>
        <v>0</v>
      </c>
      <c r="EV65" s="260">
        <f t="shared" si="204"/>
        <v>0</v>
      </c>
      <c r="EW65" s="260">
        <f t="shared" si="205"/>
        <v>0</v>
      </c>
      <c r="EX65" s="260">
        <f t="shared" si="206"/>
        <v>0</v>
      </c>
      <c r="EY65" s="260">
        <f t="shared" si="207"/>
        <v>0</v>
      </c>
      <c r="EZ65" s="260">
        <f t="shared" si="208"/>
        <v>0</v>
      </c>
      <c r="FA65" s="260">
        <f t="shared" si="209"/>
        <v>0</v>
      </c>
      <c r="FB65" s="260">
        <f t="shared" si="210"/>
        <v>0</v>
      </c>
      <c r="FC65" s="260">
        <f t="shared" si="211"/>
        <v>0</v>
      </c>
      <c r="FD65" s="260">
        <f t="shared" si="212"/>
        <v>0</v>
      </c>
      <c r="FE65" s="261">
        <f t="shared" si="213"/>
        <v>0</v>
      </c>
      <c r="FF65" s="262">
        <f t="shared" si="214"/>
        <v>0</v>
      </c>
      <c r="FG65" s="310"/>
      <c r="FH65" s="333">
        <f t="shared" si="215"/>
        <v>0</v>
      </c>
      <c r="FI65" s="334">
        <f t="shared" si="216"/>
        <v>0</v>
      </c>
      <c r="FJ65" s="245">
        <f t="shared" si="217"/>
        <v>0</v>
      </c>
      <c r="FK65" s="245">
        <f t="shared" si="217"/>
        <v>0</v>
      </c>
      <c r="FL65" s="245">
        <f t="shared" si="217"/>
        <v>0</v>
      </c>
      <c r="FM65" s="245">
        <f t="shared" si="217"/>
        <v>0</v>
      </c>
      <c r="FN65" s="170">
        <f t="shared" si="218"/>
        <v>0</v>
      </c>
      <c r="FO65" s="252">
        <f t="shared" si="219"/>
        <v>0</v>
      </c>
      <c r="FP65" s="252">
        <f t="shared" si="220"/>
        <v>0</v>
      </c>
      <c r="FQ65" s="252">
        <f t="shared" si="221"/>
        <v>0</v>
      </c>
      <c r="FR65" s="252">
        <f t="shared" si="222"/>
        <v>0</v>
      </c>
      <c r="FS65" s="252">
        <f t="shared" si="223"/>
        <v>0</v>
      </c>
      <c r="FT65" s="252">
        <f t="shared" si="224"/>
        <v>0</v>
      </c>
      <c r="FU65" s="252">
        <f t="shared" si="225"/>
        <v>0</v>
      </c>
      <c r="FV65" s="252">
        <f t="shared" si="226"/>
        <v>0</v>
      </c>
      <c r="FW65" s="252">
        <f t="shared" si="227"/>
        <v>0</v>
      </c>
      <c r="FX65" s="252">
        <f t="shared" si="228"/>
        <v>0</v>
      </c>
      <c r="FY65" s="252">
        <f t="shared" si="229"/>
        <v>0</v>
      </c>
      <c r="FZ65" s="252">
        <f t="shared" si="230"/>
        <v>0</v>
      </c>
      <c r="GA65" s="252">
        <f t="shared" si="231"/>
        <v>0</v>
      </c>
      <c r="GB65" s="252">
        <f t="shared" si="232"/>
        <v>0</v>
      </c>
      <c r="GC65" s="252">
        <f t="shared" si="233"/>
        <v>0</v>
      </c>
      <c r="GD65" s="252">
        <f t="shared" si="234"/>
        <v>0</v>
      </c>
      <c r="GE65" s="252">
        <f t="shared" si="235"/>
        <v>0</v>
      </c>
      <c r="GF65" s="253">
        <f t="shared" si="236"/>
        <v>0</v>
      </c>
      <c r="GG65" s="253">
        <f t="shared" si="237"/>
        <v>0</v>
      </c>
      <c r="GH65" s="253">
        <f t="shared" si="238"/>
        <v>0</v>
      </c>
      <c r="GI65" s="253">
        <f t="shared" si="239"/>
        <v>0</v>
      </c>
      <c r="GJ65" s="253">
        <f t="shared" si="240"/>
        <v>0</v>
      </c>
      <c r="GK65" s="253">
        <f t="shared" si="241"/>
        <v>0</v>
      </c>
      <c r="GL65" s="253">
        <f t="shared" si="242"/>
        <v>0</v>
      </c>
      <c r="GM65" s="253">
        <f t="shared" si="243"/>
        <v>0</v>
      </c>
      <c r="GN65" s="253">
        <f t="shared" si="244"/>
        <v>0</v>
      </c>
      <c r="GO65" s="253">
        <f t="shared" si="245"/>
        <v>0</v>
      </c>
      <c r="GP65" s="253">
        <f t="shared" si="246"/>
        <v>0</v>
      </c>
      <c r="GQ65" s="253">
        <f t="shared" si="247"/>
        <v>0</v>
      </c>
      <c r="GR65" s="253">
        <f t="shared" si="248"/>
        <v>0</v>
      </c>
      <c r="GS65" s="253">
        <f t="shared" si="249"/>
        <v>0</v>
      </c>
      <c r="GT65" s="253">
        <f t="shared" si="250"/>
        <v>0</v>
      </c>
      <c r="GU65" s="253">
        <f t="shared" si="251"/>
        <v>0</v>
      </c>
      <c r="GV65" s="253">
        <f t="shared" si="252"/>
        <v>0</v>
      </c>
      <c r="GW65" s="254">
        <f t="shared" si="253"/>
        <v>0</v>
      </c>
      <c r="GX65" s="256">
        <f t="shared" si="254"/>
        <v>0</v>
      </c>
    </row>
    <row r="66" spans="1:206" ht="18" hidden="1" customHeight="1" thickBot="1" x14ac:dyDescent="0.3">
      <c r="A66" s="4"/>
      <c r="B66" s="180"/>
      <c r="C66" s="181"/>
      <c r="D66" s="180"/>
      <c r="E66" s="182"/>
      <c r="F66" s="604"/>
      <c r="G66" s="605"/>
      <c r="H66" s="349"/>
      <c r="I66" s="591"/>
      <c r="J66" s="592"/>
      <c r="K66" s="592"/>
      <c r="L66" s="592"/>
      <c r="M66" s="592"/>
      <c r="N66" s="592"/>
      <c r="O66" s="593"/>
      <c r="P66" s="171"/>
      <c r="Q66" s="171"/>
      <c r="R66" s="264"/>
      <c r="S66" s="304"/>
      <c r="T66" s="182"/>
      <c r="U66" s="235" t="str">
        <f t="shared" si="132"/>
        <v/>
      </c>
      <c r="V66" s="420"/>
      <c r="W66" s="606"/>
      <c r="X66" s="607"/>
      <c r="Y66" s="608"/>
      <c r="Z66" s="609"/>
      <c r="AA66" s="205"/>
      <c r="AB66" s="206"/>
      <c r="AC66" s="206"/>
      <c r="AD66" s="207"/>
      <c r="AE66" s="208"/>
      <c r="AF66" s="214"/>
      <c r="AG66" s="215"/>
      <c r="AH66" s="215"/>
      <c r="AI66" s="222"/>
      <c r="AJ66" s="278"/>
      <c r="AK66" s="598"/>
      <c r="AL66" s="599"/>
      <c r="AM66" s="610"/>
      <c r="AN66" s="611"/>
      <c r="AO66" s="471"/>
      <c r="AP66" s="472"/>
      <c r="AQ66" s="472"/>
      <c r="AR66" s="473"/>
      <c r="AS66" s="602"/>
      <c r="AT66" s="603"/>
      <c r="AU66" s="5"/>
      <c r="AW66" s="418">
        <f t="shared" si="255"/>
        <v>0</v>
      </c>
      <c r="AX66" s="423"/>
      <c r="AY66" s="424"/>
      <c r="AZ66" s="458"/>
      <c r="BD66" s="56"/>
      <c r="BE66" s="56"/>
      <c r="BF66" s="16"/>
      <c r="BG66" s="17" t="str">
        <f t="shared" si="133"/>
        <v/>
      </c>
      <c r="BH66" s="16"/>
      <c r="BI66" s="16"/>
      <c r="BJ66" s="16"/>
      <c r="BK66" s="16"/>
      <c r="BL66" s="239"/>
      <c r="BM66" s="230"/>
      <c r="BN66" s="216" t="b">
        <v>0</v>
      </c>
      <c r="BO66" s="38" t="b">
        <v>0</v>
      </c>
      <c r="BP66" s="270" t="b">
        <v>0</v>
      </c>
      <c r="BR66" s="228">
        <f t="shared" si="134"/>
        <v>0</v>
      </c>
      <c r="BU66" s="219">
        <f t="shared" si="256"/>
        <v>0</v>
      </c>
      <c r="BV66" s="1">
        <f t="shared" si="135"/>
        <v>0</v>
      </c>
      <c r="BX66" s="331">
        <f t="shared" si="136"/>
        <v>0</v>
      </c>
      <c r="BY66" s="332">
        <f t="shared" si="137"/>
        <v>0</v>
      </c>
      <c r="BZ66" s="257">
        <f t="shared" si="138"/>
        <v>0</v>
      </c>
      <c r="CA66" s="258">
        <f t="shared" si="138"/>
        <v>0</v>
      </c>
      <c r="CB66" s="258">
        <f t="shared" si="138"/>
        <v>0</v>
      </c>
      <c r="CC66" s="258">
        <f t="shared" si="138"/>
        <v>0</v>
      </c>
      <c r="CD66" s="170">
        <f t="shared" si="139"/>
        <v>0</v>
      </c>
      <c r="CE66" s="259">
        <f t="shared" si="140"/>
        <v>0</v>
      </c>
      <c r="CF66" s="259">
        <f t="shared" si="141"/>
        <v>0</v>
      </c>
      <c r="CG66" s="259">
        <f t="shared" si="142"/>
        <v>0</v>
      </c>
      <c r="CH66" s="259">
        <f t="shared" si="143"/>
        <v>0</v>
      </c>
      <c r="CI66" s="259">
        <f t="shared" si="144"/>
        <v>0</v>
      </c>
      <c r="CJ66" s="259">
        <f t="shared" si="145"/>
        <v>0</v>
      </c>
      <c r="CK66" s="259">
        <f t="shared" si="146"/>
        <v>0</v>
      </c>
      <c r="CL66" s="259">
        <f t="shared" si="147"/>
        <v>0</v>
      </c>
      <c r="CM66" s="259">
        <f t="shared" si="148"/>
        <v>0</v>
      </c>
      <c r="CN66" s="259">
        <f t="shared" si="149"/>
        <v>0</v>
      </c>
      <c r="CO66" s="259">
        <f t="shared" si="150"/>
        <v>0</v>
      </c>
      <c r="CP66" s="259">
        <f t="shared" si="151"/>
        <v>0</v>
      </c>
      <c r="CQ66" s="259">
        <f t="shared" si="152"/>
        <v>0</v>
      </c>
      <c r="CR66" s="259">
        <f t="shared" si="153"/>
        <v>0</v>
      </c>
      <c r="CS66" s="259">
        <f t="shared" si="154"/>
        <v>0</v>
      </c>
      <c r="CT66" s="259">
        <f t="shared" si="155"/>
        <v>0</v>
      </c>
      <c r="CU66" s="259">
        <f t="shared" si="156"/>
        <v>0</v>
      </c>
      <c r="CV66" s="260">
        <f t="shared" si="157"/>
        <v>0</v>
      </c>
      <c r="CW66" s="260">
        <f t="shared" si="158"/>
        <v>0</v>
      </c>
      <c r="CX66" s="260">
        <f t="shared" si="159"/>
        <v>0</v>
      </c>
      <c r="CY66" s="260">
        <f t="shared" si="160"/>
        <v>0</v>
      </c>
      <c r="CZ66" s="260">
        <f t="shared" si="161"/>
        <v>0</v>
      </c>
      <c r="DA66" s="260">
        <f t="shared" si="162"/>
        <v>0</v>
      </c>
      <c r="DB66" s="260">
        <f t="shared" si="163"/>
        <v>0</v>
      </c>
      <c r="DC66" s="260">
        <f t="shared" si="164"/>
        <v>0</v>
      </c>
      <c r="DD66" s="260">
        <f t="shared" si="165"/>
        <v>0</v>
      </c>
      <c r="DE66" s="260">
        <f t="shared" si="166"/>
        <v>0</v>
      </c>
      <c r="DF66" s="260">
        <f t="shared" si="167"/>
        <v>0</v>
      </c>
      <c r="DG66" s="260">
        <f t="shared" si="168"/>
        <v>0</v>
      </c>
      <c r="DH66" s="260">
        <f t="shared" si="169"/>
        <v>0</v>
      </c>
      <c r="DI66" s="260">
        <f t="shared" si="170"/>
        <v>0</v>
      </c>
      <c r="DJ66" s="260">
        <f t="shared" si="171"/>
        <v>0</v>
      </c>
      <c r="DK66" s="260">
        <f t="shared" si="172"/>
        <v>0</v>
      </c>
      <c r="DL66" s="260">
        <f t="shared" si="173"/>
        <v>0</v>
      </c>
      <c r="DM66" s="261">
        <f t="shared" si="174"/>
        <v>0</v>
      </c>
      <c r="DN66" s="262">
        <f t="shared" si="175"/>
        <v>0</v>
      </c>
      <c r="DO66" s="310"/>
      <c r="DP66" s="333">
        <f t="shared" si="176"/>
        <v>0</v>
      </c>
      <c r="DQ66" s="335">
        <f t="shared" si="257"/>
        <v>0</v>
      </c>
      <c r="DR66" s="263">
        <f t="shared" si="177"/>
        <v>0</v>
      </c>
      <c r="DS66" s="263">
        <f t="shared" si="177"/>
        <v>0</v>
      </c>
      <c r="DT66" s="263">
        <f t="shared" si="177"/>
        <v>0</v>
      </c>
      <c r="DU66" s="263">
        <f t="shared" si="177"/>
        <v>0</v>
      </c>
      <c r="DV66" s="170">
        <f t="shared" si="178"/>
        <v>0</v>
      </c>
      <c r="DW66" s="259">
        <f t="shared" si="179"/>
        <v>0</v>
      </c>
      <c r="DX66" s="259">
        <f t="shared" si="180"/>
        <v>0</v>
      </c>
      <c r="DY66" s="259">
        <f t="shared" si="181"/>
        <v>0</v>
      </c>
      <c r="DZ66" s="259">
        <f t="shared" si="182"/>
        <v>0</v>
      </c>
      <c r="EA66" s="259">
        <f t="shared" si="183"/>
        <v>0</v>
      </c>
      <c r="EB66" s="259">
        <f t="shared" si="184"/>
        <v>0</v>
      </c>
      <c r="EC66" s="259">
        <f t="shared" si="185"/>
        <v>0</v>
      </c>
      <c r="ED66" s="259">
        <f t="shared" si="186"/>
        <v>0</v>
      </c>
      <c r="EE66" s="259">
        <f t="shared" si="187"/>
        <v>0</v>
      </c>
      <c r="EF66" s="259">
        <f t="shared" si="188"/>
        <v>0</v>
      </c>
      <c r="EG66" s="259">
        <f t="shared" si="189"/>
        <v>0</v>
      </c>
      <c r="EH66" s="259">
        <f t="shared" si="190"/>
        <v>0</v>
      </c>
      <c r="EI66" s="259">
        <f t="shared" si="191"/>
        <v>0</v>
      </c>
      <c r="EJ66" s="259">
        <f t="shared" si="192"/>
        <v>0</v>
      </c>
      <c r="EK66" s="259">
        <f t="shared" si="193"/>
        <v>0</v>
      </c>
      <c r="EL66" s="259">
        <f t="shared" si="194"/>
        <v>0</v>
      </c>
      <c r="EM66" s="259">
        <f t="shared" si="195"/>
        <v>0</v>
      </c>
      <c r="EN66" s="260">
        <f t="shared" si="196"/>
        <v>0</v>
      </c>
      <c r="EO66" s="260">
        <f t="shared" si="197"/>
        <v>0</v>
      </c>
      <c r="EP66" s="260">
        <f t="shared" si="198"/>
        <v>0</v>
      </c>
      <c r="EQ66" s="260">
        <f t="shared" si="199"/>
        <v>0</v>
      </c>
      <c r="ER66" s="260">
        <f t="shared" si="200"/>
        <v>0</v>
      </c>
      <c r="ES66" s="260">
        <f t="shared" si="201"/>
        <v>0</v>
      </c>
      <c r="ET66" s="260">
        <f t="shared" si="202"/>
        <v>0</v>
      </c>
      <c r="EU66" s="260">
        <f t="shared" si="203"/>
        <v>0</v>
      </c>
      <c r="EV66" s="260">
        <f t="shared" si="204"/>
        <v>0</v>
      </c>
      <c r="EW66" s="260">
        <f t="shared" si="205"/>
        <v>0</v>
      </c>
      <c r="EX66" s="260">
        <f t="shared" si="206"/>
        <v>0</v>
      </c>
      <c r="EY66" s="260">
        <f t="shared" si="207"/>
        <v>0</v>
      </c>
      <c r="EZ66" s="260">
        <f t="shared" si="208"/>
        <v>0</v>
      </c>
      <c r="FA66" s="260">
        <f t="shared" si="209"/>
        <v>0</v>
      </c>
      <c r="FB66" s="260">
        <f t="shared" si="210"/>
        <v>0</v>
      </c>
      <c r="FC66" s="260">
        <f t="shared" si="211"/>
        <v>0</v>
      </c>
      <c r="FD66" s="260">
        <f t="shared" si="212"/>
        <v>0</v>
      </c>
      <c r="FE66" s="261">
        <f t="shared" si="213"/>
        <v>0</v>
      </c>
      <c r="FF66" s="262">
        <f t="shared" si="214"/>
        <v>0</v>
      </c>
      <c r="FG66" s="310"/>
      <c r="FH66" s="333">
        <f t="shared" si="215"/>
        <v>0</v>
      </c>
      <c r="FI66" s="334">
        <f t="shared" si="216"/>
        <v>0</v>
      </c>
      <c r="FJ66" s="245">
        <f t="shared" si="217"/>
        <v>0</v>
      </c>
      <c r="FK66" s="245">
        <f t="shared" si="217"/>
        <v>0</v>
      </c>
      <c r="FL66" s="245">
        <f t="shared" si="217"/>
        <v>0</v>
      </c>
      <c r="FM66" s="245">
        <f t="shared" si="217"/>
        <v>0</v>
      </c>
      <c r="FN66" s="170">
        <f t="shared" si="218"/>
        <v>0</v>
      </c>
      <c r="FO66" s="252">
        <f t="shared" si="219"/>
        <v>0</v>
      </c>
      <c r="FP66" s="252">
        <f t="shared" si="220"/>
        <v>0</v>
      </c>
      <c r="FQ66" s="252">
        <f t="shared" si="221"/>
        <v>0</v>
      </c>
      <c r="FR66" s="252">
        <f t="shared" si="222"/>
        <v>0</v>
      </c>
      <c r="FS66" s="252">
        <f t="shared" si="223"/>
        <v>0</v>
      </c>
      <c r="FT66" s="252">
        <f t="shared" si="224"/>
        <v>0</v>
      </c>
      <c r="FU66" s="252">
        <f t="shared" si="225"/>
        <v>0</v>
      </c>
      <c r="FV66" s="252">
        <f t="shared" si="226"/>
        <v>0</v>
      </c>
      <c r="FW66" s="252">
        <f t="shared" si="227"/>
        <v>0</v>
      </c>
      <c r="FX66" s="252">
        <f t="shared" si="228"/>
        <v>0</v>
      </c>
      <c r="FY66" s="252">
        <f t="shared" si="229"/>
        <v>0</v>
      </c>
      <c r="FZ66" s="252">
        <f t="shared" si="230"/>
        <v>0</v>
      </c>
      <c r="GA66" s="252">
        <f t="shared" si="231"/>
        <v>0</v>
      </c>
      <c r="GB66" s="252">
        <f t="shared" si="232"/>
        <v>0</v>
      </c>
      <c r="GC66" s="252">
        <f t="shared" si="233"/>
        <v>0</v>
      </c>
      <c r="GD66" s="252">
        <f t="shared" si="234"/>
        <v>0</v>
      </c>
      <c r="GE66" s="252">
        <f t="shared" si="235"/>
        <v>0</v>
      </c>
      <c r="GF66" s="253">
        <f t="shared" si="236"/>
        <v>0</v>
      </c>
      <c r="GG66" s="253">
        <f t="shared" si="237"/>
        <v>0</v>
      </c>
      <c r="GH66" s="253">
        <f t="shared" si="238"/>
        <v>0</v>
      </c>
      <c r="GI66" s="253">
        <f t="shared" si="239"/>
        <v>0</v>
      </c>
      <c r="GJ66" s="253">
        <f t="shared" si="240"/>
        <v>0</v>
      </c>
      <c r="GK66" s="253">
        <f t="shared" si="241"/>
        <v>0</v>
      </c>
      <c r="GL66" s="253">
        <f t="shared" si="242"/>
        <v>0</v>
      </c>
      <c r="GM66" s="253">
        <f t="shared" si="243"/>
        <v>0</v>
      </c>
      <c r="GN66" s="253">
        <f t="shared" si="244"/>
        <v>0</v>
      </c>
      <c r="GO66" s="253">
        <f t="shared" si="245"/>
        <v>0</v>
      </c>
      <c r="GP66" s="253">
        <f t="shared" si="246"/>
        <v>0</v>
      </c>
      <c r="GQ66" s="253">
        <f t="shared" si="247"/>
        <v>0</v>
      </c>
      <c r="GR66" s="253">
        <f t="shared" si="248"/>
        <v>0</v>
      </c>
      <c r="GS66" s="253">
        <f t="shared" si="249"/>
        <v>0</v>
      </c>
      <c r="GT66" s="253">
        <f t="shared" si="250"/>
        <v>0</v>
      </c>
      <c r="GU66" s="253">
        <f t="shared" si="251"/>
        <v>0</v>
      </c>
      <c r="GV66" s="253">
        <f t="shared" si="252"/>
        <v>0</v>
      </c>
      <c r="GW66" s="254">
        <f t="shared" si="253"/>
        <v>0</v>
      </c>
      <c r="GX66" s="256">
        <f t="shared" si="254"/>
        <v>0</v>
      </c>
    </row>
    <row r="67" spans="1:206" ht="18" hidden="1" customHeight="1" thickBot="1" x14ac:dyDescent="0.3">
      <c r="A67" s="4"/>
      <c r="B67" s="180"/>
      <c r="C67" s="181"/>
      <c r="D67" s="180"/>
      <c r="E67" s="182"/>
      <c r="F67" s="604"/>
      <c r="G67" s="605"/>
      <c r="H67" s="349"/>
      <c r="I67" s="591"/>
      <c r="J67" s="592"/>
      <c r="K67" s="592"/>
      <c r="L67" s="592"/>
      <c r="M67" s="592"/>
      <c r="N67" s="592"/>
      <c r="O67" s="593"/>
      <c r="P67" s="171"/>
      <c r="Q67" s="171"/>
      <c r="R67" s="264"/>
      <c r="S67" s="304"/>
      <c r="T67" s="182"/>
      <c r="U67" s="235" t="str">
        <f t="shared" si="132"/>
        <v/>
      </c>
      <c r="V67" s="420"/>
      <c r="W67" s="606"/>
      <c r="X67" s="607"/>
      <c r="Y67" s="608"/>
      <c r="Z67" s="609"/>
      <c r="AA67" s="205"/>
      <c r="AB67" s="206"/>
      <c r="AC67" s="206"/>
      <c r="AD67" s="207"/>
      <c r="AE67" s="208"/>
      <c r="AF67" s="214"/>
      <c r="AG67" s="215"/>
      <c r="AH67" s="215"/>
      <c r="AI67" s="222"/>
      <c r="AJ67" s="278"/>
      <c r="AK67" s="598"/>
      <c r="AL67" s="599"/>
      <c r="AM67" s="610"/>
      <c r="AN67" s="611"/>
      <c r="AO67" s="471"/>
      <c r="AP67" s="472"/>
      <c r="AQ67" s="472"/>
      <c r="AR67" s="473"/>
      <c r="AS67" s="602"/>
      <c r="AT67" s="603"/>
      <c r="AU67" s="5"/>
      <c r="AW67" s="418">
        <f t="shared" si="255"/>
        <v>0</v>
      </c>
      <c r="AX67" s="423"/>
      <c r="AY67" s="424"/>
      <c r="AZ67" s="458"/>
      <c r="BD67" s="56"/>
      <c r="BE67" s="56"/>
      <c r="BF67" s="16"/>
      <c r="BG67" s="17" t="str">
        <f t="shared" si="133"/>
        <v/>
      </c>
      <c r="BH67" s="16"/>
      <c r="BI67" s="16"/>
      <c r="BJ67" s="16"/>
      <c r="BK67" s="16"/>
      <c r="BL67" s="239"/>
      <c r="BM67" s="230"/>
      <c r="BN67" s="216" t="b">
        <v>0</v>
      </c>
      <c r="BO67" s="38" t="b">
        <v>0</v>
      </c>
      <c r="BP67" s="270" t="b">
        <v>0</v>
      </c>
      <c r="BR67" s="228">
        <f t="shared" si="134"/>
        <v>0</v>
      </c>
      <c r="BU67" s="219">
        <f t="shared" si="256"/>
        <v>0</v>
      </c>
      <c r="BV67" s="1">
        <f t="shared" si="135"/>
        <v>0</v>
      </c>
      <c r="BX67" s="331">
        <f t="shared" si="136"/>
        <v>0</v>
      </c>
      <c r="BY67" s="332">
        <f t="shared" si="137"/>
        <v>0</v>
      </c>
      <c r="BZ67" s="257">
        <f t="shared" si="138"/>
        <v>0</v>
      </c>
      <c r="CA67" s="258">
        <f t="shared" si="138"/>
        <v>0</v>
      </c>
      <c r="CB67" s="258">
        <f t="shared" si="138"/>
        <v>0</v>
      </c>
      <c r="CC67" s="258">
        <f t="shared" si="138"/>
        <v>0</v>
      </c>
      <c r="CD67" s="170">
        <f t="shared" si="139"/>
        <v>0</v>
      </c>
      <c r="CE67" s="259">
        <f t="shared" si="140"/>
        <v>0</v>
      </c>
      <c r="CF67" s="259">
        <f t="shared" si="141"/>
        <v>0</v>
      </c>
      <c r="CG67" s="259">
        <f t="shared" si="142"/>
        <v>0</v>
      </c>
      <c r="CH67" s="259">
        <f t="shared" si="143"/>
        <v>0</v>
      </c>
      <c r="CI67" s="259">
        <f t="shared" si="144"/>
        <v>0</v>
      </c>
      <c r="CJ67" s="259">
        <f t="shared" si="145"/>
        <v>0</v>
      </c>
      <c r="CK67" s="259">
        <f t="shared" si="146"/>
        <v>0</v>
      </c>
      <c r="CL67" s="259">
        <f t="shared" si="147"/>
        <v>0</v>
      </c>
      <c r="CM67" s="259">
        <f t="shared" si="148"/>
        <v>0</v>
      </c>
      <c r="CN67" s="259">
        <f t="shared" si="149"/>
        <v>0</v>
      </c>
      <c r="CO67" s="259">
        <f t="shared" si="150"/>
        <v>0</v>
      </c>
      <c r="CP67" s="259">
        <f t="shared" si="151"/>
        <v>0</v>
      </c>
      <c r="CQ67" s="259">
        <f t="shared" si="152"/>
        <v>0</v>
      </c>
      <c r="CR67" s="259">
        <f t="shared" si="153"/>
        <v>0</v>
      </c>
      <c r="CS67" s="259">
        <f t="shared" si="154"/>
        <v>0</v>
      </c>
      <c r="CT67" s="259">
        <f t="shared" si="155"/>
        <v>0</v>
      </c>
      <c r="CU67" s="259">
        <f t="shared" si="156"/>
        <v>0</v>
      </c>
      <c r="CV67" s="260">
        <f t="shared" si="157"/>
        <v>0</v>
      </c>
      <c r="CW67" s="260">
        <f t="shared" si="158"/>
        <v>0</v>
      </c>
      <c r="CX67" s="260">
        <f t="shared" si="159"/>
        <v>0</v>
      </c>
      <c r="CY67" s="260">
        <f t="shared" si="160"/>
        <v>0</v>
      </c>
      <c r="CZ67" s="260">
        <f t="shared" si="161"/>
        <v>0</v>
      </c>
      <c r="DA67" s="260">
        <f t="shared" si="162"/>
        <v>0</v>
      </c>
      <c r="DB67" s="260">
        <f t="shared" si="163"/>
        <v>0</v>
      </c>
      <c r="DC67" s="260">
        <f t="shared" si="164"/>
        <v>0</v>
      </c>
      <c r="DD67" s="260">
        <f t="shared" si="165"/>
        <v>0</v>
      </c>
      <c r="DE67" s="260">
        <f t="shared" si="166"/>
        <v>0</v>
      </c>
      <c r="DF67" s="260">
        <f t="shared" si="167"/>
        <v>0</v>
      </c>
      <c r="DG67" s="260">
        <f t="shared" si="168"/>
        <v>0</v>
      </c>
      <c r="DH67" s="260">
        <f t="shared" si="169"/>
        <v>0</v>
      </c>
      <c r="DI67" s="260">
        <f t="shared" si="170"/>
        <v>0</v>
      </c>
      <c r="DJ67" s="260">
        <f t="shared" si="171"/>
        <v>0</v>
      </c>
      <c r="DK67" s="260">
        <f t="shared" si="172"/>
        <v>0</v>
      </c>
      <c r="DL67" s="260">
        <f t="shared" si="173"/>
        <v>0</v>
      </c>
      <c r="DM67" s="261">
        <f t="shared" si="174"/>
        <v>0</v>
      </c>
      <c r="DN67" s="262">
        <f t="shared" si="175"/>
        <v>0</v>
      </c>
      <c r="DO67" s="310"/>
      <c r="DP67" s="333">
        <f t="shared" si="176"/>
        <v>0</v>
      </c>
      <c r="DQ67" s="335">
        <f t="shared" si="257"/>
        <v>0</v>
      </c>
      <c r="DR67" s="263">
        <f t="shared" si="177"/>
        <v>0</v>
      </c>
      <c r="DS67" s="263">
        <f t="shared" si="177"/>
        <v>0</v>
      </c>
      <c r="DT67" s="263">
        <f t="shared" si="177"/>
        <v>0</v>
      </c>
      <c r="DU67" s="263">
        <f t="shared" si="177"/>
        <v>0</v>
      </c>
      <c r="DV67" s="170">
        <f t="shared" si="178"/>
        <v>0</v>
      </c>
      <c r="DW67" s="259">
        <f t="shared" si="179"/>
        <v>0</v>
      </c>
      <c r="DX67" s="259">
        <f t="shared" si="180"/>
        <v>0</v>
      </c>
      <c r="DY67" s="259">
        <f t="shared" si="181"/>
        <v>0</v>
      </c>
      <c r="DZ67" s="259">
        <f t="shared" si="182"/>
        <v>0</v>
      </c>
      <c r="EA67" s="259">
        <f t="shared" si="183"/>
        <v>0</v>
      </c>
      <c r="EB67" s="259">
        <f t="shared" si="184"/>
        <v>0</v>
      </c>
      <c r="EC67" s="259">
        <f t="shared" si="185"/>
        <v>0</v>
      </c>
      <c r="ED67" s="259">
        <f t="shared" si="186"/>
        <v>0</v>
      </c>
      <c r="EE67" s="259">
        <f t="shared" si="187"/>
        <v>0</v>
      </c>
      <c r="EF67" s="259">
        <f t="shared" si="188"/>
        <v>0</v>
      </c>
      <c r="EG67" s="259">
        <f t="shared" si="189"/>
        <v>0</v>
      </c>
      <c r="EH67" s="259">
        <f t="shared" si="190"/>
        <v>0</v>
      </c>
      <c r="EI67" s="259">
        <f t="shared" si="191"/>
        <v>0</v>
      </c>
      <c r="EJ67" s="259">
        <f t="shared" si="192"/>
        <v>0</v>
      </c>
      <c r="EK67" s="259">
        <f t="shared" si="193"/>
        <v>0</v>
      </c>
      <c r="EL67" s="259">
        <f t="shared" si="194"/>
        <v>0</v>
      </c>
      <c r="EM67" s="259">
        <f t="shared" si="195"/>
        <v>0</v>
      </c>
      <c r="EN67" s="260">
        <f t="shared" si="196"/>
        <v>0</v>
      </c>
      <c r="EO67" s="260">
        <f t="shared" si="197"/>
        <v>0</v>
      </c>
      <c r="EP67" s="260">
        <f t="shared" si="198"/>
        <v>0</v>
      </c>
      <c r="EQ67" s="260">
        <f t="shared" si="199"/>
        <v>0</v>
      </c>
      <c r="ER67" s="260">
        <f t="shared" si="200"/>
        <v>0</v>
      </c>
      <c r="ES67" s="260">
        <f t="shared" si="201"/>
        <v>0</v>
      </c>
      <c r="ET67" s="260">
        <f t="shared" si="202"/>
        <v>0</v>
      </c>
      <c r="EU67" s="260">
        <f t="shared" si="203"/>
        <v>0</v>
      </c>
      <c r="EV67" s="260">
        <f t="shared" si="204"/>
        <v>0</v>
      </c>
      <c r="EW67" s="260">
        <f t="shared" si="205"/>
        <v>0</v>
      </c>
      <c r="EX67" s="260">
        <f t="shared" si="206"/>
        <v>0</v>
      </c>
      <c r="EY67" s="260">
        <f t="shared" si="207"/>
        <v>0</v>
      </c>
      <c r="EZ67" s="260">
        <f t="shared" si="208"/>
        <v>0</v>
      </c>
      <c r="FA67" s="260">
        <f t="shared" si="209"/>
        <v>0</v>
      </c>
      <c r="FB67" s="260">
        <f t="shared" si="210"/>
        <v>0</v>
      </c>
      <c r="FC67" s="260">
        <f t="shared" si="211"/>
        <v>0</v>
      </c>
      <c r="FD67" s="260">
        <f t="shared" si="212"/>
        <v>0</v>
      </c>
      <c r="FE67" s="261">
        <f t="shared" si="213"/>
        <v>0</v>
      </c>
      <c r="FF67" s="262">
        <f t="shared" si="214"/>
        <v>0</v>
      </c>
      <c r="FG67" s="310"/>
      <c r="FH67" s="333">
        <f t="shared" si="215"/>
        <v>0</v>
      </c>
      <c r="FI67" s="334">
        <f t="shared" si="216"/>
        <v>0</v>
      </c>
      <c r="FJ67" s="245">
        <f t="shared" si="217"/>
        <v>0</v>
      </c>
      <c r="FK67" s="245">
        <f t="shared" si="217"/>
        <v>0</v>
      </c>
      <c r="FL67" s="245">
        <f t="shared" si="217"/>
        <v>0</v>
      </c>
      <c r="FM67" s="245">
        <f t="shared" si="217"/>
        <v>0</v>
      </c>
      <c r="FN67" s="170">
        <f t="shared" si="218"/>
        <v>0</v>
      </c>
      <c r="FO67" s="252">
        <f t="shared" si="219"/>
        <v>0</v>
      </c>
      <c r="FP67" s="252">
        <f t="shared" si="220"/>
        <v>0</v>
      </c>
      <c r="FQ67" s="252">
        <f t="shared" si="221"/>
        <v>0</v>
      </c>
      <c r="FR67" s="252">
        <f t="shared" si="222"/>
        <v>0</v>
      </c>
      <c r="FS67" s="252">
        <f t="shared" si="223"/>
        <v>0</v>
      </c>
      <c r="FT67" s="252">
        <f t="shared" si="224"/>
        <v>0</v>
      </c>
      <c r="FU67" s="252">
        <f t="shared" si="225"/>
        <v>0</v>
      </c>
      <c r="FV67" s="252">
        <f t="shared" si="226"/>
        <v>0</v>
      </c>
      <c r="FW67" s="252">
        <f t="shared" si="227"/>
        <v>0</v>
      </c>
      <c r="FX67" s="252">
        <f t="shared" si="228"/>
        <v>0</v>
      </c>
      <c r="FY67" s="252">
        <f t="shared" si="229"/>
        <v>0</v>
      </c>
      <c r="FZ67" s="252">
        <f t="shared" si="230"/>
        <v>0</v>
      </c>
      <c r="GA67" s="252">
        <f t="shared" si="231"/>
        <v>0</v>
      </c>
      <c r="GB67" s="252">
        <f t="shared" si="232"/>
        <v>0</v>
      </c>
      <c r="GC67" s="252">
        <f t="shared" si="233"/>
        <v>0</v>
      </c>
      <c r="GD67" s="252">
        <f t="shared" si="234"/>
        <v>0</v>
      </c>
      <c r="GE67" s="252">
        <f t="shared" si="235"/>
        <v>0</v>
      </c>
      <c r="GF67" s="253">
        <f t="shared" si="236"/>
        <v>0</v>
      </c>
      <c r="GG67" s="253">
        <f t="shared" si="237"/>
        <v>0</v>
      </c>
      <c r="GH67" s="253">
        <f t="shared" si="238"/>
        <v>0</v>
      </c>
      <c r="GI67" s="253">
        <f t="shared" si="239"/>
        <v>0</v>
      </c>
      <c r="GJ67" s="253">
        <f t="shared" si="240"/>
        <v>0</v>
      </c>
      <c r="GK67" s="253">
        <f t="shared" si="241"/>
        <v>0</v>
      </c>
      <c r="GL67" s="253">
        <f t="shared" si="242"/>
        <v>0</v>
      </c>
      <c r="GM67" s="253">
        <f t="shared" si="243"/>
        <v>0</v>
      </c>
      <c r="GN67" s="253">
        <f t="shared" si="244"/>
        <v>0</v>
      </c>
      <c r="GO67" s="253">
        <f t="shared" si="245"/>
        <v>0</v>
      </c>
      <c r="GP67" s="253">
        <f t="shared" si="246"/>
        <v>0</v>
      </c>
      <c r="GQ67" s="253">
        <f t="shared" si="247"/>
        <v>0</v>
      </c>
      <c r="GR67" s="253">
        <f t="shared" si="248"/>
        <v>0</v>
      </c>
      <c r="GS67" s="253">
        <f t="shared" si="249"/>
        <v>0</v>
      </c>
      <c r="GT67" s="253">
        <f t="shared" si="250"/>
        <v>0</v>
      </c>
      <c r="GU67" s="253">
        <f t="shared" si="251"/>
        <v>0</v>
      </c>
      <c r="GV67" s="253">
        <f t="shared" si="252"/>
        <v>0</v>
      </c>
      <c r="GW67" s="254">
        <f t="shared" si="253"/>
        <v>0</v>
      </c>
      <c r="GX67" s="256">
        <f t="shared" si="254"/>
        <v>0</v>
      </c>
    </row>
    <row r="68" spans="1:206" ht="18" hidden="1" customHeight="1" thickBot="1" x14ac:dyDescent="0.3">
      <c r="A68" s="4"/>
      <c r="B68" s="180"/>
      <c r="C68" s="181"/>
      <c r="D68" s="180"/>
      <c r="E68" s="182"/>
      <c r="F68" s="604"/>
      <c r="G68" s="605"/>
      <c r="H68" s="349"/>
      <c r="I68" s="591"/>
      <c r="J68" s="592"/>
      <c r="K68" s="592"/>
      <c r="L68" s="592"/>
      <c r="M68" s="592"/>
      <c r="N68" s="592"/>
      <c r="O68" s="593"/>
      <c r="P68" s="171"/>
      <c r="Q68" s="171"/>
      <c r="R68" s="171"/>
      <c r="S68" s="304"/>
      <c r="T68" s="182"/>
      <c r="U68" s="235" t="str">
        <f t="shared" si="132"/>
        <v/>
      </c>
      <c r="V68" s="420"/>
      <c r="W68" s="606"/>
      <c r="X68" s="607"/>
      <c r="Y68" s="608"/>
      <c r="Z68" s="609"/>
      <c r="AA68" s="205"/>
      <c r="AB68" s="206"/>
      <c r="AC68" s="206"/>
      <c r="AD68" s="207"/>
      <c r="AE68" s="208"/>
      <c r="AF68" s="214"/>
      <c r="AG68" s="215"/>
      <c r="AH68" s="215"/>
      <c r="AI68" s="222"/>
      <c r="AJ68" s="278"/>
      <c r="AK68" s="598"/>
      <c r="AL68" s="599"/>
      <c r="AM68" s="610"/>
      <c r="AN68" s="611"/>
      <c r="AO68" s="471"/>
      <c r="AP68" s="472"/>
      <c r="AQ68" s="472"/>
      <c r="AR68" s="473"/>
      <c r="AS68" s="602"/>
      <c r="AT68" s="603"/>
      <c r="AU68" s="5"/>
      <c r="AW68" s="418">
        <f t="shared" si="255"/>
        <v>0</v>
      </c>
      <c r="AX68" s="423"/>
      <c r="AY68" s="424"/>
      <c r="AZ68" s="458"/>
      <c r="BD68" s="56"/>
      <c r="BE68" s="56"/>
      <c r="BF68" s="16"/>
      <c r="BG68" s="17" t="str">
        <f t="shared" si="133"/>
        <v/>
      </c>
      <c r="BH68" s="16"/>
      <c r="BI68" s="16"/>
      <c r="BJ68" s="16"/>
      <c r="BK68" s="16"/>
      <c r="BL68" s="239"/>
      <c r="BM68" s="230"/>
      <c r="BN68" s="216" t="b">
        <v>0</v>
      </c>
      <c r="BO68" s="38" t="b">
        <v>0</v>
      </c>
      <c r="BP68" s="270" t="b">
        <v>0</v>
      </c>
      <c r="BR68" s="228">
        <f t="shared" si="134"/>
        <v>0</v>
      </c>
      <c r="BU68" s="219">
        <f t="shared" si="256"/>
        <v>0</v>
      </c>
      <c r="BV68" s="1">
        <f t="shared" si="135"/>
        <v>0</v>
      </c>
      <c r="BX68" s="331">
        <f t="shared" si="136"/>
        <v>0</v>
      </c>
      <c r="BY68" s="332">
        <f t="shared" si="137"/>
        <v>0</v>
      </c>
      <c r="BZ68" s="257">
        <f t="shared" si="138"/>
        <v>0</v>
      </c>
      <c r="CA68" s="258">
        <f t="shared" si="138"/>
        <v>0</v>
      </c>
      <c r="CB68" s="258">
        <f t="shared" si="138"/>
        <v>0</v>
      </c>
      <c r="CC68" s="258">
        <f t="shared" si="138"/>
        <v>0</v>
      </c>
      <c r="CD68" s="170">
        <f t="shared" si="139"/>
        <v>0</v>
      </c>
      <c r="CE68" s="259">
        <f t="shared" si="140"/>
        <v>0</v>
      </c>
      <c r="CF68" s="259">
        <f t="shared" si="141"/>
        <v>0</v>
      </c>
      <c r="CG68" s="259">
        <f t="shared" si="142"/>
        <v>0</v>
      </c>
      <c r="CH68" s="259">
        <f t="shared" si="143"/>
        <v>0</v>
      </c>
      <c r="CI68" s="259">
        <f t="shared" si="144"/>
        <v>0</v>
      </c>
      <c r="CJ68" s="259">
        <f t="shared" si="145"/>
        <v>0</v>
      </c>
      <c r="CK68" s="259">
        <f t="shared" si="146"/>
        <v>0</v>
      </c>
      <c r="CL68" s="259">
        <f t="shared" si="147"/>
        <v>0</v>
      </c>
      <c r="CM68" s="259">
        <f t="shared" si="148"/>
        <v>0</v>
      </c>
      <c r="CN68" s="259">
        <f t="shared" si="149"/>
        <v>0</v>
      </c>
      <c r="CO68" s="259">
        <f t="shared" si="150"/>
        <v>0</v>
      </c>
      <c r="CP68" s="259">
        <f t="shared" si="151"/>
        <v>0</v>
      </c>
      <c r="CQ68" s="259">
        <f t="shared" si="152"/>
        <v>0</v>
      </c>
      <c r="CR68" s="259">
        <f t="shared" si="153"/>
        <v>0</v>
      </c>
      <c r="CS68" s="259">
        <f t="shared" si="154"/>
        <v>0</v>
      </c>
      <c r="CT68" s="259">
        <f t="shared" si="155"/>
        <v>0</v>
      </c>
      <c r="CU68" s="259">
        <f t="shared" si="156"/>
        <v>0</v>
      </c>
      <c r="CV68" s="260">
        <f t="shared" si="157"/>
        <v>0</v>
      </c>
      <c r="CW68" s="260">
        <f t="shared" si="158"/>
        <v>0</v>
      </c>
      <c r="CX68" s="260">
        <f t="shared" si="159"/>
        <v>0</v>
      </c>
      <c r="CY68" s="260">
        <f t="shared" si="160"/>
        <v>0</v>
      </c>
      <c r="CZ68" s="260">
        <f t="shared" si="161"/>
        <v>0</v>
      </c>
      <c r="DA68" s="260">
        <f t="shared" si="162"/>
        <v>0</v>
      </c>
      <c r="DB68" s="260">
        <f t="shared" si="163"/>
        <v>0</v>
      </c>
      <c r="DC68" s="260">
        <f t="shared" si="164"/>
        <v>0</v>
      </c>
      <c r="DD68" s="260">
        <f t="shared" si="165"/>
        <v>0</v>
      </c>
      <c r="DE68" s="260">
        <f t="shared" si="166"/>
        <v>0</v>
      </c>
      <c r="DF68" s="260">
        <f t="shared" si="167"/>
        <v>0</v>
      </c>
      <c r="DG68" s="260">
        <f t="shared" si="168"/>
        <v>0</v>
      </c>
      <c r="DH68" s="260">
        <f t="shared" si="169"/>
        <v>0</v>
      </c>
      <c r="DI68" s="260">
        <f t="shared" si="170"/>
        <v>0</v>
      </c>
      <c r="DJ68" s="260">
        <f t="shared" si="171"/>
        <v>0</v>
      </c>
      <c r="DK68" s="260">
        <f t="shared" si="172"/>
        <v>0</v>
      </c>
      <c r="DL68" s="260">
        <f t="shared" si="173"/>
        <v>0</v>
      </c>
      <c r="DM68" s="261">
        <f t="shared" si="174"/>
        <v>0</v>
      </c>
      <c r="DN68" s="262">
        <f t="shared" si="175"/>
        <v>0</v>
      </c>
      <c r="DO68" s="310"/>
      <c r="DP68" s="333">
        <f t="shared" si="176"/>
        <v>0</v>
      </c>
      <c r="DQ68" s="335">
        <f t="shared" si="257"/>
        <v>0</v>
      </c>
      <c r="DR68" s="263">
        <f t="shared" si="177"/>
        <v>0</v>
      </c>
      <c r="DS68" s="263">
        <f t="shared" si="177"/>
        <v>0</v>
      </c>
      <c r="DT68" s="263">
        <f t="shared" si="177"/>
        <v>0</v>
      </c>
      <c r="DU68" s="263">
        <f t="shared" si="177"/>
        <v>0</v>
      </c>
      <c r="DV68" s="170">
        <f t="shared" si="178"/>
        <v>0</v>
      </c>
      <c r="DW68" s="259">
        <f t="shared" si="179"/>
        <v>0</v>
      </c>
      <c r="DX68" s="259">
        <f t="shared" si="180"/>
        <v>0</v>
      </c>
      <c r="DY68" s="259">
        <f t="shared" si="181"/>
        <v>0</v>
      </c>
      <c r="DZ68" s="259">
        <f t="shared" si="182"/>
        <v>0</v>
      </c>
      <c r="EA68" s="259">
        <f t="shared" si="183"/>
        <v>0</v>
      </c>
      <c r="EB68" s="259">
        <f t="shared" si="184"/>
        <v>0</v>
      </c>
      <c r="EC68" s="259">
        <f t="shared" si="185"/>
        <v>0</v>
      </c>
      <c r="ED68" s="259">
        <f t="shared" si="186"/>
        <v>0</v>
      </c>
      <c r="EE68" s="259">
        <f t="shared" si="187"/>
        <v>0</v>
      </c>
      <c r="EF68" s="259">
        <f t="shared" si="188"/>
        <v>0</v>
      </c>
      <c r="EG68" s="259">
        <f t="shared" si="189"/>
        <v>0</v>
      </c>
      <c r="EH68" s="259">
        <f t="shared" si="190"/>
        <v>0</v>
      </c>
      <c r="EI68" s="259">
        <f t="shared" si="191"/>
        <v>0</v>
      </c>
      <c r="EJ68" s="259">
        <f t="shared" si="192"/>
        <v>0</v>
      </c>
      <c r="EK68" s="259">
        <f t="shared" si="193"/>
        <v>0</v>
      </c>
      <c r="EL68" s="259">
        <f t="shared" si="194"/>
        <v>0</v>
      </c>
      <c r="EM68" s="259">
        <f t="shared" si="195"/>
        <v>0</v>
      </c>
      <c r="EN68" s="260">
        <f t="shared" si="196"/>
        <v>0</v>
      </c>
      <c r="EO68" s="260">
        <f t="shared" si="197"/>
        <v>0</v>
      </c>
      <c r="EP68" s="260">
        <f t="shared" si="198"/>
        <v>0</v>
      </c>
      <c r="EQ68" s="260">
        <f t="shared" si="199"/>
        <v>0</v>
      </c>
      <c r="ER68" s="260">
        <f t="shared" si="200"/>
        <v>0</v>
      </c>
      <c r="ES68" s="260">
        <f t="shared" si="201"/>
        <v>0</v>
      </c>
      <c r="ET68" s="260">
        <f t="shared" si="202"/>
        <v>0</v>
      </c>
      <c r="EU68" s="260">
        <f t="shared" si="203"/>
        <v>0</v>
      </c>
      <c r="EV68" s="260">
        <f t="shared" si="204"/>
        <v>0</v>
      </c>
      <c r="EW68" s="260">
        <f t="shared" si="205"/>
        <v>0</v>
      </c>
      <c r="EX68" s="260">
        <f t="shared" si="206"/>
        <v>0</v>
      </c>
      <c r="EY68" s="260">
        <f t="shared" si="207"/>
        <v>0</v>
      </c>
      <c r="EZ68" s="260">
        <f t="shared" si="208"/>
        <v>0</v>
      </c>
      <c r="FA68" s="260">
        <f t="shared" si="209"/>
        <v>0</v>
      </c>
      <c r="FB68" s="260">
        <f t="shared" si="210"/>
        <v>0</v>
      </c>
      <c r="FC68" s="260">
        <f t="shared" si="211"/>
        <v>0</v>
      </c>
      <c r="FD68" s="260">
        <f t="shared" si="212"/>
        <v>0</v>
      </c>
      <c r="FE68" s="261">
        <f t="shared" si="213"/>
        <v>0</v>
      </c>
      <c r="FF68" s="262">
        <f t="shared" si="214"/>
        <v>0</v>
      </c>
      <c r="FG68" s="310"/>
      <c r="FH68" s="333">
        <f t="shared" si="215"/>
        <v>0</v>
      </c>
      <c r="FI68" s="334">
        <f t="shared" si="216"/>
        <v>0</v>
      </c>
      <c r="FJ68" s="245">
        <f t="shared" si="217"/>
        <v>0</v>
      </c>
      <c r="FK68" s="245">
        <f t="shared" si="217"/>
        <v>0</v>
      </c>
      <c r="FL68" s="245">
        <f t="shared" si="217"/>
        <v>0</v>
      </c>
      <c r="FM68" s="245">
        <f t="shared" si="217"/>
        <v>0</v>
      </c>
      <c r="FN68" s="170">
        <f t="shared" si="218"/>
        <v>0</v>
      </c>
      <c r="FO68" s="252">
        <f t="shared" si="219"/>
        <v>0</v>
      </c>
      <c r="FP68" s="252">
        <f t="shared" si="220"/>
        <v>0</v>
      </c>
      <c r="FQ68" s="252">
        <f t="shared" si="221"/>
        <v>0</v>
      </c>
      <c r="FR68" s="252">
        <f t="shared" si="222"/>
        <v>0</v>
      </c>
      <c r="FS68" s="252">
        <f t="shared" si="223"/>
        <v>0</v>
      </c>
      <c r="FT68" s="252">
        <f t="shared" si="224"/>
        <v>0</v>
      </c>
      <c r="FU68" s="252">
        <f t="shared" si="225"/>
        <v>0</v>
      </c>
      <c r="FV68" s="252">
        <f t="shared" si="226"/>
        <v>0</v>
      </c>
      <c r="FW68" s="252">
        <f t="shared" si="227"/>
        <v>0</v>
      </c>
      <c r="FX68" s="252">
        <f t="shared" si="228"/>
        <v>0</v>
      </c>
      <c r="FY68" s="252">
        <f t="shared" si="229"/>
        <v>0</v>
      </c>
      <c r="FZ68" s="252">
        <f t="shared" si="230"/>
        <v>0</v>
      </c>
      <c r="GA68" s="252">
        <f t="shared" si="231"/>
        <v>0</v>
      </c>
      <c r="GB68" s="252">
        <f t="shared" si="232"/>
        <v>0</v>
      </c>
      <c r="GC68" s="252">
        <f t="shared" si="233"/>
        <v>0</v>
      </c>
      <c r="GD68" s="252">
        <f t="shared" si="234"/>
        <v>0</v>
      </c>
      <c r="GE68" s="252">
        <f t="shared" si="235"/>
        <v>0</v>
      </c>
      <c r="GF68" s="253">
        <f t="shared" si="236"/>
        <v>0</v>
      </c>
      <c r="GG68" s="253">
        <f t="shared" si="237"/>
        <v>0</v>
      </c>
      <c r="GH68" s="253">
        <f t="shared" si="238"/>
        <v>0</v>
      </c>
      <c r="GI68" s="253">
        <f t="shared" si="239"/>
        <v>0</v>
      </c>
      <c r="GJ68" s="253">
        <f t="shared" si="240"/>
        <v>0</v>
      </c>
      <c r="GK68" s="253">
        <f t="shared" si="241"/>
        <v>0</v>
      </c>
      <c r="GL68" s="253">
        <f t="shared" si="242"/>
        <v>0</v>
      </c>
      <c r="GM68" s="253">
        <f t="shared" si="243"/>
        <v>0</v>
      </c>
      <c r="GN68" s="253">
        <f t="shared" si="244"/>
        <v>0</v>
      </c>
      <c r="GO68" s="253">
        <f t="shared" si="245"/>
        <v>0</v>
      </c>
      <c r="GP68" s="253">
        <f t="shared" si="246"/>
        <v>0</v>
      </c>
      <c r="GQ68" s="253">
        <f t="shared" si="247"/>
        <v>0</v>
      </c>
      <c r="GR68" s="253">
        <f t="shared" si="248"/>
        <v>0</v>
      </c>
      <c r="GS68" s="253">
        <f t="shared" si="249"/>
        <v>0</v>
      </c>
      <c r="GT68" s="253">
        <f t="shared" si="250"/>
        <v>0</v>
      </c>
      <c r="GU68" s="253">
        <f t="shared" si="251"/>
        <v>0</v>
      </c>
      <c r="GV68" s="253">
        <f t="shared" si="252"/>
        <v>0</v>
      </c>
      <c r="GW68" s="254">
        <f t="shared" si="253"/>
        <v>0</v>
      </c>
      <c r="GX68" s="256">
        <f t="shared" si="254"/>
        <v>0</v>
      </c>
    </row>
    <row r="69" spans="1:206" ht="18" hidden="1" customHeight="1" thickBot="1" x14ac:dyDescent="0.3">
      <c r="A69" s="4"/>
      <c r="B69" s="180"/>
      <c r="C69" s="181"/>
      <c r="D69" s="180"/>
      <c r="E69" s="182"/>
      <c r="F69" s="604"/>
      <c r="G69" s="605"/>
      <c r="H69" s="349"/>
      <c r="I69" s="591"/>
      <c r="J69" s="592"/>
      <c r="K69" s="592"/>
      <c r="L69" s="592"/>
      <c r="M69" s="592"/>
      <c r="N69" s="592"/>
      <c r="O69" s="593"/>
      <c r="P69" s="171"/>
      <c r="Q69" s="171"/>
      <c r="R69" s="171"/>
      <c r="S69" s="304"/>
      <c r="T69" s="182"/>
      <c r="U69" s="235" t="str">
        <f t="shared" si="132"/>
        <v/>
      </c>
      <c r="V69" s="420"/>
      <c r="W69" s="606"/>
      <c r="X69" s="607"/>
      <c r="Y69" s="608"/>
      <c r="Z69" s="609"/>
      <c r="AA69" s="205"/>
      <c r="AB69" s="206"/>
      <c r="AC69" s="206"/>
      <c r="AD69" s="207"/>
      <c r="AE69" s="208"/>
      <c r="AF69" s="214"/>
      <c r="AG69" s="215"/>
      <c r="AH69" s="215"/>
      <c r="AI69" s="222"/>
      <c r="AJ69" s="278"/>
      <c r="AK69" s="598"/>
      <c r="AL69" s="599"/>
      <c r="AM69" s="610"/>
      <c r="AN69" s="611"/>
      <c r="AO69" s="471"/>
      <c r="AP69" s="472"/>
      <c r="AQ69" s="472"/>
      <c r="AR69" s="473"/>
      <c r="AS69" s="602"/>
      <c r="AT69" s="603"/>
      <c r="AU69" s="5"/>
      <c r="AW69" s="418">
        <f t="shared" si="255"/>
        <v>0</v>
      </c>
      <c r="AX69" s="423"/>
      <c r="AY69" s="424"/>
      <c r="AZ69" s="458"/>
      <c r="BD69" s="56"/>
      <c r="BE69" s="56"/>
      <c r="BF69" s="16"/>
      <c r="BG69" s="17" t="str">
        <f t="shared" si="133"/>
        <v/>
      </c>
      <c r="BH69" s="16"/>
      <c r="BI69" s="16"/>
      <c r="BJ69" s="16"/>
      <c r="BK69" s="16"/>
      <c r="BL69" s="239"/>
      <c r="BM69" s="230"/>
      <c r="BN69" s="216" t="b">
        <v>0</v>
      </c>
      <c r="BO69" s="38" t="b">
        <v>0</v>
      </c>
      <c r="BP69" s="270" t="b">
        <v>0</v>
      </c>
      <c r="BR69" s="228">
        <f t="shared" si="134"/>
        <v>0</v>
      </c>
      <c r="BU69" s="219">
        <f t="shared" si="256"/>
        <v>0</v>
      </c>
      <c r="BV69" s="1">
        <f t="shared" si="135"/>
        <v>0</v>
      </c>
      <c r="BX69" s="331">
        <f t="shared" si="136"/>
        <v>0</v>
      </c>
      <c r="BY69" s="332">
        <f t="shared" si="137"/>
        <v>0</v>
      </c>
      <c r="BZ69" s="257">
        <f t="shared" si="138"/>
        <v>0</v>
      </c>
      <c r="CA69" s="258">
        <f t="shared" si="138"/>
        <v>0</v>
      </c>
      <c r="CB69" s="258">
        <f t="shared" si="138"/>
        <v>0</v>
      </c>
      <c r="CC69" s="258">
        <f t="shared" si="138"/>
        <v>0</v>
      </c>
      <c r="CD69" s="170">
        <f t="shared" si="139"/>
        <v>0</v>
      </c>
      <c r="CE69" s="259">
        <f t="shared" si="140"/>
        <v>0</v>
      </c>
      <c r="CF69" s="259">
        <f t="shared" si="141"/>
        <v>0</v>
      </c>
      <c r="CG69" s="259">
        <f t="shared" si="142"/>
        <v>0</v>
      </c>
      <c r="CH69" s="259">
        <f t="shared" si="143"/>
        <v>0</v>
      </c>
      <c r="CI69" s="259">
        <f t="shared" si="144"/>
        <v>0</v>
      </c>
      <c r="CJ69" s="259">
        <f t="shared" si="145"/>
        <v>0</v>
      </c>
      <c r="CK69" s="259">
        <f t="shared" si="146"/>
        <v>0</v>
      </c>
      <c r="CL69" s="259">
        <f t="shared" si="147"/>
        <v>0</v>
      </c>
      <c r="CM69" s="259">
        <f t="shared" si="148"/>
        <v>0</v>
      </c>
      <c r="CN69" s="259">
        <f t="shared" si="149"/>
        <v>0</v>
      </c>
      <c r="CO69" s="259">
        <f t="shared" si="150"/>
        <v>0</v>
      </c>
      <c r="CP69" s="259">
        <f t="shared" si="151"/>
        <v>0</v>
      </c>
      <c r="CQ69" s="259">
        <f t="shared" si="152"/>
        <v>0</v>
      </c>
      <c r="CR69" s="259">
        <f t="shared" si="153"/>
        <v>0</v>
      </c>
      <c r="CS69" s="259">
        <f t="shared" si="154"/>
        <v>0</v>
      </c>
      <c r="CT69" s="259">
        <f t="shared" si="155"/>
        <v>0</v>
      </c>
      <c r="CU69" s="259">
        <f t="shared" si="156"/>
        <v>0</v>
      </c>
      <c r="CV69" s="260">
        <f t="shared" si="157"/>
        <v>0</v>
      </c>
      <c r="CW69" s="260">
        <f t="shared" si="158"/>
        <v>0</v>
      </c>
      <c r="CX69" s="260">
        <f t="shared" si="159"/>
        <v>0</v>
      </c>
      <c r="CY69" s="260">
        <f t="shared" si="160"/>
        <v>0</v>
      </c>
      <c r="CZ69" s="260">
        <f t="shared" si="161"/>
        <v>0</v>
      </c>
      <c r="DA69" s="260">
        <f t="shared" si="162"/>
        <v>0</v>
      </c>
      <c r="DB69" s="260">
        <f t="shared" si="163"/>
        <v>0</v>
      </c>
      <c r="DC69" s="260">
        <f t="shared" si="164"/>
        <v>0</v>
      </c>
      <c r="DD69" s="260">
        <f t="shared" si="165"/>
        <v>0</v>
      </c>
      <c r="DE69" s="260">
        <f t="shared" si="166"/>
        <v>0</v>
      </c>
      <c r="DF69" s="260">
        <f t="shared" si="167"/>
        <v>0</v>
      </c>
      <c r="DG69" s="260">
        <f t="shared" si="168"/>
        <v>0</v>
      </c>
      <c r="DH69" s="260">
        <f t="shared" si="169"/>
        <v>0</v>
      </c>
      <c r="DI69" s="260">
        <f t="shared" si="170"/>
        <v>0</v>
      </c>
      <c r="DJ69" s="260">
        <f t="shared" si="171"/>
        <v>0</v>
      </c>
      <c r="DK69" s="260">
        <f t="shared" si="172"/>
        <v>0</v>
      </c>
      <c r="DL69" s="260">
        <f t="shared" si="173"/>
        <v>0</v>
      </c>
      <c r="DM69" s="261">
        <f t="shared" si="174"/>
        <v>0</v>
      </c>
      <c r="DN69" s="262">
        <f t="shared" si="175"/>
        <v>0</v>
      </c>
      <c r="DO69" s="310"/>
      <c r="DP69" s="333">
        <f t="shared" si="176"/>
        <v>0</v>
      </c>
      <c r="DQ69" s="335">
        <f t="shared" si="257"/>
        <v>0</v>
      </c>
      <c r="DR69" s="263">
        <f t="shared" si="177"/>
        <v>0</v>
      </c>
      <c r="DS69" s="263">
        <f t="shared" si="177"/>
        <v>0</v>
      </c>
      <c r="DT69" s="263">
        <f t="shared" si="177"/>
        <v>0</v>
      </c>
      <c r="DU69" s="263">
        <f t="shared" si="177"/>
        <v>0</v>
      </c>
      <c r="DV69" s="170">
        <f t="shared" si="178"/>
        <v>0</v>
      </c>
      <c r="DW69" s="259">
        <f t="shared" si="179"/>
        <v>0</v>
      </c>
      <c r="DX69" s="259">
        <f t="shared" si="180"/>
        <v>0</v>
      </c>
      <c r="DY69" s="259">
        <f t="shared" si="181"/>
        <v>0</v>
      </c>
      <c r="DZ69" s="259">
        <f t="shared" si="182"/>
        <v>0</v>
      </c>
      <c r="EA69" s="259">
        <f t="shared" si="183"/>
        <v>0</v>
      </c>
      <c r="EB69" s="259">
        <f t="shared" si="184"/>
        <v>0</v>
      </c>
      <c r="EC69" s="259">
        <f t="shared" si="185"/>
        <v>0</v>
      </c>
      <c r="ED69" s="259">
        <f t="shared" si="186"/>
        <v>0</v>
      </c>
      <c r="EE69" s="259">
        <f t="shared" si="187"/>
        <v>0</v>
      </c>
      <c r="EF69" s="259">
        <f t="shared" si="188"/>
        <v>0</v>
      </c>
      <c r="EG69" s="259">
        <f t="shared" si="189"/>
        <v>0</v>
      </c>
      <c r="EH69" s="259">
        <f t="shared" si="190"/>
        <v>0</v>
      </c>
      <c r="EI69" s="259">
        <f t="shared" si="191"/>
        <v>0</v>
      </c>
      <c r="EJ69" s="259">
        <f t="shared" si="192"/>
        <v>0</v>
      </c>
      <c r="EK69" s="259">
        <f t="shared" si="193"/>
        <v>0</v>
      </c>
      <c r="EL69" s="259">
        <f t="shared" si="194"/>
        <v>0</v>
      </c>
      <c r="EM69" s="259">
        <f t="shared" si="195"/>
        <v>0</v>
      </c>
      <c r="EN69" s="260">
        <f t="shared" si="196"/>
        <v>0</v>
      </c>
      <c r="EO69" s="260">
        <f t="shared" si="197"/>
        <v>0</v>
      </c>
      <c r="EP69" s="260">
        <f t="shared" si="198"/>
        <v>0</v>
      </c>
      <c r="EQ69" s="260">
        <f t="shared" si="199"/>
        <v>0</v>
      </c>
      <c r="ER69" s="260">
        <f t="shared" si="200"/>
        <v>0</v>
      </c>
      <c r="ES69" s="260">
        <f t="shared" si="201"/>
        <v>0</v>
      </c>
      <c r="ET69" s="260">
        <f t="shared" si="202"/>
        <v>0</v>
      </c>
      <c r="EU69" s="260">
        <f t="shared" si="203"/>
        <v>0</v>
      </c>
      <c r="EV69" s="260">
        <f t="shared" si="204"/>
        <v>0</v>
      </c>
      <c r="EW69" s="260">
        <f t="shared" si="205"/>
        <v>0</v>
      </c>
      <c r="EX69" s="260">
        <f t="shared" si="206"/>
        <v>0</v>
      </c>
      <c r="EY69" s="260">
        <f t="shared" si="207"/>
        <v>0</v>
      </c>
      <c r="EZ69" s="260">
        <f t="shared" si="208"/>
        <v>0</v>
      </c>
      <c r="FA69" s="260">
        <f t="shared" si="209"/>
        <v>0</v>
      </c>
      <c r="FB69" s="260">
        <f t="shared" si="210"/>
        <v>0</v>
      </c>
      <c r="FC69" s="260">
        <f t="shared" si="211"/>
        <v>0</v>
      </c>
      <c r="FD69" s="260">
        <f t="shared" si="212"/>
        <v>0</v>
      </c>
      <c r="FE69" s="261">
        <f t="shared" si="213"/>
        <v>0</v>
      </c>
      <c r="FF69" s="262">
        <f t="shared" si="214"/>
        <v>0</v>
      </c>
      <c r="FG69" s="310"/>
      <c r="FH69" s="333">
        <f t="shared" si="215"/>
        <v>0</v>
      </c>
      <c r="FI69" s="334">
        <f t="shared" si="216"/>
        <v>0</v>
      </c>
      <c r="FJ69" s="245">
        <f t="shared" si="217"/>
        <v>0</v>
      </c>
      <c r="FK69" s="245">
        <f t="shared" si="217"/>
        <v>0</v>
      </c>
      <c r="FL69" s="245">
        <f t="shared" si="217"/>
        <v>0</v>
      </c>
      <c r="FM69" s="245">
        <f t="shared" si="217"/>
        <v>0</v>
      </c>
      <c r="FN69" s="170">
        <f t="shared" si="218"/>
        <v>0</v>
      </c>
      <c r="FO69" s="252">
        <f t="shared" si="219"/>
        <v>0</v>
      </c>
      <c r="FP69" s="252">
        <f t="shared" si="220"/>
        <v>0</v>
      </c>
      <c r="FQ69" s="252">
        <f t="shared" si="221"/>
        <v>0</v>
      </c>
      <c r="FR69" s="252">
        <f t="shared" si="222"/>
        <v>0</v>
      </c>
      <c r="FS69" s="252">
        <f t="shared" si="223"/>
        <v>0</v>
      </c>
      <c r="FT69" s="252">
        <f t="shared" si="224"/>
        <v>0</v>
      </c>
      <c r="FU69" s="252">
        <f t="shared" si="225"/>
        <v>0</v>
      </c>
      <c r="FV69" s="252">
        <f t="shared" si="226"/>
        <v>0</v>
      </c>
      <c r="FW69" s="252">
        <f t="shared" si="227"/>
        <v>0</v>
      </c>
      <c r="FX69" s="252">
        <f t="shared" si="228"/>
        <v>0</v>
      </c>
      <c r="FY69" s="252">
        <f t="shared" si="229"/>
        <v>0</v>
      </c>
      <c r="FZ69" s="252">
        <f t="shared" si="230"/>
        <v>0</v>
      </c>
      <c r="GA69" s="252">
        <f t="shared" si="231"/>
        <v>0</v>
      </c>
      <c r="GB69" s="252">
        <f t="shared" si="232"/>
        <v>0</v>
      </c>
      <c r="GC69" s="252">
        <f t="shared" si="233"/>
        <v>0</v>
      </c>
      <c r="GD69" s="252">
        <f t="shared" si="234"/>
        <v>0</v>
      </c>
      <c r="GE69" s="252">
        <f t="shared" si="235"/>
        <v>0</v>
      </c>
      <c r="GF69" s="253">
        <f t="shared" si="236"/>
        <v>0</v>
      </c>
      <c r="GG69" s="253">
        <f t="shared" si="237"/>
        <v>0</v>
      </c>
      <c r="GH69" s="253">
        <f t="shared" si="238"/>
        <v>0</v>
      </c>
      <c r="GI69" s="253">
        <f t="shared" si="239"/>
        <v>0</v>
      </c>
      <c r="GJ69" s="253">
        <f t="shared" si="240"/>
        <v>0</v>
      </c>
      <c r="GK69" s="253">
        <f t="shared" si="241"/>
        <v>0</v>
      </c>
      <c r="GL69" s="253">
        <f t="shared" si="242"/>
        <v>0</v>
      </c>
      <c r="GM69" s="253">
        <f t="shared" si="243"/>
        <v>0</v>
      </c>
      <c r="GN69" s="253">
        <f t="shared" si="244"/>
        <v>0</v>
      </c>
      <c r="GO69" s="253">
        <f t="shared" si="245"/>
        <v>0</v>
      </c>
      <c r="GP69" s="253">
        <f t="shared" si="246"/>
        <v>0</v>
      </c>
      <c r="GQ69" s="253">
        <f t="shared" si="247"/>
        <v>0</v>
      </c>
      <c r="GR69" s="253">
        <f t="shared" si="248"/>
        <v>0</v>
      </c>
      <c r="GS69" s="253">
        <f t="shared" si="249"/>
        <v>0</v>
      </c>
      <c r="GT69" s="253">
        <f t="shared" si="250"/>
        <v>0</v>
      </c>
      <c r="GU69" s="253">
        <f t="shared" si="251"/>
        <v>0</v>
      </c>
      <c r="GV69" s="253">
        <f t="shared" si="252"/>
        <v>0</v>
      </c>
      <c r="GW69" s="254">
        <f t="shared" si="253"/>
        <v>0</v>
      </c>
      <c r="GX69" s="256">
        <f t="shared" si="254"/>
        <v>0</v>
      </c>
    </row>
    <row r="70" spans="1:206" ht="18" hidden="1" customHeight="1" thickBot="1" x14ac:dyDescent="0.3">
      <c r="A70" s="4"/>
      <c r="B70" s="180"/>
      <c r="C70" s="181"/>
      <c r="D70" s="180"/>
      <c r="E70" s="182"/>
      <c r="F70" s="604"/>
      <c r="G70" s="605"/>
      <c r="H70" s="349"/>
      <c r="I70" s="591"/>
      <c r="J70" s="592"/>
      <c r="K70" s="592"/>
      <c r="L70" s="592"/>
      <c r="M70" s="592"/>
      <c r="N70" s="592"/>
      <c r="O70" s="593"/>
      <c r="P70" s="171"/>
      <c r="Q70" s="171"/>
      <c r="R70" s="171"/>
      <c r="S70" s="304"/>
      <c r="T70" s="182"/>
      <c r="U70" s="235" t="str">
        <f t="shared" si="132"/>
        <v/>
      </c>
      <c r="V70" s="420"/>
      <c r="W70" s="606"/>
      <c r="X70" s="607"/>
      <c r="Y70" s="608"/>
      <c r="Z70" s="609"/>
      <c r="AA70" s="205"/>
      <c r="AB70" s="206"/>
      <c r="AC70" s="206"/>
      <c r="AD70" s="207"/>
      <c r="AE70" s="208"/>
      <c r="AF70" s="214"/>
      <c r="AG70" s="215"/>
      <c r="AH70" s="215"/>
      <c r="AI70" s="222"/>
      <c r="AJ70" s="278"/>
      <c r="AK70" s="598"/>
      <c r="AL70" s="599"/>
      <c r="AM70" s="610"/>
      <c r="AN70" s="611"/>
      <c r="AO70" s="471"/>
      <c r="AP70" s="472"/>
      <c r="AQ70" s="472"/>
      <c r="AR70" s="473"/>
      <c r="AS70" s="602"/>
      <c r="AT70" s="603"/>
      <c r="AU70" s="5"/>
      <c r="AW70" s="418">
        <f t="shared" si="255"/>
        <v>0</v>
      </c>
      <c r="AX70" s="423"/>
      <c r="AY70" s="424"/>
      <c r="AZ70" s="458"/>
      <c r="BD70" s="56"/>
      <c r="BE70" s="56"/>
      <c r="BF70" s="16"/>
      <c r="BG70" s="17" t="str">
        <f t="shared" si="133"/>
        <v/>
      </c>
      <c r="BH70" s="16"/>
      <c r="BI70" s="16"/>
      <c r="BJ70" s="16"/>
      <c r="BK70" s="16"/>
      <c r="BL70" s="239"/>
      <c r="BM70" s="230"/>
      <c r="BN70" s="216" t="b">
        <v>0</v>
      </c>
      <c r="BO70" s="38" t="b">
        <v>0</v>
      </c>
      <c r="BP70" s="270" t="b">
        <v>0</v>
      </c>
      <c r="BR70" s="228">
        <f t="shared" si="134"/>
        <v>0</v>
      </c>
      <c r="BU70" s="219">
        <f t="shared" si="256"/>
        <v>0</v>
      </c>
      <c r="BV70" s="1">
        <f t="shared" si="135"/>
        <v>0</v>
      </c>
      <c r="BX70" s="331">
        <f t="shared" si="136"/>
        <v>0</v>
      </c>
      <c r="BY70" s="332">
        <f t="shared" si="137"/>
        <v>0</v>
      </c>
      <c r="BZ70" s="257">
        <f t="shared" si="138"/>
        <v>0</v>
      </c>
      <c r="CA70" s="258">
        <f t="shared" si="138"/>
        <v>0</v>
      </c>
      <c r="CB70" s="258">
        <f t="shared" si="138"/>
        <v>0</v>
      </c>
      <c r="CC70" s="258">
        <f t="shared" si="138"/>
        <v>0</v>
      </c>
      <c r="CD70" s="170">
        <f t="shared" si="139"/>
        <v>0</v>
      </c>
      <c r="CE70" s="259">
        <f t="shared" si="140"/>
        <v>0</v>
      </c>
      <c r="CF70" s="259">
        <f t="shared" si="141"/>
        <v>0</v>
      </c>
      <c r="CG70" s="259">
        <f t="shared" si="142"/>
        <v>0</v>
      </c>
      <c r="CH70" s="259">
        <f t="shared" si="143"/>
        <v>0</v>
      </c>
      <c r="CI70" s="259">
        <f t="shared" si="144"/>
        <v>0</v>
      </c>
      <c r="CJ70" s="259">
        <f t="shared" si="145"/>
        <v>0</v>
      </c>
      <c r="CK70" s="259">
        <f t="shared" si="146"/>
        <v>0</v>
      </c>
      <c r="CL70" s="259">
        <f t="shared" si="147"/>
        <v>0</v>
      </c>
      <c r="CM70" s="259">
        <f t="shared" si="148"/>
        <v>0</v>
      </c>
      <c r="CN70" s="259">
        <f t="shared" si="149"/>
        <v>0</v>
      </c>
      <c r="CO70" s="259">
        <f t="shared" si="150"/>
        <v>0</v>
      </c>
      <c r="CP70" s="259">
        <f t="shared" si="151"/>
        <v>0</v>
      </c>
      <c r="CQ70" s="259">
        <f t="shared" si="152"/>
        <v>0</v>
      </c>
      <c r="CR70" s="259">
        <f t="shared" si="153"/>
        <v>0</v>
      </c>
      <c r="CS70" s="259">
        <f t="shared" si="154"/>
        <v>0</v>
      </c>
      <c r="CT70" s="259">
        <f t="shared" si="155"/>
        <v>0</v>
      </c>
      <c r="CU70" s="259">
        <f t="shared" si="156"/>
        <v>0</v>
      </c>
      <c r="CV70" s="260">
        <f t="shared" si="157"/>
        <v>0</v>
      </c>
      <c r="CW70" s="260">
        <f t="shared" si="158"/>
        <v>0</v>
      </c>
      <c r="CX70" s="260">
        <f t="shared" si="159"/>
        <v>0</v>
      </c>
      <c r="CY70" s="260">
        <f t="shared" si="160"/>
        <v>0</v>
      </c>
      <c r="CZ70" s="260">
        <f t="shared" si="161"/>
        <v>0</v>
      </c>
      <c r="DA70" s="260">
        <f t="shared" si="162"/>
        <v>0</v>
      </c>
      <c r="DB70" s="260">
        <f t="shared" si="163"/>
        <v>0</v>
      </c>
      <c r="DC70" s="260">
        <f t="shared" si="164"/>
        <v>0</v>
      </c>
      <c r="DD70" s="260">
        <f t="shared" si="165"/>
        <v>0</v>
      </c>
      <c r="DE70" s="260">
        <f t="shared" si="166"/>
        <v>0</v>
      </c>
      <c r="DF70" s="260">
        <f t="shared" si="167"/>
        <v>0</v>
      </c>
      <c r="DG70" s="260">
        <f t="shared" si="168"/>
        <v>0</v>
      </c>
      <c r="DH70" s="260">
        <f t="shared" si="169"/>
        <v>0</v>
      </c>
      <c r="DI70" s="260">
        <f t="shared" si="170"/>
        <v>0</v>
      </c>
      <c r="DJ70" s="260">
        <f t="shared" si="171"/>
        <v>0</v>
      </c>
      <c r="DK70" s="260">
        <f t="shared" si="172"/>
        <v>0</v>
      </c>
      <c r="DL70" s="260">
        <f t="shared" si="173"/>
        <v>0</v>
      </c>
      <c r="DM70" s="261">
        <f t="shared" si="174"/>
        <v>0</v>
      </c>
      <c r="DN70" s="262">
        <f t="shared" si="175"/>
        <v>0</v>
      </c>
      <c r="DO70" s="310"/>
      <c r="DP70" s="333">
        <f t="shared" si="176"/>
        <v>0</v>
      </c>
      <c r="DQ70" s="335">
        <f t="shared" si="257"/>
        <v>0</v>
      </c>
      <c r="DR70" s="263">
        <f t="shared" si="177"/>
        <v>0</v>
      </c>
      <c r="DS70" s="263">
        <f t="shared" si="177"/>
        <v>0</v>
      </c>
      <c r="DT70" s="263">
        <f t="shared" si="177"/>
        <v>0</v>
      </c>
      <c r="DU70" s="263">
        <f t="shared" si="177"/>
        <v>0</v>
      </c>
      <c r="DV70" s="170">
        <f t="shared" si="178"/>
        <v>0</v>
      </c>
      <c r="DW70" s="259">
        <f t="shared" si="179"/>
        <v>0</v>
      </c>
      <c r="DX70" s="259">
        <f t="shared" si="180"/>
        <v>0</v>
      </c>
      <c r="DY70" s="259">
        <f t="shared" si="181"/>
        <v>0</v>
      </c>
      <c r="DZ70" s="259">
        <f t="shared" si="182"/>
        <v>0</v>
      </c>
      <c r="EA70" s="259">
        <f t="shared" si="183"/>
        <v>0</v>
      </c>
      <c r="EB70" s="259">
        <f t="shared" si="184"/>
        <v>0</v>
      </c>
      <c r="EC70" s="259">
        <f t="shared" si="185"/>
        <v>0</v>
      </c>
      <c r="ED70" s="259">
        <f t="shared" si="186"/>
        <v>0</v>
      </c>
      <c r="EE70" s="259">
        <f t="shared" si="187"/>
        <v>0</v>
      </c>
      <c r="EF70" s="259">
        <f t="shared" si="188"/>
        <v>0</v>
      </c>
      <c r="EG70" s="259">
        <f t="shared" si="189"/>
        <v>0</v>
      </c>
      <c r="EH70" s="259">
        <f t="shared" si="190"/>
        <v>0</v>
      </c>
      <c r="EI70" s="259">
        <f t="shared" si="191"/>
        <v>0</v>
      </c>
      <c r="EJ70" s="259">
        <f t="shared" si="192"/>
        <v>0</v>
      </c>
      <c r="EK70" s="259">
        <f t="shared" si="193"/>
        <v>0</v>
      </c>
      <c r="EL70" s="259">
        <f t="shared" si="194"/>
        <v>0</v>
      </c>
      <c r="EM70" s="259">
        <f t="shared" si="195"/>
        <v>0</v>
      </c>
      <c r="EN70" s="260">
        <f t="shared" si="196"/>
        <v>0</v>
      </c>
      <c r="EO70" s="260">
        <f t="shared" si="197"/>
        <v>0</v>
      </c>
      <c r="EP70" s="260">
        <f t="shared" si="198"/>
        <v>0</v>
      </c>
      <c r="EQ70" s="260">
        <f t="shared" si="199"/>
        <v>0</v>
      </c>
      <c r="ER70" s="260">
        <f t="shared" si="200"/>
        <v>0</v>
      </c>
      <c r="ES70" s="260">
        <f t="shared" si="201"/>
        <v>0</v>
      </c>
      <c r="ET70" s="260">
        <f t="shared" si="202"/>
        <v>0</v>
      </c>
      <c r="EU70" s="260">
        <f t="shared" si="203"/>
        <v>0</v>
      </c>
      <c r="EV70" s="260">
        <f t="shared" si="204"/>
        <v>0</v>
      </c>
      <c r="EW70" s="260">
        <f t="shared" si="205"/>
        <v>0</v>
      </c>
      <c r="EX70" s="260">
        <f t="shared" si="206"/>
        <v>0</v>
      </c>
      <c r="EY70" s="260">
        <f t="shared" si="207"/>
        <v>0</v>
      </c>
      <c r="EZ70" s="260">
        <f t="shared" si="208"/>
        <v>0</v>
      </c>
      <c r="FA70" s="260">
        <f t="shared" si="209"/>
        <v>0</v>
      </c>
      <c r="FB70" s="260">
        <f t="shared" si="210"/>
        <v>0</v>
      </c>
      <c r="FC70" s="260">
        <f t="shared" si="211"/>
        <v>0</v>
      </c>
      <c r="FD70" s="260">
        <f t="shared" si="212"/>
        <v>0</v>
      </c>
      <c r="FE70" s="261">
        <f t="shared" si="213"/>
        <v>0</v>
      </c>
      <c r="FF70" s="262">
        <f t="shared" si="214"/>
        <v>0</v>
      </c>
      <c r="FG70" s="310"/>
      <c r="FH70" s="333">
        <f t="shared" si="215"/>
        <v>0</v>
      </c>
      <c r="FI70" s="334">
        <f t="shared" si="216"/>
        <v>0</v>
      </c>
      <c r="FJ70" s="245">
        <f t="shared" si="217"/>
        <v>0</v>
      </c>
      <c r="FK70" s="245">
        <f t="shared" si="217"/>
        <v>0</v>
      </c>
      <c r="FL70" s="245">
        <f t="shared" si="217"/>
        <v>0</v>
      </c>
      <c r="FM70" s="245">
        <f t="shared" si="217"/>
        <v>0</v>
      </c>
      <c r="FN70" s="170">
        <f t="shared" si="218"/>
        <v>0</v>
      </c>
      <c r="FO70" s="252">
        <f t="shared" si="219"/>
        <v>0</v>
      </c>
      <c r="FP70" s="252">
        <f t="shared" si="220"/>
        <v>0</v>
      </c>
      <c r="FQ70" s="252">
        <f t="shared" si="221"/>
        <v>0</v>
      </c>
      <c r="FR70" s="252">
        <f t="shared" si="222"/>
        <v>0</v>
      </c>
      <c r="FS70" s="252">
        <f t="shared" si="223"/>
        <v>0</v>
      </c>
      <c r="FT70" s="252">
        <f t="shared" si="224"/>
        <v>0</v>
      </c>
      <c r="FU70" s="252">
        <f t="shared" si="225"/>
        <v>0</v>
      </c>
      <c r="FV70" s="252">
        <f t="shared" si="226"/>
        <v>0</v>
      </c>
      <c r="FW70" s="252">
        <f t="shared" si="227"/>
        <v>0</v>
      </c>
      <c r="FX70" s="252">
        <f t="shared" si="228"/>
        <v>0</v>
      </c>
      <c r="FY70" s="252">
        <f t="shared" si="229"/>
        <v>0</v>
      </c>
      <c r="FZ70" s="252">
        <f t="shared" si="230"/>
        <v>0</v>
      </c>
      <c r="GA70" s="252">
        <f t="shared" si="231"/>
        <v>0</v>
      </c>
      <c r="GB70" s="252">
        <f t="shared" si="232"/>
        <v>0</v>
      </c>
      <c r="GC70" s="252">
        <f t="shared" si="233"/>
        <v>0</v>
      </c>
      <c r="GD70" s="252">
        <f t="shared" si="234"/>
        <v>0</v>
      </c>
      <c r="GE70" s="252">
        <f t="shared" si="235"/>
        <v>0</v>
      </c>
      <c r="GF70" s="253">
        <f t="shared" si="236"/>
        <v>0</v>
      </c>
      <c r="GG70" s="253">
        <f t="shared" si="237"/>
        <v>0</v>
      </c>
      <c r="GH70" s="253">
        <f t="shared" si="238"/>
        <v>0</v>
      </c>
      <c r="GI70" s="253">
        <f t="shared" si="239"/>
        <v>0</v>
      </c>
      <c r="GJ70" s="253">
        <f t="shared" si="240"/>
        <v>0</v>
      </c>
      <c r="GK70" s="253">
        <f t="shared" si="241"/>
        <v>0</v>
      </c>
      <c r="GL70" s="253">
        <f t="shared" si="242"/>
        <v>0</v>
      </c>
      <c r="GM70" s="253">
        <f t="shared" si="243"/>
        <v>0</v>
      </c>
      <c r="GN70" s="253">
        <f t="shared" si="244"/>
        <v>0</v>
      </c>
      <c r="GO70" s="253">
        <f t="shared" si="245"/>
        <v>0</v>
      </c>
      <c r="GP70" s="253">
        <f t="shared" si="246"/>
        <v>0</v>
      </c>
      <c r="GQ70" s="253">
        <f t="shared" si="247"/>
        <v>0</v>
      </c>
      <c r="GR70" s="253">
        <f t="shared" si="248"/>
        <v>0</v>
      </c>
      <c r="GS70" s="253">
        <f t="shared" si="249"/>
        <v>0</v>
      </c>
      <c r="GT70" s="253">
        <f t="shared" si="250"/>
        <v>0</v>
      </c>
      <c r="GU70" s="253">
        <f t="shared" si="251"/>
        <v>0</v>
      </c>
      <c r="GV70" s="253">
        <f t="shared" si="252"/>
        <v>0</v>
      </c>
      <c r="GW70" s="254">
        <f t="shared" si="253"/>
        <v>0</v>
      </c>
      <c r="GX70" s="256">
        <f t="shared" si="254"/>
        <v>0</v>
      </c>
    </row>
    <row r="71" spans="1:206" ht="18" hidden="1" customHeight="1" thickBot="1" x14ac:dyDescent="0.3">
      <c r="A71" s="4"/>
      <c r="B71" s="180"/>
      <c r="C71" s="181"/>
      <c r="D71" s="180"/>
      <c r="E71" s="182"/>
      <c r="F71" s="604"/>
      <c r="G71" s="605"/>
      <c r="H71" s="349"/>
      <c r="I71" s="591"/>
      <c r="J71" s="592"/>
      <c r="K71" s="592"/>
      <c r="L71" s="592"/>
      <c r="M71" s="592"/>
      <c r="N71" s="592"/>
      <c r="O71" s="593"/>
      <c r="P71" s="171"/>
      <c r="Q71" s="171"/>
      <c r="R71" s="171"/>
      <c r="S71" s="304"/>
      <c r="T71" s="182"/>
      <c r="U71" s="235" t="str">
        <f t="shared" si="132"/>
        <v/>
      </c>
      <c r="V71" s="420"/>
      <c r="W71" s="606"/>
      <c r="X71" s="607"/>
      <c r="Y71" s="608"/>
      <c r="Z71" s="609"/>
      <c r="AA71" s="205"/>
      <c r="AB71" s="206"/>
      <c r="AC71" s="206"/>
      <c r="AD71" s="207"/>
      <c r="AE71" s="208"/>
      <c r="AF71" s="214"/>
      <c r="AG71" s="215"/>
      <c r="AH71" s="215"/>
      <c r="AI71" s="222"/>
      <c r="AJ71" s="278"/>
      <c r="AK71" s="598"/>
      <c r="AL71" s="599"/>
      <c r="AM71" s="610"/>
      <c r="AN71" s="611"/>
      <c r="AO71" s="471"/>
      <c r="AP71" s="472"/>
      <c r="AQ71" s="472"/>
      <c r="AR71" s="473"/>
      <c r="AS71" s="602"/>
      <c r="AT71" s="603"/>
      <c r="AU71" s="5"/>
      <c r="AW71" s="418">
        <f t="shared" si="255"/>
        <v>0</v>
      </c>
      <c r="AX71" s="423"/>
      <c r="AY71" s="424"/>
      <c r="AZ71" s="458"/>
      <c r="BD71" s="56"/>
      <c r="BE71" s="56"/>
      <c r="BF71" s="16"/>
      <c r="BG71" s="17" t="str">
        <f t="shared" si="133"/>
        <v/>
      </c>
      <c r="BH71" s="16"/>
      <c r="BI71" s="16"/>
      <c r="BJ71" s="16"/>
      <c r="BK71" s="16"/>
      <c r="BL71" s="239"/>
      <c r="BM71" s="230"/>
      <c r="BN71" s="216" t="b">
        <v>0</v>
      </c>
      <c r="BO71" s="38" t="b">
        <v>0</v>
      </c>
      <c r="BP71" s="270" t="b">
        <v>0</v>
      </c>
      <c r="BR71" s="228">
        <f t="shared" si="134"/>
        <v>0</v>
      </c>
      <c r="BU71" s="219">
        <f t="shared" si="256"/>
        <v>0</v>
      </c>
      <c r="BV71" s="1">
        <f t="shared" si="135"/>
        <v>0</v>
      </c>
      <c r="BX71" s="331">
        <f t="shared" si="136"/>
        <v>0</v>
      </c>
      <c r="BY71" s="332">
        <f t="shared" si="137"/>
        <v>0</v>
      </c>
      <c r="BZ71" s="257">
        <f t="shared" si="138"/>
        <v>0</v>
      </c>
      <c r="CA71" s="258">
        <f t="shared" si="138"/>
        <v>0</v>
      </c>
      <c r="CB71" s="258">
        <f t="shared" si="138"/>
        <v>0</v>
      </c>
      <c r="CC71" s="258">
        <f t="shared" si="138"/>
        <v>0</v>
      </c>
      <c r="CD71" s="170">
        <f t="shared" si="139"/>
        <v>0</v>
      </c>
      <c r="CE71" s="259">
        <f t="shared" si="140"/>
        <v>0</v>
      </c>
      <c r="CF71" s="259">
        <f t="shared" si="141"/>
        <v>0</v>
      </c>
      <c r="CG71" s="259">
        <f t="shared" si="142"/>
        <v>0</v>
      </c>
      <c r="CH71" s="259">
        <f t="shared" si="143"/>
        <v>0</v>
      </c>
      <c r="CI71" s="259">
        <f t="shared" si="144"/>
        <v>0</v>
      </c>
      <c r="CJ71" s="259">
        <f t="shared" si="145"/>
        <v>0</v>
      </c>
      <c r="CK71" s="259">
        <f t="shared" si="146"/>
        <v>0</v>
      </c>
      <c r="CL71" s="259">
        <f t="shared" si="147"/>
        <v>0</v>
      </c>
      <c r="CM71" s="259">
        <f t="shared" si="148"/>
        <v>0</v>
      </c>
      <c r="CN71" s="259">
        <f t="shared" si="149"/>
        <v>0</v>
      </c>
      <c r="CO71" s="259">
        <f t="shared" si="150"/>
        <v>0</v>
      </c>
      <c r="CP71" s="259">
        <f t="shared" si="151"/>
        <v>0</v>
      </c>
      <c r="CQ71" s="259">
        <f t="shared" si="152"/>
        <v>0</v>
      </c>
      <c r="CR71" s="259">
        <f t="shared" si="153"/>
        <v>0</v>
      </c>
      <c r="CS71" s="259">
        <f t="shared" si="154"/>
        <v>0</v>
      </c>
      <c r="CT71" s="259">
        <f t="shared" si="155"/>
        <v>0</v>
      </c>
      <c r="CU71" s="259">
        <f t="shared" si="156"/>
        <v>0</v>
      </c>
      <c r="CV71" s="260">
        <f t="shared" si="157"/>
        <v>0</v>
      </c>
      <c r="CW71" s="260">
        <f t="shared" si="158"/>
        <v>0</v>
      </c>
      <c r="CX71" s="260">
        <f t="shared" si="159"/>
        <v>0</v>
      </c>
      <c r="CY71" s="260">
        <f t="shared" si="160"/>
        <v>0</v>
      </c>
      <c r="CZ71" s="260">
        <f t="shared" si="161"/>
        <v>0</v>
      </c>
      <c r="DA71" s="260">
        <f t="shared" si="162"/>
        <v>0</v>
      </c>
      <c r="DB71" s="260">
        <f t="shared" si="163"/>
        <v>0</v>
      </c>
      <c r="DC71" s="260">
        <f t="shared" si="164"/>
        <v>0</v>
      </c>
      <c r="DD71" s="260">
        <f t="shared" si="165"/>
        <v>0</v>
      </c>
      <c r="DE71" s="260">
        <f t="shared" si="166"/>
        <v>0</v>
      </c>
      <c r="DF71" s="260">
        <f t="shared" si="167"/>
        <v>0</v>
      </c>
      <c r="DG71" s="260">
        <f t="shared" si="168"/>
        <v>0</v>
      </c>
      <c r="DH71" s="260">
        <f t="shared" si="169"/>
        <v>0</v>
      </c>
      <c r="DI71" s="260">
        <f t="shared" si="170"/>
        <v>0</v>
      </c>
      <c r="DJ71" s="260">
        <f t="shared" si="171"/>
        <v>0</v>
      </c>
      <c r="DK71" s="260">
        <f t="shared" si="172"/>
        <v>0</v>
      </c>
      <c r="DL71" s="260">
        <f t="shared" si="173"/>
        <v>0</v>
      </c>
      <c r="DM71" s="261">
        <f t="shared" si="174"/>
        <v>0</v>
      </c>
      <c r="DN71" s="262">
        <f t="shared" si="175"/>
        <v>0</v>
      </c>
      <c r="DO71" s="310"/>
      <c r="DP71" s="333">
        <f t="shared" si="176"/>
        <v>0</v>
      </c>
      <c r="DQ71" s="335">
        <f t="shared" si="257"/>
        <v>0</v>
      </c>
      <c r="DR71" s="263">
        <f t="shared" si="177"/>
        <v>0</v>
      </c>
      <c r="DS71" s="263">
        <f t="shared" si="177"/>
        <v>0</v>
      </c>
      <c r="DT71" s="263">
        <f t="shared" si="177"/>
        <v>0</v>
      </c>
      <c r="DU71" s="263">
        <f t="shared" si="177"/>
        <v>0</v>
      </c>
      <c r="DV71" s="170">
        <f t="shared" si="178"/>
        <v>0</v>
      </c>
      <c r="DW71" s="259">
        <f t="shared" si="179"/>
        <v>0</v>
      </c>
      <c r="DX71" s="259">
        <f t="shared" si="180"/>
        <v>0</v>
      </c>
      <c r="DY71" s="259">
        <f t="shared" si="181"/>
        <v>0</v>
      </c>
      <c r="DZ71" s="259">
        <f t="shared" si="182"/>
        <v>0</v>
      </c>
      <c r="EA71" s="259">
        <f t="shared" si="183"/>
        <v>0</v>
      </c>
      <c r="EB71" s="259">
        <f t="shared" si="184"/>
        <v>0</v>
      </c>
      <c r="EC71" s="259">
        <f t="shared" si="185"/>
        <v>0</v>
      </c>
      <c r="ED71" s="259">
        <f t="shared" si="186"/>
        <v>0</v>
      </c>
      <c r="EE71" s="259">
        <f t="shared" si="187"/>
        <v>0</v>
      </c>
      <c r="EF71" s="259">
        <f t="shared" si="188"/>
        <v>0</v>
      </c>
      <c r="EG71" s="259">
        <f t="shared" si="189"/>
        <v>0</v>
      </c>
      <c r="EH71" s="259">
        <f t="shared" si="190"/>
        <v>0</v>
      </c>
      <c r="EI71" s="259">
        <f t="shared" si="191"/>
        <v>0</v>
      </c>
      <c r="EJ71" s="259">
        <f t="shared" si="192"/>
        <v>0</v>
      </c>
      <c r="EK71" s="259">
        <f t="shared" si="193"/>
        <v>0</v>
      </c>
      <c r="EL71" s="259">
        <f t="shared" si="194"/>
        <v>0</v>
      </c>
      <c r="EM71" s="259">
        <f t="shared" si="195"/>
        <v>0</v>
      </c>
      <c r="EN71" s="260">
        <f t="shared" si="196"/>
        <v>0</v>
      </c>
      <c r="EO71" s="260">
        <f t="shared" si="197"/>
        <v>0</v>
      </c>
      <c r="EP71" s="260">
        <f t="shared" si="198"/>
        <v>0</v>
      </c>
      <c r="EQ71" s="260">
        <f t="shared" si="199"/>
        <v>0</v>
      </c>
      <c r="ER71" s="260">
        <f t="shared" si="200"/>
        <v>0</v>
      </c>
      <c r="ES71" s="260">
        <f t="shared" si="201"/>
        <v>0</v>
      </c>
      <c r="ET71" s="260">
        <f t="shared" si="202"/>
        <v>0</v>
      </c>
      <c r="EU71" s="260">
        <f t="shared" si="203"/>
        <v>0</v>
      </c>
      <c r="EV71" s="260">
        <f t="shared" si="204"/>
        <v>0</v>
      </c>
      <c r="EW71" s="260">
        <f t="shared" si="205"/>
        <v>0</v>
      </c>
      <c r="EX71" s="260">
        <f t="shared" si="206"/>
        <v>0</v>
      </c>
      <c r="EY71" s="260">
        <f t="shared" si="207"/>
        <v>0</v>
      </c>
      <c r="EZ71" s="260">
        <f t="shared" si="208"/>
        <v>0</v>
      </c>
      <c r="FA71" s="260">
        <f t="shared" si="209"/>
        <v>0</v>
      </c>
      <c r="FB71" s="260">
        <f t="shared" si="210"/>
        <v>0</v>
      </c>
      <c r="FC71" s="260">
        <f t="shared" si="211"/>
        <v>0</v>
      </c>
      <c r="FD71" s="260">
        <f t="shared" si="212"/>
        <v>0</v>
      </c>
      <c r="FE71" s="261">
        <f t="shared" si="213"/>
        <v>0</v>
      </c>
      <c r="FF71" s="262">
        <f t="shared" si="214"/>
        <v>0</v>
      </c>
      <c r="FG71" s="310"/>
      <c r="FH71" s="333">
        <f t="shared" si="215"/>
        <v>0</v>
      </c>
      <c r="FI71" s="334">
        <f t="shared" si="216"/>
        <v>0</v>
      </c>
      <c r="FJ71" s="245">
        <f t="shared" si="217"/>
        <v>0</v>
      </c>
      <c r="FK71" s="245">
        <f t="shared" si="217"/>
        <v>0</v>
      </c>
      <c r="FL71" s="245">
        <f t="shared" si="217"/>
        <v>0</v>
      </c>
      <c r="FM71" s="245">
        <f t="shared" si="217"/>
        <v>0</v>
      </c>
      <c r="FN71" s="170">
        <f t="shared" si="218"/>
        <v>0</v>
      </c>
      <c r="FO71" s="252">
        <f t="shared" si="219"/>
        <v>0</v>
      </c>
      <c r="FP71" s="252">
        <f t="shared" si="220"/>
        <v>0</v>
      </c>
      <c r="FQ71" s="252">
        <f t="shared" si="221"/>
        <v>0</v>
      </c>
      <c r="FR71" s="252">
        <f t="shared" si="222"/>
        <v>0</v>
      </c>
      <c r="FS71" s="252">
        <f t="shared" si="223"/>
        <v>0</v>
      </c>
      <c r="FT71" s="252">
        <f t="shared" si="224"/>
        <v>0</v>
      </c>
      <c r="FU71" s="252">
        <f t="shared" si="225"/>
        <v>0</v>
      </c>
      <c r="FV71" s="252">
        <f t="shared" si="226"/>
        <v>0</v>
      </c>
      <c r="FW71" s="252">
        <f t="shared" si="227"/>
        <v>0</v>
      </c>
      <c r="FX71" s="252">
        <f t="shared" si="228"/>
        <v>0</v>
      </c>
      <c r="FY71" s="252">
        <f t="shared" si="229"/>
        <v>0</v>
      </c>
      <c r="FZ71" s="252">
        <f t="shared" si="230"/>
        <v>0</v>
      </c>
      <c r="GA71" s="252">
        <f t="shared" si="231"/>
        <v>0</v>
      </c>
      <c r="GB71" s="252">
        <f t="shared" si="232"/>
        <v>0</v>
      </c>
      <c r="GC71" s="252">
        <f t="shared" si="233"/>
        <v>0</v>
      </c>
      <c r="GD71" s="252">
        <f t="shared" si="234"/>
        <v>0</v>
      </c>
      <c r="GE71" s="252">
        <f t="shared" si="235"/>
        <v>0</v>
      </c>
      <c r="GF71" s="253">
        <f t="shared" si="236"/>
        <v>0</v>
      </c>
      <c r="GG71" s="253">
        <f t="shared" si="237"/>
        <v>0</v>
      </c>
      <c r="GH71" s="253">
        <f t="shared" si="238"/>
        <v>0</v>
      </c>
      <c r="GI71" s="253">
        <f t="shared" si="239"/>
        <v>0</v>
      </c>
      <c r="GJ71" s="253">
        <f t="shared" si="240"/>
        <v>0</v>
      </c>
      <c r="GK71" s="253">
        <f t="shared" si="241"/>
        <v>0</v>
      </c>
      <c r="GL71" s="253">
        <f t="shared" si="242"/>
        <v>0</v>
      </c>
      <c r="GM71" s="253">
        <f t="shared" si="243"/>
        <v>0</v>
      </c>
      <c r="GN71" s="253">
        <f t="shared" si="244"/>
        <v>0</v>
      </c>
      <c r="GO71" s="253">
        <f t="shared" si="245"/>
        <v>0</v>
      </c>
      <c r="GP71" s="253">
        <f t="shared" si="246"/>
        <v>0</v>
      </c>
      <c r="GQ71" s="253">
        <f t="shared" si="247"/>
        <v>0</v>
      </c>
      <c r="GR71" s="253">
        <f t="shared" si="248"/>
        <v>0</v>
      </c>
      <c r="GS71" s="253">
        <f t="shared" si="249"/>
        <v>0</v>
      </c>
      <c r="GT71" s="253">
        <f t="shared" si="250"/>
        <v>0</v>
      </c>
      <c r="GU71" s="253">
        <f t="shared" si="251"/>
        <v>0</v>
      </c>
      <c r="GV71" s="253">
        <f t="shared" si="252"/>
        <v>0</v>
      </c>
      <c r="GW71" s="254">
        <f t="shared" si="253"/>
        <v>0</v>
      </c>
      <c r="GX71" s="256">
        <f t="shared" si="254"/>
        <v>0</v>
      </c>
    </row>
    <row r="72" spans="1:206" ht="18" hidden="1" customHeight="1" thickBot="1" x14ac:dyDescent="0.3">
      <c r="A72" s="4"/>
      <c r="B72" s="180"/>
      <c r="C72" s="181"/>
      <c r="D72" s="180"/>
      <c r="E72" s="182"/>
      <c r="F72" s="604"/>
      <c r="G72" s="605"/>
      <c r="H72" s="349"/>
      <c r="I72" s="591"/>
      <c r="J72" s="592"/>
      <c r="K72" s="592"/>
      <c r="L72" s="592"/>
      <c r="M72" s="592"/>
      <c r="N72" s="592"/>
      <c r="O72" s="593"/>
      <c r="P72" s="171"/>
      <c r="Q72" s="171"/>
      <c r="R72" s="171"/>
      <c r="S72" s="304"/>
      <c r="T72" s="182"/>
      <c r="U72" s="235" t="str">
        <f t="shared" si="132"/>
        <v/>
      </c>
      <c r="V72" s="420"/>
      <c r="W72" s="606"/>
      <c r="X72" s="607"/>
      <c r="Y72" s="608"/>
      <c r="Z72" s="609"/>
      <c r="AA72" s="205"/>
      <c r="AB72" s="206"/>
      <c r="AC72" s="206"/>
      <c r="AD72" s="207"/>
      <c r="AE72" s="208"/>
      <c r="AF72" s="214"/>
      <c r="AG72" s="215"/>
      <c r="AH72" s="215"/>
      <c r="AI72" s="222"/>
      <c r="AJ72" s="278"/>
      <c r="AK72" s="598"/>
      <c r="AL72" s="599"/>
      <c r="AM72" s="610"/>
      <c r="AN72" s="611"/>
      <c r="AO72" s="471"/>
      <c r="AP72" s="472"/>
      <c r="AQ72" s="472"/>
      <c r="AR72" s="473"/>
      <c r="AS72" s="602"/>
      <c r="AT72" s="603"/>
      <c r="AU72" s="5"/>
      <c r="AW72" s="418">
        <f t="shared" si="255"/>
        <v>0</v>
      </c>
      <c r="AX72" s="423"/>
      <c r="AY72" s="424"/>
      <c r="AZ72" s="458"/>
      <c r="BD72" s="56"/>
      <c r="BE72" s="56"/>
      <c r="BF72" s="16"/>
      <c r="BG72" s="17" t="str">
        <f t="shared" si="133"/>
        <v/>
      </c>
      <c r="BH72" s="16"/>
      <c r="BI72" s="16"/>
      <c r="BJ72" s="16"/>
      <c r="BK72" s="16"/>
      <c r="BL72" s="239"/>
      <c r="BM72" s="230"/>
      <c r="BN72" s="216" t="b">
        <v>0</v>
      </c>
      <c r="BO72" s="38" t="b">
        <v>0</v>
      </c>
      <c r="BP72" s="270" t="b">
        <v>0</v>
      </c>
      <c r="BR72" s="228">
        <f t="shared" si="134"/>
        <v>0</v>
      </c>
      <c r="BU72" s="219">
        <f t="shared" si="256"/>
        <v>0</v>
      </c>
      <c r="BV72" s="1">
        <f t="shared" si="135"/>
        <v>0</v>
      </c>
      <c r="BX72" s="331">
        <f t="shared" si="136"/>
        <v>0</v>
      </c>
      <c r="BY72" s="332">
        <f t="shared" si="137"/>
        <v>0</v>
      </c>
      <c r="BZ72" s="257">
        <f t="shared" si="138"/>
        <v>0</v>
      </c>
      <c r="CA72" s="258">
        <f t="shared" si="138"/>
        <v>0</v>
      </c>
      <c r="CB72" s="258">
        <f t="shared" si="138"/>
        <v>0</v>
      </c>
      <c r="CC72" s="258">
        <f t="shared" si="138"/>
        <v>0</v>
      </c>
      <c r="CD72" s="170">
        <f t="shared" si="139"/>
        <v>0</v>
      </c>
      <c r="CE72" s="259">
        <f t="shared" si="140"/>
        <v>0</v>
      </c>
      <c r="CF72" s="259">
        <f t="shared" si="141"/>
        <v>0</v>
      </c>
      <c r="CG72" s="259">
        <f t="shared" si="142"/>
        <v>0</v>
      </c>
      <c r="CH72" s="259">
        <f t="shared" si="143"/>
        <v>0</v>
      </c>
      <c r="CI72" s="259">
        <f t="shared" si="144"/>
        <v>0</v>
      </c>
      <c r="CJ72" s="259">
        <f t="shared" si="145"/>
        <v>0</v>
      </c>
      <c r="CK72" s="259">
        <f t="shared" si="146"/>
        <v>0</v>
      </c>
      <c r="CL72" s="259">
        <f t="shared" si="147"/>
        <v>0</v>
      </c>
      <c r="CM72" s="259">
        <f t="shared" si="148"/>
        <v>0</v>
      </c>
      <c r="CN72" s="259">
        <f t="shared" si="149"/>
        <v>0</v>
      </c>
      <c r="CO72" s="259">
        <f t="shared" si="150"/>
        <v>0</v>
      </c>
      <c r="CP72" s="259">
        <f t="shared" si="151"/>
        <v>0</v>
      </c>
      <c r="CQ72" s="259">
        <f t="shared" si="152"/>
        <v>0</v>
      </c>
      <c r="CR72" s="259">
        <f t="shared" si="153"/>
        <v>0</v>
      </c>
      <c r="CS72" s="259">
        <f t="shared" si="154"/>
        <v>0</v>
      </c>
      <c r="CT72" s="259">
        <f t="shared" si="155"/>
        <v>0</v>
      </c>
      <c r="CU72" s="259">
        <f t="shared" si="156"/>
        <v>0</v>
      </c>
      <c r="CV72" s="260">
        <f t="shared" si="157"/>
        <v>0</v>
      </c>
      <c r="CW72" s="260">
        <f t="shared" si="158"/>
        <v>0</v>
      </c>
      <c r="CX72" s="260">
        <f t="shared" si="159"/>
        <v>0</v>
      </c>
      <c r="CY72" s="260">
        <f t="shared" si="160"/>
        <v>0</v>
      </c>
      <c r="CZ72" s="260">
        <f t="shared" si="161"/>
        <v>0</v>
      </c>
      <c r="DA72" s="260">
        <f t="shared" si="162"/>
        <v>0</v>
      </c>
      <c r="DB72" s="260">
        <f t="shared" si="163"/>
        <v>0</v>
      </c>
      <c r="DC72" s="260">
        <f t="shared" si="164"/>
        <v>0</v>
      </c>
      <c r="DD72" s="260">
        <f t="shared" si="165"/>
        <v>0</v>
      </c>
      <c r="DE72" s="260">
        <f t="shared" si="166"/>
        <v>0</v>
      </c>
      <c r="DF72" s="260">
        <f t="shared" si="167"/>
        <v>0</v>
      </c>
      <c r="DG72" s="260">
        <f t="shared" si="168"/>
        <v>0</v>
      </c>
      <c r="DH72" s="260">
        <f t="shared" si="169"/>
        <v>0</v>
      </c>
      <c r="DI72" s="260">
        <f t="shared" si="170"/>
        <v>0</v>
      </c>
      <c r="DJ72" s="260">
        <f t="shared" si="171"/>
        <v>0</v>
      </c>
      <c r="DK72" s="260">
        <f t="shared" si="172"/>
        <v>0</v>
      </c>
      <c r="DL72" s="260">
        <f t="shared" si="173"/>
        <v>0</v>
      </c>
      <c r="DM72" s="261">
        <f t="shared" si="174"/>
        <v>0</v>
      </c>
      <c r="DN72" s="262">
        <f t="shared" si="175"/>
        <v>0</v>
      </c>
      <c r="DO72" s="310"/>
      <c r="DP72" s="333">
        <f t="shared" si="176"/>
        <v>0</v>
      </c>
      <c r="DQ72" s="335">
        <f t="shared" si="257"/>
        <v>0</v>
      </c>
      <c r="DR72" s="263">
        <f t="shared" si="177"/>
        <v>0</v>
      </c>
      <c r="DS72" s="263">
        <f t="shared" si="177"/>
        <v>0</v>
      </c>
      <c r="DT72" s="263">
        <f t="shared" si="177"/>
        <v>0</v>
      </c>
      <c r="DU72" s="263">
        <f t="shared" si="177"/>
        <v>0</v>
      </c>
      <c r="DV72" s="170">
        <f t="shared" si="178"/>
        <v>0</v>
      </c>
      <c r="DW72" s="259">
        <f t="shared" si="179"/>
        <v>0</v>
      </c>
      <c r="DX72" s="259">
        <f t="shared" si="180"/>
        <v>0</v>
      </c>
      <c r="DY72" s="259">
        <f t="shared" si="181"/>
        <v>0</v>
      </c>
      <c r="DZ72" s="259">
        <f t="shared" si="182"/>
        <v>0</v>
      </c>
      <c r="EA72" s="259">
        <f t="shared" si="183"/>
        <v>0</v>
      </c>
      <c r="EB72" s="259">
        <f t="shared" si="184"/>
        <v>0</v>
      </c>
      <c r="EC72" s="259">
        <f t="shared" si="185"/>
        <v>0</v>
      </c>
      <c r="ED72" s="259">
        <f t="shared" si="186"/>
        <v>0</v>
      </c>
      <c r="EE72" s="259">
        <f t="shared" si="187"/>
        <v>0</v>
      </c>
      <c r="EF72" s="259">
        <f t="shared" si="188"/>
        <v>0</v>
      </c>
      <c r="EG72" s="259">
        <f t="shared" si="189"/>
        <v>0</v>
      </c>
      <c r="EH72" s="259">
        <f t="shared" si="190"/>
        <v>0</v>
      </c>
      <c r="EI72" s="259">
        <f t="shared" si="191"/>
        <v>0</v>
      </c>
      <c r="EJ72" s="259">
        <f t="shared" si="192"/>
        <v>0</v>
      </c>
      <c r="EK72" s="259">
        <f t="shared" si="193"/>
        <v>0</v>
      </c>
      <c r="EL72" s="259">
        <f t="shared" si="194"/>
        <v>0</v>
      </c>
      <c r="EM72" s="259">
        <f t="shared" si="195"/>
        <v>0</v>
      </c>
      <c r="EN72" s="260">
        <f t="shared" si="196"/>
        <v>0</v>
      </c>
      <c r="EO72" s="260">
        <f t="shared" si="197"/>
        <v>0</v>
      </c>
      <c r="EP72" s="260">
        <f t="shared" si="198"/>
        <v>0</v>
      </c>
      <c r="EQ72" s="260">
        <f t="shared" si="199"/>
        <v>0</v>
      </c>
      <c r="ER72" s="260">
        <f t="shared" si="200"/>
        <v>0</v>
      </c>
      <c r="ES72" s="260">
        <f t="shared" si="201"/>
        <v>0</v>
      </c>
      <c r="ET72" s="260">
        <f t="shared" si="202"/>
        <v>0</v>
      </c>
      <c r="EU72" s="260">
        <f t="shared" si="203"/>
        <v>0</v>
      </c>
      <c r="EV72" s="260">
        <f t="shared" si="204"/>
        <v>0</v>
      </c>
      <c r="EW72" s="260">
        <f t="shared" si="205"/>
        <v>0</v>
      </c>
      <c r="EX72" s="260">
        <f t="shared" si="206"/>
        <v>0</v>
      </c>
      <c r="EY72" s="260">
        <f t="shared" si="207"/>
        <v>0</v>
      </c>
      <c r="EZ72" s="260">
        <f t="shared" si="208"/>
        <v>0</v>
      </c>
      <c r="FA72" s="260">
        <f t="shared" si="209"/>
        <v>0</v>
      </c>
      <c r="FB72" s="260">
        <f t="shared" si="210"/>
        <v>0</v>
      </c>
      <c r="FC72" s="260">
        <f t="shared" si="211"/>
        <v>0</v>
      </c>
      <c r="FD72" s="260">
        <f t="shared" si="212"/>
        <v>0</v>
      </c>
      <c r="FE72" s="261">
        <f t="shared" si="213"/>
        <v>0</v>
      </c>
      <c r="FF72" s="262">
        <f t="shared" si="214"/>
        <v>0</v>
      </c>
      <c r="FG72" s="310"/>
      <c r="FH72" s="333">
        <f t="shared" si="215"/>
        <v>0</v>
      </c>
      <c r="FI72" s="334">
        <f t="shared" si="216"/>
        <v>0</v>
      </c>
      <c r="FJ72" s="245">
        <f t="shared" si="217"/>
        <v>0</v>
      </c>
      <c r="FK72" s="245">
        <f t="shared" si="217"/>
        <v>0</v>
      </c>
      <c r="FL72" s="245">
        <f t="shared" si="217"/>
        <v>0</v>
      </c>
      <c r="FM72" s="245">
        <f t="shared" si="217"/>
        <v>0</v>
      </c>
      <c r="FN72" s="170">
        <f t="shared" si="218"/>
        <v>0</v>
      </c>
      <c r="FO72" s="252">
        <f t="shared" si="219"/>
        <v>0</v>
      </c>
      <c r="FP72" s="252">
        <f t="shared" si="220"/>
        <v>0</v>
      </c>
      <c r="FQ72" s="252">
        <f t="shared" si="221"/>
        <v>0</v>
      </c>
      <c r="FR72" s="252">
        <f t="shared" si="222"/>
        <v>0</v>
      </c>
      <c r="FS72" s="252">
        <f t="shared" si="223"/>
        <v>0</v>
      </c>
      <c r="FT72" s="252">
        <f t="shared" si="224"/>
        <v>0</v>
      </c>
      <c r="FU72" s="252">
        <f t="shared" si="225"/>
        <v>0</v>
      </c>
      <c r="FV72" s="252">
        <f t="shared" si="226"/>
        <v>0</v>
      </c>
      <c r="FW72" s="252">
        <f t="shared" si="227"/>
        <v>0</v>
      </c>
      <c r="FX72" s="252">
        <f t="shared" si="228"/>
        <v>0</v>
      </c>
      <c r="FY72" s="252">
        <f t="shared" si="229"/>
        <v>0</v>
      </c>
      <c r="FZ72" s="252">
        <f t="shared" si="230"/>
        <v>0</v>
      </c>
      <c r="GA72" s="252">
        <f t="shared" si="231"/>
        <v>0</v>
      </c>
      <c r="GB72" s="252">
        <f t="shared" si="232"/>
        <v>0</v>
      </c>
      <c r="GC72" s="252">
        <f t="shared" si="233"/>
        <v>0</v>
      </c>
      <c r="GD72" s="252">
        <f t="shared" si="234"/>
        <v>0</v>
      </c>
      <c r="GE72" s="252">
        <f t="shared" si="235"/>
        <v>0</v>
      </c>
      <c r="GF72" s="253">
        <f t="shared" si="236"/>
        <v>0</v>
      </c>
      <c r="GG72" s="253">
        <f t="shared" si="237"/>
        <v>0</v>
      </c>
      <c r="GH72" s="253">
        <f t="shared" si="238"/>
        <v>0</v>
      </c>
      <c r="GI72" s="253">
        <f t="shared" si="239"/>
        <v>0</v>
      </c>
      <c r="GJ72" s="253">
        <f t="shared" si="240"/>
        <v>0</v>
      </c>
      <c r="GK72" s="253">
        <f t="shared" si="241"/>
        <v>0</v>
      </c>
      <c r="GL72" s="253">
        <f t="shared" si="242"/>
        <v>0</v>
      </c>
      <c r="GM72" s="253">
        <f t="shared" si="243"/>
        <v>0</v>
      </c>
      <c r="GN72" s="253">
        <f t="shared" si="244"/>
        <v>0</v>
      </c>
      <c r="GO72" s="253">
        <f t="shared" si="245"/>
        <v>0</v>
      </c>
      <c r="GP72" s="253">
        <f t="shared" si="246"/>
        <v>0</v>
      </c>
      <c r="GQ72" s="253">
        <f t="shared" si="247"/>
        <v>0</v>
      </c>
      <c r="GR72" s="253">
        <f t="shared" si="248"/>
        <v>0</v>
      </c>
      <c r="GS72" s="253">
        <f t="shared" si="249"/>
        <v>0</v>
      </c>
      <c r="GT72" s="253">
        <f t="shared" si="250"/>
        <v>0</v>
      </c>
      <c r="GU72" s="253">
        <f t="shared" si="251"/>
        <v>0</v>
      </c>
      <c r="GV72" s="253">
        <f t="shared" si="252"/>
        <v>0</v>
      </c>
      <c r="GW72" s="254">
        <f t="shared" si="253"/>
        <v>0</v>
      </c>
      <c r="GX72" s="256">
        <f t="shared" si="254"/>
        <v>0</v>
      </c>
    </row>
    <row r="73" spans="1:206" ht="18" hidden="1" customHeight="1" thickBot="1" x14ac:dyDescent="0.3">
      <c r="A73" s="4"/>
      <c r="B73" s="180"/>
      <c r="C73" s="181"/>
      <c r="D73" s="180"/>
      <c r="E73" s="182"/>
      <c r="F73" s="604"/>
      <c r="G73" s="605"/>
      <c r="H73" s="349"/>
      <c r="I73" s="591"/>
      <c r="J73" s="592"/>
      <c r="K73" s="592"/>
      <c r="L73" s="592"/>
      <c r="M73" s="592"/>
      <c r="N73" s="592"/>
      <c r="O73" s="593"/>
      <c r="P73" s="171"/>
      <c r="Q73" s="171"/>
      <c r="R73" s="171"/>
      <c r="S73" s="304"/>
      <c r="T73" s="182"/>
      <c r="U73" s="235" t="str">
        <f t="shared" si="132"/>
        <v/>
      </c>
      <c r="V73" s="420"/>
      <c r="W73" s="606"/>
      <c r="X73" s="607"/>
      <c r="Y73" s="608"/>
      <c r="Z73" s="609"/>
      <c r="AA73" s="205"/>
      <c r="AB73" s="206"/>
      <c r="AC73" s="206"/>
      <c r="AD73" s="207"/>
      <c r="AE73" s="208"/>
      <c r="AF73" s="214"/>
      <c r="AG73" s="215"/>
      <c r="AH73" s="215"/>
      <c r="AI73" s="222"/>
      <c r="AJ73" s="278"/>
      <c r="AK73" s="598"/>
      <c r="AL73" s="599"/>
      <c r="AM73" s="610"/>
      <c r="AN73" s="611"/>
      <c r="AO73" s="471"/>
      <c r="AP73" s="472"/>
      <c r="AQ73" s="472"/>
      <c r="AR73" s="473"/>
      <c r="AS73" s="602"/>
      <c r="AT73" s="603"/>
      <c r="AU73" s="5"/>
      <c r="AW73" s="418">
        <f t="shared" si="255"/>
        <v>0</v>
      </c>
      <c r="AX73" s="423"/>
      <c r="AY73" s="424"/>
      <c r="AZ73" s="458"/>
      <c r="BD73" s="56"/>
      <c r="BE73" s="56"/>
      <c r="BF73" s="16"/>
      <c r="BG73" s="17" t="str">
        <f t="shared" si="133"/>
        <v/>
      </c>
      <c r="BH73" s="16"/>
      <c r="BI73" s="16"/>
      <c r="BJ73" s="16"/>
      <c r="BK73" s="16"/>
      <c r="BL73" s="239"/>
      <c r="BM73" s="230"/>
      <c r="BN73" s="216" t="b">
        <v>0</v>
      </c>
      <c r="BO73" s="38" t="b">
        <v>0</v>
      </c>
      <c r="BP73" s="270" t="b">
        <v>0</v>
      </c>
      <c r="BR73" s="228">
        <f t="shared" si="134"/>
        <v>0</v>
      </c>
      <c r="BU73" s="219">
        <f t="shared" si="256"/>
        <v>0</v>
      </c>
      <c r="BV73" s="1">
        <f t="shared" si="135"/>
        <v>0</v>
      </c>
      <c r="BX73" s="331">
        <f t="shared" si="136"/>
        <v>0</v>
      </c>
      <c r="BY73" s="332">
        <f t="shared" si="137"/>
        <v>0</v>
      </c>
      <c r="BZ73" s="257">
        <f t="shared" si="138"/>
        <v>0</v>
      </c>
      <c r="CA73" s="258">
        <f t="shared" si="138"/>
        <v>0</v>
      </c>
      <c r="CB73" s="258">
        <f t="shared" si="138"/>
        <v>0</v>
      </c>
      <c r="CC73" s="258">
        <f t="shared" si="138"/>
        <v>0</v>
      </c>
      <c r="CD73" s="170">
        <f t="shared" si="139"/>
        <v>0</v>
      </c>
      <c r="CE73" s="259">
        <f t="shared" si="140"/>
        <v>0</v>
      </c>
      <c r="CF73" s="259">
        <f t="shared" si="141"/>
        <v>0</v>
      </c>
      <c r="CG73" s="259">
        <f t="shared" si="142"/>
        <v>0</v>
      </c>
      <c r="CH73" s="259">
        <f t="shared" si="143"/>
        <v>0</v>
      </c>
      <c r="CI73" s="259">
        <f t="shared" si="144"/>
        <v>0</v>
      </c>
      <c r="CJ73" s="259">
        <f t="shared" si="145"/>
        <v>0</v>
      </c>
      <c r="CK73" s="259">
        <f t="shared" si="146"/>
        <v>0</v>
      </c>
      <c r="CL73" s="259">
        <f t="shared" si="147"/>
        <v>0</v>
      </c>
      <c r="CM73" s="259">
        <f t="shared" si="148"/>
        <v>0</v>
      </c>
      <c r="CN73" s="259">
        <f t="shared" si="149"/>
        <v>0</v>
      </c>
      <c r="CO73" s="259">
        <f t="shared" si="150"/>
        <v>0</v>
      </c>
      <c r="CP73" s="259">
        <f t="shared" si="151"/>
        <v>0</v>
      </c>
      <c r="CQ73" s="259">
        <f t="shared" si="152"/>
        <v>0</v>
      </c>
      <c r="CR73" s="259">
        <f t="shared" si="153"/>
        <v>0</v>
      </c>
      <c r="CS73" s="259">
        <f t="shared" si="154"/>
        <v>0</v>
      </c>
      <c r="CT73" s="259">
        <f t="shared" si="155"/>
        <v>0</v>
      </c>
      <c r="CU73" s="259">
        <f t="shared" si="156"/>
        <v>0</v>
      </c>
      <c r="CV73" s="260">
        <f t="shared" si="157"/>
        <v>0</v>
      </c>
      <c r="CW73" s="260">
        <f t="shared" si="158"/>
        <v>0</v>
      </c>
      <c r="CX73" s="260">
        <f t="shared" si="159"/>
        <v>0</v>
      </c>
      <c r="CY73" s="260">
        <f t="shared" si="160"/>
        <v>0</v>
      </c>
      <c r="CZ73" s="260">
        <f t="shared" si="161"/>
        <v>0</v>
      </c>
      <c r="DA73" s="260">
        <f t="shared" si="162"/>
        <v>0</v>
      </c>
      <c r="DB73" s="260">
        <f t="shared" si="163"/>
        <v>0</v>
      </c>
      <c r="DC73" s="260">
        <f t="shared" si="164"/>
        <v>0</v>
      </c>
      <c r="DD73" s="260">
        <f t="shared" si="165"/>
        <v>0</v>
      </c>
      <c r="DE73" s="260">
        <f t="shared" si="166"/>
        <v>0</v>
      </c>
      <c r="DF73" s="260">
        <f t="shared" si="167"/>
        <v>0</v>
      </c>
      <c r="DG73" s="260">
        <f t="shared" si="168"/>
        <v>0</v>
      </c>
      <c r="DH73" s="260">
        <f t="shared" si="169"/>
        <v>0</v>
      </c>
      <c r="DI73" s="260">
        <f t="shared" si="170"/>
        <v>0</v>
      </c>
      <c r="DJ73" s="260">
        <f t="shared" si="171"/>
        <v>0</v>
      </c>
      <c r="DK73" s="260">
        <f t="shared" si="172"/>
        <v>0</v>
      </c>
      <c r="DL73" s="260">
        <f t="shared" si="173"/>
        <v>0</v>
      </c>
      <c r="DM73" s="261">
        <f t="shared" si="174"/>
        <v>0</v>
      </c>
      <c r="DN73" s="262">
        <f t="shared" si="175"/>
        <v>0</v>
      </c>
      <c r="DO73" s="310"/>
      <c r="DP73" s="333">
        <f t="shared" si="176"/>
        <v>0</v>
      </c>
      <c r="DQ73" s="335">
        <f t="shared" si="257"/>
        <v>0</v>
      </c>
      <c r="DR73" s="263">
        <f t="shared" si="177"/>
        <v>0</v>
      </c>
      <c r="DS73" s="263">
        <f t="shared" si="177"/>
        <v>0</v>
      </c>
      <c r="DT73" s="263">
        <f t="shared" si="177"/>
        <v>0</v>
      </c>
      <c r="DU73" s="263">
        <f t="shared" si="177"/>
        <v>0</v>
      </c>
      <c r="DV73" s="170">
        <f t="shared" si="178"/>
        <v>0</v>
      </c>
      <c r="DW73" s="259">
        <f t="shared" si="179"/>
        <v>0</v>
      </c>
      <c r="DX73" s="259">
        <f t="shared" si="180"/>
        <v>0</v>
      </c>
      <c r="DY73" s="259">
        <f t="shared" si="181"/>
        <v>0</v>
      </c>
      <c r="DZ73" s="259">
        <f t="shared" si="182"/>
        <v>0</v>
      </c>
      <c r="EA73" s="259">
        <f t="shared" si="183"/>
        <v>0</v>
      </c>
      <c r="EB73" s="259">
        <f t="shared" si="184"/>
        <v>0</v>
      </c>
      <c r="EC73" s="259">
        <f t="shared" si="185"/>
        <v>0</v>
      </c>
      <c r="ED73" s="259">
        <f t="shared" si="186"/>
        <v>0</v>
      </c>
      <c r="EE73" s="259">
        <f t="shared" si="187"/>
        <v>0</v>
      </c>
      <c r="EF73" s="259">
        <f t="shared" si="188"/>
        <v>0</v>
      </c>
      <c r="EG73" s="259">
        <f t="shared" si="189"/>
        <v>0</v>
      </c>
      <c r="EH73" s="259">
        <f t="shared" si="190"/>
        <v>0</v>
      </c>
      <c r="EI73" s="259">
        <f t="shared" si="191"/>
        <v>0</v>
      </c>
      <c r="EJ73" s="259">
        <f t="shared" si="192"/>
        <v>0</v>
      </c>
      <c r="EK73" s="259">
        <f t="shared" si="193"/>
        <v>0</v>
      </c>
      <c r="EL73" s="259">
        <f t="shared" si="194"/>
        <v>0</v>
      </c>
      <c r="EM73" s="259">
        <f t="shared" si="195"/>
        <v>0</v>
      </c>
      <c r="EN73" s="260">
        <f t="shared" si="196"/>
        <v>0</v>
      </c>
      <c r="EO73" s="260">
        <f t="shared" si="197"/>
        <v>0</v>
      </c>
      <c r="EP73" s="260">
        <f t="shared" si="198"/>
        <v>0</v>
      </c>
      <c r="EQ73" s="260">
        <f t="shared" si="199"/>
        <v>0</v>
      </c>
      <c r="ER73" s="260">
        <f t="shared" si="200"/>
        <v>0</v>
      </c>
      <c r="ES73" s="260">
        <f t="shared" si="201"/>
        <v>0</v>
      </c>
      <c r="ET73" s="260">
        <f t="shared" si="202"/>
        <v>0</v>
      </c>
      <c r="EU73" s="260">
        <f t="shared" si="203"/>
        <v>0</v>
      </c>
      <c r="EV73" s="260">
        <f t="shared" si="204"/>
        <v>0</v>
      </c>
      <c r="EW73" s="260">
        <f t="shared" si="205"/>
        <v>0</v>
      </c>
      <c r="EX73" s="260">
        <f t="shared" si="206"/>
        <v>0</v>
      </c>
      <c r="EY73" s="260">
        <f t="shared" si="207"/>
        <v>0</v>
      </c>
      <c r="EZ73" s="260">
        <f t="shared" si="208"/>
        <v>0</v>
      </c>
      <c r="FA73" s="260">
        <f t="shared" si="209"/>
        <v>0</v>
      </c>
      <c r="FB73" s="260">
        <f t="shared" si="210"/>
        <v>0</v>
      </c>
      <c r="FC73" s="260">
        <f t="shared" si="211"/>
        <v>0</v>
      </c>
      <c r="FD73" s="260">
        <f t="shared" si="212"/>
        <v>0</v>
      </c>
      <c r="FE73" s="261">
        <f t="shared" si="213"/>
        <v>0</v>
      </c>
      <c r="FF73" s="262">
        <f t="shared" si="214"/>
        <v>0</v>
      </c>
      <c r="FG73" s="310"/>
      <c r="FH73" s="333">
        <f t="shared" si="215"/>
        <v>0</v>
      </c>
      <c r="FI73" s="334">
        <f t="shared" si="216"/>
        <v>0</v>
      </c>
      <c r="FJ73" s="245">
        <f t="shared" si="217"/>
        <v>0</v>
      </c>
      <c r="FK73" s="245">
        <f t="shared" si="217"/>
        <v>0</v>
      </c>
      <c r="FL73" s="245">
        <f t="shared" si="217"/>
        <v>0</v>
      </c>
      <c r="FM73" s="245">
        <f t="shared" si="217"/>
        <v>0</v>
      </c>
      <c r="FN73" s="170">
        <f t="shared" si="218"/>
        <v>0</v>
      </c>
      <c r="FO73" s="252">
        <f t="shared" si="219"/>
        <v>0</v>
      </c>
      <c r="FP73" s="252">
        <f t="shared" si="220"/>
        <v>0</v>
      </c>
      <c r="FQ73" s="252">
        <f t="shared" si="221"/>
        <v>0</v>
      </c>
      <c r="FR73" s="252">
        <f t="shared" si="222"/>
        <v>0</v>
      </c>
      <c r="FS73" s="252">
        <f t="shared" si="223"/>
        <v>0</v>
      </c>
      <c r="FT73" s="252">
        <f t="shared" si="224"/>
        <v>0</v>
      </c>
      <c r="FU73" s="252">
        <f t="shared" si="225"/>
        <v>0</v>
      </c>
      <c r="FV73" s="252">
        <f t="shared" si="226"/>
        <v>0</v>
      </c>
      <c r="FW73" s="252">
        <f t="shared" si="227"/>
        <v>0</v>
      </c>
      <c r="FX73" s="252">
        <f t="shared" si="228"/>
        <v>0</v>
      </c>
      <c r="FY73" s="252">
        <f t="shared" si="229"/>
        <v>0</v>
      </c>
      <c r="FZ73" s="252">
        <f t="shared" si="230"/>
        <v>0</v>
      </c>
      <c r="GA73" s="252">
        <f t="shared" si="231"/>
        <v>0</v>
      </c>
      <c r="GB73" s="252">
        <f t="shared" si="232"/>
        <v>0</v>
      </c>
      <c r="GC73" s="252">
        <f t="shared" si="233"/>
        <v>0</v>
      </c>
      <c r="GD73" s="252">
        <f t="shared" si="234"/>
        <v>0</v>
      </c>
      <c r="GE73" s="252">
        <f t="shared" si="235"/>
        <v>0</v>
      </c>
      <c r="GF73" s="253">
        <f t="shared" si="236"/>
        <v>0</v>
      </c>
      <c r="GG73" s="253">
        <f t="shared" si="237"/>
        <v>0</v>
      </c>
      <c r="GH73" s="253">
        <f t="shared" si="238"/>
        <v>0</v>
      </c>
      <c r="GI73" s="253">
        <f t="shared" si="239"/>
        <v>0</v>
      </c>
      <c r="GJ73" s="253">
        <f t="shared" si="240"/>
        <v>0</v>
      </c>
      <c r="GK73" s="253">
        <f t="shared" si="241"/>
        <v>0</v>
      </c>
      <c r="GL73" s="253">
        <f t="shared" si="242"/>
        <v>0</v>
      </c>
      <c r="GM73" s="253">
        <f t="shared" si="243"/>
        <v>0</v>
      </c>
      <c r="GN73" s="253">
        <f t="shared" si="244"/>
        <v>0</v>
      </c>
      <c r="GO73" s="253">
        <f t="shared" si="245"/>
        <v>0</v>
      </c>
      <c r="GP73" s="253">
        <f t="shared" si="246"/>
        <v>0</v>
      </c>
      <c r="GQ73" s="253">
        <f t="shared" si="247"/>
        <v>0</v>
      </c>
      <c r="GR73" s="253">
        <f t="shared" si="248"/>
        <v>0</v>
      </c>
      <c r="GS73" s="253">
        <f t="shared" si="249"/>
        <v>0</v>
      </c>
      <c r="GT73" s="253">
        <f t="shared" si="250"/>
        <v>0</v>
      </c>
      <c r="GU73" s="253">
        <f t="shared" si="251"/>
        <v>0</v>
      </c>
      <c r="GV73" s="253">
        <f t="shared" si="252"/>
        <v>0</v>
      </c>
      <c r="GW73" s="254">
        <f t="shared" si="253"/>
        <v>0</v>
      </c>
      <c r="GX73" s="256">
        <f t="shared" si="254"/>
        <v>0</v>
      </c>
    </row>
    <row r="74" spans="1:206" ht="18" hidden="1" customHeight="1" thickBot="1" x14ac:dyDescent="0.3">
      <c r="A74" s="4"/>
      <c r="B74" s="180"/>
      <c r="C74" s="181"/>
      <c r="D74" s="180"/>
      <c r="E74" s="182"/>
      <c r="F74" s="604"/>
      <c r="G74" s="605"/>
      <c r="H74" s="349"/>
      <c r="I74" s="591"/>
      <c r="J74" s="592"/>
      <c r="K74" s="592"/>
      <c r="L74" s="592"/>
      <c r="M74" s="592"/>
      <c r="N74" s="592"/>
      <c r="O74" s="593"/>
      <c r="P74" s="171"/>
      <c r="Q74" s="171"/>
      <c r="R74" s="171"/>
      <c r="S74" s="304"/>
      <c r="T74" s="182"/>
      <c r="U74" s="235" t="str">
        <f t="shared" si="132"/>
        <v/>
      </c>
      <c r="V74" s="420"/>
      <c r="W74" s="606"/>
      <c r="X74" s="607"/>
      <c r="Y74" s="608"/>
      <c r="Z74" s="609"/>
      <c r="AA74" s="205"/>
      <c r="AB74" s="206"/>
      <c r="AC74" s="206"/>
      <c r="AD74" s="207"/>
      <c r="AE74" s="208"/>
      <c r="AF74" s="214"/>
      <c r="AG74" s="215"/>
      <c r="AH74" s="215"/>
      <c r="AI74" s="222"/>
      <c r="AJ74" s="278"/>
      <c r="AK74" s="598"/>
      <c r="AL74" s="599"/>
      <c r="AM74" s="610"/>
      <c r="AN74" s="611"/>
      <c r="AO74" s="471"/>
      <c r="AP74" s="472"/>
      <c r="AQ74" s="472"/>
      <c r="AR74" s="473"/>
      <c r="AS74" s="602"/>
      <c r="AT74" s="603"/>
      <c r="AU74" s="5"/>
      <c r="AW74" s="418">
        <f t="shared" si="255"/>
        <v>0</v>
      </c>
      <c r="AX74" s="423"/>
      <c r="AY74" s="424"/>
      <c r="AZ74" s="458"/>
      <c r="BD74" s="56"/>
      <c r="BE74" s="56"/>
      <c r="BF74" s="16"/>
      <c r="BG74" s="17" t="str">
        <f t="shared" si="133"/>
        <v/>
      </c>
      <c r="BH74" s="16"/>
      <c r="BI74" s="16"/>
      <c r="BJ74" s="16"/>
      <c r="BK74" s="16"/>
      <c r="BL74" s="239"/>
      <c r="BM74" s="230"/>
      <c r="BN74" s="216" t="b">
        <v>0</v>
      </c>
      <c r="BO74" s="38" t="b">
        <v>0</v>
      </c>
      <c r="BP74" s="270" t="b">
        <v>0</v>
      </c>
      <c r="BR74" s="228">
        <f t="shared" si="134"/>
        <v>0</v>
      </c>
      <c r="BU74" s="219">
        <f t="shared" si="256"/>
        <v>0</v>
      </c>
      <c r="BV74" s="1">
        <f t="shared" si="135"/>
        <v>0</v>
      </c>
      <c r="BX74" s="331">
        <f t="shared" si="136"/>
        <v>0</v>
      </c>
      <c r="BY74" s="332">
        <f t="shared" si="137"/>
        <v>0</v>
      </c>
      <c r="BZ74" s="257">
        <f t="shared" si="138"/>
        <v>0</v>
      </c>
      <c r="CA74" s="258">
        <f t="shared" si="138"/>
        <v>0</v>
      </c>
      <c r="CB74" s="258">
        <f t="shared" si="138"/>
        <v>0</v>
      </c>
      <c r="CC74" s="258">
        <f t="shared" si="138"/>
        <v>0</v>
      </c>
      <c r="CD74" s="170">
        <f t="shared" si="139"/>
        <v>0</v>
      </c>
      <c r="CE74" s="259">
        <f t="shared" si="140"/>
        <v>0</v>
      </c>
      <c r="CF74" s="259">
        <f t="shared" si="141"/>
        <v>0</v>
      </c>
      <c r="CG74" s="259">
        <f t="shared" si="142"/>
        <v>0</v>
      </c>
      <c r="CH74" s="259">
        <f t="shared" si="143"/>
        <v>0</v>
      </c>
      <c r="CI74" s="259">
        <f t="shared" si="144"/>
        <v>0</v>
      </c>
      <c r="CJ74" s="259">
        <f t="shared" si="145"/>
        <v>0</v>
      </c>
      <c r="CK74" s="259">
        <f t="shared" si="146"/>
        <v>0</v>
      </c>
      <c r="CL74" s="259">
        <f t="shared" si="147"/>
        <v>0</v>
      </c>
      <c r="CM74" s="259">
        <f t="shared" si="148"/>
        <v>0</v>
      </c>
      <c r="CN74" s="259">
        <f t="shared" si="149"/>
        <v>0</v>
      </c>
      <c r="CO74" s="259">
        <f t="shared" si="150"/>
        <v>0</v>
      </c>
      <c r="CP74" s="259">
        <f t="shared" si="151"/>
        <v>0</v>
      </c>
      <c r="CQ74" s="259">
        <f t="shared" si="152"/>
        <v>0</v>
      </c>
      <c r="CR74" s="259">
        <f t="shared" si="153"/>
        <v>0</v>
      </c>
      <c r="CS74" s="259">
        <f t="shared" si="154"/>
        <v>0</v>
      </c>
      <c r="CT74" s="259">
        <f t="shared" si="155"/>
        <v>0</v>
      </c>
      <c r="CU74" s="259">
        <f t="shared" si="156"/>
        <v>0</v>
      </c>
      <c r="CV74" s="260">
        <f t="shared" si="157"/>
        <v>0</v>
      </c>
      <c r="CW74" s="260">
        <f t="shared" si="158"/>
        <v>0</v>
      </c>
      <c r="CX74" s="260">
        <f t="shared" si="159"/>
        <v>0</v>
      </c>
      <c r="CY74" s="260">
        <f t="shared" si="160"/>
        <v>0</v>
      </c>
      <c r="CZ74" s="260">
        <f t="shared" si="161"/>
        <v>0</v>
      </c>
      <c r="DA74" s="260">
        <f t="shared" si="162"/>
        <v>0</v>
      </c>
      <c r="DB74" s="260">
        <f t="shared" si="163"/>
        <v>0</v>
      </c>
      <c r="DC74" s="260">
        <f t="shared" si="164"/>
        <v>0</v>
      </c>
      <c r="DD74" s="260">
        <f t="shared" si="165"/>
        <v>0</v>
      </c>
      <c r="DE74" s="260">
        <f t="shared" si="166"/>
        <v>0</v>
      </c>
      <c r="DF74" s="260">
        <f t="shared" si="167"/>
        <v>0</v>
      </c>
      <c r="DG74" s="260">
        <f t="shared" si="168"/>
        <v>0</v>
      </c>
      <c r="DH74" s="260">
        <f t="shared" si="169"/>
        <v>0</v>
      </c>
      <c r="DI74" s="260">
        <f t="shared" si="170"/>
        <v>0</v>
      </c>
      <c r="DJ74" s="260">
        <f t="shared" si="171"/>
        <v>0</v>
      </c>
      <c r="DK74" s="260">
        <f t="shared" si="172"/>
        <v>0</v>
      </c>
      <c r="DL74" s="260">
        <f t="shared" si="173"/>
        <v>0</v>
      </c>
      <c r="DM74" s="261">
        <f t="shared" si="174"/>
        <v>0</v>
      </c>
      <c r="DN74" s="262">
        <f t="shared" si="175"/>
        <v>0</v>
      </c>
      <c r="DO74" s="310"/>
      <c r="DP74" s="333">
        <f t="shared" si="176"/>
        <v>0</v>
      </c>
      <c r="DQ74" s="335">
        <f t="shared" si="257"/>
        <v>0</v>
      </c>
      <c r="DR74" s="263">
        <f t="shared" ref="DR74:DU80" si="258">+AA74</f>
        <v>0</v>
      </c>
      <c r="DS74" s="263">
        <f t="shared" si="258"/>
        <v>0</v>
      </c>
      <c r="DT74" s="263">
        <f t="shared" si="258"/>
        <v>0</v>
      </c>
      <c r="DU74" s="263">
        <f t="shared" si="258"/>
        <v>0</v>
      </c>
      <c r="DV74" s="170">
        <f t="shared" si="178"/>
        <v>0</v>
      </c>
      <c r="DW74" s="259">
        <f t="shared" si="179"/>
        <v>0</v>
      </c>
      <c r="DX74" s="259">
        <f t="shared" si="180"/>
        <v>0</v>
      </c>
      <c r="DY74" s="259">
        <f t="shared" si="181"/>
        <v>0</v>
      </c>
      <c r="DZ74" s="259">
        <f t="shared" si="182"/>
        <v>0</v>
      </c>
      <c r="EA74" s="259">
        <f t="shared" si="183"/>
        <v>0</v>
      </c>
      <c r="EB74" s="259">
        <f t="shared" si="184"/>
        <v>0</v>
      </c>
      <c r="EC74" s="259">
        <f t="shared" si="185"/>
        <v>0</v>
      </c>
      <c r="ED74" s="259">
        <f t="shared" si="186"/>
        <v>0</v>
      </c>
      <c r="EE74" s="259">
        <f t="shared" si="187"/>
        <v>0</v>
      </c>
      <c r="EF74" s="259">
        <f t="shared" si="188"/>
        <v>0</v>
      </c>
      <c r="EG74" s="259">
        <f t="shared" si="189"/>
        <v>0</v>
      </c>
      <c r="EH74" s="259">
        <f t="shared" si="190"/>
        <v>0</v>
      </c>
      <c r="EI74" s="259">
        <f t="shared" si="191"/>
        <v>0</v>
      </c>
      <c r="EJ74" s="259">
        <f t="shared" si="192"/>
        <v>0</v>
      </c>
      <c r="EK74" s="259">
        <f t="shared" si="193"/>
        <v>0</v>
      </c>
      <c r="EL74" s="259">
        <f t="shared" si="194"/>
        <v>0</v>
      </c>
      <c r="EM74" s="259">
        <f t="shared" si="195"/>
        <v>0</v>
      </c>
      <c r="EN74" s="260">
        <f t="shared" si="196"/>
        <v>0</v>
      </c>
      <c r="EO74" s="260">
        <f t="shared" si="197"/>
        <v>0</v>
      </c>
      <c r="EP74" s="260">
        <f t="shared" si="198"/>
        <v>0</v>
      </c>
      <c r="EQ74" s="260">
        <f t="shared" si="199"/>
        <v>0</v>
      </c>
      <c r="ER74" s="260">
        <f t="shared" si="200"/>
        <v>0</v>
      </c>
      <c r="ES74" s="260">
        <f t="shared" si="201"/>
        <v>0</v>
      </c>
      <c r="ET74" s="260">
        <f t="shared" si="202"/>
        <v>0</v>
      </c>
      <c r="EU74" s="260">
        <f t="shared" si="203"/>
        <v>0</v>
      </c>
      <c r="EV74" s="260">
        <f t="shared" si="204"/>
        <v>0</v>
      </c>
      <c r="EW74" s="260">
        <f t="shared" si="205"/>
        <v>0</v>
      </c>
      <c r="EX74" s="260">
        <f t="shared" si="206"/>
        <v>0</v>
      </c>
      <c r="EY74" s="260">
        <f t="shared" si="207"/>
        <v>0</v>
      </c>
      <c r="EZ74" s="260">
        <f t="shared" si="208"/>
        <v>0</v>
      </c>
      <c r="FA74" s="260">
        <f t="shared" si="209"/>
        <v>0</v>
      </c>
      <c r="FB74" s="260">
        <f t="shared" si="210"/>
        <v>0</v>
      </c>
      <c r="FC74" s="260">
        <f t="shared" si="211"/>
        <v>0</v>
      </c>
      <c r="FD74" s="260">
        <f t="shared" si="212"/>
        <v>0</v>
      </c>
      <c r="FE74" s="261">
        <f t="shared" si="213"/>
        <v>0</v>
      </c>
      <c r="FF74" s="262">
        <f t="shared" si="214"/>
        <v>0</v>
      </c>
      <c r="FG74" s="310"/>
      <c r="FH74" s="333">
        <f t="shared" si="215"/>
        <v>0</v>
      </c>
      <c r="FI74" s="334">
        <f t="shared" si="216"/>
        <v>0</v>
      </c>
      <c r="FJ74" s="245">
        <f t="shared" si="217"/>
        <v>0</v>
      </c>
      <c r="FK74" s="245">
        <f t="shared" si="217"/>
        <v>0</v>
      </c>
      <c r="FL74" s="245">
        <f t="shared" si="217"/>
        <v>0</v>
      </c>
      <c r="FM74" s="245">
        <f t="shared" si="217"/>
        <v>0</v>
      </c>
      <c r="FN74" s="170">
        <f t="shared" si="218"/>
        <v>0</v>
      </c>
      <c r="FO74" s="252">
        <f t="shared" si="219"/>
        <v>0</v>
      </c>
      <c r="FP74" s="252">
        <f t="shared" si="220"/>
        <v>0</v>
      </c>
      <c r="FQ74" s="252">
        <f t="shared" si="221"/>
        <v>0</v>
      </c>
      <c r="FR74" s="252">
        <f t="shared" si="222"/>
        <v>0</v>
      </c>
      <c r="FS74" s="252">
        <f t="shared" si="223"/>
        <v>0</v>
      </c>
      <c r="FT74" s="252">
        <f t="shared" si="224"/>
        <v>0</v>
      </c>
      <c r="FU74" s="252">
        <f t="shared" si="225"/>
        <v>0</v>
      </c>
      <c r="FV74" s="252">
        <f t="shared" si="226"/>
        <v>0</v>
      </c>
      <c r="FW74" s="252">
        <f t="shared" si="227"/>
        <v>0</v>
      </c>
      <c r="FX74" s="252">
        <f t="shared" si="228"/>
        <v>0</v>
      </c>
      <c r="FY74" s="252">
        <f t="shared" si="229"/>
        <v>0</v>
      </c>
      <c r="FZ74" s="252">
        <f t="shared" si="230"/>
        <v>0</v>
      </c>
      <c r="GA74" s="252">
        <f t="shared" si="231"/>
        <v>0</v>
      </c>
      <c r="GB74" s="252">
        <f t="shared" si="232"/>
        <v>0</v>
      </c>
      <c r="GC74" s="252">
        <f t="shared" si="233"/>
        <v>0</v>
      </c>
      <c r="GD74" s="252">
        <f t="shared" si="234"/>
        <v>0</v>
      </c>
      <c r="GE74" s="252">
        <f t="shared" si="235"/>
        <v>0</v>
      </c>
      <c r="GF74" s="253">
        <f t="shared" si="236"/>
        <v>0</v>
      </c>
      <c r="GG74" s="253">
        <f t="shared" si="237"/>
        <v>0</v>
      </c>
      <c r="GH74" s="253">
        <f t="shared" si="238"/>
        <v>0</v>
      </c>
      <c r="GI74" s="253">
        <f t="shared" si="239"/>
        <v>0</v>
      </c>
      <c r="GJ74" s="253">
        <f t="shared" si="240"/>
        <v>0</v>
      </c>
      <c r="GK74" s="253">
        <f t="shared" si="241"/>
        <v>0</v>
      </c>
      <c r="GL74" s="253">
        <f t="shared" si="242"/>
        <v>0</v>
      </c>
      <c r="GM74" s="253">
        <f t="shared" si="243"/>
        <v>0</v>
      </c>
      <c r="GN74" s="253">
        <f t="shared" si="244"/>
        <v>0</v>
      </c>
      <c r="GO74" s="253">
        <f t="shared" si="245"/>
        <v>0</v>
      </c>
      <c r="GP74" s="253">
        <f t="shared" si="246"/>
        <v>0</v>
      </c>
      <c r="GQ74" s="253">
        <f t="shared" si="247"/>
        <v>0</v>
      </c>
      <c r="GR74" s="253">
        <f t="shared" si="248"/>
        <v>0</v>
      </c>
      <c r="GS74" s="253">
        <f t="shared" si="249"/>
        <v>0</v>
      </c>
      <c r="GT74" s="253">
        <f t="shared" si="250"/>
        <v>0</v>
      </c>
      <c r="GU74" s="253">
        <f t="shared" si="251"/>
        <v>0</v>
      </c>
      <c r="GV74" s="253">
        <f t="shared" si="252"/>
        <v>0</v>
      </c>
      <c r="GW74" s="254">
        <f t="shared" si="253"/>
        <v>0</v>
      </c>
      <c r="GX74" s="256">
        <f t="shared" si="254"/>
        <v>0</v>
      </c>
    </row>
    <row r="75" spans="1:206" ht="18" hidden="1" customHeight="1" thickBot="1" x14ac:dyDescent="0.3">
      <c r="A75" s="4"/>
      <c r="B75" s="180"/>
      <c r="C75" s="181"/>
      <c r="D75" s="180"/>
      <c r="E75" s="182"/>
      <c r="F75" s="604"/>
      <c r="G75" s="605"/>
      <c r="H75" s="349"/>
      <c r="I75" s="591"/>
      <c r="J75" s="592"/>
      <c r="K75" s="592"/>
      <c r="L75" s="592"/>
      <c r="M75" s="592"/>
      <c r="N75" s="592"/>
      <c r="O75" s="593"/>
      <c r="P75" s="171"/>
      <c r="Q75" s="171"/>
      <c r="R75" s="171"/>
      <c r="S75" s="304"/>
      <c r="T75" s="182"/>
      <c r="U75" s="235" t="str">
        <f t="shared" si="132"/>
        <v/>
      </c>
      <c r="V75" s="420"/>
      <c r="W75" s="606"/>
      <c r="X75" s="607"/>
      <c r="Y75" s="608"/>
      <c r="Z75" s="609"/>
      <c r="AA75" s="205"/>
      <c r="AB75" s="206"/>
      <c r="AC75" s="206"/>
      <c r="AD75" s="207"/>
      <c r="AE75" s="208"/>
      <c r="AF75" s="214"/>
      <c r="AG75" s="215"/>
      <c r="AH75" s="215"/>
      <c r="AI75" s="222"/>
      <c r="AJ75" s="278"/>
      <c r="AK75" s="598"/>
      <c r="AL75" s="599"/>
      <c r="AM75" s="610"/>
      <c r="AN75" s="611"/>
      <c r="AO75" s="471"/>
      <c r="AP75" s="472"/>
      <c r="AQ75" s="472"/>
      <c r="AR75" s="473"/>
      <c r="AS75" s="602"/>
      <c r="AT75" s="603"/>
      <c r="AU75" s="5"/>
      <c r="AW75" s="418">
        <f t="shared" si="255"/>
        <v>0</v>
      </c>
      <c r="AX75" s="423"/>
      <c r="AY75" s="424"/>
      <c r="AZ75" s="458"/>
      <c r="BD75" s="56"/>
      <c r="BE75" s="56"/>
      <c r="BF75" s="16"/>
      <c r="BG75" s="17" t="str">
        <f t="shared" si="133"/>
        <v/>
      </c>
      <c r="BH75" s="16"/>
      <c r="BI75" s="16"/>
      <c r="BJ75" s="16"/>
      <c r="BK75" s="16"/>
      <c r="BL75" s="239"/>
      <c r="BM75" s="230"/>
      <c r="BN75" s="216" t="b">
        <v>0</v>
      </c>
      <c r="BO75" s="38" t="b">
        <v>0</v>
      </c>
      <c r="BP75" s="270" t="b">
        <v>0</v>
      </c>
      <c r="BR75" s="228">
        <f t="shared" si="134"/>
        <v>0</v>
      </c>
      <c r="BU75" s="219">
        <f t="shared" si="256"/>
        <v>0</v>
      </c>
      <c r="BV75" s="1">
        <f t="shared" si="135"/>
        <v>0</v>
      </c>
      <c r="BX75" s="331">
        <f t="shared" si="136"/>
        <v>0</v>
      </c>
      <c r="BY75" s="332">
        <f t="shared" si="137"/>
        <v>0</v>
      </c>
      <c r="BZ75" s="257">
        <f t="shared" si="138"/>
        <v>0</v>
      </c>
      <c r="CA75" s="258">
        <f t="shared" si="138"/>
        <v>0</v>
      </c>
      <c r="CB75" s="258">
        <f t="shared" si="138"/>
        <v>0</v>
      </c>
      <c r="CC75" s="258">
        <f t="shared" si="138"/>
        <v>0</v>
      </c>
      <c r="CD75" s="170">
        <f t="shared" si="139"/>
        <v>0</v>
      </c>
      <c r="CE75" s="259">
        <f t="shared" si="140"/>
        <v>0</v>
      </c>
      <c r="CF75" s="259">
        <f t="shared" si="141"/>
        <v>0</v>
      </c>
      <c r="CG75" s="259">
        <f t="shared" si="142"/>
        <v>0</v>
      </c>
      <c r="CH75" s="259">
        <f t="shared" si="143"/>
        <v>0</v>
      </c>
      <c r="CI75" s="259">
        <f t="shared" si="144"/>
        <v>0</v>
      </c>
      <c r="CJ75" s="259">
        <f t="shared" si="145"/>
        <v>0</v>
      </c>
      <c r="CK75" s="259">
        <f t="shared" si="146"/>
        <v>0</v>
      </c>
      <c r="CL75" s="259">
        <f t="shared" si="147"/>
        <v>0</v>
      </c>
      <c r="CM75" s="259">
        <f t="shared" si="148"/>
        <v>0</v>
      </c>
      <c r="CN75" s="259">
        <f t="shared" si="149"/>
        <v>0</v>
      </c>
      <c r="CO75" s="259">
        <f t="shared" si="150"/>
        <v>0</v>
      </c>
      <c r="CP75" s="259">
        <f t="shared" si="151"/>
        <v>0</v>
      </c>
      <c r="CQ75" s="259">
        <f t="shared" si="152"/>
        <v>0</v>
      </c>
      <c r="CR75" s="259">
        <f t="shared" si="153"/>
        <v>0</v>
      </c>
      <c r="CS75" s="259">
        <f t="shared" si="154"/>
        <v>0</v>
      </c>
      <c r="CT75" s="259">
        <f t="shared" si="155"/>
        <v>0</v>
      </c>
      <c r="CU75" s="259">
        <f t="shared" si="156"/>
        <v>0</v>
      </c>
      <c r="CV75" s="260">
        <f t="shared" si="157"/>
        <v>0</v>
      </c>
      <c r="CW75" s="260">
        <f t="shared" si="158"/>
        <v>0</v>
      </c>
      <c r="CX75" s="260">
        <f t="shared" si="159"/>
        <v>0</v>
      </c>
      <c r="CY75" s="260">
        <f t="shared" si="160"/>
        <v>0</v>
      </c>
      <c r="CZ75" s="260">
        <f t="shared" si="161"/>
        <v>0</v>
      </c>
      <c r="DA75" s="260">
        <f t="shared" si="162"/>
        <v>0</v>
      </c>
      <c r="DB75" s="260">
        <f t="shared" si="163"/>
        <v>0</v>
      </c>
      <c r="DC75" s="260">
        <f t="shared" si="164"/>
        <v>0</v>
      </c>
      <c r="DD75" s="260">
        <f t="shared" si="165"/>
        <v>0</v>
      </c>
      <c r="DE75" s="260">
        <f t="shared" si="166"/>
        <v>0</v>
      </c>
      <c r="DF75" s="260">
        <f t="shared" si="167"/>
        <v>0</v>
      </c>
      <c r="DG75" s="260">
        <f t="shared" si="168"/>
        <v>0</v>
      </c>
      <c r="DH75" s="260">
        <f t="shared" si="169"/>
        <v>0</v>
      </c>
      <c r="DI75" s="260">
        <f t="shared" si="170"/>
        <v>0</v>
      </c>
      <c r="DJ75" s="260">
        <f t="shared" si="171"/>
        <v>0</v>
      </c>
      <c r="DK75" s="260">
        <f t="shared" si="172"/>
        <v>0</v>
      </c>
      <c r="DL75" s="260">
        <f t="shared" si="173"/>
        <v>0</v>
      </c>
      <c r="DM75" s="261">
        <f t="shared" si="174"/>
        <v>0</v>
      </c>
      <c r="DN75" s="262">
        <f t="shared" si="175"/>
        <v>0</v>
      </c>
      <c r="DO75" s="310"/>
      <c r="DP75" s="333">
        <f t="shared" si="176"/>
        <v>0</v>
      </c>
      <c r="DQ75" s="335">
        <f t="shared" si="257"/>
        <v>0</v>
      </c>
      <c r="DR75" s="263">
        <f t="shared" si="258"/>
        <v>0</v>
      </c>
      <c r="DS75" s="263">
        <f t="shared" si="258"/>
        <v>0</v>
      </c>
      <c r="DT75" s="263">
        <f t="shared" si="258"/>
        <v>0</v>
      </c>
      <c r="DU75" s="263">
        <f t="shared" si="258"/>
        <v>0</v>
      </c>
      <c r="DV75" s="170">
        <f t="shared" si="178"/>
        <v>0</v>
      </c>
      <c r="DW75" s="259">
        <f t="shared" si="179"/>
        <v>0</v>
      </c>
      <c r="DX75" s="259">
        <f t="shared" si="180"/>
        <v>0</v>
      </c>
      <c r="DY75" s="259">
        <f t="shared" si="181"/>
        <v>0</v>
      </c>
      <c r="DZ75" s="259">
        <f t="shared" si="182"/>
        <v>0</v>
      </c>
      <c r="EA75" s="259">
        <f t="shared" si="183"/>
        <v>0</v>
      </c>
      <c r="EB75" s="259">
        <f t="shared" si="184"/>
        <v>0</v>
      </c>
      <c r="EC75" s="259">
        <f t="shared" si="185"/>
        <v>0</v>
      </c>
      <c r="ED75" s="259">
        <f t="shared" si="186"/>
        <v>0</v>
      </c>
      <c r="EE75" s="259">
        <f t="shared" si="187"/>
        <v>0</v>
      </c>
      <c r="EF75" s="259">
        <f t="shared" si="188"/>
        <v>0</v>
      </c>
      <c r="EG75" s="259">
        <f t="shared" si="189"/>
        <v>0</v>
      </c>
      <c r="EH75" s="259">
        <f t="shared" si="190"/>
        <v>0</v>
      </c>
      <c r="EI75" s="259">
        <f t="shared" si="191"/>
        <v>0</v>
      </c>
      <c r="EJ75" s="259">
        <f t="shared" si="192"/>
        <v>0</v>
      </c>
      <c r="EK75" s="259">
        <f t="shared" si="193"/>
        <v>0</v>
      </c>
      <c r="EL75" s="259">
        <f t="shared" si="194"/>
        <v>0</v>
      </c>
      <c r="EM75" s="259">
        <f t="shared" si="195"/>
        <v>0</v>
      </c>
      <c r="EN75" s="260">
        <f t="shared" si="196"/>
        <v>0</v>
      </c>
      <c r="EO75" s="260">
        <f t="shared" si="197"/>
        <v>0</v>
      </c>
      <c r="EP75" s="260">
        <f t="shared" si="198"/>
        <v>0</v>
      </c>
      <c r="EQ75" s="260">
        <f t="shared" si="199"/>
        <v>0</v>
      </c>
      <c r="ER75" s="260">
        <f t="shared" si="200"/>
        <v>0</v>
      </c>
      <c r="ES75" s="260">
        <f t="shared" si="201"/>
        <v>0</v>
      </c>
      <c r="ET75" s="260">
        <f t="shared" si="202"/>
        <v>0</v>
      </c>
      <c r="EU75" s="260">
        <f t="shared" si="203"/>
        <v>0</v>
      </c>
      <c r="EV75" s="260">
        <f t="shared" si="204"/>
        <v>0</v>
      </c>
      <c r="EW75" s="260">
        <f t="shared" si="205"/>
        <v>0</v>
      </c>
      <c r="EX75" s="260">
        <f t="shared" si="206"/>
        <v>0</v>
      </c>
      <c r="EY75" s="260">
        <f t="shared" si="207"/>
        <v>0</v>
      </c>
      <c r="EZ75" s="260">
        <f t="shared" si="208"/>
        <v>0</v>
      </c>
      <c r="FA75" s="260">
        <f t="shared" si="209"/>
        <v>0</v>
      </c>
      <c r="FB75" s="260">
        <f t="shared" si="210"/>
        <v>0</v>
      </c>
      <c r="FC75" s="260">
        <f t="shared" si="211"/>
        <v>0</v>
      </c>
      <c r="FD75" s="260">
        <f t="shared" si="212"/>
        <v>0</v>
      </c>
      <c r="FE75" s="261">
        <f t="shared" si="213"/>
        <v>0</v>
      </c>
      <c r="FF75" s="262">
        <f t="shared" si="214"/>
        <v>0</v>
      </c>
      <c r="FG75" s="310"/>
      <c r="FH75" s="333">
        <f t="shared" si="215"/>
        <v>0</v>
      </c>
      <c r="FI75" s="334">
        <f t="shared" si="216"/>
        <v>0</v>
      </c>
      <c r="FJ75" s="245">
        <f t="shared" si="217"/>
        <v>0</v>
      </c>
      <c r="FK75" s="245">
        <f t="shared" si="217"/>
        <v>0</v>
      </c>
      <c r="FL75" s="245">
        <f t="shared" si="217"/>
        <v>0</v>
      </c>
      <c r="FM75" s="245">
        <f t="shared" si="217"/>
        <v>0</v>
      </c>
      <c r="FN75" s="170">
        <f t="shared" si="218"/>
        <v>0</v>
      </c>
      <c r="FO75" s="252">
        <f t="shared" si="219"/>
        <v>0</v>
      </c>
      <c r="FP75" s="252">
        <f t="shared" si="220"/>
        <v>0</v>
      </c>
      <c r="FQ75" s="252">
        <f t="shared" si="221"/>
        <v>0</v>
      </c>
      <c r="FR75" s="252">
        <f t="shared" si="222"/>
        <v>0</v>
      </c>
      <c r="FS75" s="252">
        <f t="shared" si="223"/>
        <v>0</v>
      </c>
      <c r="FT75" s="252">
        <f t="shared" si="224"/>
        <v>0</v>
      </c>
      <c r="FU75" s="252">
        <f t="shared" si="225"/>
        <v>0</v>
      </c>
      <c r="FV75" s="252">
        <f t="shared" si="226"/>
        <v>0</v>
      </c>
      <c r="FW75" s="252">
        <f t="shared" si="227"/>
        <v>0</v>
      </c>
      <c r="FX75" s="252">
        <f t="shared" si="228"/>
        <v>0</v>
      </c>
      <c r="FY75" s="252">
        <f t="shared" si="229"/>
        <v>0</v>
      </c>
      <c r="FZ75" s="252">
        <f t="shared" si="230"/>
        <v>0</v>
      </c>
      <c r="GA75" s="252">
        <f t="shared" si="231"/>
        <v>0</v>
      </c>
      <c r="GB75" s="252">
        <f t="shared" si="232"/>
        <v>0</v>
      </c>
      <c r="GC75" s="252">
        <f t="shared" si="233"/>
        <v>0</v>
      </c>
      <c r="GD75" s="252">
        <f t="shared" si="234"/>
        <v>0</v>
      </c>
      <c r="GE75" s="252">
        <f t="shared" si="235"/>
        <v>0</v>
      </c>
      <c r="GF75" s="253">
        <f t="shared" si="236"/>
        <v>0</v>
      </c>
      <c r="GG75" s="253">
        <f t="shared" si="237"/>
        <v>0</v>
      </c>
      <c r="GH75" s="253">
        <f t="shared" si="238"/>
        <v>0</v>
      </c>
      <c r="GI75" s="253">
        <f t="shared" si="239"/>
        <v>0</v>
      </c>
      <c r="GJ75" s="253">
        <f t="shared" si="240"/>
        <v>0</v>
      </c>
      <c r="GK75" s="253">
        <f t="shared" si="241"/>
        <v>0</v>
      </c>
      <c r="GL75" s="253">
        <f t="shared" si="242"/>
        <v>0</v>
      </c>
      <c r="GM75" s="253">
        <f t="shared" si="243"/>
        <v>0</v>
      </c>
      <c r="GN75" s="253">
        <f t="shared" si="244"/>
        <v>0</v>
      </c>
      <c r="GO75" s="253">
        <f t="shared" si="245"/>
        <v>0</v>
      </c>
      <c r="GP75" s="253">
        <f t="shared" si="246"/>
        <v>0</v>
      </c>
      <c r="GQ75" s="253">
        <f t="shared" si="247"/>
        <v>0</v>
      </c>
      <c r="GR75" s="253">
        <f t="shared" si="248"/>
        <v>0</v>
      </c>
      <c r="GS75" s="253">
        <f t="shared" si="249"/>
        <v>0</v>
      </c>
      <c r="GT75" s="253">
        <f t="shared" si="250"/>
        <v>0</v>
      </c>
      <c r="GU75" s="253">
        <f t="shared" si="251"/>
        <v>0</v>
      </c>
      <c r="GV75" s="253">
        <f t="shared" si="252"/>
        <v>0</v>
      </c>
      <c r="GW75" s="254">
        <f t="shared" si="253"/>
        <v>0</v>
      </c>
      <c r="GX75" s="256">
        <f t="shared" si="254"/>
        <v>0</v>
      </c>
    </row>
    <row r="76" spans="1:206" ht="18" hidden="1" customHeight="1" thickBot="1" x14ac:dyDescent="0.3">
      <c r="A76" s="4"/>
      <c r="B76" s="180"/>
      <c r="C76" s="181"/>
      <c r="D76" s="180"/>
      <c r="E76" s="182"/>
      <c r="F76" s="604"/>
      <c r="G76" s="605"/>
      <c r="H76" s="349"/>
      <c r="I76" s="591"/>
      <c r="J76" s="592"/>
      <c r="K76" s="592"/>
      <c r="L76" s="592"/>
      <c r="M76" s="592"/>
      <c r="N76" s="592"/>
      <c r="O76" s="593"/>
      <c r="P76" s="171"/>
      <c r="Q76" s="171"/>
      <c r="R76" s="171"/>
      <c r="S76" s="304"/>
      <c r="T76" s="182"/>
      <c r="U76" s="235" t="str">
        <f t="shared" si="132"/>
        <v/>
      </c>
      <c r="V76" s="420"/>
      <c r="W76" s="606"/>
      <c r="X76" s="607"/>
      <c r="Y76" s="608"/>
      <c r="Z76" s="609"/>
      <c r="AA76" s="205"/>
      <c r="AB76" s="206"/>
      <c r="AC76" s="206"/>
      <c r="AD76" s="207"/>
      <c r="AE76" s="208"/>
      <c r="AF76" s="214"/>
      <c r="AG76" s="215"/>
      <c r="AH76" s="215"/>
      <c r="AI76" s="222"/>
      <c r="AJ76" s="278"/>
      <c r="AK76" s="598"/>
      <c r="AL76" s="599"/>
      <c r="AM76" s="610"/>
      <c r="AN76" s="611"/>
      <c r="AO76" s="471"/>
      <c r="AP76" s="472"/>
      <c r="AQ76" s="472"/>
      <c r="AR76" s="473"/>
      <c r="AS76" s="602"/>
      <c r="AT76" s="603"/>
      <c r="AU76" s="5"/>
      <c r="AW76" s="418">
        <f t="shared" si="255"/>
        <v>0</v>
      </c>
      <c r="AX76" s="423"/>
      <c r="AY76" s="424"/>
      <c r="AZ76" s="458"/>
      <c r="BD76" s="56"/>
      <c r="BE76" s="56"/>
      <c r="BF76" s="16"/>
      <c r="BG76" s="17" t="str">
        <f t="shared" si="133"/>
        <v/>
      </c>
      <c r="BH76" s="16"/>
      <c r="BI76" s="16"/>
      <c r="BJ76" s="16"/>
      <c r="BK76" s="16"/>
      <c r="BL76" s="239"/>
      <c r="BM76" s="230"/>
      <c r="BN76" s="216" t="b">
        <v>0</v>
      </c>
      <c r="BO76" s="38" t="b">
        <v>0</v>
      </c>
      <c r="BP76" s="270" t="b">
        <v>0</v>
      </c>
      <c r="BR76" s="228">
        <f t="shared" si="134"/>
        <v>0</v>
      </c>
      <c r="BU76" s="219">
        <f t="shared" si="256"/>
        <v>0</v>
      </c>
      <c r="BV76" s="1">
        <f t="shared" si="135"/>
        <v>0</v>
      </c>
      <c r="BX76" s="331">
        <f t="shared" si="136"/>
        <v>0</v>
      </c>
      <c r="BY76" s="332">
        <f t="shared" si="137"/>
        <v>0</v>
      </c>
      <c r="BZ76" s="257">
        <f t="shared" si="138"/>
        <v>0</v>
      </c>
      <c r="CA76" s="258">
        <f t="shared" si="138"/>
        <v>0</v>
      </c>
      <c r="CB76" s="258">
        <f t="shared" si="138"/>
        <v>0</v>
      </c>
      <c r="CC76" s="258">
        <f t="shared" si="138"/>
        <v>0</v>
      </c>
      <c r="CD76" s="170">
        <f t="shared" si="139"/>
        <v>0</v>
      </c>
      <c r="CE76" s="259">
        <f t="shared" si="140"/>
        <v>0</v>
      </c>
      <c r="CF76" s="259">
        <f t="shared" si="141"/>
        <v>0</v>
      </c>
      <c r="CG76" s="259">
        <f t="shared" si="142"/>
        <v>0</v>
      </c>
      <c r="CH76" s="259">
        <f t="shared" si="143"/>
        <v>0</v>
      </c>
      <c r="CI76" s="259">
        <f t="shared" si="144"/>
        <v>0</v>
      </c>
      <c r="CJ76" s="259">
        <f t="shared" si="145"/>
        <v>0</v>
      </c>
      <c r="CK76" s="259">
        <f t="shared" si="146"/>
        <v>0</v>
      </c>
      <c r="CL76" s="259">
        <f t="shared" si="147"/>
        <v>0</v>
      </c>
      <c r="CM76" s="259">
        <f t="shared" si="148"/>
        <v>0</v>
      </c>
      <c r="CN76" s="259">
        <f t="shared" si="149"/>
        <v>0</v>
      </c>
      <c r="CO76" s="259">
        <f t="shared" si="150"/>
        <v>0</v>
      </c>
      <c r="CP76" s="259">
        <f t="shared" si="151"/>
        <v>0</v>
      </c>
      <c r="CQ76" s="259">
        <f t="shared" si="152"/>
        <v>0</v>
      </c>
      <c r="CR76" s="259">
        <f t="shared" si="153"/>
        <v>0</v>
      </c>
      <c r="CS76" s="259">
        <f t="shared" si="154"/>
        <v>0</v>
      </c>
      <c r="CT76" s="259">
        <f t="shared" si="155"/>
        <v>0</v>
      </c>
      <c r="CU76" s="259">
        <f t="shared" si="156"/>
        <v>0</v>
      </c>
      <c r="CV76" s="260">
        <f t="shared" si="157"/>
        <v>0</v>
      </c>
      <c r="CW76" s="260">
        <f t="shared" si="158"/>
        <v>0</v>
      </c>
      <c r="CX76" s="260">
        <f t="shared" si="159"/>
        <v>0</v>
      </c>
      <c r="CY76" s="260">
        <f t="shared" si="160"/>
        <v>0</v>
      </c>
      <c r="CZ76" s="260">
        <f t="shared" si="161"/>
        <v>0</v>
      </c>
      <c r="DA76" s="260">
        <f t="shared" si="162"/>
        <v>0</v>
      </c>
      <c r="DB76" s="260">
        <f t="shared" si="163"/>
        <v>0</v>
      </c>
      <c r="DC76" s="260">
        <f t="shared" si="164"/>
        <v>0</v>
      </c>
      <c r="DD76" s="260">
        <f t="shared" si="165"/>
        <v>0</v>
      </c>
      <c r="DE76" s="260">
        <f t="shared" si="166"/>
        <v>0</v>
      </c>
      <c r="DF76" s="260">
        <f t="shared" si="167"/>
        <v>0</v>
      </c>
      <c r="DG76" s="260">
        <f t="shared" si="168"/>
        <v>0</v>
      </c>
      <c r="DH76" s="260">
        <f t="shared" si="169"/>
        <v>0</v>
      </c>
      <c r="DI76" s="260">
        <f t="shared" si="170"/>
        <v>0</v>
      </c>
      <c r="DJ76" s="260">
        <f t="shared" si="171"/>
        <v>0</v>
      </c>
      <c r="DK76" s="260">
        <f t="shared" si="172"/>
        <v>0</v>
      </c>
      <c r="DL76" s="260">
        <f t="shared" si="173"/>
        <v>0</v>
      </c>
      <c r="DM76" s="261">
        <f t="shared" si="174"/>
        <v>0</v>
      </c>
      <c r="DN76" s="262">
        <f t="shared" si="175"/>
        <v>0</v>
      </c>
      <c r="DO76" s="310"/>
      <c r="DP76" s="333">
        <f t="shared" si="176"/>
        <v>0</v>
      </c>
      <c r="DQ76" s="335">
        <f t="shared" si="257"/>
        <v>0</v>
      </c>
      <c r="DR76" s="263">
        <f t="shared" si="258"/>
        <v>0</v>
      </c>
      <c r="DS76" s="263">
        <f t="shared" si="258"/>
        <v>0</v>
      </c>
      <c r="DT76" s="263">
        <f t="shared" si="258"/>
        <v>0</v>
      </c>
      <c r="DU76" s="263">
        <f t="shared" si="258"/>
        <v>0</v>
      </c>
      <c r="DV76" s="170">
        <f t="shared" si="178"/>
        <v>0</v>
      </c>
      <c r="DW76" s="259">
        <f t="shared" si="179"/>
        <v>0</v>
      </c>
      <c r="DX76" s="259">
        <f t="shared" si="180"/>
        <v>0</v>
      </c>
      <c r="DY76" s="259">
        <f t="shared" si="181"/>
        <v>0</v>
      </c>
      <c r="DZ76" s="259">
        <f t="shared" si="182"/>
        <v>0</v>
      </c>
      <c r="EA76" s="259">
        <f t="shared" si="183"/>
        <v>0</v>
      </c>
      <c r="EB76" s="259">
        <f t="shared" si="184"/>
        <v>0</v>
      </c>
      <c r="EC76" s="259">
        <f t="shared" si="185"/>
        <v>0</v>
      </c>
      <c r="ED76" s="259">
        <f t="shared" si="186"/>
        <v>0</v>
      </c>
      <c r="EE76" s="259">
        <f t="shared" si="187"/>
        <v>0</v>
      </c>
      <c r="EF76" s="259">
        <f t="shared" si="188"/>
        <v>0</v>
      </c>
      <c r="EG76" s="259">
        <f t="shared" si="189"/>
        <v>0</v>
      </c>
      <c r="EH76" s="259">
        <f t="shared" si="190"/>
        <v>0</v>
      </c>
      <c r="EI76" s="259">
        <f t="shared" si="191"/>
        <v>0</v>
      </c>
      <c r="EJ76" s="259">
        <f t="shared" si="192"/>
        <v>0</v>
      </c>
      <c r="EK76" s="259">
        <f t="shared" si="193"/>
        <v>0</v>
      </c>
      <c r="EL76" s="259">
        <f t="shared" si="194"/>
        <v>0</v>
      </c>
      <c r="EM76" s="259">
        <f t="shared" si="195"/>
        <v>0</v>
      </c>
      <c r="EN76" s="260">
        <f t="shared" si="196"/>
        <v>0</v>
      </c>
      <c r="EO76" s="260">
        <f t="shared" si="197"/>
        <v>0</v>
      </c>
      <c r="EP76" s="260">
        <f t="shared" si="198"/>
        <v>0</v>
      </c>
      <c r="EQ76" s="260">
        <f t="shared" si="199"/>
        <v>0</v>
      </c>
      <c r="ER76" s="260">
        <f t="shared" si="200"/>
        <v>0</v>
      </c>
      <c r="ES76" s="260">
        <f t="shared" si="201"/>
        <v>0</v>
      </c>
      <c r="ET76" s="260">
        <f t="shared" si="202"/>
        <v>0</v>
      </c>
      <c r="EU76" s="260">
        <f t="shared" si="203"/>
        <v>0</v>
      </c>
      <c r="EV76" s="260">
        <f t="shared" si="204"/>
        <v>0</v>
      </c>
      <c r="EW76" s="260">
        <f t="shared" si="205"/>
        <v>0</v>
      </c>
      <c r="EX76" s="260">
        <f t="shared" si="206"/>
        <v>0</v>
      </c>
      <c r="EY76" s="260">
        <f t="shared" si="207"/>
        <v>0</v>
      </c>
      <c r="EZ76" s="260">
        <f t="shared" si="208"/>
        <v>0</v>
      </c>
      <c r="FA76" s="260">
        <f t="shared" si="209"/>
        <v>0</v>
      </c>
      <c r="FB76" s="260">
        <f t="shared" si="210"/>
        <v>0</v>
      </c>
      <c r="FC76" s="260">
        <f t="shared" si="211"/>
        <v>0</v>
      </c>
      <c r="FD76" s="260">
        <f t="shared" si="212"/>
        <v>0</v>
      </c>
      <c r="FE76" s="261">
        <f t="shared" si="213"/>
        <v>0</v>
      </c>
      <c r="FF76" s="262">
        <f t="shared" si="214"/>
        <v>0</v>
      </c>
      <c r="FG76" s="310"/>
      <c r="FH76" s="333">
        <f t="shared" si="215"/>
        <v>0</v>
      </c>
      <c r="FI76" s="334">
        <f t="shared" si="216"/>
        <v>0</v>
      </c>
      <c r="FJ76" s="245">
        <f t="shared" si="217"/>
        <v>0</v>
      </c>
      <c r="FK76" s="245">
        <f t="shared" si="217"/>
        <v>0</v>
      </c>
      <c r="FL76" s="245">
        <f t="shared" si="217"/>
        <v>0</v>
      </c>
      <c r="FM76" s="245">
        <f t="shared" si="217"/>
        <v>0</v>
      </c>
      <c r="FN76" s="170">
        <f t="shared" si="218"/>
        <v>0</v>
      </c>
      <c r="FO76" s="252">
        <f t="shared" si="219"/>
        <v>0</v>
      </c>
      <c r="FP76" s="252">
        <f t="shared" si="220"/>
        <v>0</v>
      </c>
      <c r="FQ76" s="252">
        <f t="shared" si="221"/>
        <v>0</v>
      </c>
      <c r="FR76" s="252">
        <f t="shared" si="222"/>
        <v>0</v>
      </c>
      <c r="FS76" s="252">
        <f t="shared" si="223"/>
        <v>0</v>
      </c>
      <c r="FT76" s="252">
        <f t="shared" si="224"/>
        <v>0</v>
      </c>
      <c r="FU76" s="252">
        <f t="shared" si="225"/>
        <v>0</v>
      </c>
      <c r="FV76" s="252">
        <f t="shared" si="226"/>
        <v>0</v>
      </c>
      <c r="FW76" s="252">
        <f t="shared" si="227"/>
        <v>0</v>
      </c>
      <c r="FX76" s="252">
        <f t="shared" si="228"/>
        <v>0</v>
      </c>
      <c r="FY76" s="252">
        <f t="shared" si="229"/>
        <v>0</v>
      </c>
      <c r="FZ76" s="252">
        <f t="shared" si="230"/>
        <v>0</v>
      </c>
      <c r="GA76" s="252">
        <f t="shared" si="231"/>
        <v>0</v>
      </c>
      <c r="GB76" s="252">
        <f t="shared" si="232"/>
        <v>0</v>
      </c>
      <c r="GC76" s="252">
        <f t="shared" si="233"/>
        <v>0</v>
      </c>
      <c r="GD76" s="252">
        <f t="shared" si="234"/>
        <v>0</v>
      </c>
      <c r="GE76" s="252">
        <f t="shared" si="235"/>
        <v>0</v>
      </c>
      <c r="GF76" s="253">
        <f t="shared" si="236"/>
        <v>0</v>
      </c>
      <c r="GG76" s="253">
        <f t="shared" si="237"/>
        <v>0</v>
      </c>
      <c r="GH76" s="253">
        <f t="shared" si="238"/>
        <v>0</v>
      </c>
      <c r="GI76" s="253">
        <f t="shared" si="239"/>
        <v>0</v>
      </c>
      <c r="GJ76" s="253">
        <f t="shared" si="240"/>
        <v>0</v>
      </c>
      <c r="GK76" s="253">
        <f t="shared" si="241"/>
        <v>0</v>
      </c>
      <c r="GL76" s="253">
        <f t="shared" si="242"/>
        <v>0</v>
      </c>
      <c r="GM76" s="253">
        <f t="shared" si="243"/>
        <v>0</v>
      </c>
      <c r="GN76" s="253">
        <f t="shared" si="244"/>
        <v>0</v>
      </c>
      <c r="GO76" s="253">
        <f t="shared" si="245"/>
        <v>0</v>
      </c>
      <c r="GP76" s="253">
        <f t="shared" si="246"/>
        <v>0</v>
      </c>
      <c r="GQ76" s="253">
        <f t="shared" si="247"/>
        <v>0</v>
      </c>
      <c r="GR76" s="253">
        <f t="shared" si="248"/>
        <v>0</v>
      </c>
      <c r="GS76" s="253">
        <f t="shared" si="249"/>
        <v>0</v>
      </c>
      <c r="GT76" s="253">
        <f t="shared" si="250"/>
        <v>0</v>
      </c>
      <c r="GU76" s="253">
        <f t="shared" si="251"/>
        <v>0</v>
      </c>
      <c r="GV76" s="253">
        <f t="shared" si="252"/>
        <v>0</v>
      </c>
      <c r="GW76" s="254">
        <f t="shared" si="253"/>
        <v>0</v>
      </c>
      <c r="GX76" s="256">
        <f t="shared" si="254"/>
        <v>0</v>
      </c>
    </row>
    <row r="77" spans="1:206" ht="18" hidden="1" customHeight="1" thickBot="1" x14ac:dyDescent="0.3">
      <c r="A77" s="4"/>
      <c r="B77" s="180"/>
      <c r="C77" s="181"/>
      <c r="D77" s="180"/>
      <c r="E77" s="182"/>
      <c r="F77" s="604"/>
      <c r="G77" s="605"/>
      <c r="H77" s="349"/>
      <c r="I77" s="591"/>
      <c r="J77" s="592"/>
      <c r="K77" s="592"/>
      <c r="L77" s="592"/>
      <c r="M77" s="592"/>
      <c r="N77" s="592"/>
      <c r="O77" s="593"/>
      <c r="P77" s="171"/>
      <c r="Q77" s="171"/>
      <c r="R77" s="171"/>
      <c r="S77" s="304"/>
      <c r="T77" s="182"/>
      <c r="U77" s="235" t="str">
        <f t="shared" si="132"/>
        <v/>
      </c>
      <c r="V77" s="420"/>
      <c r="W77" s="606"/>
      <c r="X77" s="607"/>
      <c r="Y77" s="608"/>
      <c r="Z77" s="609"/>
      <c r="AA77" s="205"/>
      <c r="AB77" s="206"/>
      <c r="AC77" s="206"/>
      <c r="AD77" s="207"/>
      <c r="AE77" s="208"/>
      <c r="AF77" s="214"/>
      <c r="AG77" s="215"/>
      <c r="AH77" s="215"/>
      <c r="AI77" s="222"/>
      <c r="AJ77" s="278"/>
      <c r="AK77" s="598"/>
      <c r="AL77" s="599"/>
      <c r="AM77" s="610"/>
      <c r="AN77" s="611"/>
      <c r="AO77" s="471"/>
      <c r="AP77" s="472"/>
      <c r="AQ77" s="472"/>
      <c r="AR77" s="473"/>
      <c r="AS77" s="602"/>
      <c r="AT77" s="603"/>
      <c r="AU77" s="5"/>
      <c r="AW77" s="418">
        <f t="shared" si="255"/>
        <v>0</v>
      </c>
      <c r="AX77" s="423"/>
      <c r="AY77" s="424"/>
      <c r="AZ77" s="458"/>
      <c r="BD77" s="56"/>
      <c r="BE77" s="56"/>
      <c r="BF77" s="16"/>
      <c r="BG77" s="17" t="str">
        <f t="shared" si="133"/>
        <v/>
      </c>
      <c r="BH77" s="16"/>
      <c r="BI77" s="16"/>
      <c r="BJ77" s="16"/>
      <c r="BK77" s="16"/>
      <c r="BL77" s="239"/>
      <c r="BM77" s="230"/>
      <c r="BN77" s="216" t="b">
        <v>0</v>
      </c>
      <c r="BO77" s="38" t="b">
        <v>0</v>
      </c>
      <c r="BP77" s="270" t="b">
        <v>0</v>
      </c>
      <c r="BR77" s="228">
        <f t="shared" si="134"/>
        <v>0</v>
      </c>
      <c r="BU77" s="219">
        <f t="shared" si="256"/>
        <v>0</v>
      </c>
      <c r="BV77" s="1">
        <f t="shared" si="135"/>
        <v>0</v>
      </c>
      <c r="BX77" s="331">
        <f t="shared" si="136"/>
        <v>0</v>
      </c>
      <c r="BY77" s="332">
        <f t="shared" si="137"/>
        <v>0</v>
      </c>
      <c r="BZ77" s="257">
        <f t="shared" si="138"/>
        <v>0</v>
      </c>
      <c r="CA77" s="258">
        <f t="shared" si="138"/>
        <v>0</v>
      </c>
      <c r="CB77" s="258">
        <f t="shared" si="138"/>
        <v>0</v>
      </c>
      <c r="CC77" s="258">
        <f t="shared" si="138"/>
        <v>0</v>
      </c>
      <c r="CD77" s="170">
        <f t="shared" si="139"/>
        <v>0</v>
      </c>
      <c r="CE77" s="259">
        <f t="shared" si="140"/>
        <v>0</v>
      </c>
      <c r="CF77" s="259">
        <f t="shared" si="141"/>
        <v>0</v>
      </c>
      <c r="CG77" s="259">
        <f t="shared" si="142"/>
        <v>0</v>
      </c>
      <c r="CH77" s="259">
        <f t="shared" si="143"/>
        <v>0</v>
      </c>
      <c r="CI77" s="259">
        <f t="shared" si="144"/>
        <v>0</v>
      </c>
      <c r="CJ77" s="259">
        <f t="shared" si="145"/>
        <v>0</v>
      </c>
      <c r="CK77" s="259">
        <f t="shared" si="146"/>
        <v>0</v>
      </c>
      <c r="CL77" s="259">
        <f t="shared" si="147"/>
        <v>0</v>
      </c>
      <c r="CM77" s="259">
        <f t="shared" si="148"/>
        <v>0</v>
      </c>
      <c r="CN77" s="259">
        <f t="shared" si="149"/>
        <v>0</v>
      </c>
      <c r="CO77" s="259">
        <f t="shared" si="150"/>
        <v>0</v>
      </c>
      <c r="CP77" s="259">
        <f t="shared" si="151"/>
        <v>0</v>
      </c>
      <c r="CQ77" s="259">
        <f t="shared" si="152"/>
        <v>0</v>
      </c>
      <c r="CR77" s="259">
        <f t="shared" si="153"/>
        <v>0</v>
      </c>
      <c r="CS77" s="259">
        <f t="shared" si="154"/>
        <v>0</v>
      </c>
      <c r="CT77" s="259">
        <f t="shared" si="155"/>
        <v>0</v>
      </c>
      <c r="CU77" s="259">
        <f t="shared" si="156"/>
        <v>0</v>
      </c>
      <c r="CV77" s="260">
        <f t="shared" si="157"/>
        <v>0</v>
      </c>
      <c r="CW77" s="260">
        <f t="shared" si="158"/>
        <v>0</v>
      </c>
      <c r="CX77" s="260">
        <f t="shared" si="159"/>
        <v>0</v>
      </c>
      <c r="CY77" s="260">
        <f t="shared" si="160"/>
        <v>0</v>
      </c>
      <c r="CZ77" s="260">
        <f t="shared" si="161"/>
        <v>0</v>
      </c>
      <c r="DA77" s="260">
        <f t="shared" si="162"/>
        <v>0</v>
      </c>
      <c r="DB77" s="260">
        <f t="shared" si="163"/>
        <v>0</v>
      </c>
      <c r="DC77" s="260">
        <f t="shared" si="164"/>
        <v>0</v>
      </c>
      <c r="DD77" s="260">
        <f t="shared" si="165"/>
        <v>0</v>
      </c>
      <c r="DE77" s="260">
        <f t="shared" si="166"/>
        <v>0</v>
      </c>
      <c r="DF77" s="260">
        <f t="shared" si="167"/>
        <v>0</v>
      </c>
      <c r="DG77" s="260">
        <f t="shared" si="168"/>
        <v>0</v>
      </c>
      <c r="DH77" s="260">
        <f t="shared" si="169"/>
        <v>0</v>
      </c>
      <c r="DI77" s="260">
        <f t="shared" si="170"/>
        <v>0</v>
      </c>
      <c r="DJ77" s="260">
        <f t="shared" si="171"/>
        <v>0</v>
      </c>
      <c r="DK77" s="260">
        <f t="shared" si="172"/>
        <v>0</v>
      </c>
      <c r="DL77" s="260">
        <f t="shared" si="173"/>
        <v>0</v>
      </c>
      <c r="DM77" s="261">
        <f t="shared" si="174"/>
        <v>0</v>
      </c>
      <c r="DN77" s="262">
        <f t="shared" si="175"/>
        <v>0</v>
      </c>
      <c r="DO77" s="310"/>
      <c r="DP77" s="333">
        <f t="shared" si="176"/>
        <v>0</v>
      </c>
      <c r="DQ77" s="335">
        <f t="shared" si="257"/>
        <v>0</v>
      </c>
      <c r="DR77" s="263">
        <f t="shared" si="258"/>
        <v>0</v>
      </c>
      <c r="DS77" s="263">
        <f t="shared" si="258"/>
        <v>0</v>
      </c>
      <c r="DT77" s="263">
        <f t="shared" si="258"/>
        <v>0</v>
      </c>
      <c r="DU77" s="263">
        <f t="shared" si="258"/>
        <v>0</v>
      </c>
      <c r="DV77" s="170">
        <f t="shared" si="178"/>
        <v>0</v>
      </c>
      <c r="DW77" s="259">
        <f t="shared" si="179"/>
        <v>0</v>
      </c>
      <c r="DX77" s="259">
        <f t="shared" si="180"/>
        <v>0</v>
      </c>
      <c r="DY77" s="259">
        <f t="shared" si="181"/>
        <v>0</v>
      </c>
      <c r="DZ77" s="259">
        <f t="shared" si="182"/>
        <v>0</v>
      </c>
      <c r="EA77" s="259">
        <f t="shared" si="183"/>
        <v>0</v>
      </c>
      <c r="EB77" s="259">
        <f t="shared" si="184"/>
        <v>0</v>
      </c>
      <c r="EC77" s="259">
        <f t="shared" si="185"/>
        <v>0</v>
      </c>
      <c r="ED77" s="259">
        <f t="shared" si="186"/>
        <v>0</v>
      </c>
      <c r="EE77" s="259">
        <f t="shared" si="187"/>
        <v>0</v>
      </c>
      <c r="EF77" s="259">
        <f t="shared" si="188"/>
        <v>0</v>
      </c>
      <c r="EG77" s="259">
        <f t="shared" si="189"/>
        <v>0</v>
      </c>
      <c r="EH77" s="259">
        <f t="shared" si="190"/>
        <v>0</v>
      </c>
      <c r="EI77" s="259">
        <f t="shared" si="191"/>
        <v>0</v>
      </c>
      <c r="EJ77" s="259">
        <f t="shared" si="192"/>
        <v>0</v>
      </c>
      <c r="EK77" s="259">
        <f t="shared" si="193"/>
        <v>0</v>
      </c>
      <c r="EL77" s="259">
        <f t="shared" si="194"/>
        <v>0</v>
      </c>
      <c r="EM77" s="259">
        <f t="shared" si="195"/>
        <v>0</v>
      </c>
      <c r="EN77" s="260">
        <f t="shared" si="196"/>
        <v>0</v>
      </c>
      <c r="EO77" s="260">
        <f t="shared" si="197"/>
        <v>0</v>
      </c>
      <c r="EP77" s="260">
        <f t="shared" si="198"/>
        <v>0</v>
      </c>
      <c r="EQ77" s="260">
        <f t="shared" si="199"/>
        <v>0</v>
      </c>
      <c r="ER77" s="260">
        <f t="shared" si="200"/>
        <v>0</v>
      </c>
      <c r="ES77" s="260">
        <f t="shared" si="201"/>
        <v>0</v>
      </c>
      <c r="ET77" s="260">
        <f t="shared" si="202"/>
        <v>0</v>
      </c>
      <c r="EU77" s="260">
        <f t="shared" si="203"/>
        <v>0</v>
      </c>
      <c r="EV77" s="260">
        <f t="shared" si="204"/>
        <v>0</v>
      </c>
      <c r="EW77" s="260">
        <f t="shared" si="205"/>
        <v>0</v>
      </c>
      <c r="EX77" s="260">
        <f t="shared" si="206"/>
        <v>0</v>
      </c>
      <c r="EY77" s="260">
        <f t="shared" si="207"/>
        <v>0</v>
      </c>
      <c r="EZ77" s="260">
        <f t="shared" si="208"/>
        <v>0</v>
      </c>
      <c r="FA77" s="260">
        <f t="shared" si="209"/>
        <v>0</v>
      </c>
      <c r="FB77" s="260">
        <f t="shared" si="210"/>
        <v>0</v>
      </c>
      <c r="FC77" s="260">
        <f t="shared" si="211"/>
        <v>0</v>
      </c>
      <c r="FD77" s="260">
        <f t="shared" si="212"/>
        <v>0</v>
      </c>
      <c r="FE77" s="261">
        <f t="shared" si="213"/>
        <v>0</v>
      </c>
      <c r="FF77" s="262">
        <f t="shared" si="214"/>
        <v>0</v>
      </c>
      <c r="FG77" s="310"/>
      <c r="FH77" s="333">
        <f t="shared" si="215"/>
        <v>0</v>
      </c>
      <c r="FI77" s="334">
        <f t="shared" si="216"/>
        <v>0</v>
      </c>
      <c r="FJ77" s="245">
        <f t="shared" si="217"/>
        <v>0</v>
      </c>
      <c r="FK77" s="245">
        <f t="shared" si="217"/>
        <v>0</v>
      </c>
      <c r="FL77" s="245">
        <f t="shared" si="217"/>
        <v>0</v>
      </c>
      <c r="FM77" s="245">
        <f t="shared" si="217"/>
        <v>0</v>
      </c>
      <c r="FN77" s="170">
        <f t="shared" si="218"/>
        <v>0</v>
      </c>
      <c r="FO77" s="252">
        <f t="shared" si="219"/>
        <v>0</v>
      </c>
      <c r="FP77" s="252">
        <f t="shared" si="220"/>
        <v>0</v>
      </c>
      <c r="FQ77" s="252">
        <f t="shared" si="221"/>
        <v>0</v>
      </c>
      <c r="FR77" s="252">
        <f t="shared" si="222"/>
        <v>0</v>
      </c>
      <c r="FS77" s="252">
        <f t="shared" si="223"/>
        <v>0</v>
      </c>
      <c r="FT77" s="252">
        <f t="shared" si="224"/>
        <v>0</v>
      </c>
      <c r="FU77" s="252">
        <f t="shared" si="225"/>
        <v>0</v>
      </c>
      <c r="FV77" s="252">
        <f t="shared" si="226"/>
        <v>0</v>
      </c>
      <c r="FW77" s="252">
        <f t="shared" si="227"/>
        <v>0</v>
      </c>
      <c r="FX77" s="252">
        <f t="shared" si="228"/>
        <v>0</v>
      </c>
      <c r="FY77" s="252">
        <f t="shared" si="229"/>
        <v>0</v>
      </c>
      <c r="FZ77" s="252">
        <f t="shared" si="230"/>
        <v>0</v>
      </c>
      <c r="GA77" s="252">
        <f t="shared" si="231"/>
        <v>0</v>
      </c>
      <c r="GB77" s="252">
        <f t="shared" si="232"/>
        <v>0</v>
      </c>
      <c r="GC77" s="252">
        <f t="shared" si="233"/>
        <v>0</v>
      </c>
      <c r="GD77" s="252">
        <f t="shared" si="234"/>
        <v>0</v>
      </c>
      <c r="GE77" s="252">
        <f t="shared" si="235"/>
        <v>0</v>
      </c>
      <c r="GF77" s="253">
        <f t="shared" si="236"/>
        <v>0</v>
      </c>
      <c r="GG77" s="253">
        <f t="shared" si="237"/>
        <v>0</v>
      </c>
      <c r="GH77" s="253">
        <f t="shared" si="238"/>
        <v>0</v>
      </c>
      <c r="GI77" s="253">
        <f t="shared" si="239"/>
        <v>0</v>
      </c>
      <c r="GJ77" s="253">
        <f t="shared" si="240"/>
        <v>0</v>
      </c>
      <c r="GK77" s="253">
        <f t="shared" si="241"/>
        <v>0</v>
      </c>
      <c r="GL77" s="253">
        <f t="shared" si="242"/>
        <v>0</v>
      </c>
      <c r="GM77" s="253">
        <f t="shared" si="243"/>
        <v>0</v>
      </c>
      <c r="GN77" s="253">
        <f t="shared" si="244"/>
        <v>0</v>
      </c>
      <c r="GO77" s="253">
        <f t="shared" si="245"/>
        <v>0</v>
      </c>
      <c r="GP77" s="253">
        <f t="shared" si="246"/>
        <v>0</v>
      </c>
      <c r="GQ77" s="253">
        <f t="shared" si="247"/>
        <v>0</v>
      </c>
      <c r="GR77" s="253">
        <f t="shared" si="248"/>
        <v>0</v>
      </c>
      <c r="GS77" s="253">
        <f t="shared" si="249"/>
        <v>0</v>
      </c>
      <c r="GT77" s="253">
        <f t="shared" si="250"/>
        <v>0</v>
      </c>
      <c r="GU77" s="253">
        <f t="shared" si="251"/>
        <v>0</v>
      </c>
      <c r="GV77" s="253">
        <f t="shared" si="252"/>
        <v>0</v>
      </c>
      <c r="GW77" s="254">
        <f t="shared" si="253"/>
        <v>0</v>
      </c>
      <c r="GX77" s="256">
        <f t="shared" si="254"/>
        <v>0</v>
      </c>
    </row>
    <row r="78" spans="1:206" ht="18" hidden="1" customHeight="1" thickBot="1" x14ac:dyDescent="0.3">
      <c r="A78" s="4"/>
      <c r="B78" s="180"/>
      <c r="C78" s="181"/>
      <c r="D78" s="180"/>
      <c r="E78" s="182"/>
      <c r="F78" s="604"/>
      <c r="G78" s="605"/>
      <c r="H78" s="349"/>
      <c r="I78" s="591"/>
      <c r="J78" s="592"/>
      <c r="K78" s="592"/>
      <c r="L78" s="592"/>
      <c r="M78" s="592"/>
      <c r="N78" s="592"/>
      <c r="O78" s="593"/>
      <c r="P78" s="171"/>
      <c r="Q78" s="171"/>
      <c r="R78" s="171"/>
      <c r="S78" s="304"/>
      <c r="T78" s="182"/>
      <c r="U78" s="235" t="str">
        <f t="shared" si="132"/>
        <v/>
      </c>
      <c r="V78" s="420"/>
      <c r="W78" s="606"/>
      <c r="X78" s="607"/>
      <c r="Y78" s="608"/>
      <c r="Z78" s="609"/>
      <c r="AA78" s="205"/>
      <c r="AB78" s="206"/>
      <c r="AC78" s="206"/>
      <c r="AD78" s="207"/>
      <c r="AE78" s="208"/>
      <c r="AF78" s="214"/>
      <c r="AG78" s="215"/>
      <c r="AH78" s="215"/>
      <c r="AI78" s="222"/>
      <c r="AJ78" s="278"/>
      <c r="AK78" s="598"/>
      <c r="AL78" s="599"/>
      <c r="AM78" s="610"/>
      <c r="AN78" s="611"/>
      <c r="AO78" s="471"/>
      <c r="AP78" s="472"/>
      <c r="AQ78" s="472"/>
      <c r="AR78" s="473"/>
      <c r="AS78" s="602"/>
      <c r="AT78" s="603"/>
      <c r="AU78" s="5"/>
      <c r="AW78" s="418">
        <f t="shared" si="255"/>
        <v>0</v>
      </c>
      <c r="AX78" s="423"/>
      <c r="AY78" s="424"/>
      <c r="AZ78" s="458"/>
      <c r="BD78" s="56"/>
      <c r="BE78" s="56"/>
      <c r="BF78" s="16"/>
      <c r="BG78" s="17" t="str">
        <f t="shared" si="133"/>
        <v/>
      </c>
      <c r="BH78" s="16"/>
      <c r="BI78" s="16"/>
      <c r="BJ78" s="16"/>
      <c r="BK78" s="16"/>
      <c r="BL78" s="239"/>
      <c r="BM78" s="230"/>
      <c r="BN78" s="216" t="b">
        <v>0</v>
      </c>
      <c r="BO78" s="38" t="b">
        <v>0</v>
      </c>
      <c r="BP78" s="270" t="b">
        <v>0</v>
      </c>
      <c r="BR78" s="228">
        <f t="shared" si="134"/>
        <v>0</v>
      </c>
      <c r="BU78" s="219">
        <f t="shared" si="256"/>
        <v>0</v>
      </c>
      <c r="BV78" s="1">
        <f t="shared" si="135"/>
        <v>0</v>
      </c>
      <c r="BX78" s="331">
        <f t="shared" si="136"/>
        <v>0</v>
      </c>
      <c r="BY78" s="332">
        <f t="shared" si="137"/>
        <v>0</v>
      </c>
      <c r="BZ78" s="257">
        <f t="shared" si="138"/>
        <v>0</v>
      </c>
      <c r="CA78" s="258">
        <f t="shared" si="138"/>
        <v>0</v>
      </c>
      <c r="CB78" s="258">
        <f t="shared" si="138"/>
        <v>0</v>
      </c>
      <c r="CC78" s="258">
        <f t="shared" si="138"/>
        <v>0</v>
      </c>
      <c r="CD78" s="170">
        <f t="shared" si="139"/>
        <v>0</v>
      </c>
      <c r="CE78" s="259">
        <f t="shared" si="140"/>
        <v>0</v>
      </c>
      <c r="CF78" s="259">
        <f t="shared" si="141"/>
        <v>0</v>
      </c>
      <c r="CG78" s="259">
        <f t="shared" si="142"/>
        <v>0</v>
      </c>
      <c r="CH78" s="259">
        <f t="shared" si="143"/>
        <v>0</v>
      </c>
      <c r="CI78" s="259">
        <f t="shared" si="144"/>
        <v>0</v>
      </c>
      <c r="CJ78" s="259">
        <f t="shared" si="145"/>
        <v>0</v>
      </c>
      <c r="CK78" s="259">
        <f t="shared" si="146"/>
        <v>0</v>
      </c>
      <c r="CL78" s="259">
        <f t="shared" si="147"/>
        <v>0</v>
      </c>
      <c r="CM78" s="259">
        <f t="shared" si="148"/>
        <v>0</v>
      </c>
      <c r="CN78" s="259">
        <f t="shared" si="149"/>
        <v>0</v>
      </c>
      <c r="CO78" s="259">
        <f t="shared" si="150"/>
        <v>0</v>
      </c>
      <c r="CP78" s="259">
        <f t="shared" si="151"/>
        <v>0</v>
      </c>
      <c r="CQ78" s="259">
        <f t="shared" si="152"/>
        <v>0</v>
      </c>
      <c r="CR78" s="259">
        <f t="shared" si="153"/>
        <v>0</v>
      </c>
      <c r="CS78" s="259">
        <f t="shared" si="154"/>
        <v>0</v>
      </c>
      <c r="CT78" s="259">
        <f t="shared" si="155"/>
        <v>0</v>
      </c>
      <c r="CU78" s="259">
        <f t="shared" si="156"/>
        <v>0</v>
      </c>
      <c r="CV78" s="260">
        <f t="shared" si="157"/>
        <v>0</v>
      </c>
      <c r="CW78" s="260">
        <f t="shared" si="158"/>
        <v>0</v>
      </c>
      <c r="CX78" s="260">
        <f t="shared" si="159"/>
        <v>0</v>
      </c>
      <c r="CY78" s="260">
        <f t="shared" si="160"/>
        <v>0</v>
      </c>
      <c r="CZ78" s="260">
        <f t="shared" si="161"/>
        <v>0</v>
      </c>
      <c r="DA78" s="260">
        <f t="shared" si="162"/>
        <v>0</v>
      </c>
      <c r="DB78" s="260">
        <f t="shared" si="163"/>
        <v>0</v>
      </c>
      <c r="DC78" s="260">
        <f t="shared" si="164"/>
        <v>0</v>
      </c>
      <c r="DD78" s="260">
        <f t="shared" si="165"/>
        <v>0</v>
      </c>
      <c r="DE78" s="260">
        <f t="shared" si="166"/>
        <v>0</v>
      </c>
      <c r="DF78" s="260">
        <f t="shared" si="167"/>
        <v>0</v>
      </c>
      <c r="DG78" s="260">
        <f t="shared" si="168"/>
        <v>0</v>
      </c>
      <c r="DH78" s="260">
        <f t="shared" si="169"/>
        <v>0</v>
      </c>
      <c r="DI78" s="260">
        <f t="shared" si="170"/>
        <v>0</v>
      </c>
      <c r="DJ78" s="260">
        <f t="shared" si="171"/>
        <v>0</v>
      </c>
      <c r="DK78" s="260">
        <f t="shared" si="172"/>
        <v>0</v>
      </c>
      <c r="DL78" s="260">
        <f t="shared" si="173"/>
        <v>0</v>
      </c>
      <c r="DM78" s="261">
        <f t="shared" si="174"/>
        <v>0</v>
      </c>
      <c r="DN78" s="262">
        <f t="shared" si="175"/>
        <v>0</v>
      </c>
      <c r="DO78" s="310"/>
      <c r="DP78" s="333">
        <f t="shared" si="176"/>
        <v>0</v>
      </c>
      <c r="DQ78" s="335">
        <f t="shared" si="257"/>
        <v>0</v>
      </c>
      <c r="DR78" s="263">
        <f t="shared" si="258"/>
        <v>0</v>
      </c>
      <c r="DS78" s="263">
        <f t="shared" si="258"/>
        <v>0</v>
      </c>
      <c r="DT78" s="263">
        <f t="shared" si="258"/>
        <v>0</v>
      </c>
      <c r="DU78" s="263">
        <f t="shared" si="258"/>
        <v>0</v>
      </c>
      <c r="DV78" s="170">
        <f t="shared" si="178"/>
        <v>0</v>
      </c>
      <c r="DW78" s="259">
        <f t="shared" si="179"/>
        <v>0</v>
      </c>
      <c r="DX78" s="259">
        <f t="shared" si="180"/>
        <v>0</v>
      </c>
      <c r="DY78" s="259">
        <f t="shared" si="181"/>
        <v>0</v>
      </c>
      <c r="DZ78" s="259">
        <f t="shared" si="182"/>
        <v>0</v>
      </c>
      <c r="EA78" s="259">
        <f t="shared" si="183"/>
        <v>0</v>
      </c>
      <c r="EB78" s="259">
        <f t="shared" si="184"/>
        <v>0</v>
      </c>
      <c r="EC78" s="259">
        <f t="shared" si="185"/>
        <v>0</v>
      </c>
      <c r="ED78" s="259">
        <f t="shared" si="186"/>
        <v>0</v>
      </c>
      <c r="EE78" s="259">
        <f t="shared" si="187"/>
        <v>0</v>
      </c>
      <c r="EF78" s="259">
        <f t="shared" si="188"/>
        <v>0</v>
      </c>
      <c r="EG78" s="259">
        <f t="shared" si="189"/>
        <v>0</v>
      </c>
      <c r="EH78" s="259">
        <f t="shared" si="190"/>
        <v>0</v>
      </c>
      <c r="EI78" s="259">
        <f t="shared" si="191"/>
        <v>0</v>
      </c>
      <c r="EJ78" s="259">
        <f t="shared" si="192"/>
        <v>0</v>
      </c>
      <c r="EK78" s="259">
        <f t="shared" si="193"/>
        <v>0</v>
      </c>
      <c r="EL78" s="259">
        <f t="shared" si="194"/>
        <v>0</v>
      </c>
      <c r="EM78" s="259">
        <f t="shared" si="195"/>
        <v>0</v>
      </c>
      <c r="EN78" s="260">
        <f t="shared" si="196"/>
        <v>0</v>
      </c>
      <c r="EO78" s="260">
        <f t="shared" si="197"/>
        <v>0</v>
      </c>
      <c r="EP78" s="260">
        <f t="shared" si="198"/>
        <v>0</v>
      </c>
      <c r="EQ78" s="260">
        <f t="shared" si="199"/>
        <v>0</v>
      </c>
      <c r="ER78" s="260">
        <f t="shared" si="200"/>
        <v>0</v>
      </c>
      <c r="ES78" s="260">
        <f t="shared" si="201"/>
        <v>0</v>
      </c>
      <c r="ET78" s="260">
        <f t="shared" si="202"/>
        <v>0</v>
      </c>
      <c r="EU78" s="260">
        <f t="shared" si="203"/>
        <v>0</v>
      </c>
      <c r="EV78" s="260">
        <f t="shared" si="204"/>
        <v>0</v>
      </c>
      <c r="EW78" s="260">
        <f t="shared" si="205"/>
        <v>0</v>
      </c>
      <c r="EX78" s="260">
        <f t="shared" si="206"/>
        <v>0</v>
      </c>
      <c r="EY78" s="260">
        <f t="shared" si="207"/>
        <v>0</v>
      </c>
      <c r="EZ78" s="260">
        <f t="shared" si="208"/>
        <v>0</v>
      </c>
      <c r="FA78" s="260">
        <f t="shared" si="209"/>
        <v>0</v>
      </c>
      <c r="FB78" s="260">
        <f t="shared" si="210"/>
        <v>0</v>
      </c>
      <c r="FC78" s="260">
        <f t="shared" si="211"/>
        <v>0</v>
      </c>
      <c r="FD78" s="260">
        <f t="shared" si="212"/>
        <v>0</v>
      </c>
      <c r="FE78" s="261">
        <f t="shared" si="213"/>
        <v>0</v>
      </c>
      <c r="FF78" s="262">
        <f t="shared" si="214"/>
        <v>0</v>
      </c>
      <c r="FG78" s="310"/>
      <c r="FH78" s="333">
        <f t="shared" si="215"/>
        <v>0</v>
      </c>
      <c r="FI78" s="334">
        <f t="shared" si="216"/>
        <v>0</v>
      </c>
      <c r="FJ78" s="245">
        <f t="shared" si="217"/>
        <v>0</v>
      </c>
      <c r="FK78" s="245">
        <f t="shared" si="217"/>
        <v>0</v>
      </c>
      <c r="FL78" s="245">
        <f t="shared" si="217"/>
        <v>0</v>
      </c>
      <c r="FM78" s="245">
        <f t="shared" si="217"/>
        <v>0</v>
      </c>
      <c r="FN78" s="170">
        <f t="shared" si="218"/>
        <v>0</v>
      </c>
      <c r="FO78" s="252">
        <f t="shared" si="219"/>
        <v>0</v>
      </c>
      <c r="FP78" s="252">
        <f t="shared" si="220"/>
        <v>0</v>
      </c>
      <c r="FQ78" s="252">
        <f t="shared" si="221"/>
        <v>0</v>
      </c>
      <c r="FR78" s="252">
        <f t="shared" si="222"/>
        <v>0</v>
      </c>
      <c r="FS78" s="252">
        <f t="shared" si="223"/>
        <v>0</v>
      </c>
      <c r="FT78" s="252">
        <f t="shared" si="224"/>
        <v>0</v>
      </c>
      <c r="FU78" s="252">
        <f t="shared" si="225"/>
        <v>0</v>
      </c>
      <c r="FV78" s="252">
        <f t="shared" si="226"/>
        <v>0</v>
      </c>
      <c r="FW78" s="252">
        <f t="shared" si="227"/>
        <v>0</v>
      </c>
      <c r="FX78" s="252">
        <f t="shared" si="228"/>
        <v>0</v>
      </c>
      <c r="FY78" s="252">
        <f t="shared" si="229"/>
        <v>0</v>
      </c>
      <c r="FZ78" s="252">
        <f t="shared" si="230"/>
        <v>0</v>
      </c>
      <c r="GA78" s="252">
        <f t="shared" si="231"/>
        <v>0</v>
      </c>
      <c r="GB78" s="252">
        <f t="shared" si="232"/>
        <v>0</v>
      </c>
      <c r="GC78" s="252">
        <f t="shared" si="233"/>
        <v>0</v>
      </c>
      <c r="GD78" s="252">
        <f t="shared" si="234"/>
        <v>0</v>
      </c>
      <c r="GE78" s="252">
        <f t="shared" si="235"/>
        <v>0</v>
      </c>
      <c r="GF78" s="253">
        <f t="shared" si="236"/>
        <v>0</v>
      </c>
      <c r="GG78" s="253">
        <f t="shared" si="237"/>
        <v>0</v>
      </c>
      <c r="GH78" s="253">
        <f t="shared" si="238"/>
        <v>0</v>
      </c>
      <c r="GI78" s="253">
        <f t="shared" si="239"/>
        <v>0</v>
      </c>
      <c r="GJ78" s="253">
        <f t="shared" si="240"/>
        <v>0</v>
      </c>
      <c r="GK78" s="253">
        <f t="shared" si="241"/>
        <v>0</v>
      </c>
      <c r="GL78" s="253">
        <f t="shared" si="242"/>
        <v>0</v>
      </c>
      <c r="GM78" s="253">
        <f t="shared" si="243"/>
        <v>0</v>
      </c>
      <c r="GN78" s="253">
        <f t="shared" si="244"/>
        <v>0</v>
      </c>
      <c r="GO78" s="253">
        <f t="shared" si="245"/>
        <v>0</v>
      </c>
      <c r="GP78" s="253">
        <f t="shared" si="246"/>
        <v>0</v>
      </c>
      <c r="GQ78" s="253">
        <f t="shared" si="247"/>
        <v>0</v>
      </c>
      <c r="GR78" s="253">
        <f t="shared" si="248"/>
        <v>0</v>
      </c>
      <c r="GS78" s="253">
        <f t="shared" si="249"/>
        <v>0</v>
      </c>
      <c r="GT78" s="253">
        <f t="shared" si="250"/>
        <v>0</v>
      </c>
      <c r="GU78" s="253">
        <f t="shared" si="251"/>
        <v>0</v>
      </c>
      <c r="GV78" s="253">
        <f t="shared" si="252"/>
        <v>0</v>
      </c>
      <c r="GW78" s="254">
        <f t="shared" si="253"/>
        <v>0</v>
      </c>
      <c r="GX78" s="256">
        <f t="shared" si="254"/>
        <v>0</v>
      </c>
    </row>
    <row r="79" spans="1:206" ht="18" hidden="1" customHeight="1" thickBot="1" x14ac:dyDescent="0.3">
      <c r="A79" s="4"/>
      <c r="B79" s="180"/>
      <c r="C79" s="181"/>
      <c r="D79" s="180"/>
      <c r="E79" s="182"/>
      <c r="F79" s="604"/>
      <c r="G79" s="605"/>
      <c r="H79" s="349"/>
      <c r="I79" s="591"/>
      <c r="J79" s="592"/>
      <c r="K79" s="592"/>
      <c r="L79" s="592"/>
      <c r="M79" s="592"/>
      <c r="N79" s="592"/>
      <c r="O79" s="593"/>
      <c r="P79" s="171"/>
      <c r="Q79" s="171"/>
      <c r="R79" s="171"/>
      <c r="S79" s="304"/>
      <c r="T79" s="182"/>
      <c r="U79" s="235" t="str">
        <f t="shared" si="132"/>
        <v/>
      </c>
      <c r="V79" s="420"/>
      <c r="W79" s="606"/>
      <c r="X79" s="607"/>
      <c r="Y79" s="608"/>
      <c r="Z79" s="609"/>
      <c r="AA79" s="205"/>
      <c r="AB79" s="206"/>
      <c r="AC79" s="206"/>
      <c r="AD79" s="207"/>
      <c r="AE79" s="208"/>
      <c r="AF79" s="214"/>
      <c r="AG79" s="215"/>
      <c r="AH79" s="215"/>
      <c r="AI79" s="222"/>
      <c r="AJ79" s="278"/>
      <c r="AK79" s="598"/>
      <c r="AL79" s="599"/>
      <c r="AM79" s="610"/>
      <c r="AN79" s="611"/>
      <c r="AO79" s="471"/>
      <c r="AP79" s="472"/>
      <c r="AQ79" s="472"/>
      <c r="AR79" s="473"/>
      <c r="AS79" s="602"/>
      <c r="AT79" s="603"/>
      <c r="AU79" s="5"/>
      <c r="AW79" s="418">
        <f t="shared" si="255"/>
        <v>0</v>
      </c>
      <c r="AX79" s="423"/>
      <c r="AY79" s="424"/>
      <c r="AZ79" s="458"/>
      <c r="BD79" s="56"/>
      <c r="BE79" s="56"/>
      <c r="BF79" s="16"/>
      <c r="BG79" s="17" t="str">
        <f t="shared" si="133"/>
        <v/>
      </c>
      <c r="BH79" s="16"/>
      <c r="BI79" s="16"/>
      <c r="BJ79" s="16"/>
      <c r="BK79" s="16"/>
      <c r="BL79" s="239"/>
      <c r="BM79" s="230"/>
      <c r="BN79" s="216" t="b">
        <v>0</v>
      </c>
      <c r="BO79" s="38" t="b">
        <v>0</v>
      </c>
      <c r="BP79" s="270" t="b">
        <v>0</v>
      </c>
      <c r="BR79" s="228">
        <f t="shared" si="134"/>
        <v>0</v>
      </c>
      <c r="BU79" s="219">
        <f t="shared" si="256"/>
        <v>0</v>
      </c>
      <c r="BV79" s="1">
        <f t="shared" si="135"/>
        <v>0</v>
      </c>
      <c r="BX79" s="331">
        <f t="shared" si="136"/>
        <v>0</v>
      </c>
      <c r="BY79" s="332">
        <f t="shared" si="137"/>
        <v>0</v>
      </c>
      <c r="BZ79" s="257">
        <f t="shared" si="138"/>
        <v>0</v>
      </c>
      <c r="CA79" s="258">
        <f t="shared" si="138"/>
        <v>0</v>
      </c>
      <c r="CB79" s="258">
        <f t="shared" si="138"/>
        <v>0</v>
      </c>
      <c r="CC79" s="258">
        <f t="shared" si="138"/>
        <v>0</v>
      </c>
      <c r="CD79" s="170">
        <f t="shared" si="139"/>
        <v>0</v>
      </c>
      <c r="CE79" s="259">
        <f t="shared" si="140"/>
        <v>0</v>
      </c>
      <c r="CF79" s="259">
        <f t="shared" si="141"/>
        <v>0</v>
      </c>
      <c r="CG79" s="259">
        <f t="shared" si="142"/>
        <v>0</v>
      </c>
      <c r="CH79" s="259">
        <f t="shared" si="143"/>
        <v>0</v>
      </c>
      <c r="CI79" s="259">
        <f t="shared" si="144"/>
        <v>0</v>
      </c>
      <c r="CJ79" s="259">
        <f t="shared" si="145"/>
        <v>0</v>
      </c>
      <c r="CK79" s="259">
        <f t="shared" si="146"/>
        <v>0</v>
      </c>
      <c r="CL79" s="259">
        <f t="shared" si="147"/>
        <v>0</v>
      </c>
      <c r="CM79" s="259">
        <f t="shared" si="148"/>
        <v>0</v>
      </c>
      <c r="CN79" s="259">
        <f t="shared" si="149"/>
        <v>0</v>
      </c>
      <c r="CO79" s="259">
        <f t="shared" si="150"/>
        <v>0</v>
      </c>
      <c r="CP79" s="259">
        <f t="shared" si="151"/>
        <v>0</v>
      </c>
      <c r="CQ79" s="259">
        <f t="shared" si="152"/>
        <v>0</v>
      </c>
      <c r="CR79" s="259">
        <f t="shared" si="153"/>
        <v>0</v>
      </c>
      <c r="CS79" s="259">
        <f t="shared" si="154"/>
        <v>0</v>
      </c>
      <c r="CT79" s="259">
        <f t="shared" si="155"/>
        <v>0</v>
      </c>
      <c r="CU79" s="259">
        <f t="shared" si="156"/>
        <v>0</v>
      </c>
      <c r="CV79" s="260">
        <f t="shared" si="157"/>
        <v>0</v>
      </c>
      <c r="CW79" s="260">
        <f t="shared" si="158"/>
        <v>0</v>
      </c>
      <c r="CX79" s="260">
        <f t="shared" si="159"/>
        <v>0</v>
      </c>
      <c r="CY79" s="260">
        <f t="shared" si="160"/>
        <v>0</v>
      </c>
      <c r="CZ79" s="260">
        <f t="shared" si="161"/>
        <v>0</v>
      </c>
      <c r="DA79" s="260">
        <f t="shared" si="162"/>
        <v>0</v>
      </c>
      <c r="DB79" s="260">
        <f t="shared" si="163"/>
        <v>0</v>
      </c>
      <c r="DC79" s="260">
        <f t="shared" si="164"/>
        <v>0</v>
      </c>
      <c r="DD79" s="260">
        <f t="shared" si="165"/>
        <v>0</v>
      </c>
      <c r="DE79" s="260">
        <f t="shared" si="166"/>
        <v>0</v>
      </c>
      <c r="DF79" s="260">
        <f t="shared" si="167"/>
        <v>0</v>
      </c>
      <c r="DG79" s="260">
        <f t="shared" si="168"/>
        <v>0</v>
      </c>
      <c r="DH79" s="260">
        <f t="shared" si="169"/>
        <v>0</v>
      </c>
      <c r="DI79" s="260">
        <f t="shared" si="170"/>
        <v>0</v>
      </c>
      <c r="DJ79" s="260">
        <f t="shared" si="171"/>
        <v>0</v>
      </c>
      <c r="DK79" s="260">
        <f t="shared" si="172"/>
        <v>0</v>
      </c>
      <c r="DL79" s="260">
        <f t="shared" si="173"/>
        <v>0</v>
      </c>
      <c r="DM79" s="261">
        <f t="shared" si="174"/>
        <v>0</v>
      </c>
      <c r="DN79" s="262">
        <f t="shared" si="175"/>
        <v>0</v>
      </c>
      <c r="DO79" s="310"/>
      <c r="DP79" s="333">
        <f t="shared" si="176"/>
        <v>0</v>
      </c>
      <c r="DQ79" s="335">
        <f t="shared" si="257"/>
        <v>0</v>
      </c>
      <c r="DR79" s="263">
        <f t="shared" si="258"/>
        <v>0</v>
      </c>
      <c r="DS79" s="263">
        <f t="shared" si="258"/>
        <v>0</v>
      </c>
      <c r="DT79" s="263">
        <f t="shared" si="258"/>
        <v>0</v>
      </c>
      <c r="DU79" s="263">
        <f t="shared" si="258"/>
        <v>0</v>
      </c>
      <c r="DV79" s="170">
        <f t="shared" si="178"/>
        <v>0</v>
      </c>
      <c r="DW79" s="259">
        <f t="shared" si="179"/>
        <v>0</v>
      </c>
      <c r="DX79" s="259">
        <f t="shared" si="180"/>
        <v>0</v>
      </c>
      <c r="DY79" s="259">
        <f t="shared" si="181"/>
        <v>0</v>
      </c>
      <c r="DZ79" s="259">
        <f t="shared" si="182"/>
        <v>0</v>
      </c>
      <c r="EA79" s="259">
        <f t="shared" si="183"/>
        <v>0</v>
      </c>
      <c r="EB79" s="259">
        <f t="shared" si="184"/>
        <v>0</v>
      </c>
      <c r="EC79" s="259">
        <f t="shared" si="185"/>
        <v>0</v>
      </c>
      <c r="ED79" s="259">
        <f t="shared" si="186"/>
        <v>0</v>
      </c>
      <c r="EE79" s="259">
        <f t="shared" si="187"/>
        <v>0</v>
      </c>
      <c r="EF79" s="259">
        <f t="shared" si="188"/>
        <v>0</v>
      </c>
      <c r="EG79" s="259">
        <f t="shared" si="189"/>
        <v>0</v>
      </c>
      <c r="EH79" s="259">
        <f t="shared" si="190"/>
        <v>0</v>
      </c>
      <c r="EI79" s="259">
        <f t="shared" si="191"/>
        <v>0</v>
      </c>
      <c r="EJ79" s="259">
        <f t="shared" si="192"/>
        <v>0</v>
      </c>
      <c r="EK79" s="259">
        <f t="shared" si="193"/>
        <v>0</v>
      </c>
      <c r="EL79" s="259">
        <f t="shared" si="194"/>
        <v>0</v>
      </c>
      <c r="EM79" s="259">
        <f t="shared" si="195"/>
        <v>0</v>
      </c>
      <c r="EN79" s="260">
        <f t="shared" si="196"/>
        <v>0</v>
      </c>
      <c r="EO79" s="260">
        <f t="shared" si="197"/>
        <v>0</v>
      </c>
      <c r="EP79" s="260">
        <f t="shared" si="198"/>
        <v>0</v>
      </c>
      <c r="EQ79" s="260">
        <f t="shared" si="199"/>
        <v>0</v>
      </c>
      <c r="ER79" s="260">
        <f t="shared" si="200"/>
        <v>0</v>
      </c>
      <c r="ES79" s="260">
        <f t="shared" si="201"/>
        <v>0</v>
      </c>
      <c r="ET79" s="260">
        <f t="shared" si="202"/>
        <v>0</v>
      </c>
      <c r="EU79" s="260">
        <f t="shared" si="203"/>
        <v>0</v>
      </c>
      <c r="EV79" s="260">
        <f t="shared" si="204"/>
        <v>0</v>
      </c>
      <c r="EW79" s="260">
        <f t="shared" si="205"/>
        <v>0</v>
      </c>
      <c r="EX79" s="260">
        <f t="shared" si="206"/>
        <v>0</v>
      </c>
      <c r="EY79" s="260">
        <f t="shared" si="207"/>
        <v>0</v>
      </c>
      <c r="EZ79" s="260">
        <f t="shared" si="208"/>
        <v>0</v>
      </c>
      <c r="FA79" s="260">
        <f t="shared" si="209"/>
        <v>0</v>
      </c>
      <c r="FB79" s="260">
        <f t="shared" si="210"/>
        <v>0</v>
      </c>
      <c r="FC79" s="260">
        <f t="shared" si="211"/>
        <v>0</v>
      </c>
      <c r="FD79" s="260">
        <f t="shared" si="212"/>
        <v>0</v>
      </c>
      <c r="FE79" s="261">
        <f t="shared" si="213"/>
        <v>0</v>
      </c>
      <c r="FF79" s="262">
        <f t="shared" si="214"/>
        <v>0</v>
      </c>
      <c r="FG79" s="310"/>
      <c r="FH79" s="333">
        <f t="shared" si="215"/>
        <v>0</v>
      </c>
      <c r="FI79" s="334">
        <f t="shared" si="216"/>
        <v>0</v>
      </c>
      <c r="FJ79" s="245">
        <f t="shared" si="217"/>
        <v>0</v>
      </c>
      <c r="FK79" s="245">
        <f t="shared" si="217"/>
        <v>0</v>
      </c>
      <c r="FL79" s="245">
        <f t="shared" si="217"/>
        <v>0</v>
      </c>
      <c r="FM79" s="245">
        <f t="shared" si="217"/>
        <v>0</v>
      </c>
      <c r="FN79" s="170">
        <f t="shared" si="218"/>
        <v>0</v>
      </c>
      <c r="FO79" s="252">
        <f t="shared" si="219"/>
        <v>0</v>
      </c>
      <c r="FP79" s="252">
        <f t="shared" si="220"/>
        <v>0</v>
      </c>
      <c r="FQ79" s="252">
        <f t="shared" si="221"/>
        <v>0</v>
      </c>
      <c r="FR79" s="252">
        <f t="shared" si="222"/>
        <v>0</v>
      </c>
      <c r="FS79" s="252">
        <f t="shared" si="223"/>
        <v>0</v>
      </c>
      <c r="FT79" s="252">
        <f t="shared" si="224"/>
        <v>0</v>
      </c>
      <c r="FU79" s="252">
        <f t="shared" si="225"/>
        <v>0</v>
      </c>
      <c r="FV79" s="252">
        <f t="shared" si="226"/>
        <v>0</v>
      </c>
      <c r="FW79" s="252">
        <f t="shared" si="227"/>
        <v>0</v>
      </c>
      <c r="FX79" s="252">
        <f t="shared" si="228"/>
        <v>0</v>
      </c>
      <c r="FY79" s="252">
        <f t="shared" si="229"/>
        <v>0</v>
      </c>
      <c r="FZ79" s="252">
        <f t="shared" si="230"/>
        <v>0</v>
      </c>
      <c r="GA79" s="252">
        <f t="shared" si="231"/>
        <v>0</v>
      </c>
      <c r="GB79" s="252">
        <f t="shared" si="232"/>
        <v>0</v>
      </c>
      <c r="GC79" s="252">
        <f t="shared" si="233"/>
        <v>0</v>
      </c>
      <c r="GD79" s="252">
        <f t="shared" si="234"/>
        <v>0</v>
      </c>
      <c r="GE79" s="252">
        <f t="shared" si="235"/>
        <v>0</v>
      </c>
      <c r="GF79" s="253">
        <f t="shared" si="236"/>
        <v>0</v>
      </c>
      <c r="GG79" s="253">
        <f t="shared" si="237"/>
        <v>0</v>
      </c>
      <c r="GH79" s="253">
        <f t="shared" si="238"/>
        <v>0</v>
      </c>
      <c r="GI79" s="253">
        <f t="shared" si="239"/>
        <v>0</v>
      </c>
      <c r="GJ79" s="253">
        <f t="shared" si="240"/>
        <v>0</v>
      </c>
      <c r="GK79" s="253">
        <f t="shared" si="241"/>
        <v>0</v>
      </c>
      <c r="GL79" s="253">
        <f t="shared" si="242"/>
        <v>0</v>
      </c>
      <c r="GM79" s="253">
        <f t="shared" si="243"/>
        <v>0</v>
      </c>
      <c r="GN79" s="253">
        <f t="shared" si="244"/>
        <v>0</v>
      </c>
      <c r="GO79" s="253">
        <f t="shared" si="245"/>
        <v>0</v>
      </c>
      <c r="GP79" s="253">
        <f t="shared" si="246"/>
        <v>0</v>
      </c>
      <c r="GQ79" s="253">
        <f t="shared" si="247"/>
        <v>0</v>
      </c>
      <c r="GR79" s="253">
        <f t="shared" si="248"/>
        <v>0</v>
      </c>
      <c r="GS79" s="253">
        <f t="shared" si="249"/>
        <v>0</v>
      </c>
      <c r="GT79" s="253">
        <f t="shared" si="250"/>
        <v>0</v>
      </c>
      <c r="GU79" s="253">
        <f t="shared" si="251"/>
        <v>0</v>
      </c>
      <c r="GV79" s="253">
        <f t="shared" si="252"/>
        <v>0</v>
      </c>
      <c r="GW79" s="254">
        <f t="shared" si="253"/>
        <v>0</v>
      </c>
      <c r="GX79" s="256">
        <f t="shared" si="254"/>
        <v>0</v>
      </c>
    </row>
    <row r="80" spans="1:206" ht="18" hidden="1" customHeight="1" thickBot="1" x14ac:dyDescent="0.3">
      <c r="A80" s="4"/>
      <c r="B80" s="351"/>
      <c r="C80" s="352"/>
      <c r="D80" s="272"/>
      <c r="E80" s="353"/>
      <c r="F80" s="589"/>
      <c r="G80" s="590"/>
      <c r="H80" s="354"/>
      <c r="I80" s="591"/>
      <c r="J80" s="592"/>
      <c r="K80" s="592"/>
      <c r="L80" s="592"/>
      <c r="M80" s="592"/>
      <c r="N80" s="592"/>
      <c r="O80" s="593"/>
      <c r="P80" s="355"/>
      <c r="Q80" s="355"/>
      <c r="R80" s="355"/>
      <c r="S80" s="356"/>
      <c r="T80" s="353"/>
      <c r="U80" s="415" t="str">
        <f t="shared" si="132"/>
        <v/>
      </c>
      <c r="V80" s="440"/>
      <c r="W80" s="594"/>
      <c r="X80" s="595"/>
      <c r="Y80" s="596"/>
      <c r="Z80" s="597"/>
      <c r="AA80" s="357"/>
      <c r="AB80" s="358"/>
      <c r="AC80" s="358"/>
      <c r="AD80" s="359"/>
      <c r="AE80" s="401"/>
      <c r="AF80" s="214"/>
      <c r="AG80" s="215"/>
      <c r="AH80" s="215"/>
      <c r="AI80" s="222"/>
      <c r="AJ80" s="278"/>
      <c r="AK80" s="598"/>
      <c r="AL80" s="599"/>
      <c r="AM80" s="600"/>
      <c r="AN80" s="601"/>
      <c r="AO80" s="474"/>
      <c r="AP80" s="475"/>
      <c r="AQ80" s="475"/>
      <c r="AR80" s="476"/>
      <c r="AS80" s="569"/>
      <c r="AT80" s="570"/>
      <c r="AU80" s="5"/>
      <c r="AW80" s="418">
        <f t="shared" si="255"/>
        <v>0</v>
      </c>
      <c r="AX80" s="423"/>
      <c r="AY80" s="424"/>
      <c r="AZ80" s="458"/>
      <c r="BD80" s="56"/>
      <c r="BE80" s="56"/>
      <c r="BF80" s="16"/>
      <c r="BG80" s="17" t="str">
        <f t="shared" si="133"/>
        <v/>
      </c>
      <c r="BH80" s="16"/>
      <c r="BI80" s="16"/>
      <c r="BJ80" s="16"/>
      <c r="BK80" s="16"/>
      <c r="BL80" s="239"/>
      <c r="BM80" s="230"/>
      <c r="BN80" s="216" t="b">
        <v>0</v>
      </c>
      <c r="BO80" s="38" t="b">
        <v>0</v>
      </c>
      <c r="BP80" s="270" t="b">
        <v>0</v>
      </c>
      <c r="BR80" s="228">
        <f t="shared" si="134"/>
        <v>0</v>
      </c>
      <c r="BU80" s="219">
        <f t="shared" si="256"/>
        <v>0</v>
      </c>
      <c r="BV80" s="1">
        <f t="shared" si="135"/>
        <v>0</v>
      </c>
      <c r="BX80" s="331">
        <f t="shared" si="136"/>
        <v>0</v>
      </c>
      <c r="BY80" s="332">
        <f t="shared" si="137"/>
        <v>0</v>
      </c>
      <c r="BZ80" s="257">
        <f t="shared" ref="BZ80:CC80" si="259">+AO80</f>
        <v>0</v>
      </c>
      <c r="CA80" s="258">
        <f t="shared" si="259"/>
        <v>0</v>
      </c>
      <c r="CB80" s="258">
        <f t="shared" si="259"/>
        <v>0</v>
      </c>
      <c r="CC80" s="258">
        <f t="shared" si="259"/>
        <v>0</v>
      </c>
      <c r="CD80" s="170">
        <f t="shared" si="139"/>
        <v>0</v>
      </c>
      <c r="CE80" s="259">
        <f t="shared" si="140"/>
        <v>0</v>
      </c>
      <c r="CF80" s="259">
        <f t="shared" si="141"/>
        <v>0</v>
      </c>
      <c r="CG80" s="259">
        <f t="shared" si="142"/>
        <v>0</v>
      </c>
      <c r="CH80" s="259">
        <f t="shared" si="143"/>
        <v>0</v>
      </c>
      <c r="CI80" s="259">
        <f t="shared" si="144"/>
        <v>0</v>
      </c>
      <c r="CJ80" s="259">
        <f t="shared" si="145"/>
        <v>0</v>
      </c>
      <c r="CK80" s="259">
        <f t="shared" si="146"/>
        <v>0</v>
      </c>
      <c r="CL80" s="259">
        <f t="shared" si="147"/>
        <v>0</v>
      </c>
      <c r="CM80" s="259">
        <f t="shared" si="148"/>
        <v>0</v>
      </c>
      <c r="CN80" s="259">
        <f t="shared" si="149"/>
        <v>0</v>
      </c>
      <c r="CO80" s="259">
        <f t="shared" si="150"/>
        <v>0</v>
      </c>
      <c r="CP80" s="259">
        <f t="shared" si="151"/>
        <v>0</v>
      </c>
      <c r="CQ80" s="259">
        <f t="shared" si="152"/>
        <v>0</v>
      </c>
      <c r="CR80" s="259">
        <f t="shared" si="153"/>
        <v>0</v>
      </c>
      <c r="CS80" s="259">
        <f t="shared" si="154"/>
        <v>0</v>
      </c>
      <c r="CT80" s="259">
        <f t="shared" si="155"/>
        <v>0</v>
      </c>
      <c r="CU80" s="259">
        <f t="shared" si="156"/>
        <v>0</v>
      </c>
      <c r="CV80" s="260">
        <f t="shared" si="157"/>
        <v>0</v>
      </c>
      <c r="CW80" s="260">
        <f t="shared" si="158"/>
        <v>0</v>
      </c>
      <c r="CX80" s="260">
        <f t="shared" si="159"/>
        <v>0</v>
      </c>
      <c r="CY80" s="260">
        <f t="shared" si="160"/>
        <v>0</v>
      </c>
      <c r="CZ80" s="260">
        <f t="shared" si="161"/>
        <v>0</v>
      </c>
      <c r="DA80" s="260">
        <f t="shared" si="162"/>
        <v>0</v>
      </c>
      <c r="DB80" s="260">
        <f t="shared" si="163"/>
        <v>0</v>
      </c>
      <c r="DC80" s="260">
        <f t="shared" si="164"/>
        <v>0</v>
      </c>
      <c r="DD80" s="260">
        <f t="shared" si="165"/>
        <v>0</v>
      </c>
      <c r="DE80" s="260">
        <f t="shared" si="166"/>
        <v>0</v>
      </c>
      <c r="DF80" s="260">
        <f t="shared" si="167"/>
        <v>0</v>
      </c>
      <c r="DG80" s="260">
        <f t="shared" si="168"/>
        <v>0</v>
      </c>
      <c r="DH80" s="260">
        <f t="shared" si="169"/>
        <v>0</v>
      </c>
      <c r="DI80" s="260">
        <f t="shared" si="170"/>
        <v>0</v>
      </c>
      <c r="DJ80" s="260">
        <f t="shared" si="171"/>
        <v>0</v>
      </c>
      <c r="DK80" s="260">
        <f t="shared" si="172"/>
        <v>0</v>
      </c>
      <c r="DL80" s="260">
        <f t="shared" si="173"/>
        <v>0</v>
      </c>
      <c r="DM80" s="261">
        <f t="shared" si="174"/>
        <v>0</v>
      </c>
      <c r="DN80" s="262">
        <f t="shared" si="175"/>
        <v>0</v>
      </c>
      <c r="DO80" s="310"/>
      <c r="DP80" s="333">
        <f t="shared" si="176"/>
        <v>0</v>
      </c>
      <c r="DQ80" s="335">
        <f t="shared" si="257"/>
        <v>0</v>
      </c>
      <c r="DR80" s="263">
        <f t="shared" si="258"/>
        <v>0</v>
      </c>
      <c r="DS80" s="263">
        <f t="shared" si="258"/>
        <v>0</v>
      </c>
      <c r="DT80" s="263">
        <f t="shared" si="258"/>
        <v>0</v>
      </c>
      <c r="DU80" s="263">
        <f t="shared" si="258"/>
        <v>0</v>
      </c>
      <c r="DV80" s="170">
        <f t="shared" si="178"/>
        <v>0</v>
      </c>
      <c r="DW80" s="259">
        <f t="shared" si="179"/>
        <v>0</v>
      </c>
      <c r="DX80" s="259">
        <f t="shared" si="180"/>
        <v>0</v>
      </c>
      <c r="DY80" s="259">
        <f t="shared" si="181"/>
        <v>0</v>
      </c>
      <c r="DZ80" s="259">
        <f t="shared" si="182"/>
        <v>0</v>
      </c>
      <c r="EA80" s="259">
        <f t="shared" si="183"/>
        <v>0</v>
      </c>
      <c r="EB80" s="259">
        <f t="shared" si="184"/>
        <v>0</v>
      </c>
      <c r="EC80" s="259">
        <f t="shared" si="185"/>
        <v>0</v>
      </c>
      <c r="ED80" s="259">
        <f t="shared" si="186"/>
        <v>0</v>
      </c>
      <c r="EE80" s="259">
        <f t="shared" si="187"/>
        <v>0</v>
      </c>
      <c r="EF80" s="259">
        <f t="shared" si="188"/>
        <v>0</v>
      </c>
      <c r="EG80" s="259">
        <f t="shared" si="189"/>
        <v>0</v>
      </c>
      <c r="EH80" s="259">
        <f t="shared" si="190"/>
        <v>0</v>
      </c>
      <c r="EI80" s="259">
        <f t="shared" si="191"/>
        <v>0</v>
      </c>
      <c r="EJ80" s="259">
        <f t="shared" si="192"/>
        <v>0</v>
      </c>
      <c r="EK80" s="259">
        <f t="shared" si="193"/>
        <v>0</v>
      </c>
      <c r="EL80" s="259">
        <f t="shared" si="194"/>
        <v>0</v>
      </c>
      <c r="EM80" s="259">
        <f t="shared" si="195"/>
        <v>0</v>
      </c>
      <c r="EN80" s="260">
        <f t="shared" si="196"/>
        <v>0</v>
      </c>
      <c r="EO80" s="260">
        <f t="shared" si="197"/>
        <v>0</v>
      </c>
      <c r="EP80" s="260">
        <f t="shared" si="198"/>
        <v>0</v>
      </c>
      <c r="EQ80" s="260">
        <f t="shared" si="199"/>
        <v>0</v>
      </c>
      <c r="ER80" s="260">
        <f t="shared" si="200"/>
        <v>0</v>
      </c>
      <c r="ES80" s="260">
        <f t="shared" si="201"/>
        <v>0</v>
      </c>
      <c r="ET80" s="260">
        <f t="shared" si="202"/>
        <v>0</v>
      </c>
      <c r="EU80" s="260">
        <f t="shared" si="203"/>
        <v>0</v>
      </c>
      <c r="EV80" s="260">
        <f t="shared" si="204"/>
        <v>0</v>
      </c>
      <c r="EW80" s="260">
        <f t="shared" si="205"/>
        <v>0</v>
      </c>
      <c r="EX80" s="260">
        <f t="shared" si="206"/>
        <v>0</v>
      </c>
      <c r="EY80" s="260">
        <f t="shared" si="207"/>
        <v>0</v>
      </c>
      <c r="EZ80" s="260">
        <f t="shared" si="208"/>
        <v>0</v>
      </c>
      <c r="FA80" s="260">
        <f t="shared" si="209"/>
        <v>0</v>
      </c>
      <c r="FB80" s="260">
        <f t="shared" si="210"/>
        <v>0</v>
      </c>
      <c r="FC80" s="260">
        <f t="shared" si="211"/>
        <v>0</v>
      </c>
      <c r="FD80" s="260">
        <f t="shared" si="212"/>
        <v>0</v>
      </c>
      <c r="FE80" s="261">
        <f t="shared" si="213"/>
        <v>0</v>
      </c>
      <c r="FF80" s="262">
        <f t="shared" si="214"/>
        <v>0</v>
      </c>
      <c r="FG80" s="310"/>
      <c r="FH80" s="333">
        <f t="shared" si="215"/>
        <v>0</v>
      </c>
      <c r="FI80" s="334">
        <f t="shared" si="216"/>
        <v>0</v>
      </c>
      <c r="FJ80" s="245">
        <f t="shared" si="217"/>
        <v>0</v>
      </c>
      <c r="FK80" s="245">
        <f t="shared" si="217"/>
        <v>0</v>
      </c>
      <c r="FL80" s="245">
        <f t="shared" si="217"/>
        <v>0</v>
      </c>
      <c r="FM80" s="245">
        <f t="shared" si="217"/>
        <v>0</v>
      </c>
      <c r="FN80" s="170">
        <f t="shared" si="218"/>
        <v>0</v>
      </c>
      <c r="FO80" s="252">
        <f t="shared" si="219"/>
        <v>0</v>
      </c>
      <c r="FP80" s="252">
        <f t="shared" si="220"/>
        <v>0</v>
      </c>
      <c r="FQ80" s="252">
        <f t="shared" si="221"/>
        <v>0</v>
      </c>
      <c r="FR80" s="252">
        <f t="shared" si="222"/>
        <v>0</v>
      </c>
      <c r="FS80" s="252">
        <f t="shared" si="223"/>
        <v>0</v>
      </c>
      <c r="FT80" s="252">
        <f t="shared" si="224"/>
        <v>0</v>
      </c>
      <c r="FU80" s="252">
        <f t="shared" si="225"/>
        <v>0</v>
      </c>
      <c r="FV80" s="252">
        <f t="shared" si="226"/>
        <v>0</v>
      </c>
      <c r="FW80" s="252">
        <f t="shared" si="227"/>
        <v>0</v>
      </c>
      <c r="FX80" s="252">
        <f t="shared" si="228"/>
        <v>0</v>
      </c>
      <c r="FY80" s="252">
        <f t="shared" si="229"/>
        <v>0</v>
      </c>
      <c r="FZ80" s="252">
        <f t="shared" si="230"/>
        <v>0</v>
      </c>
      <c r="GA80" s="252">
        <f t="shared" si="231"/>
        <v>0</v>
      </c>
      <c r="GB80" s="252">
        <f t="shared" si="232"/>
        <v>0</v>
      </c>
      <c r="GC80" s="252">
        <f t="shared" si="233"/>
        <v>0</v>
      </c>
      <c r="GD80" s="252">
        <f t="shared" si="234"/>
        <v>0</v>
      </c>
      <c r="GE80" s="252">
        <f t="shared" si="235"/>
        <v>0</v>
      </c>
      <c r="GF80" s="253">
        <f t="shared" si="236"/>
        <v>0</v>
      </c>
      <c r="GG80" s="253">
        <f t="shared" si="237"/>
        <v>0</v>
      </c>
      <c r="GH80" s="253">
        <f t="shared" si="238"/>
        <v>0</v>
      </c>
      <c r="GI80" s="253">
        <f t="shared" si="239"/>
        <v>0</v>
      </c>
      <c r="GJ80" s="253">
        <f t="shared" si="240"/>
        <v>0</v>
      </c>
      <c r="GK80" s="253">
        <f t="shared" si="241"/>
        <v>0</v>
      </c>
      <c r="GL80" s="253">
        <f t="shared" si="242"/>
        <v>0</v>
      </c>
      <c r="GM80" s="253">
        <f t="shared" si="243"/>
        <v>0</v>
      </c>
      <c r="GN80" s="253">
        <f t="shared" si="244"/>
        <v>0</v>
      </c>
      <c r="GO80" s="253">
        <f t="shared" si="245"/>
        <v>0</v>
      </c>
      <c r="GP80" s="253">
        <f t="shared" si="246"/>
        <v>0</v>
      </c>
      <c r="GQ80" s="253">
        <f t="shared" si="247"/>
        <v>0</v>
      </c>
      <c r="GR80" s="253">
        <f t="shared" si="248"/>
        <v>0</v>
      </c>
      <c r="GS80" s="253">
        <f t="shared" si="249"/>
        <v>0</v>
      </c>
      <c r="GT80" s="253">
        <f t="shared" si="250"/>
        <v>0</v>
      </c>
      <c r="GU80" s="253">
        <f t="shared" si="251"/>
        <v>0</v>
      </c>
      <c r="GV80" s="253">
        <f t="shared" si="252"/>
        <v>0</v>
      </c>
      <c r="GW80" s="254">
        <f t="shared" si="253"/>
        <v>0</v>
      </c>
      <c r="GX80" s="256">
        <f t="shared" si="254"/>
        <v>0</v>
      </c>
    </row>
    <row r="81" spans="1:120" ht="15" hidden="1" customHeight="1" thickBot="1" x14ac:dyDescent="0.3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360" t="s">
        <v>44</v>
      </c>
      <c r="W81" s="571">
        <f>SUM(W58:X80,Y58:Z80)</f>
        <v>0</v>
      </c>
      <c r="X81" s="572"/>
      <c r="Y81" s="572"/>
      <c r="Z81" s="573"/>
      <c r="AA81" s="8"/>
      <c r="AB81" s="574" t="s">
        <v>50</v>
      </c>
      <c r="AC81" s="574"/>
      <c r="AD81" s="574"/>
      <c r="AE81" s="574"/>
      <c r="AF81" s="574"/>
      <c r="AG81" s="8"/>
      <c r="AH81" s="8"/>
      <c r="AI81" s="8"/>
      <c r="AJ81" s="8"/>
      <c r="AK81" s="361" t="s">
        <v>45</v>
      </c>
      <c r="AL81" s="362"/>
      <c r="AM81" s="362"/>
      <c r="AN81" s="362"/>
      <c r="AO81" s="575" t="str">
        <f>IF(+$AO$41=0,"",+$AO$41)</f>
        <v/>
      </c>
      <c r="AP81" s="575"/>
      <c r="AQ81" s="575"/>
      <c r="AR81" s="561"/>
      <c r="AS81" s="561"/>
      <c r="AT81" s="561"/>
      <c r="AU81" s="562"/>
      <c r="AV81" s="30"/>
      <c r="AZ81" s="456"/>
      <c r="BD81" s="56"/>
      <c r="BE81" s="56"/>
      <c r="BF81" s="16"/>
      <c r="BG81" s="17"/>
      <c r="BH81" s="16"/>
      <c r="BI81" s="16"/>
      <c r="BJ81" s="16"/>
      <c r="BK81" s="16"/>
      <c r="BL81" s="239"/>
      <c r="BM81" s="16"/>
      <c r="BN81" s="16"/>
      <c r="BP81" s="16"/>
      <c r="BQ81" s="16"/>
      <c r="BR81" s="35">
        <f>SUM(BR58:BR80)</f>
        <v>0</v>
      </c>
      <c r="BS81" s="16"/>
      <c r="BU81" s="232">
        <f>SUM(BU58:BU80,BU30:BU40)</f>
        <v>0</v>
      </c>
      <c r="BV81" s="244">
        <f>SUM(BV58:BV80,BV30:BV40)</f>
        <v>0</v>
      </c>
      <c r="BZ81" s="61"/>
      <c r="CA81" s="61"/>
      <c r="CB81" s="61"/>
      <c r="CC81" s="52"/>
      <c r="CD81" s="62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4"/>
      <c r="CW81" s="62"/>
      <c r="CX81"/>
      <c r="CY81" s="65"/>
      <c r="CZ81" s="66"/>
      <c r="DA81" s="66"/>
      <c r="DB81" s="62"/>
      <c r="DC81"/>
      <c r="DD81" s="64"/>
      <c r="DE81" s="62"/>
      <c r="DF81"/>
      <c r="DG81" s="65"/>
      <c r="DH81" s="66"/>
      <c r="DI81" s="66"/>
      <c r="DJ81" s="62"/>
      <c r="DK81"/>
      <c r="DL81" s="64"/>
      <c r="DM81" s="62"/>
      <c r="DN81"/>
      <c r="DO81"/>
      <c r="DP81"/>
    </row>
    <row r="82" spans="1:120" ht="8.25" hidden="1" customHeight="1" x14ac:dyDescent="0.25">
      <c r="A82" s="4"/>
      <c r="P82" s="576" t="s">
        <v>52</v>
      </c>
      <c r="Q82" s="576"/>
      <c r="R82" s="576"/>
      <c r="S82" s="576"/>
      <c r="T82" s="576"/>
      <c r="U82" s="576"/>
      <c r="V82" s="576"/>
      <c r="W82" s="577">
        <f>+W81+W41</f>
        <v>0</v>
      </c>
      <c r="X82" s="578"/>
      <c r="Y82" s="578"/>
      <c r="Z82" s="579"/>
      <c r="AA82" s="583" t="str">
        <f>IF(+$AA$42="","",$AA$42)</f>
        <v/>
      </c>
      <c r="AB82" s="584"/>
      <c r="AC82" s="584"/>
      <c r="AD82" s="584"/>
      <c r="AE82" s="584"/>
      <c r="AF82" s="584"/>
      <c r="AG82" s="584"/>
      <c r="AH82" s="585"/>
      <c r="AK82" s="18" t="s">
        <v>278</v>
      </c>
      <c r="AU82" s="5"/>
      <c r="AV82" s="5"/>
      <c r="AZ82" s="456"/>
      <c r="BD82" s="16"/>
      <c r="BE82" s="16"/>
      <c r="BF82" s="16"/>
      <c r="BG82" s="17"/>
      <c r="BH82" s="16"/>
      <c r="BI82" s="16"/>
      <c r="BJ82" s="16"/>
      <c r="BK82" s="16"/>
      <c r="BL82" s="239"/>
      <c r="BM82" s="16"/>
      <c r="BN82" s="16"/>
      <c r="BO82" s="16"/>
      <c r="BP82" s="16"/>
      <c r="BQ82" s="16"/>
      <c r="BR82" s="16"/>
      <c r="BS82" s="16"/>
      <c r="BZ82" s="61"/>
      <c r="CA82" s="61"/>
      <c r="CB82" s="61"/>
      <c r="CC82" s="52"/>
      <c r="CD82" s="62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4"/>
      <c r="CW82" s="62"/>
      <c r="CX82"/>
      <c r="CY82" s="65"/>
      <c r="CZ82" s="66"/>
      <c r="DA82" s="66"/>
      <c r="DB82" s="62"/>
      <c r="DC82"/>
      <c r="DD82" s="64"/>
      <c r="DE82" s="62"/>
      <c r="DF82"/>
      <c r="DG82" s="65"/>
      <c r="DH82" s="66"/>
      <c r="DI82" s="66"/>
      <c r="DJ82" s="62"/>
      <c r="DK82"/>
      <c r="DL82" s="64"/>
      <c r="DM82" s="62"/>
      <c r="DN82"/>
      <c r="DO82"/>
      <c r="DP82"/>
    </row>
    <row r="83" spans="1:120" ht="12.75" hidden="1" customHeight="1" x14ac:dyDescent="0.25">
      <c r="A83" s="4"/>
      <c r="B83" s="19" t="s">
        <v>46</v>
      </c>
      <c r="E83" s="551"/>
      <c r="F83" s="551"/>
      <c r="G83" s="551"/>
      <c r="H83" s="551"/>
      <c r="I83" s="551"/>
      <c r="J83" s="551"/>
      <c r="K83" s="551"/>
      <c r="L83" s="551"/>
      <c r="M83" s="551"/>
      <c r="N83" s="551"/>
      <c r="O83" s="551"/>
      <c r="P83" s="576"/>
      <c r="Q83" s="576"/>
      <c r="R83" s="576"/>
      <c r="S83" s="576"/>
      <c r="T83" s="576"/>
      <c r="U83" s="576"/>
      <c r="V83" s="576"/>
      <c r="W83" s="580"/>
      <c r="X83" s="581"/>
      <c r="Y83" s="581"/>
      <c r="Z83" s="582"/>
      <c r="AA83" s="586"/>
      <c r="AB83" s="587"/>
      <c r="AC83" s="587"/>
      <c r="AD83" s="587"/>
      <c r="AE83" s="587"/>
      <c r="AF83" s="587"/>
      <c r="AG83" s="587"/>
      <c r="AH83" s="588"/>
      <c r="AI83" s="5"/>
      <c r="AK83" s="552" t="str">
        <f>IF(+AK43="","",+AK43)</f>
        <v/>
      </c>
      <c r="AL83" s="553"/>
      <c r="AM83" s="553"/>
      <c r="AN83" s="553"/>
      <c r="AO83" s="553"/>
      <c r="AP83" s="553"/>
      <c r="AQ83" s="553"/>
      <c r="AR83" s="553"/>
      <c r="AS83" s="553"/>
      <c r="AT83" s="553"/>
      <c r="AU83" s="554"/>
      <c r="AV83" s="15"/>
      <c r="AW83" s="18"/>
      <c r="AX83" s="422"/>
      <c r="AY83" s="422"/>
      <c r="AZ83" s="460"/>
      <c r="BA83" s="18"/>
      <c r="BB83" s="18"/>
      <c r="BD83" s="16"/>
      <c r="BE83" s="16"/>
      <c r="BF83" s="16"/>
      <c r="BG83" s="17"/>
      <c r="BH83" s="16"/>
      <c r="BI83" s="16"/>
      <c r="BJ83" s="16"/>
      <c r="BK83" s="16"/>
      <c r="BL83" s="239"/>
      <c r="BM83" s="16"/>
      <c r="BN83" s="16"/>
      <c r="BO83" s="16"/>
      <c r="BP83" s="16"/>
      <c r="BQ83" s="16"/>
      <c r="BR83" s="16"/>
      <c r="BS83" s="16"/>
      <c r="BZ83" s="61"/>
      <c r="CA83" s="61"/>
      <c r="CB83" s="61"/>
      <c r="CC83" s="52"/>
      <c r="CD83" s="62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4"/>
      <c r="CW83" s="62"/>
      <c r="CX83"/>
      <c r="CY83" s="65"/>
      <c r="CZ83" s="66"/>
      <c r="DA83" s="66"/>
      <c r="DB83" s="62"/>
      <c r="DC83"/>
      <c r="DD83" s="64"/>
      <c r="DE83" s="62"/>
      <c r="DF83"/>
      <c r="DG83" s="65"/>
      <c r="DH83" s="66"/>
      <c r="DI83" s="66"/>
      <c r="DJ83" s="62"/>
      <c r="DK83"/>
      <c r="DL83" s="64"/>
      <c r="DM83" s="62"/>
      <c r="DN83"/>
      <c r="DO83"/>
      <c r="DP83"/>
    </row>
    <row r="84" spans="1:120" ht="12.75" hidden="1" customHeight="1" x14ac:dyDescent="0.25">
      <c r="A84" s="4"/>
      <c r="B84" s="545"/>
      <c r="C84" s="545"/>
      <c r="D84" s="545"/>
      <c r="E84" s="545"/>
      <c r="F84" s="545"/>
      <c r="G84" s="545"/>
      <c r="H84" s="545"/>
      <c r="I84" s="545"/>
      <c r="J84" s="545"/>
      <c r="K84" s="545"/>
      <c r="L84" s="545"/>
      <c r="M84" s="545"/>
      <c r="N84" s="545"/>
      <c r="O84" s="545"/>
      <c r="P84" s="545"/>
      <c r="Q84" s="545"/>
      <c r="R84" s="545"/>
      <c r="S84" s="545"/>
      <c r="T84" s="545"/>
      <c r="U84" s="545"/>
      <c r="V84" s="545"/>
      <c r="W84" s="545"/>
      <c r="X84" s="545"/>
      <c r="Y84" s="545"/>
      <c r="AA84" s="560"/>
      <c r="AB84" s="561"/>
      <c r="AC84" s="561"/>
      <c r="AD84" s="561"/>
      <c r="AE84" s="561"/>
      <c r="AF84" s="561"/>
      <c r="AG84" s="561"/>
      <c r="AH84" s="562"/>
      <c r="AK84" s="555"/>
      <c r="AL84" s="556"/>
      <c r="AM84" s="556"/>
      <c r="AN84" s="556"/>
      <c r="AO84" s="556"/>
      <c r="AP84" s="556"/>
      <c r="AQ84" s="556"/>
      <c r="AR84" s="556"/>
      <c r="AS84" s="556"/>
      <c r="AT84" s="556"/>
      <c r="AU84" s="557"/>
      <c r="AV84" s="15"/>
      <c r="AW84" s="18"/>
      <c r="AX84" s="422"/>
      <c r="AY84" s="422"/>
      <c r="AZ84" s="460"/>
      <c r="BA84" s="18"/>
      <c r="BB84" s="18"/>
      <c r="BD84" s="16"/>
      <c r="BE84" s="16"/>
      <c r="BF84" s="16"/>
      <c r="BG84" s="17"/>
      <c r="BH84" s="16"/>
      <c r="BI84" s="16"/>
      <c r="BJ84" s="16"/>
      <c r="BK84" s="16"/>
      <c r="BL84" s="239"/>
      <c r="BM84" s="16"/>
      <c r="BN84" s="16"/>
      <c r="BO84" s="16"/>
      <c r="BP84" s="16"/>
      <c r="BQ84" s="16"/>
      <c r="BR84" s="16"/>
      <c r="BS84" s="16"/>
      <c r="BZ84" s="61"/>
      <c r="CA84" s="61"/>
      <c r="CB84" s="61"/>
      <c r="CC84" s="52"/>
      <c r="CD84" s="62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4"/>
      <c r="CW84" s="62"/>
      <c r="CX84"/>
      <c r="CY84" s="65"/>
      <c r="CZ84" s="66"/>
      <c r="DA84" s="66"/>
      <c r="DB84" s="62"/>
      <c r="DC84"/>
      <c r="DD84" s="64"/>
      <c r="DE84" s="62"/>
      <c r="DF84"/>
      <c r="DG84" s="65"/>
      <c r="DH84" s="66"/>
      <c r="DI84" s="66"/>
      <c r="DJ84" s="62"/>
      <c r="DK84"/>
      <c r="DL84" s="64"/>
      <c r="DM84" s="62"/>
      <c r="DN84"/>
      <c r="DO84"/>
      <c r="DP84"/>
    </row>
    <row r="85" spans="1:120" ht="12.75" hidden="1" customHeight="1" x14ac:dyDescent="0.25">
      <c r="A85" s="4"/>
      <c r="B85" s="545"/>
      <c r="C85" s="545"/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AA85" s="563"/>
      <c r="AB85" s="564"/>
      <c r="AC85" s="564"/>
      <c r="AD85" s="564"/>
      <c r="AE85" s="564"/>
      <c r="AF85" s="564"/>
      <c r="AG85" s="564"/>
      <c r="AH85" s="565"/>
      <c r="AK85" s="555"/>
      <c r="AL85" s="556"/>
      <c r="AM85" s="556"/>
      <c r="AN85" s="556"/>
      <c r="AO85" s="556"/>
      <c r="AP85" s="556"/>
      <c r="AQ85" s="556"/>
      <c r="AR85" s="556"/>
      <c r="AS85" s="556"/>
      <c r="AT85" s="556"/>
      <c r="AU85" s="557"/>
      <c r="AV85" s="15"/>
      <c r="AW85" s="18"/>
      <c r="AX85" s="422"/>
      <c r="AY85" s="422"/>
      <c r="AZ85" s="460"/>
      <c r="BA85" s="18"/>
      <c r="BB85" s="18"/>
      <c r="BD85" s="16"/>
      <c r="BE85" s="16"/>
      <c r="BF85" s="16"/>
      <c r="BG85" s="17"/>
      <c r="BH85" s="16"/>
      <c r="BI85" s="16"/>
      <c r="BJ85" s="16"/>
      <c r="BK85" s="16"/>
      <c r="BL85" s="239"/>
      <c r="BM85" s="16"/>
      <c r="BN85" s="16"/>
      <c r="BO85" s="16"/>
      <c r="BP85" s="16"/>
      <c r="BQ85" s="16"/>
      <c r="BR85" s="16"/>
      <c r="BS85" s="16"/>
      <c r="BZ85" s="61"/>
      <c r="CA85" s="61"/>
      <c r="CB85" s="61"/>
      <c r="CC85" s="52"/>
      <c r="CD85" s="62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4"/>
      <c r="CW85" s="62"/>
      <c r="CX85"/>
      <c r="CY85" s="65"/>
      <c r="CZ85" s="66"/>
      <c r="DA85" s="66"/>
      <c r="DB85" s="62"/>
      <c r="DC85"/>
      <c r="DD85" s="64"/>
      <c r="DE85" s="62"/>
      <c r="DF85"/>
      <c r="DG85" s="65"/>
      <c r="DH85" s="66"/>
      <c r="DI85" s="66"/>
      <c r="DJ85" s="62"/>
      <c r="DK85"/>
      <c r="DL85" s="64"/>
      <c r="DM85" s="62"/>
      <c r="DN85"/>
      <c r="DO85"/>
      <c r="DP85"/>
    </row>
    <row r="86" spans="1:120" ht="13.5" hidden="1" customHeight="1" thickBot="1" x14ac:dyDescent="0.3">
      <c r="A86" s="4"/>
      <c r="B86" s="545"/>
      <c r="C86" s="545"/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5"/>
      <c r="U86" s="545"/>
      <c r="V86" s="545"/>
      <c r="W86" s="545"/>
      <c r="X86" s="545"/>
      <c r="Y86" s="545"/>
      <c r="AA86" s="566" t="s">
        <v>49</v>
      </c>
      <c r="AB86" s="567"/>
      <c r="AC86" s="567"/>
      <c r="AD86" s="567"/>
      <c r="AE86" s="567"/>
      <c r="AF86" s="567"/>
      <c r="AG86" s="567"/>
      <c r="AH86" s="568"/>
      <c r="AK86" s="558"/>
      <c r="AL86" s="559"/>
      <c r="AM86" s="559"/>
      <c r="AN86" s="559"/>
      <c r="AO86" s="559"/>
      <c r="AP86" s="559"/>
      <c r="AQ86" s="556"/>
      <c r="AR86" s="556"/>
      <c r="AS86" s="556"/>
      <c r="AT86" s="556"/>
      <c r="AU86" s="557"/>
      <c r="AV86" s="15"/>
      <c r="AW86" s="18"/>
      <c r="AX86" s="422"/>
      <c r="AY86" s="422"/>
      <c r="AZ86" s="460"/>
      <c r="BA86" s="18"/>
      <c r="BB86" s="18"/>
      <c r="BD86" s="16"/>
      <c r="BE86" s="16"/>
      <c r="BF86" s="16"/>
      <c r="BG86" s="17"/>
      <c r="BH86" s="16"/>
      <c r="BI86" s="16"/>
      <c r="BJ86" s="16"/>
      <c r="BK86" s="16"/>
      <c r="BL86" s="239"/>
      <c r="BM86" s="16"/>
      <c r="BN86" s="16"/>
      <c r="BO86" s="16"/>
      <c r="BP86" s="16"/>
      <c r="BQ86" s="16"/>
      <c r="BR86" s="16"/>
      <c r="BS86" s="16"/>
      <c r="BZ86" s="61"/>
      <c r="CA86" s="61"/>
      <c r="CB86" s="61"/>
      <c r="CC86" s="52"/>
      <c r="CD86" s="62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4"/>
      <c r="CW86" s="62"/>
      <c r="CX86"/>
      <c r="CY86" s="65"/>
      <c r="CZ86" s="66"/>
      <c r="DA86" s="66"/>
      <c r="DB86" s="62"/>
      <c r="DC86"/>
      <c r="DD86" s="64"/>
      <c r="DE86" s="62"/>
      <c r="DF86"/>
      <c r="DG86" s="65"/>
      <c r="DH86" s="66"/>
      <c r="DI86" s="66"/>
      <c r="DJ86" s="62"/>
      <c r="DK86"/>
      <c r="DL86" s="64"/>
      <c r="DM86" s="62"/>
      <c r="DN86"/>
      <c r="DO86"/>
      <c r="DP86"/>
    </row>
    <row r="87" spans="1:120" ht="15" hidden="1" customHeight="1" x14ac:dyDescent="0.25">
      <c r="A87" s="4"/>
      <c r="B87" s="545"/>
      <c r="C87" s="545"/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5"/>
      <c r="O87" s="545"/>
      <c r="P87" s="545"/>
      <c r="Q87" s="545"/>
      <c r="R87" s="545"/>
      <c r="S87" s="545"/>
      <c r="T87" s="545"/>
      <c r="U87" s="545"/>
      <c r="V87" s="545"/>
      <c r="W87" s="545"/>
      <c r="X87" s="545"/>
      <c r="Y87" s="545"/>
      <c r="Z87" s="31"/>
      <c r="AC87" s="223" t="s">
        <v>47</v>
      </c>
      <c r="AD87" s="546"/>
      <c r="AE87" s="547"/>
      <c r="AF87" s="547"/>
      <c r="AG87" s="547"/>
      <c r="AH87" s="547"/>
      <c r="AQ87" s="548" t="s">
        <v>48</v>
      </c>
      <c r="AR87" s="548"/>
      <c r="AS87" s="548"/>
      <c r="AT87" s="548"/>
      <c r="AU87" s="496"/>
      <c r="AV87" s="5"/>
      <c r="AW87" s="18"/>
      <c r="AX87" s="422"/>
      <c r="AY87" s="422"/>
      <c r="AZ87" s="460"/>
      <c r="BA87" s="18"/>
      <c r="BB87" s="18"/>
      <c r="BC87" s="18"/>
      <c r="BD87" s="16"/>
      <c r="BE87" s="16"/>
      <c r="BF87" s="16"/>
      <c r="BG87" s="17"/>
      <c r="BH87" s="16"/>
      <c r="BI87" s="16"/>
      <c r="BJ87" s="16"/>
      <c r="BK87" s="16"/>
      <c r="BL87" s="239"/>
      <c r="BM87" s="16"/>
      <c r="BN87" s="16"/>
      <c r="BO87" s="16"/>
      <c r="BP87" s="16"/>
      <c r="BQ87" s="16"/>
      <c r="BR87" s="16"/>
      <c r="BS87" s="16"/>
      <c r="BZ87" s="61"/>
      <c r="CA87" s="61"/>
      <c r="CB87" s="61"/>
      <c r="CC87" s="52"/>
      <c r="CD87" s="62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4"/>
      <c r="CW87" s="62"/>
      <c r="CX87"/>
      <c r="CY87" s="65"/>
      <c r="CZ87" s="66"/>
      <c r="DA87" s="66"/>
      <c r="DB87" s="62"/>
      <c r="DC87"/>
      <c r="DD87" s="64"/>
      <c r="DE87" s="62"/>
      <c r="DF87"/>
      <c r="DG87" s="65"/>
      <c r="DH87" s="66"/>
      <c r="DI87" s="66"/>
      <c r="DJ87" s="62"/>
      <c r="DK87"/>
      <c r="DL87" s="64"/>
      <c r="DM87" s="62"/>
      <c r="DN87"/>
      <c r="DO87"/>
      <c r="DP87"/>
    </row>
    <row r="88" spans="1:120" ht="8.25" hidden="1" customHeight="1" x14ac:dyDescent="0.25">
      <c r="A88" s="27"/>
      <c r="B88" s="549"/>
      <c r="C88" s="549"/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28"/>
      <c r="AA88" s="29"/>
      <c r="AB88" s="29"/>
      <c r="AC88" s="441"/>
      <c r="AD88" s="550"/>
      <c r="AE88" s="550"/>
      <c r="AF88" s="550"/>
      <c r="AG88" s="550"/>
      <c r="AH88" s="550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72"/>
      <c r="AV88" s="11"/>
      <c r="AW88" s="29"/>
      <c r="AX88" s="461"/>
      <c r="AY88" s="461"/>
      <c r="AZ88" s="462"/>
      <c r="BD88" s="16"/>
      <c r="BE88" s="16"/>
      <c r="BF88" s="16"/>
      <c r="BG88" s="17"/>
      <c r="BH88" s="16"/>
      <c r="BI88" s="16"/>
      <c r="BJ88" s="16"/>
      <c r="BK88" s="16"/>
      <c r="BL88" s="239"/>
      <c r="BM88" s="16"/>
      <c r="BN88" s="16"/>
      <c r="BO88" s="16"/>
      <c r="BP88" s="16"/>
      <c r="BQ88" s="16"/>
      <c r="BR88" s="16"/>
      <c r="BS88" s="16"/>
      <c r="BZ88" s="61"/>
      <c r="CA88" s="61"/>
      <c r="CB88" s="61"/>
      <c r="CC88" s="52"/>
      <c r="CD88" s="62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4"/>
      <c r="CW88" s="62"/>
      <c r="CX88"/>
      <c r="CY88" s="65"/>
      <c r="CZ88" s="66"/>
      <c r="DA88" s="66"/>
      <c r="DB88" s="62"/>
      <c r="DC88"/>
      <c r="DD88" s="64"/>
      <c r="DE88" s="62"/>
      <c r="DF88"/>
      <c r="DG88" s="65"/>
      <c r="DH88" s="66"/>
      <c r="DI88" s="66"/>
      <c r="DJ88" s="62"/>
      <c r="DK88"/>
      <c r="DL88" s="64"/>
      <c r="DM88" s="62"/>
      <c r="DN88"/>
      <c r="DO88"/>
      <c r="DP88"/>
    </row>
    <row r="89" spans="1:120" ht="8.25" hidden="1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31"/>
      <c r="AC89" s="223"/>
      <c r="AD89" s="224"/>
      <c r="AE89" s="224"/>
      <c r="AF89" s="224"/>
      <c r="AG89" s="224"/>
      <c r="AH89" s="224"/>
      <c r="AU89" s="19"/>
      <c r="BD89" s="16"/>
      <c r="BE89" s="16"/>
      <c r="BF89" s="16"/>
      <c r="BG89" s="17"/>
      <c r="BH89" s="16"/>
      <c r="BI89" s="16"/>
      <c r="BJ89" s="16"/>
      <c r="BK89" s="16"/>
      <c r="BL89" s="239"/>
      <c r="BM89" s="16"/>
      <c r="BN89" s="16"/>
      <c r="BO89" s="16"/>
      <c r="BP89" s="16"/>
      <c r="BQ89" s="16"/>
      <c r="BR89" s="16"/>
      <c r="BS89" s="16"/>
      <c r="BZ89" s="61"/>
      <c r="CA89" s="61"/>
      <c r="CB89" s="61"/>
      <c r="CC89" s="52"/>
      <c r="CD89" s="62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4"/>
      <c r="CW89" s="62"/>
      <c r="CX89"/>
      <c r="CY89" s="65"/>
      <c r="CZ89" s="66"/>
      <c r="DA89" s="66"/>
      <c r="DB89" s="62"/>
      <c r="DC89"/>
      <c r="DD89" s="64"/>
      <c r="DE89" s="62"/>
      <c r="DF89"/>
      <c r="DG89" s="65"/>
      <c r="DH89" s="66"/>
      <c r="DI89" s="66"/>
      <c r="DJ89" s="62"/>
      <c r="DK89"/>
      <c r="DL89" s="64"/>
      <c r="DM89" s="62"/>
      <c r="DN89"/>
      <c r="DO89"/>
      <c r="DP89"/>
    </row>
    <row r="90" spans="1:120" ht="28.5" customHeight="1" x14ac:dyDescent="0.25">
      <c r="BD90" s="16"/>
      <c r="BE90" s="16"/>
      <c r="BF90" s="16"/>
      <c r="BG90" s="17"/>
      <c r="BH90" s="16"/>
      <c r="BI90" s="16"/>
      <c r="BJ90" s="16"/>
      <c r="BK90" s="16"/>
      <c r="BL90" s="239"/>
      <c r="BM90" s="16"/>
      <c r="BN90" s="16"/>
      <c r="BO90" s="16"/>
      <c r="BP90" s="16"/>
      <c r="BQ90" s="16"/>
      <c r="BR90" s="16"/>
      <c r="BS90" s="16"/>
      <c r="BZ90" s="61"/>
      <c r="CA90" s="61"/>
      <c r="CB90" s="61"/>
      <c r="CC90" s="52"/>
      <c r="CD90" s="62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4"/>
      <c r="CW90" s="62"/>
      <c r="CX90"/>
      <c r="CY90" s="65"/>
      <c r="CZ90" s="66"/>
      <c r="DA90" s="66"/>
      <c r="DB90" s="62"/>
      <c r="DC90"/>
      <c r="DD90" s="64"/>
      <c r="DE90" s="62"/>
      <c r="DF90"/>
      <c r="DG90" s="65"/>
      <c r="DH90" s="66"/>
      <c r="DI90" s="66"/>
      <c r="DJ90" s="62"/>
      <c r="DK90"/>
      <c r="DL90" s="64"/>
      <c r="DM90" s="62"/>
      <c r="DN90"/>
      <c r="DO90"/>
      <c r="DP90"/>
    </row>
    <row r="91" spans="1:120" ht="8.25" customHeight="1" x14ac:dyDescent="0.25">
      <c r="BD91" s="16"/>
      <c r="BE91" s="16"/>
      <c r="BF91" s="16"/>
      <c r="BG91" s="17"/>
      <c r="BO91" s="16"/>
      <c r="BP91" s="16"/>
      <c r="BQ91" s="16"/>
      <c r="BR91" s="16"/>
      <c r="BS91" s="16"/>
      <c r="BZ91" s="61"/>
      <c r="CA91" s="61"/>
      <c r="CB91" s="61"/>
      <c r="CC91" s="52"/>
      <c r="CD91" s="62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4"/>
      <c r="CW91" s="62"/>
      <c r="CX91"/>
      <c r="CY91" s="65"/>
      <c r="CZ91" s="66"/>
      <c r="DA91" s="66"/>
      <c r="DB91" s="62"/>
      <c r="DC91"/>
      <c r="DD91" s="64"/>
      <c r="DE91" s="62"/>
      <c r="DF91"/>
      <c r="DG91" s="65"/>
      <c r="DH91" s="66"/>
      <c r="DI91" s="66"/>
      <c r="DJ91" s="62"/>
      <c r="DK91"/>
      <c r="DL91" s="64"/>
      <c r="DM91" s="62"/>
      <c r="DN91"/>
      <c r="DO91"/>
      <c r="DP91"/>
    </row>
    <row r="92" spans="1:120" ht="5.25" customHeight="1" x14ac:dyDescent="0.25">
      <c r="BD92" s="16"/>
      <c r="BE92" s="16"/>
      <c r="BF92" s="16"/>
      <c r="BG92" s="17"/>
      <c r="BH92" s="16"/>
      <c r="BI92" s="16"/>
      <c r="BJ92" s="16"/>
      <c r="BK92" s="16"/>
      <c r="BL92" s="239"/>
      <c r="BM92" s="16"/>
      <c r="BN92" s="16"/>
      <c r="BO92" s="16"/>
      <c r="BP92" s="16"/>
      <c r="BQ92" s="16"/>
      <c r="BR92" s="16"/>
      <c r="BS92" s="16"/>
      <c r="BZ92" s="61"/>
      <c r="CA92" s="61"/>
      <c r="CB92" s="61"/>
      <c r="CC92" s="52"/>
      <c r="CD92" s="62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4"/>
      <c r="CW92" s="62"/>
      <c r="CX92"/>
      <c r="CY92" s="65"/>
      <c r="CZ92" s="66"/>
      <c r="DA92" s="66"/>
      <c r="DB92" s="62"/>
      <c r="DC92"/>
      <c r="DD92" s="64"/>
      <c r="DE92" s="62"/>
      <c r="DF92"/>
      <c r="DG92" s="65"/>
      <c r="DH92" s="66"/>
      <c r="DI92" s="66"/>
      <c r="DJ92" s="62"/>
      <c r="DK92"/>
      <c r="DL92" s="64"/>
      <c r="DM92" s="62"/>
      <c r="DN92"/>
      <c r="DO92"/>
      <c r="DP92"/>
    </row>
    <row r="93" spans="1:120" ht="19.5" customHeight="1" x14ac:dyDescent="0.25">
      <c r="A93" s="26"/>
      <c r="BD93" s="16"/>
      <c r="BE93" s="16"/>
      <c r="BF93" s="16"/>
      <c r="BG93" s="17"/>
      <c r="BH93" s="16"/>
      <c r="BI93" s="16"/>
      <c r="BJ93" s="16"/>
      <c r="BK93" s="16"/>
      <c r="BL93" s="239"/>
      <c r="BM93" s="16"/>
      <c r="BN93" s="16"/>
      <c r="BO93" s="16"/>
      <c r="BP93" s="16"/>
      <c r="BQ93" s="16"/>
      <c r="BR93" s="16"/>
      <c r="BS93" s="16"/>
      <c r="BZ93" s="61"/>
      <c r="CA93" s="61"/>
      <c r="CB93" s="61"/>
      <c r="CC93" s="52"/>
      <c r="CD93" s="62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4"/>
      <c r="CW93" s="62"/>
      <c r="CX93"/>
      <c r="CY93" s="65"/>
      <c r="CZ93" s="66"/>
      <c r="DA93" s="66"/>
      <c r="DB93" s="62"/>
      <c r="DC93"/>
      <c r="DD93" s="64"/>
      <c r="DE93" s="62"/>
      <c r="DF93"/>
      <c r="DG93" s="65"/>
      <c r="DH93" s="66"/>
      <c r="DI93" s="66"/>
      <c r="DJ93" s="62"/>
      <c r="DK93"/>
      <c r="DL93" s="64"/>
      <c r="DM93" s="62"/>
      <c r="DN93"/>
      <c r="DO93"/>
      <c r="DP93"/>
    </row>
    <row r="94" spans="1:120" ht="15.75" customHeight="1" x14ac:dyDescent="0.25">
      <c r="A94" s="4"/>
      <c r="BD94" s="16"/>
      <c r="BE94" s="16"/>
      <c r="BF94" s="16"/>
      <c r="BG94" s="17"/>
      <c r="BH94" s="16"/>
      <c r="BI94" s="16"/>
      <c r="BJ94" s="16"/>
      <c r="BK94" s="16"/>
      <c r="BL94" s="239"/>
      <c r="BM94" s="16"/>
      <c r="BN94" s="16"/>
      <c r="BO94" s="16"/>
      <c r="BP94" s="16"/>
      <c r="BQ94" s="16"/>
      <c r="BR94" s="16"/>
      <c r="BS94" s="16"/>
      <c r="BZ94" s="61"/>
      <c r="CA94" s="61"/>
      <c r="CB94" s="61"/>
      <c r="CC94" s="52"/>
      <c r="CD94" s="62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4"/>
      <c r="CW94" s="62"/>
      <c r="CX94"/>
      <c r="CY94" s="65"/>
      <c r="CZ94" s="66"/>
      <c r="DA94" s="66"/>
      <c r="DB94" s="62"/>
      <c r="DC94"/>
      <c r="DD94" s="64"/>
      <c r="DE94" s="62"/>
      <c r="DF94"/>
      <c r="DG94" s="65"/>
      <c r="DH94" s="66"/>
      <c r="DI94" s="66"/>
      <c r="DJ94" s="62"/>
      <c r="DK94"/>
      <c r="DL94" s="64"/>
      <c r="DM94" s="62"/>
      <c r="DN94"/>
      <c r="DO94"/>
      <c r="DP94"/>
    </row>
    <row r="95" spans="1:120" ht="13.5" customHeight="1" x14ac:dyDescent="0.25">
      <c r="A95" s="4"/>
      <c r="BD95" s="16"/>
      <c r="BE95" s="16"/>
      <c r="BF95" s="16"/>
      <c r="BG95" s="17"/>
      <c r="BH95" s="16"/>
      <c r="BI95" s="16"/>
      <c r="BJ95" s="16"/>
      <c r="BK95" s="16"/>
      <c r="BL95" s="239"/>
      <c r="BM95" s="16"/>
      <c r="BN95" s="16"/>
      <c r="BO95" s="16"/>
      <c r="BP95" s="16"/>
      <c r="BQ95" s="16"/>
      <c r="BR95" s="16"/>
      <c r="BS95" s="16"/>
      <c r="BZ95" s="61"/>
      <c r="CA95" s="61"/>
      <c r="CB95" s="61"/>
      <c r="CC95" s="52"/>
      <c r="CD95" s="62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4"/>
      <c r="CW95" s="62"/>
      <c r="CX95"/>
      <c r="CY95" s="65"/>
      <c r="CZ95" s="66"/>
      <c r="DA95" s="66"/>
      <c r="DB95" s="62"/>
      <c r="DC95"/>
      <c r="DD95" s="64"/>
      <c r="DE95" s="62"/>
      <c r="DF95"/>
      <c r="DG95" s="65"/>
      <c r="DH95" s="66"/>
      <c r="DI95" s="66"/>
      <c r="DJ95" s="62"/>
      <c r="DK95"/>
      <c r="DL95" s="64"/>
      <c r="DM95" s="62"/>
      <c r="DN95"/>
      <c r="DO95"/>
      <c r="DP95"/>
    </row>
    <row r="96" spans="1:120" ht="14.25" customHeight="1" x14ac:dyDescent="0.25">
      <c r="A96" s="4"/>
      <c r="BD96" s="16"/>
      <c r="BE96" s="16"/>
      <c r="BF96" s="16"/>
      <c r="BG96" s="17"/>
      <c r="BH96" s="16"/>
      <c r="BI96" s="16"/>
      <c r="BJ96" s="16"/>
      <c r="BK96" s="16"/>
      <c r="BL96" s="239"/>
      <c r="BM96" s="16"/>
      <c r="BN96" s="16"/>
      <c r="BO96" s="16"/>
      <c r="BP96" s="16"/>
      <c r="BQ96" s="16"/>
      <c r="BR96" s="16"/>
      <c r="BS96" s="16"/>
      <c r="BZ96" s="61"/>
      <c r="CA96" s="61"/>
      <c r="CB96" s="61"/>
      <c r="CC96" s="52"/>
      <c r="CD96" s="62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4"/>
      <c r="CW96" s="62"/>
      <c r="CX96"/>
      <c r="CY96" s="65"/>
      <c r="CZ96" s="66"/>
      <c r="DA96" s="66"/>
      <c r="DB96" s="62"/>
      <c r="DC96"/>
      <c r="DD96" s="64"/>
      <c r="DE96" s="62"/>
      <c r="DF96"/>
      <c r="DG96" s="65"/>
      <c r="DH96" s="66"/>
      <c r="DI96" s="66"/>
      <c r="DJ96" s="62"/>
      <c r="DK96"/>
      <c r="DL96" s="64"/>
      <c r="DM96" s="62"/>
      <c r="DN96"/>
      <c r="DO96"/>
      <c r="DP96"/>
    </row>
    <row r="97" spans="1:120" ht="11.25" customHeight="1" x14ac:dyDescent="0.25">
      <c r="A97" s="4"/>
      <c r="BD97" s="16"/>
      <c r="BE97" s="16"/>
      <c r="BF97" s="16"/>
      <c r="BG97" s="17"/>
      <c r="BH97" s="16"/>
      <c r="BI97" s="16"/>
      <c r="BJ97" s="16"/>
      <c r="BK97" s="16"/>
      <c r="BL97" s="239"/>
      <c r="BM97" s="16"/>
      <c r="BN97" s="16"/>
      <c r="BO97" s="16"/>
      <c r="BP97" s="16"/>
      <c r="BQ97" s="16"/>
      <c r="BR97" s="16"/>
      <c r="BS97" s="16"/>
      <c r="BZ97" s="61"/>
      <c r="CA97" s="61"/>
      <c r="CB97" s="61"/>
      <c r="CC97" s="52"/>
      <c r="CD97" s="62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4"/>
      <c r="CW97" s="62"/>
      <c r="CX97"/>
      <c r="CY97" s="65"/>
      <c r="CZ97" s="66"/>
      <c r="DA97" s="66"/>
      <c r="DB97" s="62"/>
      <c r="DC97"/>
      <c r="DD97" s="64"/>
      <c r="DE97" s="62"/>
      <c r="DF97"/>
      <c r="DG97" s="65"/>
      <c r="DH97" s="66"/>
      <c r="DI97" s="66"/>
      <c r="DJ97" s="62"/>
      <c r="DK97"/>
      <c r="DL97" s="64"/>
      <c r="DM97" s="62"/>
      <c r="DN97"/>
      <c r="DO97"/>
      <c r="DP97"/>
    </row>
    <row r="98" spans="1:120" ht="11.25" customHeight="1" x14ac:dyDescent="0.25">
      <c r="A98" s="4"/>
      <c r="BD98" s="16"/>
      <c r="BE98" s="16"/>
      <c r="BF98" s="16"/>
      <c r="BG98" s="17"/>
      <c r="BH98" s="16"/>
      <c r="BI98" s="16"/>
      <c r="BJ98" s="16"/>
      <c r="BK98" s="16"/>
      <c r="BL98" s="239"/>
      <c r="BM98" s="16"/>
      <c r="BN98" s="16"/>
      <c r="BO98" s="16"/>
      <c r="BP98" s="16"/>
      <c r="BQ98" s="16"/>
      <c r="BR98" s="16"/>
      <c r="BS98" s="16"/>
      <c r="BZ98" s="61"/>
      <c r="CA98" s="61"/>
      <c r="CB98" s="61"/>
      <c r="CC98" s="52"/>
      <c r="CD98" s="62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4"/>
      <c r="CW98" s="62"/>
      <c r="CX98"/>
      <c r="CY98" s="65"/>
      <c r="CZ98" s="66"/>
      <c r="DA98" s="66"/>
      <c r="DB98" s="62"/>
      <c r="DC98"/>
      <c r="DD98" s="64"/>
      <c r="DE98" s="62"/>
      <c r="DF98"/>
      <c r="DG98" s="65"/>
      <c r="DH98" s="66"/>
      <c r="DI98" s="66"/>
      <c r="DJ98" s="62"/>
      <c r="DK98"/>
      <c r="DL98" s="64"/>
      <c r="DM98" s="62"/>
      <c r="DN98"/>
      <c r="DO98"/>
      <c r="DP98"/>
    </row>
    <row r="99" spans="1:120" ht="20.25" customHeight="1" x14ac:dyDescent="0.25">
      <c r="A99" s="4"/>
      <c r="BD99" s="16"/>
      <c r="BE99" s="16"/>
      <c r="BF99" s="16"/>
      <c r="BG99" s="17"/>
      <c r="BH99" s="16"/>
      <c r="BI99" s="16"/>
      <c r="BJ99" s="16"/>
      <c r="BK99" s="16"/>
      <c r="BL99" s="239"/>
      <c r="BM99" s="16"/>
      <c r="BN99" s="16"/>
      <c r="BO99" s="16"/>
      <c r="BP99" s="16"/>
      <c r="BQ99" s="16"/>
      <c r="BR99" s="16"/>
      <c r="BS99" s="16"/>
      <c r="BZ99" s="61"/>
      <c r="CA99" s="61"/>
      <c r="CB99" s="61"/>
      <c r="CC99" s="61"/>
      <c r="CD99" s="62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4"/>
      <c r="CW99" s="62"/>
      <c r="CX99"/>
      <c r="CY99" s="65"/>
      <c r="CZ99" s="66"/>
      <c r="DA99" s="66"/>
      <c r="DB99" s="62"/>
      <c r="DC99"/>
      <c r="DD99" s="64"/>
      <c r="DE99" s="62"/>
      <c r="DF99"/>
      <c r="DG99" s="65"/>
      <c r="DH99" s="66"/>
      <c r="DI99" s="66"/>
      <c r="DJ99" s="62"/>
      <c r="DK99"/>
      <c r="DL99" s="64"/>
      <c r="DM99" s="62"/>
      <c r="DN99"/>
      <c r="DO99"/>
      <c r="DP99"/>
    </row>
    <row r="100" spans="1:120" ht="20.25" customHeight="1" x14ac:dyDescent="0.25">
      <c r="A100" s="4"/>
      <c r="BD100" s="16"/>
      <c r="BE100" s="16"/>
      <c r="BF100" s="16"/>
      <c r="BG100" s="17"/>
      <c r="BH100" s="16">
        <v>10</v>
      </c>
      <c r="BI100" s="16"/>
      <c r="BJ100" s="16"/>
      <c r="BK100" s="16"/>
      <c r="BL100" s="239"/>
      <c r="BM100" s="16"/>
      <c r="BN100" s="16"/>
      <c r="BO100" s="16"/>
      <c r="BP100" s="16"/>
      <c r="BQ100" s="16"/>
      <c r="BR100" s="16"/>
      <c r="BS100" s="16"/>
      <c r="BZ100" s="61"/>
      <c r="CA100" s="61"/>
      <c r="CB100" s="61"/>
      <c r="CC100" s="61"/>
      <c r="CD100" s="62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4"/>
      <c r="CW100" s="62"/>
      <c r="CX100"/>
      <c r="CY100" s="65"/>
      <c r="CZ100" s="66"/>
      <c r="DA100" s="66"/>
      <c r="DB100" s="62"/>
      <c r="DC100"/>
      <c r="DD100" s="64"/>
      <c r="DE100" s="62"/>
      <c r="DF100"/>
      <c r="DG100" s="65"/>
      <c r="DH100" s="66"/>
      <c r="DI100" s="66"/>
      <c r="DJ100" s="62"/>
      <c r="DK100"/>
      <c r="DL100" s="64"/>
      <c r="DM100" s="62"/>
      <c r="DN100"/>
      <c r="DO100"/>
      <c r="DP100"/>
    </row>
    <row r="101" spans="1:120" ht="20.25" customHeight="1" x14ac:dyDescent="0.25">
      <c r="A101" s="4"/>
      <c r="BD101" s="16"/>
      <c r="BE101" s="16"/>
      <c r="BF101" s="16"/>
      <c r="BG101" s="17"/>
      <c r="BH101" s="16">
        <v>14</v>
      </c>
      <c r="BI101" s="16"/>
      <c r="BJ101" s="16"/>
      <c r="BK101" s="16"/>
      <c r="BL101" s="239"/>
      <c r="BM101" s="16"/>
      <c r="BN101" s="16"/>
      <c r="BO101" s="16"/>
      <c r="BP101" s="16"/>
      <c r="BQ101" s="16"/>
      <c r="BR101" s="16"/>
      <c r="BS101" s="16"/>
      <c r="BZ101" s="61"/>
      <c r="CA101" s="61"/>
      <c r="CB101" s="61"/>
      <c r="CC101" s="61"/>
      <c r="CD101" s="62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4"/>
      <c r="CW101" s="62"/>
      <c r="CX101"/>
      <c r="CY101" s="65"/>
      <c r="CZ101" s="66"/>
      <c r="DA101" s="66"/>
      <c r="DB101" s="62"/>
      <c r="DC101"/>
      <c r="DD101" s="64"/>
      <c r="DE101" s="62"/>
      <c r="DF101"/>
      <c r="DG101" s="65"/>
      <c r="DH101" s="66"/>
      <c r="DI101" s="66"/>
      <c r="DJ101" s="62"/>
      <c r="DK101"/>
      <c r="DL101" s="64"/>
      <c r="DM101" s="62"/>
      <c r="DN101"/>
      <c r="DO101"/>
      <c r="DP101"/>
    </row>
    <row r="102" spans="1:120" ht="20.25" customHeight="1" x14ac:dyDescent="0.25">
      <c r="A102" s="4"/>
      <c r="BD102" s="16"/>
      <c r="BE102" s="16"/>
      <c r="BF102" s="16"/>
      <c r="BG102" s="17"/>
      <c r="BH102" s="16">
        <v>30</v>
      </c>
      <c r="BI102" s="16"/>
      <c r="BJ102" s="16"/>
      <c r="BK102" s="16"/>
      <c r="BL102" s="239"/>
      <c r="BM102" s="16"/>
      <c r="BN102" s="16"/>
      <c r="BO102" s="16"/>
      <c r="BP102" s="16"/>
      <c r="BQ102" s="16"/>
      <c r="BR102" s="16"/>
      <c r="BS102" s="16"/>
      <c r="BZ102" s="61"/>
      <c r="CA102" s="61"/>
      <c r="CB102" s="61"/>
      <c r="CC102" s="61"/>
      <c r="CD102" s="62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4"/>
      <c r="CW102" s="62"/>
      <c r="CX102"/>
      <c r="CY102" s="65"/>
      <c r="CZ102" s="66"/>
      <c r="DA102" s="66"/>
      <c r="DB102" s="62"/>
      <c r="DC102"/>
      <c r="DD102" s="64"/>
      <c r="DE102" s="62"/>
      <c r="DF102"/>
      <c r="DG102" s="65"/>
      <c r="DH102" s="66"/>
      <c r="DI102" s="66"/>
      <c r="DJ102" s="62"/>
      <c r="DK102"/>
      <c r="DL102" s="64"/>
      <c r="DM102" s="62"/>
      <c r="DN102"/>
      <c r="DO102"/>
      <c r="DP102"/>
    </row>
    <row r="103" spans="1:120" ht="20.25" customHeight="1" x14ac:dyDescent="0.25">
      <c r="A103" s="4"/>
      <c r="BD103" s="16"/>
      <c r="BE103" s="16"/>
      <c r="BF103" s="16"/>
      <c r="BG103" s="17"/>
      <c r="BH103" s="16">
        <v>41</v>
      </c>
      <c r="BI103" s="16"/>
      <c r="BJ103" s="16"/>
      <c r="BK103" s="16"/>
      <c r="BL103" s="239"/>
      <c r="BM103" s="16"/>
      <c r="BN103" s="16"/>
      <c r="BO103" s="16"/>
      <c r="BP103" s="16"/>
      <c r="BQ103" s="16"/>
      <c r="BR103" s="16"/>
      <c r="BS103" s="16"/>
      <c r="BZ103" s="61"/>
      <c r="CA103" s="61"/>
      <c r="CB103" s="61"/>
      <c r="CC103" s="61"/>
      <c r="CD103" s="62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4"/>
      <c r="CW103" s="62"/>
      <c r="CX103"/>
      <c r="CY103" s="65"/>
      <c r="CZ103" s="66"/>
      <c r="DA103" s="66"/>
      <c r="DB103" s="62"/>
      <c r="DC103"/>
      <c r="DD103" s="64"/>
      <c r="DE103" s="62"/>
      <c r="DF103"/>
      <c r="DG103" s="65"/>
      <c r="DH103" s="66"/>
      <c r="DI103" s="66"/>
      <c r="DJ103" s="62"/>
      <c r="DK103"/>
      <c r="DL103" s="64"/>
      <c r="DM103" s="62"/>
      <c r="DN103"/>
      <c r="DO103"/>
      <c r="DP103"/>
    </row>
    <row r="104" spans="1:120" ht="20.25" customHeight="1" x14ac:dyDescent="0.25">
      <c r="A104" s="4"/>
      <c r="BD104" s="16"/>
      <c r="BE104" s="16"/>
      <c r="BF104" s="16"/>
      <c r="BG104" s="17"/>
      <c r="BH104" s="16">
        <v>42</v>
      </c>
      <c r="BI104" s="16"/>
      <c r="BJ104" s="16"/>
      <c r="BK104" s="16"/>
      <c r="BL104" s="239"/>
      <c r="BM104" s="16"/>
      <c r="BN104" s="16"/>
      <c r="BO104" s="16"/>
      <c r="BP104" s="16"/>
      <c r="BQ104" s="16"/>
      <c r="BR104" s="16"/>
      <c r="BS104" s="16"/>
      <c r="BZ104" s="61"/>
      <c r="CA104" s="61"/>
      <c r="CB104" s="61"/>
      <c r="CC104" s="61"/>
      <c r="CD104" s="62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4"/>
      <c r="CW104" s="62"/>
      <c r="CX104"/>
      <c r="CY104" s="65"/>
      <c r="CZ104" s="66"/>
      <c r="DA104" s="66"/>
      <c r="DB104" s="62"/>
      <c r="DC104"/>
      <c r="DD104" s="64"/>
      <c r="DE104" s="62"/>
      <c r="DF104"/>
      <c r="DG104" s="65"/>
      <c r="DH104" s="66"/>
      <c r="DI104" s="66"/>
      <c r="DJ104" s="62"/>
      <c r="DK104"/>
      <c r="DL104" s="64"/>
      <c r="DM104" s="62"/>
      <c r="DN104"/>
      <c r="DO104"/>
      <c r="DP104"/>
    </row>
    <row r="105" spans="1:120" ht="20.25" customHeight="1" x14ac:dyDescent="0.25">
      <c r="A105" s="4"/>
      <c r="BD105" s="16"/>
      <c r="BE105" s="16"/>
      <c r="BF105" s="16"/>
      <c r="BG105" s="17"/>
      <c r="BH105" s="16">
        <v>43</v>
      </c>
      <c r="BI105" s="16"/>
      <c r="BJ105" s="16"/>
      <c r="BK105" s="16"/>
      <c r="BL105" s="239"/>
      <c r="BM105" s="16"/>
      <c r="BN105" s="16"/>
      <c r="BO105" s="16"/>
      <c r="BP105" s="16"/>
      <c r="BQ105" s="16"/>
      <c r="BR105" s="16"/>
      <c r="BS105" s="16"/>
      <c r="BZ105" s="61"/>
      <c r="CA105" s="61"/>
      <c r="CB105" s="61"/>
      <c r="CC105" s="61"/>
      <c r="CD105" s="62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4"/>
      <c r="CW105" s="62"/>
      <c r="CX105"/>
      <c r="CY105" s="65"/>
      <c r="CZ105" s="66"/>
      <c r="DA105" s="66"/>
      <c r="DB105" s="62"/>
      <c r="DC105"/>
      <c r="DD105" s="64"/>
      <c r="DE105" s="62"/>
      <c r="DF105"/>
      <c r="DG105" s="65"/>
      <c r="DH105" s="66"/>
      <c r="DI105" s="66"/>
      <c r="DJ105" s="62"/>
      <c r="DK105"/>
      <c r="DL105" s="64"/>
      <c r="DM105" s="62"/>
      <c r="DN105"/>
      <c r="DO105"/>
      <c r="DP105"/>
    </row>
    <row r="106" spans="1:120" ht="20.25" customHeight="1" x14ac:dyDescent="0.25">
      <c r="A106" s="4"/>
      <c r="BD106" s="16"/>
      <c r="BE106" s="16"/>
      <c r="BF106" s="16"/>
      <c r="BG106" s="17"/>
      <c r="BH106" s="16">
        <v>50</v>
      </c>
      <c r="BI106" s="16"/>
      <c r="BJ106" s="16"/>
      <c r="BK106" s="16"/>
      <c r="BL106" s="239"/>
      <c r="BM106" s="16"/>
      <c r="BN106" s="16"/>
      <c r="BO106" s="16"/>
      <c r="BP106" s="16"/>
      <c r="BQ106" s="16"/>
      <c r="BR106" s="16"/>
      <c r="BS106" s="16"/>
      <c r="BZ106" s="61"/>
      <c r="CA106" s="61"/>
      <c r="CB106" s="61"/>
      <c r="CC106" s="61"/>
      <c r="CD106" s="62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4"/>
      <c r="CW106" s="62"/>
      <c r="CX106"/>
      <c r="CY106" s="65"/>
      <c r="CZ106" s="66"/>
      <c r="DA106" s="66"/>
      <c r="DB106" s="62"/>
      <c r="DC106"/>
      <c r="DD106" s="64"/>
      <c r="DE106" s="62"/>
      <c r="DF106"/>
      <c r="DG106" s="65"/>
      <c r="DH106" s="66"/>
      <c r="DI106" s="66"/>
      <c r="DJ106" s="62"/>
      <c r="DK106"/>
      <c r="DL106" s="64"/>
      <c r="DM106" s="62"/>
      <c r="DN106"/>
      <c r="DO106"/>
      <c r="DP106"/>
    </row>
    <row r="107" spans="1:120" ht="20.25" customHeight="1" x14ac:dyDescent="0.25">
      <c r="A107" s="4"/>
      <c r="BD107" s="16"/>
      <c r="BE107" s="16"/>
      <c r="BF107" s="16"/>
      <c r="BG107" s="17"/>
      <c r="BH107" s="16">
        <v>60</v>
      </c>
      <c r="BI107" s="16"/>
      <c r="BJ107" s="16"/>
      <c r="BK107" s="16"/>
      <c r="BL107" s="239"/>
      <c r="BM107" s="16"/>
      <c r="BN107" s="16"/>
      <c r="BO107" s="16"/>
      <c r="BP107" s="16"/>
      <c r="BQ107" s="16"/>
      <c r="BR107" s="16"/>
      <c r="BS107" s="16"/>
      <c r="BZ107" s="61"/>
      <c r="CA107" s="61"/>
      <c r="CB107" s="61"/>
      <c r="CC107" s="61"/>
      <c r="CD107" s="62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4"/>
      <c r="CW107" s="62"/>
      <c r="CX107"/>
      <c r="CY107" s="65"/>
      <c r="CZ107" s="66"/>
      <c r="DA107" s="66"/>
      <c r="DB107" s="62"/>
      <c r="DC107"/>
      <c r="DD107" s="64"/>
      <c r="DE107" s="62"/>
      <c r="DF107"/>
      <c r="DG107" s="65"/>
      <c r="DH107" s="66"/>
      <c r="DI107" s="66"/>
      <c r="DJ107" s="62"/>
      <c r="DK107"/>
      <c r="DL107" s="64"/>
      <c r="DM107" s="62"/>
      <c r="DN107"/>
      <c r="DO107"/>
      <c r="DP107"/>
    </row>
    <row r="108" spans="1:120" ht="20.25" customHeight="1" x14ac:dyDescent="0.25">
      <c r="A108" s="4"/>
      <c r="BD108" s="16"/>
      <c r="BE108" s="16"/>
      <c r="BF108" s="16"/>
      <c r="BG108" s="17"/>
      <c r="BH108" s="16">
        <v>80</v>
      </c>
      <c r="BI108" s="16"/>
      <c r="BJ108" s="16"/>
      <c r="BK108" s="16"/>
      <c r="BL108" s="239"/>
      <c r="BM108" s="16"/>
      <c r="BN108" s="16"/>
      <c r="BO108" s="16"/>
      <c r="BP108" s="16"/>
      <c r="BQ108" s="16"/>
      <c r="BR108" s="16"/>
      <c r="BS108" s="16"/>
      <c r="BZ108" s="61"/>
      <c r="CA108" s="61"/>
      <c r="CB108" s="61"/>
      <c r="CC108" s="61"/>
      <c r="CD108" s="62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4"/>
      <c r="CW108" s="62"/>
      <c r="CX108"/>
      <c r="CY108" s="65"/>
      <c r="CZ108" s="66"/>
      <c r="DA108" s="66"/>
      <c r="DB108" s="62"/>
      <c r="DC108"/>
      <c r="DD108" s="64"/>
      <c r="DE108" s="62"/>
      <c r="DF108"/>
      <c r="DG108" s="65"/>
      <c r="DH108" s="66"/>
      <c r="DI108" s="66"/>
      <c r="DJ108" s="62"/>
      <c r="DK108"/>
      <c r="DL108" s="64"/>
      <c r="DM108" s="62"/>
      <c r="DN108"/>
      <c r="DO108"/>
      <c r="DP108"/>
    </row>
    <row r="109" spans="1:120" ht="20.25" customHeight="1" x14ac:dyDescent="0.25">
      <c r="A109" s="4"/>
      <c r="BD109" s="16"/>
      <c r="BE109" s="16"/>
      <c r="BF109" s="16"/>
      <c r="BG109" s="17"/>
      <c r="BH109" s="16">
        <v>104</v>
      </c>
      <c r="BI109" s="16"/>
      <c r="BJ109" s="16"/>
      <c r="BK109" s="16"/>
      <c r="BL109" s="239"/>
      <c r="BM109" s="16"/>
      <c r="BN109" s="16"/>
      <c r="BO109" s="16"/>
      <c r="BP109" s="16"/>
      <c r="BQ109" s="16"/>
      <c r="BR109" s="16"/>
      <c r="BS109" s="16"/>
      <c r="BZ109" s="61"/>
      <c r="CA109" s="61"/>
      <c r="CB109" s="61"/>
      <c r="CC109" s="61"/>
      <c r="CD109" s="62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4"/>
      <c r="CW109" s="62"/>
      <c r="CX109"/>
      <c r="CY109" s="65"/>
      <c r="CZ109" s="66"/>
      <c r="DA109" s="66"/>
      <c r="DB109" s="62"/>
      <c r="DC109"/>
      <c r="DD109" s="64"/>
      <c r="DE109" s="62"/>
      <c r="DF109"/>
      <c r="DG109" s="65"/>
      <c r="DH109" s="66"/>
      <c r="DI109" s="66"/>
      <c r="DJ109" s="62"/>
      <c r="DK109"/>
      <c r="DL109" s="64"/>
      <c r="DM109" s="62"/>
      <c r="DN109"/>
      <c r="DO109"/>
      <c r="DP109"/>
    </row>
    <row r="110" spans="1:120" ht="20.25" customHeight="1" x14ac:dyDescent="0.25">
      <c r="A110" s="4"/>
      <c r="BD110" s="16"/>
      <c r="BE110" s="16"/>
      <c r="BF110" s="16"/>
      <c r="BG110" s="17"/>
      <c r="BH110" s="16">
        <v>105</v>
      </c>
      <c r="BI110" s="16"/>
      <c r="BJ110" s="16"/>
      <c r="BK110" s="16"/>
      <c r="BL110" s="239"/>
      <c r="BM110" s="16"/>
      <c r="BN110" s="16"/>
      <c r="BO110" s="16"/>
      <c r="BP110" s="16"/>
      <c r="BQ110" s="16"/>
      <c r="BR110" s="16"/>
      <c r="BS110" s="16"/>
      <c r="BZ110" s="61"/>
      <c r="CA110" s="61"/>
      <c r="CB110" s="61"/>
      <c r="CC110" s="61"/>
      <c r="CD110" s="62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4"/>
      <c r="CW110" s="62"/>
      <c r="CX110"/>
      <c r="CY110" s="65"/>
      <c r="CZ110" s="66"/>
      <c r="DA110" s="66"/>
      <c r="DB110" s="62"/>
      <c r="DC110"/>
      <c r="DD110" s="64"/>
      <c r="DE110" s="62"/>
      <c r="DF110"/>
      <c r="DG110" s="65"/>
      <c r="DH110" s="66"/>
      <c r="DI110" s="66"/>
      <c r="DJ110" s="62"/>
      <c r="DK110"/>
      <c r="DL110" s="64"/>
      <c r="DM110" s="62"/>
      <c r="DN110"/>
      <c r="DO110"/>
      <c r="DP110"/>
    </row>
    <row r="111" spans="1:120" ht="20.25" customHeight="1" x14ac:dyDescent="0.25">
      <c r="A111" s="4"/>
      <c r="BD111" s="16"/>
      <c r="BE111" s="16"/>
      <c r="BF111" s="16"/>
      <c r="BG111" s="17"/>
      <c r="BH111" s="16">
        <v>110</v>
      </c>
      <c r="BI111" s="16"/>
      <c r="BJ111" s="16"/>
      <c r="BK111" s="16"/>
      <c r="BL111" s="239"/>
      <c r="BM111" s="16"/>
      <c r="BN111" s="16"/>
      <c r="BO111" s="16"/>
      <c r="BP111" s="16"/>
      <c r="BQ111" s="16"/>
      <c r="BR111" s="16"/>
      <c r="BS111" s="16"/>
      <c r="BZ111" s="61"/>
      <c r="CA111" s="61"/>
      <c r="CB111" s="61"/>
      <c r="CC111" s="61"/>
      <c r="CD111" s="62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4"/>
      <c r="CW111" s="62"/>
      <c r="CX111"/>
      <c r="CY111" s="65"/>
      <c r="CZ111" s="66"/>
      <c r="DA111" s="66"/>
      <c r="DB111" s="62"/>
      <c r="DC111"/>
      <c r="DD111" s="64"/>
      <c r="DE111" s="62"/>
      <c r="DF111"/>
      <c r="DG111" s="65"/>
      <c r="DH111" s="66"/>
      <c r="DI111" s="66"/>
      <c r="DJ111" s="62"/>
      <c r="DK111"/>
      <c r="DL111" s="64"/>
      <c r="DM111" s="62"/>
      <c r="DN111"/>
      <c r="DO111"/>
      <c r="DP111"/>
    </row>
    <row r="112" spans="1:120" ht="20.25" customHeight="1" x14ac:dyDescent="0.25">
      <c r="A112" s="4"/>
      <c r="BD112" s="16"/>
      <c r="BE112" s="16"/>
      <c r="BF112" s="16"/>
      <c r="BG112" s="17"/>
      <c r="BH112" s="16">
        <v>120</v>
      </c>
      <c r="BI112" s="16"/>
      <c r="BJ112" s="16"/>
      <c r="BK112" s="16"/>
      <c r="BL112" s="239"/>
      <c r="BM112" s="16"/>
      <c r="BN112" s="16"/>
      <c r="BO112" s="16"/>
      <c r="BP112" s="16"/>
      <c r="BQ112" s="16"/>
      <c r="BR112" s="16"/>
      <c r="BS112" s="16"/>
      <c r="BZ112" s="61"/>
      <c r="CA112" s="61"/>
      <c r="CB112" s="61"/>
      <c r="CC112" s="61"/>
      <c r="CD112" s="62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4"/>
      <c r="CW112" s="62"/>
      <c r="CX112"/>
      <c r="CY112" s="65"/>
      <c r="CZ112" s="66"/>
      <c r="DA112" s="66"/>
      <c r="DB112" s="62"/>
      <c r="DC112"/>
      <c r="DD112" s="64"/>
      <c r="DE112" s="62"/>
      <c r="DF112"/>
      <c r="DG112" s="65"/>
      <c r="DH112" s="66"/>
      <c r="DI112" s="66"/>
      <c r="DJ112" s="62"/>
      <c r="DK112"/>
      <c r="DL112" s="64"/>
      <c r="DM112" s="62"/>
      <c r="DN112"/>
      <c r="DO112"/>
      <c r="DP112"/>
    </row>
    <row r="113" spans="1:120" ht="20.25" customHeight="1" x14ac:dyDescent="0.25">
      <c r="A113" s="4"/>
      <c r="BD113" s="16"/>
      <c r="BE113" s="16"/>
      <c r="BF113" s="16"/>
      <c r="BG113" s="17"/>
      <c r="BH113" s="16">
        <v>130</v>
      </c>
      <c r="BI113" s="16"/>
      <c r="BJ113" s="16"/>
      <c r="BK113" s="16"/>
      <c r="BL113" s="239"/>
      <c r="BM113" s="16"/>
      <c r="BN113" s="16"/>
      <c r="BO113" s="16"/>
      <c r="BP113" s="16"/>
      <c r="BQ113" s="16"/>
      <c r="BR113" s="16"/>
      <c r="BS113" s="16"/>
      <c r="BZ113" s="61"/>
      <c r="CA113" s="61"/>
      <c r="CB113" s="61"/>
      <c r="CC113" s="61"/>
      <c r="CD113" s="62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4"/>
      <c r="CW113" s="62"/>
      <c r="CX113"/>
      <c r="CY113" s="65"/>
      <c r="CZ113" s="66"/>
      <c r="DA113" s="66"/>
      <c r="DB113" s="62"/>
      <c r="DC113"/>
      <c r="DD113" s="64"/>
      <c r="DE113" s="62"/>
      <c r="DF113"/>
      <c r="DG113" s="65"/>
      <c r="DH113" s="66"/>
      <c r="DI113" s="66"/>
      <c r="DJ113" s="62"/>
      <c r="DK113"/>
      <c r="DL113" s="64"/>
      <c r="DM113" s="62"/>
      <c r="DN113"/>
      <c r="DO113"/>
      <c r="DP113"/>
    </row>
    <row r="114" spans="1:120" ht="20.25" customHeight="1" x14ac:dyDescent="0.25">
      <c r="A114" s="4"/>
      <c r="BD114" s="16"/>
      <c r="BE114" s="16"/>
      <c r="BF114" s="16"/>
      <c r="BG114" s="17"/>
      <c r="BH114" s="16">
        <v>132</v>
      </c>
      <c r="BI114" s="16"/>
      <c r="BJ114" s="16"/>
      <c r="BK114" s="16"/>
      <c r="BL114" s="239"/>
      <c r="BM114" s="16"/>
      <c r="BN114" s="16"/>
      <c r="BO114" s="16"/>
      <c r="BP114" s="16"/>
      <c r="BQ114" s="16"/>
      <c r="BR114" s="16"/>
      <c r="BS114" s="16"/>
      <c r="BZ114" s="61"/>
      <c r="CA114" s="61"/>
      <c r="CB114" s="61"/>
      <c r="CC114" s="61"/>
      <c r="CD114" s="62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4"/>
      <c r="CW114" s="62"/>
      <c r="CX114"/>
      <c r="CY114" s="65"/>
      <c r="CZ114" s="66"/>
      <c r="DA114" s="66"/>
      <c r="DB114" s="62"/>
      <c r="DC114"/>
      <c r="DD114" s="64"/>
      <c r="DE114" s="62"/>
      <c r="DF114"/>
      <c r="DG114" s="65"/>
      <c r="DH114" s="66"/>
      <c r="DI114" s="66"/>
      <c r="DJ114" s="62"/>
      <c r="DK114"/>
      <c r="DL114" s="64"/>
      <c r="DM114" s="62"/>
      <c r="DN114"/>
      <c r="DO114"/>
      <c r="DP114"/>
    </row>
    <row r="115" spans="1:120" ht="20.25" customHeight="1" x14ac:dyDescent="0.25">
      <c r="A115" s="4"/>
      <c r="BD115" s="16"/>
      <c r="BE115" s="16"/>
      <c r="BF115" s="16"/>
      <c r="BG115" s="17"/>
      <c r="BH115" s="16">
        <v>133</v>
      </c>
      <c r="BI115" s="16"/>
      <c r="BJ115" s="16"/>
      <c r="BK115" s="16"/>
      <c r="BL115" s="239"/>
      <c r="BM115" s="16"/>
      <c r="BN115" s="16"/>
      <c r="BO115" s="16"/>
      <c r="BP115" s="16"/>
      <c r="BQ115" s="16"/>
      <c r="BR115" s="16"/>
      <c r="BS115" s="16"/>
      <c r="BZ115" s="61"/>
      <c r="CA115" s="61"/>
      <c r="CB115" s="61"/>
      <c r="CC115" s="61"/>
      <c r="CD115" s="62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4"/>
      <c r="CW115" s="62"/>
      <c r="CX115"/>
      <c r="CY115" s="65"/>
      <c r="CZ115" s="66"/>
      <c r="DA115" s="66"/>
      <c r="DB115" s="62"/>
      <c r="DC115"/>
      <c r="DD115" s="64"/>
      <c r="DE115" s="62"/>
      <c r="DF115"/>
      <c r="DG115" s="65"/>
      <c r="DH115" s="66"/>
      <c r="DI115" s="66"/>
      <c r="DJ115" s="62"/>
      <c r="DK115"/>
      <c r="DL115" s="64"/>
      <c r="DM115" s="62"/>
      <c r="DN115"/>
      <c r="DO115"/>
      <c r="DP115"/>
    </row>
    <row r="116" spans="1:120" ht="20.25" customHeight="1" x14ac:dyDescent="0.25">
      <c r="A116" s="4"/>
      <c r="BD116" s="16"/>
      <c r="BE116" s="16"/>
      <c r="BF116" s="16"/>
      <c r="BG116" s="17"/>
      <c r="BH116" s="16">
        <v>135</v>
      </c>
      <c r="BI116" s="16"/>
      <c r="BJ116" s="16"/>
      <c r="BK116" s="16"/>
      <c r="BL116" s="239"/>
      <c r="BM116" s="16"/>
      <c r="BN116" s="16"/>
      <c r="BO116" s="16"/>
      <c r="BP116" s="16"/>
      <c r="BQ116" s="16"/>
      <c r="BR116" s="16"/>
      <c r="BS116" s="16"/>
      <c r="BZ116" s="61"/>
      <c r="CA116" s="61"/>
      <c r="CB116" s="61"/>
      <c r="CC116" s="61"/>
      <c r="CD116" s="62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4"/>
      <c r="CW116" s="62"/>
      <c r="CX116"/>
      <c r="CY116" s="65"/>
      <c r="CZ116" s="66"/>
      <c r="DA116" s="66"/>
      <c r="DB116" s="62"/>
      <c r="DC116"/>
      <c r="DD116" s="64"/>
      <c r="DE116" s="62"/>
      <c r="DF116"/>
      <c r="DG116" s="65"/>
      <c r="DH116" s="66"/>
      <c r="DI116" s="66"/>
      <c r="DJ116" s="62"/>
      <c r="DK116"/>
      <c r="DL116" s="64"/>
      <c r="DM116" s="62"/>
      <c r="DN116"/>
      <c r="DO116"/>
      <c r="DP116"/>
    </row>
    <row r="117" spans="1:120" ht="20.25" customHeight="1" x14ac:dyDescent="0.25">
      <c r="A117" s="4"/>
      <c r="BD117" s="16"/>
      <c r="BE117" s="16"/>
      <c r="BF117" s="16"/>
      <c r="BG117" s="17"/>
      <c r="BH117" s="16">
        <v>140</v>
      </c>
      <c r="BI117" s="16"/>
      <c r="BJ117" s="16"/>
      <c r="BK117" s="16"/>
      <c r="BL117" s="239"/>
      <c r="BM117" s="16"/>
      <c r="BN117" s="16"/>
      <c r="BO117" s="16"/>
      <c r="BP117" s="16"/>
      <c r="BQ117" s="16"/>
      <c r="BR117" s="16"/>
      <c r="BS117" s="16"/>
      <c r="BZ117" s="61"/>
      <c r="CA117" s="61"/>
      <c r="CB117" s="61"/>
      <c r="CC117" s="61"/>
      <c r="CD117" s="62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4"/>
      <c r="CW117" s="62"/>
      <c r="CX117"/>
      <c r="CY117" s="65"/>
      <c r="CZ117" s="66"/>
      <c r="DA117" s="66"/>
      <c r="DB117" s="62"/>
      <c r="DC117"/>
      <c r="DD117" s="64"/>
      <c r="DE117" s="62"/>
      <c r="DF117"/>
      <c r="DG117" s="65"/>
      <c r="DH117" s="66"/>
      <c r="DI117" s="66"/>
      <c r="DJ117" s="62"/>
      <c r="DK117"/>
      <c r="DL117" s="64"/>
      <c r="DM117" s="62"/>
      <c r="DN117"/>
      <c r="DO117"/>
      <c r="DP117"/>
    </row>
    <row r="118" spans="1:120" ht="20.25" customHeight="1" x14ac:dyDescent="0.25">
      <c r="A118" s="4"/>
      <c r="BD118" s="16"/>
      <c r="BE118" s="16"/>
      <c r="BF118" s="16"/>
      <c r="BG118" s="17"/>
      <c r="BH118" s="16">
        <v>141</v>
      </c>
      <c r="BI118" s="16"/>
      <c r="BJ118" s="16"/>
      <c r="BK118" s="16"/>
      <c r="BL118" s="239"/>
      <c r="BM118" s="16"/>
      <c r="BN118" s="16"/>
      <c r="BO118" s="16"/>
      <c r="BP118" s="16"/>
      <c r="BQ118" s="16"/>
      <c r="BR118" s="16"/>
      <c r="BS118" s="16"/>
      <c r="BZ118" s="61"/>
      <c r="CA118" s="61"/>
      <c r="CB118" s="61"/>
      <c r="CC118" s="61"/>
      <c r="CD118" s="62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4"/>
      <c r="CW118" s="62"/>
      <c r="CX118"/>
      <c r="CY118" s="65"/>
      <c r="CZ118" s="66"/>
      <c r="DA118" s="66"/>
      <c r="DB118" s="62"/>
      <c r="DC118"/>
      <c r="DD118" s="64"/>
      <c r="DE118" s="62"/>
      <c r="DF118"/>
      <c r="DG118" s="65"/>
      <c r="DH118" s="66"/>
      <c r="DI118" s="66"/>
      <c r="DJ118" s="62"/>
      <c r="DK118"/>
      <c r="DL118" s="64"/>
      <c r="DM118" s="62"/>
      <c r="DN118"/>
      <c r="DO118"/>
      <c r="DP118"/>
    </row>
    <row r="119" spans="1:120" ht="20.25" customHeight="1" x14ac:dyDescent="0.25">
      <c r="A119" s="4"/>
      <c r="BD119" s="16"/>
      <c r="BE119" s="16"/>
      <c r="BF119" s="16"/>
      <c r="BG119" s="17"/>
      <c r="BH119" s="16">
        <v>142</v>
      </c>
      <c r="BI119" s="16"/>
      <c r="BJ119" s="16"/>
      <c r="BK119" s="16"/>
      <c r="BL119" s="239"/>
      <c r="BM119" s="16"/>
      <c r="BN119" s="16"/>
      <c r="BO119" s="16"/>
      <c r="BP119" s="16"/>
      <c r="BQ119" s="16"/>
      <c r="BR119" s="16"/>
      <c r="BS119" s="16"/>
      <c r="BZ119" s="61"/>
      <c r="CA119" s="61"/>
      <c r="CB119" s="61"/>
      <c r="CC119" s="61"/>
      <c r="CD119" s="62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4"/>
      <c r="CW119" s="62"/>
      <c r="CX119"/>
      <c r="CY119" s="65"/>
      <c r="CZ119" s="66"/>
      <c r="DA119" s="66"/>
      <c r="DB119" s="62"/>
      <c r="DC119"/>
      <c r="DD119" s="64"/>
      <c r="DE119" s="62"/>
      <c r="DF119"/>
      <c r="DG119" s="65"/>
      <c r="DH119" s="66"/>
      <c r="DI119" s="66"/>
      <c r="DJ119" s="62"/>
      <c r="DK119"/>
      <c r="DL119" s="64"/>
      <c r="DM119" s="62"/>
      <c r="DN119"/>
      <c r="DO119"/>
      <c r="DP119"/>
    </row>
    <row r="120" spans="1:120" ht="20.25" customHeight="1" x14ac:dyDescent="0.25">
      <c r="A120" s="4"/>
      <c r="BD120" s="16"/>
      <c r="BE120" s="16"/>
      <c r="BF120" s="16"/>
      <c r="BG120" s="17"/>
      <c r="BH120" s="16">
        <v>150</v>
      </c>
      <c r="BI120" s="16"/>
      <c r="BJ120" s="16"/>
      <c r="BK120" s="16"/>
      <c r="BL120" s="239"/>
      <c r="BM120" s="16"/>
      <c r="BN120" s="16"/>
      <c r="BO120" s="16"/>
      <c r="BP120" s="16"/>
      <c r="BQ120" s="16"/>
      <c r="BR120" s="16"/>
      <c r="BS120" s="16"/>
      <c r="BZ120" s="61"/>
      <c r="CA120" s="61"/>
      <c r="CB120" s="61"/>
      <c r="CC120" s="61"/>
      <c r="CD120" s="62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4"/>
      <c r="CW120" s="62"/>
      <c r="CX120"/>
      <c r="CY120" s="65"/>
      <c r="CZ120" s="66"/>
      <c r="DA120" s="66"/>
      <c r="DB120" s="62"/>
      <c r="DC120"/>
      <c r="DD120" s="64"/>
      <c r="DE120" s="62"/>
      <c r="DF120"/>
      <c r="DG120" s="65"/>
      <c r="DH120" s="66"/>
      <c r="DI120" s="66"/>
      <c r="DJ120" s="62"/>
      <c r="DK120"/>
      <c r="DL120" s="64"/>
      <c r="DM120" s="62"/>
      <c r="DN120"/>
      <c r="DO120"/>
      <c r="DP120"/>
    </row>
    <row r="121" spans="1:120" ht="20.25" customHeight="1" x14ac:dyDescent="0.25">
      <c r="A121" s="4"/>
      <c r="BD121" s="16"/>
      <c r="BE121" s="16"/>
      <c r="BF121" s="16"/>
      <c r="BG121" s="17"/>
      <c r="BH121" s="16">
        <v>160</v>
      </c>
      <c r="BI121" s="16"/>
      <c r="BJ121" s="16"/>
      <c r="BK121" s="16"/>
      <c r="BL121" s="239"/>
      <c r="BM121" s="16"/>
      <c r="BN121" s="16"/>
      <c r="BO121" s="16"/>
      <c r="BP121" s="16"/>
      <c r="BQ121" s="16"/>
      <c r="BR121" s="16"/>
      <c r="BS121" s="16"/>
      <c r="BZ121" s="61"/>
      <c r="CA121" s="61"/>
      <c r="CB121" s="61"/>
      <c r="CC121" s="61"/>
      <c r="CD121" s="62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4"/>
      <c r="CW121" s="62"/>
      <c r="CX121"/>
      <c r="CY121" s="65"/>
      <c r="CZ121" s="66"/>
      <c r="DA121" s="66"/>
      <c r="DB121" s="62"/>
      <c r="DC121"/>
      <c r="DD121" s="64"/>
      <c r="DE121" s="62"/>
      <c r="DF121"/>
      <c r="DG121" s="65"/>
      <c r="DH121" s="66"/>
      <c r="DI121" s="66"/>
      <c r="DJ121" s="62"/>
      <c r="DK121"/>
      <c r="DL121" s="64"/>
      <c r="DM121" s="62"/>
      <c r="DN121"/>
      <c r="DO121"/>
      <c r="DP121"/>
    </row>
    <row r="122" spans="1:120" ht="15" customHeight="1" x14ac:dyDescent="0.25">
      <c r="A122" s="4"/>
      <c r="BD122" s="16"/>
      <c r="BE122" s="16"/>
      <c r="BF122" s="16"/>
      <c r="BG122" s="17"/>
      <c r="BH122" s="16">
        <v>165</v>
      </c>
      <c r="BI122" s="16"/>
      <c r="BJ122" s="16"/>
      <c r="BK122" s="16"/>
      <c r="BL122" s="239"/>
      <c r="BM122" s="16"/>
      <c r="BN122" s="16"/>
      <c r="BO122" s="16"/>
      <c r="BP122" s="16"/>
      <c r="BQ122" s="16"/>
      <c r="BR122" s="16"/>
      <c r="BS122" s="16"/>
      <c r="BZ122" s="61"/>
      <c r="CA122" s="61"/>
      <c r="CB122" s="61"/>
      <c r="CC122" s="52"/>
      <c r="CD122" s="62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4"/>
      <c r="CW122" s="62"/>
      <c r="CX122"/>
      <c r="CY122" s="65"/>
      <c r="CZ122" s="66"/>
      <c r="DA122" s="66"/>
      <c r="DB122" s="62"/>
      <c r="DC122"/>
      <c r="DD122" s="64"/>
      <c r="DE122" s="62"/>
      <c r="DF122"/>
      <c r="DG122" s="65"/>
      <c r="DH122" s="66"/>
      <c r="DI122" s="66"/>
      <c r="DJ122" s="62"/>
      <c r="DK122"/>
      <c r="DL122" s="64"/>
      <c r="DM122" s="62"/>
      <c r="DN122"/>
      <c r="DO122"/>
      <c r="DP122"/>
    </row>
    <row r="123" spans="1:120" ht="8.25" customHeight="1" x14ac:dyDescent="0.25">
      <c r="A123" s="4"/>
      <c r="BD123" s="16"/>
      <c r="BE123" s="16"/>
      <c r="BF123" s="16"/>
      <c r="BG123" s="17"/>
      <c r="BH123" s="16">
        <v>170</v>
      </c>
      <c r="BI123" s="16"/>
      <c r="BJ123" s="16"/>
      <c r="BK123" s="16"/>
      <c r="BL123" s="239"/>
      <c r="BM123" s="16"/>
      <c r="BN123" s="16"/>
      <c r="BO123" s="16"/>
      <c r="BP123" s="16"/>
      <c r="BQ123" s="16"/>
      <c r="BR123" s="16"/>
      <c r="BS123" s="16"/>
      <c r="BZ123" s="61"/>
      <c r="CA123" s="61"/>
      <c r="CB123" s="61"/>
      <c r="CC123" s="52"/>
      <c r="CD123" s="62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4"/>
      <c r="CW123" s="62"/>
      <c r="CX123"/>
      <c r="CY123" s="65"/>
      <c r="CZ123" s="66"/>
      <c r="DA123" s="66"/>
      <c r="DB123" s="62"/>
      <c r="DC123"/>
      <c r="DD123" s="64"/>
      <c r="DE123" s="62"/>
      <c r="DF123"/>
      <c r="DG123" s="65"/>
      <c r="DH123" s="66"/>
      <c r="DI123" s="66"/>
      <c r="DJ123" s="62"/>
      <c r="DK123"/>
      <c r="DL123" s="64"/>
      <c r="DM123" s="62"/>
      <c r="DN123"/>
      <c r="DO123"/>
      <c r="DP123"/>
    </row>
    <row r="124" spans="1:120" ht="12.75" customHeight="1" x14ac:dyDescent="0.25">
      <c r="A124" s="4"/>
      <c r="BA124" s="18"/>
      <c r="BD124" s="16"/>
      <c r="BE124" s="16"/>
      <c r="BF124" s="16"/>
      <c r="BG124" s="17"/>
      <c r="BH124" s="16">
        <v>180</v>
      </c>
      <c r="BI124" s="16"/>
      <c r="BJ124" s="16"/>
      <c r="BK124" s="16"/>
      <c r="BL124" s="239"/>
      <c r="BM124" s="16"/>
      <c r="BN124" s="16"/>
      <c r="BO124" s="16"/>
      <c r="BP124" s="16"/>
      <c r="BQ124" s="16"/>
      <c r="BR124" s="16"/>
      <c r="BS124" s="16"/>
      <c r="BZ124" s="61"/>
      <c r="CA124" s="61"/>
      <c r="CB124" s="61"/>
      <c r="CC124" s="52"/>
      <c r="CD124" s="62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4"/>
      <c r="CW124" s="62"/>
      <c r="CX124"/>
      <c r="CY124" s="65"/>
      <c r="CZ124" s="66"/>
      <c r="DA124" s="66"/>
      <c r="DB124" s="62"/>
      <c r="DC124"/>
      <c r="DD124" s="64"/>
      <c r="DE124" s="62"/>
      <c r="DF124"/>
      <c r="DG124" s="65"/>
      <c r="DH124" s="66"/>
      <c r="DI124" s="66"/>
      <c r="DJ124" s="62"/>
      <c r="DK124"/>
      <c r="DL124" s="64"/>
      <c r="DM124" s="62"/>
      <c r="DN124"/>
      <c r="DO124"/>
      <c r="DP124"/>
    </row>
    <row r="125" spans="1:120" ht="12.75" customHeight="1" x14ac:dyDescent="0.25">
      <c r="A125" s="4"/>
      <c r="BA125" s="18"/>
      <c r="BD125" s="16"/>
      <c r="BE125" s="16"/>
      <c r="BF125" s="16"/>
      <c r="BG125" s="17"/>
      <c r="BH125" s="16">
        <v>190</v>
      </c>
      <c r="BI125" s="16"/>
      <c r="BJ125" s="16"/>
      <c r="BK125" s="16"/>
      <c r="BL125" s="239"/>
      <c r="BM125" s="16"/>
      <c r="BN125" s="16"/>
      <c r="BO125" s="16"/>
      <c r="BP125" s="16"/>
      <c r="BQ125" s="16"/>
      <c r="BR125" s="16"/>
      <c r="BS125" s="16"/>
      <c r="BZ125" s="61"/>
      <c r="CA125" s="61"/>
      <c r="CB125" s="61"/>
      <c r="CC125" s="52"/>
      <c r="CD125" s="62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4"/>
      <c r="CW125" s="62"/>
      <c r="CX125"/>
      <c r="CY125" s="65"/>
      <c r="CZ125" s="66"/>
      <c r="DA125" s="66"/>
      <c r="DB125" s="62"/>
      <c r="DC125"/>
      <c r="DD125" s="64"/>
      <c r="DE125" s="62"/>
      <c r="DF125"/>
      <c r="DG125" s="65"/>
      <c r="DH125" s="66"/>
      <c r="DI125" s="66"/>
      <c r="DJ125" s="62"/>
      <c r="DK125"/>
      <c r="DL125" s="64"/>
      <c r="DM125" s="62"/>
      <c r="DN125"/>
      <c r="DO125"/>
      <c r="DP125"/>
    </row>
    <row r="126" spans="1:120" ht="12.75" customHeight="1" x14ac:dyDescent="0.25">
      <c r="A126" s="4"/>
      <c r="BA126" s="18"/>
      <c r="BD126" s="16"/>
      <c r="BE126" s="16"/>
      <c r="BF126" s="16"/>
      <c r="BG126" s="17"/>
      <c r="BH126" s="16">
        <v>191</v>
      </c>
      <c r="BI126" s="16"/>
      <c r="BJ126" s="16"/>
      <c r="BK126" s="16"/>
      <c r="BL126" s="239"/>
      <c r="BM126" s="16"/>
      <c r="BN126" s="16"/>
      <c r="BO126" s="16"/>
      <c r="BP126" s="16"/>
      <c r="BQ126" s="16"/>
      <c r="BR126" s="16"/>
      <c r="BS126" s="16"/>
      <c r="BZ126" s="61"/>
      <c r="CA126" s="61"/>
      <c r="CB126" s="61"/>
      <c r="CC126" s="52"/>
      <c r="CD126" s="62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4"/>
      <c r="CW126" s="62"/>
      <c r="CX126"/>
      <c r="CY126" s="65"/>
      <c r="CZ126" s="66"/>
      <c r="DA126" s="66"/>
      <c r="DB126" s="62"/>
      <c r="DC126"/>
      <c r="DD126" s="64"/>
      <c r="DE126" s="62"/>
      <c r="DF126"/>
      <c r="DG126" s="65"/>
      <c r="DH126" s="66"/>
      <c r="DI126" s="66"/>
      <c r="DJ126" s="62"/>
      <c r="DK126"/>
      <c r="DL126" s="64"/>
      <c r="DM126" s="62"/>
      <c r="DN126"/>
      <c r="DO126"/>
      <c r="DP126"/>
    </row>
    <row r="127" spans="1:120" ht="13.5" customHeight="1" x14ac:dyDescent="0.25">
      <c r="A127" s="4"/>
      <c r="BA127" s="18"/>
      <c r="BD127" s="16"/>
      <c r="BE127" s="16"/>
      <c r="BF127" s="16"/>
      <c r="BG127" s="17"/>
      <c r="BH127" s="16">
        <v>210</v>
      </c>
      <c r="BI127" s="16"/>
      <c r="BJ127" s="16"/>
      <c r="BK127" s="16"/>
      <c r="BL127" s="239"/>
      <c r="BM127" s="16"/>
      <c r="BN127" s="16"/>
      <c r="BO127" s="16"/>
      <c r="BP127" s="16"/>
      <c r="BQ127" s="16"/>
      <c r="BR127" s="16"/>
      <c r="BS127" s="16"/>
      <c r="BZ127" s="61"/>
      <c r="CA127" s="61"/>
      <c r="CB127" s="61"/>
      <c r="CC127" s="52"/>
      <c r="CD127" s="62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4"/>
      <c r="CW127" s="62"/>
      <c r="CX127"/>
      <c r="CY127" s="65"/>
      <c r="CZ127" s="66"/>
      <c r="DA127" s="66"/>
      <c r="DB127" s="62"/>
      <c r="DC127"/>
      <c r="DD127" s="64"/>
      <c r="DE127" s="62"/>
      <c r="DF127"/>
      <c r="DG127" s="65"/>
      <c r="DH127" s="66"/>
      <c r="DI127" s="66"/>
      <c r="DJ127" s="62"/>
      <c r="DK127"/>
      <c r="DL127" s="64"/>
      <c r="DM127" s="62"/>
      <c r="DN127"/>
      <c r="DO127"/>
      <c r="DP127"/>
    </row>
    <row r="128" spans="1:120" ht="15" customHeight="1" x14ac:dyDescent="0.25">
      <c r="A128" s="4"/>
      <c r="BA128" s="18"/>
      <c r="BD128" s="16"/>
      <c r="BE128" s="16"/>
      <c r="BF128" s="16"/>
      <c r="BG128" s="17"/>
      <c r="BH128" s="16"/>
      <c r="BI128" s="16"/>
      <c r="BJ128" s="16"/>
      <c r="BK128" s="16"/>
      <c r="BL128" s="239"/>
      <c r="BM128" s="16"/>
      <c r="BN128" s="16"/>
      <c r="BO128" s="16"/>
      <c r="BP128" s="16"/>
      <c r="BQ128" s="16"/>
      <c r="BR128" s="16"/>
      <c r="BS128" s="16"/>
      <c r="BZ128" s="61"/>
      <c r="CA128" s="61"/>
      <c r="CB128" s="61"/>
      <c r="CC128" s="52"/>
      <c r="CD128" s="62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4"/>
      <c r="CW128" s="62"/>
      <c r="CX128"/>
      <c r="CY128" s="65"/>
      <c r="CZ128" s="66"/>
      <c r="DA128" s="66"/>
      <c r="DB128" s="62"/>
      <c r="DC128"/>
      <c r="DD128" s="64"/>
      <c r="DE128" s="62"/>
      <c r="DF128"/>
      <c r="DG128" s="65"/>
      <c r="DH128" s="66"/>
      <c r="DI128" s="66"/>
      <c r="DJ128" s="62"/>
      <c r="DK128"/>
      <c r="DL128" s="64"/>
      <c r="DM128" s="62"/>
      <c r="DN128"/>
      <c r="DO128"/>
      <c r="DP128"/>
    </row>
    <row r="129" spans="1:120" ht="5.25" hidden="1" customHeight="1" x14ac:dyDescent="0.25">
      <c r="A129" s="27"/>
      <c r="BD129" s="16"/>
      <c r="BE129" s="16"/>
      <c r="BF129" s="16"/>
      <c r="BG129" s="17"/>
      <c r="BH129" s="16">
        <v>395</v>
      </c>
      <c r="BO129" s="16"/>
      <c r="BP129" s="16"/>
      <c r="BQ129" s="16"/>
      <c r="BR129" s="16"/>
      <c r="BS129" s="16"/>
      <c r="BZ129" s="61"/>
      <c r="CA129" s="61"/>
      <c r="CB129" s="61"/>
      <c r="CC129" s="52"/>
      <c r="CD129" s="62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4"/>
      <c r="CW129" s="62"/>
      <c r="CX129"/>
      <c r="CY129" s="65"/>
      <c r="CZ129" s="66"/>
      <c r="DA129" s="66"/>
      <c r="DB129" s="62"/>
      <c r="DC129"/>
      <c r="DD129" s="64"/>
      <c r="DE129" s="62"/>
      <c r="DF129"/>
      <c r="DG129" s="65"/>
      <c r="DH129" s="66"/>
      <c r="DI129" s="66"/>
      <c r="DJ129" s="62"/>
      <c r="DK129"/>
      <c r="DL129" s="64"/>
      <c r="DM129" s="62"/>
      <c r="DN129"/>
      <c r="DO129"/>
      <c r="DP129"/>
    </row>
    <row r="130" spans="1:120" ht="5.25" customHeight="1" x14ac:dyDescent="0.25">
      <c r="BD130" s="16"/>
      <c r="BE130" s="16"/>
      <c r="BF130" s="16"/>
      <c r="BG130" s="17"/>
      <c r="BH130" s="16">
        <v>495</v>
      </c>
      <c r="BI130" s="16"/>
      <c r="BJ130" s="16"/>
      <c r="BK130" s="16"/>
      <c r="BL130" s="239"/>
      <c r="BM130" s="16"/>
      <c r="BN130" s="16"/>
      <c r="BO130" s="16"/>
      <c r="BP130" s="16"/>
      <c r="BQ130" s="16"/>
      <c r="BR130" s="16"/>
      <c r="BS130" s="16"/>
      <c r="BZ130" s="61"/>
      <c r="CA130" s="61"/>
      <c r="CB130" s="61"/>
      <c r="CC130" s="52"/>
      <c r="CD130" s="62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4"/>
      <c r="CW130" s="62"/>
      <c r="CX130"/>
      <c r="CY130" s="65"/>
      <c r="CZ130" s="66"/>
      <c r="DA130" s="66"/>
      <c r="DB130" s="62"/>
      <c r="DC130"/>
      <c r="DD130" s="64"/>
      <c r="DE130" s="62"/>
      <c r="DF130"/>
      <c r="DG130" s="65"/>
      <c r="DH130" s="66"/>
      <c r="DI130" s="66"/>
      <c r="DJ130" s="62"/>
      <c r="DK130"/>
      <c r="DL130" s="64"/>
      <c r="DM130" s="62"/>
      <c r="DN130"/>
      <c r="DO130"/>
      <c r="DP130"/>
    </row>
    <row r="131" spans="1:120" ht="25.5" customHeight="1" x14ac:dyDescent="0.2">
      <c r="BD131" s="16"/>
      <c r="BE131" s="16"/>
      <c r="BF131" s="16"/>
      <c r="BG131" s="17"/>
      <c r="BH131" s="16">
        <v>595</v>
      </c>
      <c r="BI131" s="16"/>
      <c r="BK131" s="16"/>
      <c r="BL131" s="239"/>
      <c r="BM131" s="16"/>
      <c r="BN131" s="16"/>
      <c r="BO131" s="16"/>
      <c r="BP131" s="16"/>
      <c r="BQ131" s="16"/>
      <c r="BR131" s="16"/>
      <c r="BS131" s="16"/>
    </row>
    <row r="132" spans="1:120" ht="6" customHeight="1" x14ac:dyDescent="0.2">
      <c r="BD132" s="16"/>
      <c r="BE132" s="16"/>
      <c r="BF132" s="16"/>
      <c r="BG132" s="17"/>
      <c r="BH132" s="16"/>
      <c r="BI132" s="16"/>
      <c r="BJ132" s="16"/>
      <c r="BK132" s="16"/>
      <c r="BL132" s="239"/>
      <c r="BM132" s="16"/>
      <c r="BN132" s="16"/>
      <c r="BO132" s="16"/>
      <c r="BP132" s="16"/>
      <c r="BQ132" s="16"/>
      <c r="BR132" s="16"/>
      <c r="BS132" s="16"/>
    </row>
    <row r="133" spans="1:120" ht="8.25" customHeight="1" x14ac:dyDescent="0.2">
      <c r="BD133" s="16"/>
      <c r="BE133" s="16"/>
      <c r="BF133" s="16"/>
      <c r="BG133" s="17"/>
      <c r="BH133" s="16"/>
      <c r="BI133" s="16"/>
      <c r="BJ133" s="16"/>
      <c r="BK133" s="16"/>
      <c r="BL133" s="239"/>
      <c r="BM133" s="16"/>
      <c r="BN133" s="16"/>
      <c r="BO133" s="16"/>
      <c r="BP133" s="16"/>
      <c r="BQ133" s="16"/>
      <c r="BR133" s="16"/>
      <c r="BS133" s="16"/>
    </row>
    <row r="134" spans="1:120" ht="18" customHeight="1" x14ac:dyDescent="0.2">
      <c r="A134" s="26"/>
      <c r="BD134" s="16"/>
      <c r="BE134" s="16"/>
      <c r="BF134" s="16"/>
      <c r="BG134" s="17"/>
      <c r="BH134" s="16"/>
      <c r="BI134" s="16"/>
      <c r="BJ134" s="16"/>
      <c r="BK134" s="16"/>
      <c r="BL134" s="239"/>
      <c r="BM134" s="16"/>
      <c r="BN134" s="16"/>
      <c r="BO134" s="16"/>
      <c r="BP134" s="16"/>
      <c r="BQ134" s="16"/>
      <c r="BR134" s="16"/>
      <c r="BS134" s="16"/>
    </row>
    <row r="135" spans="1:120" ht="15" customHeight="1" x14ac:dyDescent="0.2">
      <c r="A135" s="4"/>
      <c r="BD135" s="16"/>
      <c r="BE135" s="16"/>
      <c r="BF135" s="16"/>
      <c r="BG135" s="17"/>
      <c r="BH135" s="16"/>
      <c r="BI135" s="16"/>
      <c r="BJ135" s="16"/>
      <c r="BK135" s="16"/>
      <c r="BL135" s="239"/>
      <c r="BM135" s="16"/>
      <c r="BN135" s="16"/>
      <c r="BO135" s="16"/>
      <c r="BP135" s="16"/>
      <c r="BQ135" s="16"/>
      <c r="BR135" s="16"/>
      <c r="BS135" s="16"/>
    </row>
    <row r="136" spans="1:120" ht="15" customHeight="1" x14ac:dyDescent="0.2">
      <c r="A136" s="4"/>
      <c r="BD136" s="16"/>
      <c r="BE136" s="16"/>
      <c r="BF136" s="16"/>
      <c r="BG136" s="17"/>
      <c r="BH136" s="16"/>
      <c r="BI136" s="16"/>
      <c r="BJ136" s="16"/>
      <c r="BK136" s="16"/>
      <c r="BL136" s="239"/>
      <c r="BM136" s="16"/>
      <c r="BN136" s="16"/>
      <c r="BO136" s="16"/>
      <c r="BP136" s="16"/>
      <c r="BQ136" s="16"/>
      <c r="BR136" s="16"/>
      <c r="BS136" s="16"/>
    </row>
    <row r="137" spans="1:120" ht="15" customHeight="1" x14ac:dyDescent="0.2">
      <c r="A137" s="4"/>
      <c r="BD137" s="16"/>
      <c r="BE137" s="16"/>
      <c r="BF137" s="16"/>
      <c r="BG137" s="17"/>
      <c r="BH137" s="16"/>
      <c r="BI137" s="16"/>
      <c r="BJ137" s="16"/>
      <c r="BK137" s="16"/>
      <c r="BL137" s="239"/>
      <c r="BM137" s="16"/>
      <c r="BN137" s="16"/>
      <c r="BO137" s="16"/>
      <c r="BP137" s="16"/>
      <c r="BQ137" s="16"/>
      <c r="BR137" s="16"/>
      <c r="BS137" s="16"/>
    </row>
    <row r="138" spans="1:120" ht="11.25" customHeight="1" x14ac:dyDescent="0.2">
      <c r="A138" s="4"/>
      <c r="BD138" s="16"/>
      <c r="BE138" s="16"/>
      <c r="BF138" s="16"/>
      <c r="BG138" s="17"/>
      <c r="BH138" s="16"/>
      <c r="BI138" s="16"/>
      <c r="BJ138" s="16"/>
      <c r="BK138" s="16"/>
      <c r="BL138" s="239"/>
      <c r="BM138" s="16"/>
      <c r="BN138" s="16"/>
      <c r="BO138" s="16"/>
      <c r="BP138" s="16"/>
      <c r="BQ138" s="16"/>
      <c r="BR138" s="16"/>
      <c r="BS138" s="16"/>
    </row>
    <row r="139" spans="1:120" ht="11.25" customHeight="1" x14ac:dyDescent="0.2">
      <c r="A139" s="4"/>
      <c r="BD139" s="16"/>
      <c r="BE139" s="16"/>
      <c r="BF139" s="16"/>
      <c r="BG139" s="17"/>
      <c r="BH139" s="16"/>
      <c r="BI139" s="16"/>
      <c r="BJ139" s="16"/>
      <c r="BK139" s="16"/>
      <c r="BL139" s="239"/>
      <c r="BM139" s="16"/>
      <c r="BN139" s="16"/>
      <c r="BO139" s="16"/>
      <c r="BP139" s="16"/>
      <c r="BQ139" s="16"/>
      <c r="BR139" s="16"/>
      <c r="BS139" s="16"/>
    </row>
    <row r="140" spans="1:120" ht="20.25" customHeight="1" x14ac:dyDescent="0.25">
      <c r="A140" s="4"/>
      <c r="BD140" s="16"/>
      <c r="BE140" s="16"/>
      <c r="BF140" s="16"/>
      <c r="BG140" s="17"/>
      <c r="BH140" s="16"/>
      <c r="BI140" s="16"/>
      <c r="BJ140" s="16"/>
      <c r="BK140" s="16"/>
      <c r="BL140" s="239"/>
      <c r="BM140" s="16"/>
      <c r="BN140" s="16"/>
      <c r="BO140" s="16"/>
      <c r="BP140" s="16"/>
      <c r="BQ140" s="16"/>
      <c r="BR140" s="16"/>
      <c r="BS140" s="16"/>
      <c r="BZ140" s="61"/>
      <c r="CA140" s="61"/>
      <c r="CB140" s="61"/>
      <c r="CC140" s="61"/>
      <c r="CD140" s="62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4"/>
      <c r="CW140" s="62"/>
      <c r="CX140"/>
      <c r="CY140" s="65"/>
      <c r="CZ140" s="66"/>
      <c r="DA140" s="66"/>
      <c r="DB140" s="62"/>
      <c r="DC140"/>
      <c r="DD140" s="64"/>
      <c r="DE140" s="62"/>
      <c r="DF140"/>
      <c r="DG140" s="65"/>
      <c r="DH140" s="66"/>
      <c r="DI140" s="66"/>
      <c r="DJ140" s="62"/>
      <c r="DK140"/>
      <c r="DL140" s="64"/>
      <c r="DM140" s="62"/>
      <c r="DN140"/>
      <c r="DO140"/>
      <c r="DP140"/>
    </row>
    <row r="141" spans="1:120" ht="20.25" customHeight="1" x14ac:dyDescent="0.25">
      <c r="A141" s="4"/>
      <c r="BD141" s="16"/>
      <c r="BE141" s="16"/>
      <c r="BF141" s="16"/>
      <c r="BG141" s="17"/>
      <c r="BH141" s="16"/>
      <c r="BI141" s="16"/>
      <c r="BJ141" s="16"/>
      <c r="BK141" s="16"/>
      <c r="BL141" s="239"/>
      <c r="BM141" s="16"/>
      <c r="BN141" s="16"/>
      <c r="BO141" s="16"/>
      <c r="BP141" s="16"/>
      <c r="BQ141" s="16"/>
      <c r="BR141" s="16"/>
      <c r="BS141" s="16"/>
      <c r="BZ141" s="61"/>
      <c r="CA141" s="61"/>
      <c r="CB141" s="61"/>
      <c r="CC141" s="61"/>
      <c r="CD141" s="62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4"/>
      <c r="CW141" s="62"/>
      <c r="CX141"/>
      <c r="CY141" s="65"/>
      <c r="CZ141" s="66"/>
      <c r="DA141" s="66"/>
      <c r="DB141" s="62"/>
      <c r="DC141"/>
      <c r="DD141" s="64"/>
      <c r="DE141" s="62"/>
      <c r="DF141"/>
      <c r="DG141" s="65"/>
      <c r="DH141" s="66"/>
      <c r="DI141" s="66"/>
      <c r="DJ141" s="62"/>
      <c r="DK141"/>
      <c r="DL141" s="64"/>
      <c r="DM141" s="62"/>
      <c r="DN141"/>
      <c r="DO141"/>
      <c r="DP141"/>
    </row>
    <row r="142" spans="1:120" ht="20.25" customHeight="1" x14ac:dyDescent="0.25">
      <c r="A142" s="4"/>
      <c r="BD142" s="16"/>
      <c r="BE142" s="16"/>
      <c r="BF142" s="16"/>
      <c r="BG142" s="17"/>
      <c r="BH142" s="16"/>
      <c r="BI142" s="16"/>
      <c r="BJ142" s="16"/>
      <c r="BK142" s="16"/>
      <c r="BL142" s="239"/>
      <c r="BM142" s="16"/>
      <c r="BN142" s="16"/>
      <c r="BO142" s="16"/>
      <c r="BP142" s="16"/>
      <c r="BQ142" s="16"/>
      <c r="BR142" s="16"/>
      <c r="BS142" s="16"/>
      <c r="BZ142" s="61"/>
      <c r="CA142" s="61"/>
      <c r="CB142" s="61"/>
      <c r="CC142" s="61"/>
      <c r="CD142" s="62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4"/>
      <c r="CW142" s="62"/>
      <c r="CX142"/>
      <c r="CY142" s="65"/>
      <c r="CZ142" s="66"/>
      <c r="DA142" s="66"/>
      <c r="DB142" s="62"/>
      <c r="DC142"/>
      <c r="DD142" s="64"/>
      <c r="DE142" s="62"/>
      <c r="DF142"/>
      <c r="DG142" s="65"/>
      <c r="DH142" s="66"/>
      <c r="DI142" s="66"/>
      <c r="DJ142" s="62"/>
      <c r="DK142"/>
      <c r="DL142" s="64"/>
      <c r="DM142" s="62"/>
      <c r="DN142"/>
      <c r="DO142"/>
      <c r="DP142"/>
    </row>
    <row r="143" spans="1:120" ht="20.25" customHeight="1" x14ac:dyDescent="0.25">
      <c r="A143" s="4"/>
      <c r="BD143" s="16"/>
      <c r="BE143" s="16"/>
      <c r="BF143" s="16"/>
      <c r="BG143" s="17"/>
      <c r="BH143" s="16"/>
      <c r="BI143" s="16"/>
      <c r="BJ143" s="16"/>
      <c r="BK143" s="16"/>
      <c r="BL143" s="239"/>
      <c r="BM143" s="16"/>
      <c r="BN143" s="16"/>
      <c r="BO143" s="16"/>
      <c r="BP143" s="16"/>
      <c r="BQ143" s="16"/>
      <c r="BR143" s="16"/>
      <c r="BS143" s="16"/>
      <c r="BZ143" s="61"/>
      <c r="CA143" s="61"/>
      <c r="CB143" s="61"/>
      <c r="CC143" s="61"/>
      <c r="CD143" s="62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4"/>
      <c r="CW143" s="62"/>
      <c r="CX143"/>
      <c r="CY143" s="65"/>
      <c r="CZ143" s="66"/>
      <c r="DA143" s="66"/>
      <c r="DB143" s="62"/>
      <c r="DC143"/>
      <c r="DD143" s="64"/>
      <c r="DE143" s="62"/>
      <c r="DF143"/>
      <c r="DG143" s="65"/>
      <c r="DH143" s="66"/>
      <c r="DI143" s="66"/>
      <c r="DJ143" s="62"/>
      <c r="DK143"/>
      <c r="DL143" s="64"/>
      <c r="DM143" s="62"/>
      <c r="DN143"/>
      <c r="DO143"/>
      <c r="DP143"/>
    </row>
    <row r="144" spans="1:120" ht="20.25" customHeight="1" x14ac:dyDescent="0.25">
      <c r="A144" s="4"/>
      <c r="BD144" s="16"/>
      <c r="BE144" s="16"/>
      <c r="BF144" s="16"/>
      <c r="BG144" s="17"/>
      <c r="BH144" s="16"/>
      <c r="BI144" s="16"/>
      <c r="BJ144" s="16"/>
      <c r="BK144" s="16"/>
      <c r="BL144" s="239"/>
      <c r="BM144" s="16"/>
      <c r="BN144" s="16"/>
      <c r="BO144" s="16"/>
      <c r="BP144" s="16"/>
      <c r="BQ144" s="16"/>
      <c r="BR144" s="16"/>
      <c r="BS144" s="16"/>
      <c r="BZ144" s="61"/>
      <c r="CA144" s="61"/>
      <c r="CB144" s="61"/>
      <c r="CC144" s="61"/>
      <c r="CD144" s="62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4"/>
      <c r="CW144" s="62"/>
      <c r="CX144"/>
      <c r="CY144" s="65"/>
      <c r="CZ144" s="66"/>
      <c r="DA144" s="66"/>
      <c r="DB144" s="62"/>
      <c r="DC144"/>
      <c r="DD144" s="64"/>
      <c r="DE144" s="62"/>
      <c r="DF144"/>
      <c r="DG144" s="65"/>
      <c r="DH144" s="66"/>
      <c r="DI144" s="66"/>
      <c r="DJ144" s="62"/>
      <c r="DK144"/>
      <c r="DL144" s="64"/>
      <c r="DM144" s="62"/>
      <c r="DN144"/>
      <c r="DO144"/>
      <c r="DP144"/>
    </row>
    <row r="145" spans="1:120" ht="20.25" customHeight="1" x14ac:dyDescent="0.25">
      <c r="A145" s="4"/>
      <c r="BD145" s="16"/>
      <c r="BE145" s="16"/>
      <c r="BF145" s="16"/>
      <c r="BG145" s="17"/>
      <c r="BH145" s="16"/>
      <c r="BI145" s="16"/>
      <c r="BJ145" s="16"/>
      <c r="BK145" s="16"/>
      <c r="BL145" s="239"/>
      <c r="BM145" s="16"/>
      <c r="BN145" s="16"/>
      <c r="BO145" s="16"/>
      <c r="BP145" s="16"/>
      <c r="BQ145" s="16"/>
      <c r="BR145" s="16"/>
      <c r="BS145" s="16"/>
      <c r="BZ145" s="61"/>
      <c r="CA145" s="61"/>
      <c r="CB145" s="61"/>
      <c r="CC145" s="61"/>
      <c r="CD145" s="62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4"/>
      <c r="CW145" s="62"/>
      <c r="CX145"/>
      <c r="CY145" s="65"/>
      <c r="CZ145" s="66"/>
      <c r="DA145" s="66"/>
      <c r="DB145" s="62"/>
      <c r="DC145"/>
      <c r="DD145" s="64"/>
      <c r="DE145" s="62"/>
      <c r="DF145"/>
      <c r="DG145" s="65"/>
      <c r="DH145" s="66"/>
      <c r="DI145" s="66"/>
      <c r="DJ145" s="62"/>
      <c r="DK145"/>
      <c r="DL145" s="64"/>
      <c r="DM145" s="62"/>
      <c r="DN145"/>
      <c r="DO145"/>
      <c r="DP145"/>
    </row>
    <row r="146" spans="1:120" ht="20.25" customHeight="1" x14ac:dyDescent="0.25">
      <c r="A146" s="4"/>
      <c r="BD146" s="16"/>
      <c r="BE146" s="16"/>
      <c r="BF146" s="16"/>
      <c r="BG146" s="17"/>
      <c r="BH146" s="16"/>
      <c r="BI146" s="16"/>
      <c r="BJ146" s="16"/>
      <c r="BK146" s="16"/>
      <c r="BL146" s="239"/>
      <c r="BM146" s="16"/>
      <c r="BN146" s="16"/>
      <c r="BO146" s="16"/>
      <c r="BP146" s="16"/>
      <c r="BQ146" s="16"/>
      <c r="BR146" s="16"/>
      <c r="BS146" s="16"/>
      <c r="BZ146" s="61"/>
      <c r="CA146" s="61"/>
      <c r="CB146" s="61"/>
      <c r="CC146" s="61"/>
      <c r="CD146" s="62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4"/>
      <c r="CW146" s="62"/>
      <c r="CX146"/>
      <c r="CY146" s="65"/>
      <c r="CZ146" s="66"/>
      <c r="DA146" s="66"/>
      <c r="DB146" s="62"/>
      <c r="DC146"/>
      <c r="DD146" s="64"/>
      <c r="DE146" s="62"/>
      <c r="DF146"/>
      <c r="DG146" s="65"/>
      <c r="DH146" s="66"/>
      <c r="DI146" s="66"/>
      <c r="DJ146" s="62"/>
      <c r="DK146"/>
      <c r="DL146" s="64"/>
      <c r="DM146" s="62"/>
      <c r="DN146"/>
      <c r="DO146"/>
      <c r="DP146"/>
    </row>
    <row r="147" spans="1:120" ht="20.25" customHeight="1" x14ac:dyDescent="0.25">
      <c r="A147" s="4"/>
      <c r="BD147" s="16"/>
      <c r="BE147" s="16"/>
      <c r="BF147" s="16"/>
      <c r="BG147" s="17"/>
      <c r="BH147" s="16"/>
      <c r="BI147" s="16"/>
      <c r="BJ147" s="16"/>
      <c r="BK147" s="16"/>
      <c r="BL147" s="239"/>
      <c r="BM147" s="16"/>
      <c r="BN147" s="16"/>
      <c r="BO147" s="16"/>
      <c r="BP147" s="16"/>
      <c r="BQ147" s="16"/>
      <c r="BR147" s="16"/>
      <c r="BS147" s="16"/>
      <c r="BZ147" s="61"/>
      <c r="CA147" s="61"/>
      <c r="CB147" s="61"/>
      <c r="CC147" s="61"/>
      <c r="CD147" s="62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4"/>
      <c r="CW147" s="62"/>
      <c r="CX147"/>
      <c r="CY147" s="65"/>
      <c r="CZ147" s="66"/>
      <c r="DA147" s="66"/>
      <c r="DB147" s="62"/>
      <c r="DC147"/>
      <c r="DD147" s="64"/>
      <c r="DE147" s="62"/>
      <c r="DF147"/>
      <c r="DG147" s="65"/>
      <c r="DH147" s="66"/>
      <c r="DI147" s="66"/>
      <c r="DJ147" s="62"/>
      <c r="DK147"/>
      <c r="DL147" s="64"/>
      <c r="DM147" s="62"/>
      <c r="DN147"/>
      <c r="DO147"/>
      <c r="DP147"/>
    </row>
    <row r="148" spans="1:120" ht="20.25" customHeight="1" x14ac:dyDescent="0.25">
      <c r="A148" s="4"/>
      <c r="BD148" s="16"/>
      <c r="BE148" s="16"/>
      <c r="BF148" s="16"/>
      <c r="BG148" s="17"/>
      <c r="BH148" s="16"/>
      <c r="BI148" s="16"/>
      <c r="BJ148" s="16"/>
      <c r="BK148" s="16"/>
      <c r="BL148" s="239"/>
      <c r="BM148" s="16"/>
      <c r="BN148" s="16"/>
      <c r="BO148" s="16"/>
      <c r="BP148" s="16"/>
      <c r="BQ148" s="16"/>
      <c r="BR148" s="16"/>
      <c r="BS148" s="16"/>
      <c r="BZ148" s="61"/>
      <c r="CA148" s="61"/>
      <c r="CB148" s="61"/>
      <c r="CC148" s="61"/>
      <c r="CD148" s="62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4"/>
      <c r="CW148" s="62"/>
      <c r="CX148"/>
      <c r="CY148" s="65"/>
      <c r="CZ148" s="66"/>
      <c r="DA148" s="66"/>
      <c r="DB148" s="62"/>
      <c r="DC148"/>
      <c r="DD148" s="64"/>
      <c r="DE148" s="62"/>
      <c r="DF148"/>
      <c r="DG148" s="65"/>
      <c r="DH148" s="66"/>
      <c r="DI148" s="66"/>
      <c r="DJ148" s="62"/>
      <c r="DK148"/>
      <c r="DL148" s="64"/>
      <c r="DM148" s="62"/>
      <c r="DN148"/>
      <c r="DO148"/>
      <c r="DP148"/>
    </row>
    <row r="149" spans="1:120" ht="20.25" customHeight="1" x14ac:dyDescent="0.25">
      <c r="A149" s="4"/>
      <c r="BD149" s="16"/>
      <c r="BE149" s="16"/>
      <c r="BF149" s="16"/>
      <c r="BG149" s="17"/>
      <c r="BH149" s="16"/>
      <c r="BI149" s="16"/>
      <c r="BJ149" s="16"/>
      <c r="BK149" s="16"/>
      <c r="BL149" s="239"/>
      <c r="BM149" s="16"/>
      <c r="BN149" s="16"/>
      <c r="BO149" s="16"/>
      <c r="BP149" s="16"/>
      <c r="BQ149" s="16"/>
      <c r="BR149" s="16"/>
      <c r="BS149" s="16"/>
      <c r="BZ149" s="61"/>
      <c r="CA149" s="61"/>
      <c r="CB149" s="61"/>
      <c r="CC149" s="61"/>
      <c r="CD149" s="62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4"/>
      <c r="CW149" s="62"/>
      <c r="CX149"/>
      <c r="CY149" s="65"/>
      <c r="CZ149" s="66"/>
      <c r="DA149" s="66"/>
      <c r="DB149" s="62"/>
      <c r="DC149"/>
      <c r="DD149" s="64"/>
      <c r="DE149" s="62"/>
      <c r="DF149"/>
      <c r="DG149" s="65"/>
      <c r="DH149" s="66"/>
      <c r="DI149" s="66"/>
      <c r="DJ149" s="62"/>
      <c r="DK149"/>
      <c r="DL149" s="64"/>
      <c r="DM149" s="62"/>
      <c r="DN149"/>
      <c r="DO149"/>
      <c r="DP149"/>
    </row>
    <row r="150" spans="1:120" ht="20.25" customHeight="1" x14ac:dyDescent="0.25">
      <c r="A150" s="4"/>
      <c r="BD150" s="16"/>
      <c r="BE150" s="16"/>
      <c r="BF150" s="16"/>
      <c r="BG150" s="17"/>
      <c r="BH150" s="16"/>
      <c r="BI150" s="16"/>
      <c r="BJ150" s="16"/>
      <c r="BK150" s="16"/>
      <c r="BL150" s="239"/>
      <c r="BM150" s="16"/>
      <c r="BN150" s="16"/>
      <c r="BO150" s="16"/>
      <c r="BP150" s="16"/>
      <c r="BQ150" s="16"/>
      <c r="BR150" s="16"/>
      <c r="BS150" s="16"/>
      <c r="BZ150" s="61"/>
      <c r="CA150" s="61"/>
      <c r="CB150" s="61"/>
      <c r="CC150" s="61"/>
      <c r="CD150" s="62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4"/>
      <c r="CW150" s="62"/>
      <c r="CX150"/>
      <c r="CY150" s="65"/>
      <c r="CZ150" s="66"/>
      <c r="DA150" s="66"/>
      <c r="DB150" s="62"/>
      <c r="DC150"/>
      <c r="DD150" s="64"/>
      <c r="DE150" s="62"/>
      <c r="DF150"/>
      <c r="DG150" s="65"/>
      <c r="DH150" s="66"/>
      <c r="DI150" s="66"/>
      <c r="DJ150" s="62"/>
      <c r="DK150"/>
      <c r="DL150" s="64"/>
      <c r="DM150" s="62"/>
      <c r="DN150"/>
      <c r="DO150"/>
      <c r="DP150"/>
    </row>
    <row r="151" spans="1:120" ht="20.25" customHeight="1" x14ac:dyDescent="0.25">
      <c r="A151" s="4"/>
      <c r="BD151" s="16"/>
      <c r="BE151" s="16"/>
      <c r="BF151" s="16"/>
      <c r="BG151" s="17"/>
      <c r="BH151" s="16"/>
      <c r="BI151" s="16"/>
      <c r="BJ151" s="16"/>
      <c r="BK151" s="16"/>
      <c r="BL151" s="239"/>
      <c r="BM151" s="16"/>
      <c r="BN151" s="16"/>
      <c r="BO151" s="16"/>
      <c r="BP151" s="16"/>
      <c r="BQ151" s="16"/>
      <c r="BR151" s="16"/>
      <c r="BS151" s="16"/>
      <c r="BZ151" s="61"/>
      <c r="CA151" s="61"/>
      <c r="CB151" s="61"/>
      <c r="CC151" s="61"/>
      <c r="CD151" s="62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4"/>
      <c r="CW151" s="62"/>
      <c r="CX151"/>
      <c r="CY151" s="65"/>
      <c r="CZ151" s="66"/>
      <c r="DA151" s="66"/>
      <c r="DB151" s="62"/>
      <c r="DC151"/>
      <c r="DD151" s="64"/>
      <c r="DE151" s="62"/>
      <c r="DF151"/>
      <c r="DG151" s="65"/>
      <c r="DH151" s="66"/>
      <c r="DI151" s="66"/>
      <c r="DJ151" s="62"/>
      <c r="DK151"/>
      <c r="DL151" s="64"/>
      <c r="DM151" s="62"/>
      <c r="DN151"/>
      <c r="DO151"/>
      <c r="DP151"/>
    </row>
    <row r="152" spans="1:120" ht="20.25" customHeight="1" x14ac:dyDescent="0.25">
      <c r="A152" s="4"/>
      <c r="BD152" s="16"/>
      <c r="BE152" s="16"/>
      <c r="BF152" s="16"/>
      <c r="BG152" s="17"/>
      <c r="BH152" s="16"/>
      <c r="BI152" s="16"/>
      <c r="BJ152" s="16"/>
      <c r="BK152" s="16"/>
      <c r="BL152" s="239"/>
      <c r="BM152" s="16"/>
      <c r="BN152" s="16"/>
      <c r="BO152" s="16"/>
      <c r="BP152" s="16"/>
      <c r="BQ152" s="16"/>
      <c r="BR152" s="16"/>
      <c r="BS152" s="16"/>
      <c r="BZ152" s="61"/>
      <c r="CA152" s="61"/>
      <c r="CB152" s="61"/>
      <c r="CC152" s="61"/>
      <c r="CD152" s="62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4"/>
      <c r="CW152" s="62"/>
      <c r="CX152"/>
      <c r="CY152" s="65"/>
      <c r="CZ152" s="66"/>
      <c r="DA152" s="66"/>
      <c r="DB152" s="62"/>
      <c r="DC152"/>
      <c r="DD152" s="64"/>
      <c r="DE152" s="62"/>
      <c r="DF152"/>
      <c r="DG152" s="65"/>
      <c r="DH152" s="66"/>
      <c r="DI152" s="66"/>
      <c r="DJ152" s="62"/>
      <c r="DK152"/>
      <c r="DL152" s="64"/>
      <c r="DM152" s="62"/>
      <c r="DN152"/>
      <c r="DO152"/>
      <c r="DP152"/>
    </row>
    <row r="153" spans="1:120" ht="20.25" customHeight="1" x14ac:dyDescent="0.25">
      <c r="A153" s="4"/>
      <c r="BD153" s="16"/>
      <c r="BE153" s="16"/>
      <c r="BF153" s="16"/>
      <c r="BG153" s="17"/>
      <c r="BH153" s="16"/>
      <c r="BI153" s="16"/>
      <c r="BJ153" s="16"/>
      <c r="BK153" s="16"/>
      <c r="BL153" s="239"/>
      <c r="BM153" s="16"/>
      <c r="BN153" s="16"/>
      <c r="BO153" s="16"/>
      <c r="BP153" s="16"/>
      <c r="BQ153" s="16"/>
      <c r="BR153" s="16"/>
      <c r="BS153" s="16"/>
      <c r="BZ153" s="61"/>
      <c r="CA153" s="61"/>
      <c r="CB153" s="61"/>
      <c r="CC153" s="61"/>
      <c r="CD153" s="62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4"/>
      <c r="CW153" s="62"/>
      <c r="CX153"/>
      <c r="CY153" s="65"/>
      <c r="CZ153" s="66"/>
      <c r="DA153" s="66"/>
      <c r="DB153" s="62"/>
      <c r="DC153"/>
      <c r="DD153" s="64"/>
      <c r="DE153" s="62"/>
      <c r="DF153"/>
      <c r="DG153" s="65"/>
      <c r="DH153" s="66"/>
      <c r="DI153" s="66"/>
      <c r="DJ153" s="62"/>
      <c r="DK153"/>
      <c r="DL153" s="64"/>
      <c r="DM153" s="62"/>
      <c r="DN153"/>
      <c r="DO153"/>
      <c r="DP153"/>
    </row>
    <row r="154" spans="1:120" ht="20.25" customHeight="1" x14ac:dyDescent="0.25">
      <c r="A154" s="4"/>
      <c r="BD154" s="16"/>
      <c r="BE154" s="16"/>
      <c r="BF154" s="16"/>
      <c r="BG154" s="17"/>
      <c r="BH154" s="16"/>
      <c r="BI154" s="16"/>
      <c r="BJ154" s="16"/>
      <c r="BK154" s="16"/>
      <c r="BL154" s="239"/>
      <c r="BM154" s="16"/>
      <c r="BN154" s="16"/>
      <c r="BO154" s="16"/>
      <c r="BP154" s="16"/>
      <c r="BQ154" s="16"/>
      <c r="BR154" s="16"/>
      <c r="BS154" s="16"/>
      <c r="BZ154" s="61"/>
      <c r="CA154" s="61"/>
      <c r="CB154" s="61"/>
      <c r="CC154" s="61"/>
      <c r="CD154" s="62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4"/>
      <c r="CW154" s="62"/>
      <c r="CX154"/>
      <c r="CY154" s="65"/>
      <c r="CZ154" s="66"/>
      <c r="DA154" s="66"/>
      <c r="DB154" s="62"/>
      <c r="DC154"/>
      <c r="DD154" s="64"/>
      <c r="DE154" s="62"/>
      <c r="DF154"/>
      <c r="DG154" s="65"/>
      <c r="DH154" s="66"/>
      <c r="DI154" s="66"/>
      <c r="DJ154" s="62"/>
      <c r="DK154"/>
      <c r="DL154" s="64"/>
      <c r="DM154" s="62"/>
      <c r="DN154"/>
      <c r="DO154"/>
      <c r="DP154"/>
    </row>
    <row r="155" spans="1:120" ht="20.25" customHeight="1" x14ac:dyDescent="0.25">
      <c r="A155" s="4"/>
      <c r="BD155" s="16"/>
      <c r="BE155" s="16"/>
      <c r="BF155" s="16"/>
      <c r="BG155" s="17"/>
      <c r="BH155" s="16"/>
      <c r="BI155" s="16"/>
      <c r="BJ155" s="16"/>
      <c r="BK155" s="16"/>
      <c r="BL155" s="239"/>
      <c r="BM155" s="16"/>
      <c r="BN155" s="16"/>
      <c r="BO155" s="16"/>
      <c r="BP155" s="16"/>
      <c r="BQ155" s="16"/>
      <c r="BR155" s="16"/>
      <c r="BS155" s="16"/>
      <c r="BZ155" s="61"/>
      <c r="CA155" s="61"/>
      <c r="CB155" s="61"/>
      <c r="CC155" s="61"/>
      <c r="CD155" s="62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4"/>
      <c r="CW155" s="62"/>
      <c r="CX155"/>
      <c r="CY155" s="65"/>
      <c r="CZ155" s="66"/>
      <c r="DA155" s="66"/>
      <c r="DB155" s="62"/>
      <c r="DC155"/>
      <c r="DD155" s="64"/>
      <c r="DE155" s="62"/>
      <c r="DF155"/>
      <c r="DG155" s="65"/>
      <c r="DH155" s="66"/>
      <c r="DI155" s="66"/>
      <c r="DJ155" s="62"/>
      <c r="DK155"/>
      <c r="DL155" s="64"/>
      <c r="DM155" s="62"/>
      <c r="DN155"/>
      <c r="DO155"/>
      <c r="DP155"/>
    </row>
    <row r="156" spans="1:120" ht="20.25" customHeight="1" x14ac:dyDescent="0.25">
      <c r="A156" s="4"/>
      <c r="BD156" s="16"/>
      <c r="BE156" s="16"/>
      <c r="BF156" s="16"/>
      <c r="BG156" s="17"/>
      <c r="BH156" s="16"/>
      <c r="BI156" s="16"/>
      <c r="BJ156" s="16"/>
      <c r="BK156" s="16"/>
      <c r="BL156" s="239"/>
      <c r="BM156" s="16"/>
      <c r="BN156" s="16"/>
      <c r="BO156" s="16"/>
      <c r="BP156" s="16"/>
      <c r="BQ156" s="16"/>
      <c r="BR156" s="16"/>
      <c r="BS156" s="16"/>
      <c r="BZ156" s="61"/>
      <c r="CA156" s="61"/>
      <c r="CB156" s="61"/>
      <c r="CC156" s="61"/>
      <c r="CD156" s="62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4"/>
      <c r="CW156" s="62"/>
      <c r="CX156"/>
      <c r="CY156" s="65"/>
      <c r="CZ156" s="66"/>
      <c r="DA156" s="66"/>
      <c r="DB156" s="62"/>
      <c r="DC156"/>
      <c r="DD156" s="64"/>
      <c r="DE156" s="62"/>
      <c r="DF156"/>
      <c r="DG156" s="65"/>
      <c r="DH156" s="66"/>
      <c r="DI156" s="66"/>
      <c r="DJ156" s="62"/>
      <c r="DK156"/>
      <c r="DL156" s="64"/>
      <c r="DM156" s="62"/>
      <c r="DN156"/>
      <c r="DO156"/>
      <c r="DP156"/>
    </row>
    <row r="157" spans="1:120" ht="20.25" customHeight="1" x14ac:dyDescent="0.25">
      <c r="A157" s="4"/>
      <c r="BD157" s="16"/>
      <c r="BE157" s="16"/>
      <c r="BF157" s="16"/>
      <c r="BG157" s="17"/>
      <c r="BH157" s="16"/>
      <c r="BI157" s="16"/>
      <c r="BJ157" s="16"/>
      <c r="BK157" s="16"/>
      <c r="BL157" s="239"/>
      <c r="BM157" s="16"/>
      <c r="BN157" s="16"/>
      <c r="BO157" s="16"/>
      <c r="BP157" s="16"/>
      <c r="BQ157" s="16"/>
      <c r="BR157" s="16"/>
      <c r="BS157" s="16"/>
      <c r="BZ157" s="61"/>
      <c r="CA157" s="61"/>
      <c r="CB157" s="61"/>
      <c r="CC157" s="61"/>
      <c r="CD157" s="62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4"/>
      <c r="CW157" s="62"/>
      <c r="CX157"/>
      <c r="CY157" s="65"/>
      <c r="CZ157" s="66"/>
      <c r="DA157" s="66"/>
      <c r="DB157" s="62"/>
      <c r="DC157"/>
      <c r="DD157" s="64"/>
      <c r="DE157" s="62"/>
      <c r="DF157"/>
      <c r="DG157" s="65"/>
      <c r="DH157" s="66"/>
      <c r="DI157" s="66"/>
      <c r="DJ157" s="62"/>
      <c r="DK157"/>
      <c r="DL157" s="64"/>
      <c r="DM157" s="62"/>
      <c r="DN157"/>
      <c r="DO157"/>
      <c r="DP157"/>
    </row>
    <row r="158" spans="1:120" ht="20.25" customHeight="1" x14ac:dyDescent="0.25">
      <c r="A158" s="4"/>
      <c r="BD158" s="16"/>
      <c r="BE158" s="16"/>
      <c r="BF158" s="16"/>
      <c r="BG158" s="17"/>
      <c r="BH158" s="16"/>
      <c r="BI158" s="16"/>
      <c r="BJ158" s="16"/>
      <c r="BK158" s="16"/>
      <c r="BL158" s="239"/>
      <c r="BM158" s="16"/>
      <c r="BN158" s="16"/>
      <c r="BO158" s="16"/>
      <c r="BP158" s="16"/>
      <c r="BQ158" s="16"/>
      <c r="BR158" s="16"/>
      <c r="BS158" s="16"/>
      <c r="BZ158" s="61"/>
      <c r="CA158" s="61"/>
      <c r="CB158" s="61"/>
      <c r="CC158" s="61"/>
      <c r="CD158" s="62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4"/>
      <c r="CW158" s="62"/>
      <c r="CX158"/>
      <c r="CY158" s="65"/>
      <c r="CZ158" s="66"/>
      <c r="DA158" s="66"/>
      <c r="DB158" s="62"/>
      <c r="DC158"/>
      <c r="DD158" s="64"/>
      <c r="DE158" s="62"/>
      <c r="DF158"/>
      <c r="DG158" s="65"/>
      <c r="DH158" s="66"/>
      <c r="DI158" s="66"/>
      <c r="DJ158" s="62"/>
      <c r="DK158"/>
      <c r="DL158" s="64"/>
      <c r="DM158" s="62"/>
      <c r="DN158"/>
      <c r="DO158"/>
      <c r="DP158"/>
    </row>
    <row r="159" spans="1:120" ht="20.25" customHeight="1" x14ac:dyDescent="0.25">
      <c r="A159" s="4"/>
      <c r="BD159" s="16"/>
      <c r="BE159" s="16"/>
      <c r="BF159" s="16"/>
      <c r="BG159" s="17"/>
      <c r="BH159" s="16"/>
      <c r="BI159" s="16"/>
      <c r="BJ159" s="16"/>
      <c r="BK159" s="16"/>
      <c r="BL159" s="239"/>
      <c r="BM159" s="16"/>
      <c r="BN159" s="16"/>
      <c r="BO159" s="16"/>
      <c r="BP159" s="16"/>
      <c r="BQ159" s="16"/>
      <c r="BR159" s="16"/>
      <c r="BS159" s="16"/>
      <c r="BZ159" s="61"/>
      <c r="CA159" s="61"/>
      <c r="CB159" s="61"/>
      <c r="CC159" s="61"/>
      <c r="CD159" s="62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4"/>
      <c r="CW159" s="62"/>
      <c r="CX159"/>
      <c r="CY159" s="65"/>
      <c r="CZ159" s="66"/>
      <c r="DA159" s="66"/>
      <c r="DB159" s="62"/>
      <c r="DC159"/>
      <c r="DD159" s="64"/>
      <c r="DE159" s="62"/>
      <c r="DF159"/>
      <c r="DG159" s="65"/>
      <c r="DH159" s="66"/>
      <c r="DI159" s="66"/>
      <c r="DJ159" s="62"/>
      <c r="DK159"/>
      <c r="DL159" s="64"/>
      <c r="DM159" s="62"/>
      <c r="DN159"/>
      <c r="DO159"/>
      <c r="DP159"/>
    </row>
    <row r="160" spans="1:120" ht="20.25" customHeight="1" x14ac:dyDescent="0.25">
      <c r="A160" s="4"/>
      <c r="BD160" s="16"/>
      <c r="BE160" s="16"/>
      <c r="BF160" s="16"/>
      <c r="BG160" s="17"/>
      <c r="BH160" s="16"/>
      <c r="BI160" s="16"/>
      <c r="BJ160" s="16"/>
      <c r="BK160" s="16"/>
      <c r="BL160" s="239"/>
      <c r="BM160" s="16"/>
      <c r="BN160" s="16"/>
      <c r="BO160" s="16"/>
      <c r="BP160" s="16"/>
      <c r="BQ160" s="16"/>
      <c r="BR160" s="16"/>
      <c r="BS160" s="16"/>
      <c r="BZ160" s="61"/>
      <c r="CA160" s="61"/>
      <c r="CB160" s="61"/>
      <c r="CC160" s="61"/>
      <c r="CD160" s="62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4"/>
      <c r="CW160" s="62"/>
      <c r="CX160"/>
      <c r="CY160" s="65"/>
      <c r="CZ160" s="66"/>
      <c r="DA160" s="66"/>
      <c r="DB160" s="62"/>
      <c r="DC160"/>
      <c r="DD160" s="64"/>
      <c r="DE160" s="62"/>
      <c r="DF160"/>
      <c r="DG160" s="65"/>
      <c r="DH160" s="66"/>
      <c r="DI160" s="66"/>
      <c r="DJ160" s="62"/>
      <c r="DK160"/>
      <c r="DL160" s="64"/>
      <c r="DM160" s="62"/>
      <c r="DN160"/>
      <c r="DO160"/>
      <c r="DP160"/>
    </row>
    <row r="161" spans="1:120" ht="20.25" customHeight="1" x14ac:dyDescent="0.25">
      <c r="A161" s="4"/>
      <c r="BD161" s="16"/>
      <c r="BE161" s="16"/>
      <c r="BF161" s="16"/>
      <c r="BG161" s="17"/>
      <c r="BH161" s="16"/>
      <c r="BI161" s="16"/>
      <c r="BJ161" s="16"/>
      <c r="BK161" s="16"/>
      <c r="BL161" s="239"/>
      <c r="BM161" s="16"/>
      <c r="BN161" s="16"/>
      <c r="BO161" s="16"/>
      <c r="BP161" s="16"/>
      <c r="BQ161" s="16"/>
      <c r="BR161" s="16"/>
      <c r="BS161" s="16"/>
      <c r="BZ161" s="61"/>
      <c r="CA161" s="61"/>
      <c r="CB161" s="61"/>
      <c r="CC161" s="61"/>
      <c r="CD161" s="62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4"/>
      <c r="CW161" s="62"/>
      <c r="CX161"/>
      <c r="CY161" s="65"/>
      <c r="CZ161" s="66"/>
      <c r="DA161" s="66"/>
      <c r="DB161" s="62"/>
      <c r="DC161"/>
      <c r="DD161" s="64"/>
      <c r="DE161" s="62"/>
      <c r="DF161"/>
      <c r="DG161" s="65"/>
      <c r="DH161" s="66"/>
      <c r="DI161" s="66"/>
      <c r="DJ161" s="62"/>
      <c r="DK161"/>
      <c r="DL161" s="64"/>
      <c r="DM161" s="62"/>
      <c r="DN161"/>
      <c r="DO161"/>
      <c r="DP161"/>
    </row>
    <row r="162" spans="1:120" ht="20.25" customHeight="1" x14ac:dyDescent="0.25">
      <c r="A162" s="4"/>
      <c r="BD162" s="16"/>
      <c r="BE162" s="16"/>
      <c r="BF162" s="16"/>
      <c r="BG162" s="17"/>
      <c r="BH162" s="16"/>
      <c r="BI162" s="16"/>
      <c r="BJ162" s="16"/>
      <c r="BK162" s="16"/>
      <c r="BL162" s="239"/>
      <c r="BM162" s="16"/>
      <c r="BN162" s="16"/>
      <c r="BO162" s="16"/>
      <c r="BP162" s="16"/>
      <c r="BQ162" s="16"/>
      <c r="BR162" s="16"/>
      <c r="BS162" s="16"/>
      <c r="BZ162" s="61"/>
      <c r="CA162" s="61"/>
      <c r="CB162" s="61"/>
      <c r="CC162" s="61"/>
      <c r="CD162" s="62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4"/>
      <c r="CW162" s="62"/>
      <c r="CX162"/>
      <c r="CY162" s="65"/>
      <c r="CZ162" s="66"/>
      <c r="DA162" s="66"/>
      <c r="DB162" s="62"/>
      <c r="DC162"/>
      <c r="DD162" s="64"/>
      <c r="DE162" s="62"/>
      <c r="DF162"/>
      <c r="DG162" s="65"/>
      <c r="DH162" s="66"/>
      <c r="DI162" s="66"/>
      <c r="DJ162" s="62"/>
      <c r="DK162"/>
      <c r="DL162" s="64"/>
      <c r="DM162" s="62"/>
      <c r="DN162"/>
      <c r="DO162"/>
      <c r="DP162"/>
    </row>
    <row r="163" spans="1:120" ht="15" customHeight="1" x14ac:dyDescent="0.25">
      <c r="A163" s="4"/>
      <c r="BD163" s="16"/>
      <c r="BE163" s="16"/>
      <c r="BF163" s="16"/>
      <c r="BG163" s="17"/>
      <c r="BH163" s="16"/>
      <c r="BI163" s="16"/>
      <c r="BJ163" s="16"/>
      <c r="BK163" s="16"/>
      <c r="BL163" s="239"/>
      <c r="BM163" s="16"/>
      <c r="BN163" s="16"/>
      <c r="BO163" s="16"/>
      <c r="BP163" s="16"/>
      <c r="BQ163" s="16"/>
      <c r="BR163" s="16"/>
      <c r="BS163" s="16"/>
      <c r="BZ163" s="61"/>
      <c r="CA163" s="61"/>
      <c r="CB163" s="61"/>
      <c r="CC163" s="52"/>
      <c r="CD163" s="62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4"/>
      <c r="CW163" s="62"/>
      <c r="CX163"/>
      <c r="CY163" s="65"/>
      <c r="CZ163" s="66"/>
      <c r="DA163" s="66"/>
      <c r="DB163" s="62"/>
      <c r="DC163"/>
      <c r="DD163" s="64"/>
      <c r="DE163" s="62"/>
      <c r="DF163"/>
      <c r="DG163" s="65"/>
      <c r="DH163" s="66"/>
      <c r="DI163" s="66"/>
      <c r="DJ163" s="62"/>
      <c r="DK163"/>
      <c r="DL163" s="64"/>
      <c r="DM163" s="62"/>
      <c r="DN163"/>
      <c r="DO163"/>
      <c r="DP163"/>
    </row>
    <row r="164" spans="1:120" ht="8.25" customHeight="1" x14ac:dyDescent="0.25">
      <c r="A164" s="4"/>
      <c r="BD164" s="16"/>
      <c r="BE164" s="16"/>
      <c r="BF164" s="16"/>
      <c r="BG164" s="17"/>
      <c r="BH164" s="16"/>
      <c r="BI164" s="16"/>
      <c r="BJ164" s="16"/>
      <c r="BK164" s="16"/>
      <c r="BL164" s="239"/>
      <c r="BM164" s="16"/>
      <c r="BN164" s="16"/>
      <c r="BO164" s="16"/>
      <c r="BP164" s="16"/>
      <c r="BQ164" s="16"/>
      <c r="BR164" s="16"/>
      <c r="BS164" s="16"/>
      <c r="BZ164" s="61"/>
      <c r="CA164" s="61"/>
      <c r="CB164" s="61"/>
      <c r="CC164" s="52"/>
      <c r="CD164" s="62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4"/>
      <c r="CW164" s="62"/>
      <c r="CX164"/>
      <c r="CY164" s="65"/>
      <c r="CZ164" s="66"/>
      <c r="DA164" s="66"/>
      <c r="DB164" s="62"/>
      <c r="DC164"/>
      <c r="DD164" s="64"/>
      <c r="DE164" s="62"/>
      <c r="DF164"/>
      <c r="DG164" s="65"/>
      <c r="DH164" s="66"/>
      <c r="DI164" s="66"/>
      <c r="DJ164" s="62"/>
      <c r="DK164"/>
      <c r="DL164" s="64"/>
      <c r="DM164" s="62"/>
      <c r="DN164"/>
      <c r="DO164"/>
      <c r="DP164"/>
    </row>
    <row r="165" spans="1:120" ht="12.75" customHeight="1" x14ac:dyDescent="0.25">
      <c r="A165" s="4"/>
      <c r="BA165" s="18"/>
      <c r="BD165" s="16"/>
      <c r="BE165" s="16"/>
      <c r="BF165" s="16"/>
      <c r="BG165" s="17"/>
      <c r="BH165" s="16"/>
      <c r="BI165" s="16"/>
      <c r="BJ165" s="16"/>
      <c r="BK165" s="16"/>
      <c r="BL165" s="239"/>
      <c r="BM165" s="16"/>
      <c r="BN165" s="16"/>
      <c r="BO165" s="16"/>
      <c r="BP165" s="16"/>
      <c r="BQ165" s="16"/>
      <c r="BR165" s="16"/>
      <c r="BS165" s="16"/>
      <c r="BZ165" s="61"/>
      <c r="CA165" s="61"/>
      <c r="CB165" s="61"/>
      <c r="CC165" s="52"/>
      <c r="CD165" s="62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4"/>
      <c r="CW165" s="62"/>
      <c r="CX165"/>
      <c r="CY165" s="65"/>
      <c r="CZ165" s="66"/>
      <c r="DA165" s="66"/>
      <c r="DB165" s="62"/>
      <c r="DC165"/>
      <c r="DD165" s="64"/>
      <c r="DE165" s="62"/>
      <c r="DF165"/>
      <c r="DG165" s="65"/>
      <c r="DH165" s="66"/>
      <c r="DI165" s="66"/>
      <c r="DJ165" s="62"/>
      <c r="DK165"/>
      <c r="DL165" s="64"/>
      <c r="DM165" s="62"/>
      <c r="DN165"/>
      <c r="DO165"/>
      <c r="DP165"/>
    </row>
    <row r="166" spans="1:120" ht="12.75" customHeight="1" x14ac:dyDescent="0.25">
      <c r="A166" s="4"/>
      <c r="BA166" s="18"/>
      <c r="BD166" s="16"/>
      <c r="BE166" s="16"/>
      <c r="BF166" s="16"/>
      <c r="BG166" s="17"/>
      <c r="BH166" s="16"/>
      <c r="BI166" s="16"/>
      <c r="BJ166" s="16"/>
      <c r="BK166" s="16"/>
      <c r="BL166" s="239"/>
      <c r="BM166" s="16"/>
      <c r="BN166" s="16"/>
      <c r="BO166" s="16"/>
      <c r="BP166" s="16"/>
      <c r="BQ166" s="16"/>
      <c r="BR166" s="16"/>
      <c r="BS166" s="16"/>
      <c r="BZ166" s="61"/>
      <c r="CA166" s="61"/>
      <c r="CB166" s="61"/>
      <c r="CC166" s="52"/>
      <c r="CD166" s="62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4"/>
      <c r="CW166" s="62"/>
      <c r="CX166"/>
      <c r="CY166" s="65"/>
      <c r="CZ166" s="66"/>
      <c r="DA166" s="66"/>
      <c r="DB166" s="62"/>
      <c r="DC166"/>
      <c r="DD166" s="64"/>
      <c r="DE166" s="62"/>
      <c r="DF166"/>
      <c r="DG166" s="65"/>
      <c r="DH166" s="66"/>
      <c r="DI166" s="66"/>
      <c r="DJ166" s="62"/>
      <c r="DK166"/>
      <c r="DL166" s="64"/>
      <c r="DM166" s="62"/>
      <c r="DN166"/>
      <c r="DO166"/>
      <c r="DP166"/>
    </row>
    <row r="167" spans="1:120" ht="12.75" customHeight="1" x14ac:dyDescent="0.25">
      <c r="A167" s="4"/>
      <c r="BA167" s="18"/>
      <c r="BD167" s="16"/>
      <c r="BE167" s="16"/>
      <c r="BF167" s="16"/>
      <c r="BG167" s="17"/>
      <c r="BH167" s="16"/>
      <c r="BI167" s="16"/>
      <c r="BJ167" s="16"/>
      <c r="BK167" s="16"/>
      <c r="BL167" s="239"/>
      <c r="BM167" s="16"/>
      <c r="BN167" s="16"/>
      <c r="BO167" s="16"/>
      <c r="BP167" s="16"/>
      <c r="BQ167" s="16"/>
      <c r="BR167" s="16"/>
      <c r="BS167" s="16"/>
      <c r="BZ167" s="61"/>
      <c r="CA167" s="61"/>
      <c r="CB167" s="61"/>
      <c r="CC167" s="52"/>
      <c r="CD167" s="62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4"/>
      <c r="CW167" s="62"/>
      <c r="CX167"/>
      <c r="CY167" s="65"/>
      <c r="CZ167" s="66"/>
      <c r="DA167" s="66"/>
      <c r="DB167" s="62"/>
      <c r="DC167"/>
      <c r="DD167" s="64"/>
      <c r="DE167" s="62"/>
      <c r="DF167"/>
      <c r="DG167" s="65"/>
      <c r="DH167" s="66"/>
      <c r="DI167" s="66"/>
      <c r="DJ167" s="62"/>
      <c r="DK167"/>
      <c r="DL167" s="64"/>
      <c r="DM167" s="62"/>
      <c r="DN167"/>
      <c r="DO167"/>
      <c r="DP167"/>
    </row>
    <row r="168" spans="1:120" ht="13.5" customHeight="1" x14ac:dyDescent="0.25">
      <c r="A168" s="4"/>
      <c r="BA168" s="18"/>
      <c r="BD168" s="16"/>
      <c r="BE168" s="16"/>
      <c r="BF168" s="16"/>
      <c r="BG168" s="17"/>
      <c r="BH168" s="16"/>
      <c r="BI168" s="16"/>
      <c r="BJ168" s="16"/>
      <c r="BK168" s="16"/>
      <c r="BL168" s="239"/>
      <c r="BM168" s="16"/>
      <c r="BN168" s="16"/>
      <c r="BO168" s="16"/>
      <c r="BP168" s="16"/>
      <c r="BQ168" s="16"/>
      <c r="BR168" s="16"/>
      <c r="BS168" s="16"/>
      <c r="BZ168" s="61"/>
      <c r="CA168" s="61"/>
      <c r="CB168" s="61"/>
      <c r="CC168" s="52"/>
      <c r="CD168" s="62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4"/>
      <c r="CW168" s="62"/>
      <c r="CX168"/>
      <c r="CY168" s="65"/>
      <c r="CZ168" s="66"/>
      <c r="DA168" s="66"/>
      <c r="DB168" s="62"/>
      <c r="DC168"/>
      <c r="DD168" s="64"/>
      <c r="DE168" s="62"/>
      <c r="DF168"/>
      <c r="DG168" s="65"/>
      <c r="DH168" s="66"/>
      <c r="DI168" s="66"/>
      <c r="DJ168" s="62"/>
      <c r="DK168"/>
      <c r="DL168" s="64"/>
      <c r="DM168" s="62"/>
      <c r="DN168"/>
      <c r="DO168"/>
      <c r="DP168"/>
    </row>
    <row r="169" spans="1:120" ht="15" customHeight="1" x14ac:dyDescent="0.25">
      <c r="A169" s="4"/>
      <c r="BA169" s="18"/>
      <c r="BD169" s="16"/>
      <c r="BE169" s="16"/>
      <c r="BF169" s="16"/>
      <c r="BG169" s="17"/>
      <c r="BH169" s="16"/>
      <c r="BI169" s="16"/>
      <c r="BJ169" s="16"/>
      <c r="BK169" s="16"/>
      <c r="BL169" s="239"/>
      <c r="BM169" s="16"/>
      <c r="BN169" s="16"/>
      <c r="BO169" s="16"/>
      <c r="BP169" s="16"/>
      <c r="BQ169" s="16"/>
      <c r="BR169" s="16"/>
      <c r="BS169" s="16"/>
      <c r="BZ169" s="61"/>
      <c r="CA169" s="61"/>
      <c r="CB169" s="61"/>
      <c r="CC169" s="52"/>
      <c r="CD169" s="62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4"/>
      <c r="CW169" s="62"/>
      <c r="CX169"/>
      <c r="CY169" s="65"/>
      <c r="CZ169" s="66"/>
      <c r="DA169" s="66"/>
      <c r="DB169" s="62"/>
      <c r="DC169"/>
      <c r="DD169" s="64"/>
      <c r="DE169" s="62"/>
      <c r="DF169"/>
      <c r="DG169" s="65"/>
      <c r="DH169" s="66"/>
      <c r="DI169" s="66"/>
      <c r="DJ169" s="62"/>
      <c r="DK169"/>
      <c r="DL169" s="64"/>
      <c r="DM169" s="62"/>
      <c r="DN169"/>
      <c r="DO169"/>
      <c r="DP169"/>
    </row>
    <row r="170" spans="1:120" ht="5.25" customHeight="1" x14ac:dyDescent="0.25">
      <c r="A170" s="27"/>
      <c r="BD170" s="16"/>
      <c r="BE170" s="16"/>
      <c r="BF170" s="16"/>
      <c r="BG170" s="17"/>
      <c r="BH170" s="16"/>
      <c r="BI170" s="16"/>
      <c r="BJ170" s="16"/>
      <c r="BK170" s="16"/>
      <c r="BL170" s="239"/>
      <c r="BM170" s="16"/>
      <c r="BN170" s="16"/>
      <c r="BO170" s="16"/>
      <c r="BP170" s="16"/>
      <c r="BQ170" s="16"/>
      <c r="BR170" s="16"/>
      <c r="BS170" s="16"/>
      <c r="BZ170" s="61"/>
      <c r="CA170" s="61"/>
      <c r="CB170" s="61"/>
      <c r="CC170" s="52"/>
      <c r="CD170" s="62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4"/>
      <c r="CW170" s="62"/>
      <c r="CX170"/>
      <c r="CY170" s="65"/>
      <c r="CZ170" s="66"/>
      <c r="DA170" s="66"/>
      <c r="DB170" s="62"/>
      <c r="DC170"/>
      <c r="DD170" s="64"/>
      <c r="DE170" s="62"/>
      <c r="DF170"/>
      <c r="DG170" s="65"/>
      <c r="DH170" s="66"/>
      <c r="DI170" s="66"/>
      <c r="DJ170" s="62"/>
      <c r="DK170"/>
      <c r="DL170" s="64"/>
      <c r="DM170" s="62"/>
      <c r="DN170"/>
      <c r="DO170"/>
      <c r="DP170"/>
    </row>
    <row r="171" spans="1:120" ht="9" customHeight="1" x14ac:dyDescent="0.25">
      <c r="BD171" s="16"/>
      <c r="BE171" s="16"/>
      <c r="BF171" s="16"/>
      <c r="BG171" s="17"/>
      <c r="BH171" s="16"/>
      <c r="BI171" s="16"/>
      <c r="BJ171" s="16"/>
      <c r="BK171" s="16"/>
      <c r="BL171" s="239"/>
      <c r="BM171" s="16"/>
      <c r="BN171" s="16"/>
      <c r="BO171" s="16"/>
      <c r="BP171" s="16"/>
      <c r="BQ171" s="16"/>
      <c r="BR171" s="16"/>
      <c r="BS171" s="16"/>
      <c r="BZ171" s="61"/>
      <c r="CA171" s="61"/>
      <c r="CB171" s="61"/>
      <c r="CC171" s="52"/>
      <c r="CD171" s="62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4"/>
      <c r="CW171" s="62"/>
      <c r="CX171"/>
      <c r="CY171" s="65"/>
      <c r="CZ171" s="66"/>
      <c r="DA171" s="66"/>
      <c r="DB171" s="62"/>
      <c r="DC171"/>
      <c r="DD171" s="64"/>
      <c r="DE171" s="62"/>
      <c r="DF171"/>
      <c r="DG171" s="65"/>
      <c r="DH171" s="66"/>
      <c r="DI171" s="66"/>
      <c r="DJ171" s="62"/>
      <c r="DK171"/>
      <c r="DL171" s="64"/>
      <c r="DM171" s="62"/>
      <c r="DN171"/>
      <c r="DO171"/>
      <c r="DP171"/>
    </row>
    <row r="172" spans="1:120" ht="25.5" customHeight="1" x14ac:dyDescent="0.2">
      <c r="BD172" s="16"/>
      <c r="BE172" s="16"/>
      <c r="BF172" s="16"/>
      <c r="BG172" s="17"/>
      <c r="BH172" s="16"/>
      <c r="BI172" s="16"/>
      <c r="BJ172" s="279"/>
      <c r="BK172" s="16"/>
      <c r="BL172" s="239"/>
      <c r="BM172" s="16"/>
      <c r="BN172" s="16"/>
      <c r="BO172" s="16"/>
      <c r="BP172" s="16"/>
      <c r="BQ172" s="16"/>
      <c r="BR172" s="16"/>
      <c r="BS172" s="16"/>
    </row>
    <row r="173" spans="1:120" ht="9" customHeight="1" x14ac:dyDescent="0.25">
      <c r="BD173" s="16"/>
      <c r="BE173" s="16"/>
      <c r="BF173" s="16"/>
      <c r="BG173" s="17"/>
      <c r="BH173" s="16"/>
      <c r="BI173" s="16"/>
      <c r="BJ173" s="16"/>
      <c r="BK173" s="16"/>
      <c r="BL173" s="239"/>
      <c r="BM173" s="16"/>
      <c r="BN173" s="16"/>
      <c r="BO173" s="16"/>
      <c r="BP173" s="16"/>
      <c r="BQ173" s="16"/>
      <c r="BR173" s="16"/>
      <c r="BS173" s="16"/>
      <c r="BZ173" s="61"/>
      <c r="CA173" s="61"/>
      <c r="CB173" s="61"/>
      <c r="CC173" s="52"/>
      <c r="CD173" s="62"/>
      <c r="CE173" s="63"/>
      <c r="CF173" s="63"/>
      <c r="CG173" s="63"/>
      <c r="CH173" s="63"/>
      <c r="CI173" s="63"/>
      <c r="CJ173" s="63"/>
      <c r="CK173" s="63"/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4"/>
      <c r="CW173" s="62"/>
      <c r="CX173"/>
      <c r="CY173" s="65"/>
      <c r="CZ173" s="66"/>
      <c r="DA173" s="66"/>
      <c r="DB173" s="62"/>
      <c r="DC173"/>
      <c r="DD173" s="64"/>
      <c r="DE173" s="62"/>
      <c r="DF173"/>
      <c r="DG173" s="65"/>
      <c r="DH173" s="66"/>
      <c r="DI173" s="66"/>
      <c r="DJ173" s="62"/>
      <c r="DK173"/>
      <c r="DL173" s="64"/>
      <c r="DM173" s="62"/>
      <c r="DN173"/>
      <c r="DO173"/>
      <c r="DP173"/>
    </row>
    <row r="174" spans="1:120" ht="10.5" customHeight="1" x14ac:dyDescent="0.25">
      <c r="BD174" s="16"/>
      <c r="BE174" s="16"/>
      <c r="BF174" s="16"/>
      <c r="BG174" s="17"/>
      <c r="BH174" s="16"/>
      <c r="BI174" s="16"/>
      <c r="BJ174" s="16"/>
      <c r="BK174" s="16"/>
      <c r="BL174" s="239"/>
      <c r="BM174" s="16"/>
      <c r="BN174" s="16"/>
      <c r="BO174" s="16"/>
      <c r="BP174" s="16"/>
      <c r="BQ174" s="16"/>
      <c r="BR174" s="16"/>
      <c r="BS174" s="16"/>
      <c r="BZ174" s="61"/>
      <c r="CA174" s="61"/>
      <c r="CB174" s="61"/>
      <c r="CC174" s="52"/>
      <c r="CD174" s="62"/>
      <c r="CE174" s="63"/>
      <c r="CF174" s="63"/>
      <c r="CG174" s="63"/>
      <c r="CH174" s="63"/>
      <c r="CI174" s="63"/>
      <c r="CJ174" s="63"/>
      <c r="CK174" s="63"/>
      <c r="CL174" s="63"/>
      <c r="CM174" s="63"/>
      <c r="CN174" s="63"/>
      <c r="CO174" s="63"/>
      <c r="CP174" s="63"/>
      <c r="CQ174" s="63"/>
      <c r="CR174" s="63"/>
      <c r="CS174" s="63"/>
      <c r="CT174" s="63"/>
      <c r="CU174" s="63"/>
      <c r="CV174" s="64"/>
      <c r="CW174" s="62"/>
      <c r="CX174"/>
      <c r="CY174" s="65"/>
      <c r="CZ174" s="66"/>
      <c r="DA174" s="66"/>
      <c r="DB174" s="62"/>
      <c r="DC174"/>
      <c r="DD174" s="64"/>
      <c r="DE174" s="62"/>
      <c r="DF174"/>
      <c r="DG174" s="65"/>
      <c r="DH174" s="66"/>
      <c r="DI174" s="66"/>
      <c r="DJ174" s="62"/>
      <c r="DK174"/>
      <c r="DL174" s="64"/>
      <c r="DM174" s="62"/>
      <c r="DN174"/>
      <c r="DO174"/>
      <c r="DP174"/>
    </row>
    <row r="175" spans="1:120" ht="19.5" customHeight="1" x14ac:dyDescent="0.25">
      <c r="A175" s="26"/>
      <c r="BD175" s="16"/>
      <c r="BE175" s="16"/>
      <c r="BF175" s="16"/>
      <c r="BG175" s="17"/>
      <c r="BH175" s="16"/>
      <c r="BI175" s="16"/>
      <c r="BJ175" s="16"/>
      <c r="BK175" s="16"/>
      <c r="BL175" s="239"/>
      <c r="BM175" s="16"/>
      <c r="BN175" s="16"/>
      <c r="BO175" s="16"/>
      <c r="BP175" s="16"/>
      <c r="BQ175" s="16"/>
      <c r="BR175" s="16"/>
      <c r="BS175" s="16"/>
      <c r="BZ175" s="61"/>
      <c r="CA175" s="61"/>
      <c r="CB175" s="61"/>
      <c r="CC175" s="52"/>
      <c r="CD175" s="62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4"/>
      <c r="CW175" s="62"/>
      <c r="CX175"/>
      <c r="CY175" s="65"/>
      <c r="CZ175" s="66"/>
      <c r="DA175" s="66"/>
      <c r="DB175" s="62"/>
      <c r="DC175"/>
      <c r="DD175" s="64"/>
      <c r="DE175" s="62"/>
      <c r="DF175"/>
      <c r="DG175" s="65"/>
      <c r="DH175" s="66"/>
      <c r="DI175" s="66"/>
      <c r="DJ175" s="62"/>
      <c r="DK175"/>
      <c r="DL175" s="64"/>
      <c r="DM175" s="62"/>
      <c r="DN175"/>
      <c r="DO175"/>
      <c r="DP175"/>
    </row>
    <row r="176" spans="1:120" ht="15.75" customHeight="1" x14ac:dyDescent="0.25">
      <c r="A176" s="4"/>
      <c r="BD176" s="16"/>
      <c r="BE176" s="16"/>
      <c r="BF176" s="16"/>
      <c r="BG176" s="17"/>
      <c r="BH176" s="16"/>
      <c r="BI176" s="16"/>
      <c r="BJ176" s="16"/>
      <c r="BK176" s="16"/>
      <c r="BL176" s="239"/>
      <c r="BM176" s="16"/>
      <c r="BN176" s="16"/>
      <c r="BO176" s="16"/>
      <c r="BP176" s="16"/>
      <c r="BQ176" s="16"/>
      <c r="BR176" s="16"/>
      <c r="BS176" s="16"/>
      <c r="BZ176" s="61"/>
      <c r="CA176" s="61"/>
      <c r="CB176" s="61"/>
      <c r="CC176" s="52"/>
      <c r="CD176" s="62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4"/>
      <c r="CW176" s="62"/>
      <c r="CX176"/>
      <c r="CY176" s="65"/>
      <c r="CZ176" s="66"/>
      <c r="DA176" s="66"/>
      <c r="DB176" s="62"/>
      <c r="DC176"/>
      <c r="DD176" s="64"/>
      <c r="DE176" s="62"/>
      <c r="DF176"/>
      <c r="DG176" s="65"/>
      <c r="DH176" s="66"/>
      <c r="DI176" s="66"/>
      <c r="DJ176" s="62"/>
      <c r="DK176"/>
      <c r="DL176" s="64"/>
      <c r="DM176" s="62"/>
      <c r="DN176"/>
      <c r="DO176"/>
      <c r="DP176"/>
    </row>
    <row r="177" spans="1:120" ht="13.5" customHeight="1" x14ac:dyDescent="0.25">
      <c r="A177" s="4"/>
      <c r="BD177" s="16"/>
      <c r="BE177" s="16"/>
      <c r="BF177" s="16"/>
      <c r="BG177" s="17"/>
      <c r="BH177" s="16"/>
      <c r="BI177" s="16"/>
      <c r="BJ177" s="16"/>
      <c r="BK177" s="16"/>
      <c r="BL177" s="239"/>
      <c r="BM177" s="16"/>
      <c r="BN177" s="16"/>
      <c r="BO177" s="16"/>
      <c r="BP177" s="16"/>
      <c r="BQ177" s="16"/>
      <c r="BR177" s="16"/>
      <c r="BS177" s="16"/>
      <c r="BZ177" s="61"/>
      <c r="CA177" s="61"/>
      <c r="CB177" s="61"/>
      <c r="CC177" s="52"/>
      <c r="CD177" s="62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4"/>
      <c r="CW177" s="62"/>
      <c r="CX177"/>
      <c r="CY177" s="65"/>
      <c r="CZ177" s="66"/>
      <c r="DA177" s="66"/>
      <c r="DB177" s="62"/>
      <c r="DC177"/>
      <c r="DD177" s="64"/>
      <c r="DE177" s="62"/>
      <c r="DF177"/>
      <c r="DG177" s="65"/>
      <c r="DH177" s="66"/>
      <c r="DI177" s="66"/>
      <c r="DJ177" s="62"/>
      <c r="DK177"/>
      <c r="DL177" s="64"/>
      <c r="DM177" s="62"/>
      <c r="DN177"/>
      <c r="DO177"/>
      <c r="DP177"/>
    </row>
    <row r="178" spans="1:120" ht="14.25" customHeight="1" x14ac:dyDescent="0.25">
      <c r="A178" s="4"/>
      <c r="BD178" s="16"/>
      <c r="BE178" s="16"/>
      <c r="BF178" s="16"/>
      <c r="BG178" s="17"/>
      <c r="BH178" s="16"/>
      <c r="BI178" s="16"/>
      <c r="BJ178" s="16"/>
      <c r="BK178" s="16"/>
      <c r="BL178" s="239"/>
      <c r="BM178" s="16"/>
      <c r="BN178" s="16"/>
      <c r="BO178" s="16"/>
      <c r="BP178" s="16"/>
      <c r="BQ178" s="16"/>
      <c r="BR178" s="16"/>
      <c r="BS178" s="16"/>
      <c r="BZ178" s="61"/>
      <c r="CA178" s="61"/>
      <c r="CB178" s="61"/>
      <c r="CC178" s="52"/>
      <c r="CD178" s="62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4"/>
      <c r="CW178" s="62"/>
      <c r="CX178"/>
      <c r="CY178" s="65"/>
      <c r="CZ178" s="66"/>
      <c r="DA178" s="66"/>
      <c r="DB178" s="62"/>
      <c r="DC178"/>
      <c r="DD178" s="64"/>
      <c r="DE178" s="62"/>
      <c r="DF178"/>
      <c r="DG178" s="65"/>
      <c r="DH178" s="66"/>
      <c r="DI178" s="66"/>
      <c r="DJ178" s="62"/>
      <c r="DK178"/>
      <c r="DL178" s="64"/>
      <c r="DM178" s="62"/>
      <c r="DN178"/>
      <c r="DO178"/>
      <c r="DP178"/>
    </row>
    <row r="179" spans="1:120" ht="11.25" customHeight="1" x14ac:dyDescent="0.25">
      <c r="A179" s="4"/>
      <c r="BD179" s="16"/>
      <c r="BE179" s="16"/>
      <c r="BF179" s="16"/>
      <c r="BG179" s="17"/>
      <c r="BH179" s="16"/>
      <c r="BI179" s="16"/>
      <c r="BJ179" s="16"/>
      <c r="BK179" s="16"/>
      <c r="BL179" s="239"/>
      <c r="BM179" s="16"/>
      <c r="BN179" s="16"/>
      <c r="BO179" s="16"/>
      <c r="BP179" s="16"/>
      <c r="BQ179" s="16"/>
      <c r="BR179" s="16"/>
      <c r="BS179" s="16"/>
      <c r="BZ179" s="61"/>
      <c r="CA179" s="61"/>
      <c r="CB179" s="61"/>
      <c r="CC179" s="52"/>
      <c r="CD179" s="62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4"/>
      <c r="CW179" s="62"/>
      <c r="CX179"/>
      <c r="CY179" s="65"/>
      <c r="CZ179" s="66"/>
      <c r="DA179" s="66"/>
      <c r="DB179" s="62"/>
      <c r="DC179"/>
      <c r="DD179" s="64"/>
      <c r="DE179" s="62"/>
      <c r="DF179"/>
      <c r="DG179" s="65"/>
      <c r="DH179" s="66"/>
      <c r="DI179" s="66"/>
      <c r="DJ179" s="62"/>
      <c r="DK179"/>
      <c r="DL179" s="64"/>
      <c r="DM179" s="62"/>
      <c r="DN179"/>
      <c r="DO179"/>
      <c r="DP179"/>
    </row>
    <row r="180" spans="1:120" ht="11.25" customHeight="1" x14ac:dyDescent="0.25">
      <c r="A180" s="4"/>
      <c r="BD180" s="16"/>
      <c r="BE180" s="16"/>
      <c r="BF180" s="16"/>
      <c r="BG180" s="17"/>
      <c r="BH180" s="16"/>
      <c r="BI180" s="16"/>
      <c r="BJ180" s="16"/>
      <c r="BK180" s="16"/>
      <c r="BL180" s="239"/>
      <c r="BM180" s="16"/>
      <c r="BN180" s="16"/>
      <c r="BO180" s="16"/>
      <c r="BP180" s="16"/>
      <c r="BQ180" s="16"/>
      <c r="BR180" s="16"/>
      <c r="BS180" s="16"/>
      <c r="BZ180" s="61"/>
      <c r="CA180" s="61"/>
      <c r="CB180" s="61"/>
      <c r="CC180" s="52"/>
      <c r="CD180" s="62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4"/>
      <c r="CW180" s="62"/>
      <c r="CX180"/>
      <c r="CY180" s="65"/>
      <c r="CZ180" s="66"/>
      <c r="DA180" s="66"/>
      <c r="DB180" s="62"/>
      <c r="DC180"/>
      <c r="DD180" s="64"/>
      <c r="DE180" s="62"/>
      <c r="DF180"/>
      <c r="DG180" s="65"/>
      <c r="DH180" s="66"/>
      <c r="DI180" s="66"/>
      <c r="DJ180" s="62"/>
      <c r="DK180"/>
      <c r="DL180" s="64"/>
      <c r="DM180" s="62"/>
      <c r="DN180"/>
      <c r="DO180"/>
      <c r="DP180"/>
    </row>
    <row r="181" spans="1:120" ht="20.25" customHeight="1" x14ac:dyDescent="0.25">
      <c r="A181" s="4"/>
      <c r="BD181" s="16"/>
      <c r="BE181" s="16"/>
      <c r="BF181" s="16"/>
      <c r="BG181" s="17"/>
      <c r="BH181" s="16"/>
      <c r="BI181" s="16"/>
      <c r="BJ181" s="16"/>
      <c r="BK181" s="16"/>
      <c r="BL181" s="239"/>
      <c r="BM181" s="16"/>
      <c r="BN181" s="16"/>
      <c r="BO181" s="16"/>
      <c r="BP181" s="16"/>
      <c r="BQ181" s="16"/>
      <c r="BR181" s="16"/>
      <c r="BS181" s="16"/>
      <c r="BZ181" s="61"/>
      <c r="CA181" s="61"/>
      <c r="CB181" s="61"/>
      <c r="CC181" s="61"/>
      <c r="CD181" s="62"/>
      <c r="CE181" s="63"/>
      <c r="CF181" s="63"/>
      <c r="CG181" s="63"/>
      <c r="CH181" s="63"/>
      <c r="CI181" s="63"/>
      <c r="CJ181" s="63"/>
      <c r="CK181" s="63"/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4"/>
      <c r="CW181" s="62"/>
      <c r="CX181"/>
      <c r="CY181" s="65"/>
      <c r="CZ181" s="66"/>
      <c r="DA181" s="66"/>
      <c r="DB181" s="62"/>
      <c r="DC181"/>
      <c r="DD181" s="64"/>
      <c r="DE181" s="62"/>
      <c r="DF181"/>
      <c r="DG181" s="65"/>
      <c r="DH181" s="66"/>
      <c r="DI181" s="66"/>
      <c r="DJ181" s="62"/>
      <c r="DK181"/>
      <c r="DL181" s="64"/>
      <c r="DM181" s="62"/>
      <c r="DN181"/>
      <c r="DO181"/>
      <c r="DP181"/>
    </row>
    <row r="182" spans="1:120" ht="20.25" customHeight="1" x14ac:dyDescent="0.25">
      <c r="A182" s="4"/>
      <c r="BD182" s="16"/>
      <c r="BE182" s="16"/>
      <c r="BF182" s="16"/>
      <c r="BG182" s="17"/>
      <c r="BH182" s="16"/>
      <c r="BI182" s="16"/>
      <c r="BJ182" s="16"/>
      <c r="BK182" s="16"/>
      <c r="BL182" s="239"/>
      <c r="BM182" s="16"/>
      <c r="BN182" s="16"/>
      <c r="BO182" s="16"/>
      <c r="BP182" s="16"/>
      <c r="BQ182" s="16"/>
      <c r="BR182" s="16"/>
      <c r="BS182" s="16"/>
      <c r="BZ182" s="61"/>
      <c r="CA182" s="61"/>
      <c r="CB182" s="61"/>
      <c r="CC182" s="61"/>
      <c r="CD182" s="62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4"/>
      <c r="CW182" s="62"/>
      <c r="CX182"/>
      <c r="CY182" s="65"/>
      <c r="CZ182" s="66"/>
      <c r="DA182" s="66"/>
      <c r="DB182" s="62"/>
      <c r="DC182"/>
      <c r="DD182" s="64"/>
      <c r="DE182" s="62"/>
      <c r="DF182"/>
      <c r="DG182" s="65"/>
      <c r="DH182" s="66"/>
      <c r="DI182" s="66"/>
      <c r="DJ182" s="62"/>
      <c r="DK182"/>
      <c r="DL182" s="64"/>
      <c r="DM182" s="62"/>
      <c r="DN182"/>
      <c r="DO182"/>
      <c r="DP182"/>
    </row>
    <row r="183" spans="1:120" ht="20.25" customHeight="1" x14ac:dyDescent="0.25">
      <c r="A183" s="4"/>
      <c r="BD183" s="16"/>
      <c r="BE183" s="16"/>
      <c r="BF183" s="16"/>
      <c r="BG183" s="17"/>
      <c r="BH183" s="16"/>
      <c r="BI183" s="16"/>
      <c r="BJ183" s="16"/>
      <c r="BK183" s="16"/>
      <c r="BL183" s="239"/>
      <c r="BM183" s="16"/>
      <c r="BN183" s="16"/>
      <c r="BO183" s="16"/>
      <c r="BP183" s="16"/>
      <c r="BQ183" s="16"/>
      <c r="BR183" s="16"/>
      <c r="BS183" s="16"/>
      <c r="BZ183" s="61"/>
      <c r="CA183" s="61"/>
      <c r="CB183" s="61"/>
      <c r="CC183" s="61"/>
      <c r="CD183" s="62"/>
      <c r="CE183" s="63"/>
      <c r="CF183" s="63"/>
      <c r="CG183" s="63"/>
      <c r="CH183" s="63"/>
      <c r="CI183" s="63"/>
      <c r="CJ183" s="63"/>
      <c r="CK183" s="63"/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4"/>
      <c r="CW183" s="62"/>
      <c r="CX183"/>
      <c r="CY183" s="65"/>
      <c r="CZ183" s="66"/>
      <c r="DA183" s="66"/>
      <c r="DB183" s="62"/>
      <c r="DC183"/>
      <c r="DD183" s="64"/>
      <c r="DE183" s="62"/>
      <c r="DF183"/>
      <c r="DG183" s="65"/>
      <c r="DH183" s="66"/>
      <c r="DI183" s="66"/>
      <c r="DJ183" s="62"/>
      <c r="DK183"/>
      <c r="DL183" s="64"/>
      <c r="DM183" s="62"/>
      <c r="DN183"/>
      <c r="DO183"/>
      <c r="DP183"/>
    </row>
    <row r="184" spans="1:120" ht="20.25" customHeight="1" x14ac:dyDescent="0.25">
      <c r="A184" s="4"/>
      <c r="BD184" s="16"/>
      <c r="BE184" s="16"/>
      <c r="BF184" s="16"/>
      <c r="BG184" s="17"/>
      <c r="BH184" s="16"/>
      <c r="BI184" s="16"/>
      <c r="BJ184" s="16"/>
      <c r="BK184" s="16"/>
      <c r="BL184" s="239"/>
      <c r="BM184" s="16"/>
      <c r="BN184" s="16"/>
      <c r="BO184" s="16"/>
      <c r="BP184" s="16"/>
      <c r="BQ184" s="16"/>
      <c r="BR184" s="16"/>
      <c r="BS184" s="16"/>
      <c r="BZ184" s="61"/>
      <c r="CA184" s="61"/>
      <c r="CB184" s="61"/>
      <c r="CC184" s="61"/>
      <c r="CD184" s="62"/>
      <c r="CE184" s="63"/>
      <c r="CF184" s="63"/>
      <c r="CG184" s="63"/>
      <c r="CH184" s="63"/>
      <c r="CI184" s="63"/>
      <c r="CJ184" s="63"/>
      <c r="CK184" s="63"/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4"/>
      <c r="CW184" s="62"/>
      <c r="CX184"/>
      <c r="CY184" s="65"/>
      <c r="CZ184" s="66"/>
      <c r="DA184" s="66"/>
      <c r="DB184" s="62"/>
      <c r="DC184"/>
      <c r="DD184" s="64"/>
      <c r="DE184" s="62"/>
      <c r="DF184"/>
      <c r="DG184" s="65"/>
      <c r="DH184" s="66"/>
      <c r="DI184" s="66"/>
      <c r="DJ184" s="62"/>
      <c r="DK184"/>
      <c r="DL184" s="64"/>
      <c r="DM184" s="62"/>
      <c r="DN184"/>
      <c r="DO184"/>
      <c r="DP184"/>
    </row>
    <row r="185" spans="1:120" ht="20.25" customHeight="1" x14ac:dyDescent="0.25">
      <c r="A185" s="4"/>
      <c r="BD185" s="16"/>
      <c r="BE185" s="16"/>
      <c r="BF185" s="16"/>
      <c r="BG185" s="17"/>
      <c r="BH185" s="16"/>
      <c r="BI185" s="16"/>
      <c r="BJ185" s="16"/>
      <c r="BK185" s="16"/>
      <c r="BL185" s="239"/>
      <c r="BM185" s="16"/>
      <c r="BN185" s="16"/>
      <c r="BO185" s="16"/>
      <c r="BP185" s="16"/>
      <c r="BQ185" s="16"/>
      <c r="BR185" s="16"/>
      <c r="BS185" s="16"/>
      <c r="BZ185" s="61"/>
      <c r="CA185" s="61"/>
      <c r="CB185" s="61"/>
      <c r="CC185" s="61"/>
      <c r="CD185" s="62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4"/>
      <c r="CW185" s="62"/>
      <c r="CX185"/>
      <c r="CY185" s="65"/>
      <c r="CZ185" s="66"/>
      <c r="DA185" s="66"/>
      <c r="DB185" s="62"/>
      <c r="DC185"/>
      <c r="DD185" s="64"/>
      <c r="DE185" s="62"/>
      <c r="DF185"/>
      <c r="DG185" s="65"/>
      <c r="DH185" s="66"/>
      <c r="DI185" s="66"/>
      <c r="DJ185" s="62"/>
      <c r="DK185"/>
      <c r="DL185" s="64"/>
      <c r="DM185" s="62"/>
      <c r="DN185"/>
      <c r="DO185"/>
      <c r="DP185"/>
    </row>
    <row r="186" spans="1:120" ht="20.25" customHeight="1" x14ac:dyDescent="0.25">
      <c r="A186" s="4"/>
      <c r="BD186" s="16"/>
      <c r="BE186" s="16"/>
      <c r="BF186" s="16"/>
      <c r="BG186" s="17"/>
      <c r="BH186" s="16"/>
      <c r="BI186" s="16"/>
      <c r="BJ186" s="16"/>
      <c r="BK186" s="16"/>
      <c r="BL186" s="239"/>
      <c r="BM186" s="16"/>
      <c r="BN186" s="16"/>
      <c r="BO186" s="16"/>
      <c r="BP186" s="16"/>
      <c r="BQ186" s="16"/>
      <c r="BR186" s="16"/>
      <c r="BS186" s="16"/>
      <c r="BZ186" s="61"/>
      <c r="CA186" s="61"/>
      <c r="CB186" s="61"/>
      <c r="CC186" s="61"/>
      <c r="CD186" s="62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4"/>
      <c r="CW186" s="62"/>
      <c r="CX186"/>
      <c r="CY186" s="65"/>
      <c r="CZ186" s="66"/>
      <c r="DA186" s="66"/>
      <c r="DB186" s="62"/>
      <c r="DC186"/>
      <c r="DD186" s="64"/>
      <c r="DE186" s="62"/>
      <c r="DF186"/>
      <c r="DG186" s="65"/>
      <c r="DH186" s="66"/>
      <c r="DI186" s="66"/>
      <c r="DJ186" s="62"/>
      <c r="DK186"/>
      <c r="DL186" s="64"/>
      <c r="DM186" s="62"/>
      <c r="DN186"/>
      <c r="DO186"/>
      <c r="DP186"/>
    </row>
    <row r="187" spans="1:120" ht="20.25" customHeight="1" x14ac:dyDescent="0.25">
      <c r="A187" s="4"/>
      <c r="BD187" s="16"/>
      <c r="BE187" s="16"/>
      <c r="BF187" s="16"/>
      <c r="BG187" s="17"/>
      <c r="BH187" s="16"/>
      <c r="BI187" s="16"/>
      <c r="BJ187" s="16"/>
      <c r="BK187" s="16"/>
      <c r="BL187" s="239"/>
      <c r="BM187" s="16"/>
      <c r="BN187" s="16"/>
      <c r="BO187" s="16"/>
      <c r="BP187" s="16"/>
      <c r="BQ187" s="16"/>
      <c r="BR187" s="16"/>
      <c r="BS187" s="16"/>
      <c r="BZ187" s="61"/>
      <c r="CA187" s="61"/>
      <c r="CB187" s="61"/>
      <c r="CC187" s="61"/>
      <c r="CD187" s="62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4"/>
      <c r="CW187" s="62"/>
      <c r="CX187"/>
      <c r="CY187" s="65"/>
      <c r="CZ187" s="66"/>
      <c r="DA187" s="66"/>
      <c r="DB187" s="62"/>
      <c r="DC187"/>
      <c r="DD187" s="64"/>
      <c r="DE187" s="62"/>
      <c r="DF187"/>
      <c r="DG187" s="65"/>
      <c r="DH187" s="66"/>
      <c r="DI187" s="66"/>
      <c r="DJ187" s="62"/>
      <c r="DK187"/>
      <c r="DL187" s="64"/>
      <c r="DM187" s="62"/>
      <c r="DN187"/>
      <c r="DO187"/>
      <c r="DP187"/>
    </row>
    <row r="188" spans="1:120" ht="20.25" customHeight="1" x14ac:dyDescent="0.25">
      <c r="A188" s="4"/>
      <c r="BD188" s="16"/>
      <c r="BE188" s="16"/>
      <c r="BF188" s="16"/>
      <c r="BG188" s="17"/>
      <c r="BH188" s="16"/>
      <c r="BI188" s="16"/>
      <c r="BJ188" s="16"/>
      <c r="BK188" s="16"/>
      <c r="BL188" s="239"/>
      <c r="BM188" s="16"/>
      <c r="BN188" s="16"/>
      <c r="BO188" s="16"/>
      <c r="BP188" s="16"/>
      <c r="BQ188" s="16"/>
      <c r="BR188" s="16"/>
      <c r="BS188" s="16"/>
      <c r="BZ188" s="61"/>
      <c r="CA188" s="61"/>
      <c r="CB188" s="61"/>
      <c r="CC188" s="61"/>
      <c r="CD188" s="62"/>
      <c r="CE188" s="63"/>
      <c r="CF188" s="63"/>
      <c r="CG188" s="63"/>
      <c r="CH188" s="63"/>
      <c r="CI188" s="63"/>
      <c r="CJ188" s="63"/>
      <c r="CK188" s="63"/>
      <c r="CL188" s="63"/>
      <c r="CM188" s="63"/>
      <c r="CN188" s="63"/>
      <c r="CO188" s="63"/>
      <c r="CP188" s="63"/>
      <c r="CQ188" s="63"/>
      <c r="CR188" s="63"/>
      <c r="CS188" s="63"/>
      <c r="CT188" s="63"/>
      <c r="CU188" s="63"/>
      <c r="CV188" s="64"/>
      <c r="CW188" s="62"/>
      <c r="CX188"/>
      <c r="CY188" s="65"/>
      <c r="CZ188" s="66"/>
      <c r="DA188" s="66"/>
      <c r="DB188" s="62"/>
      <c r="DC188"/>
      <c r="DD188" s="64"/>
      <c r="DE188" s="62"/>
      <c r="DF188"/>
      <c r="DG188" s="65"/>
      <c r="DH188" s="66"/>
      <c r="DI188" s="66"/>
      <c r="DJ188" s="62"/>
      <c r="DK188"/>
      <c r="DL188" s="64"/>
      <c r="DM188" s="62"/>
      <c r="DN188"/>
      <c r="DO188"/>
      <c r="DP188"/>
    </row>
    <row r="189" spans="1:120" ht="20.25" customHeight="1" x14ac:dyDescent="0.25">
      <c r="A189" s="4"/>
      <c r="BD189" s="16"/>
      <c r="BE189" s="16"/>
      <c r="BF189" s="16"/>
      <c r="BG189" s="17"/>
      <c r="BH189" s="16"/>
      <c r="BI189" s="16"/>
      <c r="BJ189" s="16"/>
      <c r="BK189" s="16"/>
      <c r="BL189" s="239"/>
      <c r="BM189" s="16"/>
      <c r="BN189" s="16"/>
      <c r="BO189" s="16"/>
      <c r="BP189" s="16"/>
      <c r="BQ189" s="16"/>
      <c r="BR189" s="16"/>
      <c r="BS189" s="16"/>
      <c r="BZ189" s="61"/>
      <c r="CA189" s="61"/>
      <c r="CB189" s="61"/>
      <c r="CC189" s="61"/>
      <c r="CD189" s="62"/>
      <c r="CE189" s="63"/>
      <c r="CF189" s="63"/>
      <c r="CG189" s="63"/>
      <c r="CH189" s="63"/>
      <c r="CI189" s="63"/>
      <c r="CJ189" s="63"/>
      <c r="CK189" s="63"/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4"/>
      <c r="CW189" s="62"/>
      <c r="CX189"/>
      <c r="CY189" s="65"/>
      <c r="CZ189" s="66"/>
      <c r="DA189" s="66"/>
      <c r="DB189" s="62"/>
      <c r="DC189"/>
      <c r="DD189" s="64"/>
      <c r="DE189" s="62"/>
      <c r="DF189"/>
      <c r="DG189" s="65"/>
      <c r="DH189" s="66"/>
      <c r="DI189" s="66"/>
      <c r="DJ189" s="62"/>
      <c r="DK189"/>
      <c r="DL189" s="64"/>
      <c r="DM189" s="62"/>
      <c r="DN189"/>
      <c r="DO189"/>
      <c r="DP189"/>
    </row>
    <row r="190" spans="1:120" ht="20.25" customHeight="1" x14ac:dyDescent="0.25">
      <c r="A190" s="4"/>
      <c r="BD190" s="16"/>
      <c r="BE190" s="16"/>
      <c r="BF190" s="16"/>
      <c r="BG190" s="17"/>
      <c r="BH190" s="16"/>
      <c r="BI190" s="16"/>
      <c r="BJ190" s="16"/>
      <c r="BK190" s="16"/>
      <c r="BL190" s="239"/>
      <c r="BM190" s="16"/>
      <c r="BN190" s="16"/>
      <c r="BO190" s="16"/>
      <c r="BP190" s="16"/>
      <c r="BQ190" s="16"/>
      <c r="BR190" s="16"/>
      <c r="BS190" s="16"/>
      <c r="BZ190" s="61"/>
      <c r="CA190" s="61"/>
      <c r="CB190" s="61"/>
      <c r="CC190" s="61"/>
      <c r="CD190" s="62"/>
      <c r="CE190" s="63"/>
      <c r="CF190" s="63"/>
      <c r="CG190" s="63"/>
      <c r="CH190" s="63"/>
      <c r="CI190" s="63"/>
      <c r="CJ190" s="63"/>
      <c r="CK190" s="63"/>
      <c r="CL190" s="63"/>
      <c r="CM190" s="63"/>
      <c r="CN190" s="63"/>
      <c r="CO190" s="63"/>
      <c r="CP190" s="63"/>
      <c r="CQ190" s="63"/>
      <c r="CR190" s="63"/>
      <c r="CS190" s="63"/>
      <c r="CT190" s="63"/>
      <c r="CU190" s="63"/>
      <c r="CV190" s="64"/>
      <c r="CW190" s="62"/>
      <c r="CX190"/>
      <c r="CY190" s="65"/>
      <c r="CZ190" s="66"/>
      <c r="DA190" s="66"/>
      <c r="DB190" s="62"/>
      <c r="DC190"/>
      <c r="DD190" s="64"/>
      <c r="DE190" s="62"/>
      <c r="DF190"/>
      <c r="DG190" s="65"/>
      <c r="DH190" s="66"/>
      <c r="DI190" s="66"/>
      <c r="DJ190" s="62"/>
      <c r="DK190"/>
      <c r="DL190" s="64"/>
      <c r="DM190" s="62"/>
      <c r="DN190"/>
      <c r="DO190"/>
      <c r="DP190"/>
    </row>
    <row r="191" spans="1:120" ht="20.25" customHeight="1" x14ac:dyDescent="0.25">
      <c r="A191" s="4"/>
      <c r="BD191" s="16"/>
      <c r="BE191" s="16"/>
      <c r="BF191" s="16"/>
      <c r="BG191" s="17"/>
      <c r="BH191" s="16"/>
      <c r="BI191" s="16"/>
      <c r="BJ191" s="16"/>
      <c r="BK191" s="16"/>
      <c r="BL191" s="239"/>
      <c r="BM191" s="16"/>
      <c r="BN191" s="16"/>
      <c r="BO191" s="16"/>
      <c r="BP191" s="16"/>
      <c r="BQ191" s="16"/>
      <c r="BR191" s="16"/>
      <c r="BS191" s="16"/>
      <c r="BZ191" s="61"/>
      <c r="CA191" s="61"/>
      <c r="CB191" s="61"/>
      <c r="CC191" s="61"/>
      <c r="CD191" s="62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4"/>
      <c r="CW191" s="62"/>
      <c r="CX191"/>
      <c r="CY191" s="65"/>
      <c r="CZ191" s="66"/>
      <c r="DA191" s="66"/>
      <c r="DB191" s="62"/>
      <c r="DC191"/>
      <c r="DD191" s="64"/>
      <c r="DE191" s="62"/>
      <c r="DF191"/>
      <c r="DG191" s="65"/>
      <c r="DH191" s="66"/>
      <c r="DI191" s="66"/>
      <c r="DJ191" s="62"/>
      <c r="DK191"/>
      <c r="DL191" s="64"/>
      <c r="DM191" s="62"/>
      <c r="DN191"/>
      <c r="DO191"/>
      <c r="DP191"/>
    </row>
    <row r="192" spans="1:120" ht="20.25" customHeight="1" x14ac:dyDescent="0.25">
      <c r="A192" s="4"/>
      <c r="BD192" s="16"/>
      <c r="BE192" s="16"/>
      <c r="BF192" s="16"/>
      <c r="BG192" s="17"/>
      <c r="BH192" s="16"/>
      <c r="BI192" s="16"/>
      <c r="BJ192" s="16"/>
      <c r="BK192" s="16"/>
      <c r="BL192" s="239"/>
      <c r="BM192" s="16"/>
      <c r="BN192" s="16"/>
      <c r="BO192" s="16"/>
      <c r="BP192" s="16"/>
      <c r="BQ192" s="16"/>
      <c r="BR192" s="16"/>
      <c r="BS192" s="16"/>
      <c r="BZ192" s="61"/>
      <c r="CA192" s="61"/>
      <c r="CB192" s="61"/>
      <c r="CC192" s="61"/>
      <c r="CD192" s="62"/>
      <c r="CE192" s="63"/>
      <c r="CF192" s="63"/>
      <c r="CG192" s="63"/>
      <c r="CH192" s="63"/>
      <c r="CI192" s="63"/>
      <c r="CJ192" s="63"/>
      <c r="CK192" s="63"/>
      <c r="CL192" s="63"/>
      <c r="CM192" s="63"/>
      <c r="CN192" s="63"/>
      <c r="CO192" s="63"/>
      <c r="CP192" s="63"/>
      <c r="CQ192" s="63"/>
      <c r="CR192" s="63"/>
      <c r="CS192" s="63"/>
      <c r="CT192" s="63"/>
      <c r="CU192" s="63"/>
      <c r="CV192" s="64"/>
      <c r="CW192" s="62"/>
      <c r="CX192"/>
      <c r="CY192" s="65"/>
      <c r="CZ192" s="66"/>
      <c r="DA192" s="66"/>
      <c r="DB192" s="62"/>
      <c r="DC192"/>
      <c r="DD192" s="64"/>
      <c r="DE192" s="62"/>
      <c r="DF192"/>
      <c r="DG192" s="65"/>
      <c r="DH192" s="66"/>
      <c r="DI192" s="66"/>
      <c r="DJ192" s="62"/>
      <c r="DK192"/>
      <c r="DL192" s="64"/>
      <c r="DM192" s="62"/>
      <c r="DN192"/>
      <c r="DO192"/>
      <c r="DP192"/>
    </row>
    <row r="193" spans="1:120" ht="20.25" customHeight="1" x14ac:dyDescent="0.25">
      <c r="A193" s="4"/>
      <c r="BD193" s="16"/>
      <c r="BE193" s="16"/>
      <c r="BF193" s="16"/>
      <c r="BG193" s="17"/>
      <c r="BH193" s="16"/>
      <c r="BI193" s="16"/>
      <c r="BJ193" s="16"/>
      <c r="BK193" s="16"/>
      <c r="BL193" s="239"/>
      <c r="BM193" s="16"/>
      <c r="BN193" s="16"/>
      <c r="BO193" s="16"/>
      <c r="BP193" s="16"/>
      <c r="BQ193" s="16"/>
      <c r="BR193" s="16"/>
      <c r="BS193" s="16"/>
      <c r="BZ193" s="61"/>
      <c r="CA193" s="61"/>
      <c r="CB193" s="61"/>
      <c r="CC193" s="61"/>
      <c r="CD193" s="62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4"/>
      <c r="CW193" s="62"/>
      <c r="CX193"/>
      <c r="CY193" s="65"/>
      <c r="CZ193" s="66"/>
      <c r="DA193" s="66"/>
      <c r="DB193" s="62"/>
      <c r="DC193"/>
      <c r="DD193" s="64"/>
      <c r="DE193" s="62"/>
      <c r="DF193"/>
      <c r="DG193" s="65"/>
      <c r="DH193" s="66"/>
      <c r="DI193" s="66"/>
      <c r="DJ193" s="62"/>
      <c r="DK193"/>
      <c r="DL193" s="64"/>
      <c r="DM193" s="62"/>
      <c r="DN193"/>
      <c r="DO193"/>
      <c r="DP193"/>
    </row>
    <row r="194" spans="1:120" ht="20.25" customHeight="1" x14ac:dyDescent="0.25">
      <c r="A194" s="4"/>
      <c r="BD194" s="16"/>
      <c r="BE194" s="16"/>
      <c r="BF194" s="16"/>
      <c r="BG194" s="17"/>
      <c r="BH194" s="16"/>
      <c r="BI194" s="16"/>
      <c r="BJ194" s="16"/>
      <c r="BK194" s="16"/>
      <c r="BL194" s="239"/>
      <c r="BM194" s="16"/>
      <c r="BN194" s="16"/>
      <c r="BO194" s="16"/>
      <c r="BP194" s="16"/>
      <c r="BQ194" s="16"/>
      <c r="BR194" s="16"/>
      <c r="BS194" s="16"/>
      <c r="BZ194" s="61"/>
      <c r="CA194" s="61"/>
      <c r="CB194" s="61"/>
      <c r="CC194" s="61"/>
      <c r="CD194" s="62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4"/>
      <c r="CW194" s="62"/>
      <c r="CX194"/>
      <c r="CY194" s="65"/>
      <c r="CZ194" s="66"/>
      <c r="DA194" s="66"/>
      <c r="DB194" s="62"/>
      <c r="DC194"/>
      <c r="DD194" s="64"/>
      <c r="DE194" s="62"/>
      <c r="DF194"/>
      <c r="DG194" s="65"/>
      <c r="DH194" s="66"/>
      <c r="DI194" s="66"/>
      <c r="DJ194" s="62"/>
      <c r="DK194"/>
      <c r="DL194" s="64"/>
      <c r="DM194" s="62"/>
      <c r="DN194"/>
      <c r="DO194"/>
      <c r="DP194"/>
    </row>
    <row r="195" spans="1:120" ht="20.25" customHeight="1" x14ac:dyDescent="0.25">
      <c r="A195" s="4"/>
      <c r="BD195" s="16"/>
      <c r="BE195" s="16"/>
      <c r="BF195" s="16"/>
      <c r="BG195" s="17"/>
      <c r="BH195" s="16"/>
      <c r="BI195" s="16"/>
      <c r="BJ195" s="16"/>
      <c r="BK195" s="16"/>
      <c r="BL195" s="239"/>
      <c r="BM195" s="16"/>
      <c r="BN195" s="16"/>
      <c r="BO195" s="16"/>
      <c r="BP195" s="16"/>
      <c r="BQ195" s="16"/>
      <c r="BR195" s="16"/>
      <c r="BS195" s="16"/>
      <c r="BZ195" s="61"/>
      <c r="CA195" s="61"/>
      <c r="CB195" s="61"/>
      <c r="CC195" s="61"/>
      <c r="CD195" s="62"/>
      <c r="CE195" s="63"/>
      <c r="CF195" s="63"/>
      <c r="CG195" s="63"/>
      <c r="CH195" s="63"/>
      <c r="CI195" s="63"/>
      <c r="CJ195" s="63"/>
      <c r="CK195" s="63"/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4"/>
      <c r="CW195" s="62"/>
      <c r="CX195"/>
      <c r="CY195" s="65"/>
      <c r="CZ195" s="66"/>
      <c r="DA195" s="66"/>
      <c r="DB195" s="62"/>
      <c r="DC195"/>
      <c r="DD195" s="64"/>
      <c r="DE195" s="62"/>
      <c r="DF195"/>
      <c r="DG195" s="65"/>
      <c r="DH195" s="66"/>
      <c r="DI195" s="66"/>
      <c r="DJ195" s="62"/>
      <c r="DK195"/>
      <c r="DL195" s="64"/>
      <c r="DM195" s="62"/>
      <c r="DN195"/>
      <c r="DO195"/>
      <c r="DP195"/>
    </row>
    <row r="196" spans="1:120" ht="20.25" customHeight="1" x14ac:dyDescent="0.25">
      <c r="A196" s="4"/>
      <c r="BD196" s="16"/>
      <c r="BE196" s="16"/>
      <c r="BF196" s="16"/>
      <c r="BG196" s="17"/>
      <c r="BH196" s="16"/>
      <c r="BI196" s="16"/>
      <c r="BJ196" s="16"/>
      <c r="BK196" s="16"/>
      <c r="BL196" s="239"/>
      <c r="BM196" s="16"/>
      <c r="BN196" s="16"/>
      <c r="BO196" s="16"/>
      <c r="BP196" s="16"/>
      <c r="BQ196" s="16"/>
      <c r="BR196" s="16"/>
      <c r="BS196" s="16"/>
      <c r="BZ196" s="61"/>
      <c r="CA196" s="61"/>
      <c r="CB196" s="61"/>
      <c r="CC196" s="61"/>
      <c r="CD196" s="62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4"/>
      <c r="CW196" s="62"/>
      <c r="CX196"/>
      <c r="CY196" s="65"/>
      <c r="CZ196" s="66"/>
      <c r="DA196" s="66"/>
      <c r="DB196" s="62"/>
      <c r="DC196"/>
      <c r="DD196" s="64"/>
      <c r="DE196" s="62"/>
      <c r="DF196"/>
      <c r="DG196" s="65"/>
      <c r="DH196" s="66"/>
      <c r="DI196" s="66"/>
      <c r="DJ196" s="62"/>
      <c r="DK196"/>
      <c r="DL196" s="64"/>
      <c r="DM196" s="62"/>
      <c r="DN196"/>
      <c r="DO196"/>
      <c r="DP196"/>
    </row>
    <row r="197" spans="1:120" ht="20.25" customHeight="1" x14ac:dyDescent="0.25">
      <c r="A197" s="4"/>
      <c r="BD197" s="16"/>
      <c r="BE197" s="16"/>
      <c r="BF197" s="16"/>
      <c r="BG197" s="17"/>
      <c r="BH197" s="16"/>
      <c r="BI197" s="16"/>
      <c r="BJ197" s="16"/>
      <c r="BK197" s="16"/>
      <c r="BL197" s="239"/>
      <c r="BM197" s="16"/>
      <c r="BN197" s="16"/>
      <c r="BO197" s="16"/>
      <c r="BP197" s="16"/>
      <c r="BQ197" s="16"/>
      <c r="BR197" s="16"/>
      <c r="BS197" s="16"/>
      <c r="BZ197" s="61"/>
      <c r="CA197" s="61"/>
      <c r="CB197" s="61"/>
      <c r="CC197" s="61"/>
      <c r="CD197" s="62"/>
      <c r="CE197" s="63"/>
      <c r="CF197" s="63"/>
      <c r="CG197" s="63"/>
      <c r="CH197" s="63"/>
      <c r="CI197" s="63"/>
      <c r="CJ197" s="63"/>
      <c r="CK197" s="63"/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4"/>
      <c r="CW197" s="62"/>
      <c r="CX197"/>
      <c r="CY197" s="65"/>
      <c r="CZ197" s="66"/>
      <c r="DA197" s="66"/>
      <c r="DB197" s="62"/>
      <c r="DC197"/>
      <c r="DD197" s="64"/>
      <c r="DE197" s="62"/>
      <c r="DF197"/>
      <c r="DG197" s="65"/>
      <c r="DH197" s="66"/>
      <c r="DI197" s="66"/>
      <c r="DJ197" s="62"/>
      <c r="DK197"/>
      <c r="DL197" s="64"/>
      <c r="DM197" s="62"/>
      <c r="DN197"/>
      <c r="DO197"/>
      <c r="DP197"/>
    </row>
    <row r="198" spans="1:120" ht="20.25" customHeight="1" x14ac:dyDescent="0.25">
      <c r="A198" s="4"/>
      <c r="BD198" s="16"/>
      <c r="BE198" s="16"/>
      <c r="BF198" s="16"/>
      <c r="BG198" s="17"/>
      <c r="BH198" s="16"/>
      <c r="BI198" s="16"/>
      <c r="BJ198" s="16"/>
      <c r="BK198" s="16"/>
      <c r="BL198" s="239"/>
      <c r="BM198" s="16"/>
      <c r="BN198" s="16"/>
      <c r="BO198" s="16"/>
      <c r="BP198" s="16"/>
      <c r="BQ198" s="16"/>
      <c r="BR198" s="16"/>
      <c r="BS198" s="16"/>
      <c r="BZ198" s="61"/>
      <c r="CA198" s="61"/>
      <c r="CB198" s="61"/>
      <c r="CC198" s="61"/>
      <c r="CD198" s="62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4"/>
      <c r="CW198" s="62"/>
      <c r="CX198"/>
      <c r="CY198" s="65"/>
      <c r="CZ198" s="66"/>
      <c r="DA198" s="66"/>
      <c r="DB198" s="62"/>
      <c r="DC198"/>
      <c r="DD198" s="64"/>
      <c r="DE198" s="62"/>
      <c r="DF198"/>
      <c r="DG198" s="65"/>
      <c r="DH198" s="66"/>
      <c r="DI198" s="66"/>
      <c r="DJ198" s="62"/>
      <c r="DK198"/>
      <c r="DL198" s="64"/>
      <c r="DM198" s="62"/>
      <c r="DN198"/>
      <c r="DO198"/>
      <c r="DP198"/>
    </row>
    <row r="199" spans="1:120" ht="20.25" customHeight="1" x14ac:dyDescent="0.25">
      <c r="A199" s="4"/>
      <c r="BD199" s="16"/>
      <c r="BE199" s="16"/>
      <c r="BF199" s="16"/>
      <c r="BG199" s="17"/>
      <c r="BH199" s="16"/>
      <c r="BI199" s="16"/>
      <c r="BJ199" s="16"/>
      <c r="BK199" s="16"/>
      <c r="BL199" s="239"/>
      <c r="BM199" s="16"/>
      <c r="BN199" s="16"/>
      <c r="BO199" s="16"/>
      <c r="BP199" s="16"/>
      <c r="BQ199" s="16"/>
      <c r="BR199" s="16"/>
      <c r="BS199" s="16"/>
      <c r="BZ199" s="61"/>
      <c r="CA199" s="61"/>
      <c r="CB199" s="61"/>
      <c r="CC199" s="61"/>
      <c r="CD199" s="62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4"/>
      <c r="CW199" s="62"/>
      <c r="CX199"/>
      <c r="CY199" s="65"/>
      <c r="CZ199" s="66"/>
      <c r="DA199" s="66"/>
      <c r="DB199" s="62"/>
      <c r="DC199"/>
      <c r="DD199" s="64"/>
      <c r="DE199" s="62"/>
      <c r="DF199"/>
      <c r="DG199" s="65"/>
      <c r="DH199" s="66"/>
      <c r="DI199" s="66"/>
      <c r="DJ199" s="62"/>
      <c r="DK199"/>
      <c r="DL199" s="64"/>
      <c r="DM199" s="62"/>
      <c r="DN199"/>
      <c r="DO199"/>
      <c r="DP199"/>
    </row>
    <row r="200" spans="1:120" ht="15" customHeight="1" x14ac:dyDescent="0.25">
      <c r="A200" s="4"/>
      <c r="BD200" s="16"/>
      <c r="BE200" s="16"/>
      <c r="BF200" s="16"/>
      <c r="BG200" s="17"/>
      <c r="BH200" s="16"/>
      <c r="BI200" s="16"/>
      <c r="BJ200" s="16"/>
      <c r="BK200" s="16"/>
      <c r="BL200" s="239"/>
      <c r="BM200" s="16"/>
      <c r="BN200" s="16"/>
      <c r="BO200" s="16"/>
      <c r="BP200" s="16"/>
      <c r="BQ200" s="16"/>
      <c r="BR200" s="16"/>
      <c r="BS200" s="16"/>
      <c r="BZ200" s="61"/>
      <c r="CA200" s="61"/>
      <c r="CB200" s="61"/>
      <c r="CC200" s="61"/>
      <c r="CD200" s="62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4"/>
      <c r="CW200" s="62"/>
      <c r="CX200"/>
      <c r="CY200" s="65"/>
      <c r="CZ200" s="66"/>
      <c r="DA200" s="66"/>
      <c r="DB200" s="62"/>
      <c r="DC200"/>
      <c r="DD200" s="64"/>
      <c r="DE200" s="62"/>
      <c r="DF200"/>
      <c r="DG200" s="65"/>
      <c r="DH200" s="66"/>
      <c r="DI200" s="66"/>
      <c r="DJ200" s="62"/>
      <c r="DK200"/>
      <c r="DL200" s="64"/>
      <c r="DM200" s="62"/>
      <c r="DN200"/>
      <c r="DO200"/>
      <c r="DP200"/>
    </row>
    <row r="201" spans="1:120" ht="8.25" customHeight="1" x14ac:dyDescent="0.25">
      <c r="A201" s="4"/>
      <c r="BD201" s="16"/>
      <c r="BE201" s="16"/>
      <c r="BF201" s="16"/>
      <c r="BG201" s="17"/>
      <c r="BH201" s="16"/>
      <c r="BI201" s="16"/>
      <c r="BJ201" s="16"/>
      <c r="BK201" s="16"/>
      <c r="BL201" s="239"/>
      <c r="BM201" s="16"/>
      <c r="BN201" s="16"/>
      <c r="BO201" s="16"/>
      <c r="BP201" s="16"/>
      <c r="BQ201" s="16"/>
      <c r="BR201" s="16"/>
      <c r="BS201" s="16"/>
      <c r="BZ201" s="61"/>
      <c r="CA201" s="61"/>
      <c r="CB201" s="61"/>
      <c r="CC201" s="61"/>
      <c r="CD201" s="62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4"/>
      <c r="CW201" s="62"/>
      <c r="CX201"/>
      <c r="CY201" s="65"/>
      <c r="CZ201" s="66"/>
      <c r="DA201" s="66"/>
      <c r="DB201" s="62"/>
      <c r="DC201"/>
      <c r="DD201" s="64"/>
      <c r="DE201" s="62"/>
      <c r="DF201"/>
      <c r="DG201" s="65"/>
      <c r="DH201" s="66"/>
      <c r="DI201" s="66"/>
      <c r="DJ201" s="62"/>
      <c r="DK201"/>
      <c r="DL201" s="64"/>
      <c r="DM201" s="62"/>
      <c r="DN201"/>
      <c r="DO201"/>
      <c r="DP201"/>
    </row>
    <row r="202" spans="1:120" ht="12.75" customHeight="1" x14ac:dyDescent="0.25">
      <c r="A202" s="4"/>
      <c r="BA202" s="18"/>
      <c r="BD202" s="16"/>
      <c r="BE202" s="16"/>
      <c r="BF202" s="16"/>
      <c r="BG202" s="17"/>
      <c r="BH202" s="16"/>
      <c r="BI202" s="16"/>
      <c r="BJ202" s="16"/>
      <c r="BK202" s="16"/>
      <c r="BL202" s="239"/>
      <c r="BM202" s="16"/>
      <c r="BN202" s="16"/>
      <c r="BO202" s="16"/>
      <c r="BP202" s="16"/>
      <c r="BQ202" s="16"/>
      <c r="BR202" s="16"/>
      <c r="BS202" s="16"/>
      <c r="BZ202" s="61"/>
      <c r="CA202" s="61"/>
      <c r="CB202" s="61"/>
      <c r="CC202" s="61"/>
      <c r="CD202" s="62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4"/>
      <c r="CW202" s="62"/>
      <c r="CX202"/>
      <c r="CY202" s="65"/>
      <c r="CZ202" s="66"/>
      <c r="DA202" s="66"/>
      <c r="DB202" s="62"/>
      <c r="DC202"/>
      <c r="DD202" s="64"/>
      <c r="DE202" s="62"/>
      <c r="DF202"/>
      <c r="DG202" s="65"/>
      <c r="DH202" s="66"/>
      <c r="DI202" s="66"/>
      <c r="DJ202" s="62"/>
      <c r="DK202"/>
      <c r="DL202" s="64"/>
      <c r="DM202" s="62"/>
      <c r="DN202"/>
      <c r="DO202"/>
      <c r="DP202"/>
    </row>
    <row r="203" spans="1:120" ht="12.75" customHeight="1" x14ac:dyDescent="0.25">
      <c r="A203" s="4"/>
      <c r="BA203" s="18"/>
      <c r="BD203" s="16"/>
      <c r="BE203" s="16"/>
      <c r="BF203" s="16"/>
      <c r="BG203" s="17"/>
      <c r="BH203" s="16"/>
      <c r="BI203" s="16"/>
      <c r="BJ203" s="16"/>
      <c r="BK203" s="16"/>
      <c r="BL203" s="239"/>
      <c r="BM203" s="16"/>
      <c r="BN203" s="16"/>
      <c r="BO203" s="16"/>
      <c r="BP203" s="16"/>
      <c r="BQ203" s="16"/>
      <c r="BR203" s="16"/>
      <c r="BS203" s="16"/>
      <c r="BZ203" s="61"/>
      <c r="CA203" s="61"/>
      <c r="CB203" s="61"/>
      <c r="CC203" s="61"/>
      <c r="CD203" s="62"/>
      <c r="CE203" s="63"/>
      <c r="CF203" s="63"/>
      <c r="CG203" s="63"/>
      <c r="CH203" s="63"/>
      <c r="CI203" s="63"/>
      <c r="CJ203" s="63"/>
      <c r="CK203" s="63"/>
      <c r="CL203" s="63"/>
      <c r="CM203" s="63"/>
      <c r="CN203" s="63"/>
      <c r="CO203" s="63"/>
      <c r="CP203" s="63"/>
      <c r="CQ203" s="63"/>
      <c r="CR203" s="63"/>
      <c r="CS203" s="63"/>
      <c r="CT203" s="63"/>
      <c r="CU203" s="63"/>
      <c r="CV203" s="64"/>
      <c r="CW203" s="62"/>
      <c r="CX203"/>
      <c r="CY203" s="65"/>
      <c r="CZ203" s="66"/>
      <c r="DA203" s="66"/>
      <c r="DB203" s="62"/>
      <c r="DC203"/>
      <c r="DD203" s="64"/>
      <c r="DE203" s="62"/>
      <c r="DF203"/>
      <c r="DG203" s="65"/>
      <c r="DH203" s="66"/>
      <c r="DI203" s="66"/>
      <c r="DJ203" s="62"/>
      <c r="DK203"/>
      <c r="DL203" s="64"/>
      <c r="DM203" s="62"/>
      <c r="DN203"/>
      <c r="DO203"/>
      <c r="DP203"/>
    </row>
    <row r="204" spans="1:120" ht="12.75" customHeight="1" x14ac:dyDescent="0.25">
      <c r="A204" s="4"/>
      <c r="BA204" s="18"/>
      <c r="BD204" s="16"/>
      <c r="BE204" s="16"/>
      <c r="BF204" s="16"/>
      <c r="BG204" s="17"/>
      <c r="BH204" s="16"/>
      <c r="BI204" s="16"/>
      <c r="BJ204" s="16"/>
      <c r="BK204" s="16"/>
      <c r="BL204" s="239"/>
      <c r="BM204" s="16"/>
      <c r="BN204" s="16"/>
      <c r="BO204" s="16"/>
      <c r="BP204" s="16"/>
      <c r="BQ204" s="16"/>
      <c r="BR204" s="16"/>
      <c r="BS204" s="16"/>
      <c r="BZ204" s="61"/>
      <c r="CA204" s="61"/>
      <c r="CB204" s="61"/>
      <c r="CC204" s="61"/>
      <c r="CD204" s="62"/>
      <c r="CE204" s="63"/>
      <c r="CF204" s="63"/>
      <c r="CG204" s="63"/>
      <c r="CH204" s="63"/>
      <c r="CI204" s="63"/>
      <c r="CJ204" s="63"/>
      <c r="CK204" s="63"/>
      <c r="CL204" s="63"/>
      <c r="CM204" s="63"/>
      <c r="CN204" s="63"/>
      <c r="CO204" s="63"/>
      <c r="CP204" s="63"/>
      <c r="CQ204" s="63"/>
      <c r="CR204" s="63"/>
      <c r="CS204" s="63"/>
      <c r="CT204" s="63"/>
      <c r="CU204" s="63"/>
      <c r="CV204" s="64"/>
      <c r="CW204" s="62"/>
      <c r="CX204"/>
      <c r="CY204" s="65"/>
      <c r="CZ204" s="66"/>
      <c r="DA204" s="66"/>
      <c r="DB204" s="62"/>
      <c r="DC204"/>
      <c r="DD204" s="64"/>
      <c r="DE204" s="62"/>
      <c r="DF204"/>
      <c r="DG204" s="65"/>
      <c r="DH204" s="66"/>
      <c r="DI204" s="66"/>
      <c r="DJ204" s="62"/>
      <c r="DK204"/>
      <c r="DL204" s="64"/>
      <c r="DM204" s="62"/>
      <c r="DN204"/>
      <c r="DO204"/>
      <c r="DP204"/>
    </row>
    <row r="205" spans="1:120" ht="13.5" customHeight="1" x14ac:dyDescent="0.25">
      <c r="A205" s="4"/>
      <c r="BA205" s="18"/>
      <c r="BD205" s="16"/>
      <c r="BE205" s="16"/>
      <c r="BF205" s="16"/>
      <c r="BG205" s="17"/>
      <c r="BH205" s="16"/>
      <c r="BI205" s="16"/>
      <c r="BJ205" s="16"/>
      <c r="BK205" s="16"/>
      <c r="BL205" s="239"/>
      <c r="BM205" s="16"/>
      <c r="BN205" s="16"/>
      <c r="BO205" s="16"/>
      <c r="BP205" s="16"/>
      <c r="BQ205" s="16"/>
      <c r="BR205" s="16"/>
      <c r="BS205" s="16"/>
      <c r="BZ205" s="61"/>
      <c r="CA205" s="61"/>
      <c r="CB205" s="61"/>
      <c r="CC205" s="61"/>
      <c r="CD205" s="62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4"/>
      <c r="CW205" s="62"/>
      <c r="CX205"/>
      <c r="CY205" s="65"/>
      <c r="CZ205" s="66"/>
      <c r="DA205" s="66"/>
      <c r="DB205" s="62"/>
      <c r="DC205"/>
      <c r="DD205" s="64"/>
      <c r="DE205" s="62"/>
      <c r="DF205"/>
      <c r="DG205" s="65"/>
      <c r="DH205" s="66"/>
      <c r="DI205" s="66"/>
      <c r="DJ205" s="62"/>
      <c r="DK205"/>
      <c r="DL205" s="64"/>
      <c r="DM205" s="62"/>
      <c r="DN205"/>
      <c r="DO205"/>
      <c r="DP205"/>
    </row>
    <row r="206" spans="1:120" ht="15" hidden="1" customHeight="1" x14ac:dyDescent="0.25">
      <c r="A206" s="4"/>
      <c r="BA206" s="18"/>
      <c r="BD206" s="16"/>
      <c r="BE206" s="16"/>
      <c r="BF206" s="16"/>
      <c r="BG206" s="17"/>
      <c r="BH206" s="16"/>
      <c r="BI206" s="16"/>
      <c r="BJ206" s="16"/>
      <c r="BK206" s="16"/>
      <c r="BL206" s="239"/>
      <c r="BM206" s="16"/>
      <c r="BN206" s="16"/>
      <c r="BO206" s="16"/>
      <c r="BP206" s="16"/>
      <c r="BQ206" s="16"/>
      <c r="BR206" s="16"/>
      <c r="BS206" s="16"/>
      <c r="BZ206" s="61"/>
      <c r="CA206" s="61"/>
      <c r="CB206" s="61"/>
      <c r="CC206" s="52"/>
      <c r="CD206" s="62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4"/>
      <c r="CW206" s="62"/>
      <c r="CX206"/>
      <c r="CY206" s="65"/>
      <c r="CZ206" s="66"/>
      <c r="DA206" s="66"/>
      <c r="DB206" s="62"/>
      <c r="DC206"/>
      <c r="DD206" s="64"/>
      <c r="DE206" s="62"/>
      <c r="DF206"/>
      <c r="DG206" s="65"/>
      <c r="DH206" s="66"/>
      <c r="DI206" s="66"/>
      <c r="DJ206" s="62"/>
      <c r="DK206"/>
      <c r="DL206" s="64"/>
      <c r="DM206" s="62"/>
      <c r="DN206"/>
      <c r="DO206"/>
      <c r="DP206"/>
    </row>
    <row r="207" spans="1:120" ht="5.25" hidden="1" customHeight="1" x14ac:dyDescent="0.25">
      <c r="A207" s="27"/>
      <c r="BD207" s="16"/>
      <c r="BE207" s="16"/>
      <c r="BF207" s="16"/>
      <c r="BG207" s="17"/>
      <c r="BH207" s="16"/>
      <c r="BI207" s="16"/>
      <c r="BJ207" s="16"/>
      <c r="BK207" s="16"/>
      <c r="BL207" s="239"/>
      <c r="BM207" s="16"/>
      <c r="BN207" s="16"/>
      <c r="BO207" s="16"/>
      <c r="BP207" s="16"/>
      <c r="BQ207" s="16"/>
      <c r="BR207" s="16"/>
      <c r="BS207" s="16"/>
      <c r="BZ207" s="61"/>
      <c r="CA207" s="61"/>
      <c r="CB207" s="61"/>
      <c r="CC207" s="52"/>
      <c r="CD207" s="62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4"/>
      <c r="CW207" s="62"/>
      <c r="CX207"/>
      <c r="CY207" s="65"/>
      <c r="CZ207" s="66"/>
      <c r="DA207" s="66"/>
      <c r="DB207" s="62"/>
      <c r="DC207"/>
      <c r="DD207" s="64"/>
      <c r="DE207" s="62"/>
      <c r="DF207"/>
      <c r="DG207" s="65"/>
      <c r="DH207" s="66"/>
      <c r="DI207" s="66"/>
      <c r="DJ207" s="62"/>
      <c r="DK207"/>
      <c r="DL207" s="64"/>
      <c r="DM207" s="62"/>
      <c r="DN207"/>
      <c r="DO207"/>
      <c r="DP207"/>
    </row>
    <row r="208" spans="1:120" ht="11.25" hidden="1" customHeight="1" x14ac:dyDescent="0.2">
      <c r="A208" s="4"/>
      <c r="BD208" s="16"/>
      <c r="BE208" s="16"/>
      <c r="BF208" s="16"/>
      <c r="BG208" s="17"/>
    </row>
    <row r="209" spans="1:59" x14ac:dyDescent="0.2">
      <c r="A209" s="27"/>
      <c r="BD209" s="16"/>
      <c r="BE209" s="16"/>
      <c r="BF209" s="16"/>
      <c r="BG209" s="17"/>
    </row>
    <row r="210" spans="1:59" x14ac:dyDescent="0.2">
      <c r="BD210" s="16"/>
      <c r="BE210" s="16"/>
      <c r="BF210" s="16"/>
      <c r="BG210" s="17"/>
    </row>
    <row r="211" spans="1:59" x14ac:dyDescent="0.2">
      <c r="BD211" s="16"/>
      <c r="BE211" s="16"/>
      <c r="BF211" s="16"/>
      <c r="BG211" s="17"/>
    </row>
    <row r="212" spans="1:59" x14ac:dyDescent="0.2">
      <c r="BD212" s="16"/>
      <c r="BE212" s="16"/>
      <c r="BF212" s="16"/>
      <c r="BG212" s="17"/>
    </row>
    <row r="213" spans="1:59" x14ac:dyDescent="0.2">
      <c r="BD213" s="16"/>
      <c r="BE213" s="16"/>
      <c r="BF213" s="16"/>
      <c r="BG213" s="17"/>
    </row>
    <row r="214" spans="1:59" x14ac:dyDescent="0.2">
      <c r="BD214" s="16"/>
      <c r="BE214" s="16"/>
      <c r="BF214" s="16"/>
      <c r="BG214" s="17"/>
    </row>
    <row r="215" spans="1:59" x14ac:dyDescent="0.2">
      <c r="BD215" s="16"/>
      <c r="BE215" s="16"/>
      <c r="BF215" s="16"/>
      <c r="BG215" s="17"/>
    </row>
    <row r="216" spans="1:59" x14ac:dyDescent="0.2">
      <c r="BD216" s="16"/>
      <c r="BE216" s="16"/>
      <c r="BF216" s="16"/>
      <c r="BG216" s="17"/>
    </row>
    <row r="217" spans="1:59" x14ac:dyDescent="0.2">
      <c r="BD217" s="16"/>
      <c r="BE217" s="16"/>
      <c r="BF217" s="16"/>
      <c r="BG217" s="17"/>
    </row>
    <row r="218" spans="1:59" x14ac:dyDescent="0.2">
      <c r="BD218" s="16"/>
      <c r="BE218" s="16"/>
      <c r="BF218" s="16"/>
      <c r="BG218" s="17"/>
    </row>
    <row r="219" spans="1:59" x14ac:dyDescent="0.2">
      <c r="BD219" s="16"/>
      <c r="BE219" s="16"/>
      <c r="BF219" s="16"/>
      <c r="BG219" s="17"/>
    </row>
    <row r="220" spans="1:59" x14ac:dyDescent="0.2">
      <c r="BD220" s="16"/>
      <c r="BE220" s="16"/>
      <c r="BF220" s="16"/>
      <c r="BG220" s="17"/>
    </row>
    <row r="221" spans="1:59" x14ac:dyDescent="0.2">
      <c r="BD221" s="16"/>
      <c r="BE221" s="16"/>
      <c r="BF221" s="16"/>
      <c r="BG221" s="17"/>
    </row>
    <row r="222" spans="1:59" x14ac:dyDescent="0.2">
      <c r="BD222" s="16"/>
      <c r="BE222" s="16"/>
      <c r="BF222" s="16"/>
      <c r="BG222" s="17"/>
    </row>
    <row r="223" spans="1:59" x14ac:dyDescent="0.2">
      <c r="BD223" s="16"/>
      <c r="BE223" s="16"/>
      <c r="BF223" s="16"/>
      <c r="BG223" s="17"/>
    </row>
    <row r="224" spans="1:59" x14ac:dyDescent="0.2">
      <c r="BD224" s="16"/>
      <c r="BE224" s="16"/>
      <c r="BF224" s="16"/>
      <c r="BG224" s="17"/>
    </row>
    <row r="225" spans="56:59" x14ac:dyDescent="0.2">
      <c r="BD225" s="16"/>
      <c r="BE225" s="16"/>
      <c r="BF225" s="16"/>
      <c r="BG225" s="17"/>
    </row>
    <row r="226" spans="56:59" x14ac:dyDescent="0.2">
      <c r="BD226" s="16"/>
      <c r="BE226" s="16"/>
      <c r="BF226" s="16"/>
      <c r="BG226" s="17"/>
    </row>
    <row r="227" spans="56:59" x14ac:dyDescent="0.2">
      <c r="BD227" s="16"/>
      <c r="BE227" s="16"/>
      <c r="BF227" s="16"/>
      <c r="BG227" s="17"/>
    </row>
    <row r="228" spans="56:59" x14ac:dyDescent="0.2">
      <c r="BD228" s="16"/>
      <c r="BE228" s="16"/>
      <c r="BF228" s="16"/>
      <c r="BG228" s="17"/>
    </row>
    <row r="229" spans="56:59" x14ac:dyDescent="0.2">
      <c r="BD229" s="16"/>
      <c r="BE229" s="16"/>
      <c r="BF229" s="16"/>
      <c r="BG229" s="17"/>
    </row>
    <row r="230" spans="56:59" x14ac:dyDescent="0.2">
      <c r="BD230" s="16"/>
      <c r="BE230" s="16"/>
      <c r="BF230" s="16"/>
      <c r="BG230" s="17"/>
    </row>
    <row r="231" spans="56:59" x14ac:dyDescent="0.2">
      <c r="BD231" s="16"/>
      <c r="BE231" s="16"/>
      <c r="BF231" s="16"/>
      <c r="BG231" s="17"/>
    </row>
    <row r="232" spans="56:59" x14ac:dyDescent="0.2">
      <c r="BD232" s="16"/>
      <c r="BE232" s="16"/>
      <c r="BF232" s="16"/>
      <c r="BG232" s="17"/>
    </row>
    <row r="233" spans="56:59" x14ac:dyDescent="0.2">
      <c r="BD233" s="16"/>
      <c r="BE233" s="16"/>
      <c r="BF233" s="16"/>
      <c r="BG233" s="17"/>
    </row>
    <row r="234" spans="56:59" x14ac:dyDescent="0.2">
      <c r="BD234" s="16"/>
      <c r="BE234" s="16"/>
      <c r="BF234" s="16"/>
      <c r="BG234" s="17"/>
    </row>
    <row r="235" spans="56:59" x14ac:dyDescent="0.2">
      <c r="BD235" s="16"/>
      <c r="BE235" s="16"/>
      <c r="BF235" s="16"/>
      <c r="BG235" s="17"/>
    </row>
    <row r="236" spans="56:59" x14ac:dyDescent="0.2">
      <c r="BD236" s="16"/>
      <c r="BE236" s="16"/>
      <c r="BF236" s="16"/>
      <c r="BG236" s="17"/>
    </row>
    <row r="237" spans="56:59" x14ac:dyDescent="0.2">
      <c r="BD237" s="16"/>
      <c r="BE237" s="16"/>
      <c r="BF237" s="16"/>
      <c r="BG237" s="17"/>
    </row>
    <row r="238" spans="56:59" x14ac:dyDescent="0.2">
      <c r="BD238" s="16"/>
      <c r="BE238" s="16"/>
      <c r="BF238" s="16"/>
      <c r="BG238" s="17"/>
    </row>
    <row r="239" spans="56:59" x14ac:dyDescent="0.2">
      <c r="BD239" s="16"/>
      <c r="BE239" s="16"/>
      <c r="BF239" s="16"/>
      <c r="BG239" s="17"/>
    </row>
    <row r="240" spans="56:59" x14ac:dyDescent="0.2">
      <c r="BD240" s="16"/>
      <c r="BE240" s="16"/>
      <c r="BF240" s="16"/>
      <c r="BG240" s="17"/>
    </row>
    <row r="241" spans="56:59" x14ac:dyDescent="0.2">
      <c r="BD241" s="16"/>
      <c r="BE241" s="16"/>
      <c r="BF241" s="16"/>
      <c r="BG241" s="17"/>
    </row>
    <row r="242" spans="56:59" x14ac:dyDescent="0.2">
      <c r="BD242" s="16"/>
      <c r="BE242" s="16"/>
      <c r="BF242" s="16"/>
      <c r="BG242" s="17"/>
    </row>
    <row r="243" spans="56:59" x14ac:dyDescent="0.2">
      <c r="BD243" s="16"/>
      <c r="BE243" s="16"/>
      <c r="BF243" s="16"/>
      <c r="BG243" s="17"/>
    </row>
    <row r="244" spans="56:59" x14ac:dyDescent="0.2">
      <c r="BD244" s="16"/>
      <c r="BE244" s="16"/>
      <c r="BF244" s="16"/>
      <c r="BG244" s="17"/>
    </row>
    <row r="245" spans="56:59" x14ac:dyDescent="0.2">
      <c r="BD245" s="16"/>
      <c r="BE245" s="16"/>
      <c r="BF245" s="16"/>
      <c r="BG245" s="17"/>
    </row>
    <row r="246" spans="56:59" x14ac:dyDescent="0.2">
      <c r="BD246" s="16"/>
      <c r="BE246" s="16"/>
      <c r="BF246" s="16"/>
      <c r="BG246" s="17"/>
    </row>
    <row r="247" spans="56:59" x14ac:dyDescent="0.2">
      <c r="BD247" s="16"/>
      <c r="BE247" s="16"/>
      <c r="BF247" s="16"/>
      <c r="BG247" s="17"/>
    </row>
    <row r="248" spans="56:59" x14ac:dyDescent="0.2">
      <c r="BD248" s="16"/>
      <c r="BE248" s="16"/>
      <c r="BF248" s="16"/>
      <c r="BG248" s="17"/>
    </row>
    <row r="249" spans="56:59" x14ac:dyDescent="0.2">
      <c r="BD249" s="16"/>
      <c r="BE249" s="16"/>
      <c r="BF249" s="16"/>
      <c r="BG249" s="17"/>
    </row>
    <row r="250" spans="56:59" x14ac:dyDescent="0.2">
      <c r="BD250" s="16"/>
      <c r="BE250" s="16"/>
      <c r="BF250" s="16"/>
      <c r="BG250" s="17"/>
    </row>
    <row r="251" spans="56:59" x14ac:dyDescent="0.2">
      <c r="BD251" s="16"/>
      <c r="BE251" s="16"/>
      <c r="BF251" s="16"/>
      <c r="BG251" s="17"/>
    </row>
    <row r="252" spans="56:59" x14ac:dyDescent="0.2">
      <c r="BD252" s="16"/>
      <c r="BE252" s="16"/>
      <c r="BF252" s="16"/>
      <c r="BG252" s="17"/>
    </row>
    <row r="253" spans="56:59" x14ac:dyDescent="0.2">
      <c r="BD253" s="16"/>
      <c r="BE253" s="16"/>
      <c r="BF253" s="16"/>
      <c r="BG253" s="17"/>
    </row>
    <row r="254" spans="56:59" x14ac:dyDescent="0.2">
      <c r="BD254" s="16"/>
      <c r="BE254" s="16"/>
      <c r="BF254" s="16"/>
      <c r="BG254" s="17"/>
    </row>
    <row r="255" spans="56:59" x14ac:dyDescent="0.2">
      <c r="BD255" s="16"/>
      <c r="BE255" s="16"/>
      <c r="BF255" s="16"/>
      <c r="BG255" s="17"/>
    </row>
    <row r="256" spans="56:59" x14ac:dyDescent="0.2">
      <c r="BD256" s="16"/>
      <c r="BE256" s="16"/>
      <c r="BF256" s="16"/>
      <c r="BG256" s="17"/>
    </row>
    <row r="257" spans="56:59" x14ac:dyDescent="0.2">
      <c r="BD257" s="16"/>
      <c r="BE257" s="16"/>
      <c r="BF257" s="16"/>
      <c r="BG257" s="17"/>
    </row>
    <row r="258" spans="56:59" x14ac:dyDescent="0.2">
      <c r="BD258" s="16"/>
      <c r="BE258" s="16"/>
      <c r="BF258" s="16"/>
      <c r="BG258" s="17"/>
    </row>
    <row r="259" spans="56:59" x14ac:dyDescent="0.2">
      <c r="BD259" s="16"/>
      <c r="BE259" s="16"/>
      <c r="BF259" s="16"/>
      <c r="BG259" s="17"/>
    </row>
    <row r="260" spans="56:59" x14ac:dyDescent="0.2">
      <c r="BD260" s="16"/>
      <c r="BE260" s="16"/>
      <c r="BF260" s="16"/>
      <c r="BG260" s="17"/>
    </row>
    <row r="261" spans="56:59" x14ac:dyDescent="0.2">
      <c r="BD261" s="16"/>
      <c r="BE261" s="16"/>
      <c r="BF261" s="16"/>
      <c r="BG261" s="17"/>
    </row>
    <row r="262" spans="56:59" x14ac:dyDescent="0.2">
      <c r="BD262" s="16"/>
      <c r="BE262" s="16"/>
      <c r="BF262" s="16"/>
      <c r="BG262" s="17"/>
    </row>
    <row r="263" spans="56:59" x14ac:dyDescent="0.2">
      <c r="BD263" s="16"/>
      <c r="BE263" s="16"/>
      <c r="BF263" s="16"/>
      <c r="BG263" s="17"/>
    </row>
    <row r="264" spans="56:59" x14ac:dyDescent="0.2">
      <c r="BD264" s="16"/>
      <c r="BE264" s="16"/>
      <c r="BF264" s="16"/>
      <c r="BG264" s="17"/>
    </row>
    <row r="265" spans="56:59" x14ac:dyDescent="0.2">
      <c r="BD265" s="16"/>
      <c r="BE265" s="16"/>
      <c r="BF265" s="16"/>
      <c r="BG265" s="17"/>
    </row>
    <row r="266" spans="56:59" x14ac:dyDescent="0.2">
      <c r="BD266" s="16"/>
      <c r="BE266" s="16"/>
      <c r="BF266" s="16"/>
      <c r="BG266" s="17"/>
    </row>
    <row r="267" spans="56:59" x14ac:dyDescent="0.2">
      <c r="BD267" s="16"/>
      <c r="BE267" s="16"/>
      <c r="BF267" s="16"/>
      <c r="BG267" s="17"/>
    </row>
    <row r="268" spans="56:59" x14ac:dyDescent="0.2">
      <c r="BD268" s="16"/>
      <c r="BE268" s="16"/>
      <c r="BF268" s="16"/>
      <c r="BG268" s="17"/>
    </row>
    <row r="269" spans="56:59" x14ac:dyDescent="0.2">
      <c r="BD269" s="16"/>
      <c r="BE269" s="16"/>
      <c r="BF269" s="16"/>
      <c r="BG269" s="17"/>
    </row>
    <row r="270" spans="56:59" x14ac:dyDescent="0.2">
      <c r="BD270" s="16"/>
      <c r="BE270" s="16"/>
      <c r="BF270" s="16"/>
      <c r="BG270" s="17"/>
    </row>
    <row r="271" spans="56:59" x14ac:dyDescent="0.2">
      <c r="BD271" s="16"/>
      <c r="BE271" s="16"/>
      <c r="BF271" s="16"/>
      <c r="BG271" s="17"/>
    </row>
    <row r="272" spans="56:59" x14ac:dyDescent="0.2">
      <c r="BD272" s="16"/>
      <c r="BE272" s="16"/>
      <c r="BF272" s="16"/>
      <c r="BG272" s="17"/>
    </row>
    <row r="273" spans="56:59" x14ac:dyDescent="0.2">
      <c r="BD273" s="16"/>
      <c r="BE273" s="16"/>
      <c r="BF273" s="16"/>
      <c r="BG273" s="17"/>
    </row>
    <row r="274" spans="56:59" x14ac:dyDescent="0.2">
      <c r="BD274" s="16"/>
      <c r="BE274" s="16"/>
      <c r="BF274" s="16"/>
      <c r="BG274" s="17"/>
    </row>
    <row r="275" spans="56:59" x14ac:dyDescent="0.2">
      <c r="BD275" s="16"/>
      <c r="BE275" s="16"/>
      <c r="BF275" s="16"/>
      <c r="BG275" s="17"/>
    </row>
    <row r="276" spans="56:59" x14ac:dyDescent="0.2">
      <c r="BD276" s="16"/>
      <c r="BE276" s="16"/>
      <c r="BF276" s="16"/>
      <c r="BG276" s="17"/>
    </row>
    <row r="277" spans="56:59" x14ac:dyDescent="0.2">
      <c r="BD277" s="16"/>
      <c r="BE277" s="16"/>
      <c r="BF277" s="16"/>
      <c r="BG277" s="17"/>
    </row>
    <row r="278" spans="56:59" x14ac:dyDescent="0.2">
      <c r="BD278" s="16"/>
      <c r="BE278" s="16"/>
      <c r="BF278" s="16"/>
      <c r="BG278" s="17"/>
    </row>
    <row r="279" spans="56:59" x14ac:dyDescent="0.2">
      <c r="BD279" s="16"/>
      <c r="BE279" s="16"/>
      <c r="BF279" s="16"/>
      <c r="BG279" s="17"/>
    </row>
    <row r="280" spans="56:59" x14ac:dyDescent="0.2">
      <c r="BD280" s="16"/>
      <c r="BE280" s="16"/>
      <c r="BF280" s="16"/>
      <c r="BG280" s="17"/>
    </row>
    <row r="281" spans="56:59" x14ac:dyDescent="0.2">
      <c r="BD281" s="16"/>
      <c r="BE281" s="16"/>
      <c r="BF281" s="16"/>
      <c r="BG281" s="17"/>
    </row>
    <row r="282" spans="56:59" x14ac:dyDescent="0.2">
      <c r="BD282" s="16"/>
      <c r="BE282" s="16"/>
      <c r="BF282" s="16"/>
      <c r="BG282" s="17"/>
    </row>
    <row r="283" spans="56:59" x14ac:dyDescent="0.2">
      <c r="BD283" s="16"/>
      <c r="BE283" s="16"/>
      <c r="BF283" s="16"/>
      <c r="BG283" s="17"/>
    </row>
    <row r="284" spans="56:59" x14ac:dyDescent="0.2">
      <c r="BD284" s="16"/>
      <c r="BE284" s="16"/>
      <c r="BF284" s="16"/>
      <c r="BG284" s="17"/>
    </row>
    <row r="285" spans="56:59" x14ac:dyDescent="0.2">
      <c r="BD285" s="16"/>
      <c r="BE285" s="16"/>
      <c r="BF285" s="16"/>
      <c r="BG285" s="17"/>
    </row>
    <row r="286" spans="56:59" x14ac:dyDescent="0.2">
      <c r="BD286" s="16"/>
      <c r="BE286" s="16"/>
      <c r="BF286" s="16"/>
      <c r="BG286" s="17"/>
    </row>
    <row r="287" spans="56:59" x14ac:dyDescent="0.2">
      <c r="BD287" s="16"/>
      <c r="BE287" s="16"/>
      <c r="BF287" s="16"/>
      <c r="BG287" s="17"/>
    </row>
    <row r="288" spans="56:59" x14ac:dyDescent="0.2">
      <c r="BD288" s="16"/>
      <c r="BE288" s="16"/>
      <c r="BF288" s="16"/>
      <c r="BG288" s="17"/>
    </row>
    <row r="289" spans="56:59" x14ac:dyDescent="0.2">
      <c r="BD289" s="16"/>
      <c r="BE289" s="16"/>
      <c r="BF289" s="16"/>
      <c r="BG289" s="17"/>
    </row>
  </sheetData>
  <sheetProtection algorithmName="SHA-512" hashValue="E8VP9iGaIKwPeCLHhy5iE8EHPjx5vMpNbCrewpiaVC3RpuJsVzGOGKwDodtcCmxRsyUwfQLvRMkZDsuvcAsJQA==" saltValue="xj26ZUxOUbwu/X1x5DPP9w==" spinCount="100000" sheet="1" objects="1" scenarios="1"/>
  <mergeCells count="434">
    <mergeCell ref="B6:C7"/>
    <mergeCell ref="D6:J7"/>
    <mergeCell ref="P6:AU6"/>
    <mergeCell ref="P7:AC7"/>
    <mergeCell ref="AD7:AF7"/>
    <mergeCell ref="AH7:AU7"/>
    <mergeCell ref="P2:AF3"/>
    <mergeCell ref="AG2:AR2"/>
    <mergeCell ref="GY2:GZ2"/>
    <mergeCell ref="F3:I3"/>
    <mergeCell ref="AG3:AP4"/>
    <mergeCell ref="AQ3:AR4"/>
    <mergeCell ref="F4:I5"/>
    <mergeCell ref="K4:L5"/>
    <mergeCell ref="M4:N5"/>
    <mergeCell ref="P4:Q5"/>
    <mergeCell ref="P8:AC8"/>
    <mergeCell ref="AD8:AF8"/>
    <mergeCell ref="AH8:AH9"/>
    <mergeCell ref="AL8:AN9"/>
    <mergeCell ref="AP8:AR9"/>
    <mergeCell ref="D9:I9"/>
    <mergeCell ref="J9:M9"/>
    <mergeCell ref="P9:AC9"/>
    <mergeCell ref="AD9:AF9"/>
    <mergeCell ref="AN10:AR11"/>
    <mergeCell ref="AS10:AT11"/>
    <mergeCell ref="B11:H12"/>
    <mergeCell ref="I11:N12"/>
    <mergeCell ref="P11:AC11"/>
    <mergeCell ref="AD11:AF11"/>
    <mergeCell ref="P12:AC12"/>
    <mergeCell ref="AD12:AF12"/>
    <mergeCell ref="AH12:AL13"/>
    <mergeCell ref="AM12:AM13"/>
    <mergeCell ref="B10:H10"/>
    <mergeCell ref="J10:M10"/>
    <mergeCell ref="P10:AC10"/>
    <mergeCell ref="AD10:AF10"/>
    <mergeCell ref="AH10:AK11"/>
    <mergeCell ref="AL10:AL11"/>
    <mergeCell ref="AN12:AT13"/>
    <mergeCell ref="P13:AC13"/>
    <mergeCell ref="AD13:AF13"/>
    <mergeCell ref="B14:B15"/>
    <mergeCell ref="C14:C15"/>
    <mergeCell ref="D14:M15"/>
    <mergeCell ref="N14:N15"/>
    <mergeCell ref="P14:AC14"/>
    <mergeCell ref="AD14:AF14"/>
    <mergeCell ref="AI14:AL15"/>
    <mergeCell ref="AM14:AT15"/>
    <mergeCell ref="P15:AC15"/>
    <mergeCell ref="AD15:AF15"/>
    <mergeCell ref="B16:F16"/>
    <mergeCell ref="L16:N17"/>
    <mergeCell ref="P16:AC16"/>
    <mergeCell ref="AD16:AF16"/>
    <mergeCell ref="AI16:AL17"/>
    <mergeCell ref="AM16:AT17"/>
    <mergeCell ref="P17:AC17"/>
    <mergeCell ref="AD17:AF17"/>
    <mergeCell ref="B18:C19"/>
    <mergeCell ref="E18:N18"/>
    <mergeCell ref="P18:AC18"/>
    <mergeCell ref="AD18:AF18"/>
    <mergeCell ref="AW18:AW27"/>
    <mergeCell ref="E19:N19"/>
    <mergeCell ref="P19:AC19"/>
    <mergeCell ref="AD19:AF19"/>
    <mergeCell ref="B20:C20"/>
    <mergeCell ref="B22:C22"/>
    <mergeCell ref="F22:G22"/>
    <mergeCell ref="P22:AC22"/>
    <mergeCell ref="AD22:AF22"/>
    <mergeCell ref="B23:C23"/>
    <mergeCell ref="F23:G23"/>
    <mergeCell ref="F20:G20"/>
    <mergeCell ref="P20:AC20"/>
    <mergeCell ref="AD20:AF20"/>
    <mergeCell ref="B21:C21"/>
    <mergeCell ref="F21:G21"/>
    <mergeCell ref="P21:AC21"/>
    <mergeCell ref="AD21:AF21"/>
    <mergeCell ref="T28:T29"/>
    <mergeCell ref="U28:U29"/>
    <mergeCell ref="C28:C29"/>
    <mergeCell ref="D28:D29"/>
    <mergeCell ref="E28:E29"/>
    <mergeCell ref="F28:G29"/>
    <mergeCell ref="H28:H29"/>
    <mergeCell ref="I28:O29"/>
    <mergeCell ref="AH24:AT25"/>
    <mergeCell ref="B25:C25"/>
    <mergeCell ref="F25:G25"/>
    <mergeCell ref="B27:N27"/>
    <mergeCell ref="O27:V27"/>
    <mergeCell ref="Y27:AE27"/>
    <mergeCell ref="AF27:AJ28"/>
    <mergeCell ref="AK27:AL29"/>
    <mergeCell ref="AO27:AT27"/>
    <mergeCell ref="B28:B29"/>
    <mergeCell ref="B24:C24"/>
    <mergeCell ref="F24:G24"/>
    <mergeCell ref="P24:W25"/>
    <mergeCell ref="X24:Y25"/>
    <mergeCell ref="Z24:AC25"/>
    <mergeCell ref="AD24:AF25"/>
    <mergeCell ref="FH29:GX29"/>
    <mergeCell ref="F30:G30"/>
    <mergeCell ref="I30:O30"/>
    <mergeCell ref="W30:X30"/>
    <mergeCell ref="Y30:Z30"/>
    <mergeCell ref="AK30:AL30"/>
    <mergeCell ref="AM30:AN30"/>
    <mergeCell ref="AS30:AT30"/>
    <mergeCell ref="AW28:AW29"/>
    <mergeCell ref="AX28:AX29"/>
    <mergeCell ref="AY28:AY29"/>
    <mergeCell ref="AS29:AT29"/>
    <mergeCell ref="BX29:DN29"/>
    <mergeCell ref="DP29:FF29"/>
    <mergeCell ref="V28:V29"/>
    <mergeCell ref="W28:X29"/>
    <mergeCell ref="Y28:Z29"/>
    <mergeCell ref="AA28:AE28"/>
    <mergeCell ref="AM28:AN29"/>
    <mergeCell ref="AO28:AT28"/>
    <mergeCell ref="P28:P29"/>
    <mergeCell ref="Q28:Q29"/>
    <mergeCell ref="R28:R29"/>
    <mergeCell ref="S28:S29"/>
    <mergeCell ref="AS31:AT31"/>
    <mergeCell ref="F32:G32"/>
    <mergeCell ref="I32:O32"/>
    <mergeCell ref="W32:X32"/>
    <mergeCell ref="Y32:Z32"/>
    <mergeCell ref="AK32:AL32"/>
    <mergeCell ref="AM32:AN32"/>
    <mergeCell ref="AS32:AT32"/>
    <mergeCell ref="F31:G31"/>
    <mergeCell ref="I31:O31"/>
    <mergeCell ref="W31:X31"/>
    <mergeCell ref="Y31:Z31"/>
    <mergeCell ref="AK31:AL31"/>
    <mergeCell ref="AM31:AN31"/>
    <mergeCell ref="AS33:AT33"/>
    <mergeCell ref="F34:G34"/>
    <mergeCell ref="I34:O34"/>
    <mergeCell ref="W34:X34"/>
    <mergeCell ref="Y34:Z34"/>
    <mergeCell ref="AK34:AL34"/>
    <mergeCell ref="AM34:AN34"/>
    <mergeCell ref="AS34:AT34"/>
    <mergeCell ref="F33:G33"/>
    <mergeCell ref="I33:O33"/>
    <mergeCell ref="W33:X33"/>
    <mergeCell ref="Y33:Z33"/>
    <mergeCell ref="AK33:AL33"/>
    <mergeCell ref="AM33:AN33"/>
    <mergeCell ref="AS35:AT35"/>
    <mergeCell ref="F36:G36"/>
    <mergeCell ref="I36:O36"/>
    <mergeCell ref="W36:X36"/>
    <mergeCell ref="Y36:Z36"/>
    <mergeCell ref="AK36:AL36"/>
    <mergeCell ref="AM36:AN36"/>
    <mergeCell ref="AS36:AT36"/>
    <mergeCell ref="F35:G35"/>
    <mergeCell ref="I35:O35"/>
    <mergeCell ref="W35:X35"/>
    <mergeCell ref="Y35:Z35"/>
    <mergeCell ref="AK35:AL35"/>
    <mergeCell ref="AM35:AN35"/>
    <mergeCell ref="AS37:AT37"/>
    <mergeCell ref="F38:G38"/>
    <mergeCell ref="I38:O38"/>
    <mergeCell ref="W38:X38"/>
    <mergeCell ref="Y38:Z38"/>
    <mergeCell ref="AK38:AL38"/>
    <mergeCell ref="AM38:AN38"/>
    <mergeCell ref="AS38:AT38"/>
    <mergeCell ref="F37:G37"/>
    <mergeCell ref="I37:O37"/>
    <mergeCell ref="W37:X37"/>
    <mergeCell ref="Y37:Z37"/>
    <mergeCell ref="AK37:AL37"/>
    <mergeCell ref="AM37:AN37"/>
    <mergeCell ref="AS39:AT39"/>
    <mergeCell ref="F40:G40"/>
    <mergeCell ref="I40:O40"/>
    <mergeCell ref="W40:X40"/>
    <mergeCell ref="Y40:Z40"/>
    <mergeCell ref="AK40:AL40"/>
    <mergeCell ref="AM40:AN40"/>
    <mergeCell ref="AS40:AT40"/>
    <mergeCell ref="F39:G39"/>
    <mergeCell ref="I39:O39"/>
    <mergeCell ref="W39:X39"/>
    <mergeCell ref="Y39:Z39"/>
    <mergeCell ref="AK39:AL39"/>
    <mergeCell ref="AM39:AN39"/>
    <mergeCell ref="BH45:BK45"/>
    <mergeCell ref="B46:Y46"/>
    <mergeCell ref="AA46:AH46"/>
    <mergeCell ref="B47:Y47"/>
    <mergeCell ref="AD47:AH47"/>
    <mergeCell ref="AQ47:AT47"/>
    <mergeCell ref="W41:Z41"/>
    <mergeCell ref="AB41:AF41"/>
    <mergeCell ref="AN41:AQ41"/>
    <mergeCell ref="AA42:AH43"/>
    <mergeCell ref="E43:Y43"/>
    <mergeCell ref="AK43:AT46"/>
    <mergeCell ref="B44:Y44"/>
    <mergeCell ref="AA44:AH45"/>
    <mergeCell ref="B45:Y45"/>
    <mergeCell ref="B48:Y48"/>
    <mergeCell ref="AD48:AH48"/>
    <mergeCell ref="O52:AD52"/>
    <mergeCell ref="AH52:AM53"/>
    <mergeCell ref="AN52:AS53"/>
    <mergeCell ref="AW52:AW57"/>
    <mergeCell ref="O53:AD53"/>
    <mergeCell ref="E54:H54"/>
    <mergeCell ref="O54:Q55"/>
    <mergeCell ref="J55:L55"/>
    <mergeCell ref="AA55:AE55"/>
    <mergeCell ref="B56:B57"/>
    <mergeCell ref="C56:C57"/>
    <mergeCell ref="D56:D57"/>
    <mergeCell ref="E56:E57"/>
    <mergeCell ref="F56:G57"/>
    <mergeCell ref="H56:H57"/>
    <mergeCell ref="I56:O57"/>
    <mergeCell ref="P56:P57"/>
    <mergeCell ref="Q56:Q57"/>
    <mergeCell ref="AY56:AY57"/>
    <mergeCell ref="AK57:AL57"/>
    <mergeCell ref="BX57:DN57"/>
    <mergeCell ref="DP57:FF57"/>
    <mergeCell ref="FH57:GX57"/>
    <mergeCell ref="F58:G58"/>
    <mergeCell ref="I58:O58"/>
    <mergeCell ref="W58:X58"/>
    <mergeCell ref="Y58:Z58"/>
    <mergeCell ref="AK58:AL58"/>
    <mergeCell ref="Y56:Z57"/>
    <mergeCell ref="AA56:AE56"/>
    <mergeCell ref="AF56:AJ56"/>
    <mergeCell ref="AM56:AN57"/>
    <mergeCell ref="AO56:AT56"/>
    <mergeCell ref="AX56:AX57"/>
    <mergeCell ref="R56:R57"/>
    <mergeCell ref="S56:S57"/>
    <mergeCell ref="T56:T57"/>
    <mergeCell ref="U56:U57"/>
    <mergeCell ref="V56:V57"/>
    <mergeCell ref="W56:X57"/>
    <mergeCell ref="AM58:AN58"/>
    <mergeCell ref="AS58:AT58"/>
    <mergeCell ref="F59:G59"/>
    <mergeCell ref="I59:O59"/>
    <mergeCell ref="W59:X59"/>
    <mergeCell ref="Y59:Z59"/>
    <mergeCell ref="AK59:AL59"/>
    <mergeCell ref="AM59:AN59"/>
    <mergeCell ref="AS59:AT59"/>
    <mergeCell ref="AS60:AT60"/>
    <mergeCell ref="F61:G61"/>
    <mergeCell ref="I61:O61"/>
    <mergeCell ref="W61:X61"/>
    <mergeCell ref="Y61:Z61"/>
    <mergeCell ref="AK61:AL61"/>
    <mergeCell ref="AM61:AN61"/>
    <mergeCell ref="AS61:AT61"/>
    <mergeCell ref="F60:G60"/>
    <mergeCell ref="I60:O60"/>
    <mergeCell ref="W60:X60"/>
    <mergeCell ref="Y60:Z60"/>
    <mergeCell ref="AK60:AL60"/>
    <mergeCell ref="AM60:AN60"/>
    <mergeCell ref="AS62:AT62"/>
    <mergeCell ref="F63:G63"/>
    <mergeCell ref="I63:O63"/>
    <mergeCell ref="W63:X63"/>
    <mergeCell ref="Y63:Z63"/>
    <mergeCell ref="AK63:AL63"/>
    <mergeCell ref="AM63:AN63"/>
    <mergeCell ref="AS63:AT63"/>
    <mergeCell ref="F62:G62"/>
    <mergeCell ref="I62:O62"/>
    <mergeCell ref="W62:X62"/>
    <mergeCell ref="Y62:Z62"/>
    <mergeCell ref="AK62:AL62"/>
    <mergeCell ref="AM62:AN62"/>
    <mergeCell ref="AS64:AT64"/>
    <mergeCell ref="F65:G65"/>
    <mergeCell ref="I65:O65"/>
    <mergeCell ref="W65:X65"/>
    <mergeCell ref="Y65:Z65"/>
    <mergeCell ref="AK65:AL65"/>
    <mergeCell ref="AM65:AN65"/>
    <mergeCell ref="AS65:AT65"/>
    <mergeCell ref="F64:G64"/>
    <mergeCell ref="I64:O64"/>
    <mergeCell ref="W64:X64"/>
    <mergeCell ref="Y64:Z64"/>
    <mergeCell ref="AK64:AL64"/>
    <mergeCell ref="AM64:AN64"/>
    <mergeCell ref="AS66:AT66"/>
    <mergeCell ref="F67:G67"/>
    <mergeCell ref="I67:O67"/>
    <mergeCell ref="W67:X67"/>
    <mergeCell ref="Y67:Z67"/>
    <mergeCell ref="AK67:AL67"/>
    <mergeCell ref="AM67:AN67"/>
    <mergeCell ref="AS67:AT67"/>
    <mergeCell ref="F66:G66"/>
    <mergeCell ref="I66:O66"/>
    <mergeCell ref="W66:X66"/>
    <mergeCell ref="Y66:Z66"/>
    <mergeCell ref="AK66:AL66"/>
    <mergeCell ref="AM66:AN66"/>
    <mergeCell ref="AS68:AT68"/>
    <mergeCell ref="F69:G69"/>
    <mergeCell ref="I69:O69"/>
    <mergeCell ref="W69:X69"/>
    <mergeCell ref="Y69:Z69"/>
    <mergeCell ref="AK69:AL69"/>
    <mergeCell ref="AM69:AN69"/>
    <mergeCell ref="AS69:AT69"/>
    <mergeCell ref="F68:G68"/>
    <mergeCell ref="I68:O68"/>
    <mergeCell ref="W68:X68"/>
    <mergeCell ref="Y68:Z68"/>
    <mergeCell ref="AK68:AL68"/>
    <mergeCell ref="AM68:AN68"/>
    <mergeCell ref="AS70:AT70"/>
    <mergeCell ref="F71:G71"/>
    <mergeCell ref="I71:O71"/>
    <mergeCell ref="W71:X71"/>
    <mergeCell ref="Y71:Z71"/>
    <mergeCell ref="AK71:AL71"/>
    <mergeCell ref="AM71:AN71"/>
    <mergeCell ref="AS71:AT71"/>
    <mergeCell ref="F70:G70"/>
    <mergeCell ref="I70:O70"/>
    <mergeCell ref="W70:X70"/>
    <mergeCell ref="Y70:Z70"/>
    <mergeCell ref="AK70:AL70"/>
    <mergeCell ref="AM70:AN70"/>
    <mergeCell ref="AS72:AT72"/>
    <mergeCell ref="F73:G73"/>
    <mergeCell ref="I73:O73"/>
    <mergeCell ref="W73:X73"/>
    <mergeCell ref="Y73:Z73"/>
    <mergeCell ref="AK73:AL73"/>
    <mergeCell ref="AM73:AN73"/>
    <mergeCell ref="AS73:AT73"/>
    <mergeCell ref="F72:G72"/>
    <mergeCell ref="I72:O72"/>
    <mergeCell ref="W72:X72"/>
    <mergeCell ref="Y72:Z72"/>
    <mergeCell ref="AK72:AL72"/>
    <mergeCell ref="AM72:AN72"/>
    <mergeCell ref="AS74:AT74"/>
    <mergeCell ref="F75:G75"/>
    <mergeCell ref="I75:O75"/>
    <mergeCell ref="W75:X75"/>
    <mergeCell ref="Y75:Z75"/>
    <mergeCell ref="AK75:AL75"/>
    <mergeCell ref="AM75:AN75"/>
    <mergeCell ref="AS75:AT75"/>
    <mergeCell ref="F74:G74"/>
    <mergeCell ref="I74:O74"/>
    <mergeCell ref="W74:X74"/>
    <mergeCell ref="Y74:Z74"/>
    <mergeCell ref="AK74:AL74"/>
    <mergeCell ref="AM74:AN74"/>
    <mergeCell ref="AS76:AT76"/>
    <mergeCell ref="F77:G77"/>
    <mergeCell ref="I77:O77"/>
    <mergeCell ref="W77:X77"/>
    <mergeCell ref="Y77:Z77"/>
    <mergeCell ref="AK77:AL77"/>
    <mergeCell ref="AM77:AN77"/>
    <mergeCell ref="AS77:AT77"/>
    <mergeCell ref="F76:G76"/>
    <mergeCell ref="I76:O76"/>
    <mergeCell ref="W76:X76"/>
    <mergeCell ref="Y76:Z76"/>
    <mergeCell ref="AK76:AL76"/>
    <mergeCell ref="AM76:AN76"/>
    <mergeCell ref="AS78:AT78"/>
    <mergeCell ref="F79:G79"/>
    <mergeCell ref="I79:O79"/>
    <mergeCell ref="W79:X79"/>
    <mergeCell ref="Y79:Z79"/>
    <mergeCell ref="AK79:AL79"/>
    <mergeCell ref="AM79:AN79"/>
    <mergeCell ref="AS79:AT79"/>
    <mergeCell ref="F78:G78"/>
    <mergeCell ref="I78:O78"/>
    <mergeCell ref="W78:X78"/>
    <mergeCell ref="Y78:Z78"/>
    <mergeCell ref="AK78:AL78"/>
    <mergeCell ref="AM78:AN78"/>
    <mergeCell ref="AS80:AT80"/>
    <mergeCell ref="W81:Z81"/>
    <mergeCell ref="AB81:AF81"/>
    <mergeCell ref="AO81:AQ81"/>
    <mergeCell ref="AR81:AU81"/>
    <mergeCell ref="P82:V83"/>
    <mergeCell ref="W82:Z83"/>
    <mergeCell ref="AA82:AH83"/>
    <mergeCell ref="F80:G80"/>
    <mergeCell ref="I80:O80"/>
    <mergeCell ref="W80:X80"/>
    <mergeCell ref="Y80:Z80"/>
    <mergeCell ref="AK80:AL80"/>
    <mergeCell ref="AM80:AN80"/>
    <mergeCell ref="B87:Y87"/>
    <mergeCell ref="AD87:AH87"/>
    <mergeCell ref="AQ87:AT87"/>
    <mergeCell ref="B88:Y88"/>
    <mergeCell ref="AD88:AH88"/>
    <mergeCell ref="E83:O83"/>
    <mergeCell ref="AK83:AU86"/>
    <mergeCell ref="B84:Y84"/>
    <mergeCell ref="AA84:AH85"/>
    <mergeCell ref="B85:Y85"/>
    <mergeCell ref="B86:Y86"/>
    <mergeCell ref="AA86:AH86"/>
  </mergeCells>
  <phoneticPr fontId="3" type="noConversion"/>
  <conditionalFormatting sqref="W41:Z41 W81:Z81">
    <cfRule type="cellIs" dxfId="200" priority="91" stopIfTrue="1" operator="equal">
      <formula>0</formula>
    </cfRule>
  </conditionalFormatting>
  <conditionalFormatting sqref="AH10">
    <cfRule type="expression" dxfId="199" priority="92" stopIfTrue="1">
      <formula>$BR$22=$BO$7</formula>
    </cfRule>
  </conditionalFormatting>
  <conditionalFormatting sqref="AN10">
    <cfRule type="expression" dxfId="198" priority="93" stopIfTrue="1">
      <formula>$BR$24=$BO$7</formula>
    </cfRule>
  </conditionalFormatting>
  <conditionalFormatting sqref="U28 U56">
    <cfRule type="expression" dxfId="197" priority="90" stopIfTrue="1">
      <formula>$AL$28=$BP$28</formula>
    </cfRule>
  </conditionalFormatting>
  <conditionalFormatting sqref="B27">
    <cfRule type="expression" dxfId="196" priority="89" stopIfTrue="1">
      <formula>B27&lt;&gt;""</formula>
    </cfRule>
  </conditionalFormatting>
  <conditionalFormatting sqref="AP8">
    <cfRule type="expression" dxfId="195" priority="88">
      <formula>$BR$20=$BO$7</formula>
    </cfRule>
  </conditionalFormatting>
  <conditionalFormatting sqref="AL8">
    <cfRule type="expression" dxfId="194" priority="87">
      <formula>$BR$21=$BO$7</formula>
    </cfRule>
  </conditionalFormatting>
  <conditionalFormatting sqref="AH8">
    <cfRule type="expression" dxfId="193" priority="86">
      <formula>$BR$19=$BO$7</formula>
    </cfRule>
  </conditionalFormatting>
  <conditionalFormatting sqref="AL10">
    <cfRule type="expression" dxfId="192" priority="85" stopIfTrue="1">
      <formula>$BR$22=$BO$7</formula>
    </cfRule>
  </conditionalFormatting>
  <conditionalFormatting sqref="H21:H25 J21:K25 M21:N25">
    <cfRule type="expression" dxfId="191" priority="84">
      <formula>OR($C$14=25,$C$14=26)</formula>
    </cfRule>
  </conditionalFormatting>
  <conditionalFormatting sqref="T56">
    <cfRule type="expression" dxfId="190" priority="83">
      <formula>$BM56=$BH$40</formula>
    </cfRule>
  </conditionalFormatting>
  <conditionalFormatting sqref="R28">
    <cfRule type="expression" dxfId="189" priority="82">
      <formula>$BU$81&gt;0</formula>
    </cfRule>
  </conditionalFormatting>
  <conditionalFormatting sqref="AA30:AE30">
    <cfRule type="expression" dxfId="188" priority="81">
      <formula>$Y30&gt;0</formula>
    </cfRule>
  </conditionalFormatting>
  <conditionalFormatting sqref="T56">
    <cfRule type="expression" dxfId="187" priority="80">
      <formula>$BV$81&gt;0</formula>
    </cfRule>
  </conditionalFormatting>
  <conditionalFormatting sqref="R58:R80">
    <cfRule type="expression" dxfId="186" priority="94">
      <formula>$BN58=$BH$40</formula>
    </cfRule>
  </conditionalFormatting>
  <conditionalFormatting sqref="S58:S80">
    <cfRule type="expression" dxfId="185" priority="95">
      <formula>BO58=$BH$40</formula>
    </cfRule>
  </conditionalFormatting>
  <conditionalFormatting sqref="AF30:AG30">
    <cfRule type="expression" dxfId="184" priority="96">
      <formula>$BP30=$BH$40</formula>
    </cfRule>
  </conditionalFormatting>
  <conditionalFormatting sqref="AE31:AE40">
    <cfRule type="expression" dxfId="183" priority="79">
      <formula>$Y31&gt;0</formula>
    </cfRule>
  </conditionalFormatting>
  <conditionalFormatting sqref="AR73 AR80 AO74:AR78">
    <cfRule type="expression" dxfId="182" priority="78">
      <formula>($W73+$Y73)&gt;0</formula>
    </cfRule>
  </conditionalFormatting>
  <conditionalFormatting sqref="X24:Y25">
    <cfRule type="expression" dxfId="181" priority="77">
      <formula>$BK$56&gt;0</formula>
    </cfRule>
  </conditionalFormatting>
  <conditionalFormatting sqref="Y30">
    <cfRule type="expression" dxfId="180" priority="76">
      <formula>$Y30&gt;0</formula>
    </cfRule>
  </conditionalFormatting>
  <conditionalFormatting sqref="Y31:Y39">
    <cfRule type="expression" dxfId="179" priority="75">
      <formula>$Y31&gt;0</formula>
    </cfRule>
  </conditionalFormatting>
  <conditionalFormatting sqref="Y40">
    <cfRule type="expression" dxfId="178" priority="74">
      <formula>$Y40&gt;0</formula>
    </cfRule>
  </conditionalFormatting>
  <conditionalFormatting sqref="Y58">
    <cfRule type="expression" dxfId="177" priority="73">
      <formula>$Y58&gt;0</formula>
    </cfRule>
  </conditionalFormatting>
  <conditionalFormatting sqref="Y80">
    <cfRule type="expression" dxfId="176" priority="72">
      <formula>$Y80&gt;0</formula>
    </cfRule>
  </conditionalFormatting>
  <conditionalFormatting sqref="AF56">
    <cfRule type="expression" dxfId="175" priority="71">
      <formula>BH69=$BH$40</formula>
    </cfRule>
  </conditionalFormatting>
  <conditionalFormatting sqref="AF30:AJ30">
    <cfRule type="expression" dxfId="174" priority="70">
      <formula>$BU30&gt;0</formula>
    </cfRule>
  </conditionalFormatting>
  <conditionalFormatting sqref="AS73:AT80">
    <cfRule type="expression" dxfId="173" priority="69">
      <formula>($W73+$Y73)&gt;0</formula>
    </cfRule>
  </conditionalFormatting>
  <conditionalFormatting sqref="L16">
    <cfRule type="expression" dxfId="172" priority="68">
      <formula>$BH$41=$BH$40</formula>
    </cfRule>
  </conditionalFormatting>
  <conditionalFormatting sqref="K16:K17">
    <cfRule type="expression" dxfId="171" priority="67">
      <formula>$BH$41=$BH$40</formula>
    </cfRule>
  </conditionalFormatting>
  <conditionalFormatting sqref="R30">
    <cfRule type="expression" dxfId="170" priority="66">
      <formula>$BN$30=$BM$28</formula>
    </cfRule>
  </conditionalFormatting>
  <conditionalFormatting sqref="T28">
    <cfRule type="expression" dxfId="169" priority="65">
      <formula>$BV$81&gt;0</formula>
    </cfRule>
  </conditionalFormatting>
  <conditionalFormatting sqref="AO73:AR80">
    <cfRule type="expression" dxfId="168" priority="64">
      <formula>($W73+$Y73)&gt;0</formula>
    </cfRule>
  </conditionalFormatting>
  <conditionalFormatting sqref="AO73:AR80">
    <cfRule type="expression" dxfId="167" priority="63">
      <formula>AND($BX73&gt;0,$BY73&lt;&gt;0)</formula>
    </cfRule>
  </conditionalFormatting>
  <conditionalFormatting sqref="AA31:AD35">
    <cfRule type="expression" dxfId="166" priority="62">
      <formula>$Y31&gt;0</formula>
    </cfRule>
  </conditionalFormatting>
  <conditionalFormatting sqref="AA36:AD40">
    <cfRule type="expression" dxfId="165" priority="61">
      <formula>$Y36&gt;0</formula>
    </cfRule>
  </conditionalFormatting>
  <conditionalFormatting sqref="AA58:AD80">
    <cfRule type="expression" dxfId="164" priority="60">
      <formula>$Y58&gt;0</formula>
    </cfRule>
  </conditionalFormatting>
  <conditionalFormatting sqref="AG14">
    <cfRule type="expression" dxfId="163" priority="59">
      <formula>OR(C14=16,C14=17,C14=18,C14=19,C14=24,C14=27,C14=32,C14=34,C14=31,C14=33,C14=36)</formula>
    </cfRule>
  </conditionalFormatting>
  <conditionalFormatting sqref="AG15">
    <cfRule type="expression" dxfId="162" priority="58">
      <formula>C14=41</formula>
    </cfRule>
  </conditionalFormatting>
  <conditionalFormatting sqref="AF27:AJ28">
    <cfRule type="expression" dxfId="161" priority="57">
      <formula>BH41=$BH$40</formula>
    </cfRule>
  </conditionalFormatting>
  <conditionalFormatting sqref="AF31:AG40">
    <cfRule type="expression" dxfId="160" priority="56">
      <formula>$BP31=$BH$40</formula>
    </cfRule>
  </conditionalFormatting>
  <conditionalFormatting sqref="AF31:AJ40">
    <cfRule type="expression" dxfId="159" priority="55">
      <formula>$BU31&gt;0</formula>
    </cfRule>
  </conditionalFormatting>
  <conditionalFormatting sqref="AF58:AG80">
    <cfRule type="expression" dxfId="158" priority="54">
      <formula>$BP58=$BH$40</formula>
    </cfRule>
  </conditionalFormatting>
  <conditionalFormatting sqref="AF58:AJ80">
    <cfRule type="expression" dxfId="157" priority="53">
      <formula>$BU58&gt;0</formula>
    </cfRule>
  </conditionalFormatting>
  <conditionalFormatting sqref="AH24:AT25">
    <cfRule type="expression" dxfId="156" priority="52">
      <formula>$AH$24&lt;&gt;""</formula>
    </cfRule>
  </conditionalFormatting>
  <conditionalFormatting sqref="AM12:AM13">
    <cfRule type="expression" dxfId="155" priority="51">
      <formula>$BH$41&lt;&gt;$BH$43</formula>
    </cfRule>
  </conditionalFormatting>
  <conditionalFormatting sqref="AD7:AF22">
    <cfRule type="expression" dxfId="154" priority="50">
      <formula>$P7&lt;&gt;$BO$2</formula>
    </cfRule>
  </conditionalFormatting>
  <conditionalFormatting sqref="AD9:AD22">
    <cfRule type="expression" dxfId="153" priority="49" stopIfTrue="1">
      <formula>$BC8=0</formula>
    </cfRule>
  </conditionalFormatting>
  <conditionalFormatting sqref="U30:U40">
    <cfRule type="expression" dxfId="152" priority="48">
      <formula>AND(U30&lt;&gt;$M$4,U30&lt;&gt;+$M$6)</formula>
    </cfRule>
  </conditionalFormatting>
  <conditionalFormatting sqref="U58:U80">
    <cfRule type="expression" dxfId="151" priority="47">
      <formula>AND(U58&lt;&gt;$M$4,U58&lt;&gt;+$M$6)</formula>
    </cfRule>
  </conditionalFormatting>
  <conditionalFormatting sqref="AO62:AR72">
    <cfRule type="expression" dxfId="150" priority="46">
      <formula>($W62+$Y62)&gt;0</formula>
    </cfRule>
  </conditionalFormatting>
  <conditionalFormatting sqref="AS62:AT72">
    <cfRule type="expression" dxfId="149" priority="45">
      <formula>($W62+$Y62)&gt;0</formula>
    </cfRule>
  </conditionalFormatting>
  <conditionalFormatting sqref="AO62:AR72">
    <cfRule type="expression" dxfId="148" priority="44">
      <formula>($W62+$Y62)&gt;0</formula>
    </cfRule>
  </conditionalFormatting>
  <conditionalFormatting sqref="AO62:AR72">
    <cfRule type="expression" dxfId="147" priority="43">
      <formula>AND($BX62&gt;0,$BY62&lt;&gt;0)</formula>
    </cfRule>
  </conditionalFormatting>
  <conditionalFormatting sqref="AO30:AR30">
    <cfRule type="expression" dxfId="146" priority="42">
      <formula>($W30+$Y30)&gt;0</formula>
    </cfRule>
  </conditionalFormatting>
  <conditionalFormatting sqref="AS30:AT30">
    <cfRule type="expression" dxfId="145" priority="41">
      <formula>($W30+$Y30)&gt;0</formula>
    </cfRule>
  </conditionalFormatting>
  <conditionalFormatting sqref="AO30:AR30">
    <cfRule type="expression" dxfId="144" priority="40">
      <formula>($W30+$Y30)&gt;0</formula>
    </cfRule>
  </conditionalFormatting>
  <conditionalFormatting sqref="AO30:AR30">
    <cfRule type="expression" dxfId="143" priority="39">
      <formula>AND($BX30&gt;0,$BY30&lt;&gt;0)</formula>
    </cfRule>
  </conditionalFormatting>
  <conditionalFormatting sqref="AO31:AR40">
    <cfRule type="expression" dxfId="142" priority="38">
      <formula>($W31+$Y31)&gt;0</formula>
    </cfRule>
  </conditionalFormatting>
  <conditionalFormatting sqref="AS31:AT40">
    <cfRule type="expression" dxfId="141" priority="37">
      <formula>($W31+$Y31)&gt;0</formula>
    </cfRule>
  </conditionalFormatting>
  <conditionalFormatting sqref="AO31:AR40">
    <cfRule type="expression" dxfId="140" priority="36">
      <formula>($W31+$Y31)&gt;0</formula>
    </cfRule>
  </conditionalFormatting>
  <conditionalFormatting sqref="AO31:AR40">
    <cfRule type="expression" dxfId="139" priority="35">
      <formula>AND($BX31&gt;0,$BY31&lt;&gt;0)</formula>
    </cfRule>
  </conditionalFormatting>
  <conditionalFormatting sqref="V28 V56">
    <cfRule type="expression" dxfId="138" priority="34">
      <formula>$V$28=$BE$32</formula>
    </cfRule>
  </conditionalFormatting>
  <conditionalFormatting sqref="AG3:AP4">
    <cfRule type="expression" dxfId="137" priority="33">
      <formula>$AQ$3="Multiple"</formula>
    </cfRule>
  </conditionalFormatting>
  <conditionalFormatting sqref="F25">
    <cfRule type="expression" dxfId="136" priority="28">
      <formula>OR($C$14=25,$C$14=26)</formula>
    </cfRule>
  </conditionalFormatting>
  <conditionalFormatting sqref="F21">
    <cfRule type="expression" dxfId="135" priority="32">
      <formula>OR($C$14=25,$C$14=26)</formula>
    </cfRule>
  </conditionalFormatting>
  <conditionalFormatting sqref="F22">
    <cfRule type="expression" dxfId="134" priority="31">
      <formula>OR($C$14=25,$C$14=26)</formula>
    </cfRule>
  </conditionalFormatting>
  <conditionalFormatting sqref="F23">
    <cfRule type="expression" dxfId="133" priority="30">
      <formula>OR($C$14=25,$C$14=26)</formula>
    </cfRule>
  </conditionalFormatting>
  <conditionalFormatting sqref="F24">
    <cfRule type="expression" dxfId="132" priority="29">
      <formula>OR($C$14=25,$C$14=26)</formula>
    </cfRule>
  </conditionalFormatting>
  <conditionalFormatting sqref="AD8">
    <cfRule type="expression" dxfId="131" priority="27" stopIfTrue="1">
      <formula>$BC7=0</formula>
    </cfRule>
  </conditionalFormatting>
  <conditionalFormatting sqref="AD7">
    <cfRule type="expression" dxfId="130" priority="26" stopIfTrue="1">
      <formula>$BC6=0</formula>
    </cfRule>
  </conditionalFormatting>
  <conditionalFormatting sqref="V30">
    <cfRule type="expression" dxfId="129" priority="25">
      <formula>$D30="VE"</formula>
    </cfRule>
  </conditionalFormatting>
  <conditionalFormatting sqref="V31:V40">
    <cfRule type="expression" dxfId="128" priority="24">
      <formula>$D31="VE"</formula>
    </cfRule>
  </conditionalFormatting>
  <conditionalFormatting sqref="V58">
    <cfRule type="expression" dxfId="127" priority="23">
      <formula>$D58="VE"</formula>
    </cfRule>
  </conditionalFormatting>
  <conditionalFormatting sqref="V59:V60">
    <cfRule type="expression" dxfId="126" priority="22">
      <formula>$D59="VE"</formula>
    </cfRule>
  </conditionalFormatting>
  <conditionalFormatting sqref="V61:V80">
    <cfRule type="expression" dxfId="125" priority="21">
      <formula>$D61="VE"</formula>
    </cfRule>
  </conditionalFormatting>
  <conditionalFormatting sqref="E18:N18">
    <cfRule type="expression" dxfId="124" priority="20">
      <formula>AND(BH41=BH40,E18&lt;&gt;"")</formula>
    </cfRule>
  </conditionalFormatting>
  <conditionalFormatting sqref="B16:F16">
    <cfRule type="expression" dxfId="123" priority="19">
      <formula>BQ29&lt;&gt;BO27</formula>
    </cfRule>
  </conditionalFormatting>
  <conditionalFormatting sqref="AZ30:AZ40">
    <cfRule type="expression" dxfId="122" priority="97">
      <formula>$AQ$3="Oui"</formula>
    </cfRule>
  </conditionalFormatting>
  <conditionalFormatting sqref="AD14:AG14 AD15:AF15">
    <cfRule type="expression" dxfId="121" priority="18">
      <formula>$AQ$3="Multiple"</formula>
    </cfRule>
  </conditionalFormatting>
  <conditionalFormatting sqref="S30:S40">
    <cfRule type="expression" dxfId="120" priority="98">
      <formula>BO30=$BH$40</formula>
    </cfRule>
  </conditionalFormatting>
  <conditionalFormatting sqref="R56">
    <cfRule type="expression" dxfId="119" priority="17">
      <formula>$BU$81&gt;0</formula>
    </cfRule>
  </conditionalFormatting>
  <conditionalFormatting sqref="R31">
    <cfRule type="expression" dxfId="118" priority="16">
      <formula>$BN31=$BH$40</formula>
    </cfRule>
  </conditionalFormatting>
  <conditionalFormatting sqref="R32:R40">
    <cfRule type="expression" dxfId="117" priority="15">
      <formula>$BN32=$BH$40</formula>
    </cfRule>
  </conditionalFormatting>
  <conditionalFormatting sqref="AO58:AR58">
    <cfRule type="expression" dxfId="116" priority="14">
      <formula>($W58+$Y58)&gt;0</formula>
    </cfRule>
  </conditionalFormatting>
  <conditionalFormatting sqref="AS58:AT58">
    <cfRule type="expression" dxfId="115" priority="13">
      <formula>($W58+$Y58)&gt;0</formula>
    </cfRule>
  </conditionalFormatting>
  <conditionalFormatting sqref="AO58:AR58">
    <cfRule type="expression" dxfId="114" priority="12">
      <formula>($W58+$Y58)&gt;0</formula>
    </cfRule>
  </conditionalFormatting>
  <conditionalFormatting sqref="AO58:AR58">
    <cfRule type="expression" dxfId="113" priority="11">
      <formula>AND($BX58&gt;0,$BY58&lt;&gt;0)</formula>
    </cfRule>
  </conditionalFormatting>
  <conditionalFormatting sqref="AO59:AR61">
    <cfRule type="expression" dxfId="112" priority="10">
      <formula>($W59+$Y59)&gt;0</formula>
    </cfRule>
  </conditionalFormatting>
  <conditionalFormatting sqref="AS59:AT61">
    <cfRule type="expression" dxfId="111" priority="9">
      <formula>($W59+$Y59)&gt;0</formula>
    </cfRule>
  </conditionalFormatting>
  <conditionalFormatting sqref="AO59:AR61">
    <cfRule type="expression" dxfId="110" priority="8">
      <formula>($W59+$Y59)&gt;0</formula>
    </cfRule>
  </conditionalFormatting>
  <conditionalFormatting sqref="AO59:AR61">
    <cfRule type="expression" dxfId="109" priority="7">
      <formula>AND($BX59&gt;0,$BY59&lt;&gt;0)</formula>
    </cfRule>
  </conditionalFormatting>
  <conditionalFormatting sqref="Y59:Y79">
    <cfRule type="expression" dxfId="108" priority="5">
      <formula>$Y59&gt;0</formula>
    </cfRule>
  </conditionalFormatting>
  <conditionalFormatting sqref="AE58">
    <cfRule type="expression" dxfId="107" priority="4">
      <formula>$Y58&gt;0</formula>
    </cfRule>
  </conditionalFormatting>
  <conditionalFormatting sqref="AE59">
    <cfRule type="expression" dxfId="106" priority="3">
      <formula>$Y59&gt;0</formula>
    </cfRule>
  </conditionalFormatting>
  <conditionalFormatting sqref="AE60:AE79">
    <cfRule type="expression" dxfId="105" priority="2">
      <formula>$Y60&gt;0</formula>
    </cfRule>
  </conditionalFormatting>
  <conditionalFormatting sqref="AE80">
    <cfRule type="expression" dxfId="104" priority="1">
      <formula>$Y80&gt;0</formula>
    </cfRule>
  </conditionalFormatting>
  <dataValidations count="11">
    <dataValidation type="list" allowBlank="1" showInputMessage="1" showErrorMessage="1" sqref="L26 I26" xr:uid="{00000000-0002-0000-0200-000000000000}">
      <formula1>$BF$6:$BF$38</formula1>
    </dataValidation>
    <dataValidation type="list" allowBlank="1" showInputMessage="1" showErrorMessage="1" sqref="F58:G80 F30:G40" xr:uid="{00000000-0002-0000-0200-000001000000}">
      <formula1>INDIRECT($N$14)</formula1>
    </dataValidation>
    <dataValidation type="list" allowBlank="1" showInputMessage="1" showErrorMessage="1" sqref="M26 J26" xr:uid="{00000000-0002-0000-0200-000002000000}">
      <formula1>$BG$6:$BG$17</formula1>
    </dataValidation>
    <dataValidation type="custom" allowBlank="1" showInputMessage="1" showErrorMessage="1" errorTitle="Mauvais Valideur pour cette UC" error="Vérifiez l'UC" sqref="AE30:AE40 AE58:AE67" xr:uid="{00000000-0002-0000-0200-000005000000}">
      <formula1>DQ30=0</formula1>
    </dataValidation>
    <dataValidation type="custom" allowBlank="1" showInputMessage="1" showErrorMessage="1" errorTitle="Mauvais Valideur pour cette UC" error="Vérifiez l'UC" sqref="AJ30:AJ40 AJ58:AJ80" xr:uid="{00000000-0002-0000-0200-000006000000}">
      <formula1>FI30=0</formula1>
    </dataValidation>
    <dataValidation type="custom" operator="notEqual" allowBlank="1" showInputMessage="1" showErrorMessage="1" errorTitle="Mauvais Valideur pour cette UC" error="Vérifiez l'UC" sqref="AS58:AT80 AS30:AT40" xr:uid="{00000000-0002-0000-0200-000007000000}">
      <formula1>BY30=0</formula1>
    </dataValidation>
    <dataValidation type="list" allowBlank="1" showInputMessage="1" showErrorMessage="1" sqref="AG15" xr:uid="{00000000-0002-0000-0200-000008000000}">
      <formula1>INDIRECT($BI$38)</formula1>
    </dataValidation>
    <dataValidation type="list" allowBlank="1" showInputMessage="1" showErrorMessage="1" sqref="AQ3" xr:uid="{00000000-0002-0000-0200-000009000000}">
      <formula1>$BD$32:$BD$33</formula1>
    </dataValidation>
    <dataValidation type="list" showDropDown="1" showInputMessage="1" showErrorMessage="1" sqref="L21:L25 E21:E25 I21:I25" xr:uid="{00000000-0002-0000-0200-00000A000000}">
      <formula1>$BH$100:$BH$131</formula1>
    </dataValidation>
    <dataValidation type="list" showInputMessage="1" showErrorMessage="1" sqref="F21:G25 J21:J25 M21:M25" xr:uid="{8443A30C-D458-457A-AE9B-6E22214EDE60}">
      <formula1>$BG$6:$BG$16</formula1>
    </dataValidation>
    <dataValidation type="list" allowBlank="1" showInputMessage="1" showErrorMessage="1" sqref="F4:I5" xr:uid="{00000000-0002-0000-0200-000004000000}">
      <formula1>$BD$6:$BD$16</formula1>
    </dataValidation>
  </dataValidations>
  <pageMargins left="0.23622047244094491" right="0.23622047244094491" top="0.74803149606299213" bottom="0.74803149606299213" header="0.31496062992125984" footer="0.31496062992125984"/>
  <pageSetup paperSize="5" scale="7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1" r:id="rId4" name="Check Box 1">
              <controlPr defaultSize="0" autoFill="0" autoLine="0" autoPict="0">
                <anchor moveWithCells="1">
                  <from>
                    <xdr:col>40</xdr:col>
                    <xdr:colOff>7620</xdr:colOff>
                    <xdr:row>7</xdr:row>
                    <xdr:rowOff>76200</xdr:rowOff>
                  </from>
                  <to>
                    <xdr:col>41</xdr:col>
                    <xdr:colOff>38100</xdr:colOff>
                    <xdr:row>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2" r:id="rId5" name="Check Box 2">
              <controlPr defaultSize="0" autoFill="0" autoLine="0" autoPict="0">
                <anchor moveWithCells="1">
                  <from>
                    <xdr:col>37</xdr:col>
                    <xdr:colOff>106680</xdr:colOff>
                    <xdr:row>9</xdr:row>
                    <xdr:rowOff>99060</xdr:rowOff>
                  </from>
                  <to>
                    <xdr:col>38</xdr:col>
                    <xdr:colOff>304800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3" r:id="rId6" name="Check Box 3">
              <controlPr defaultSize="0" autoFill="0" autoLine="0" autoPict="0">
                <anchor moveWithCells="1">
                  <from>
                    <xdr:col>34</xdr:col>
                    <xdr:colOff>236220</xdr:colOff>
                    <xdr:row>7</xdr:row>
                    <xdr:rowOff>99060</xdr:rowOff>
                  </from>
                  <to>
                    <xdr:col>37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4" r:id="rId7" name="Check Box 4">
              <controlPr defaultSize="0" autoFill="0" autoLine="0" autoPict="0">
                <anchor moveWithCells="1">
                  <from>
                    <xdr:col>44</xdr:col>
                    <xdr:colOff>76200</xdr:colOff>
                    <xdr:row>7</xdr:row>
                    <xdr:rowOff>68580</xdr:rowOff>
                  </from>
                  <to>
                    <xdr:col>46</xdr:col>
                    <xdr:colOff>7620</xdr:colOff>
                    <xdr:row>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5" r:id="rId8" name="Check Box 5">
              <controlPr defaultSize="0" autoFill="0" autoLine="0" autoPict="0">
                <anchor moveWithCells="1">
                  <from>
                    <xdr:col>17</xdr:col>
                    <xdr:colOff>7620</xdr:colOff>
                    <xdr:row>3</xdr:row>
                    <xdr:rowOff>106680</xdr:rowOff>
                  </from>
                  <to>
                    <xdr:col>18</xdr:col>
                    <xdr:colOff>45720</xdr:colOff>
                    <xdr:row>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6" r:id="rId9" name="Check Box 6">
              <controlPr defaultSize="0" autoFill="0" autoLine="0" autoPict="0">
                <anchor moveWithCells="1">
                  <from>
                    <xdr:col>18</xdr:col>
                    <xdr:colOff>160020</xdr:colOff>
                    <xdr:row>3</xdr:row>
                    <xdr:rowOff>106680</xdr:rowOff>
                  </from>
                  <to>
                    <xdr:col>19</xdr:col>
                    <xdr:colOff>228600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7" r:id="rId10" name="Check Box 7">
              <controlPr defaultSize="0" autoFill="0" autoLine="0" autoPict="0">
                <anchor moveWithCells="1">
                  <from>
                    <xdr:col>21</xdr:col>
                    <xdr:colOff>38100</xdr:colOff>
                    <xdr:row>3</xdr:row>
                    <xdr:rowOff>121920</xdr:rowOff>
                  </from>
                  <to>
                    <xdr:col>21</xdr:col>
                    <xdr:colOff>335280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8" r:id="rId11" name="Check Box 8">
              <controlPr defaultSize="0" autoFill="0" autoLine="0" autoPict="0">
                <anchor moveWithCells="1">
                  <from>
                    <xdr:col>20</xdr:col>
                    <xdr:colOff>76200</xdr:colOff>
                    <xdr:row>3</xdr:row>
                    <xdr:rowOff>114300</xdr:rowOff>
                  </from>
                  <to>
                    <xdr:col>20</xdr:col>
                    <xdr:colOff>388620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9" r:id="rId12" name="Check Box 9">
              <controlPr defaultSize="0" autoFill="0" autoLine="0" autoPict="0">
                <anchor moveWithCells="1">
                  <from>
                    <xdr:col>21</xdr:col>
                    <xdr:colOff>845820</xdr:colOff>
                    <xdr:row>3</xdr:row>
                    <xdr:rowOff>121920</xdr:rowOff>
                  </from>
                  <to>
                    <xdr:col>22</xdr:col>
                    <xdr:colOff>236220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0" r:id="rId13" name="Check Box 10">
              <controlPr defaultSize="0" autoFill="0" autoLine="0" autoPict="0">
                <anchor moveWithCells="1">
                  <from>
                    <xdr:col>24</xdr:col>
                    <xdr:colOff>144780</xdr:colOff>
                    <xdr:row>3</xdr:row>
                    <xdr:rowOff>121920</xdr:rowOff>
                  </from>
                  <to>
                    <xdr:col>24</xdr:col>
                    <xdr:colOff>449580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1" r:id="rId14" name="Check Box 11">
              <controlPr defaultSize="0" autoFill="0" autoLine="0" autoPict="0">
                <anchor moveWithCells="1">
                  <from>
                    <xdr:col>27</xdr:col>
                    <xdr:colOff>68580</xdr:colOff>
                    <xdr:row>3</xdr:row>
                    <xdr:rowOff>121920</xdr:rowOff>
                  </from>
                  <to>
                    <xdr:col>28</xdr:col>
                    <xdr:colOff>45720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2" r:id="rId15" name="Check Box 12">
              <controlPr defaultSize="0" autoFill="0" autoLine="0" autoPict="0">
                <anchor moveWithCells="1">
                  <from>
                    <xdr:col>25</xdr:col>
                    <xdr:colOff>22860</xdr:colOff>
                    <xdr:row>3</xdr:row>
                    <xdr:rowOff>121920</xdr:rowOff>
                  </from>
                  <to>
                    <xdr:col>26</xdr:col>
                    <xdr:colOff>213360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3" r:id="rId16" name="Check Box 13">
              <controlPr defaultSize="0" autoFill="0" autoLine="0" autoPict="0">
                <anchor moveWithCells="1">
                  <from>
                    <xdr:col>21</xdr:col>
                    <xdr:colOff>457200</xdr:colOff>
                    <xdr:row>3</xdr:row>
                    <xdr:rowOff>114300</xdr:rowOff>
                  </from>
                  <to>
                    <xdr:col>21</xdr:col>
                    <xdr:colOff>762000</xdr:colOff>
                    <xdr:row>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4" r:id="rId17" name="Check Box 14">
              <controlPr defaultSize="0" autoFill="0" autoLine="0" autoPict="0">
                <anchor moveWithCells="1">
                  <from>
                    <xdr:col>23</xdr:col>
                    <xdr:colOff>83820</xdr:colOff>
                    <xdr:row>3</xdr:row>
                    <xdr:rowOff>121920</xdr:rowOff>
                  </from>
                  <to>
                    <xdr:col>24</xdr:col>
                    <xdr:colOff>30480</xdr:colOff>
                    <xdr:row>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5" r:id="rId18" name="Button 15">
              <controlPr defaultSize="0" print="0" autoFill="0" autoPict="0" macro="[0]!ajoute_ligne">
                <anchor moveWithCells="1" sizeWithCells="1">
                  <from>
                    <xdr:col>0</xdr:col>
                    <xdr:colOff>45720</xdr:colOff>
                    <xdr:row>48</xdr:row>
                    <xdr:rowOff>99060</xdr:rowOff>
                  </from>
                  <to>
                    <xdr:col>6</xdr:col>
                    <xdr:colOff>236220</xdr:colOff>
                    <xdr:row>48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6" r:id="rId19" name="Button 16">
              <controlPr defaultSize="0" print="0" autoFill="0" autoPict="0" macro="[0]!MASQ_LIGNE">
                <anchor moveWithCells="1" sizeWithCells="1">
                  <from>
                    <xdr:col>8</xdr:col>
                    <xdr:colOff>266700</xdr:colOff>
                    <xdr:row>51</xdr:row>
                    <xdr:rowOff>60960</xdr:rowOff>
                  </from>
                  <to>
                    <xdr:col>16</xdr:col>
                    <xdr:colOff>7620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7" r:id="rId20" name="Check Box 17">
              <controlPr defaultSize="0" autoFill="0" autoLine="0" autoPict="0">
                <anchor moveWithCells="1">
                  <from>
                    <xdr:col>10</xdr:col>
                    <xdr:colOff>30480</xdr:colOff>
                    <xdr:row>15</xdr:row>
                    <xdr:rowOff>30480</xdr:rowOff>
                  </from>
                  <to>
                    <xdr:col>10</xdr:col>
                    <xdr:colOff>251460</xdr:colOff>
                    <xdr:row>16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8" r:id="rId21" name="Check Box 18">
              <controlPr defaultSize="0" autoFill="0" autoLine="0" autoPict="0">
                <anchor moveWithCells="1">
                  <from>
                    <xdr:col>44</xdr:col>
                    <xdr:colOff>30480</xdr:colOff>
                    <xdr:row>9</xdr:row>
                    <xdr:rowOff>144780</xdr:rowOff>
                  </from>
                  <to>
                    <xdr:col>45</xdr:col>
                    <xdr:colOff>144780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9" r:id="rId22" name="Check Box 1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57</xdr:row>
                    <xdr:rowOff>7620</xdr:rowOff>
                  </from>
                  <to>
                    <xdr:col>15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0" r:id="rId23" name="Check Box 20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57</xdr:row>
                    <xdr:rowOff>22860</xdr:rowOff>
                  </from>
                  <to>
                    <xdr:col>16</xdr:col>
                    <xdr:colOff>266700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1" r:id="rId24" name="Check Box 2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57</xdr:row>
                    <xdr:rowOff>7620</xdr:rowOff>
                  </from>
                  <to>
                    <xdr:col>17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2" r:id="rId25" name="Check Box 2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57</xdr:row>
                    <xdr:rowOff>7620</xdr:rowOff>
                  </from>
                  <to>
                    <xdr:col>18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3" r:id="rId26" name="Check Box 2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57</xdr:row>
                    <xdr:rowOff>7620</xdr:rowOff>
                  </from>
                  <to>
                    <xdr:col>19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4" r:id="rId27" name="Check Box 2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58</xdr:row>
                    <xdr:rowOff>7620</xdr:rowOff>
                  </from>
                  <to>
                    <xdr:col>15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5" r:id="rId28" name="Check Box 2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58</xdr:row>
                    <xdr:rowOff>7620</xdr:rowOff>
                  </from>
                  <to>
                    <xdr:col>16</xdr:col>
                    <xdr:colOff>274320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6" r:id="rId29" name="Check Box 2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58</xdr:row>
                    <xdr:rowOff>7620</xdr:rowOff>
                  </from>
                  <to>
                    <xdr:col>17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7" r:id="rId30" name="Check Box 2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58</xdr:row>
                    <xdr:rowOff>7620</xdr:rowOff>
                  </from>
                  <to>
                    <xdr:col>18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8" r:id="rId31" name="Check Box 28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58</xdr:row>
                    <xdr:rowOff>7620</xdr:rowOff>
                  </from>
                  <to>
                    <xdr:col>19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9" r:id="rId32" name="Check Box 2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59</xdr:row>
                    <xdr:rowOff>7620</xdr:rowOff>
                  </from>
                  <to>
                    <xdr:col>15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0" r:id="rId33" name="Check Box 30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60</xdr:row>
                    <xdr:rowOff>7620</xdr:rowOff>
                  </from>
                  <to>
                    <xdr:col>15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1" r:id="rId34" name="Check Box 31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61</xdr:row>
                    <xdr:rowOff>7620</xdr:rowOff>
                  </from>
                  <to>
                    <xdr:col>15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2" r:id="rId35" name="Check Box 32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62</xdr:row>
                    <xdr:rowOff>7620</xdr:rowOff>
                  </from>
                  <to>
                    <xdr:col>15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3" r:id="rId36" name="Check Box 33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63</xdr:row>
                    <xdr:rowOff>7620</xdr:rowOff>
                  </from>
                  <to>
                    <xdr:col>15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4" r:id="rId37" name="Check Box 3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64</xdr:row>
                    <xdr:rowOff>7620</xdr:rowOff>
                  </from>
                  <to>
                    <xdr:col>15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5" r:id="rId38" name="Check Box 35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65</xdr:row>
                    <xdr:rowOff>7620</xdr:rowOff>
                  </from>
                  <to>
                    <xdr:col>15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6" r:id="rId39" name="Check Box 36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66</xdr:row>
                    <xdr:rowOff>7620</xdr:rowOff>
                  </from>
                  <to>
                    <xdr:col>15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7" r:id="rId40" name="Check Box 37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67</xdr:row>
                    <xdr:rowOff>7620</xdr:rowOff>
                  </from>
                  <to>
                    <xdr:col>15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8" r:id="rId41" name="Check Box 38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68</xdr:row>
                    <xdr:rowOff>7620</xdr:rowOff>
                  </from>
                  <to>
                    <xdr:col>15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9" r:id="rId42" name="Check Box 3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69</xdr:row>
                    <xdr:rowOff>7620</xdr:rowOff>
                  </from>
                  <to>
                    <xdr:col>15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0" r:id="rId43" name="Check Box 40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70</xdr:row>
                    <xdr:rowOff>7620</xdr:rowOff>
                  </from>
                  <to>
                    <xdr:col>15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1" r:id="rId44" name="Check Box 41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71</xdr:row>
                    <xdr:rowOff>7620</xdr:rowOff>
                  </from>
                  <to>
                    <xdr:col>15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2" r:id="rId45" name="Check Box 42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72</xdr:row>
                    <xdr:rowOff>7620</xdr:rowOff>
                  </from>
                  <to>
                    <xdr:col>15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3" r:id="rId46" name="Check Box 43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73</xdr:row>
                    <xdr:rowOff>7620</xdr:rowOff>
                  </from>
                  <to>
                    <xdr:col>15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4" r:id="rId47" name="Check Box 4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74</xdr:row>
                    <xdr:rowOff>7620</xdr:rowOff>
                  </from>
                  <to>
                    <xdr:col>15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5" r:id="rId48" name="Check Box 45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75</xdr:row>
                    <xdr:rowOff>7620</xdr:rowOff>
                  </from>
                  <to>
                    <xdr:col>15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6" r:id="rId49" name="Check Box 46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76</xdr:row>
                    <xdr:rowOff>7620</xdr:rowOff>
                  </from>
                  <to>
                    <xdr:col>15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7" r:id="rId50" name="Check Box 47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77</xdr:row>
                    <xdr:rowOff>7620</xdr:rowOff>
                  </from>
                  <to>
                    <xdr:col>15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8" r:id="rId51" name="Check Box 48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78</xdr:row>
                    <xdr:rowOff>7620</xdr:rowOff>
                  </from>
                  <to>
                    <xdr:col>15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9" r:id="rId52" name="Check Box 4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79</xdr:row>
                    <xdr:rowOff>7620</xdr:rowOff>
                  </from>
                  <to>
                    <xdr:col>15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0" r:id="rId53" name="Check Box 5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79</xdr:row>
                    <xdr:rowOff>22860</xdr:rowOff>
                  </from>
                  <to>
                    <xdr:col>16</xdr:col>
                    <xdr:colOff>274320</xdr:colOff>
                    <xdr:row>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1" r:id="rId54" name="Check Box 51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78</xdr:row>
                    <xdr:rowOff>22860</xdr:rowOff>
                  </from>
                  <to>
                    <xdr:col>16</xdr:col>
                    <xdr:colOff>274320</xdr:colOff>
                    <xdr:row>78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2" r:id="rId55" name="Check Box 52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77</xdr:row>
                    <xdr:rowOff>22860</xdr:rowOff>
                  </from>
                  <to>
                    <xdr:col>16</xdr:col>
                    <xdr:colOff>274320</xdr:colOff>
                    <xdr:row>77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3" r:id="rId56" name="Check Box 53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76</xdr:row>
                    <xdr:rowOff>22860</xdr:rowOff>
                  </from>
                  <to>
                    <xdr:col>16</xdr:col>
                    <xdr:colOff>274320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4" r:id="rId57" name="Check Box 54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75</xdr:row>
                    <xdr:rowOff>22860</xdr:rowOff>
                  </from>
                  <to>
                    <xdr:col>16</xdr:col>
                    <xdr:colOff>274320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5" r:id="rId58" name="Check Box 5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74</xdr:row>
                    <xdr:rowOff>22860</xdr:rowOff>
                  </from>
                  <to>
                    <xdr:col>16</xdr:col>
                    <xdr:colOff>274320</xdr:colOff>
                    <xdr:row>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6" r:id="rId59" name="Check Box 56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73</xdr:row>
                    <xdr:rowOff>22860</xdr:rowOff>
                  </from>
                  <to>
                    <xdr:col>16</xdr:col>
                    <xdr:colOff>274320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7" r:id="rId60" name="Check Box 57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72</xdr:row>
                    <xdr:rowOff>22860</xdr:rowOff>
                  </from>
                  <to>
                    <xdr:col>16</xdr:col>
                    <xdr:colOff>274320</xdr:colOff>
                    <xdr:row>72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8" r:id="rId61" name="Check Box 58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71</xdr:row>
                    <xdr:rowOff>22860</xdr:rowOff>
                  </from>
                  <to>
                    <xdr:col>16</xdr:col>
                    <xdr:colOff>274320</xdr:colOff>
                    <xdr:row>71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9" r:id="rId62" name="Check Box 59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70</xdr:row>
                    <xdr:rowOff>22860</xdr:rowOff>
                  </from>
                  <to>
                    <xdr:col>16</xdr:col>
                    <xdr:colOff>274320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0" r:id="rId63" name="Check Box 6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69</xdr:row>
                    <xdr:rowOff>22860</xdr:rowOff>
                  </from>
                  <to>
                    <xdr:col>16</xdr:col>
                    <xdr:colOff>274320</xdr:colOff>
                    <xdr:row>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1" r:id="rId64" name="Check Box 61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68</xdr:row>
                    <xdr:rowOff>22860</xdr:rowOff>
                  </from>
                  <to>
                    <xdr:col>16</xdr:col>
                    <xdr:colOff>274320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2" r:id="rId65" name="Check Box 62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67</xdr:row>
                    <xdr:rowOff>22860</xdr:rowOff>
                  </from>
                  <to>
                    <xdr:col>16</xdr:col>
                    <xdr:colOff>274320</xdr:colOff>
                    <xdr:row>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3" r:id="rId66" name="Check Box 63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66</xdr:row>
                    <xdr:rowOff>22860</xdr:rowOff>
                  </from>
                  <to>
                    <xdr:col>16</xdr:col>
                    <xdr:colOff>274320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4" r:id="rId67" name="Check Box 64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65</xdr:row>
                    <xdr:rowOff>22860</xdr:rowOff>
                  </from>
                  <to>
                    <xdr:col>16</xdr:col>
                    <xdr:colOff>274320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5" r:id="rId68" name="Check Box 6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64</xdr:row>
                    <xdr:rowOff>22860</xdr:rowOff>
                  </from>
                  <to>
                    <xdr:col>16</xdr:col>
                    <xdr:colOff>274320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6" r:id="rId69" name="Check Box 66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63</xdr:row>
                    <xdr:rowOff>22860</xdr:rowOff>
                  </from>
                  <to>
                    <xdr:col>16</xdr:col>
                    <xdr:colOff>274320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7" r:id="rId70" name="Check Box 67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62</xdr:row>
                    <xdr:rowOff>22860</xdr:rowOff>
                  </from>
                  <to>
                    <xdr:col>16</xdr:col>
                    <xdr:colOff>274320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8" r:id="rId71" name="Check Box 68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61</xdr:row>
                    <xdr:rowOff>22860</xdr:rowOff>
                  </from>
                  <to>
                    <xdr:col>16</xdr:col>
                    <xdr:colOff>274320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9" r:id="rId72" name="Check Box 69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60</xdr:row>
                    <xdr:rowOff>22860</xdr:rowOff>
                  </from>
                  <to>
                    <xdr:col>16</xdr:col>
                    <xdr:colOff>274320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0" r:id="rId73" name="Check Box 7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59</xdr:row>
                    <xdr:rowOff>22860</xdr:rowOff>
                  </from>
                  <to>
                    <xdr:col>16</xdr:col>
                    <xdr:colOff>274320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1" r:id="rId74" name="Check Box 7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59</xdr:row>
                    <xdr:rowOff>22860</xdr:rowOff>
                  </from>
                  <to>
                    <xdr:col>17</xdr:col>
                    <xdr:colOff>220980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2" r:id="rId75" name="Check Box 7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60</xdr:row>
                    <xdr:rowOff>22860</xdr:rowOff>
                  </from>
                  <to>
                    <xdr:col>17</xdr:col>
                    <xdr:colOff>220980</xdr:colOff>
                    <xdr:row>60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3" r:id="rId76" name="Check Box 7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61</xdr:row>
                    <xdr:rowOff>7620</xdr:rowOff>
                  </from>
                  <to>
                    <xdr:col>17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4" r:id="rId77" name="Check Box 7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62</xdr:row>
                    <xdr:rowOff>7620</xdr:rowOff>
                  </from>
                  <to>
                    <xdr:col>17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5" r:id="rId78" name="Check Box 75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63</xdr:row>
                    <xdr:rowOff>7620</xdr:rowOff>
                  </from>
                  <to>
                    <xdr:col>17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6" r:id="rId79" name="Check Box 7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64</xdr:row>
                    <xdr:rowOff>7620</xdr:rowOff>
                  </from>
                  <to>
                    <xdr:col>17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7" r:id="rId80" name="Check Box 7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65</xdr:row>
                    <xdr:rowOff>7620</xdr:rowOff>
                  </from>
                  <to>
                    <xdr:col>17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8" r:id="rId81" name="Check Box 7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66</xdr:row>
                    <xdr:rowOff>7620</xdr:rowOff>
                  </from>
                  <to>
                    <xdr:col>17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9" r:id="rId82" name="Check Box 7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67</xdr:row>
                    <xdr:rowOff>7620</xdr:rowOff>
                  </from>
                  <to>
                    <xdr:col>17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0" r:id="rId83" name="Check Box 8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68</xdr:row>
                    <xdr:rowOff>7620</xdr:rowOff>
                  </from>
                  <to>
                    <xdr:col>17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1" r:id="rId84" name="Check Box 8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69</xdr:row>
                    <xdr:rowOff>7620</xdr:rowOff>
                  </from>
                  <to>
                    <xdr:col>17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2" r:id="rId85" name="Check Box 8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70</xdr:row>
                    <xdr:rowOff>7620</xdr:rowOff>
                  </from>
                  <to>
                    <xdr:col>17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3" r:id="rId86" name="Check Box 8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71</xdr:row>
                    <xdr:rowOff>7620</xdr:rowOff>
                  </from>
                  <to>
                    <xdr:col>17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4" r:id="rId87" name="Check Box 8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72</xdr:row>
                    <xdr:rowOff>7620</xdr:rowOff>
                  </from>
                  <to>
                    <xdr:col>17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5" r:id="rId88" name="Check Box 85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73</xdr:row>
                    <xdr:rowOff>7620</xdr:rowOff>
                  </from>
                  <to>
                    <xdr:col>17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6" r:id="rId89" name="Check Box 8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79</xdr:row>
                    <xdr:rowOff>7620</xdr:rowOff>
                  </from>
                  <to>
                    <xdr:col>17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7" r:id="rId90" name="Check Box 8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78</xdr:row>
                    <xdr:rowOff>7620</xdr:rowOff>
                  </from>
                  <to>
                    <xdr:col>17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8" r:id="rId91" name="Check Box 8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77</xdr:row>
                    <xdr:rowOff>7620</xdr:rowOff>
                  </from>
                  <to>
                    <xdr:col>17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9" r:id="rId92" name="Check Box 8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76</xdr:row>
                    <xdr:rowOff>7620</xdr:rowOff>
                  </from>
                  <to>
                    <xdr:col>17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0" r:id="rId93" name="Check Box 9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75</xdr:row>
                    <xdr:rowOff>7620</xdr:rowOff>
                  </from>
                  <to>
                    <xdr:col>17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1" r:id="rId94" name="Check Box 9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74</xdr:row>
                    <xdr:rowOff>7620</xdr:rowOff>
                  </from>
                  <to>
                    <xdr:col>17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2" r:id="rId95" name="Check Box 9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79</xdr:row>
                    <xdr:rowOff>7620</xdr:rowOff>
                  </from>
                  <to>
                    <xdr:col>18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3" r:id="rId96" name="Check Box 93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78</xdr:row>
                    <xdr:rowOff>7620</xdr:rowOff>
                  </from>
                  <to>
                    <xdr:col>18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4" r:id="rId97" name="Check Box 9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77</xdr:row>
                    <xdr:rowOff>7620</xdr:rowOff>
                  </from>
                  <to>
                    <xdr:col>18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5" r:id="rId98" name="Check Box 9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76</xdr:row>
                    <xdr:rowOff>7620</xdr:rowOff>
                  </from>
                  <to>
                    <xdr:col>18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6" r:id="rId99" name="Check Box 9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75</xdr:row>
                    <xdr:rowOff>7620</xdr:rowOff>
                  </from>
                  <to>
                    <xdr:col>18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7" r:id="rId100" name="Check Box 9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74</xdr:row>
                    <xdr:rowOff>7620</xdr:rowOff>
                  </from>
                  <to>
                    <xdr:col>18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8" r:id="rId101" name="Check Box 9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73</xdr:row>
                    <xdr:rowOff>7620</xdr:rowOff>
                  </from>
                  <to>
                    <xdr:col>18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9" r:id="rId102" name="Check Box 99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72</xdr:row>
                    <xdr:rowOff>7620</xdr:rowOff>
                  </from>
                  <to>
                    <xdr:col>18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0" r:id="rId103" name="Check Box 10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71</xdr:row>
                    <xdr:rowOff>7620</xdr:rowOff>
                  </from>
                  <to>
                    <xdr:col>18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1" r:id="rId104" name="Check Box 10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70</xdr:row>
                    <xdr:rowOff>7620</xdr:rowOff>
                  </from>
                  <to>
                    <xdr:col>18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2" r:id="rId105" name="Check Box 102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70</xdr:row>
                    <xdr:rowOff>7620</xdr:rowOff>
                  </from>
                  <to>
                    <xdr:col>19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3" r:id="rId106" name="Check Box 10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71</xdr:row>
                    <xdr:rowOff>7620</xdr:rowOff>
                  </from>
                  <to>
                    <xdr:col>19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4" r:id="rId107" name="Check Box 104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72</xdr:row>
                    <xdr:rowOff>7620</xdr:rowOff>
                  </from>
                  <to>
                    <xdr:col>19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5" r:id="rId108" name="Check Box 105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73</xdr:row>
                    <xdr:rowOff>7620</xdr:rowOff>
                  </from>
                  <to>
                    <xdr:col>19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6" r:id="rId109" name="Check Box 106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74</xdr:row>
                    <xdr:rowOff>7620</xdr:rowOff>
                  </from>
                  <to>
                    <xdr:col>19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7" r:id="rId110" name="Check Box 10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75</xdr:row>
                    <xdr:rowOff>7620</xdr:rowOff>
                  </from>
                  <to>
                    <xdr:col>19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8" r:id="rId111" name="Check Box 108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76</xdr:row>
                    <xdr:rowOff>7620</xdr:rowOff>
                  </from>
                  <to>
                    <xdr:col>19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9" r:id="rId112" name="Check Box 10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77</xdr:row>
                    <xdr:rowOff>7620</xdr:rowOff>
                  </from>
                  <to>
                    <xdr:col>19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0" r:id="rId113" name="Check Box 110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78</xdr:row>
                    <xdr:rowOff>7620</xdr:rowOff>
                  </from>
                  <to>
                    <xdr:col>19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1" r:id="rId114" name="Check Box 111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79</xdr:row>
                    <xdr:rowOff>7620</xdr:rowOff>
                  </from>
                  <to>
                    <xdr:col>19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2" r:id="rId115" name="Check Box 11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69</xdr:row>
                    <xdr:rowOff>7620</xdr:rowOff>
                  </from>
                  <to>
                    <xdr:col>18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3" r:id="rId116" name="Check Box 11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69</xdr:row>
                    <xdr:rowOff>7620</xdr:rowOff>
                  </from>
                  <to>
                    <xdr:col>19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4" r:id="rId117" name="Check Box 114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68</xdr:row>
                    <xdr:rowOff>7620</xdr:rowOff>
                  </from>
                  <to>
                    <xdr:col>19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5" r:id="rId118" name="Check Box 11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68</xdr:row>
                    <xdr:rowOff>7620</xdr:rowOff>
                  </from>
                  <to>
                    <xdr:col>18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6" r:id="rId119" name="Check Box 11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67</xdr:row>
                    <xdr:rowOff>7620</xdr:rowOff>
                  </from>
                  <to>
                    <xdr:col>18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7" r:id="rId120" name="Check Box 11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67</xdr:row>
                    <xdr:rowOff>7620</xdr:rowOff>
                  </from>
                  <to>
                    <xdr:col>19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8" r:id="rId121" name="Check Box 11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66</xdr:row>
                    <xdr:rowOff>7620</xdr:rowOff>
                  </from>
                  <to>
                    <xdr:col>18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9" r:id="rId122" name="Check Box 11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66</xdr:row>
                    <xdr:rowOff>7620</xdr:rowOff>
                  </from>
                  <to>
                    <xdr:col>19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0" r:id="rId123" name="Check Box 12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65</xdr:row>
                    <xdr:rowOff>7620</xdr:rowOff>
                  </from>
                  <to>
                    <xdr:col>18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1" r:id="rId124" name="Check Box 121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65</xdr:row>
                    <xdr:rowOff>7620</xdr:rowOff>
                  </from>
                  <to>
                    <xdr:col>19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2" r:id="rId125" name="Check Box 12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64</xdr:row>
                    <xdr:rowOff>7620</xdr:rowOff>
                  </from>
                  <to>
                    <xdr:col>18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3" r:id="rId126" name="Check Box 12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64</xdr:row>
                    <xdr:rowOff>7620</xdr:rowOff>
                  </from>
                  <to>
                    <xdr:col>19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4" r:id="rId127" name="Check Box 12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63</xdr:row>
                    <xdr:rowOff>7620</xdr:rowOff>
                  </from>
                  <to>
                    <xdr:col>18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5" r:id="rId128" name="Check Box 125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63</xdr:row>
                    <xdr:rowOff>7620</xdr:rowOff>
                  </from>
                  <to>
                    <xdr:col>19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6" r:id="rId129" name="Check Box 12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59</xdr:row>
                    <xdr:rowOff>7620</xdr:rowOff>
                  </from>
                  <to>
                    <xdr:col>18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7" r:id="rId130" name="Check Box 12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59</xdr:row>
                    <xdr:rowOff>7620</xdr:rowOff>
                  </from>
                  <to>
                    <xdr:col>19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8" r:id="rId131" name="Check Box 12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60</xdr:row>
                    <xdr:rowOff>7620</xdr:rowOff>
                  </from>
                  <to>
                    <xdr:col>18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9" r:id="rId132" name="Check Box 12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60</xdr:row>
                    <xdr:rowOff>7620</xdr:rowOff>
                  </from>
                  <to>
                    <xdr:col>19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0" r:id="rId133" name="Check Box 13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61</xdr:row>
                    <xdr:rowOff>7620</xdr:rowOff>
                  </from>
                  <to>
                    <xdr:col>18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1" r:id="rId134" name="Check Box 13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62</xdr:row>
                    <xdr:rowOff>7620</xdr:rowOff>
                  </from>
                  <to>
                    <xdr:col>18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2" r:id="rId135" name="Check Box 132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62</xdr:row>
                    <xdr:rowOff>7620</xdr:rowOff>
                  </from>
                  <to>
                    <xdr:col>19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3" r:id="rId136" name="Check Box 13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61</xdr:row>
                    <xdr:rowOff>7620</xdr:rowOff>
                  </from>
                  <to>
                    <xdr:col>19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4" r:id="rId137" name="Check Box 134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39</xdr:row>
                    <xdr:rowOff>7620</xdr:rowOff>
                  </from>
                  <to>
                    <xdr:col>15</xdr:col>
                    <xdr:colOff>190500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5" r:id="rId138" name="Check Box 135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39</xdr:row>
                    <xdr:rowOff>22860</xdr:rowOff>
                  </from>
                  <to>
                    <xdr:col>16</xdr:col>
                    <xdr:colOff>266700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6" r:id="rId139" name="Check Box 13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39</xdr:row>
                    <xdr:rowOff>7620</xdr:rowOff>
                  </from>
                  <to>
                    <xdr:col>17</xdr:col>
                    <xdr:colOff>220980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7" r:id="rId140" name="Check Box 13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39</xdr:row>
                    <xdr:rowOff>7620</xdr:rowOff>
                  </from>
                  <to>
                    <xdr:col>18</xdr:col>
                    <xdr:colOff>220980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8" r:id="rId141" name="Check Box 138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38</xdr:row>
                    <xdr:rowOff>228600</xdr:rowOff>
                  </from>
                  <to>
                    <xdr:col>19</xdr:col>
                    <xdr:colOff>228600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9" r:id="rId142" name="Check Box 13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29</xdr:row>
                    <xdr:rowOff>22860</xdr:rowOff>
                  </from>
                  <to>
                    <xdr:col>17</xdr:col>
                    <xdr:colOff>220980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0" r:id="rId143" name="Check Box 14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30</xdr:row>
                    <xdr:rowOff>7620</xdr:rowOff>
                  </from>
                  <to>
                    <xdr:col>17</xdr:col>
                    <xdr:colOff>220980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1" r:id="rId144" name="Check Box 14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31</xdr:row>
                    <xdr:rowOff>7620</xdr:rowOff>
                  </from>
                  <to>
                    <xdr:col>17</xdr:col>
                    <xdr:colOff>220980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2" r:id="rId145" name="Check Box 14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33</xdr:row>
                    <xdr:rowOff>7620</xdr:rowOff>
                  </from>
                  <to>
                    <xdr:col>17</xdr:col>
                    <xdr:colOff>220980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3" r:id="rId146" name="Check Box 14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32</xdr:row>
                    <xdr:rowOff>7620</xdr:rowOff>
                  </from>
                  <to>
                    <xdr:col>17</xdr:col>
                    <xdr:colOff>220980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4" r:id="rId147" name="Check Box 14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34</xdr:row>
                    <xdr:rowOff>7620</xdr:rowOff>
                  </from>
                  <to>
                    <xdr:col>17</xdr:col>
                    <xdr:colOff>220980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5" r:id="rId148" name="Check Box 145">
              <controlPr locked="0" defaultSize="0" autoFill="0" autoLine="0" autoPict="0">
                <anchor moveWithCells="1" sizeWithCells="1">
                  <from>
                    <xdr:col>17</xdr:col>
                    <xdr:colOff>7620</xdr:colOff>
                    <xdr:row>35</xdr:row>
                    <xdr:rowOff>7620</xdr:rowOff>
                  </from>
                  <to>
                    <xdr:col>17</xdr:col>
                    <xdr:colOff>220980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6" r:id="rId149" name="Check Box 146">
              <controlPr locked="0" defaultSize="0" autoFill="0" autoLine="0" autoPict="0">
                <anchor moveWithCells="1" sizeWithCells="1">
                  <from>
                    <xdr:col>17</xdr:col>
                    <xdr:colOff>7620</xdr:colOff>
                    <xdr:row>36</xdr:row>
                    <xdr:rowOff>7620</xdr:rowOff>
                  </from>
                  <to>
                    <xdr:col>17</xdr:col>
                    <xdr:colOff>220980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7" r:id="rId150" name="Check Box 14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37</xdr:row>
                    <xdr:rowOff>7620</xdr:rowOff>
                  </from>
                  <to>
                    <xdr:col>17</xdr:col>
                    <xdr:colOff>220980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8" r:id="rId151" name="Check Box 148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28</xdr:row>
                    <xdr:rowOff>160020</xdr:rowOff>
                  </from>
                  <to>
                    <xdr:col>19</xdr:col>
                    <xdr:colOff>228600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9" r:id="rId152" name="Check Box 149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29</xdr:row>
                    <xdr:rowOff>236220</xdr:rowOff>
                  </from>
                  <to>
                    <xdr:col>19</xdr:col>
                    <xdr:colOff>228600</xdr:colOff>
                    <xdr:row>30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0" r:id="rId153" name="Check Box 150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30</xdr:row>
                    <xdr:rowOff>236220</xdr:rowOff>
                  </from>
                  <to>
                    <xdr:col>19</xdr:col>
                    <xdr:colOff>228600</xdr:colOff>
                    <xdr:row>31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1" r:id="rId154" name="Check Box 151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31</xdr:row>
                    <xdr:rowOff>236220</xdr:rowOff>
                  </from>
                  <to>
                    <xdr:col>19</xdr:col>
                    <xdr:colOff>228600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2" r:id="rId155" name="Check Box 152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32</xdr:row>
                    <xdr:rowOff>236220</xdr:rowOff>
                  </from>
                  <to>
                    <xdr:col>19</xdr:col>
                    <xdr:colOff>228600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3" r:id="rId156" name="Check Box 153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33</xdr:row>
                    <xdr:rowOff>236220</xdr:rowOff>
                  </from>
                  <to>
                    <xdr:col>19</xdr:col>
                    <xdr:colOff>228600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4" r:id="rId157" name="Check Box 154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34</xdr:row>
                    <xdr:rowOff>236220</xdr:rowOff>
                  </from>
                  <to>
                    <xdr:col>19</xdr:col>
                    <xdr:colOff>228600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5" r:id="rId158" name="Check Box 155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35</xdr:row>
                    <xdr:rowOff>228600</xdr:rowOff>
                  </from>
                  <to>
                    <xdr:col>19</xdr:col>
                    <xdr:colOff>228600</xdr:colOff>
                    <xdr:row>36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6" r:id="rId159" name="Check Box 156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36</xdr:row>
                    <xdr:rowOff>228600</xdr:rowOff>
                  </from>
                  <to>
                    <xdr:col>19</xdr:col>
                    <xdr:colOff>228600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7" r:id="rId160" name="Check Box 157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38</xdr:row>
                    <xdr:rowOff>7620</xdr:rowOff>
                  </from>
                  <to>
                    <xdr:col>15</xdr:col>
                    <xdr:colOff>190500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8" r:id="rId161" name="Check Box 15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38</xdr:row>
                    <xdr:rowOff>7620</xdr:rowOff>
                  </from>
                  <to>
                    <xdr:col>17</xdr:col>
                    <xdr:colOff>220980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9" r:id="rId162" name="Check Box 159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37</xdr:row>
                    <xdr:rowOff>228600</xdr:rowOff>
                  </from>
                  <to>
                    <xdr:col>19</xdr:col>
                    <xdr:colOff>228600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0" r:id="rId163" name="Check Box 160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38</xdr:row>
                    <xdr:rowOff>22860</xdr:rowOff>
                  </from>
                  <to>
                    <xdr:col>16</xdr:col>
                    <xdr:colOff>266700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1" r:id="rId164" name="Check Box 161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37</xdr:row>
                    <xdr:rowOff>22860</xdr:rowOff>
                  </from>
                  <to>
                    <xdr:col>16</xdr:col>
                    <xdr:colOff>266700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2" r:id="rId165" name="Check Box 162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36</xdr:row>
                    <xdr:rowOff>22860</xdr:rowOff>
                  </from>
                  <to>
                    <xdr:col>16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3" r:id="rId166" name="Check Box 163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35</xdr:row>
                    <xdr:rowOff>22860</xdr:rowOff>
                  </from>
                  <to>
                    <xdr:col>16</xdr:col>
                    <xdr:colOff>266700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4" r:id="rId167" name="Check Box 164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34</xdr:row>
                    <xdr:rowOff>22860</xdr:rowOff>
                  </from>
                  <to>
                    <xdr:col>16</xdr:col>
                    <xdr:colOff>266700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5" r:id="rId168" name="Check Box 165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33</xdr:row>
                    <xdr:rowOff>22860</xdr:rowOff>
                  </from>
                  <to>
                    <xdr:col>16</xdr:col>
                    <xdr:colOff>266700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6" r:id="rId169" name="Check Box 166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32</xdr:row>
                    <xdr:rowOff>22860</xdr:rowOff>
                  </from>
                  <to>
                    <xdr:col>16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7" r:id="rId170" name="Check Box 167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31</xdr:row>
                    <xdr:rowOff>22860</xdr:rowOff>
                  </from>
                  <to>
                    <xdr:col>16</xdr:col>
                    <xdr:colOff>266700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8" r:id="rId171" name="Check Box 168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30</xdr:row>
                    <xdr:rowOff>22860</xdr:rowOff>
                  </from>
                  <to>
                    <xdr:col>16</xdr:col>
                    <xdr:colOff>266700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9" r:id="rId172" name="Check Box 169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29</xdr:row>
                    <xdr:rowOff>22860</xdr:rowOff>
                  </from>
                  <to>
                    <xdr:col>16</xdr:col>
                    <xdr:colOff>266700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0" r:id="rId173" name="Check Box 17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38</xdr:row>
                    <xdr:rowOff>7620</xdr:rowOff>
                  </from>
                  <to>
                    <xdr:col>18</xdr:col>
                    <xdr:colOff>220980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1" r:id="rId174" name="Check Box 17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37</xdr:row>
                    <xdr:rowOff>7620</xdr:rowOff>
                  </from>
                  <to>
                    <xdr:col>18</xdr:col>
                    <xdr:colOff>220980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2" r:id="rId175" name="Check Box 17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36</xdr:row>
                    <xdr:rowOff>7620</xdr:rowOff>
                  </from>
                  <to>
                    <xdr:col>18</xdr:col>
                    <xdr:colOff>220980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3" r:id="rId176" name="Check Box 173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35</xdr:row>
                    <xdr:rowOff>7620</xdr:rowOff>
                  </from>
                  <to>
                    <xdr:col>18</xdr:col>
                    <xdr:colOff>220980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4" r:id="rId177" name="Check Box 17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34</xdr:row>
                    <xdr:rowOff>7620</xdr:rowOff>
                  </from>
                  <to>
                    <xdr:col>18</xdr:col>
                    <xdr:colOff>220980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5" r:id="rId178" name="Check Box 17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33</xdr:row>
                    <xdr:rowOff>7620</xdr:rowOff>
                  </from>
                  <to>
                    <xdr:col>18</xdr:col>
                    <xdr:colOff>220980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6" r:id="rId179" name="Check Box 17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32</xdr:row>
                    <xdr:rowOff>7620</xdr:rowOff>
                  </from>
                  <to>
                    <xdr:col>18</xdr:col>
                    <xdr:colOff>220980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7" r:id="rId180" name="Check Box 17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31</xdr:row>
                    <xdr:rowOff>7620</xdr:rowOff>
                  </from>
                  <to>
                    <xdr:col>18</xdr:col>
                    <xdr:colOff>220980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8" r:id="rId181" name="Check Box 17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30</xdr:row>
                    <xdr:rowOff>7620</xdr:rowOff>
                  </from>
                  <to>
                    <xdr:col>18</xdr:col>
                    <xdr:colOff>220980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9" r:id="rId182" name="Check Box 179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29</xdr:row>
                    <xdr:rowOff>7620</xdr:rowOff>
                  </from>
                  <to>
                    <xdr:col>18</xdr:col>
                    <xdr:colOff>220980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0" r:id="rId183" name="Check Box 180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37</xdr:row>
                    <xdr:rowOff>7620</xdr:rowOff>
                  </from>
                  <to>
                    <xdr:col>15</xdr:col>
                    <xdr:colOff>190500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1" r:id="rId184" name="Check Box 181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36</xdr:row>
                    <xdr:rowOff>7620</xdr:rowOff>
                  </from>
                  <to>
                    <xdr:col>15</xdr:col>
                    <xdr:colOff>190500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2" r:id="rId185" name="Check Box 182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35</xdr:row>
                    <xdr:rowOff>7620</xdr:rowOff>
                  </from>
                  <to>
                    <xdr:col>15</xdr:col>
                    <xdr:colOff>190500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3" r:id="rId186" name="Check Box 183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34</xdr:row>
                    <xdr:rowOff>7620</xdr:rowOff>
                  </from>
                  <to>
                    <xdr:col>15</xdr:col>
                    <xdr:colOff>190500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4" r:id="rId187" name="Check Box 184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33</xdr:row>
                    <xdr:rowOff>7620</xdr:rowOff>
                  </from>
                  <to>
                    <xdr:col>15</xdr:col>
                    <xdr:colOff>190500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5" r:id="rId188" name="Check Box 185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32</xdr:row>
                    <xdr:rowOff>7620</xdr:rowOff>
                  </from>
                  <to>
                    <xdr:col>15</xdr:col>
                    <xdr:colOff>190500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6" r:id="rId189" name="Check Box 186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31</xdr:row>
                    <xdr:rowOff>7620</xdr:rowOff>
                  </from>
                  <to>
                    <xdr:col>15</xdr:col>
                    <xdr:colOff>190500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7" r:id="rId190" name="Check Box 187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30</xdr:row>
                    <xdr:rowOff>7620</xdr:rowOff>
                  </from>
                  <to>
                    <xdr:col>15</xdr:col>
                    <xdr:colOff>190500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8" r:id="rId191" name="Check Box 188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29</xdr:row>
                    <xdr:rowOff>7620</xdr:rowOff>
                  </from>
                  <to>
                    <xdr:col>15</xdr:col>
                    <xdr:colOff>190500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9" r:id="rId192" name="Check Box 189">
              <controlPr defaultSize="0" autoFill="0" autoLine="0" autoPict="0">
                <anchor moveWithCells="1">
                  <from>
                    <xdr:col>6</xdr:col>
                    <xdr:colOff>60960</xdr:colOff>
                    <xdr:row>15</xdr:row>
                    <xdr:rowOff>7620</xdr:rowOff>
                  </from>
                  <to>
                    <xdr:col>7</xdr:col>
                    <xdr:colOff>83820</xdr:colOff>
                    <xdr:row>16</xdr:row>
                    <xdr:rowOff>99060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CD98247-BFAB-40D0-AD7F-E23938106B68}">
            <xm:f>$P14='Feuil1 (2)'!$AO$11</xm:f>
            <x14:dxf>
              <numFmt numFmtId="3" formatCode="#,##0"/>
            </x14:dxf>
          </x14:cfRule>
          <xm:sqref>AD14:AF14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B000000}">
          <x14:formula1>
            <xm:f>'Feuil1 (2)'!$AG$44:$AG$62</xm:f>
          </x14:formula1>
          <xm:sqref>D58:D80</xm:sqref>
        </x14:dataValidation>
        <x14:dataValidation type="list" allowBlank="1" showInputMessage="1" showErrorMessage="1" xr:uid="{00000000-0002-0000-0200-00000C000000}">
          <x14:formula1>
            <xm:f>'Feuil1 (2)'!$AG$44:$AG$63</xm:f>
          </x14:formula1>
          <xm:sqref>D30:D40</xm:sqref>
        </x14:dataValidation>
        <x14:dataValidation type="list" allowBlank="1" showDropDown="1" showInputMessage="1" showErrorMessage="1" errorTitle="Option" error="Ce Numéro n'est pas une option Valide" xr:uid="{00000000-0002-0000-0200-00000D000000}">
          <x14:formula1>
            <xm:f>'Feuil1 (2)'!AB$4:AB$29</xm:f>
          </x14:formula1>
          <xm:sqref>C14:C15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tabColor theme="4" tint="0.59999389629810485"/>
    <pageSetUpPr fitToPage="1"/>
  </sheetPr>
  <dimension ref="A1:GZ289"/>
  <sheetViews>
    <sheetView showGridLines="0" zoomScale="79" zoomScaleNormal="79" workbookViewId="0">
      <selection activeCell="M4" sqref="M4:N5"/>
    </sheetView>
  </sheetViews>
  <sheetFormatPr baseColWidth="10" defaultColWidth="11.44140625" defaultRowHeight="10.199999999999999" x14ac:dyDescent="0.2"/>
  <cols>
    <col min="1" max="1" width="1" style="1" customWidth="1"/>
    <col min="2" max="2" width="7.109375" style="1" customWidth="1"/>
    <col min="3" max="3" width="4.109375" style="1" customWidth="1"/>
    <col min="4" max="4" width="7.33203125" style="1" customWidth="1"/>
    <col min="5" max="5" width="6.109375" style="1" customWidth="1"/>
    <col min="6" max="6" width="2" style="1" customWidth="1"/>
    <col min="7" max="7" width="3.6640625" style="1" customWidth="1"/>
    <col min="8" max="8" width="6.44140625" style="1" customWidth="1"/>
    <col min="9" max="9" width="4.44140625" style="1" customWidth="1"/>
    <col min="10" max="10" width="6.44140625" style="1" customWidth="1"/>
    <col min="11" max="11" width="5.6640625" style="1" customWidth="1"/>
    <col min="12" max="12" width="4.5546875" style="1" customWidth="1"/>
    <col min="13" max="13" width="6" style="1" customWidth="1"/>
    <col min="14" max="14" width="6.109375" style="1" customWidth="1"/>
    <col min="15" max="15" width="3.6640625" style="1" customWidth="1"/>
    <col min="16" max="16" width="3.88671875" style="1" customWidth="1"/>
    <col min="17" max="17" width="5" style="1" customWidth="1"/>
    <col min="18" max="18" width="4.5546875" style="1" customWidth="1"/>
    <col min="19" max="19" width="3.6640625" style="1" customWidth="1"/>
    <col min="20" max="20" width="3.88671875" style="1" customWidth="1"/>
    <col min="21" max="21" width="7.33203125" style="1" customWidth="1"/>
    <col min="22" max="22" width="13.6640625" style="1" customWidth="1"/>
    <col min="23" max="23" width="3.6640625" style="1" customWidth="1"/>
    <col min="24" max="24" width="5.44140625" style="1" customWidth="1"/>
    <col min="25" max="25" width="8" style="1" customWidth="1"/>
    <col min="26" max="26" width="1.6640625" style="1" customWidth="1"/>
    <col min="27" max="27" width="4" style="1" customWidth="1"/>
    <col min="28" max="28" width="7" style="1" customWidth="1"/>
    <col min="29" max="29" width="7.6640625" style="1" customWidth="1"/>
    <col min="30" max="30" width="4.33203125" style="1" customWidth="1"/>
    <col min="31" max="31" width="2.33203125" style="1" customWidth="1"/>
    <col min="32" max="32" width="5.109375" style="1" customWidth="1"/>
    <col min="33" max="33" width="7" style="1" customWidth="1"/>
    <col min="34" max="34" width="8.109375" style="1" customWidth="1"/>
    <col min="35" max="35" width="3.33203125" style="1" customWidth="1"/>
    <col min="36" max="36" width="2.6640625" style="1" customWidth="1"/>
    <col min="37" max="37" width="1.109375" style="1" customWidth="1"/>
    <col min="38" max="38" width="1" style="1" customWidth="1"/>
    <col min="39" max="39" width="7.44140625" style="1" customWidth="1"/>
    <col min="40" max="40" width="3.6640625" style="1" customWidth="1"/>
    <col min="41" max="41" width="4.33203125" style="1" customWidth="1"/>
    <col min="42" max="42" width="7.88671875" style="1" customWidth="1"/>
    <col min="43" max="43" width="7.6640625" style="1" customWidth="1"/>
    <col min="44" max="44" width="4" style="1" customWidth="1"/>
    <col min="45" max="45" width="1.5546875" style="1" customWidth="1"/>
    <col min="46" max="46" width="3.33203125" style="1" customWidth="1"/>
    <col min="47" max="47" width="1.109375" style="1" customWidth="1"/>
    <col min="48" max="48" width="0.109375" style="1" customWidth="1"/>
    <col min="49" max="49" width="4.5546875" style="1" customWidth="1"/>
    <col min="50" max="50" width="10.88671875" style="16" hidden="1" customWidth="1"/>
    <col min="51" max="51" width="8.88671875" style="16" hidden="1" customWidth="1"/>
    <col min="52" max="52" width="1.33203125" style="16" hidden="1" customWidth="1"/>
    <col min="53" max="55" width="3.88671875" style="1" hidden="1" customWidth="1"/>
    <col min="56" max="58" width="11.44140625" style="1" hidden="1" customWidth="1"/>
    <col min="59" max="59" width="11.44140625" style="2" hidden="1" customWidth="1"/>
    <col min="60" max="60" width="6.6640625" style="1" hidden="1" customWidth="1"/>
    <col min="61" max="61" width="11.44140625" style="1" hidden="1" customWidth="1"/>
    <col min="62" max="62" width="10.88671875" style="1" hidden="1" customWidth="1"/>
    <col min="63" max="63" width="7.44140625" style="1" hidden="1" customWidth="1"/>
    <col min="64" max="64" width="11.44140625" style="229" hidden="1" customWidth="1"/>
    <col min="65" max="65" width="12" style="1" hidden="1" customWidth="1"/>
    <col min="66" max="66" width="8.33203125" style="1" hidden="1" customWidth="1"/>
    <col min="67" max="67" width="11.109375" style="1" hidden="1" customWidth="1"/>
    <col min="68" max="68" width="8.6640625" style="1" hidden="1" customWidth="1"/>
    <col min="69" max="69" width="14.44140625" style="1" hidden="1" customWidth="1"/>
    <col min="70" max="70" width="11.5546875" style="1" hidden="1" customWidth="1"/>
    <col min="71" max="72" width="11.44140625" style="1" hidden="1" customWidth="1"/>
    <col min="73" max="75" width="4.44140625" style="1" hidden="1" customWidth="1"/>
    <col min="76" max="76" width="4.5546875" style="1" hidden="1" customWidth="1"/>
    <col min="77" max="77" width="1.88671875" style="1" hidden="1" customWidth="1"/>
    <col min="78" max="81" width="4" style="1" hidden="1" customWidth="1"/>
    <col min="82" max="82" width="2" style="2" hidden="1" customWidth="1"/>
    <col min="83" max="83" width="2.109375" style="1" hidden="1" customWidth="1"/>
    <col min="84" max="113" width="2.5546875" style="1" hidden="1" customWidth="1"/>
    <col min="114" max="114" width="4.44140625" style="1" hidden="1" customWidth="1"/>
    <col min="115" max="116" width="2.5546875" style="1" hidden="1" customWidth="1"/>
    <col min="117" max="117" width="4.5546875" style="1" hidden="1" customWidth="1"/>
    <col min="118" max="119" width="4.109375" style="1" hidden="1" customWidth="1"/>
    <col min="120" max="120" width="4.88671875" style="1" hidden="1" customWidth="1"/>
    <col min="121" max="121" width="5.6640625" style="1" hidden="1" customWidth="1"/>
    <col min="122" max="125" width="4" style="1" hidden="1" customWidth="1"/>
    <col min="126" max="160" width="2.109375" style="1" hidden="1" customWidth="1"/>
    <col min="161" max="163" width="3.109375" style="1" hidden="1" customWidth="1"/>
    <col min="164" max="164" width="5" style="1" hidden="1" customWidth="1"/>
    <col min="165" max="165" width="3.6640625" style="1" hidden="1" customWidth="1"/>
    <col min="166" max="166" width="4.109375" style="1" hidden="1" customWidth="1"/>
    <col min="167" max="167" width="5.109375" style="1" hidden="1" customWidth="1"/>
    <col min="168" max="169" width="4.109375" style="1" hidden="1" customWidth="1"/>
    <col min="170" max="205" width="2.109375" style="1" hidden="1" customWidth="1"/>
    <col min="206" max="206" width="3.109375" style="1" hidden="1" customWidth="1"/>
    <col min="207" max="207" width="11.44140625" style="1" hidden="1" customWidth="1"/>
    <col min="208" max="16384" width="11.44140625" style="1"/>
  </cols>
  <sheetData>
    <row r="1" spans="1:208" ht="4.5" customHeight="1" thickBot="1" x14ac:dyDescent="0.25">
      <c r="A1" s="26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9"/>
      <c r="AV1" s="9"/>
      <c r="AW1" s="8"/>
      <c r="AX1" s="454"/>
      <c r="AY1" s="454"/>
      <c r="AZ1" s="455"/>
    </row>
    <row r="2" spans="1:208" ht="18" customHeight="1" thickBot="1" x14ac:dyDescent="0.35">
      <c r="A2" s="4"/>
      <c r="B2" s="390"/>
      <c r="C2" s="390"/>
      <c r="D2" s="390"/>
      <c r="J2" s="436"/>
      <c r="K2" s="436"/>
      <c r="L2" s="436"/>
      <c r="M2" s="436"/>
      <c r="N2" s="436"/>
      <c r="O2" s="436"/>
      <c r="P2" s="882" t="s">
        <v>14841</v>
      </c>
      <c r="Q2" s="882"/>
      <c r="R2" s="882"/>
      <c r="S2" s="882"/>
      <c r="T2" s="882"/>
      <c r="U2" s="882"/>
      <c r="V2" s="882"/>
      <c r="W2" s="882"/>
      <c r="X2" s="882"/>
      <c r="Y2" s="882"/>
      <c r="Z2" s="882"/>
      <c r="AA2" s="882"/>
      <c r="AB2" s="882"/>
      <c r="AC2" s="882"/>
      <c r="AD2" s="882"/>
      <c r="AE2" s="882"/>
      <c r="AF2" s="882"/>
      <c r="AG2" s="883" t="s">
        <v>9210</v>
      </c>
      <c r="AH2" s="884"/>
      <c r="AI2" s="884"/>
      <c r="AJ2" s="884"/>
      <c r="AK2" s="884"/>
      <c r="AL2" s="884"/>
      <c r="AM2" s="884"/>
      <c r="AN2" s="884"/>
      <c r="AO2" s="884"/>
      <c r="AP2" s="884"/>
      <c r="AQ2" s="884"/>
      <c r="AR2" s="885"/>
      <c r="AS2" s="436"/>
      <c r="AT2" s="436"/>
      <c r="AU2" s="5"/>
      <c r="AV2" s="5"/>
      <c r="AW2" s="16"/>
      <c r="AZ2" s="456"/>
      <c r="BC2" s="1" t="e">
        <f>IF(#REF!="",AW2,#REF!)</f>
        <v>#REF!</v>
      </c>
      <c r="BH2">
        <v>1</v>
      </c>
      <c r="BI2" t="s">
        <v>336</v>
      </c>
      <c r="BL2" s="229">
        <v>1</v>
      </c>
      <c r="BO2" s="368" t="s">
        <v>9160</v>
      </c>
      <c r="GY2" s="673" t="s">
        <v>12888</v>
      </c>
      <c r="GZ2" s="673"/>
    </row>
    <row r="3" spans="1:208" ht="15.75" customHeight="1" thickBot="1" x14ac:dyDescent="0.35">
      <c r="A3" s="4"/>
      <c r="B3" s="499"/>
      <c r="C3" s="499"/>
      <c r="D3" s="34"/>
      <c r="E3" s="34"/>
      <c r="F3" s="886" t="s">
        <v>2</v>
      </c>
      <c r="G3" s="886"/>
      <c r="H3" s="886"/>
      <c r="I3" s="886"/>
      <c r="J3" s="436"/>
      <c r="K3" s="436"/>
      <c r="L3" s="436"/>
      <c r="M3" s="436"/>
      <c r="N3" s="436"/>
      <c r="O3" s="436"/>
      <c r="P3" s="882"/>
      <c r="Q3" s="882"/>
      <c r="R3" s="882"/>
      <c r="S3" s="882"/>
      <c r="T3" s="882"/>
      <c r="U3" s="882"/>
      <c r="V3" s="882"/>
      <c r="W3" s="882"/>
      <c r="X3" s="882"/>
      <c r="Y3" s="882"/>
      <c r="Z3" s="882"/>
      <c r="AA3" s="882"/>
      <c r="AB3" s="882"/>
      <c r="AC3" s="882"/>
      <c r="AD3" s="882"/>
      <c r="AE3" s="882"/>
      <c r="AF3" s="882"/>
      <c r="AG3" s="887" t="s">
        <v>9220</v>
      </c>
      <c r="AH3" s="888"/>
      <c r="AI3" s="888"/>
      <c r="AJ3" s="888"/>
      <c r="AK3" s="888"/>
      <c r="AL3" s="888"/>
      <c r="AM3" s="888"/>
      <c r="AN3" s="888"/>
      <c r="AO3" s="888"/>
      <c r="AP3" s="889"/>
      <c r="AQ3" s="893" t="s">
        <v>9218</v>
      </c>
      <c r="AR3" s="894"/>
      <c r="AS3" s="436"/>
      <c r="AT3" s="499"/>
      <c r="AU3" s="5"/>
      <c r="AV3" s="5"/>
      <c r="AZ3" s="456"/>
      <c r="BH3">
        <v>2</v>
      </c>
      <c r="BI3" t="s">
        <v>340</v>
      </c>
      <c r="BL3" s="229">
        <v>2</v>
      </c>
    </row>
    <row r="4" spans="1:208" ht="18" customHeight="1" thickBot="1" x14ac:dyDescent="0.3">
      <c r="A4" s="4"/>
      <c r="C4" s="22"/>
      <c r="D4" s="22"/>
      <c r="F4" s="897" t="s">
        <v>2272</v>
      </c>
      <c r="G4" s="898"/>
      <c r="H4" s="898"/>
      <c r="I4" s="899"/>
      <c r="K4" s="632" t="s">
        <v>208</v>
      </c>
      <c r="L4" s="633"/>
      <c r="M4" s="903"/>
      <c r="N4" s="904"/>
      <c r="P4" s="907" t="s">
        <v>3</v>
      </c>
      <c r="Q4" s="907"/>
      <c r="R4" s="32"/>
      <c r="S4" s="32"/>
      <c r="T4" s="32"/>
      <c r="U4" s="32"/>
      <c r="V4" s="32"/>
      <c r="AG4" s="890"/>
      <c r="AH4" s="891"/>
      <c r="AI4" s="891"/>
      <c r="AJ4" s="891"/>
      <c r="AK4" s="891"/>
      <c r="AL4" s="891"/>
      <c r="AM4" s="891"/>
      <c r="AN4" s="891"/>
      <c r="AO4" s="891"/>
      <c r="AP4" s="892"/>
      <c r="AQ4" s="895"/>
      <c r="AR4" s="896"/>
      <c r="AU4" s="5"/>
      <c r="AV4" s="5"/>
      <c r="AZ4" s="456"/>
      <c r="BH4">
        <v>3</v>
      </c>
      <c r="BI4" t="s">
        <v>345</v>
      </c>
      <c r="BL4" s="229">
        <v>3</v>
      </c>
    </row>
    <row r="5" spans="1:208" ht="18.75" customHeight="1" thickBot="1" x14ac:dyDescent="0.3">
      <c r="A5" s="4"/>
      <c r="C5" s="25"/>
      <c r="D5" s="25"/>
      <c r="F5" s="900"/>
      <c r="G5" s="901"/>
      <c r="H5" s="901"/>
      <c r="I5" s="902"/>
      <c r="K5" s="634"/>
      <c r="L5" s="635"/>
      <c r="M5" s="905"/>
      <c r="N5" s="906"/>
      <c r="O5" s="184"/>
      <c r="P5" s="838"/>
      <c r="Q5" s="838"/>
      <c r="R5" s="23"/>
      <c r="S5" s="23"/>
      <c r="T5" s="23"/>
      <c r="U5" s="23"/>
      <c r="V5" s="10"/>
      <c r="W5" s="6"/>
      <c r="X5" s="23"/>
      <c r="Y5" s="23"/>
      <c r="Z5" s="10"/>
      <c r="AA5" s="10"/>
      <c r="AB5" s="24"/>
      <c r="AC5" s="500"/>
      <c r="AU5" s="5"/>
      <c r="AV5" s="5"/>
      <c r="AZ5" s="456"/>
      <c r="BH5">
        <v>4</v>
      </c>
      <c r="BI5" t="s">
        <v>349</v>
      </c>
      <c r="BL5" s="229">
        <v>4</v>
      </c>
    </row>
    <row r="6" spans="1:208" ht="18.75" customHeight="1" thickBot="1" x14ac:dyDescent="0.3">
      <c r="A6" s="4"/>
      <c r="B6" s="863" t="s">
        <v>9211</v>
      </c>
      <c r="C6" s="864"/>
      <c r="D6" s="867" t="str">
        <f>IF(ISERROR(VLOOKUP(M4,'Feuil1 (2)'!$BK$3:$BL$16325,2,FALSE)),"",VLOOKUP(M4,'Feuil1 (2)'!$BK$3:$BL$16325,2,FALSE))</f>
        <v/>
      </c>
      <c r="E6" s="868"/>
      <c r="F6" s="869"/>
      <c r="G6" s="869"/>
      <c r="H6" s="869"/>
      <c r="I6" s="869"/>
      <c r="J6" s="870"/>
      <c r="P6" s="874" t="s">
        <v>4</v>
      </c>
      <c r="Q6" s="875"/>
      <c r="R6" s="875"/>
      <c r="S6" s="875"/>
      <c r="T6" s="875"/>
      <c r="U6" s="875"/>
      <c r="V6" s="875"/>
      <c r="W6" s="875"/>
      <c r="X6" s="875"/>
      <c r="Y6" s="875"/>
      <c r="Z6" s="875"/>
      <c r="AA6" s="875"/>
      <c r="AB6" s="875"/>
      <c r="AC6" s="875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5"/>
      <c r="AQ6" s="875"/>
      <c r="AR6" s="875"/>
      <c r="AS6" s="875"/>
      <c r="AT6" s="875"/>
      <c r="AU6" s="876"/>
      <c r="AV6" s="5"/>
      <c r="AZ6" s="456"/>
      <c r="BC6" s="68">
        <f t="shared" ref="BC6:BC22" si="0">IF(P7=0,0,1)</f>
        <v>0</v>
      </c>
      <c r="BD6" s="16" t="s">
        <v>2271</v>
      </c>
      <c r="BE6" s="16"/>
      <c r="BF6" s="42" t="s">
        <v>9116</v>
      </c>
      <c r="BG6" s="45" t="s">
        <v>5</v>
      </c>
      <c r="BH6">
        <v>5</v>
      </c>
      <c r="BI6" t="s">
        <v>353</v>
      </c>
      <c r="BJ6" s="16"/>
      <c r="BK6" s="16"/>
      <c r="BL6" s="239">
        <v>5</v>
      </c>
      <c r="BM6" s="16"/>
      <c r="BN6" s="16"/>
      <c r="BO6" s="16"/>
      <c r="BP6" s="16"/>
      <c r="BQ6" s="16"/>
      <c r="BR6" s="16"/>
      <c r="BS6" s="16"/>
    </row>
    <row r="7" spans="1:208" ht="15.75" customHeight="1" thickBot="1" x14ac:dyDescent="0.3">
      <c r="A7" s="4"/>
      <c r="B7" s="865"/>
      <c r="C7" s="866"/>
      <c r="D7" s="871"/>
      <c r="E7" s="872"/>
      <c r="F7" s="872"/>
      <c r="G7" s="872"/>
      <c r="H7" s="872"/>
      <c r="I7" s="872"/>
      <c r="J7" s="873"/>
      <c r="P7" s="877">
        <f>IF(ISERROR(HLOOKUP($C$14,'Feuil1 (2)'!$AH$3:$BG$20,$BB7,FALSE)),0,HLOOKUP($C$14,'Feuil1 (2)'!$AH$3:$BG$20,$BB7,FALSE))</f>
        <v>0</v>
      </c>
      <c r="Q7" s="878"/>
      <c r="R7" s="878"/>
      <c r="S7" s="878"/>
      <c r="T7" s="878"/>
      <c r="U7" s="878"/>
      <c r="V7" s="878"/>
      <c r="W7" s="878"/>
      <c r="X7" s="878"/>
      <c r="Y7" s="878"/>
      <c r="Z7" s="878"/>
      <c r="AA7" s="878"/>
      <c r="AB7" s="878"/>
      <c r="AC7" s="878"/>
      <c r="AD7" s="785"/>
      <c r="AE7" s="786"/>
      <c r="AF7" s="787"/>
      <c r="AH7" s="879" t="s">
        <v>2282</v>
      </c>
      <c r="AI7" s="880"/>
      <c r="AJ7" s="880"/>
      <c r="AK7" s="880"/>
      <c r="AL7" s="880"/>
      <c r="AM7" s="880"/>
      <c r="AN7" s="880"/>
      <c r="AO7" s="880"/>
      <c r="AP7" s="880"/>
      <c r="AQ7" s="880"/>
      <c r="AR7" s="880"/>
      <c r="AS7" s="880"/>
      <c r="AT7" s="880"/>
      <c r="AU7" s="881"/>
      <c r="AV7" s="296"/>
      <c r="AZ7" s="456"/>
      <c r="BB7" s="1">
        <v>2</v>
      </c>
      <c r="BC7" s="68">
        <f t="shared" si="0"/>
        <v>0</v>
      </c>
      <c r="BD7" s="16" t="s">
        <v>2272</v>
      </c>
      <c r="BE7" s="16"/>
      <c r="BF7" s="38">
        <f t="shared" ref="BF7:BF12" si="1">IF(ISERROR(IF(COUNTIF(P7,"*Facteur M/V*"),AD7,"")*1),0,IF(COUNTIF(P7,"*Facteur M/V*"),AD7,"")*1)</f>
        <v>0</v>
      </c>
      <c r="BG7" s="340" t="s">
        <v>6</v>
      </c>
      <c r="BH7">
        <v>10</v>
      </c>
      <c r="BI7" t="s">
        <v>369</v>
      </c>
      <c r="BJ7" s="16"/>
      <c r="BK7" s="16"/>
      <c r="BL7" s="239">
        <v>10</v>
      </c>
      <c r="BM7" s="16"/>
      <c r="BN7" s="16"/>
      <c r="BO7" s="16" t="b">
        <v>1</v>
      </c>
      <c r="BP7" s="16"/>
      <c r="BQ7" s="16"/>
      <c r="BR7" s="43" t="s">
        <v>56</v>
      </c>
      <c r="BS7" s="43"/>
      <c r="BT7" s="39" t="s">
        <v>43</v>
      </c>
    </row>
    <row r="8" spans="1:208" ht="15.75" customHeight="1" x14ac:dyDescent="0.25">
      <c r="A8" s="4"/>
      <c r="C8" s="442"/>
      <c r="D8" s="444"/>
      <c r="E8" s="444"/>
      <c r="F8" s="444"/>
      <c r="G8" s="444"/>
      <c r="H8" s="444"/>
      <c r="I8" s="444"/>
      <c r="K8" s="449"/>
      <c r="L8" s="449"/>
      <c r="M8" s="449"/>
      <c r="N8" s="443"/>
      <c r="P8" s="783">
        <f>IF(ISERROR(HLOOKUP($C$14,'Feuil1 (2)'!$AH$3:$BG$20,$BB8,FALSE)),0,HLOOKUP($C$14,'Feuil1 (2)'!$AH$3:$BG$20,$BB8,FALSE))</f>
        <v>0</v>
      </c>
      <c r="Q8" s="784"/>
      <c r="R8" s="784"/>
      <c r="S8" s="784"/>
      <c r="T8" s="784"/>
      <c r="U8" s="784"/>
      <c r="V8" s="784"/>
      <c r="W8" s="784"/>
      <c r="X8" s="784"/>
      <c r="Y8" s="784"/>
      <c r="Z8" s="784"/>
      <c r="AA8" s="784"/>
      <c r="AB8" s="784"/>
      <c r="AC8" s="784"/>
      <c r="AD8" s="785"/>
      <c r="AE8" s="786"/>
      <c r="AF8" s="787"/>
      <c r="AH8" s="833" t="s">
        <v>23</v>
      </c>
      <c r="AI8" s="298"/>
      <c r="AJ8" s="501"/>
      <c r="AK8" s="299"/>
      <c r="AL8" s="852" t="s">
        <v>24</v>
      </c>
      <c r="AM8" s="852"/>
      <c r="AN8" s="852"/>
      <c r="AP8" s="852" t="s">
        <v>26</v>
      </c>
      <c r="AQ8" s="852"/>
      <c r="AR8" s="852"/>
      <c r="AS8" s="300"/>
      <c r="AT8" s="300"/>
      <c r="AU8" s="406"/>
      <c r="AV8" s="280"/>
      <c r="AZ8" s="456"/>
      <c r="BB8" s="1">
        <v>3</v>
      </c>
      <c r="BC8" s="68">
        <f t="shared" si="0"/>
        <v>0</v>
      </c>
      <c r="BD8" s="16" t="s">
        <v>2273</v>
      </c>
      <c r="BE8" s="16"/>
      <c r="BF8" s="38">
        <f t="shared" si="1"/>
        <v>0</v>
      </c>
      <c r="BG8" s="340" t="s">
        <v>7</v>
      </c>
      <c r="BH8">
        <v>11</v>
      </c>
      <c r="BI8" t="s">
        <v>373</v>
      </c>
      <c r="BJ8" s="16"/>
      <c r="BK8" s="16"/>
      <c r="BL8" s="239">
        <v>11</v>
      </c>
      <c r="BM8" s="16"/>
      <c r="BN8" s="16"/>
      <c r="BO8" s="38" t="s">
        <v>53</v>
      </c>
      <c r="BP8" s="38" t="s">
        <v>9</v>
      </c>
      <c r="BQ8" s="41" t="s">
        <v>10</v>
      </c>
      <c r="BR8" s="44" t="s">
        <v>57</v>
      </c>
      <c r="BS8" s="44"/>
      <c r="BT8" s="40" t="s">
        <v>58</v>
      </c>
    </row>
    <row r="9" spans="1:208" ht="15.75" customHeight="1" thickBot="1" x14ac:dyDescent="0.3">
      <c r="A9" s="4"/>
      <c r="B9" s="435"/>
      <c r="C9" s="435"/>
      <c r="D9" s="861" t="s">
        <v>300</v>
      </c>
      <c r="E9" s="861"/>
      <c r="F9" s="861"/>
      <c r="G9" s="861"/>
      <c r="H9" s="861"/>
      <c r="I9" s="861"/>
      <c r="J9" s="862"/>
      <c r="K9" s="862"/>
      <c r="L9" s="862"/>
      <c r="M9" s="862"/>
      <c r="N9" s="12"/>
      <c r="P9" s="783">
        <f>IF(ISERROR(HLOOKUP($C$14,'Feuil1 (2)'!$AH$3:$BG$20,$BB9,FALSE)),0,HLOOKUP($C$14,'Feuil1 (2)'!$AH$3:$BG$20,$BB9,FALSE))</f>
        <v>0</v>
      </c>
      <c r="Q9" s="784"/>
      <c r="R9" s="784"/>
      <c r="S9" s="784"/>
      <c r="T9" s="784"/>
      <c r="U9" s="784"/>
      <c r="V9" s="784"/>
      <c r="W9" s="784"/>
      <c r="X9" s="784"/>
      <c r="Y9" s="784"/>
      <c r="Z9" s="784"/>
      <c r="AA9" s="784"/>
      <c r="AB9" s="784"/>
      <c r="AC9" s="784"/>
      <c r="AD9" s="785"/>
      <c r="AE9" s="786"/>
      <c r="AF9" s="787"/>
      <c r="AH9" s="835"/>
      <c r="AI9" s="297"/>
      <c r="AJ9" s="502"/>
      <c r="AK9" s="301"/>
      <c r="AL9" s="854"/>
      <c r="AM9" s="854"/>
      <c r="AN9" s="854"/>
      <c r="AO9" s="297"/>
      <c r="AP9" s="854"/>
      <c r="AQ9" s="854"/>
      <c r="AR9" s="854"/>
      <c r="AS9" s="301"/>
      <c r="AT9" s="301"/>
      <c r="AU9" s="407"/>
      <c r="AV9" s="281"/>
      <c r="AZ9" s="456"/>
      <c r="BB9" s="1">
        <v>4</v>
      </c>
      <c r="BC9" s="68">
        <f t="shared" si="0"/>
        <v>0</v>
      </c>
      <c r="BD9" s="16" t="s">
        <v>12880</v>
      </c>
      <c r="BE9" s="16"/>
      <c r="BF9" s="38">
        <f t="shared" si="1"/>
        <v>0</v>
      </c>
      <c r="BG9" s="340" t="s">
        <v>11</v>
      </c>
      <c r="BH9">
        <v>16</v>
      </c>
      <c r="BI9" t="s">
        <v>389</v>
      </c>
      <c r="BJ9" s="16"/>
      <c r="BK9" s="16"/>
      <c r="BL9" s="239">
        <v>16</v>
      </c>
      <c r="BM9" s="16"/>
      <c r="BN9" s="16"/>
      <c r="BO9" s="38" t="b">
        <v>0</v>
      </c>
      <c r="BP9" s="38" t="b">
        <v>0</v>
      </c>
      <c r="BQ9" s="41" t="b">
        <v>1</v>
      </c>
      <c r="BR9" s="38" t="b">
        <v>1</v>
      </c>
      <c r="BS9" s="38"/>
      <c r="BT9" s="38" t="b">
        <v>0</v>
      </c>
    </row>
    <row r="10" spans="1:208" ht="15.75" customHeight="1" x14ac:dyDescent="0.25">
      <c r="A10" s="4"/>
      <c r="B10" s="636" t="s">
        <v>9125</v>
      </c>
      <c r="C10" s="574"/>
      <c r="D10" s="574"/>
      <c r="E10" s="574"/>
      <c r="F10" s="574"/>
      <c r="G10" s="574"/>
      <c r="H10" s="637"/>
      <c r="I10" s="29"/>
      <c r="J10" s="851" t="s">
        <v>8</v>
      </c>
      <c r="K10" s="851"/>
      <c r="L10" s="851"/>
      <c r="M10" s="851"/>
      <c r="N10" s="29"/>
      <c r="P10" s="783">
        <f>IF(ISERROR(HLOOKUP($C$14,'Feuil1 (2)'!$AH$3:$BG$20,$BB10,FALSE)),0,HLOOKUP($C$14,'Feuil1 (2)'!$AH$3:$BG$20,$BB10,FALSE))</f>
        <v>0</v>
      </c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5"/>
      <c r="AE10" s="786"/>
      <c r="AF10" s="787"/>
      <c r="AH10" s="833" t="s">
        <v>9124</v>
      </c>
      <c r="AI10" s="852"/>
      <c r="AJ10" s="852"/>
      <c r="AK10" s="852"/>
      <c r="AL10" s="837"/>
      <c r="AM10" s="194"/>
      <c r="AN10" s="833" t="s">
        <v>12878</v>
      </c>
      <c r="AO10" s="834"/>
      <c r="AP10" s="834"/>
      <c r="AQ10" s="834"/>
      <c r="AR10" s="834"/>
      <c r="AS10" s="837"/>
      <c r="AT10" s="837"/>
      <c r="AU10" s="406"/>
      <c r="AV10" s="5"/>
      <c r="AZ10" s="456"/>
      <c r="BB10" s="1">
        <v>5</v>
      </c>
      <c r="BC10" s="68">
        <f t="shared" si="0"/>
        <v>0</v>
      </c>
      <c r="BD10" s="1" t="s">
        <v>12881</v>
      </c>
      <c r="BE10" s="16"/>
      <c r="BF10" s="38">
        <f t="shared" si="1"/>
        <v>0</v>
      </c>
      <c r="BG10" s="340" t="s">
        <v>12</v>
      </c>
      <c r="BH10">
        <v>17</v>
      </c>
      <c r="BI10" t="s">
        <v>393</v>
      </c>
      <c r="BJ10" s="16"/>
      <c r="BK10" s="16"/>
      <c r="BL10" s="239">
        <v>17</v>
      </c>
      <c r="BM10" s="16"/>
      <c r="BN10" s="16"/>
      <c r="BO10" s="38" t="b">
        <v>0</v>
      </c>
      <c r="BP10" s="67" t="s">
        <v>183</v>
      </c>
      <c r="BQ10" s="16"/>
      <c r="BR10" s="16"/>
      <c r="BS10" s="16"/>
    </row>
    <row r="11" spans="1:208" ht="15.75" customHeight="1" thickBot="1" x14ac:dyDescent="0.3">
      <c r="A11" s="4"/>
      <c r="B11" s="839" t="str">
        <f>+D6</f>
        <v/>
      </c>
      <c r="C11" s="809"/>
      <c r="D11" s="809"/>
      <c r="E11" s="809"/>
      <c r="F11" s="809"/>
      <c r="G11" s="809"/>
      <c r="H11" s="810"/>
      <c r="I11" s="840"/>
      <c r="J11" s="841"/>
      <c r="K11" s="841"/>
      <c r="L11" s="841"/>
      <c r="M11" s="841"/>
      <c r="N11" s="842"/>
      <c r="P11" s="783">
        <f>IF(ISERROR(HLOOKUP($C$14,'Feuil1 (2)'!$AH$3:$BG$20,$BB11,FALSE)),0,HLOOKUP($C$14,'Feuil1 (2)'!$AH$3:$BG$20,$BB11,FALSE))</f>
        <v>0</v>
      </c>
      <c r="Q11" s="784"/>
      <c r="R11" s="784"/>
      <c r="S11" s="784"/>
      <c r="T11" s="784"/>
      <c r="U11" s="784"/>
      <c r="V11" s="784"/>
      <c r="W11" s="784"/>
      <c r="X11" s="784"/>
      <c r="Y11" s="784"/>
      <c r="Z11" s="784"/>
      <c r="AA11" s="784"/>
      <c r="AB11" s="784"/>
      <c r="AC11" s="784"/>
      <c r="AD11" s="785"/>
      <c r="AE11" s="786"/>
      <c r="AF11" s="787"/>
      <c r="AH11" s="853"/>
      <c r="AI11" s="854"/>
      <c r="AJ11" s="854"/>
      <c r="AK11" s="854"/>
      <c r="AL11" s="838"/>
      <c r="AM11" s="211"/>
      <c r="AN11" s="835"/>
      <c r="AO11" s="836"/>
      <c r="AP11" s="836"/>
      <c r="AQ11" s="836"/>
      <c r="AR11" s="836"/>
      <c r="AS11" s="838"/>
      <c r="AT11" s="838"/>
      <c r="AU11" s="407"/>
      <c r="AV11" s="5"/>
      <c r="AZ11" s="456"/>
      <c r="BB11" s="1">
        <v>6</v>
      </c>
      <c r="BC11" s="68">
        <f t="shared" si="0"/>
        <v>0</v>
      </c>
      <c r="BD11" s="1" t="s">
        <v>12882</v>
      </c>
      <c r="BE11" s="16"/>
      <c r="BF11" s="38">
        <f t="shared" si="1"/>
        <v>0</v>
      </c>
      <c r="BG11" s="340" t="s">
        <v>13</v>
      </c>
      <c r="BH11">
        <v>18</v>
      </c>
      <c r="BI11" t="s">
        <v>397</v>
      </c>
      <c r="BJ11" s="16"/>
      <c r="BK11" s="16"/>
      <c r="BL11" s="239">
        <v>18</v>
      </c>
      <c r="BM11" s="16"/>
      <c r="BN11" s="16"/>
      <c r="BO11" s="38" t="s">
        <v>54</v>
      </c>
      <c r="BP11" s="38" t="s">
        <v>14</v>
      </c>
      <c r="BQ11" s="38" t="s">
        <v>55</v>
      </c>
      <c r="BR11" s="16"/>
      <c r="BS11" s="16"/>
    </row>
    <row r="12" spans="1:208" ht="15.75" customHeight="1" x14ac:dyDescent="0.25">
      <c r="A12" s="4"/>
      <c r="B12" s="811"/>
      <c r="C12" s="812"/>
      <c r="D12" s="812"/>
      <c r="E12" s="812"/>
      <c r="F12" s="812"/>
      <c r="G12" s="812"/>
      <c r="H12" s="813"/>
      <c r="I12" s="843"/>
      <c r="J12" s="844"/>
      <c r="K12" s="844"/>
      <c r="L12" s="844"/>
      <c r="M12" s="844"/>
      <c r="N12" s="845"/>
      <c r="P12" s="783">
        <f>IF(ISERROR(HLOOKUP($C$14,'Feuil1 (2)'!$AH$3:$BG$20,$BB12,FALSE)),0,HLOOKUP($C$14,'Feuil1 (2)'!$AH$3:$BG$20,$BB12,FALSE))</f>
        <v>0</v>
      </c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5"/>
      <c r="AE12" s="786"/>
      <c r="AF12" s="787"/>
      <c r="AH12" s="834" t="str">
        <f>IF($BH$41&lt;&gt;$BH$43,BM41,$BM$43)</f>
        <v xml:space="preserve">N° Client associé </v>
      </c>
      <c r="AI12" s="834"/>
      <c r="AJ12" s="834"/>
      <c r="AK12" s="834"/>
      <c r="AL12" s="846"/>
      <c r="AM12" s="849"/>
      <c r="AN12" s="855" t="str">
        <f>IF(ISERROR(VLOOKUP(AM12,'Feuil1 (2)'!$BK$3:$BL$16325,2,FALSE)),"",VLOOKUP(AM12,'Feuil1 (2)'!$BK$3:$BL$16325,2,FALSE))</f>
        <v/>
      </c>
      <c r="AO12" s="856"/>
      <c r="AP12" s="856"/>
      <c r="AQ12" s="856"/>
      <c r="AR12" s="856"/>
      <c r="AS12" s="856"/>
      <c r="AT12" s="857"/>
      <c r="AU12" s="5"/>
      <c r="AV12" s="5"/>
      <c r="AZ12" s="456"/>
      <c r="BB12" s="1">
        <v>7</v>
      </c>
      <c r="BC12" s="68">
        <f t="shared" si="0"/>
        <v>0</v>
      </c>
      <c r="BD12" s="16" t="s">
        <v>12883</v>
      </c>
      <c r="BE12" s="16"/>
      <c r="BF12" s="38">
        <f t="shared" si="1"/>
        <v>0</v>
      </c>
      <c r="BG12" s="340" t="s">
        <v>15</v>
      </c>
      <c r="BH12">
        <v>19</v>
      </c>
      <c r="BI12" t="s">
        <v>401</v>
      </c>
      <c r="BJ12" s="16"/>
      <c r="BK12" s="16"/>
      <c r="BL12" s="239">
        <v>19</v>
      </c>
      <c r="BM12" s="16"/>
      <c r="BN12" s="16"/>
      <c r="BO12" s="38" t="b">
        <v>0</v>
      </c>
      <c r="BP12" s="38" t="b">
        <v>0</v>
      </c>
      <c r="BQ12" s="38" t="b">
        <v>0</v>
      </c>
      <c r="BR12" s="16">
        <f>IF(BO12=BO7,1,0)+IF(BP12=BO7,1,0)+IF(BQ12=BO7,1,0)</f>
        <v>0</v>
      </c>
      <c r="BS12" s="16"/>
    </row>
    <row r="13" spans="1:208" ht="16.5" customHeight="1" thickBot="1" x14ac:dyDescent="0.3">
      <c r="A13" s="4"/>
      <c r="I13" s="8"/>
      <c r="J13" s="8"/>
      <c r="K13" s="8"/>
      <c r="L13" s="8"/>
      <c r="M13" s="58"/>
      <c r="N13" s="9"/>
      <c r="P13" s="783">
        <f>IF(ISERROR(HLOOKUP($C$14,'Feuil1 (2)'!$AH$3:$BG$20,$BB13,FALSE)),0,HLOOKUP($C$14,'Feuil1 (2)'!$AH$3:$BG$20,$BB13,FALSE))</f>
        <v>0</v>
      </c>
      <c r="Q13" s="784"/>
      <c r="R13" s="784"/>
      <c r="S13" s="784"/>
      <c r="T13" s="784"/>
      <c r="U13" s="784"/>
      <c r="V13" s="784"/>
      <c r="W13" s="784"/>
      <c r="X13" s="784"/>
      <c r="Y13" s="784"/>
      <c r="Z13" s="784"/>
      <c r="AA13" s="784"/>
      <c r="AB13" s="784"/>
      <c r="AC13" s="784"/>
      <c r="AD13" s="785"/>
      <c r="AE13" s="786"/>
      <c r="AF13" s="787"/>
      <c r="AH13" s="847"/>
      <c r="AI13" s="847"/>
      <c r="AJ13" s="847"/>
      <c r="AK13" s="847"/>
      <c r="AL13" s="848"/>
      <c r="AM13" s="850"/>
      <c r="AN13" s="858"/>
      <c r="AO13" s="859"/>
      <c r="AP13" s="859"/>
      <c r="AQ13" s="859"/>
      <c r="AR13" s="859"/>
      <c r="AS13" s="859"/>
      <c r="AT13" s="860"/>
      <c r="AU13" s="5"/>
      <c r="AV13" s="5"/>
      <c r="AZ13" s="456"/>
      <c r="BB13" s="1">
        <v>8</v>
      </c>
      <c r="BC13" s="68">
        <f t="shared" si="0"/>
        <v>0</v>
      </c>
      <c r="BD13" s="16" t="s">
        <v>12884</v>
      </c>
      <c r="BE13" s="16"/>
      <c r="BF13" s="38">
        <f>IF(ISERROR(IF(COUNTIF(P13,"*Facteur M/V*"),AD13,"")*1),0,IF(COUNTIF(P13,"*Facteur M/V*"),AD13,"")*1)</f>
        <v>0</v>
      </c>
      <c r="BG13" s="340" t="s">
        <v>17</v>
      </c>
      <c r="BH13">
        <v>24</v>
      </c>
      <c r="BI13" t="s">
        <v>417</v>
      </c>
      <c r="BJ13" s="16"/>
      <c r="BK13" s="16"/>
      <c r="BL13" s="239">
        <v>24</v>
      </c>
      <c r="BM13" s="16"/>
      <c r="BN13" s="16"/>
      <c r="BO13" s="16"/>
      <c r="BP13" s="16"/>
      <c r="BQ13" s="16"/>
      <c r="BR13" s="16"/>
      <c r="BS13" s="16"/>
    </row>
    <row r="14" spans="1:208" ht="15.75" customHeight="1" x14ac:dyDescent="0.25">
      <c r="A14" s="4"/>
      <c r="B14" s="646" t="s">
        <v>302</v>
      </c>
      <c r="C14" s="819"/>
      <c r="D14" s="821" t="str">
        <f>IF(ISERROR(VLOOKUP(C14,'Feuil1 (2)'!$AB$4:$AC$29,2,FALSE)),"",VLOOKUP(C14,'Feuil1 (2)'!$AB$4:$AC$29,2,FALSE))</f>
        <v/>
      </c>
      <c r="E14" s="821"/>
      <c r="F14" s="821"/>
      <c r="G14" s="821"/>
      <c r="H14" s="821"/>
      <c r="I14" s="821"/>
      <c r="J14" s="821"/>
      <c r="K14" s="821"/>
      <c r="L14" s="821"/>
      <c r="M14" s="822"/>
      <c r="N14" s="825" t="str">
        <f>IF(OR(C14=1,C14=2,C14=3,C14=4,C14=5,C14=35,C14=36,C14=41),"BT",IF(OR(C14=11,C14=30,C14=31,C14=32,C14=33,C14=34),"BNT",IF(OR(C14=10,C14=24,C14=16,C14=17,C14=18,C14=19),"BTNT",IF(C14=25,"FF",IF(C14=26,"FFT",IF(C14=40,"FFM",IF(C14=27,"Cop",IF(C14=28,"VS","Autre"))))))))</f>
        <v>Autre</v>
      </c>
      <c r="P14" s="783">
        <f>IF(ISERROR(HLOOKUP($C$14,'Feuil1 (2)'!$AH$3:$BG$20,$BB14,FALSE)),0,HLOOKUP($C$14,'Feuil1 (2)'!$AH$3:$BG$20,$BB14,FALSE))</f>
        <v>0</v>
      </c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  <c r="AC14" s="784"/>
      <c r="AD14" s="826"/>
      <c r="AE14" s="827"/>
      <c r="AF14" s="828"/>
      <c r="AG14" s="183" t="str">
        <f>+BI35</f>
        <v/>
      </c>
      <c r="AI14" s="829" t="s">
        <v>9224</v>
      </c>
      <c r="AJ14" s="829"/>
      <c r="AK14" s="829"/>
      <c r="AL14" s="829"/>
      <c r="AM14" s="703"/>
      <c r="AN14" s="704"/>
      <c r="AO14" s="704"/>
      <c r="AP14" s="704"/>
      <c r="AQ14" s="704"/>
      <c r="AR14" s="704"/>
      <c r="AS14" s="704"/>
      <c r="AT14" s="705"/>
      <c r="AU14" s="5"/>
      <c r="AV14" s="5"/>
      <c r="AZ14" s="456"/>
      <c r="BB14" s="1">
        <v>9</v>
      </c>
      <c r="BC14" s="68">
        <f t="shared" si="0"/>
        <v>0</v>
      </c>
      <c r="BD14" s="16" t="s">
        <v>12885</v>
      </c>
      <c r="BE14" s="16"/>
      <c r="BF14" s="38">
        <f t="shared" ref="BF14:BF22" si="2">IF(ISERROR(IF(COUNTIF(P14,"*Facteur M/V*"),AD14,"")*1),0,IF(COUNTIF(P14,"*Facteur M/V*"),AD14,"")*1)</f>
        <v>0</v>
      </c>
      <c r="BG14" s="340" t="s">
        <v>18</v>
      </c>
      <c r="BH14">
        <v>25</v>
      </c>
      <c r="BI14" t="s">
        <v>421</v>
      </c>
      <c r="BJ14" s="16"/>
      <c r="BK14" s="16"/>
      <c r="BL14" s="239">
        <v>25</v>
      </c>
      <c r="BM14" s="16"/>
      <c r="BN14" s="16"/>
      <c r="BO14" s="16"/>
      <c r="BP14" s="16"/>
      <c r="BQ14" s="16"/>
      <c r="BR14" s="16"/>
      <c r="BS14" s="16"/>
    </row>
    <row r="15" spans="1:208" ht="15.75" customHeight="1" thickBot="1" x14ac:dyDescent="0.3">
      <c r="A15" s="4"/>
      <c r="B15" s="647"/>
      <c r="C15" s="820"/>
      <c r="D15" s="823"/>
      <c r="E15" s="823"/>
      <c r="F15" s="823"/>
      <c r="G15" s="823"/>
      <c r="H15" s="823"/>
      <c r="I15" s="823"/>
      <c r="J15" s="823"/>
      <c r="K15" s="823"/>
      <c r="L15" s="823"/>
      <c r="M15" s="824"/>
      <c r="N15" s="646"/>
      <c r="P15" s="783">
        <f>IF(ISERROR(HLOOKUP($C$14,'Feuil1 (2)'!$AH$3:$BG$20,$BB15,FALSE)),0,HLOOKUP($C$14,'Feuil1 (2)'!$AH$3:$BG$20,$BB15,FALSE))</f>
        <v>0</v>
      </c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  <c r="AC15" s="784"/>
      <c r="AD15" s="785"/>
      <c r="AE15" s="786"/>
      <c r="AF15" s="787"/>
      <c r="AG15" s="16"/>
      <c r="AH15"/>
      <c r="AI15" s="829"/>
      <c r="AJ15" s="829"/>
      <c r="AK15" s="829"/>
      <c r="AL15" s="829"/>
      <c r="AM15" s="830"/>
      <c r="AN15" s="831"/>
      <c r="AO15" s="831"/>
      <c r="AP15" s="831"/>
      <c r="AQ15" s="831"/>
      <c r="AR15" s="831"/>
      <c r="AS15" s="831"/>
      <c r="AT15" s="832"/>
      <c r="AU15" s="5"/>
      <c r="AV15" s="5"/>
      <c r="AZ15" s="456"/>
      <c r="BB15" s="1">
        <v>10</v>
      </c>
      <c r="BC15" s="68">
        <f t="shared" si="0"/>
        <v>0</v>
      </c>
      <c r="BD15" s="16" t="s">
        <v>12886</v>
      </c>
      <c r="BE15" s="16"/>
      <c r="BF15" s="38">
        <f t="shared" si="2"/>
        <v>0</v>
      </c>
      <c r="BG15" s="340" t="s">
        <v>20</v>
      </c>
      <c r="BH15">
        <v>26</v>
      </c>
      <c r="BI15" t="s">
        <v>425</v>
      </c>
      <c r="BJ15" s="16"/>
      <c r="BK15" s="16"/>
      <c r="BL15" s="239">
        <v>26</v>
      </c>
      <c r="BM15" s="16"/>
      <c r="BN15" s="16"/>
      <c r="BO15" s="45" t="s">
        <v>59</v>
      </c>
      <c r="BP15" s="45">
        <v>1.22</v>
      </c>
      <c r="BQ15" s="16"/>
      <c r="BR15" s="16"/>
      <c r="BS15" s="16"/>
    </row>
    <row r="16" spans="1:208" ht="15.75" customHeight="1" x14ac:dyDescent="0.25">
      <c r="A16" s="4"/>
      <c r="B16" s="799" t="s">
        <v>16</v>
      </c>
      <c r="C16" s="799"/>
      <c r="D16" s="799"/>
      <c r="E16" s="799"/>
      <c r="F16" s="799"/>
      <c r="G16" s="445"/>
      <c r="H16" s="445"/>
      <c r="I16" s="445"/>
      <c r="J16" s="365"/>
      <c r="K16" s="363"/>
      <c r="L16" s="800" t="s">
        <v>9176</v>
      </c>
      <c r="M16" s="800"/>
      <c r="N16" s="801"/>
      <c r="P16" s="783">
        <f>IF(ISERROR(HLOOKUP($C$14,'Feuil1 (2)'!$AH$3:$BG$20,$BB16,FALSE)),0,HLOOKUP($C$14,'Feuil1 (2)'!$AH$3:$BG$20,$BB16,FALSE))</f>
        <v>0</v>
      </c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  <c r="AC16" s="784"/>
      <c r="AD16" s="804"/>
      <c r="AE16" s="805"/>
      <c r="AF16" s="806"/>
      <c r="AG16"/>
      <c r="AH16"/>
      <c r="AI16" s="807" t="s">
        <v>9225</v>
      </c>
      <c r="AJ16" s="807"/>
      <c r="AK16" s="807"/>
      <c r="AL16" s="807"/>
      <c r="AM16" s="808"/>
      <c r="AN16" s="809"/>
      <c r="AO16" s="809"/>
      <c r="AP16" s="809"/>
      <c r="AQ16" s="809"/>
      <c r="AR16" s="809"/>
      <c r="AS16" s="809"/>
      <c r="AT16" s="810"/>
      <c r="AU16" s="5"/>
      <c r="AV16" s="5"/>
      <c r="AZ16" s="456"/>
      <c r="BB16" s="1">
        <v>11</v>
      </c>
      <c r="BC16" s="68">
        <f t="shared" si="0"/>
        <v>0</v>
      </c>
      <c r="BD16" s="1" t="s">
        <v>12887</v>
      </c>
      <c r="BE16" s="16"/>
      <c r="BF16" s="38">
        <f t="shared" si="2"/>
        <v>0</v>
      </c>
      <c r="BG16" s="340" t="s">
        <v>12877</v>
      </c>
      <c r="BH16">
        <v>27</v>
      </c>
      <c r="BI16" t="s">
        <v>429</v>
      </c>
      <c r="BJ16" s="16"/>
      <c r="BK16" s="16"/>
      <c r="BL16" s="239">
        <v>27</v>
      </c>
      <c r="BM16" s="16"/>
      <c r="BN16" s="16"/>
      <c r="BO16" s="45"/>
      <c r="BP16" s="45"/>
      <c r="BQ16" s="16"/>
      <c r="BR16" s="16"/>
      <c r="BS16" s="16"/>
    </row>
    <row r="17" spans="1:206" ht="15.75" customHeight="1" thickBot="1" x14ac:dyDescent="0.3">
      <c r="A17" s="4"/>
      <c r="C17" s="445"/>
      <c r="D17" s="445"/>
      <c r="E17" s="445"/>
      <c r="F17" s="445"/>
      <c r="G17" s="445"/>
      <c r="H17" s="445"/>
      <c r="I17" s="445"/>
      <c r="J17" s="446"/>
      <c r="K17" s="289"/>
      <c r="L17" s="802"/>
      <c r="M17" s="802"/>
      <c r="N17" s="803"/>
      <c r="P17" s="783">
        <f>IF(ISERROR(HLOOKUP($C$14,'Feuil1 (2)'!$AH$3:$BG$20,$BB17,FALSE)),0,HLOOKUP($C$14,'Feuil1 (2)'!$AH$3:$BG$20,$BB17,FALSE))</f>
        <v>0</v>
      </c>
      <c r="Q17" s="784"/>
      <c r="R17" s="784"/>
      <c r="S17" s="784"/>
      <c r="T17" s="784"/>
      <c r="U17" s="784"/>
      <c r="V17" s="784"/>
      <c r="W17" s="784"/>
      <c r="X17" s="784"/>
      <c r="Y17" s="784"/>
      <c r="Z17" s="784"/>
      <c r="AA17" s="784"/>
      <c r="AB17" s="784"/>
      <c r="AC17" s="784"/>
      <c r="AD17" s="785"/>
      <c r="AE17" s="786"/>
      <c r="AF17" s="787"/>
      <c r="AG17"/>
      <c r="AH17"/>
      <c r="AI17" s="807"/>
      <c r="AJ17" s="807"/>
      <c r="AK17" s="807"/>
      <c r="AL17" s="807"/>
      <c r="AM17" s="811"/>
      <c r="AN17" s="812"/>
      <c r="AO17" s="812"/>
      <c r="AP17" s="812"/>
      <c r="AQ17" s="812"/>
      <c r="AR17" s="812"/>
      <c r="AS17" s="812"/>
      <c r="AT17" s="813"/>
      <c r="AU17" s="5"/>
      <c r="AV17" s="5"/>
      <c r="AZ17" s="456"/>
      <c r="BB17" s="1">
        <v>12</v>
      </c>
      <c r="BC17" s="68">
        <f t="shared" si="0"/>
        <v>0</v>
      </c>
      <c r="BD17" s="16"/>
      <c r="BE17" s="16"/>
      <c r="BF17" s="38">
        <f t="shared" si="2"/>
        <v>0</v>
      </c>
      <c r="BG17" s="17"/>
      <c r="BH17">
        <v>28</v>
      </c>
      <c r="BI17" t="s">
        <v>433</v>
      </c>
      <c r="BJ17" s="16"/>
      <c r="BK17" s="16"/>
      <c r="BL17" s="239">
        <v>28</v>
      </c>
      <c r="BM17" s="16"/>
      <c r="BN17" s="16"/>
      <c r="BO17" s="45"/>
      <c r="BP17" s="45"/>
      <c r="BQ17" s="16"/>
      <c r="BR17" s="16"/>
      <c r="BS17" s="16"/>
    </row>
    <row r="18" spans="1:206" ht="14.25" customHeight="1" x14ac:dyDescent="0.25">
      <c r="A18" s="4"/>
      <c r="B18" s="814" t="s">
        <v>9206</v>
      </c>
      <c r="C18" s="815"/>
      <c r="D18" s="109"/>
      <c r="E18" s="818" t="str">
        <f>IF(BH41=BH40,IF(C14&lt;&gt;29,"Option 29 obligatoire si Projet Facturé GVF",""),"")</f>
        <v/>
      </c>
      <c r="F18" s="818"/>
      <c r="G18" s="818"/>
      <c r="H18" s="818"/>
      <c r="I18" s="818"/>
      <c r="J18" s="818"/>
      <c r="K18" s="818"/>
      <c r="L18" s="818"/>
      <c r="M18" s="818"/>
      <c r="N18" s="818"/>
      <c r="P18" s="783">
        <f>IF(ISERROR(HLOOKUP($C$14,'Feuil1 (2)'!$AH$3:$BG$20,$BB18,FALSE)),0,HLOOKUP($C$14,'Feuil1 (2)'!$AH$3:$BG$20,$BB18,FALSE))</f>
        <v>0</v>
      </c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  <c r="AC18" s="784"/>
      <c r="AD18" s="785"/>
      <c r="AE18" s="786"/>
      <c r="AF18" s="787"/>
      <c r="AG18" s="183"/>
      <c r="AH18" s="183"/>
      <c r="AL18" s="396"/>
      <c r="AM18" s="396"/>
      <c r="AN18" s="396"/>
      <c r="AO18" s="396"/>
      <c r="AP18" s="396"/>
      <c r="AQ18" s="396"/>
      <c r="AU18" s="5"/>
      <c r="AV18" s="5"/>
      <c r="AW18" s="780" t="s">
        <v>9177</v>
      </c>
      <c r="AX18" s="421"/>
      <c r="AY18" s="421"/>
      <c r="AZ18" s="457"/>
      <c r="BB18" s="1">
        <v>13</v>
      </c>
      <c r="BC18" s="68">
        <f t="shared" si="0"/>
        <v>0</v>
      </c>
      <c r="BD18" s="16"/>
      <c r="BE18" s="16"/>
      <c r="BF18" s="38">
        <f t="shared" si="2"/>
        <v>0</v>
      </c>
      <c r="BH18">
        <v>29</v>
      </c>
      <c r="BI18" t="s">
        <v>438</v>
      </c>
      <c r="BJ18" s="16"/>
      <c r="BK18" s="16"/>
      <c r="BL18" s="239">
        <v>29</v>
      </c>
      <c r="BM18" s="16"/>
      <c r="BN18" s="16"/>
      <c r="BO18" s="38" t="b">
        <v>0</v>
      </c>
      <c r="BP18" s="38" t="b">
        <v>0</v>
      </c>
      <c r="BQ18" s="16"/>
      <c r="BR18" s="16"/>
      <c r="BS18" s="16"/>
    </row>
    <row r="19" spans="1:206" ht="14.25" customHeight="1" thickBot="1" x14ac:dyDescent="0.3">
      <c r="A19" s="4"/>
      <c r="B19" s="816"/>
      <c r="C19" s="817"/>
      <c r="D19" s="425"/>
      <c r="E19" s="782" t="str">
        <f>IF(AND(SUM(K21:K25,N21:N25,H21:H25)&lt;&gt;100,SUM(K21:K25,N21:N25,H21:H25)&lt;&gt;0)," Repartition pas à 100%","")</f>
        <v/>
      </c>
      <c r="F19" s="782"/>
      <c r="G19" s="782"/>
      <c r="H19" s="782"/>
      <c r="I19" s="782"/>
      <c r="J19" s="782"/>
      <c r="K19" s="782"/>
      <c r="L19" s="782"/>
      <c r="M19" s="782"/>
      <c r="N19" s="782"/>
      <c r="P19" s="783">
        <f>IF(ISERROR(HLOOKUP($C$14,'Feuil1 (2)'!$AH$3:$BG$20,$BB19,FALSE)),0,HLOOKUP($C$14,'Feuil1 (2)'!$AH$3:$BG$20,$BB19,FALSE))</f>
        <v>0</v>
      </c>
      <c r="Q19" s="784"/>
      <c r="R19" s="784"/>
      <c r="S19" s="784"/>
      <c r="T19" s="784"/>
      <c r="U19" s="784"/>
      <c r="V19" s="784"/>
      <c r="W19" s="784"/>
      <c r="X19" s="784"/>
      <c r="Y19" s="784"/>
      <c r="Z19" s="784"/>
      <c r="AA19" s="784"/>
      <c r="AB19" s="784"/>
      <c r="AC19" s="784"/>
      <c r="AD19" s="785"/>
      <c r="AE19" s="786"/>
      <c r="AF19" s="787"/>
      <c r="AU19" s="5"/>
      <c r="AV19" s="5"/>
      <c r="AW19" s="781"/>
      <c r="AX19" s="421"/>
      <c r="AY19" s="421"/>
      <c r="AZ19" s="457"/>
      <c r="BB19" s="1">
        <v>14</v>
      </c>
      <c r="BC19" s="68">
        <f t="shared" si="0"/>
        <v>0</v>
      </c>
      <c r="BD19" s="238">
        <f>+C14</f>
        <v>0</v>
      </c>
      <c r="BE19" s="8" t="str">
        <f>IF(OR(C14=1,C14=2,C14=3,C14=4,C14=16,C14=17,C14=18,C14=19,C14=35,C14=36),"BT",IF(OR(C14=10,C14=11,C14=30,C14=31,C14=32,C14=34),"BNT",IF(C14=24,"BT-BNT",IF(OR(C14=25,C14=26,C14=40,C14=41),"FF",IF(C14=27,"Cop","Autre")))))</f>
        <v>Autre</v>
      </c>
      <c r="BF19" s="38">
        <f t="shared" si="2"/>
        <v>0</v>
      </c>
      <c r="BG19" s="17"/>
      <c r="BH19">
        <v>30</v>
      </c>
      <c r="BI19" t="s">
        <v>443</v>
      </c>
      <c r="BJ19" s="16"/>
      <c r="BK19" s="16"/>
      <c r="BL19" s="239">
        <v>30</v>
      </c>
      <c r="BM19" s="16"/>
      <c r="BN19" s="16"/>
      <c r="BO19" s="46" t="s">
        <v>21</v>
      </c>
      <c r="BP19" s="38" t="b">
        <v>0</v>
      </c>
      <c r="BQ19" s="46" t="s">
        <v>23</v>
      </c>
      <c r="BR19" s="38" t="b">
        <v>0</v>
      </c>
      <c r="BS19" s="16"/>
    </row>
    <row r="20" spans="1:206" ht="14.25" customHeight="1" thickTop="1" thickBot="1" x14ac:dyDescent="0.3">
      <c r="A20" s="4"/>
      <c r="B20" s="788"/>
      <c r="C20" s="789"/>
      <c r="E20" s="427" t="s">
        <v>2269</v>
      </c>
      <c r="F20" s="795" t="s">
        <v>9208</v>
      </c>
      <c r="G20" s="796"/>
      <c r="H20" s="428" t="s">
        <v>22</v>
      </c>
      <c r="I20" s="427" t="s">
        <v>2269</v>
      </c>
      <c r="J20" s="429" t="s">
        <v>9207</v>
      </c>
      <c r="K20" s="428" t="s">
        <v>22</v>
      </c>
      <c r="L20" s="427" t="s">
        <v>2269</v>
      </c>
      <c r="M20" s="429" t="s">
        <v>9208</v>
      </c>
      <c r="N20" s="428" t="s">
        <v>22</v>
      </c>
      <c r="P20" s="783">
        <f>IF(ISERROR(HLOOKUP($C$14,'Feuil1 (2)'!$AH$3:$BG$20,$BB20,FALSE)),0,HLOOKUP($C$14,'Feuil1 (2)'!$AH$3:$BG$20,$BB20,FALSE))</f>
        <v>0</v>
      </c>
      <c r="Q20" s="784"/>
      <c r="R20" s="784"/>
      <c r="S20" s="784"/>
      <c r="T20" s="784"/>
      <c r="U20" s="784"/>
      <c r="V20" s="784"/>
      <c r="W20" s="784"/>
      <c r="X20" s="784"/>
      <c r="Y20" s="784"/>
      <c r="Z20" s="784"/>
      <c r="AA20" s="784"/>
      <c r="AB20" s="784"/>
      <c r="AC20" s="784"/>
      <c r="AD20" s="785"/>
      <c r="AE20" s="786"/>
      <c r="AF20" s="787"/>
      <c r="AU20" s="5"/>
      <c r="AV20" s="5"/>
      <c r="AW20" s="781"/>
      <c r="AX20" s="421"/>
      <c r="AY20" s="421"/>
      <c r="AZ20" s="457"/>
      <c r="BB20" s="1">
        <v>15</v>
      </c>
      <c r="BC20" s="68">
        <f t="shared" si="0"/>
        <v>0</v>
      </c>
      <c r="BD20" s="69" t="s">
        <v>270</v>
      </c>
      <c r="BF20" s="38">
        <f t="shared" si="2"/>
        <v>0</v>
      </c>
      <c r="BG20" s="17"/>
      <c r="BH20">
        <v>31</v>
      </c>
      <c r="BI20" t="s">
        <v>447</v>
      </c>
      <c r="BJ20" s="16"/>
      <c r="BK20" s="16"/>
      <c r="BL20" s="239">
        <v>31</v>
      </c>
      <c r="BM20" s="16"/>
      <c r="BN20" s="16"/>
      <c r="BO20" s="46" t="s">
        <v>25</v>
      </c>
      <c r="BP20" s="38" t="b">
        <v>0</v>
      </c>
      <c r="BQ20" s="47" t="s">
        <v>26</v>
      </c>
      <c r="BR20" s="38" t="b">
        <v>0</v>
      </c>
      <c r="BS20" s="16"/>
    </row>
    <row r="21" spans="1:206" ht="14.25" customHeight="1" thickTop="1" x14ac:dyDescent="0.25">
      <c r="A21" s="4"/>
      <c r="B21" s="760"/>
      <c r="C21" s="761"/>
      <c r="D21" s="426"/>
      <c r="E21" s="433"/>
      <c r="F21" s="797"/>
      <c r="G21" s="798"/>
      <c r="H21" s="430"/>
      <c r="I21" s="433"/>
      <c r="J21" s="431"/>
      <c r="K21" s="430"/>
      <c r="L21" s="433"/>
      <c r="M21" s="431"/>
      <c r="N21" s="430"/>
      <c r="P21" s="783">
        <f>IF(ISERROR(HLOOKUP($C$14,'Feuil1 (2)'!$AH$3:$BG$20,$BB21,FALSE)),0,HLOOKUP($C$14,'Feuil1 (2)'!$AH$3:$BG$20,$BB21,FALSE))</f>
        <v>0</v>
      </c>
      <c r="Q21" s="784"/>
      <c r="R21" s="784"/>
      <c r="S21" s="784"/>
      <c r="T21" s="784"/>
      <c r="U21" s="784"/>
      <c r="V21" s="784"/>
      <c r="W21" s="784"/>
      <c r="X21" s="784"/>
      <c r="Y21" s="784"/>
      <c r="Z21" s="784"/>
      <c r="AA21" s="784"/>
      <c r="AB21" s="784"/>
      <c r="AC21" s="784"/>
      <c r="AD21" s="785"/>
      <c r="AE21" s="786"/>
      <c r="AF21" s="787"/>
      <c r="AG21" s="183"/>
      <c r="AU21" s="5"/>
      <c r="AV21" s="5"/>
      <c r="AW21" s="781"/>
      <c r="AX21" s="421"/>
      <c r="AY21" s="421"/>
      <c r="AZ21" s="457"/>
      <c r="BB21" s="1">
        <v>16</v>
      </c>
      <c r="BC21" s="68">
        <f t="shared" si="0"/>
        <v>0</v>
      </c>
      <c r="BD21" s="38" t="s">
        <v>275</v>
      </c>
      <c r="BF21" s="38">
        <f t="shared" si="2"/>
        <v>0</v>
      </c>
      <c r="BG21" s="17"/>
      <c r="BH21">
        <v>32</v>
      </c>
      <c r="BI21" t="s">
        <v>452</v>
      </c>
      <c r="BJ21" s="16"/>
      <c r="BK21" s="16"/>
      <c r="BL21" s="239">
        <v>32</v>
      </c>
      <c r="BM21" s="16"/>
      <c r="BN21" s="16"/>
      <c r="BO21" s="46" t="s">
        <v>28</v>
      </c>
      <c r="BP21" s="38" t="b">
        <v>0</v>
      </c>
      <c r="BQ21" s="46" t="s">
        <v>24</v>
      </c>
      <c r="BR21" s="38" t="b">
        <v>0</v>
      </c>
      <c r="BS21" s="16"/>
    </row>
    <row r="22" spans="1:206" ht="14.25" customHeight="1" thickBot="1" x14ac:dyDescent="0.3">
      <c r="A22" s="4"/>
      <c r="B22" s="760"/>
      <c r="C22" s="761"/>
      <c r="D22" s="426"/>
      <c r="E22" s="434"/>
      <c r="F22" s="762"/>
      <c r="G22" s="763"/>
      <c r="H22" s="337"/>
      <c r="I22" s="434"/>
      <c r="J22" s="269"/>
      <c r="K22" s="337"/>
      <c r="L22" s="434"/>
      <c r="M22" s="269"/>
      <c r="N22" s="337"/>
      <c r="P22" s="790">
        <f>IF(ISERROR(HLOOKUP($C$14,'Feuil1 (2)'!$AH$3:$BG$20,$BB22,FALSE)),0,HLOOKUP($C$14,'Feuil1 (2)'!$AH$3:$BG$20,$BB22,FALSE))</f>
        <v>0</v>
      </c>
      <c r="Q22" s="791"/>
      <c r="R22" s="791"/>
      <c r="S22" s="791"/>
      <c r="T22" s="791"/>
      <c r="U22" s="791"/>
      <c r="V22" s="791"/>
      <c r="W22" s="791"/>
      <c r="X22" s="791"/>
      <c r="Y22" s="791"/>
      <c r="Z22" s="791"/>
      <c r="AA22" s="791"/>
      <c r="AB22" s="791"/>
      <c r="AC22" s="791"/>
      <c r="AD22" s="792"/>
      <c r="AE22" s="793"/>
      <c r="AF22" s="794"/>
      <c r="AG22" s="3"/>
      <c r="AK22" s="6"/>
      <c r="AL22" s="6"/>
      <c r="AM22" s="6"/>
      <c r="AN22" s="6"/>
      <c r="AO22" s="6"/>
      <c r="AP22" s="10"/>
      <c r="AQ22" s="397"/>
      <c r="AR22" s="12"/>
      <c r="AT22" s="6"/>
      <c r="AU22" s="5"/>
      <c r="AV22" s="5"/>
      <c r="AW22" s="781"/>
      <c r="AX22" s="421"/>
      <c r="AY22" s="421"/>
      <c r="AZ22" s="457"/>
      <c r="BB22" s="1">
        <v>17</v>
      </c>
      <c r="BC22" s="68">
        <f t="shared" si="0"/>
        <v>0</v>
      </c>
      <c r="BD22" s="69" t="s">
        <v>274</v>
      </c>
      <c r="BE22" s="185"/>
      <c r="BF22" s="43">
        <f t="shared" si="2"/>
        <v>0</v>
      </c>
      <c r="BG22" s="17"/>
      <c r="BH22">
        <v>33</v>
      </c>
      <c r="BI22" t="s">
        <v>457</v>
      </c>
      <c r="BJ22" s="16"/>
      <c r="BK22" s="16"/>
      <c r="BL22" s="239">
        <v>33</v>
      </c>
      <c r="BM22" s="16"/>
      <c r="BN22" s="16"/>
      <c r="BO22" s="45" t="s">
        <v>29</v>
      </c>
      <c r="BP22" s="38" t="b">
        <v>0</v>
      </c>
      <c r="BQ22" s="48" t="s">
        <v>27</v>
      </c>
      <c r="BR22" s="38" t="b">
        <v>0</v>
      </c>
      <c r="BS22" s="16"/>
    </row>
    <row r="23" spans="1:206" ht="14.25" customHeight="1" thickBot="1" x14ac:dyDescent="0.3">
      <c r="A23" s="4"/>
      <c r="B23" s="760"/>
      <c r="C23" s="761"/>
      <c r="D23" s="426"/>
      <c r="E23" s="434"/>
      <c r="F23" s="762"/>
      <c r="G23" s="763"/>
      <c r="H23" s="337"/>
      <c r="I23" s="434"/>
      <c r="J23" s="269"/>
      <c r="K23" s="337"/>
      <c r="L23" s="434"/>
      <c r="M23" s="269"/>
      <c r="N23" s="337"/>
      <c r="AG23" s="3"/>
      <c r="AP23" s="229"/>
      <c r="AT23" s="6"/>
      <c r="AU23" s="5"/>
      <c r="AV23" s="5"/>
      <c r="AW23" s="781"/>
      <c r="AX23" s="421"/>
      <c r="AY23" s="421"/>
      <c r="AZ23" s="457"/>
      <c r="BD23" s="69" t="s">
        <v>272</v>
      </c>
      <c r="BE23" s="185"/>
      <c r="BF23" s="35">
        <f>SUM(BF7:BF22)</f>
        <v>0</v>
      </c>
      <c r="BG23" s="17"/>
      <c r="BH23">
        <v>34</v>
      </c>
      <c r="BI23" t="s">
        <v>461</v>
      </c>
      <c r="BJ23" s="16"/>
      <c r="BK23" s="16"/>
      <c r="BL23" s="239">
        <v>34</v>
      </c>
      <c r="BM23" s="16"/>
      <c r="BN23" s="16"/>
      <c r="BO23" s="17"/>
      <c r="BP23" s="16"/>
      <c r="BQ23" s="16"/>
      <c r="BR23" s="16"/>
      <c r="BS23" s="16"/>
    </row>
    <row r="24" spans="1:206" ht="14.25" customHeight="1" x14ac:dyDescent="0.25">
      <c r="A24" s="4"/>
      <c r="B24" s="760"/>
      <c r="C24" s="761"/>
      <c r="D24" s="426"/>
      <c r="E24" s="434"/>
      <c r="F24" s="762"/>
      <c r="G24" s="763"/>
      <c r="H24" s="337"/>
      <c r="I24" s="434"/>
      <c r="J24" s="269"/>
      <c r="K24" s="337"/>
      <c r="L24" s="434"/>
      <c r="M24" s="269"/>
      <c r="N24" s="337"/>
      <c r="P24" s="764" t="s">
        <v>2294</v>
      </c>
      <c r="Q24" s="765"/>
      <c r="R24" s="765"/>
      <c r="S24" s="765"/>
      <c r="T24" s="765"/>
      <c r="U24" s="765"/>
      <c r="V24" s="765"/>
      <c r="W24" s="765"/>
      <c r="X24" s="768"/>
      <c r="Y24" s="769"/>
      <c r="Z24" s="764" t="s">
        <v>9871</v>
      </c>
      <c r="AA24" s="765"/>
      <c r="AB24" s="765"/>
      <c r="AC24" s="772"/>
      <c r="AD24" s="774">
        <f>SUM(W30:X40,W58:X80,W99:X120,W139:X161,W180:X198,X24)</f>
        <v>0</v>
      </c>
      <c r="AE24" s="775"/>
      <c r="AF24" s="776"/>
      <c r="AG24" s="209"/>
      <c r="AH24" s="744" t="str">
        <f>IF(OR($BH$41&lt;&gt;$BH$43,BU81&gt;0),"Veuillez compléter l'Onglet GVF, si nécessaire","")</f>
        <v/>
      </c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5"/>
      <c r="AV24" s="5"/>
      <c r="AW24" s="781"/>
      <c r="AX24" s="421"/>
      <c r="AY24" s="421"/>
      <c r="AZ24" s="457"/>
      <c r="BD24" s="69" t="s">
        <v>273</v>
      </c>
      <c r="BE24" s="302" t="s">
        <v>2293</v>
      </c>
      <c r="BF24" s="16"/>
      <c r="BG24" s="17"/>
      <c r="BH24">
        <v>35</v>
      </c>
      <c r="BI24" t="s">
        <v>465</v>
      </c>
      <c r="BJ24" s="16"/>
      <c r="BK24" s="16"/>
      <c r="BL24" s="239">
        <v>35</v>
      </c>
      <c r="BM24" s="16"/>
      <c r="BN24" s="16"/>
      <c r="BO24" s="45" t="s">
        <v>30</v>
      </c>
      <c r="BP24" s="38" t="b">
        <v>0</v>
      </c>
      <c r="BQ24" s="16" t="s">
        <v>209</v>
      </c>
      <c r="BR24" s="16" t="b">
        <v>0</v>
      </c>
      <c r="BS24" s="16"/>
    </row>
    <row r="25" spans="1:206" ht="14.25" customHeight="1" thickBot="1" x14ac:dyDescent="0.3">
      <c r="A25" s="4"/>
      <c r="B25" s="745"/>
      <c r="C25" s="746"/>
      <c r="D25" s="426"/>
      <c r="E25" s="432"/>
      <c r="F25" s="747"/>
      <c r="G25" s="748"/>
      <c r="H25" s="339"/>
      <c r="I25" s="432"/>
      <c r="J25" s="338"/>
      <c r="K25" s="339"/>
      <c r="L25" s="432"/>
      <c r="M25" s="338"/>
      <c r="N25" s="339"/>
      <c r="O25" s="210"/>
      <c r="P25" s="766"/>
      <c r="Q25" s="767"/>
      <c r="R25" s="767"/>
      <c r="S25" s="767"/>
      <c r="T25" s="767"/>
      <c r="U25" s="767"/>
      <c r="V25" s="767"/>
      <c r="W25" s="767"/>
      <c r="X25" s="770"/>
      <c r="Y25" s="771"/>
      <c r="Z25" s="766"/>
      <c r="AA25" s="767"/>
      <c r="AB25" s="767"/>
      <c r="AC25" s="773"/>
      <c r="AD25" s="777"/>
      <c r="AE25" s="778"/>
      <c r="AF25" s="779"/>
      <c r="AG25" s="341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5"/>
      <c r="AV25" s="5"/>
      <c r="AW25" s="781"/>
      <c r="AX25" s="421"/>
      <c r="AY25" s="421"/>
      <c r="AZ25" s="457"/>
      <c r="BD25" s="69" t="s">
        <v>271</v>
      </c>
      <c r="BE25" s="16" t="s">
        <v>2292</v>
      </c>
      <c r="BF25" s="16"/>
      <c r="BG25" s="17" t="e">
        <f>+BG28/BG27</f>
        <v>#DIV/0!</v>
      </c>
      <c r="BH25">
        <v>36</v>
      </c>
      <c r="BI25" t="s">
        <v>469</v>
      </c>
      <c r="BJ25" s="16"/>
      <c r="BK25" s="16"/>
      <c r="BL25" s="239">
        <v>36</v>
      </c>
      <c r="BM25" s="16"/>
      <c r="BN25" s="16"/>
      <c r="BO25" s="16"/>
      <c r="BP25" s="16"/>
      <c r="BQ25" s="16"/>
      <c r="BR25" s="16"/>
      <c r="BS25" s="16"/>
    </row>
    <row r="26" spans="1:206" ht="3" customHeight="1" x14ac:dyDescent="0.25">
      <c r="A26" s="4"/>
      <c r="B26" s="4"/>
      <c r="G26" s="49"/>
      <c r="I26" s="284"/>
      <c r="J26" s="285"/>
      <c r="K26" s="285"/>
      <c r="L26" s="284"/>
      <c r="M26" s="285"/>
      <c r="N26" s="286"/>
      <c r="O26" s="210"/>
      <c r="P26" s="210"/>
      <c r="Q26" s="210"/>
      <c r="R26" s="210"/>
      <c r="S26" s="210"/>
      <c r="T26" s="210"/>
      <c r="U26" s="210"/>
      <c r="Y26" s="236"/>
      <c r="Z26" s="236"/>
      <c r="AA26" s="236"/>
      <c r="AB26" s="236"/>
      <c r="AC26" s="236"/>
      <c r="AD26" s="236"/>
      <c r="AE26" s="236"/>
      <c r="AF26" s="220"/>
      <c r="AH26" s="221"/>
      <c r="AI26" s="221"/>
      <c r="AJ26" s="221"/>
      <c r="AK26" s="221"/>
      <c r="AL26" s="50"/>
      <c r="AM26" s="50"/>
      <c r="AN26" s="50"/>
      <c r="AO26" s="364"/>
      <c r="AP26" s="364"/>
      <c r="AQ26" s="364"/>
      <c r="AR26" s="364"/>
      <c r="AS26" s="364"/>
      <c r="AT26" s="364"/>
      <c r="AU26" s="5"/>
      <c r="AV26" s="5"/>
      <c r="AW26" s="781"/>
      <c r="AX26" s="421"/>
      <c r="AY26" s="421"/>
      <c r="AZ26" s="457"/>
      <c r="BD26" s="16" t="s">
        <v>33</v>
      </c>
      <c r="BE26" s="16" t="s">
        <v>2291</v>
      </c>
      <c r="BF26" s="16"/>
      <c r="BG26" s="17"/>
      <c r="BH26">
        <v>40</v>
      </c>
      <c r="BI26" t="s">
        <v>473</v>
      </c>
      <c r="BJ26" s="16"/>
      <c r="BK26" s="16"/>
      <c r="BL26" s="239">
        <v>40</v>
      </c>
      <c r="BM26" s="16"/>
      <c r="BN26" s="16"/>
      <c r="BO26" s="16"/>
      <c r="BP26" s="16"/>
      <c r="BQ26" s="16"/>
      <c r="BR26" s="16"/>
      <c r="BS26" s="16"/>
    </row>
    <row r="27" spans="1:206" ht="12.75" customHeight="1" thickBot="1" x14ac:dyDescent="0.3">
      <c r="A27" s="4"/>
      <c r="B27" s="749" t="str">
        <f>IF(COUNTIF(D30:D40:D58:D80,"*VE*"),IF(AND(AQ3="Non",BG25&lt;&gt;1),"Le type VE  ne peut être regroupé avec d'autre Type",""),"")</f>
        <v/>
      </c>
      <c r="C27" s="749"/>
      <c r="D27" s="749"/>
      <c r="E27" s="749"/>
      <c r="F27" s="749"/>
      <c r="G27" s="749"/>
      <c r="H27" s="749"/>
      <c r="I27" s="749"/>
      <c r="J27" s="749"/>
      <c r="K27" s="749"/>
      <c r="L27" s="749"/>
      <c r="M27" s="749"/>
      <c r="N27" s="749"/>
      <c r="O27" s="750"/>
      <c r="P27" s="750"/>
      <c r="Q27" s="750"/>
      <c r="R27" s="750"/>
      <c r="S27" s="750"/>
      <c r="T27" s="750"/>
      <c r="U27" s="750"/>
      <c r="V27" s="750"/>
      <c r="Y27" s="675" t="s">
        <v>2278</v>
      </c>
      <c r="Z27" s="676"/>
      <c r="AA27" s="676"/>
      <c r="AB27" s="676"/>
      <c r="AC27" s="676"/>
      <c r="AD27" s="676"/>
      <c r="AE27" s="677"/>
      <c r="AF27" s="735" t="s">
        <v>9155</v>
      </c>
      <c r="AG27" s="751"/>
      <c r="AH27" s="751"/>
      <c r="AI27" s="751"/>
      <c r="AJ27" s="736"/>
      <c r="AK27" s="753"/>
      <c r="AL27" s="754"/>
      <c r="AM27" s="8"/>
      <c r="AN27" s="8"/>
      <c r="AO27" s="757" t="s">
        <v>31</v>
      </c>
      <c r="AP27" s="758"/>
      <c r="AQ27" s="758"/>
      <c r="AR27" s="758"/>
      <c r="AS27" s="758"/>
      <c r="AT27" s="759"/>
      <c r="AU27" s="5"/>
      <c r="AV27" s="282"/>
      <c r="AW27" s="781"/>
      <c r="AX27" s="421"/>
      <c r="AY27" s="421"/>
      <c r="AZ27" s="457"/>
      <c r="BD27" s="16"/>
      <c r="BE27" s="16"/>
      <c r="BF27" s="16"/>
      <c r="BG27" s="17">
        <f>COUNT(BG30:BG40,BG58:BG80,BG99:BG121,BG140:BG162,BG181:BG199)</f>
        <v>0</v>
      </c>
      <c r="BH27">
        <v>41</v>
      </c>
      <c r="BI27" t="s">
        <v>477</v>
      </c>
      <c r="BJ27" s="16"/>
      <c r="BK27" s="16"/>
      <c r="BL27" s="239">
        <v>41</v>
      </c>
      <c r="BM27" s="16"/>
      <c r="BN27" s="16"/>
      <c r="BO27" s="38" t="b">
        <v>0</v>
      </c>
      <c r="BP27" s="16"/>
      <c r="BQ27" s="16"/>
      <c r="BR27" s="16"/>
      <c r="BS27" s="16"/>
    </row>
    <row r="28" spans="1:206" ht="13.5" customHeight="1" thickTop="1" thickBot="1" x14ac:dyDescent="0.25">
      <c r="A28" s="4"/>
      <c r="B28" s="646" t="s">
        <v>286</v>
      </c>
      <c r="C28" s="646" t="s">
        <v>32</v>
      </c>
      <c r="D28" s="632" t="s">
        <v>269</v>
      </c>
      <c r="E28" s="678" t="s">
        <v>523</v>
      </c>
      <c r="F28" s="678" t="s">
        <v>19</v>
      </c>
      <c r="G28" s="678"/>
      <c r="H28" s="632" t="s">
        <v>9156</v>
      </c>
      <c r="I28" s="679" t="s">
        <v>9867</v>
      </c>
      <c r="J28" s="680"/>
      <c r="K28" s="680"/>
      <c r="L28" s="680"/>
      <c r="M28" s="680"/>
      <c r="N28" s="680"/>
      <c r="O28" s="681"/>
      <c r="P28" s="646" t="s">
        <v>34</v>
      </c>
      <c r="Q28" s="650" t="s">
        <v>9221</v>
      </c>
      <c r="R28" s="644" t="s">
        <v>9203</v>
      </c>
      <c r="S28" s="650" t="s">
        <v>9869</v>
      </c>
      <c r="T28" s="742" t="s">
        <v>274</v>
      </c>
      <c r="U28" s="650" t="s">
        <v>303</v>
      </c>
      <c r="V28" s="652" t="str">
        <f>IF(COUNTIF(D30:D40:D58:D80,"*VE*"),BE32,BE31)</f>
        <v>N° aide financière</v>
      </c>
      <c r="W28" s="735" t="s">
        <v>12375</v>
      </c>
      <c r="X28" s="736"/>
      <c r="Y28" s="632" t="s">
        <v>9531</v>
      </c>
      <c r="Z28" s="633"/>
      <c r="AA28" s="560" t="s">
        <v>297</v>
      </c>
      <c r="AB28" s="561"/>
      <c r="AC28" s="561"/>
      <c r="AD28" s="561"/>
      <c r="AE28" s="561"/>
      <c r="AF28" s="656"/>
      <c r="AG28" s="752"/>
      <c r="AH28" s="752"/>
      <c r="AI28" s="752"/>
      <c r="AJ28" s="657"/>
      <c r="AK28" s="755"/>
      <c r="AL28" s="756"/>
      <c r="AM28" s="737" t="s">
        <v>268</v>
      </c>
      <c r="AN28" s="639"/>
      <c r="AO28" s="739" t="s">
        <v>38</v>
      </c>
      <c r="AP28" s="740"/>
      <c r="AQ28" s="740"/>
      <c r="AR28" s="740"/>
      <c r="AS28" s="740"/>
      <c r="AT28" s="741"/>
      <c r="AU28" s="5"/>
      <c r="AW28" s="729">
        <f>SUM(AW30:AW40:AW58:AW80)</f>
        <v>0</v>
      </c>
      <c r="AX28" s="642" t="s">
        <v>9183</v>
      </c>
      <c r="AY28" s="612" t="s">
        <v>9184</v>
      </c>
      <c r="AZ28" s="458"/>
      <c r="BD28" s="35" t="str">
        <f>IF(AQ3="Multiple","FAUX","VRAI")</f>
        <v>VRAI</v>
      </c>
      <c r="BE28" s="416" t="str">
        <f>IF(ISERROR(VLOOKUP("Pas d'échantillonnage M/V",P7:AF22,15,FALSE)),"",VLOOKUP("Pas d'échantillonnage M/V",P7:AF22,15,FALSE))</f>
        <v/>
      </c>
      <c r="BF28" s="16"/>
      <c r="BG28" s="17">
        <f>SUM(BG30:BG40,BG58:BG80,BG99:BG121,BG140:BG162,BG181:BG199)</f>
        <v>0</v>
      </c>
      <c r="BH28" s="16"/>
      <c r="BI28" s="16"/>
      <c r="BJ28" s="16"/>
      <c r="BK28" s="16"/>
      <c r="BL28" s="239">
        <v>31</v>
      </c>
      <c r="BM28" s="294" t="b">
        <v>1</v>
      </c>
      <c r="BN28" s="295" t="s">
        <v>2285</v>
      </c>
      <c r="BO28" s="16" t="b">
        <v>1</v>
      </c>
      <c r="BP28" s="1" t="s">
        <v>181</v>
      </c>
      <c r="BQ28" s="16"/>
      <c r="BR28" s="16"/>
      <c r="BS28" s="16"/>
      <c r="BU28" s="218">
        <f>IF(D30&lt;&gt;"VE",0,1)</f>
        <v>0</v>
      </c>
      <c r="BV28" s="231"/>
    </row>
    <row r="29" spans="1:206" ht="13.5" customHeight="1" thickTop="1" thickBot="1" x14ac:dyDescent="0.25">
      <c r="A29" s="4"/>
      <c r="B29" s="647"/>
      <c r="C29" s="647"/>
      <c r="D29" s="634"/>
      <c r="E29" s="678"/>
      <c r="F29" s="678"/>
      <c r="G29" s="678"/>
      <c r="H29" s="634"/>
      <c r="I29" s="682"/>
      <c r="J29" s="683"/>
      <c r="K29" s="683"/>
      <c r="L29" s="683"/>
      <c r="M29" s="683"/>
      <c r="N29" s="683"/>
      <c r="O29" s="684"/>
      <c r="P29" s="647"/>
      <c r="Q29" s="651"/>
      <c r="R29" s="645"/>
      <c r="S29" s="647"/>
      <c r="T29" s="743"/>
      <c r="U29" s="651"/>
      <c r="V29" s="653"/>
      <c r="W29" s="656"/>
      <c r="X29" s="657"/>
      <c r="Y29" s="634"/>
      <c r="Z29" s="635"/>
      <c r="AA29" s="193" t="s">
        <v>39</v>
      </c>
      <c r="AB29" s="13" t="s">
        <v>40</v>
      </c>
      <c r="AC29" s="13" t="s">
        <v>277</v>
      </c>
      <c r="AD29" s="13" t="s">
        <v>41</v>
      </c>
      <c r="AE29" s="73" t="s">
        <v>42</v>
      </c>
      <c r="AF29" s="193" t="s">
        <v>39</v>
      </c>
      <c r="AG29" s="13" t="s">
        <v>40</v>
      </c>
      <c r="AH29" s="13" t="s">
        <v>277</v>
      </c>
      <c r="AI29" s="13" t="s">
        <v>41</v>
      </c>
      <c r="AJ29" s="73" t="s">
        <v>42</v>
      </c>
      <c r="AK29" s="614"/>
      <c r="AL29" s="615"/>
      <c r="AM29" s="738"/>
      <c r="AN29" s="641"/>
      <c r="AO29" s="274" t="s">
        <v>39</v>
      </c>
      <c r="AP29" s="275" t="s">
        <v>40</v>
      </c>
      <c r="AQ29" s="275" t="s">
        <v>277</v>
      </c>
      <c r="AR29" s="275" t="s">
        <v>41</v>
      </c>
      <c r="AS29" s="732" t="s">
        <v>42</v>
      </c>
      <c r="AT29" s="733"/>
      <c r="AU29" s="5"/>
      <c r="AW29" s="730"/>
      <c r="AX29" s="643"/>
      <c r="AY29" s="731"/>
      <c r="AZ29" s="458"/>
      <c r="BD29" s="393"/>
      <c r="BE29" s="394" t="str">
        <f>IF(ISERROR(VLOOKUP("Facteur M/V utilisé pour le calcul du PAS",P7:AF22,15,FALSE)),"",VLOOKUP("Facteur M/V utilisé pour le calcul du PAS",P7:AF22,15,FALSE))</f>
        <v/>
      </c>
      <c r="BF29" s="16"/>
      <c r="BG29" s="17"/>
      <c r="BH29" s="16"/>
      <c r="BI29" s="16"/>
      <c r="BJ29" s="16"/>
      <c r="BK29" s="16"/>
      <c r="BL29" s="239">
        <v>32</v>
      </c>
      <c r="BM29" s="291" t="s">
        <v>301</v>
      </c>
      <c r="BN29" s="291" t="s">
        <v>2276</v>
      </c>
      <c r="BO29" s="227" t="s">
        <v>35</v>
      </c>
      <c r="BP29" s="447" t="s">
        <v>274</v>
      </c>
      <c r="BQ29" s="495" t="b">
        <v>0</v>
      </c>
      <c r="BR29" s="448" t="s">
        <v>36</v>
      </c>
      <c r="BS29" s="17"/>
      <c r="BT29" s="229"/>
      <c r="BU29" s="1" t="s">
        <v>2275</v>
      </c>
      <c r="BV29" s="1" t="s">
        <v>274</v>
      </c>
      <c r="BX29" s="734" t="s">
        <v>2298</v>
      </c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7"/>
      <c r="DN29" s="619"/>
      <c r="DP29" s="620" t="s">
        <v>2296</v>
      </c>
      <c r="DQ29" s="621"/>
      <c r="DR29" s="622"/>
      <c r="DS29" s="622"/>
      <c r="DT29" s="622"/>
      <c r="DU29" s="622"/>
      <c r="DV29" s="622"/>
      <c r="DW29" s="622"/>
      <c r="DX29" s="622"/>
      <c r="DY29" s="622"/>
      <c r="DZ29" s="622"/>
      <c r="EA29" s="622"/>
      <c r="EB29" s="622"/>
      <c r="EC29" s="622"/>
      <c r="ED29" s="622"/>
      <c r="EE29" s="622"/>
      <c r="EF29" s="622"/>
      <c r="EG29" s="622"/>
      <c r="EH29" s="622"/>
      <c r="EI29" s="622"/>
      <c r="EJ29" s="622"/>
      <c r="EK29" s="622"/>
      <c r="EL29" s="622"/>
      <c r="EM29" s="622"/>
      <c r="EN29" s="622"/>
      <c r="EO29" s="622"/>
      <c r="EP29" s="622"/>
      <c r="EQ29" s="622"/>
      <c r="ER29" s="622"/>
      <c r="ES29" s="622"/>
      <c r="ET29" s="622"/>
      <c r="EU29" s="622"/>
      <c r="EV29" s="622"/>
      <c r="EW29" s="622"/>
      <c r="EX29" s="622"/>
      <c r="EY29" s="622"/>
      <c r="EZ29" s="622"/>
      <c r="FA29" s="622"/>
      <c r="FB29" s="622"/>
      <c r="FC29" s="622"/>
      <c r="FD29" s="622"/>
      <c r="FE29" s="622"/>
      <c r="FF29" s="623"/>
      <c r="FH29" s="624" t="s">
        <v>2297</v>
      </c>
      <c r="FI29" s="624"/>
      <c r="FJ29" s="624"/>
      <c r="FK29" s="624"/>
      <c r="FL29" s="624"/>
      <c r="FM29" s="624"/>
      <c r="FN29" s="624"/>
      <c r="FO29" s="624"/>
      <c r="FP29" s="624"/>
      <c r="FQ29" s="624"/>
      <c r="FR29" s="624"/>
      <c r="FS29" s="624"/>
      <c r="FT29" s="624"/>
      <c r="FU29" s="624"/>
      <c r="FV29" s="624"/>
      <c r="FW29" s="624"/>
      <c r="FX29" s="624"/>
      <c r="FY29" s="624"/>
      <c r="FZ29" s="624"/>
      <c r="GA29" s="624"/>
      <c r="GB29" s="624"/>
      <c r="GC29" s="624"/>
      <c r="GD29" s="624"/>
      <c r="GE29" s="624"/>
      <c r="GF29" s="624"/>
      <c r="GG29" s="624"/>
      <c r="GH29" s="624"/>
      <c r="GI29" s="624"/>
      <c r="GJ29" s="624"/>
      <c r="GK29" s="624"/>
      <c r="GL29" s="624"/>
      <c r="GM29" s="624"/>
      <c r="GN29" s="624"/>
      <c r="GO29" s="624"/>
      <c r="GP29" s="624"/>
      <c r="GQ29" s="624"/>
      <c r="GR29" s="624"/>
      <c r="GS29" s="624"/>
      <c r="GT29" s="624"/>
      <c r="GU29" s="624"/>
      <c r="GV29" s="624"/>
      <c r="GW29" s="624"/>
      <c r="GX29" s="624"/>
    </row>
    <row r="30" spans="1:206" s="197" customFormat="1" ht="18.75" customHeight="1" thickBot="1" x14ac:dyDescent="0.3">
      <c r="A30" s="4"/>
      <c r="B30" s="468"/>
      <c r="C30" s="469"/>
      <c r="D30" s="468"/>
      <c r="E30" s="388"/>
      <c r="F30" s="725"/>
      <c r="G30" s="726"/>
      <c r="H30" s="470"/>
      <c r="I30" s="625"/>
      <c r="J30" s="626"/>
      <c r="K30" s="626"/>
      <c r="L30" s="626"/>
      <c r="M30" s="626"/>
      <c r="N30" s="626"/>
      <c r="O30" s="627"/>
      <c r="P30" s="303"/>
      <c r="Q30" s="304"/>
      <c r="R30" s="164"/>
      <c r="S30" s="304"/>
      <c r="T30" s="395"/>
      <c r="U30" s="235" t="str">
        <f t="shared" ref="U30:U40" si="3">IF(B30&lt;&gt;"",+$M$4,"")</f>
        <v/>
      </c>
      <c r="V30" s="417"/>
      <c r="W30" s="723"/>
      <c r="X30" s="724"/>
      <c r="Y30" s="608"/>
      <c r="Z30" s="609"/>
      <c r="AA30" s="205"/>
      <c r="AB30" s="206"/>
      <c r="AC30" s="206"/>
      <c r="AD30" s="207"/>
      <c r="AE30" s="208"/>
      <c r="AF30" s="389"/>
      <c r="AG30" s="206"/>
      <c r="AH30" s="206"/>
      <c r="AI30" s="207"/>
      <c r="AJ30" s="208"/>
      <c r="AK30" s="727"/>
      <c r="AL30" s="728"/>
      <c r="AM30" s="610"/>
      <c r="AN30" s="611"/>
      <c r="AO30" s="471"/>
      <c r="AP30" s="472"/>
      <c r="AQ30" s="472"/>
      <c r="AR30" s="473"/>
      <c r="AS30" s="602"/>
      <c r="AT30" s="603"/>
      <c r="AU30" s="196" t="str">
        <f>IF(AS30&lt;&gt;0,IF(#REF!&lt;&gt;0,"UC erronée",""),"")</f>
        <v/>
      </c>
      <c r="AV30" s="283"/>
      <c r="AW30" s="418">
        <f>IF(ISERROR(IF($BD$28&lt;&gt;"Vrai",(+W30+Y30)*AY30/AX30,IF($BE$28=0,0,(+W30+Y30)*$BE$29/$BE$28))),0,IF($BD$28&lt;&gt;"Vrai",(+W30+Y30)*AY30/AX30,IF($BE$28=0,0,(+W30+Y30)*$BE$29/$BE$28)))</f>
        <v>0</v>
      </c>
      <c r="AX30" s="423"/>
      <c r="AY30" s="424"/>
      <c r="AZ30" s="459"/>
      <c r="BB30" s="1"/>
      <c r="BE30" s="56"/>
      <c r="BF30" s="198"/>
      <c r="BG30" s="437" t="str">
        <f>IF(D30&lt;&gt;"",IF(D30="VE",1,2),"")</f>
        <v/>
      </c>
      <c r="BH30" s="198"/>
      <c r="BI30" s="198"/>
      <c r="BJ30" s="198"/>
      <c r="BK30" s="198"/>
      <c r="BL30" s="240">
        <v>35</v>
      </c>
      <c r="BM30" s="228"/>
      <c r="BN30" s="265" t="b">
        <v>0</v>
      </c>
      <c r="BO30" s="290" t="b">
        <v>0</v>
      </c>
      <c r="BP30" s="270" t="b">
        <v>0</v>
      </c>
      <c r="BR30" s="228">
        <f>IF(V30&lt;&gt;0,1,0)</f>
        <v>0</v>
      </c>
      <c r="BS30" s="198"/>
      <c r="BT30" s="217"/>
      <c r="BU30" s="219">
        <f t="shared" ref="BU30:BU40" si="4">IF(BN30=$BH$40,1,0)</f>
        <v>0</v>
      </c>
      <c r="BV30" s="243">
        <f t="shared" ref="BV30:BV40" si="5">IF(BP30=$BH$40,1,0)</f>
        <v>0</v>
      </c>
      <c r="BW30" s="1"/>
      <c r="BX30" s="329">
        <f>SUM(CE30:CU30)</f>
        <v>0</v>
      </c>
      <c r="BY30" s="330">
        <f>+CD30-AS30</f>
        <v>0</v>
      </c>
      <c r="BZ30" s="313">
        <f t="shared" ref="BZ30:CC40" si="6">+AO30</f>
        <v>0</v>
      </c>
      <c r="CA30" s="314">
        <f t="shared" si="6"/>
        <v>0</v>
      </c>
      <c r="CB30" s="314">
        <f t="shared" si="6"/>
        <v>0</v>
      </c>
      <c r="CC30" s="314">
        <f t="shared" si="6"/>
        <v>0</v>
      </c>
      <c r="CD30" s="315">
        <f>+DN30-DM30</f>
        <v>0</v>
      </c>
      <c r="CE30" s="316">
        <f>VALUE(IF(BZ30&gt;=100,MID(BZ30,1,1),0))</f>
        <v>0</v>
      </c>
      <c r="CF30" s="316">
        <f>VALUE(IF(BZ30&gt;=100,MID(BZ30,2,1),IF(BZ30&gt;=10,MID(BZ30,1,1),0)))</f>
        <v>0</v>
      </c>
      <c r="CG30" s="316">
        <f>VALUE(RIGHT(BZ30,1))</f>
        <v>0</v>
      </c>
      <c r="CH30" s="316">
        <f>VALUE(IF(CA30&gt;=100000,MID(CA30,1,1),0))</f>
        <v>0</v>
      </c>
      <c r="CI30" s="316">
        <f>VALUE(IF(CA30&gt;=100000,MID(CA30,2,1),IF(CA30&gt;=10000,MID(CA30,1,1),0)))</f>
        <v>0</v>
      </c>
      <c r="CJ30" s="316">
        <f>VALUE(IF(CA30&gt;=100000,MID(CA30,3,1),IF(CA30&gt;=10000,MID(CA30,2,1),IF(CA30&gt;=1000,MID(CA30,1,1),0))))</f>
        <v>0</v>
      </c>
      <c r="CK30" s="316">
        <f>VALUE(IF(CA30&gt;=100000,MID(CA30,4,1),IF(CA30&gt;=10000,MID(CA30,3,1),IF(CA30&gt;=1000,MID(CA30,2,1),IF(CA30&gt;=100,MID(CA30,1,1),0)))))</f>
        <v>0</v>
      </c>
      <c r="CL30" s="316">
        <f>VALUE(IF(CA30&gt;=100000,MID(CA30,5,1),IF(CA30&gt;=10000,MID(CA30,4,1),IF(CA30&gt;=1000,MID(CA30,3,1),IF(CA30&gt;=100,MID(CA30,2,1),IF(CA30&gt;=10,MID(CA30,1,1),0))))))</f>
        <v>0</v>
      </c>
      <c r="CM30" s="316">
        <f>VALUE(RIGHT(CA30,1))</f>
        <v>0</v>
      </c>
      <c r="CN30" s="316">
        <f>VALUE(IF(CB30&gt;=100000,MID(CB30,1,1),0))</f>
        <v>0</v>
      </c>
      <c r="CO30" s="316">
        <f>VALUE(IF(CB30&gt;=100000,MID(CB30,2,1),IF(CB30&gt;=10000,MID(CB30,1,1),0)))</f>
        <v>0</v>
      </c>
      <c r="CP30" s="316">
        <f>VALUE(IF(CB30&gt;=100000,MID(CB30,3,1),IF(CB30&gt;=10000,MID(CB30,2,1),IF(CB30&gt;=1000,MID(CB30,1,1),0))))</f>
        <v>0</v>
      </c>
      <c r="CQ30" s="316">
        <f>VALUE(IF(CB30&gt;=100000,MID(CB30,4,1),IF(CB30&gt;=10000,MID(CB30,3,1),IF(CB30&gt;=1000,MID(CB30,2,1),IF(CB30&gt;=100,MID(CB30,1,1),0)))))</f>
        <v>0</v>
      </c>
      <c r="CR30" s="316">
        <f>VALUE(IF(CB30&gt;=100000,MID(CB30,5,1),IF(CB30&gt;=10000,MID(CB30,4,1),IF(CB30&gt;=1000,MID(CB30,3,1),IF(CB30&gt;=100,MID(CB30,2,1),IF(CB30&gt;=10,MID(CB30,1,1),0))))))</f>
        <v>0</v>
      </c>
      <c r="CS30" s="316">
        <f>VALUE(RIGHT(CB30,1))</f>
        <v>0</v>
      </c>
      <c r="CT30" s="316">
        <f>VALUE(IF(CC30&gt;=10,MID(CC30,1,1),0))</f>
        <v>0</v>
      </c>
      <c r="CU30" s="316">
        <f>VALUE(RIGHT(CC30,1))</f>
        <v>0</v>
      </c>
      <c r="CV30" s="317">
        <f>IF(CE30&lt;10,CE30,IF(CE30=10,1,IF(CE30=12,3,IF(CE30=14,5,IF(CE30=16,7,IF(CE30=18,9,0))))))</f>
        <v>0</v>
      </c>
      <c r="CW30" s="317">
        <f>IF(CF30*2&lt;10,(CF30*2),IF(CF30*2=10,1,IF(CF30*2=12,3,IF(CF30*2=14,5,IF(CF30*2=16,7,IF(CF30*2=18,9,0))))))</f>
        <v>0</v>
      </c>
      <c r="CX30" s="317">
        <f>IF(CG30&lt;10,CG30,IF(CG30=10,1,IF(CG30=12,3,IF(CG30=14,5,IF(CG30=16,7,IF(CG30=18,9,0))))))</f>
        <v>0</v>
      </c>
      <c r="CY30" s="317">
        <f>IF(CH30*2&lt;10,(CH30*2),IF(CH30*2=10,1,IF(CH30*2=12,3,IF(CH30*2=14,5,IF(CH30*2=16,7,IF(CH30*2=18,9,0))))))</f>
        <v>0</v>
      </c>
      <c r="CZ30" s="317">
        <f>IF(CI30&lt;10,CI30,IF(CI30=10,1,IF(CI30=12,3,IF(CI30=14,5,IF(CI30=16,7,IF(CI30=18,9,0))))))</f>
        <v>0</v>
      </c>
      <c r="DA30" s="317">
        <f>IF(CJ30*2&lt;10,(CJ30*2),IF(CJ30*2=10,1,IF(CJ30*2=12,3,IF(CJ30*2=14,5,IF(CJ30*2=16,7,IF(CJ30*2=18,9,0))))))</f>
        <v>0</v>
      </c>
      <c r="DB30" s="317">
        <f>IF(CK30&lt;10,CK30,IF(CK30=10,1,IF(CK30=12,3,IF(CK30=14,5,IF(CK30=16,7,IF(CK30=18,9,0))))))</f>
        <v>0</v>
      </c>
      <c r="DC30" s="317">
        <f>IF(CL30*2&lt;10,(CL30*2),IF(CL30*2=10,1,IF(CL30*2=12,3,IF(CL30*2=14,5,IF(CL30*2=16,7,IF(CL30*2=18,9,0))))))</f>
        <v>0</v>
      </c>
      <c r="DD30" s="317">
        <f>IF(CM30&lt;10,CM30,IF(CM30=10,1,IF(CM30=12,3,IF(CM30=14,5,IF(CM30=16,7,IF(CM30=18,9,0))))))</f>
        <v>0</v>
      </c>
      <c r="DE30" s="317">
        <f>IF(CN30*2&lt;10,(CN30*2),IF(CN30*2=10,1,IF(CN30*2=12,3,IF(CN30*2=14,5,IF(CN30*2=16,7,IF(CN30*2=18,9,0))))))</f>
        <v>0</v>
      </c>
      <c r="DF30" s="317">
        <f>IF(CO30&lt;10,CO30,IF(CO30=10,1,IF(CO30=12,3,IF(CO30=14,5,IF(CO30=16,7,IF(CO30=18,9,0))))))</f>
        <v>0</v>
      </c>
      <c r="DG30" s="317">
        <f>IF(CP30*2&lt;10,(CP30*2),IF(CP30*2=10,1,IF(CP30*2=12,3,IF(CP30*2=14,5,IF(CP30*2=16,7,IF(CP30*2=18,9,0))))))</f>
        <v>0</v>
      </c>
      <c r="DH30" s="317">
        <f>IF(CQ30&lt;10,CQ30,IF(CQ30=10,1,IF(CQ30=12,3,IF(CQ30=14,5,IF(CQ30=16,7,IF(CQ30=18,9,0))))))</f>
        <v>0</v>
      </c>
      <c r="DI30" s="317">
        <f>IF(CR30*2&lt;10,(CR30*2),IF(CR30*2=10,1,IF(CR30*2=12,3,IF(CR30*2=14,5,IF(CR30*2=16,7,IF(CR30*2=18,9,0))))))</f>
        <v>0</v>
      </c>
      <c r="DJ30" s="317">
        <f>IF(CS30&lt;10,CS30,IF(CS30=10,1,IF(CS30=12,3,IF(CS30=14,5,IF(CS30=16,7,IF(CS30=18,9,0))))))</f>
        <v>0</v>
      </c>
      <c r="DK30" s="317">
        <f>IF(CT30*2&lt;10,(CT30*2),IF(CT30*2=10,1,IF(CT30*2=12,3,IF(CT30*2=14,5,IF(CT30*2=16,7,IF(CT30*2=18,9,0))))))</f>
        <v>0</v>
      </c>
      <c r="DL30" s="320">
        <f>IF(CU30&lt;10,CU30,IF(CU30=10,1,IF(CU30=12,3,IF(CU30=14,5,IF(CU30=16,7,IF(CU30=18,9,0))))))</f>
        <v>0</v>
      </c>
      <c r="DM30" s="323">
        <f>SUM(CV30:DL30)</f>
        <v>0</v>
      </c>
      <c r="DN30" s="318">
        <f>CEILING(DM30,10)</f>
        <v>0</v>
      </c>
      <c r="DO30" s="1"/>
      <c r="DP30" s="327">
        <f>SUM(DR30:DU30)</f>
        <v>0</v>
      </c>
      <c r="DQ30" s="328">
        <f t="shared" ref="DQ30:DQ40" si="7">+DV30-AE30</f>
        <v>0</v>
      </c>
      <c r="DR30" s="245">
        <f t="shared" ref="DR30:DU40" si="8">+AA30</f>
        <v>0</v>
      </c>
      <c r="DS30" s="245">
        <f t="shared" si="8"/>
        <v>0</v>
      </c>
      <c r="DT30" s="245">
        <f t="shared" si="8"/>
        <v>0</v>
      </c>
      <c r="DU30" s="245">
        <f t="shared" si="8"/>
        <v>0</v>
      </c>
      <c r="DV30" s="195">
        <f>+FF30-FE30</f>
        <v>0</v>
      </c>
      <c r="DW30" s="246">
        <f>VALUE(IF(DR30&gt;=100,MID(DR30,1,1),0))</f>
        <v>0</v>
      </c>
      <c r="DX30" s="246">
        <f>VALUE(IF(DR30&gt;=100,MID(DR30,2,1),IF(DR30&gt;=10,MID(DR30,1,1),0)))</f>
        <v>0</v>
      </c>
      <c r="DY30" s="246">
        <f>VALUE(RIGHT(DR30,1))</f>
        <v>0</v>
      </c>
      <c r="DZ30" s="246">
        <f>VALUE(IF(DS30&gt;=100000,MID(DS30,1,1),0))</f>
        <v>0</v>
      </c>
      <c r="EA30" s="246">
        <f>VALUE(IF(DS30&gt;=100000,MID(DS30,2,1),IF(DS30&gt;=10000,MID(DS30,1,1),0)))</f>
        <v>0</v>
      </c>
      <c r="EB30" s="246">
        <f>VALUE(IF(DS30&gt;=100000,MID(DS30,3,1),IF(DS30&gt;=10000,MID(DS30,2,1),IF(DS30&gt;=1000,MID(DS30,1,1),0))))</f>
        <v>0</v>
      </c>
      <c r="EC30" s="246">
        <f>VALUE(IF(DS30&gt;=100000,MID(DS30,4,1),IF(DS30&gt;=10000,MID(DS30,3,1),IF(DS30&gt;=1000,MID(DS30,2,1),IF(DS30&gt;=100,MID(DS30,1,1),0)))))</f>
        <v>0</v>
      </c>
      <c r="ED30" s="246">
        <f>VALUE(IF(DS30&gt;=100000,MID(DS30,5,1),IF(DS30&gt;=10000,MID(DS30,4,1),IF(DS30&gt;=1000,MID(DS30,3,1),IF(DS30&gt;=100,MID(DS30,2,1),IF(DS30&gt;=10,MID(DS30,1,1),0))))))</f>
        <v>0</v>
      </c>
      <c r="EE30" s="246">
        <f>VALUE(RIGHT(DS30,1))</f>
        <v>0</v>
      </c>
      <c r="EF30" s="246">
        <f>VALUE(IF(DT30&gt;=100000,MID(DT30,1,1),0))</f>
        <v>0</v>
      </c>
      <c r="EG30" s="246">
        <f>VALUE(IF(DT30&gt;=100000,MID(DT30,2,1),IF(DT30&gt;=10000,MID(DT30,1,1),0)))</f>
        <v>0</v>
      </c>
      <c r="EH30" s="246">
        <f>VALUE(IF(DT30&gt;=100000,MID(DT30,3,1),IF(DT30&gt;=10000,MID(DT30,2,1),IF(DT30&gt;=1000,MID(DT30,1,1),0))))</f>
        <v>0</v>
      </c>
      <c r="EI30" s="246">
        <f>VALUE(IF(DT30&gt;=100000,MID(DT30,4,1),IF(DT30&gt;=10000,MID(DT30,3,1),IF(DT30&gt;=1000,MID(DT30,2,1),IF(DT30&gt;=100,MID(DT30,1,1),0)))))</f>
        <v>0</v>
      </c>
      <c r="EJ30" s="246">
        <f>VALUE(IF(DT30&gt;=100000,MID(DT30,5,1),IF(DT30&gt;=10000,MID(DT30,4,1),IF(DT30&gt;=1000,MID(DT30,3,1),IF(DT30&gt;=100,MID(DT30,2,1),IF(DT30&gt;=10,MID(DT30,1,1),0))))))</f>
        <v>0</v>
      </c>
      <c r="EK30" s="246">
        <f>VALUE(RIGHT(DT30,1))</f>
        <v>0</v>
      </c>
      <c r="EL30" s="246">
        <f>VALUE(IF(DU30&gt;=10,MID(DU30,1,1),0))</f>
        <v>0</v>
      </c>
      <c r="EM30" s="246">
        <f>VALUE(RIGHT(DU30,1))</f>
        <v>0</v>
      </c>
      <c r="EN30" s="247">
        <f>IF(DW30&lt;10,DW30,IF(DW30=10,1,IF(DW30=12,3,IF(DW30=14,5,IF(DW30=16,7,IF(DW30=18,9,0))))))</f>
        <v>0</v>
      </c>
      <c r="EO30" s="247">
        <f>IF(DX30*2&lt;10,(DX30*2),IF(DX30*2=10,1,IF(DX30*2=12,3,IF(DX30*2=14,5,IF(DX30*2=16,7,IF(DX30*2=18,9,0))))))</f>
        <v>0</v>
      </c>
      <c r="EP30" s="247">
        <f>IF(DY30&lt;10,DY30,IF(DY30=10,1,IF(DY30=12,3,IF(DY30=14,5,IF(DY30=16,7,IF(DY30=18,9,0))))))</f>
        <v>0</v>
      </c>
      <c r="EQ30" s="247">
        <f>IF(DZ30*2&lt;10,(DZ30*2),IF(DZ30*2=10,1,IF(DZ30*2=12,3,IF(DZ30*2=14,5,IF(DZ30*2=16,7,IF(DZ30*2=18,9,0))))))</f>
        <v>0</v>
      </c>
      <c r="ER30" s="247">
        <f>IF(EA30&lt;10,EA30,IF(EA30=10,1,IF(EA30=12,3,IF(EA30=14,5,IF(EA30=16,7,IF(EA30=18,9,0))))))</f>
        <v>0</v>
      </c>
      <c r="ES30" s="247">
        <f>IF(EB30*2&lt;10,(EB30*2),IF(EB30*2=10,1,IF(EB30*2=12,3,IF(EB30*2=14,5,IF(EB30*2=16,7,IF(EB30*2=18,9,0))))))</f>
        <v>0</v>
      </c>
      <c r="ET30" s="247">
        <f>IF(EC30&lt;10,EC30,IF(EC30=10,1,IF(EC30=12,3,IF(EC30=14,5,IF(EC30=16,7,IF(EC30=18,9,0))))))</f>
        <v>0</v>
      </c>
      <c r="EU30" s="247">
        <f>IF(ED30*2&lt;10,(ED30*2),IF(ED30*2=10,1,IF(ED30*2=12,3,IF(ED30*2=14,5,IF(ED30*2=16,7,IF(ED30*2=18,9,0))))))</f>
        <v>0</v>
      </c>
      <c r="EV30" s="247">
        <f>IF(EE30&lt;10,EE30,IF(EE30=10,1,IF(EE30=12,3,IF(EE30=14,5,IF(EE30=16,7,IF(EE30=18,9,0))))))</f>
        <v>0</v>
      </c>
      <c r="EW30" s="247">
        <f>IF(EF30*2&lt;10,(EF30*2),IF(EF30*2=10,1,IF(EF30*2=12,3,IF(EF30*2=14,5,IF(EF30*2=16,7,IF(EF30*2=18,9,0))))))</f>
        <v>0</v>
      </c>
      <c r="EX30" s="247">
        <f>IF(EG30&lt;10,EG30,IF(EG30=10,1,IF(EG30=12,3,IF(EG30=14,5,IF(EG30=16,7,IF(EG30=18,9,0))))))</f>
        <v>0</v>
      </c>
      <c r="EY30" s="247">
        <f>IF(EH30*2&lt;10,(EH30*2),IF(EH30*2=10,1,IF(EH30*2=12,3,IF(EH30*2=14,5,IF(EH30*2=16,7,IF(EH30*2=18,9,0))))))</f>
        <v>0</v>
      </c>
      <c r="EZ30" s="247">
        <f>IF(EI30&lt;10,EI30,IF(EI30=10,1,IF(EI30=12,3,IF(EI30=14,5,IF(EI30=16,7,IF(EI30=18,9,0))))))</f>
        <v>0</v>
      </c>
      <c r="FA30" s="247">
        <f>IF(EJ30*2&lt;10,(EJ30*2),IF(EJ30*2=10,1,IF(EJ30*2=12,3,IF(EJ30*2=14,5,IF(EJ30*2=16,7,IF(EJ30*2=18,9,0))))))</f>
        <v>0</v>
      </c>
      <c r="FB30" s="247">
        <f>IF(EK30&lt;10,EK30,IF(EK30=10,1,IF(EK30=12,3,IF(EK30=14,5,IF(EK30=16,7,IF(EK30=18,9,0))))))</f>
        <v>0</v>
      </c>
      <c r="FC30" s="247">
        <f>IF(EL30*2&lt;10,(EL30*2),IF(EL30*2=10,1,IF(EL30*2=12,3,IF(EL30*2=14,5,IF(EL30*2=16,7,IF(EL30*2=18,9,0))))))</f>
        <v>0</v>
      </c>
      <c r="FD30" s="247">
        <f>IF(EM30&lt;10,EM30,IF(EM30=10,1,IF(EM30=12,3,IF(EM30=14,5,IF(EM30=16,7,IF(EM30=18,9,0))))))</f>
        <v>0</v>
      </c>
      <c r="FE30" s="248">
        <f>SUM(EN30:FD30)</f>
        <v>0</v>
      </c>
      <c r="FF30" s="249">
        <f>CEILING(FE30,10)</f>
        <v>0</v>
      </c>
      <c r="FG30" s="1"/>
      <c r="FH30" s="325">
        <f>SUM(FJ30:FM30)</f>
        <v>0</v>
      </c>
      <c r="FI30" s="326">
        <f>+FN30-AJ30</f>
        <v>0</v>
      </c>
      <c r="FJ30" s="245">
        <f>+AF30</f>
        <v>0</v>
      </c>
      <c r="FK30" s="245">
        <f>+AG30</f>
        <v>0</v>
      </c>
      <c r="FL30" s="245">
        <f>+AH30</f>
        <v>0</v>
      </c>
      <c r="FM30" s="245">
        <f>+AI30</f>
        <v>0</v>
      </c>
      <c r="FN30" s="195">
        <f>+GX30-GW30</f>
        <v>0</v>
      </c>
      <c r="FO30" s="246">
        <f>VALUE(IF(FJ30&gt;=100,MID(FJ30,1,1),0))</f>
        <v>0</v>
      </c>
      <c r="FP30" s="246">
        <f>VALUE(IF(FJ30&gt;=100,MID(FJ30,2,1),IF(FJ30&gt;=10,MID(FJ30,1,1),0)))</f>
        <v>0</v>
      </c>
      <c r="FQ30" s="246">
        <f>VALUE(RIGHT(FJ30,1))</f>
        <v>0</v>
      </c>
      <c r="FR30" s="246">
        <f>VALUE(IF(FK30&gt;=100000,MID(FK30,1,1),0))</f>
        <v>0</v>
      </c>
      <c r="FS30" s="246">
        <f>VALUE(IF(FK30&gt;=100000,MID(FK30,2,1),IF(FK30&gt;=10000,MID(FK30,1,1),0)))</f>
        <v>0</v>
      </c>
      <c r="FT30" s="246">
        <f>VALUE(IF(FK30&gt;=100000,MID(FK30,3,1),IF(FK30&gt;=10000,MID(FK30,2,1),IF(FK30&gt;=1000,MID(FK30,1,1),0))))</f>
        <v>0</v>
      </c>
      <c r="FU30" s="246">
        <f>VALUE(IF(FK30&gt;=100000,MID(FK30,4,1),IF(FK30&gt;=10000,MID(FK30,3,1),IF(FK30&gt;=1000,MID(FK30,2,1),IF(FK30&gt;=100,MID(FK30,1,1),0)))))</f>
        <v>0</v>
      </c>
      <c r="FV30" s="246">
        <f>VALUE(IF(FK30&gt;=100000,MID(FK30,5,1),IF(FK30&gt;=10000,MID(FK30,4,1),IF(FK30&gt;=1000,MID(FK30,3,1),IF(FK30&gt;=100,MID(FK30,2,1),IF(FK30&gt;=10,MID(FK30,1,1),0))))))</f>
        <v>0</v>
      </c>
      <c r="FW30" s="246">
        <f>VALUE(RIGHT(FK30,1))</f>
        <v>0</v>
      </c>
      <c r="FX30" s="246">
        <f>VALUE(IF(FL30&gt;=100000,MID(FL30,1,1),0))</f>
        <v>0</v>
      </c>
      <c r="FY30" s="246">
        <f>VALUE(IF(FL30&gt;=100000,MID(FL30,2,1),IF(FL30&gt;=10000,MID(FL30,1,1),0)))</f>
        <v>0</v>
      </c>
      <c r="FZ30" s="246">
        <f>VALUE(IF(FL30&gt;=100000,MID(FL30,3,1),IF(FL30&gt;=10000,MID(FL30,2,1),IF(FL30&gt;=1000,MID(FL30,1,1),0))))</f>
        <v>0</v>
      </c>
      <c r="GA30" s="246">
        <f>VALUE(IF(FL30&gt;=100000,MID(FL30,4,1),IF(FL30&gt;=10000,MID(FL30,3,1),IF(FL30&gt;=1000,MID(FL30,2,1),IF(FL30&gt;=100,MID(FL30,1,1),0)))))</f>
        <v>0</v>
      </c>
      <c r="GB30" s="246">
        <f>VALUE(IF(FL30&gt;=100000,MID(FL30,5,1),IF(FL30&gt;=10000,MID(FL30,4,1),IF(FL30&gt;=1000,MID(FL30,3,1),IF(FL30&gt;=100,MID(FL30,2,1),IF(FL30&gt;=10,MID(FL30,1,1),0))))))</f>
        <v>0</v>
      </c>
      <c r="GC30" s="246">
        <f>VALUE(RIGHT(FL30,1))</f>
        <v>0</v>
      </c>
      <c r="GD30" s="246">
        <f>VALUE(IF(FM30&gt;=10,MID(FM30,1,1),0))</f>
        <v>0</v>
      </c>
      <c r="GE30" s="246">
        <f>VALUE(RIGHT(FM30,1))</f>
        <v>0</v>
      </c>
      <c r="GF30" s="247">
        <f>IF(FO30&lt;10,FO30,IF(FO30=10,1,IF(FO30=12,3,IF(FO30=14,5,IF(FO30=16,7,IF(FO30=18,9,0))))))</f>
        <v>0</v>
      </c>
      <c r="GG30" s="247">
        <f>IF(FP30*2&lt;10,(FP30*2),IF(FP30*2=10,1,IF(FP30*2=12,3,IF(FP30*2=14,5,IF(FP30*2=16,7,IF(FP30*2=18,9,0))))))</f>
        <v>0</v>
      </c>
      <c r="GH30" s="247">
        <f>IF(FQ30&lt;10,FQ30,IF(FQ30=10,1,IF(FQ30=12,3,IF(FQ30=14,5,IF(FQ30=16,7,IF(FQ30=18,9,0))))))</f>
        <v>0</v>
      </c>
      <c r="GI30" s="247">
        <f>IF(FR30*2&lt;10,(FR30*2),IF(FR30*2=10,1,IF(FR30*2=12,3,IF(FR30*2=14,5,IF(FR30*2=16,7,IF(FR30*2=18,9,0))))))</f>
        <v>0</v>
      </c>
      <c r="GJ30" s="247">
        <f>IF(FS30&lt;10,FS30,IF(FS30=10,1,IF(FS30=12,3,IF(FS30=14,5,IF(FS30=16,7,IF(FS30=18,9,0))))))</f>
        <v>0</v>
      </c>
      <c r="GK30" s="247">
        <f>IF(FT30*2&lt;10,(FT30*2),IF(FT30*2=10,1,IF(FT30*2=12,3,IF(FT30*2=14,5,IF(FT30*2=16,7,IF(FT30*2=18,9,0))))))</f>
        <v>0</v>
      </c>
      <c r="GL30" s="247">
        <f>IF(FU30&lt;10,FU30,IF(FU30=10,1,IF(FU30=12,3,IF(FU30=14,5,IF(FU30=16,7,IF(FU30=18,9,0))))))</f>
        <v>0</v>
      </c>
      <c r="GM30" s="247">
        <f>IF(FV30*2&lt;10,(FV30*2),IF(FV30*2=10,1,IF(FV30*2=12,3,IF(FV30*2=14,5,IF(FV30*2=16,7,IF(FV30*2=18,9,0))))))</f>
        <v>0</v>
      </c>
      <c r="GN30" s="247">
        <f>IF(FW30&lt;10,FW30,IF(FW30=10,1,IF(FW30=12,3,IF(FW30=14,5,IF(FW30=16,7,IF(FW30=18,9,0))))))</f>
        <v>0</v>
      </c>
      <c r="GO30" s="247">
        <f>IF(FX30*2&lt;10,(FX30*2),IF(FX30*2=10,1,IF(FX30*2=12,3,IF(FX30*2=14,5,IF(FX30*2=16,7,IF(FX30*2=18,9,0))))))</f>
        <v>0</v>
      </c>
      <c r="GP30" s="247">
        <f>IF(FY30&lt;10,FY30,IF(FY30=10,1,IF(FY30=12,3,IF(FY30=14,5,IF(FY30=16,7,IF(FY30=18,9,0))))))</f>
        <v>0</v>
      </c>
      <c r="GQ30" s="247">
        <f>IF(FZ30*2&lt;10,(FZ30*2),IF(FZ30*2=10,1,IF(FZ30*2=12,3,IF(FZ30*2=14,5,IF(FZ30*2=16,7,IF(FZ30*2=18,9,0))))))</f>
        <v>0</v>
      </c>
      <c r="GR30" s="247">
        <f>IF(GA30&lt;10,GA30,IF(GA30=10,1,IF(GA30=12,3,IF(GA30=14,5,IF(GA30=16,7,IF(GA30=18,9,0))))))</f>
        <v>0</v>
      </c>
      <c r="GS30" s="247">
        <f>IF(GB30*2&lt;10,(GB30*2),IF(GB30*2=10,1,IF(GB30*2=12,3,IF(GB30*2=14,5,IF(GB30*2=16,7,IF(GB30*2=18,9,0))))))</f>
        <v>0</v>
      </c>
      <c r="GT30" s="247">
        <f>IF(GC30&lt;10,GC30,IF(GC30=10,1,IF(GC30=12,3,IF(GC30=14,5,IF(GC30=16,7,IF(GC30=18,9,0))))))</f>
        <v>0</v>
      </c>
      <c r="GU30" s="247">
        <f>IF(GD30*2&lt;10,(GD30*2),IF(GD30*2=10,1,IF(GD30*2=12,3,IF(GD30*2=14,5,IF(GD30*2=16,7,IF(GD30*2=18,9,0))))))</f>
        <v>0</v>
      </c>
      <c r="GV30" s="247">
        <f>IF(GE30&lt;10,GE30,IF(GE30=10,1,IF(GE30=12,3,IF(GE30=14,5,IF(GE30=16,7,IF(GE30=18,9,0))))))</f>
        <v>0</v>
      </c>
      <c r="GW30" s="248">
        <f>SUM(GF30:GV30)</f>
        <v>0</v>
      </c>
      <c r="GX30" s="249">
        <f>CEILING(GW30,10)</f>
        <v>0</v>
      </c>
    </row>
    <row r="31" spans="1:206" ht="18.75" customHeight="1" thickBot="1" x14ac:dyDescent="0.3">
      <c r="A31" s="4"/>
      <c r="B31" s="180"/>
      <c r="C31" s="181"/>
      <c r="D31" s="180"/>
      <c r="E31" s="182"/>
      <c r="F31" s="604"/>
      <c r="G31" s="605"/>
      <c r="H31" s="349"/>
      <c r="I31" s="591"/>
      <c r="J31" s="592"/>
      <c r="K31" s="592"/>
      <c r="L31" s="592"/>
      <c r="M31" s="592"/>
      <c r="N31" s="592"/>
      <c r="O31" s="593"/>
      <c r="P31" s="305"/>
      <c r="Q31" s="306"/>
      <c r="R31" s="264"/>
      <c r="S31" s="304"/>
      <c r="T31" s="182"/>
      <c r="U31" s="235" t="str">
        <f t="shared" si="3"/>
        <v/>
      </c>
      <c r="V31" s="419"/>
      <c r="W31" s="723"/>
      <c r="X31" s="724"/>
      <c r="Y31" s="608"/>
      <c r="Z31" s="609"/>
      <c r="AA31" s="205"/>
      <c r="AB31" s="206"/>
      <c r="AC31" s="206"/>
      <c r="AD31" s="207"/>
      <c r="AE31" s="208"/>
      <c r="AF31" s="214"/>
      <c r="AG31" s="215"/>
      <c r="AH31" s="215"/>
      <c r="AI31" s="222"/>
      <c r="AJ31" s="278"/>
      <c r="AK31" s="598"/>
      <c r="AL31" s="599"/>
      <c r="AM31" s="610"/>
      <c r="AN31" s="611"/>
      <c r="AO31" s="471"/>
      <c r="AP31" s="472"/>
      <c r="AQ31" s="472"/>
      <c r="AR31" s="473"/>
      <c r="AS31" s="602"/>
      <c r="AT31" s="603"/>
      <c r="AU31" s="71" t="str">
        <f>IF(AS31&lt;&gt;0,IF(#REF!&lt;&gt;0,"UC erronée",""),"")</f>
        <v/>
      </c>
      <c r="AV31" s="5"/>
      <c r="AW31" s="418">
        <f t="shared" ref="AW31:AW40" si="9">IF(ISERROR(IF($BD$28&lt;&gt;"Vrai",(+W31+Y31)*AY31/AX31,IF($BE$28=0,0,(+W31+Y31)*$BE$29/$BE$28))),0,IF($BD$28&lt;&gt;"Vrai",(+W31+Y31)*AY31/AX31,IF($BE$28=0,0,(+W31+Y31)*$BE$29/$BE$28)))</f>
        <v>0</v>
      </c>
      <c r="AX31" s="423"/>
      <c r="AY31" s="424"/>
      <c r="AZ31" s="459"/>
      <c r="BD31" s="277"/>
      <c r="BE31" s="452" t="s">
        <v>9191</v>
      </c>
      <c r="BF31" s="16"/>
      <c r="BG31" s="17" t="str">
        <f>IF(D31&lt;&gt;"",IF(D31="VE",1,2),"")</f>
        <v/>
      </c>
      <c r="BH31" s="16"/>
      <c r="BI31" s="16"/>
      <c r="BL31" s="239">
        <v>36</v>
      </c>
      <c r="BM31" s="266"/>
      <c r="BN31" s="265" t="b">
        <v>0</v>
      </c>
      <c r="BO31" s="266" t="b">
        <v>0</v>
      </c>
      <c r="BP31" s="270" t="b">
        <v>0</v>
      </c>
      <c r="BR31" s="228">
        <f t="shared" ref="BR31:BR40" si="10">IF(V31&lt;&gt;0,1,0)</f>
        <v>0</v>
      </c>
      <c r="BS31" s="16"/>
      <c r="BU31" s="219">
        <f t="shared" si="4"/>
        <v>0</v>
      </c>
      <c r="BV31" s="243">
        <f t="shared" si="5"/>
        <v>0</v>
      </c>
      <c r="BX31" s="331">
        <f t="shared" ref="BX31:BX40" si="11">SUM(CE31:CU31)</f>
        <v>0</v>
      </c>
      <c r="BY31" s="332">
        <f t="shared" ref="BY31:BY40" si="12">+CD31-AS31</f>
        <v>0</v>
      </c>
      <c r="BZ31" s="311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170">
        <f t="shared" ref="CD31:CD40" si="13">+DN31-DM31</f>
        <v>0</v>
      </c>
      <c r="CE31" s="169">
        <f t="shared" ref="CE31:CE40" si="14">VALUE(IF(BZ31&gt;=100,MID(BZ31,1,1),0))</f>
        <v>0</v>
      </c>
      <c r="CF31" s="169">
        <f t="shared" ref="CF31:CF40" si="15">VALUE(IF(BZ31&gt;=100,MID(BZ31,2,1),IF(BZ31&gt;=10,MID(BZ31,1,1),0)))</f>
        <v>0</v>
      </c>
      <c r="CG31" s="169">
        <f t="shared" ref="CG31:CG40" si="16">VALUE(RIGHT(BZ31,1))</f>
        <v>0</v>
      </c>
      <c r="CH31" s="169">
        <f t="shared" ref="CH31:CH40" si="17">VALUE(IF(CA31&gt;=100000,MID(CA31,1,1),0))</f>
        <v>0</v>
      </c>
      <c r="CI31" s="169">
        <f t="shared" ref="CI31:CI40" si="18">VALUE(IF(CA31&gt;=100000,MID(CA31,2,1),IF(CA31&gt;=10000,MID(CA31,1,1),0)))</f>
        <v>0</v>
      </c>
      <c r="CJ31" s="169">
        <f t="shared" ref="CJ31:CJ40" si="19">VALUE(IF(CA31&gt;=100000,MID(CA31,3,1),IF(CA31&gt;=10000,MID(CA31,2,1),IF(CA31&gt;=1000,MID(CA31,1,1),0))))</f>
        <v>0</v>
      </c>
      <c r="CK31" s="169">
        <f t="shared" ref="CK31:CK40" si="20">VALUE(IF(CA31&gt;=100000,MID(CA31,4,1),IF(CA31&gt;=10000,MID(CA31,3,1),IF(CA31&gt;=1000,MID(CA31,2,1),IF(CA31&gt;=100,MID(CA31,1,1),0)))))</f>
        <v>0</v>
      </c>
      <c r="CL31" s="169">
        <f t="shared" ref="CL31:CL40" si="21">VALUE(IF(CA31&gt;=100000,MID(CA31,5,1),IF(CA31&gt;=10000,MID(CA31,4,1),IF(CA31&gt;=1000,MID(CA31,3,1),IF(CA31&gt;=100,MID(CA31,2,1),IF(CA31&gt;=10,MID(CA31,1,1),0))))))</f>
        <v>0</v>
      </c>
      <c r="CM31" s="169">
        <f t="shared" ref="CM31:CM40" si="22">VALUE(RIGHT(CA31,1))</f>
        <v>0</v>
      </c>
      <c r="CN31" s="169">
        <f t="shared" ref="CN31:CN40" si="23">VALUE(IF(CB31&gt;=100000,MID(CB31,1,1),0))</f>
        <v>0</v>
      </c>
      <c r="CO31" s="169">
        <f t="shared" ref="CO31:CO40" si="24">VALUE(IF(CB31&gt;=100000,MID(CB31,2,1),IF(CB31&gt;=10000,MID(CB31,1,1),0)))</f>
        <v>0</v>
      </c>
      <c r="CP31" s="169">
        <f t="shared" ref="CP31:CP40" si="25">VALUE(IF(CB31&gt;=100000,MID(CB31,3,1),IF(CB31&gt;=10000,MID(CB31,2,1),IF(CB31&gt;=1000,MID(CB31,1,1),0))))</f>
        <v>0</v>
      </c>
      <c r="CQ31" s="169">
        <f t="shared" ref="CQ31:CQ40" si="26">VALUE(IF(CB31&gt;=100000,MID(CB31,4,1),IF(CB31&gt;=10000,MID(CB31,3,1),IF(CB31&gt;=1000,MID(CB31,2,1),IF(CB31&gt;=100,MID(CB31,1,1),0)))))</f>
        <v>0</v>
      </c>
      <c r="CR31" s="169">
        <f t="shared" ref="CR31:CR40" si="27">VALUE(IF(CB31&gt;=100000,MID(CB31,5,1),IF(CB31&gt;=10000,MID(CB31,4,1),IF(CB31&gt;=1000,MID(CB31,3,1),IF(CB31&gt;=100,MID(CB31,2,1),IF(CB31&gt;=10,MID(CB31,1,1),0))))))</f>
        <v>0</v>
      </c>
      <c r="CS31" s="169">
        <f t="shared" ref="CS31:CS40" si="28">VALUE(RIGHT(CB31,1))</f>
        <v>0</v>
      </c>
      <c r="CT31" s="169">
        <f t="shared" ref="CT31:CT40" si="29">VALUE(IF(CC31&gt;=10,MID(CC31,1,1),0))</f>
        <v>0</v>
      </c>
      <c r="CU31" s="169">
        <f t="shared" ref="CU31:CU40" si="30">VALUE(RIGHT(CC31,1))</f>
        <v>0</v>
      </c>
      <c r="CV31" s="167">
        <f t="shared" ref="CV31:CV40" si="31">IF(CE31&lt;10,CE31,IF(CE31=10,1,IF(CE31=12,3,IF(CE31=14,5,IF(CE31=16,7,IF(CE31=18,9,0))))))</f>
        <v>0</v>
      </c>
      <c r="CW31" s="167">
        <f t="shared" ref="CW31:CW40" si="32">IF(CF31*2&lt;10,(CF31*2),IF(CF31*2=10,1,IF(CF31*2=12,3,IF(CF31*2=14,5,IF(CF31*2=16,7,IF(CF31*2=18,9,0))))))</f>
        <v>0</v>
      </c>
      <c r="CX31" s="167">
        <f t="shared" ref="CX31:CX40" si="33">IF(CG31&lt;10,CG31,IF(CG31=10,1,IF(CG31=12,3,IF(CG31=14,5,IF(CG31=16,7,IF(CG31=18,9,0))))))</f>
        <v>0</v>
      </c>
      <c r="CY31" s="167">
        <f t="shared" ref="CY31:CY40" si="34">IF(CH31*2&lt;10,(CH31*2),IF(CH31*2=10,1,IF(CH31*2=12,3,IF(CH31*2=14,5,IF(CH31*2=16,7,IF(CH31*2=18,9,0))))))</f>
        <v>0</v>
      </c>
      <c r="CZ31" s="167">
        <f t="shared" ref="CZ31:CZ40" si="35">IF(CI31&lt;10,CI31,IF(CI31=10,1,IF(CI31=12,3,IF(CI31=14,5,IF(CI31=16,7,IF(CI31=18,9,0))))))</f>
        <v>0</v>
      </c>
      <c r="DA31" s="167">
        <f t="shared" ref="DA31:DA40" si="36">IF(CJ31*2&lt;10,(CJ31*2),IF(CJ31*2=10,1,IF(CJ31*2=12,3,IF(CJ31*2=14,5,IF(CJ31*2=16,7,IF(CJ31*2=18,9,0))))))</f>
        <v>0</v>
      </c>
      <c r="DB31" s="167">
        <f t="shared" ref="DB31:DB40" si="37">IF(CK31&lt;10,CK31,IF(CK31=10,1,IF(CK31=12,3,IF(CK31=14,5,IF(CK31=16,7,IF(CK31=18,9,0))))))</f>
        <v>0</v>
      </c>
      <c r="DC31" s="167">
        <f t="shared" ref="DC31:DC40" si="38">IF(CL31*2&lt;10,(CL31*2),IF(CL31*2=10,1,IF(CL31*2=12,3,IF(CL31*2=14,5,IF(CL31*2=16,7,IF(CL31*2=18,9,0))))))</f>
        <v>0</v>
      </c>
      <c r="DD31" s="167">
        <f t="shared" ref="DD31:DD40" si="39">IF(CM31&lt;10,CM31,IF(CM31=10,1,IF(CM31=12,3,IF(CM31=14,5,IF(CM31=16,7,IF(CM31=18,9,0))))))</f>
        <v>0</v>
      </c>
      <c r="DE31" s="167">
        <f t="shared" ref="DE31:DE40" si="40">IF(CN31*2&lt;10,(CN31*2),IF(CN31*2=10,1,IF(CN31*2=12,3,IF(CN31*2=14,5,IF(CN31*2=16,7,IF(CN31*2=18,9,0))))))</f>
        <v>0</v>
      </c>
      <c r="DF31" s="167">
        <f t="shared" ref="DF31:DF40" si="41">IF(CO31&lt;10,CO31,IF(CO31=10,1,IF(CO31=12,3,IF(CO31=14,5,IF(CO31=16,7,IF(CO31=18,9,0))))))</f>
        <v>0</v>
      </c>
      <c r="DG31" s="167">
        <f t="shared" ref="DG31:DG40" si="42">IF(CP31*2&lt;10,(CP31*2),IF(CP31*2=10,1,IF(CP31*2=12,3,IF(CP31*2=14,5,IF(CP31*2=16,7,IF(CP31*2=18,9,0))))))</f>
        <v>0</v>
      </c>
      <c r="DH31" s="167">
        <f t="shared" ref="DH31:DH40" si="43">IF(CQ31&lt;10,CQ31,IF(CQ31=10,1,IF(CQ31=12,3,IF(CQ31=14,5,IF(CQ31=16,7,IF(CQ31=18,9,0))))))</f>
        <v>0</v>
      </c>
      <c r="DI31" s="167">
        <f t="shared" ref="DI31:DI40" si="44">IF(CR31*2&lt;10,(CR31*2),IF(CR31*2=10,1,IF(CR31*2=12,3,IF(CR31*2=14,5,IF(CR31*2=16,7,IF(CR31*2=18,9,0))))))</f>
        <v>0</v>
      </c>
      <c r="DJ31" s="167">
        <f t="shared" ref="DJ31:DJ40" si="45">IF(CS31&lt;10,CS31,IF(CS31=10,1,IF(CS31=12,3,IF(CS31=14,5,IF(CS31=16,7,IF(CS31=18,9,0))))))</f>
        <v>0</v>
      </c>
      <c r="DK31" s="167">
        <f t="shared" ref="DK31:DK40" si="46">IF(CT31*2&lt;10,(CT31*2),IF(CT31*2=10,1,IF(CT31*2=12,3,IF(CT31*2=14,5,IF(CT31*2=16,7,IF(CT31*2=18,9,0))))))</f>
        <v>0</v>
      </c>
      <c r="DL31" s="321">
        <f t="shared" ref="DL31:DL40" si="47">IF(CU31&lt;10,CU31,IF(CU31=10,1,IF(CU31=12,3,IF(CU31=14,5,IF(CU31=16,7,IF(CU31=18,9,0))))))</f>
        <v>0</v>
      </c>
      <c r="DM31" s="324">
        <f t="shared" ref="DM31:DM40" si="48">SUM(CV31:DL31)</f>
        <v>0</v>
      </c>
      <c r="DN31" s="319">
        <f t="shared" ref="DN31:DN40" si="49">CEILING(DM31,10)</f>
        <v>0</v>
      </c>
      <c r="DP31" s="327">
        <f t="shared" ref="DP31:DP40" si="50">SUM(DR31:DU31)</f>
        <v>0</v>
      </c>
      <c r="DQ31" s="328">
        <f t="shared" si="7"/>
        <v>0</v>
      </c>
      <c r="DR31" s="199">
        <f t="shared" si="8"/>
        <v>0</v>
      </c>
      <c r="DS31" s="199">
        <f t="shared" si="8"/>
        <v>0</v>
      </c>
      <c r="DT31" s="199">
        <f t="shared" si="8"/>
        <v>0</v>
      </c>
      <c r="DU31" s="199">
        <f t="shared" si="8"/>
        <v>0</v>
      </c>
      <c r="DV31" s="170">
        <f>+FF31-FE31</f>
        <v>0</v>
      </c>
      <c r="DW31" s="169">
        <f t="shared" ref="DW31:DW40" si="51">VALUE(IF(DR31&gt;=100,MID(DR31,1,1),0))</f>
        <v>0</v>
      </c>
      <c r="DX31" s="169">
        <f t="shared" ref="DX31:DX40" si="52">VALUE(IF(DR31&gt;=100,MID(DR31,2,1),IF(DR31&gt;=10,MID(DR31,1,1),0)))</f>
        <v>0</v>
      </c>
      <c r="DY31" s="169">
        <f t="shared" ref="DY31:DY40" si="53">VALUE(RIGHT(DR31,1))</f>
        <v>0</v>
      </c>
      <c r="DZ31" s="169">
        <f t="shared" ref="DZ31:DZ40" si="54">VALUE(IF(DS31&gt;=100000,MID(DS31,1,1),0))</f>
        <v>0</v>
      </c>
      <c r="EA31" s="169">
        <f t="shared" ref="EA31:EA40" si="55">VALUE(IF(DS31&gt;=100000,MID(DS31,2,1),IF(DS31&gt;=10000,MID(DS31,1,1),0)))</f>
        <v>0</v>
      </c>
      <c r="EB31" s="169">
        <f t="shared" ref="EB31:EB40" si="56">VALUE(IF(DS31&gt;=100000,MID(DS31,3,1),IF(DS31&gt;=10000,MID(DS31,2,1),IF(DS31&gt;=1000,MID(DS31,1,1),0))))</f>
        <v>0</v>
      </c>
      <c r="EC31" s="169">
        <f t="shared" ref="EC31:EC40" si="57">VALUE(IF(DS31&gt;=100000,MID(DS31,4,1),IF(DS31&gt;=10000,MID(DS31,3,1),IF(DS31&gt;=1000,MID(DS31,2,1),IF(DS31&gt;=100,MID(DS31,1,1),0)))))</f>
        <v>0</v>
      </c>
      <c r="ED31" s="169">
        <f t="shared" ref="ED31:ED40" si="58">VALUE(IF(DS31&gt;=100000,MID(DS31,5,1),IF(DS31&gt;=10000,MID(DS31,4,1),IF(DS31&gt;=1000,MID(DS31,3,1),IF(DS31&gt;=100,MID(DS31,2,1),IF(DS31&gt;=10,MID(DS31,1,1),0))))))</f>
        <v>0</v>
      </c>
      <c r="EE31" s="169">
        <f t="shared" ref="EE31:EE40" si="59">VALUE(RIGHT(DS31,1))</f>
        <v>0</v>
      </c>
      <c r="EF31" s="169">
        <f t="shared" ref="EF31:EF40" si="60">VALUE(IF(DT31&gt;=100000,MID(DT31,1,1),0))</f>
        <v>0</v>
      </c>
      <c r="EG31" s="169">
        <f t="shared" ref="EG31:EG40" si="61">VALUE(IF(DT31&gt;=100000,MID(DT31,2,1),IF(DT31&gt;=10000,MID(DT31,1,1),0)))</f>
        <v>0</v>
      </c>
      <c r="EH31" s="169">
        <f t="shared" ref="EH31:EH40" si="62">VALUE(IF(DT31&gt;=100000,MID(DT31,3,1),IF(DT31&gt;=10000,MID(DT31,2,1),IF(DT31&gt;=1000,MID(DT31,1,1),0))))</f>
        <v>0</v>
      </c>
      <c r="EI31" s="169">
        <f t="shared" ref="EI31:EI40" si="63">VALUE(IF(DT31&gt;=100000,MID(DT31,4,1),IF(DT31&gt;=10000,MID(DT31,3,1),IF(DT31&gt;=1000,MID(DT31,2,1),IF(DT31&gt;=100,MID(DT31,1,1),0)))))</f>
        <v>0</v>
      </c>
      <c r="EJ31" s="169">
        <f t="shared" ref="EJ31:EJ40" si="64">VALUE(IF(DT31&gt;=100000,MID(DT31,5,1),IF(DT31&gt;=10000,MID(DT31,4,1),IF(DT31&gt;=1000,MID(DT31,3,1),IF(DT31&gt;=100,MID(DT31,2,1),IF(DT31&gt;=10,MID(DT31,1,1),0))))))</f>
        <v>0</v>
      </c>
      <c r="EK31" s="169">
        <f t="shared" ref="EK31:EK40" si="65">VALUE(RIGHT(DT31,1))</f>
        <v>0</v>
      </c>
      <c r="EL31" s="169">
        <f t="shared" ref="EL31:EL40" si="66">VALUE(IF(DU31&gt;=10,MID(DU31,1,1),0))</f>
        <v>0</v>
      </c>
      <c r="EM31" s="169">
        <f t="shared" ref="EM31:EM40" si="67">VALUE(RIGHT(DU31,1))</f>
        <v>0</v>
      </c>
      <c r="EN31" s="167">
        <f t="shared" ref="EN31:EN40" si="68">IF(DW31&lt;10,DW31,IF(DW31=10,1,IF(DW31=12,3,IF(DW31=14,5,IF(DW31=16,7,IF(DW31=18,9,0))))))</f>
        <v>0</v>
      </c>
      <c r="EO31" s="167">
        <f t="shared" ref="EO31:EO40" si="69">IF(DX31*2&lt;10,(DX31*2),IF(DX31*2=10,1,IF(DX31*2=12,3,IF(DX31*2=14,5,IF(DX31*2=16,7,IF(DX31*2=18,9,0))))))</f>
        <v>0</v>
      </c>
      <c r="EP31" s="167">
        <f t="shared" ref="EP31:EP40" si="70">IF(DY31&lt;10,DY31,IF(DY31=10,1,IF(DY31=12,3,IF(DY31=14,5,IF(DY31=16,7,IF(DY31=18,9,0))))))</f>
        <v>0</v>
      </c>
      <c r="EQ31" s="167">
        <f t="shared" ref="EQ31:EQ40" si="71">IF(DZ31*2&lt;10,(DZ31*2),IF(DZ31*2=10,1,IF(DZ31*2=12,3,IF(DZ31*2=14,5,IF(DZ31*2=16,7,IF(DZ31*2=18,9,0))))))</f>
        <v>0</v>
      </c>
      <c r="ER31" s="167">
        <f t="shared" ref="ER31:ER40" si="72">IF(EA31&lt;10,EA31,IF(EA31=10,1,IF(EA31=12,3,IF(EA31=14,5,IF(EA31=16,7,IF(EA31=18,9,0))))))</f>
        <v>0</v>
      </c>
      <c r="ES31" s="167">
        <f t="shared" ref="ES31:ES40" si="73">IF(EB31*2&lt;10,(EB31*2),IF(EB31*2=10,1,IF(EB31*2=12,3,IF(EB31*2=14,5,IF(EB31*2=16,7,IF(EB31*2=18,9,0))))))</f>
        <v>0</v>
      </c>
      <c r="ET31" s="167">
        <f t="shared" ref="ET31:ET40" si="74">IF(EC31&lt;10,EC31,IF(EC31=10,1,IF(EC31=12,3,IF(EC31=14,5,IF(EC31=16,7,IF(EC31=18,9,0))))))</f>
        <v>0</v>
      </c>
      <c r="EU31" s="167">
        <f t="shared" ref="EU31:EU40" si="75">IF(ED31*2&lt;10,(ED31*2),IF(ED31*2=10,1,IF(ED31*2=12,3,IF(ED31*2=14,5,IF(ED31*2=16,7,IF(ED31*2=18,9,0))))))</f>
        <v>0</v>
      </c>
      <c r="EV31" s="167">
        <f t="shared" ref="EV31:EV40" si="76">IF(EE31&lt;10,EE31,IF(EE31=10,1,IF(EE31=12,3,IF(EE31=14,5,IF(EE31=16,7,IF(EE31=18,9,0))))))</f>
        <v>0</v>
      </c>
      <c r="EW31" s="167">
        <f t="shared" ref="EW31:EW40" si="77">IF(EF31*2&lt;10,(EF31*2),IF(EF31*2=10,1,IF(EF31*2=12,3,IF(EF31*2=14,5,IF(EF31*2=16,7,IF(EF31*2=18,9,0))))))</f>
        <v>0</v>
      </c>
      <c r="EX31" s="167">
        <f t="shared" ref="EX31:EX40" si="78">IF(EG31&lt;10,EG31,IF(EG31=10,1,IF(EG31=12,3,IF(EG31=14,5,IF(EG31=16,7,IF(EG31=18,9,0))))))</f>
        <v>0</v>
      </c>
      <c r="EY31" s="167">
        <f t="shared" ref="EY31:EY40" si="79">IF(EH31*2&lt;10,(EH31*2),IF(EH31*2=10,1,IF(EH31*2=12,3,IF(EH31*2=14,5,IF(EH31*2=16,7,IF(EH31*2=18,9,0))))))</f>
        <v>0</v>
      </c>
      <c r="EZ31" s="167">
        <f t="shared" ref="EZ31:EZ40" si="80">IF(EI31&lt;10,EI31,IF(EI31=10,1,IF(EI31=12,3,IF(EI31=14,5,IF(EI31=16,7,IF(EI31=18,9,0))))))</f>
        <v>0</v>
      </c>
      <c r="FA31" s="167">
        <f t="shared" ref="FA31:FA40" si="81">IF(EJ31*2&lt;10,(EJ31*2),IF(EJ31*2=10,1,IF(EJ31*2=12,3,IF(EJ31*2=14,5,IF(EJ31*2=16,7,IF(EJ31*2=18,9,0))))))</f>
        <v>0</v>
      </c>
      <c r="FB31" s="167">
        <f t="shared" ref="FB31:FB40" si="82">IF(EK31&lt;10,EK31,IF(EK31=10,1,IF(EK31=12,3,IF(EK31=14,5,IF(EK31=16,7,IF(EK31=18,9,0))))))</f>
        <v>0</v>
      </c>
      <c r="FC31" s="167">
        <f t="shared" ref="FC31:FC40" si="83">IF(EL31*2&lt;10,(EL31*2),IF(EL31*2=10,1,IF(EL31*2=12,3,IF(EL31*2=14,5,IF(EL31*2=16,7,IF(EL31*2=18,9,0))))))</f>
        <v>0</v>
      </c>
      <c r="FD31" s="167">
        <f t="shared" ref="FD31:FD40" si="84">IF(EM31&lt;10,EM31,IF(EM31=10,1,IF(EM31=12,3,IF(EM31=14,5,IF(EM31=16,7,IF(EM31=18,9,0))))))</f>
        <v>0</v>
      </c>
      <c r="FE31" s="168">
        <f t="shared" ref="FE31:FE40" si="85">SUM(EN31:FD31)</f>
        <v>0</v>
      </c>
      <c r="FF31" s="250">
        <f t="shared" ref="FF31:FF40" si="86">CEILING(FE31,10)</f>
        <v>0</v>
      </c>
      <c r="FH31" s="325">
        <f t="shared" ref="FH31:FH40" si="87">SUM(FJ31:FM31)</f>
        <v>0</v>
      </c>
      <c r="FI31" s="326">
        <f t="shared" ref="FI31:FI40" si="88">+FN31-AJ31</f>
        <v>0</v>
      </c>
      <c r="FJ31" s="245">
        <f t="shared" ref="FJ31:FM40" si="89">+AF31</f>
        <v>0</v>
      </c>
      <c r="FK31" s="245">
        <f t="shared" si="89"/>
        <v>0</v>
      </c>
      <c r="FL31" s="245">
        <f t="shared" si="89"/>
        <v>0</v>
      </c>
      <c r="FM31" s="245">
        <f t="shared" si="89"/>
        <v>0</v>
      </c>
      <c r="FN31" s="170">
        <f t="shared" ref="FN31:FN40" si="90">+GX31-GW31</f>
        <v>0</v>
      </c>
      <c r="FO31" s="169">
        <f t="shared" ref="FO31:FO40" si="91">VALUE(IF(FJ31&gt;=100,MID(FJ31,1,1),0))</f>
        <v>0</v>
      </c>
      <c r="FP31" s="169">
        <f t="shared" ref="FP31:FP40" si="92">VALUE(IF(FJ31&gt;=100,MID(FJ31,2,1),IF(FJ31&gt;=10,MID(FJ31,1,1),0)))</f>
        <v>0</v>
      </c>
      <c r="FQ31" s="169">
        <f t="shared" ref="FQ31:FQ40" si="93">VALUE(RIGHT(FJ31,1))</f>
        <v>0</v>
      </c>
      <c r="FR31" s="169">
        <f t="shared" ref="FR31:FR40" si="94">VALUE(IF(FK31&gt;=100000,MID(FK31,1,1),0))</f>
        <v>0</v>
      </c>
      <c r="FS31" s="169">
        <f t="shared" ref="FS31:FS40" si="95">VALUE(IF(FK31&gt;=100000,MID(FK31,2,1),IF(FK31&gt;=10000,MID(FK31,1,1),0)))</f>
        <v>0</v>
      </c>
      <c r="FT31" s="169">
        <f t="shared" ref="FT31:FT40" si="96">VALUE(IF(FK31&gt;=100000,MID(FK31,3,1),IF(FK31&gt;=10000,MID(FK31,2,1),IF(FK31&gt;=1000,MID(FK31,1,1),0))))</f>
        <v>0</v>
      </c>
      <c r="FU31" s="169">
        <f t="shared" ref="FU31:FU40" si="97">VALUE(IF(FK31&gt;=100000,MID(FK31,4,1),IF(FK31&gt;=10000,MID(FK31,3,1),IF(FK31&gt;=1000,MID(FK31,2,1),IF(FK31&gt;=100,MID(FK31,1,1),0)))))</f>
        <v>0</v>
      </c>
      <c r="FV31" s="169">
        <f t="shared" ref="FV31:FV40" si="98">VALUE(IF(FK31&gt;=100000,MID(FK31,5,1),IF(FK31&gt;=10000,MID(FK31,4,1),IF(FK31&gt;=1000,MID(FK31,3,1),IF(FK31&gt;=100,MID(FK31,2,1),IF(FK31&gt;=10,MID(FK31,1,1),0))))))</f>
        <v>0</v>
      </c>
      <c r="FW31" s="169">
        <f t="shared" ref="FW31:FW40" si="99">VALUE(RIGHT(FK31,1))</f>
        <v>0</v>
      </c>
      <c r="FX31" s="169">
        <f t="shared" ref="FX31:FX40" si="100">VALUE(IF(FL31&gt;=100000,MID(FL31,1,1),0))</f>
        <v>0</v>
      </c>
      <c r="FY31" s="169">
        <f t="shared" ref="FY31:FY40" si="101">VALUE(IF(FL31&gt;=100000,MID(FL31,2,1),IF(FL31&gt;=10000,MID(FL31,1,1),0)))</f>
        <v>0</v>
      </c>
      <c r="FZ31" s="169">
        <f t="shared" ref="FZ31:FZ40" si="102">VALUE(IF(FL31&gt;=100000,MID(FL31,3,1),IF(FL31&gt;=10000,MID(FL31,2,1),IF(FL31&gt;=1000,MID(FL31,1,1),0))))</f>
        <v>0</v>
      </c>
      <c r="GA31" s="169">
        <f t="shared" ref="GA31:GA40" si="103">VALUE(IF(FL31&gt;=100000,MID(FL31,4,1),IF(FL31&gt;=10000,MID(FL31,3,1),IF(FL31&gt;=1000,MID(FL31,2,1),IF(FL31&gt;=100,MID(FL31,1,1),0)))))</f>
        <v>0</v>
      </c>
      <c r="GB31" s="169">
        <f t="shared" ref="GB31:GB40" si="104">VALUE(IF(FL31&gt;=100000,MID(FL31,5,1),IF(FL31&gt;=10000,MID(FL31,4,1),IF(FL31&gt;=1000,MID(FL31,3,1),IF(FL31&gt;=100,MID(FL31,2,1),IF(FL31&gt;=10,MID(FL31,1,1),0))))))</f>
        <v>0</v>
      </c>
      <c r="GC31" s="169">
        <f t="shared" ref="GC31:GC40" si="105">VALUE(RIGHT(FL31,1))</f>
        <v>0</v>
      </c>
      <c r="GD31" s="169">
        <f t="shared" ref="GD31:GD40" si="106">VALUE(IF(FM31&gt;=10,MID(FM31,1,1),0))</f>
        <v>0</v>
      </c>
      <c r="GE31" s="169">
        <f t="shared" ref="GE31:GE40" si="107">VALUE(RIGHT(FM31,1))</f>
        <v>0</v>
      </c>
      <c r="GF31" s="167">
        <f t="shared" ref="GF31:GF40" si="108">IF(FO31&lt;10,FO31,IF(FO31=10,1,IF(FO31=12,3,IF(FO31=14,5,IF(FO31=16,7,IF(FO31=18,9,0))))))</f>
        <v>0</v>
      </c>
      <c r="GG31" s="167">
        <f t="shared" ref="GG31:GG40" si="109">IF(FP31*2&lt;10,(FP31*2),IF(FP31*2=10,1,IF(FP31*2=12,3,IF(FP31*2=14,5,IF(FP31*2=16,7,IF(FP31*2=18,9,0))))))</f>
        <v>0</v>
      </c>
      <c r="GH31" s="167">
        <f t="shared" ref="GH31:GH40" si="110">IF(FQ31&lt;10,FQ31,IF(FQ31=10,1,IF(FQ31=12,3,IF(FQ31=14,5,IF(FQ31=16,7,IF(FQ31=18,9,0))))))</f>
        <v>0</v>
      </c>
      <c r="GI31" s="167">
        <f t="shared" ref="GI31:GI40" si="111">IF(FR31*2&lt;10,(FR31*2),IF(FR31*2=10,1,IF(FR31*2=12,3,IF(FR31*2=14,5,IF(FR31*2=16,7,IF(FR31*2=18,9,0))))))</f>
        <v>0</v>
      </c>
      <c r="GJ31" s="167">
        <f t="shared" ref="GJ31:GJ40" si="112">IF(FS31&lt;10,FS31,IF(FS31=10,1,IF(FS31=12,3,IF(FS31=14,5,IF(FS31=16,7,IF(FS31=18,9,0))))))</f>
        <v>0</v>
      </c>
      <c r="GK31" s="167">
        <f t="shared" ref="GK31:GK40" si="113">IF(FT31*2&lt;10,(FT31*2),IF(FT31*2=10,1,IF(FT31*2=12,3,IF(FT31*2=14,5,IF(FT31*2=16,7,IF(FT31*2=18,9,0))))))</f>
        <v>0</v>
      </c>
      <c r="GL31" s="167">
        <f t="shared" ref="GL31:GL40" si="114">IF(FU31&lt;10,FU31,IF(FU31=10,1,IF(FU31=12,3,IF(FU31=14,5,IF(FU31=16,7,IF(FU31=18,9,0))))))</f>
        <v>0</v>
      </c>
      <c r="GM31" s="167">
        <f t="shared" ref="GM31:GM40" si="115">IF(FV31*2&lt;10,(FV31*2),IF(FV31*2=10,1,IF(FV31*2=12,3,IF(FV31*2=14,5,IF(FV31*2=16,7,IF(FV31*2=18,9,0))))))</f>
        <v>0</v>
      </c>
      <c r="GN31" s="167">
        <f t="shared" ref="GN31:GN40" si="116">IF(FW31&lt;10,FW31,IF(FW31=10,1,IF(FW31=12,3,IF(FW31=14,5,IF(FW31=16,7,IF(FW31=18,9,0))))))</f>
        <v>0</v>
      </c>
      <c r="GO31" s="167">
        <f t="shared" ref="GO31:GO40" si="117">IF(FX31*2&lt;10,(FX31*2),IF(FX31*2=10,1,IF(FX31*2=12,3,IF(FX31*2=14,5,IF(FX31*2=16,7,IF(FX31*2=18,9,0))))))</f>
        <v>0</v>
      </c>
      <c r="GP31" s="167">
        <f t="shared" ref="GP31:GP40" si="118">IF(FY31&lt;10,FY31,IF(FY31=10,1,IF(FY31=12,3,IF(FY31=14,5,IF(FY31=16,7,IF(FY31=18,9,0))))))</f>
        <v>0</v>
      </c>
      <c r="GQ31" s="167">
        <f t="shared" ref="GQ31:GQ40" si="119">IF(FZ31*2&lt;10,(FZ31*2),IF(FZ31*2=10,1,IF(FZ31*2=12,3,IF(FZ31*2=14,5,IF(FZ31*2=16,7,IF(FZ31*2=18,9,0))))))</f>
        <v>0</v>
      </c>
      <c r="GR31" s="167">
        <f t="shared" ref="GR31:GR40" si="120">IF(GA31&lt;10,GA31,IF(GA31=10,1,IF(GA31=12,3,IF(GA31=14,5,IF(GA31=16,7,IF(GA31=18,9,0))))))</f>
        <v>0</v>
      </c>
      <c r="GS31" s="167">
        <f t="shared" ref="GS31:GS40" si="121">IF(GB31*2&lt;10,(GB31*2),IF(GB31*2=10,1,IF(GB31*2=12,3,IF(GB31*2=14,5,IF(GB31*2=16,7,IF(GB31*2=18,9,0))))))</f>
        <v>0</v>
      </c>
      <c r="GT31" s="167">
        <f t="shared" ref="GT31:GT40" si="122">IF(GC31&lt;10,GC31,IF(GC31=10,1,IF(GC31=12,3,IF(GC31=14,5,IF(GC31=16,7,IF(GC31=18,9,0))))))</f>
        <v>0</v>
      </c>
      <c r="GU31" s="167">
        <f t="shared" ref="GU31:GU40" si="123">IF(GD31*2&lt;10,(GD31*2),IF(GD31*2=10,1,IF(GD31*2=12,3,IF(GD31*2=14,5,IF(GD31*2=16,7,IF(GD31*2=18,9,0))))))</f>
        <v>0</v>
      </c>
      <c r="GV31" s="167">
        <f t="shared" ref="GV31:GV40" si="124">IF(GE31&lt;10,GE31,IF(GE31=10,1,IF(GE31=12,3,IF(GE31=14,5,IF(GE31=16,7,IF(GE31=18,9,0))))))</f>
        <v>0</v>
      </c>
      <c r="GW31" s="168">
        <f t="shared" ref="GW31:GW40" si="125">SUM(GF31:GV31)</f>
        <v>0</v>
      </c>
      <c r="GX31" s="250">
        <f t="shared" ref="GX31:GX40" si="126">CEILING(GW31,10)</f>
        <v>0</v>
      </c>
    </row>
    <row r="32" spans="1:206" ht="18.75" customHeight="1" thickBot="1" x14ac:dyDescent="0.3">
      <c r="A32" s="4"/>
      <c r="B32" s="180"/>
      <c r="C32" s="181"/>
      <c r="D32" s="180"/>
      <c r="E32" s="182"/>
      <c r="F32" s="604"/>
      <c r="G32" s="605"/>
      <c r="H32" s="349"/>
      <c r="I32" s="591"/>
      <c r="J32" s="592"/>
      <c r="K32" s="592"/>
      <c r="L32" s="592"/>
      <c r="M32" s="592"/>
      <c r="N32" s="592"/>
      <c r="O32" s="593"/>
      <c r="P32" s="307"/>
      <c r="Q32" s="308"/>
      <c r="R32" s="264"/>
      <c r="S32" s="304"/>
      <c r="T32" s="182"/>
      <c r="U32" s="235" t="str">
        <f t="shared" si="3"/>
        <v/>
      </c>
      <c r="V32" s="420"/>
      <c r="W32" s="606"/>
      <c r="X32" s="607"/>
      <c r="Y32" s="608"/>
      <c r="Z32" s="609"/>
      <c r="AA32" s="205"/>
      <c r="AB32" s="206"/>
      <c r="AC32" s="206"/>
      <c r="AD32" s="207"/>
      <c r="AE32" s="208"/>
      <c r="AF32" s="214"/>
      <c r="AG32" s="215"/>
      <c r="AH32" s="215"/>
      <c r="AI32" s="222"/>
      <c r="AJ32" s="278"/>
      <c r="AK32" s="598"/>
      <c r="AL32" s="599"/>
      <c r="AM32" s="610"/>
      <c r="AN32" s="611"/>
      <c r="AO32" s="471"/>
      <c r="AP32" s="472"/>
      <c r="AQ32" s="472"/>
      <c r="AR32" s="473"/>
      <c r="AS32" s="602"/>
      <c r="AT32" s="603"/>
      <c r="AU32" s="71" t="str">
        <f>IF(AS32&lt;&gt;0,IF(#REF!&lt;&gt;0,"UC erronée",""),"")</f>
        <v/>
      </c>
      <c r="AV32" s="5"/>
      <c r="AW32" s="418">
        <f t="shared" si="9"/>
        <v>0</v>
      </c>
      <c r="AX32" s="423"/>
      <c r="AY32" s="424"/>
      <c r="AZ32" s="459"/>
      <c r="BD32" s="451" t="s">
        <v>9218</v>
      </c>
      <c r="BE32" s="453" t="s">
        <v>9209</v>
      </c>
      <c r="BF32" s="16"/>
      <c r="BG32" s="17"/>
      <c r="BH32" s="16"/>
      <c r="BI32" s="16"/>
      <c r="BJ32" s="16"/>
      <c r="BK32" s="16"/>
      <c r="BL32" s="239"/>
      <c r="BM32" s="266"/>
      <c r="BN32" s="265" t="b">
        <v>0</v>
      </c>
      <c r="BO32" s="266" t="b">
        <v>0</v>
      </c>
      <c r="BP32" s="270" t="b">
        <v>0</v>
      </c>
      <c r="BR32" s="228">
        <f t="shared" si="10"/>
        <v>0</v>
      </c>
      <c r="BS32" s="16"/>
      <c r="BU32" s="219">
        <f t="shared" si="4"/>
        <v>0</v>
      </c>
      <c r="BV32" s="243">
        <f t="shared" si="5"/>
        <v>0</v>
      </c>
      <c r="BX32" s="331">
        <f t="shared" si="11"/>
        <v>0</v>
      </c>
      <c r="BY32" s="332">
        <f t="shared" si="12"/>
        <v>0</v>
      </c>
      <c r="BZ32" s="311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170">
        <f t="shared" si="13"/>
        <v>0</v>
      </c>
      <c r="CE32" s="169">
        <f t="shared" si="14"/>
        <v>0</v>
      </c>
      <c r="CF32" s="169">
        <f t="shared" si="15"/>
        <v>0</v>
      </c>
      <c r="CG32" s="169">
        <f t="shared" si="16"/>
        <v>0</v>
      </c>
      <c r="CH32" s="169">
        <f t="shared" si="17"/>
        <v>0</v>
      </c>
      <c r="CI32" s="169">
        <f t="shared" si="18"/>
        <v>0</v>
      </c>
      <c r="CJ32" s="169">
        <f t="shared" si="19"/>
        <v>0</v>
      </c>
      <c r="CK32" s="169">
        <f t="shared" si="20"/>
        <v>0</v>
      </c>
      <c r="CL32" s="169">
        <f t="shared" si="21"/>
        <v>0</v>
      </c>
      <c r="CM32" s="169">
        <f t="shared" si="22"/>
        <v>0</v>
      </c>
      <c r="CN32" s="169">
        <f t="shared" si="23"/>
        <v>0</v>
      </c>
      <c r="CO32" s="169">
        <f t="shared" si="24"/>
        <v>0</v>
      </c>
      <c r="CP32" s="169">
        <f t="shared" si="25"/>
        <v>0</v>
      </c>
      <c r="CQ32" s="169">
        <f t="shared" si="26"/>
        <v>0</v>
      </c>
      <c r="CR32" s="169">
        <f t="shared" si="27"/>
        <v>0</v>
      </c>
      <c r="CS32" s="169">
        <f t="shared" si="28"/>
        <v>0</v>
      </c>
      <c r="CT32" s="169">
        <f t="shared" si="29"/>
        <v>0</v>
      </c>
      <c r="CU32" s="169">
        <f t="shared" si="30"/>
        <v>0</v>
      </c>
      <c r="CV32" s="167">
        <f t="shared" si="31"/>
        <v>0</v>
      </c>
      <c r="CW32" s="167">
        <f t="shared" si="32"/>
        <v>0</v>
      </c>
      <c r="CX32" s="167">
        <f t="shared" si="33"/>
        <v>0</v>
      </c>
      <c r="CY32" s="167">
        <f t="shared" si="34"/>
        <v>0</v>
      </c>
      <c r="CZ32" s="167">
        <f t="shared" si="35"/>
        <v>0</v>
      </c>
      <c r="DA32" s="167">
        <f t="shared" si="36"/>
        <v>0</v>
      </c>
      <c r="DB32" s="167">
        <f t="shared" si="37"/>
        <v>0</v>
      </c>
      <c r="DC32" s="167">
        <f t="shared" si="38"/>
        <v>0</v>
      </c>
      <c r="DD32" s="167">
        <f t="shared" si="39"/>
        <v>0</v>
      </c>
      <c r="DE32" s="167">
        <f t="shared" si="40"/>
        <v>0</v>
      </c>
      <c r="DF32" s="167">
        <f t="shared" si="41"/>
        <v>0</v>
      </c>
      <c r="DG32" s="167">
        <f t="shared" si="42"/>
        <v>0</v>
      </c>
      <c r="DH32" s="167">
        <f t="shared" si="43"/>
        <v>0</v>
      </c>
      <c r="DI32" s="167">
        <f t="shared" si="44"/>
        <v>0</v>
      </c>
      <c r="DJ32" s="167">
        <f t="shared" si="45"/>
        <v>0</v>
      </c>
      <c r="DK32" s="167">
        <f t="shared" si="46"/>
        <v>0</v>
      </c>
      <c r="DL32" s="321">
        <f t="shared" si="47"/>
        <v>0</v>
      </c>
      <c r="DM32" s="324">
        <f t="shared" si="48"/>
        <v>0</v>
      </c>
      <c r="DN32" s="319">
        <f t="shared" si="49"/>
        <v>0</v>
      </c>
      <c r="DP32" s="327">
        <f t="shared" si="50"/>
        <v>0</v>
      </c>
      <c r="DQ32" s="328">
        <f t="shared" si="7"/>
        <v>0</v>
      </c>
      <c r="DR32" s="199">
        <f t="shared" si="8"/>
        <v>0</v>
      </c>
      <c r="DS32" s="199">
        <f t="shared" si="8"/>
        <v>0</v>
      </c>
      <c r="DT32" s="199">
        <f t="shared" si="8"/>
        <v>0</v>
      </c>
      <c r="DU32" s="199">
        <f t="shared" si="8"/>
        <v>0</v>
      </c>
      <c r="DV32" s="170">
        <f t="shared" ref="DV32:DV40" si="127">+FF32-FE32</f>
        <v>0</v>
      </c>
      <c r="DW32" s="169">
        <f t="shared" si="51"/>
        <v>0</v>
      </c>
      <c r="DX32" s="169">
        <f t="shared" si="52"/>
        <v>0</v>
      </c>
      <c r="DY32" s="169">
        <f t="shared" si="53"/>
        <v>0</v>
      </c>
      <c r="DZ32" s="169">
        <f t="shared" si="54"/>
        <v>0</v>
      </c>
      <c r="EA32" s="169">
        <f t="shared" si="55"/>
        <v>0</v>
      </c>
      <c r="EB32" s="169">
        <f t="shared" si="56"/>
        <v>0</v>
      </c>
      <c r="EC32" s="169">
        <f t="shared" si="57"/>
        <v>0</v>
      </c>
      <c r="ED32" s="169">
        <f t="shared" si="58"/>
        <v>0</v>
      </c>
      <c r="EE32" s="169">
        <f t="shared" si="59"/>
        <v>0</v>
      </c>
      <c r="EF32" s="169">
        <f t="shared" si="60"/>
        <v>0</v>
      </c>
      <c r="EG32" s="169">
        <f t="shared" si="61"/>
        <v>0</v>
      </c>
      <c r="EH32" s="169">
        <f t="shared" si="62"/>
        <v>0</v>
      </c>
      <c r="EI32" s="169">
        <f t="shared" si="63"/>
        <v>0</v>
      </c>
      <c r="EJ32" s="169">
        <f t="shared" si="64"/>
        <v>0</v>
      </c>
      <c r="EK32" s="169">
        <f t="shared" si="65"/>
        <v>0</v>
      </c>
      <c r="EL32" s="169">
        <f t="shared" si="66"/>
        <v>0</v>
      </c>
      <c r="EM32" s="169">
        <f t="shared" si="67"/>
        <v>0</v>
      </c>
      <c r="EN32" s="167">
        <f t="shared" si="68"/>
        <v>0</v>
      </c>
      <c r="EO32" s="167">
        <f t="shared" si="69"/>
        <v>0</v>
      </c>
      <c r="EP32" s="167">
        <f t="shared" si="70"/>
        <v>0</v>
      </c>
      <c r="EQ32" s="167">
        <f t="shared" si="71"/>
        <v>0</v>
      </c>
      <c r="ER32" s="167">
        <f t="shared" si="72"/>
        <v>0</v>
      </c>
      <c r="ES32" s="167">
        <f t="shared" si="73"/>
        <v>0</v>
      </c>
      <c r="ET32" s="167">
        <f t="shared" si="74"/>
        <v>0</v>
      </c>
      <c r="EU32" s="167">
        <f t="shared" si="75"/>
        <v>0</v>
      </c>
      <c r="EV32" s="167">
        <f t="shared" si="76"/>
        <v>0</v>
      </c>
      <c r="EW32" s="167">
        <f t="shared" si="77"/>
        <v>0</v>
      </c>
      <c r="EX32" s="167">
        <f t="shared" si="78"/>
        <v>0</v>
      </c>
      <c r="EY32" s="167">
        <f t="shared" si="79"/>
        <v>0</v>
      </c>
      <c r="EZ32" s="167">
        <f t="shared" si="80"/>
        <v>0</v>
      </c>
      <c r="FA32" s="167">
        <f t="shared" si="81"/>
        <v>0</v>
      </c>
      <c r="FB32" s="167">
        <f t="shared" si="82"/>
        <v>0</v>
      </c>
      <c r="FC32" s="167">
        <f t="shared" si="83"/>
        <v>0</v>
      </c>
      <c r="FD32" s="167">
        <f t="shared" si="84"/>
        <v>0</v>
      </c>
      <c r="FE32" s="168">
        <f t="shared" si="85"/>
        <v>0</v>
      </c>
      <c r="FF32" s="250">
        <f t="shared" si="86"/>
        <v>0</v>
      </c>
      <c r="FH32" s="325">
        <f t="shared" si="87"/>
        <v>0</v>
      </c>
      <c r="FI32" s="326">
        <f t="shared" si="88"/>
        <v>0</v>
      </c>
      <c r="FJ32" s="245">
        <f t="shared" si="89"/>
        <v>0</v>
      </c>
      <c r="FK32" s="245">
        <f t="shared" si="89"/>
        <v>0</v>
      </c>
      <c r="FL32" s="245">
        <f t="shared" si="89"/>
        <v>0</v>
      </c>
      <c r="FM32" s="245">
        <f t="shared" si="89"/>
        <v>0</v>
      </c>
      <c r="FN32" s="170">
        <f t="shared" si="90"/>
        <v>0</v>
      </c>
      <c r="FO32" s="169">
        <f t="shared" si="91"/>
        <v>0</v>
      </c>
      <c r="FP32" s="169">
        <f t="shared" si="92"/>
        <v>0</v>
      </c>
      <c r="FQ32" s="169">
        <f t="shared" si="93"/>
        <v>0</v>
      </c>
      <c r="FR32" s="169">
        <f t="shared" si="94"/>
        <v>0</v>
      </c>
      <c r="FS32" s="169">
        <f t="shared" si="95"/>
        <v>0</v>
      </c>
      <c r="FT32" s="169">
        <f t="shared" si="96"/>
        <v>0</v>
      </c>
      <c r="FU32" s="169">
        <f t="shared" si="97"/>
        <v>0</v>
      </c>
      <c r="FV32" s="169">
        <f t="shared" si="98"/>
        <v>0</v>
      </c>
      <c r="FW32" s="169">
        <f t="shared" si="99"/>
        <v>0</v>
      </c>
      <c r="FX32" s="169">
        <f t="shared" si="100"/>
        <v>0</v>
      </c>
      <c r="FY32" s="169">
        <f t="shared" si="101"/>
        <v>0</v>
      </c>
      <c r="FZ32" s="169">
        <f t="shared" si="102"/>
        <v>0</v>
      </c>
      <c r="GA32" s="169">
        <f t="shared" si="103"/>
        <v>0</v>
      </c>
      <c r="GB32" s="169">
        <f t="shared" si="104"/>
        <v>0</v>
      </c>
      <c r="GC32" s="169">
        <f t="shared" si="105"/>
        <v>0</v>
      </c>
      <c r="GD32" s="169">
        <f t="shared" si="106"/>
        <v>0</v>
      </c>
      <c r="GE32" s="169">
        <f t="shared" si="107"/>
        <v>0</v>
      </c>
      <c r="GF32" s="167">
        <f t="shared" si="108"/>
        <v>0</v>
      </c>
      <c r="GG32" s="167">
        <f t="shared" si="109"/>
        <v>0</v>
      </c>
      <c r="GH32" s="167">
        <f t="shared" si="110"/>
        <v>0</v>
      </c>
      <c r="GI32" s="167">
        <f t="shared" si="111"/>
        <v>0</v>
      </c>
      <c r="GJ32" s="167">
        <f t="shared" si="112"/>
        <v>0</v>
      </c>
      <c r="GK32" s="167">
        <f t="shared" si="113"/>
        <v>0</v>
      </c>
      <c r="GL32" s="167">
        <f t="shared" si="114"/>
        <v>0</v>
      </c>
      <c r="GM32" s="167">
        <f t="shared" si="115"/>
        <v>0</v>
      </c>
      <c r="GN32" s="167">
        <f t="shared" si="116"/>
        <v>0</v>
      </c>
      <c r="GO32" s="167">
        <f t="shared" si="117"/>
        <v>0</v>
      </c>
      <c r="GP32" s="167">
        <f t="shared" si="118"/>
        <v>0</v>
      </c>
      <c r="GQ32" s="167">
        <f t="shared" si="119"/>
        <v>0</v>
      </c>
      <c r="GR32" s="167">
        <f t="shared" si="120"/>
        <v>0</v>
      </c>
      <c r="GS32" s="167">
        <f t="shared" si="121"/>
        <v>0</v>
      </c>
      <c r="GT32" s="167">
        <f t="shared" si="122"/>
        <v>0</v>
      </c>
      <c r="GU32" s="167">
        <f t="shared" si="123"/>
        <v>0</v>
      </c>
      <c r="GV32" s="167">
        <f t="shared" si="124"/>
        <v>0</v>
      </c>
      <c r="GW32" s="168">
        <f t="shared" si="125"/>
        <v>0</v>
      </c>
      <c r="GX32" s="250">
        <f t="shared" si="126"/>
        <v>0</v>
      </c>
    </row>
    <row r="33" spans="1:206" ht="18.75" customHeight="1" thickBot="1" x14ac:dyDescent="0.3">
      <c r="A33" s="4"/>
      <c r="B33" s="180"/>
      <c r="C33" s="181"/>
      <c r="D33" s="180"/>
      <c r="E33" s="182"/>
      <c r="F33" s="604"/>
      <c r="G33" s="605"/>
      <c r="H33" s="349"/>
      <c r="I33" s="591"/>
      <c r="J33" s="592"/>
      <c r="K33" s="592"/>
      <c r="L33" s="592"/>
      <c r="M33" s="592"/>
      <c r="N33" s="592"/>
      <c r="O33" s="593"/>
      <c r="P33" s="308"/>
      <c r="Q33" s="308"/>
      <c r="R33" s="264"/>
      <c r="S33" s="304"/>
      <c r="T33" s="182"/>
      <c r="U33" s="235" t="str">
        <f t="shared" si="3"/>
        <v/>
      </c>
      <c r="V33" s="420"/>
      <c r="W33" s="606"/>
      <c r="X33" s="607"/>
      <c r="Y33" s="608"/>
      <c r="Z33" s="609"/>
      <c r="AA33" s="205"/>
      <c r="AB33" s="206"/>
      <c r="AC33" s="206"/>
      <c r="AD33" s="207"/>
      <c r="AE33" s="208"/>
      <c r="AF33" s="214"/>
      <c r="AG33" s="215"/>
      <c r="AH33" s="215"/>
      <c r="AI33" s="222"/>
      <c r="AJ33" s="278"/>
      <c r="AK33" s="598"/>
      <c r="AL33" s="599"/>
      <c r="AM33" s="610"/>
      <c r="AN33" s="611"/>
      <c r="AO33" s="471"/>
      <c r="AP33" s="472"/>
      <c r="AQ33" s="472"/>
      <c r="AR33" s="473"/>
      <c r="AS33" s="602"/>
      <c r="AT33" s="603"/>
      <c r="AU33" s="71" t="str">
        <f>IF(AS33&lt;&gt;0,IF(#REF!&lt;&gt;0,"UC erronée",""),"")</f>
        <v/>
      </c>
      <c r="AV33" s="5"/>
      <c r="AW33" s="418">
        <f t="shared" si="9"/>
        <v>0</v>
      </c>
      <c r="AX33" s="423"/>
      <c r="AY33" s="424"/>
      <c r="AZ33" s="459"/>
      <c r="BD33" s="451" t="s">
        <v>9219</v>
      </c>
      <c r="BE33" s="56"/>
      <c r="BF33" s="16"/>
      <c r="BG33" s="17" t="str">
        <f t="shared" ref="BG33:BG40" si="128">IF(D33&lt;&gt;"",IF(D33="VE",1,2),"")</f>
        <v/>
      </c>
      <c r="BH33" s="16"/>
      <c r="BI33" s="16"/>
      <c r="BJ33" s="16"/>
      <c r="BK33" s="16"/>
      <c r="BL33" s="239">
        <v>41</v>
      </c>
      <c r="BM33" s="266"/>
      <c r="BN33" s="265" t="b">
        <v>0</v>
      </c>
      <c r="BO33" s="266" t="b">
        <v>0</v>
      </c>
      <c r="BP33" s="270" t="b">
        <v>0</v>
      </c>
      <c r="BR33" s="228">
        <f t="shared" si="10"/>
        <v>0</v>
      </c>
      <c r="BS33" s="16"/>
      <c r="BU33" s="219">
        <f t="shared" si="4"/>
        <v>0</v>
      </c>
      <c r="BV33" s="243">
        <f t="shared" si="5"/>
        <v>0</v>
      </c>
      <c r="BX33" s="331">
        <f t="shared" si="11"/>
        <v>0</v>
      </c>
      <c r="BY33" s="332">
        <f t="shared" si="12"/>
        <v>0</v>
      </c>
      <c r="BZ33" s="311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170">
        <f t="shared" si="13"/>
        <v>0</v>
      </c>
      <c r="CE33" s="169">
        <f t="shared" si="14"/>
        <v>0</v>
      </c>
      <c r="CF33" s="169">
        <f t="shared" si="15"/>
        <v>0</v>
      </c>
      <c r="CG33" s="169">
        <f t="shared" si="16"/>
        <v>0</v>
      </c>
      <c r="CH33" s="169">
        <f t="shared" si="17"/>
        <v>0</v>
      </c>
      <c r="CI33" s="169">
        <f t="shared" si="18"/>
        <v>0</v>
      </c>
      <c r="CJ33" s="169">
        <f t="shared" si="19"/>
        <v>0</v>
      </c>
      <c r="CK33" s="169">
        <f t="shared" si="20"/>
        <v>0</v>
      </c>
      <c r="CL33" s="169">
        <f t="shared" si="21"/>
        <v>0</v>
      </c>
      <c r="CM33" s="169">
        <f t="shared" si="22"/>
        <v>0</v>
      </c>
      <c r="CN33" s="169">
        <f t="shared" si="23"/>
        <v>0</v>
      </c>
      <c r="CO33" s="169">
        <f t="shared" si="24"/>
        <v>0</v>
      </c>
      <c r="CP33" s="169">
        <f t="shared" si="25"/>
        <v>0</v>
      </c>
      <c r="CQ33" s="169">
        <f t="shared" si="26"/>
        <v>0</v>
      </c>
      <c r="CR33" s="169">
        <f t="shared" si="27"/>
        <v>0</v>
      </c>
      <c r="CS33" s="169">
        <f t="shared" si="28"/>
        <v>0</v>
      </c>
      <c r="CT33" s="169">
        <f t="shared" si="29"/>
        <v>0</v>
      </c>
      <c r="CU33" s="169">
        <f t="shared" si="30"/>
        <v>0</v>
      </c>
      <c r="CV33" s="167">
        <f t="shared" si="31"/>
        <v>0</v>
      </c>
      <c r="CW33" s="167">
        <f t="shared" si="32"/>
        <v>0</v>
      </c>
      <c r="CX33" s="167">
        <f t="shared" si="33"/>
        <v>0</v>
      </c>
      <c r="CY33" s="167">
        <f t="shared" si="34"/>
        <v>0</v>
      </c>
      <c r="CZ33" s="167">
        <f t="shared" si="35"/>
        <v>0</v>
      </c>
      <c r="DA33" s="167">
        <f t="shared" si="36"/>
        <v>0</v>
      </c>
      <c r="DB33" s="167">
        <f t="shared" si="37"/>
        <v>0</v>
      </c>
      <c r="DC33" s="167">
        <f t="shared" si="38"/>
        <v>0</v>
      </c>
      <c r="DD33" s="167">
        <f t="shared" si="39"/>
        <v>0</v>
      </c>
      <c r="DE33" s="167">
        <f t="shared" si="40"/>
        <v>0</v>
      </c>
      <c r="DF33" s="167">
        <f t="shared" si="41"/>
        <v>0</v>
      </c>
      <c r="DG33" s="167">
        <f t="shared" si="42"/>
        <v>0</v>
      </c>
      <c r="DH33" s="167">
        <f t="shared" si="43"/>
        <v>0</v>
      </c>
      <c r="DI33" s="167">
        <f t="shared" si="44"/>
        <v>0</v>
      </c>
      <c r="DJ33" s="167">
        <f t="shared" si="45"/>
        <v>0</v>
      </c>
      <c r="DK33" s="167">
        <f t="shared" si="46"/>
        <v>0</v>
      </c>
      <c r="DL33" s="321">
        <f t="shared" si="47"/>
        <v>0</v>
      </c>
      <c r="DM33" s="324">
        <f t="shared" si="48"/>
        <v>0</v>
      </c>
      <c r="DN33" s="319">
        <f t="shared" si="49"/>
        <v>0</v>
      </c>
      <c r="DP33" s="327">
        <f t="shared" si="50"/>
        <v>0</v>
      </c>
      <c r="DQ33" s="328">
        <f t="shared" si="7"/>
        <v>0</v>
      </c>
      <c r="DR33" s="199">
        <f t="shared" si="8"/>
        <v>0</v>
      </c>
      <c r="DS33" s="199">
        <f t="shared" si="8"/>
        <v>0</v>
      </c>
      <c r="DT33" s="199">
        <f t="shared" si="8"/>
        <v>0</v>
      </c>
      <c r="DU33" s="199">
        <f t="shared" si="8"/>
        <v>0</v>
      </c>
      <c r="DV33" s="170">
        <f t="shared" si="127"/>
        <v>0</v>
      </c>
      <c r="DW33" s="169">
        <f t="shared" si="51"/>
        <v>0</v>
      </c>
      <c r="DX33" s="169">
        <f t="shared" si="52"/>
        <v>0</v>
      </c>
      <c r="DY33" s="169">
        <f t="shared" si="53"/>
        <v>0</v>
      </c>
      <c r="DZ33" s="169">
        <f t="shared" si="54"/>
        <v>0</v>
      </c>
      <c r="EA33" s="169">
        <f t="shared" si="55"/>
        <v>0</v>
      </c>
      <c r="EB33" s="169">
        <f t="shared" si="56"/>
        <v>0</v>
      </c>
      <c r="EC33" s="169">
        <f t="shared" si="57"/>
        <v>0</v>
      </c>
      <c r="ED33" s="169">
        <f t="shared" si="58"/>
        <v>0</v>
      </c>
      <c r="EE33" s="169">
        <f t="shared" si="59"/>
        <v>0</v>
      </c>
      <c r="EF33" s="169">
        <f t="shared" si="60"/>
        <v>0</v>
      </c>
      <c r="EG33" s="169">
        <f t="shared" si="61"/>
        <v>0</v>
      </c>
      <c r="EH33" s="169">
        <f t="shared" si="62"/>
        <v>0</v>
      </c>
      <c r="EI33" s="169">
        <f t="shared" si="63"/>
        <v>0</v>
      </c>
      <c r="EJ33" s="169">
        <f t="shared" si="64"/>
        <v>0</v>
      </c>
      <c r="EK33" s="169">
        <f t="shared" si="65"/>
        <v>0</v>
      </c>
      <c r="EL33" s="169">
        <f t="shared" si="66"/>
        <v>0</v>
      </c>
      <c r="EM33" s="169">
        <f t="shared" si="67"/>
        <v>0</v>
      </c>
      <c r="EN33" s="167">
        <f t="shared" si="68"/>
        <v>0</v>
      </c>
      <c r="EO33" s="167">
        <f t="shared" si="69"/>
        <v>0</v>
      </c>
      <c r="EP33" s="167">
        <f t="shared" si="70"/>
        <v>0</v>
      </c>
      <c r="EQ33" s="167">
        <f t="shared" si="71"/>
        <v>0</v>
      </c>
      <c r="ER33" s="167">
        <f t="shared" si="72"/>
        <v>0</v>
      </c>
      <c r="ES33" s="167">
        <f t="shared" si="73"/>
        <v>0</v>
      </c>
      <c r="ET33" s="167">
        <f t="shared" si="74"/>
        <v>0</v>
      </c>
      <c r="EU33" s="167">
        <f t="shared" si="75"/>
        <v>0</v>
      </c>
      <c r="EV33" s="167">
        <f t="shared" si="76"/>
        <v>0</v>
      </c>
      <c r="EW33" s="167">
        <f t="shared" si="77"/>
        <v>0</v>
      </c>
      <c r="EX33" s="167">
        <f t="shared" si="78"/>
        <v>0</v>
      </c>
      <c r="EY33" s="167">
        <f t="shared" si="79"/>
        <v>0</v>
      </c>
      <c r="EZ33" s="167">
        <f t="shared" si="80"/>
        <v>0</v>
      </c>
      <c r="FA33" s="167">
        <f t="shared" si="81"/>
        <v>0</v>
      </c>
      <c r="FB33" s="167">
        <f t="shared" si="82"/>
        <v>0</v>
      </c>
      <c r="FC33" s="167">
        <f t="shared" si="83"/>
        <v>0</v>
      </c>
      <c r="FD33" s="167">
        <f t="shared" si="84"/>
        <v>0</v>
      </c>
      <c r="FE33" s="168">
        <f t="shared" si="85"/>
        <v>0</v>
      </c>
      <c r="FF33" s="250">
        <f t="shared" si="86"/>
        <v>0</v>
      </c>
      <c r="FH33" s="325">
        <f t="shared" si="87"/>
        <v>0</v>
      </c>
      <c r="FI33" s="326">
        <f t="shared" si="88"/>
        <v>0</v>
      </c>
      <c r="FJ33" s="245">
        <f t="shared" si="89"/>
        <v>0</v>
      </c>
      <c r="FK33" s="245">
        <f t="shared" si="89"/>
        <v>0</v>
      </c>
      <c r="FL33" s="245">
        <f t="shared" si="89"/>
        <v>0</v>
      </c>
      <c r="FM33" s="245">
        <f t="shared" si="89"/>
        <v>0</v>
      </c>
      <c r="FN33" s="170">
        <f t="shared" si="90"/>
        <v>0</v>
      </c>
      <c r="FO33" s="169">
        <f t="shared" si="91"/>
        <v>0</v>
      </c>
      <c r="FP33" s="169">
        <f t="shared" si="92"/>
        <v>0</v>
      </c>
      <c r="FQ33" s="169">
        <f t="shared" si="93"/>
        <v>0</v>
      </c>
      <c r="FR33" s="169">
        <f t="shared" si="94"/>
        <v>0</v>
      </c>
      <c r="FS33" s="169">
        <f t="shared" si="95"/>
        <v>0</v>
      </c>
      <c r="FT33" s="169">
        <f t="shared" si="96"/>
        <v>0</v>
      </c>
      <c r="FU33" s="169">
        <f t="shared" si="97"/>
        <v>0</v>
      </c>
      <c r="FV33" s="169">
        <f t="shared" si="98"/>
        <v>0</v>
      </c>
      <c r="FW33" s="169">
        <f t="shared" si="99"/>
        <v>0</v>
      </c>
      <c r="FX33" s="169">
        <f t="shared" si="100"/>
        <v>0</v>
      </c>
      <c r="FY33" s="169">
        <f t="shared" si="101"/>
        <v>0</v>
      </c>
      <c r="FZ33" s="169">
        <f t="shared" si="102"/>
        <v>0</v>
      </c>
      <c r="GA33" s="169">
        <f t="shared" si="103"/>
        <v>0</v>
      </c>
      <c r="GB33" s="169">
        <f t="shared" si="104"/>
        <v>0</v>
      </c>
      <c r="GC33" s="169">
        <f t="shared" si="105"/>
        <v>0</v>
      </c>
      <c r="GD33" s="169">
        <f t="shared" si="106"/>
        <v>0</v>
      </c>
      <c r="GE33" s="169">
        <f t="shared" si="107"/>
        <v>0</v>
      </c>
      <c r="GF33" s="167">
        <f t="shared" si="108"/>
        <v>0</v>
      </c>
      <c r="GG33" s="167">
        <f t="shared" si="109"/>
        <v>0</v>
      </c>
      <c r="GH33" s="167">
        <f t="shared" si="110"/>
        <v>0</v>
      </c>
      <c r="GI33" s="167">
        <f t="shared" si="111"/>
        <v>0</v>
      </c>
      <c r="GJ33" s="167">
        <f t="shared" si="112"/>
        <v>0</v>
      </c>
      <c r="GK33" s="167">
        <f t="shared" si="113"/>
        <v>0</v>
      </c>
      <c r="GL33" s="167">
        <f t="shared" si="114"/>
        <v>0</v>
      </c>
      <c r="GM33" s="167">
        <f t="shared" si="115"/>
        <v>0</v>
      </c>
      <c r="GN33" s="167">
        <f t="shared" si="116"/>
        <v>0</v>
      </c>
      <c r="GO33" s="167">
        <f t="shared" si="117"/>
        <v>0</v>
      </c>
      <c r="GP33" s="167">
        <f t="shared" si="118"/>
        <v>0</v>
      </c>
      <c r="GQ33" s="167">
        <f t="shared" si="119"/>
        <v>0</v>
      </c>
      <c r="GR33" s="167">
        <f t="shared" si="120"/>
        <v>0</v>
      </c>
      <c r="GS33" s="167">
        <f t="shared" si="121"/>
        <v>0</v>
      </c>
      <c r="GT33" s="167">
        <f t="shared" si="122"/>
        <v>0</v>
      </c>
      <c r="GU33" s="167">
        <f t="shared" si="123"/>
        <v>0</v>
      </c>
      <c r="GV33" s="167">
        <f t="shared" si="124"/>
        <v>0</v>
      </c>
      <c r="GW33" s="168">
        <f t="shared" si="125"/>
        <v>0</v>
      </c>
      <c r="GX33" s="250">
        <f t="shared" si="126"/>
        <v>0</v>
      </c>
    </row>
    <row r="34" spans="1:206" ht="18.75" customHeight="1" thickBot="1" x14ac:dyDescent="0.3">
      <c r="A34" s="4"/>
      <c r="B34" s="180"/>
      <c r="C34" s="181"/>
      <c r="D34" s="180"/>
      <c r="E34" s="182"/>
      <c r="F34" s="604"/>
      <c r="G34" s="605"/>
      <c r="H34" s="349"/>
      <c r="I34" s="591"/>
      <c r="J34" s="592"/>
      <c r="K34" s="592"/>
      <c r="L34" s="592"/>
      <c r="M34" s="592"/>
      <c r="N34" s="592"/>
      <c r="O34" s="593"/>
      <c r="P34" s="309"/>
      <c r="Q34" s="308"/>
      <c r="R34" s="264"/>
      <c r="S34" s="304"/>
      <c r="T34" s="182"/>
      <c r="U34" s="235" t="str">
        <f t="shared" si="3"/>
        <v/>
      </c>
      <c r="V34" s="420"/>
      <c r="W34" s="606"/>
      <c r="X34" s="607"/>
      <c r="Y34" s="608"/>
      <c r="Z34" s="609"/>
      <c r="AA34" s="205"/>
      <c r="AB34" s="206"/>
      <c r="AC34" s="206"/>
      <c r="AD34" s="207"/>
      <c r="AE34" s="208"/>
      <c r="AF34" s="214"/>
      <c r="AG34" s="215"/>
      <c r="AH34" s="215"/>
      <c r="AI34" s="222"/>
      <c r="AJ34" s="278"/>
      <c r="AK34" s="598"/>
      <c r="AL34" s="599"/>
      <c r="AM34" s="610"/>
      <c r="AN34" s="611"/>
      <c r="AO34" s="471"/>
      <c r="AP34" s="472"/>
      <c r="AQ34" s="472"/>
      <c r="AR34" s="473"/>
      <c r="AS34" s="602"/>
      <c r="AT34" s="603"/>
      <c r="AU34" s="71" t="str">
        <f t="shared" ref="AU34:AU40" si="129">IF(AS34&lt;&gt;0,IF(BC34&lt;&gt;0,"UC erronée",""),"")</f>
        <v/>
      </c>
      <c r="AV34" s="5"/>
      <c r="AW34" s="418">
        <f t="shared" si="9"/>
        <v>0</v>
      </c>
      <c r="AX34" s="423"/>
      <c r="AY34" s="424"/>
      <c r="AZ34" s="459"/>
      <c r="BD34" s="277"/>
      <c r="BE34" s="56"/>
      <c r="BF34" s="16"/>
      <c r="BG34" s="17" t="str">
        <f t="shared" si="128"/>
        <v/>
      </c>
      <c r="BH34" s="16"/>
      <c r="BI34" s="16"/>
      <c r="BJ34" s="16"/>
      <c r="BK34" s="16"/>
      <c r="BL34" s="239"/>
      <c r="BM34" s="266"/>
      <c r="BN34" s="265" t="b">
        <v>0</v>
      </c>
      <c r="BO34" s="266" t="b">
        <v>0</v>
      </c>
      <c r="BP34" s="270" t="b">
        <v>0</v>
      </c>
      <c r="BR34" s="228">
        <f t="shared" si="10"/>
        <v>0</v>
      </c>
      <c r="BS34" s="16"/>
      <c r="BU34" s="219">
        <f t="shared" si="4"/>
        <v>0</v>
      </c>
      <c r="BV34" s="243">
        <f t="shared" si="5"/>
        <v>0</v>
      </c>
      <c r="BX34" s="331">
        <f t="shared" si="11"/>
        <v>0</v>
      </c>
      <c r="BY34" s="332">
        <f t="shared" si="12"/>
        <v>0</v>
      </c>
      <c r="BZ34" s="311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170">
        <f t="shared" si="13"/>
        <v>0</v>
      </c>
      <c r="CE34" s="169">
        <f t="shared" si="14"/>
        <v>0</v>
      </c>
      <c r="CF34" s="169">
        <f t="shared" si="15"/>
        <v>0</v>
      </c>
      <c r="CG34" s="169">
        <f t="shared" si="16"/>
        <v>0</v>
      </c>
      <c r="CH34" s="169">
        <f t="shared" si="17"/>
        <v>0</v>
      </c>
      <c r="CI34" s="169">
        <f t="shared" si="18"/>
        <v>0</v>
      </c>
      <c r="CJ34" s="169">
        <f t="shared" si="19"/>
        <v>0</v>
      </c>
      <c r="CK34" s="169">
        <f t="shared" si="20"/>
        <v>0</v>
      </c>
      <c r="CL34" s="169">
        <f t="shared" si="21"/>
        <v>0</v>
      </c>
      <c r="CM34" s="169">
        <f t="shared" si="22"/>
        <v>0</v>
      </c>
      <c r="CN34" s="169">
        <f t="shared" si="23"/>
        <v>0</v>
      </c>
      <c r="CO34" s="169">
        <f t="shared" si="24"/>
        <v>0</v>
      </c>
      <c r="CP34" s="169">
        <f t="shared" si="25"/>
        <v>0</v>
      </c>
      <c r="CQ34" s="169">
        <f t="shared" si="26"/>
        <v>0</v>
      </c>
      <c r="CR34" s="169">
        <f t="shared" si="27"/>
        <v>0</v>
      </c>
      <c r="CS34" s="169">
        <f t="shared" si="28"/>
        <v>0</v>
      </c>
      <c r="CT34" s="169">
        <f t="shared" si="29"/>
        <v>0</v>
      </c>
      <c r="CU34" s="169">
        <f t="shared" si="30"/>
        <v>0</v>
      </c>
      <c r="CV34" s="167">
        <f t="shared" si="31"/>
        <v>0</v>
      </c>
      <c r="CW34" s="167">
        <f t="shared" si="32"/>
        <v>0</v>
      </c>
      <c r="CX34" s="167">
        <f t="shared" si="33"/>
        <v>0</v>
      </c>
      <c r="CY34" s="167">
        <f t="shared" si="34"/>
        <v>0</v>
      </c>
      <c r="CZ34" s="167">
        <f t="shared" si="35"/>
        <v>0</v>
      </c>
      <c r="DA34" s="167">
        <f t="shared" si="36"/>
        <v>0</v>
      </c>
      <c r="DB34" s="167">
        <f t="shared" si="37"/>
        <v>0</v>
      </c>
      <c r="DC34" s="167">
        <f t="shared" si="38"/>
        <v>0</v>
      </c>
      <c r="DD34" s="167">
        <f t="shared" si="39"/>
        <v>0</v>
      </c>
      <c r="DE34" s="167">
        <f t="shared" si="40"/>
        <v>0</v>
      </c>
      <c r="DF34" s="167">
        <f t="shared" si="41"/>
        <v>0</v>
      </c>
      <c r="DG34" s="167">
        <f t="shared" si="42"/>
        <v>0</v>
      </c>
      <c r="DH34" s="167">
        <f t="shared" si="43"/>
        <v>0</v>
      </c>
      <c r="DI34" s="167">
        <f t="shared" si="44"/>
        <v>0</v>
      </c>
      <c r="DJ34" s="167">
        <f t="shared" si="45"/>
        <v>0</v>
      </c>
      <c r="DK34" s="167">
        <f t="shared" si="46"/>
        <v>0</v>
      </c>
      <c r="DL34" s="321">
        <f t="shared" si="47"/>
        <v>0</v>
      </c>
      <c r="DM34" s="324">
        <f t="shared" si="48"/>
        <v>0</v>
      </c>
      <c r="DN34" s="319">
        <f t="shared" si="49"/>
        <v>0</v>
      </c>
      <c r="DP34" s="327">
        <f t="shared" si="50"/>
        <v>0</v>
      </c>
      <c r="DQ34" s="328">
        <f t="shared" si="7"/>
        <v>0</v>
      </c>
      <c r="DR34" s="199">
        <f t="shared" si="8"/>
        <v>0</v>
      </c>
      <c r="DS34" s="199">
        <f t="shared" si="8"/>
        <v>0</v>
      </c>
      <c r="DT34" s="199">
        <f t="shared" si="8"/>
        <v>0</v>
      </c>
      <c r="DU34" s="199">
        <f t="shared" si="8"/>
        <v>0</v>
      </c>
      <c r="DV34" s="170">
        <f t="shared" si="127"/>
        <v>0</v>
      </c>
      <c r="DW34" s="169">
        <f t="shared" si="51"/>
        <v>0</v>
      </c>
      <c r="DX34" s="169">
        <f t="shared" si="52"/>
        <v>0</v>
      </c>
      <c r="DY34" s="169">
        <f t="shared" si="53"/>
        <v>0</v>
      </c>
      <c r="DZ34" s="169">
        <f t="shared" si="54"/>
        <v>0</v>
      </c>
      <c r="EA34" s="169">
        <f t="shared" si="55"/>
        <v>0</v>
      </c>
      <c r="EB34" s="169">
        <f t="shared" si="56"/>
        <v>0</v>
      </c>
      <c r="EC34" s="169">
        <f t="shared" si="57"/>
        <v>0</v>
      </c>
      <c r="ED34" s="169">
        <f t="shared" si="58"/>
        <v>0</v>
      </c>
      <c r="EE34" s="169">
        <f t="shared" si="59"/>
        <v>0</v>
      </c>
      <c r="EF34" s="169">
        <f t="shared" si="60"/>
        <v>0</v>
      </c>
      <c r="EG34" s="169">
        <f t="shared" si="61"/>
        <v>0</v>
      </c>
      <c r="EH34" s="169">
        <f t="shared" si="62"/>
        <v>0</v>
      </c>
      <c r="EI34" s="169">
        <f t="shared" si="63"/>
        <v>0</v>
      </c>
      <c r="EJ34" s="169">
        <f t="shared" si="64"/>
        <v>0</v>
      </c>
      <c r="EK34" s="169">
        <f t="shared" si="65"/>
        <v>0</v>
      </c>
      <c r="EL34" s="169">
        <f t="shared" si="66"/>
        <v>0</v>
      </c>
      <c r="EM34" s="169">
        <f t="shared" si="67"/>
        <v>0</v>
      </c>
      <c r="EN34" s="167">
        <f t="shared" si="68"/>
        <v>0</v>
      </c>
      <c r="EO34" s="167">
        <f t="shared" si="69"/>
        <v>0</v>
      </c>
      <c r="EP34" s="167">
        <f t="shared" si="70"/>
        <v>0</v>
      </c>
      <c r="EQ34" s="167">
        <f t="shared" si="71"/>
        <v>0</v>
      </c>
      <c r="ER34" s="167">
        <f t="shared" si="72"/>
        <v>0</v>
      </c>
      <c r="ES34" s="167">
        <f t="shared" si="73"/>
        <v>0</v>
      </c>
      <c r="ET34" s="167">
        <f t="shared" si="74"/>
        <v>0</v>
      </c>
      <c r="EU34" s="167">
        <f t="shared" si="75"/>
        <v>0</v>
      </c>
      <c r="EV34" s="167">
        <f t="shared" si="76"/>
        <v>0</v>
      </c>
      <c r="EW34" s="167">
        <f t="shared" si="77"/>
        <v>0</v>
      </c>
      <c r="EX34" s="167">
        <f t="shared" si="78"/>
        <v>0</v>
      </c>
      <c r="EY34" s="167">
        <f t="shared" si="79"/>
        <v>0</v>
      </c>
      <c r="EZ34" s="167">
        <f t="shared" si="80"/>
        <v>0</v>
      </c>
      <c r="FA34" s="167">
        <f t="shared" si="81"/>
        <v>0</v>
      </c>
      <c r="FB34" s="167">
        <f t="shared" si="82"/>
        <v>0</v>
      </c>
      <c r="FC34" s="167">
        <f t="shared" si="83"/>
        <v>0</v>
      </c>
      <c r="FD34" s="167">
        <f t="shared" si="84"/>
        <v>0</v>
      </c>
      <c r="FE34" s="168">
        <f t="shared" si="85"/>
        <v>0</v>
      </c>
      <c r="FF34" s="250">
        <f t="shared" si="86"/>
        <v>0</v>
      </c>
      <c r="FH34" s="325">
        <f t="shared" si="87"/>
        <v>0</v>
      </c>
      <c r="FI34" s="326">
        <f t="shared" si="88"/>
        <v>0</v>
      </c>
      <c r="FJ34" s="245">
        <f t="shared" si="89"/>
        <v>0</v>
      </c>
      <c r="FK34" s="245">
        <f t="shared" si="89"/>
        <v>0</v>
      </c>
      <c r="FL34" s="245">
        <f t="shared" si="89"/>
        <v>0</v>
      </c>
      <c r="FM34" s="245">
        <f t="shared" si="89"/>
        <v>0</v>
      </c>
      <c r="FN34" s="170">
        <f t="shared" si="90"/>
        <v>0</v>
      </c>
      <c r="FO34" s="169">
        <f t="shared" si="91"/>
        <v>0</v>
      </c>
      <c r="FP34" s="169">
        <f t="shared" si="92"/>
        <v>0</v>
      </c>
      <c r="FQ34" s="169">
        <f t="shared" si="93"/>
        <v>0</v>
      </c>
      <c r="FR34" s="169">
        <f t="shared" si="94"/>
        <v>0</v>
      </c>
      <c r="FS34" s="169">
        <f t="shared" si="95"/>
        <v>0</v>
      </c>
      <c r="FT34" s="169">
        <f t="shared" si="96"/>
        <v>0</v>
      </c>
      <c r="FU34" s="169">
        <f t="shared" si="97"/>
        <v>0</v>
      </c>
      <c r="FV34" s="169">
        <f t="shared" si="98"/>
        <v>0</v>
      </c>
      <c r="FW34" s="169">
        <f t="shared" si="99"/>
        <v>0</v>
      </c>
      <c r="FX34" s="169">
        <f t="shared" si="100"/>
        <v>0</v>
      </c>
      <c r="FY34" s="169">
        <f t="shared" si="101"/>
        <v>0</v>
      </c>
      <c r="FZ34" s="169">
        <f t="shared" si="102"/>
        <v>0</v>
      </c>
      <c r="GA34" s="169">
        <f t="shared" si="103"/>
        <v>0</v>
      </c>
      <c r="GB34" s="169">
        <f t="shared" si="104"/>
        <v>0</v>
      </c>
      <c r="GC34" s="169">
        <f t="shared" si="105"/>
        <v>0</v>
      </c>
      <c r="GD34" s="169">
        <f t="shared" si="106"/>
        <v>0</v>
      </c>
      <c r="GE34" s="169">
        <f t="shared" si="107"/>
        <v>0</v>
      </c>
      <c r="GF34" s="167">
        <f t="shared" si="108"/>
        <v>0</v>
      </c>
      <c r="GG34" s="167">
        <f t="shared" si="109"/>
        <v>0</v>
      </c>
      <c r="GH34" s="167">
        <f t="shared" si="110"/>
        <v>0</v>
      </c>
      <c r="GI34" s="167">
        <f t="shared" si="111"/>
        <v>0</v>
      </c>
      <c r="GJ34" s="167">
        <f t="shared" si="112"/>
        <v>0</v>
      </c>
      <c r="GK34" s="167">
        <f t="shared" si="113"/>
        <v>0</v>
      </c>
      <c r="GL34" s="167">
        <f t="shared" si="114"/>
        <v>0</v>
      </c>
      <c r="GM34" s="167">
        <f t="shared" si="115"/>
        <v>0</v>
      </c>
      <c r="GN34" s="167">
        <f t="shared" si="116"/>
        <v>0</v>
      </c>
      <c r="GO34" s="167">
        <f t="shared" si="117"/>
        <v>0</v>
      </c>
      <c r="GP34" s="167">
        <f t="shared" si="118"/>
        <v>0</v>
      </c>
      <c r="GQ34" s="167">
        <f t="shared" si="119"/>
        <v>0</v>
      </c>
      <c r="GR34" s="167">
        <f t="shared" si="120"/>
        <v>0</v>
      </c>
      <c r="GS34" s="167">
        <f t="shared" si="121"/>
        <v>0</v>
      </c>
      <c r="GT34" s="167">
        <f t="shared" si="122"/>
        <v>0</v>
      </c>
      <c r="GU34" s="167">
        <f t="shared" si="123"/>
        <v>0</v>
      </c>
      <c r="GV34" s="167">
        <f t="shared" si="124"/>
        <v>0</v>
      </c>
      <c r="GW34" s="168">
        <f t="shared" si="125"/>
        <v>0</v>
      </c>
      <c r="GX34" s="250">
        <f t="shared" si="126"/>
        <v>0</v>
      </c>
    </row>
    <row r="35" spans="1:206" ht="18.75" customHeight="1" thickBot="1" x14ac:dyDescent="0.3">
      <c r="A35" s="4"/>
      <c r="B35" s="180"/>
      <c r="C35" s="181"/>
      <c r="D35" s="180"/>
      <c r="E35" s="182"/>
      <c r="F35" s="604"/>
      <c r="G35" s="605"/>
      <c r="H35" s="349"/>
      <c r="I35" s="591"/>
      <c r="J35" s="592"/>
      <c r="K35" s="592"/>
      <c r="L35" s="592"/>
      <c r="M35" s="592"/>
      <c r="N35" s="592"/>
      <c r="O35" s="593"/>
      <c r="P35" s="308"/>
      <c r="Q35" s="309"/>
      <c r="R35" s="264"/>
      <c r="S35" s="304"/>
      <c r="T35" s="182"/>
      <c r="U35" s="235" t="str">
        <f t="shared" si="3"/>
        <v/>
      </c>
      <c r="V35" s="420"/>
      <c r="W35" s="606"/>
      <c r="X35" s="607"/>
      <c r="Y35" s="608"/>
      <c r="Z35" s="609"/>
      <c r="AA35" s="205"/>
      <c r="AB35" s="206"/>
      <c r="AC35" s="206"/>
      <c r="AD35" s="207"/>
      <c r="AE35" s="208"/>
      <c r="AF35" s="214"/>
      <c r="AG35" s="215"/>
      <c r="AH35" s="215"/>
      <c r="AI35" s="222"/>
      <c r="AJ35" s="278"/>
      <c r="AK35" s="598"/>
      <c r="AL35" s="599"/>
      <c r="AM35" s="610"/>
      <c r="AN35" s="611"/>
      <c r="AO35" s="471"/>
      <c r="AP35" s="472"/>
      <c r="AQ35" s="472"/>
      <c r="AR35" s="473"/>
      <c r="AS35" s="602"/>
      <c r="AT35" s="603"/>
      <c r="AU35" s="71" t="str">
        <f t="shared" si="129"/>
        <v/>
      </c>
      <c r="AV35" s="5"/>
      <c r="AW35" s="418">
        <f t="shared" si="9"/>
        <v>0</v>
      </c>
      <c r="AX35" s="423"/>
      <c r="AY35" s="424"/>
      <c r="AZ35" s="459"/>
      <c r="BD35" s="277"/>
      <c r="BE35" s="56"/>
      <c r="BF35" s="16"/>
      <c r="BG35" s="17" t="str">
        <f t="shared" si="128"/>
        <v/>
      </c>
      <c r="BH35" s="243" t="s">
        <v>2279</v>
      </c>
      <c r="BI35" s="293" t="str">
        <f>IF(OR(C14=16,C14=17,C14=18,C14=19,C14=24,C14=27,C14=32,C14=34),"Kg",IF(OR(C14=31,C14=33),"Tiges",IF(OR(C14=36,C14=5),"m³ app","")))</f>
        <v/>
      </c>
      <c r="BJ35" s="16"/>
      <c r="BK35" s="16"/>
      <c r="BL35" s="239"/>
      <c r="BM35" s="266"/>
      <c r="BN35" s="265" t="b">
        <v>0</v>
      </c>
      <c r="BO35" s="266" t="b">
        <v>0</v>
      </c>
      <c r="BP35" s="270" t="b">
        <v>0</v>
      </c>
      <c r="BR35" s="228">
        <f t="shared" si="10"/>
        <v>0</v>
      </c>
      <c r="BS35" s="16"/>
      <c r="BU35" s="219">
        <f t="shared" si="4"/>
        <v>0</v>
      </c>
      <c r="BV35" s="243">
        <f t="shared" si="5"/>
        <v>0</v>
      </c>
      <c r="BX35" s="331">
        <f t="shared" si="11"/>
        <v>0</v>
      </c>
      <c r="BY35" s="332">
        <f t="shared" si="12"/>
        <v>0</v>
      </c>
      <c r="BZ35" s="311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170">
        <f t="shared" si="13"/>
        <v>0</v>
      </c>
      <c r="CE35" s="169">
        <f t="shared" si="14"/>
        <v>0</v>
      </c>
      <c r="CF35" s="169">
        <f t="shared" si="15"/>
        <v>0</v>
      </c>
      <c r="CG35" s="169">
        <f t="shared" si="16"/>
        <v>0</v>
      </c>
      <c r="CH35" s="169">
        <f t="shared" si="17"/>
        <v>0</v>
      </c>
      <c r="CI35" s="169">
        <f t="shared" si="18"/>
        <v>0</v>
      </c>
      <c r="CJ35" s="169">
        <f t="shared" si="19"/>
        <v>0</v>
      </c>
      <c r="CK35" s="169">
        <f t="shared" si="20"/>
        <v>0</v>
      </c>
      <c r="CL35" s="169">
        <f t="shared" si="21"/>
        <v>0</v>
      </c>
      <c r="CM35" s="169">
        <f t="shared" si="22"/>
        <v>0</v>
      </c>
      <c r="CN35" s="169">
        <f t="shared" si="23"/>
        <v>0</v>
      </c>
      <c r="CO35" s="169">
        <f t="shared" si="24"/>
        <v>0</v>
      </c>
      <c r="CP35" s="169">
        <f t="shared" si="25"/>
        <v>0</v>
      </c>
      <c r="CQ35" s="169">
        <f t="shared" si="26"/>
        <v>0</v>
      </c>
      <c r="CR35" s="169">
        <f t="shared" si="27"/>
        <v>0</v>
      </c>
      <c r="CS35" s="169">
        <f t="shared" si="28"/>
        <v>0</v>
      </c>
      <c r="CT35" s="169">
        <f t="shared" si="29"/>
        <v>0</v>
      </c>
      <c r="CU35" s="169">
        <f t="shared" si="30"/>
        <v>0</v>
      </c>
      <c r="CV35" s="167">
        <f t="shared" si="31"/>
        <v>0</v>
      </c>
      <c r="CW35" s="167">
        <f t="shared" si="32"/>
        <v>0</v>
      </c>
      <c r="CX35" s="167">
        <f t="shared" si="33"/>
        <v>0</v>
      </c>
      <c r="CY35" s="167">
        <f t="shared" si="34"/>
        <v>0</v>
      </c>
      <c r="CZ35" s="167">
        <f t="shared" si="35"/>
        <v>0</v>
      </c>
      <c r="DA35" s="167">
        <f t="shared" si="36"/>
        <v>0</v>
      </c>
      <c r="DB35" s="167">
        <f t="shared" si="37"/>
        <v>0</v>
      </c>
      <c r="DC35" s="167">
        <f t="shared" si="38"/>
        <v>0</v>
      </c>
      <c r="DD35" s="167">
        <f t="shared" si="39"/>
        <v>0</v>
      </c>
      <c r="DE35" s="167">
        <f t="shared" si="40"/>
        <v>0</v>
      </c>
      <c r="DF35" s="167">
        <f t="shared" si="41"/>
        <v>0</v>
      </c>
      <c r="DG35" s="167">
        <f t="shared" si="42"/>
        <v>0</v>
      </c>
      <c r="DH35" s="167">
        <f t="shared" si="43"/>
        <v>0</v>
      </c>
      <c r="DI35" s="167">
        <f t="shared" si="44"/>
        <v>0</v>
      </c>
      <c r="DJ35" s="167">
        <f t="shared" si="45"/>
        <v>0</v>
      </c>
      <c r="DK35" s="167">
        <f t="shared" si="46"/>
        <v>0</v>
      </c>
      <c r="DL35" s="321">
        <f t="shared" si="47"/>
        <v>0</v>
      </c>
      <c r="DM35" s="324">
        <f t="shared" si="48"/>
        <v>0</v>
      </c>
      <c r="DN35" s="319">
        <f t="shared" si="49"/>
        <v>0</v>
      </c>
      <c r="DP35" s="327">
        <f t="shared" si="50"/>
        <v>0</v>
      </c>
      <c r="DQ35" s="328">
        <f t="shared" si="7"/>
        <v>0</v>
      </c>
      <c r="DR35" s="199">
        <f t="shared" si="8"/>
        <v>0</v>
      </c>
      <c r="DS35" s="199">
        <f t="shared" si="8"/>
        <v>0</v>
      </c>
      <c r="DT35" s="199">
        <f t="shared" si="8"/>
        <v>0</v>
      </c>
      <c r="DU35" s="199">
        <f t="shared" si="8"/>
        <v>0</v>
      </c>
      <c r="DV35" s="170">
        <f t="shared" si="127"/>
        <v>0</v>
      </c>
      <c r="DW35" s="169">
        <f t="shared" si="51"/>
        <v>0</v>
      </c>
      <c r="DX35" s="169">
        <f t="shared" si="52"/>
        <v>0</v>
      </c>
      <c r="DY35" s="169">
        <f t="shared" si="53"/>
        <v>0</v>
      </c>
      <c r="DZ35" s="169">
        <f t="shared" si="54"/>
        <v>0</v>
      </c>
      <c r="EA35" s="169">
        <f t="shared" si="55"/>
        <v>0</v>
      </c>
      <c r="EB35" s="169">
        <f t="shared" si="56"/>
        <v>0</v>
      </c>
      <c r="EC35" s="169">
        <f t="shared" si="57"/>
        <v>0</v>
      </c>
      <c r="ED35" s="169">
        <f t="shared" si="58"/>
        <v>0</v>
      </c>
      <c r="EE35" s="169">
        <f t="shared" si="59"/>
        <v>0</v>
      </c>
      <c r="EF35" s="169">
        <f t="shared" si="60"/>
        <v>0</v>
      </c>
      <c r="EG35" s="169">
        <f t="shared" si="61"/>
        <v>0</v>
      </c>
      <c r="EH35" s="169">
        <f t="shared" si="62"/>
        <v>0</v>
      </c>
      <c r="EI35" s="169">
        <f t="shared" si="63"/>
        <v>0</v>
      </c>
      <c r="EJ35" s="169">
        <f t="shared" si="64"/>
        <v>0</v>
      </c>
      <c r="EK35" s="169">
        <f t="shared" si="65"/>
        <v>0</v>
      </c>
      <c r="EL35" s="169">
        <f t="shared" si="66"/>
        <v>0</v>
      </c>
      <c r="EM35" s="169">
        <f t="shared" si="67"/>
        <v>0</v>
      </c>
      <c r="EN35" s="167">
        <f t="shared" si="68"/>
        <v>0</v>
      </c>
      <c r="EO35" s="167">
        <f t="shared" si="69"/>
        <v>0</v>
      </c>
      <c r="EP35" s="167">
        <f t="shared" si="70"/>
        <v>0</v>
      </c>
      <c r="EQ35" s="167">
        <f t="shared" si="71"/>
        <v>0</v>
      </c>
      <c r="ER35" s="167">
        <f t="shared" si="72"/>
        <v>0</v>
      </c>
      <c r="ES35" s="167">
        <f t="shared" si="73"/>
        <v>0</v>
      </c>
      <c r="ET35" s="167">
        <f t="shared" si="74"/>
        <v>0</v>
      </c>
      <c r="EU35" s="167">
        <f t="shared" si="75"/>
        <v>0</v>
      </c>
      <c r="EV35" s="167">
        <f t="shared" si="76"/>
        <v>0</v>
      </c>
      <c r="EW35" s="167">
        <f t="shared" si="77"/>
        <v>0</v>
      </c>
      <c r="EX35" s="167">
        <f t="shared" si="78"/>
        <v>0</v>
      </c>
      <c r="EY35" s="167">
        <f t="shared" si="79"/>
        <v>0</v>
      </c>
      <c r="EZ35" s="167">
        <f t="shared" si="80"/>
        <v>0</v>
      </c>
      <c r="FA35" s="167">
        <f t="shared" si="81"/>
        <v>0</v>
      </c>
      <c r="FB35" s="167">
        <f t="shared" si="82"/>
        <v>0</v>
      </c>
      <c r="FC35" s="167">
        <f t="shared" si="83"/>
        <v>0</v>
      </c>
      <c r="FD35" s="167">
        <f t="shared" si="84"/>
        <v>0</v>
      </c>
      <c r="FE35" s="168">
        <f t="shared" si="85"/>
        <v>0</v>
      </c>
      <c r="FF35" s="250">
        <f t="shared" si="86"/>
        <v>0</v>
      </c>
      <c r="FH35" s="325">
        <f t="shared" si="87"/>
        <v>0</v>
      </c>
      <c r="FI35" s="326">
        <f t="shared" si="88"/>
        <v>0</v>
      </c>
      <c r="FJ35" s="245">
        <f t="shared" si="89"/>
        <v>0</v>
      </c>
      <c r="FK35" s="245">
        <f t="shared" si="89"/>
        <v>0</v>
      </c>
      <c r="FL35" s="245">
        <f t="shared" si="89"/>
        <v>0</v>
      </c>
      <c r="FM35" s="245">
        <f t="shared" si="89"/>
        <v>0</v>
      </c>
      <c r="FN35" s="170">
        <f t="shared" si="90"/>
        <v>0</v>
      </c>
      <c r="FO35" s="169">
        <f t="shared" si="91"/>
        <v>0</v>
      </c>
      <c r="FP35" s="169">
        <f t="shared" si="92"/>
        <v>0</v>
      </c>
      <c r="FQ35" s="169">
        <f t="shared" si="93"/>
        <v>0</v>
      </c>
      <c r="FR35" s="169">
        <f t="shared" si="94"/>
        <v>0</v>
      </c>
      <c r="FS35" s="169">
        <f t="shared" si="95"/>
        <v>0</v>
      </c>
      <c r="FT35" s="169">
        <f t="shared" si="96"/>
        <v>0</v>
      </c>
      <c r="FU35" s="169">
        <f t="shared" si="97"/>
        <v>0</v>
      </c>
      <c r="FV35" s="169">
        <f t="shared" si="98"/>
        <v>0</v>
      </c>
      <c r="FW35" s="169">
        <f t="shared" si="99"/>
        <v>0</v>
      </c>
      <c r="FX35" s="169">
        <f t="shared" si="100"/>
        <v>0</v>
      </c>
      <c r="FY35" s="169">
        <f t="shared" si="101"/>
        <v>0</v>
      </c>
      <c r="FZ35" s="169">
        <f t="shared" si="102"/>
        <v>0</v>
      </c>
      <c r="GA35" s="169">
        <f t="shared" si="103"/>
        <v>0</v>
      </c>
      <c r="GB35" s="169">
        <f t="shared" si="104"/>
        <v>0</v>
      </c>
      <c r="GC35" s="169">
        <f t="shared" si="105"/>
        <v>0</v>
      </c>
      <c r="GD35" s="169">
        <f t="shared" si="106"/>
        <v>0</v>
      </c>
      <c r="GE35" s="169">
        <f t="shared" si="107"/>
        <v>0</v>
      </c>
      <c r="GF35" s="167">
        <f t="shared" si="108"/>
        <v>0</v>
      </c>
      <c r="GG35" s="167">
        <f t="shared" si="109"/>
        <v>0</v>
      </c>
      <c r="GH35" s="167">
        <f t="shared" si="110"/>
        <v>0</v>
      </c>
      <c r="GI35" s="167">
        <f t="shared" si="111"/>
        <v>0</v>
      </c>
      <c r="GJ35" s="167">
        <f t="shared" si="112"/>
        <v>0</v>
      </c>
      <c r="GK35" s="167">
        <f t="shared" si="113"/>
        <v>0</v>
      </c>
      <c r="GL35" s="167">
        <f t="shared" si="114"/>
        <v>0</v>
      </c>
      <c r="GM35" s="167">
        <f t="shared" si="115"/>
        <v>0</v>
      </c>
      <c r="GN35" s="167">
        <f t="shared" si="116"/>
        <v>0</v>
      </c>
      <c r="GO35" s="167">
        <f t="shared" si="117"/>
        <v>0</v>
      </c>
      <c r="GP35" s="167">
        <f t="shared" si="118"/>
        <v>0</v>
      </c>
      <c r="GQ35" s="167">
        <f t="shared" si="119"/>
        <v>0</v>
      </c>
      <c r="GR35" s="167">
        <f t="shared" si="120"/>
        <v>0</v>
      </c>
      <c r="GS35" s="167">
        <f t="shared" si="121"/>
        <v>0</v>
      </c>
      <c r="GT35" s="167">
        <f t="shared" si="122"/>
        <v>0</v>
      </c>
      <c r="GU35" s="167">
        <f t="shared" si="123"/>
        <v>0</v>
      </c>
      <c r="GV35" s="167">
        <f t="shared" si="124"/>
        <v>0</v>
      </c>
      <c r="GW35" s="168">
        <f t="shared" si="125"/>
        <v>0</v>
      </c>
      <c r="GX35" s="250">
        <f t="shared" si="126"/>
        <v>0</v>
      </c>
    </row>
    <row r="36" spans="1:206" ht="18" customHeight="1" thickBot="1" x14ac:dyDescent="0.3">
      <c r="A36" s="4"/>
      <c r="B36" s="180"/>
      <c r="C36" s="181"/>
      <c r="D36" s="180"/>
      <c r="E36" s="182"/>
      <c r="F36" s="604"/>
      <c r="G36" s="605"/>
      <c r="H36" s="349"/>
      <c r="I36" s="591"/>
      <c r="J36" s="592"/>
      <c r="K36" s="592"/>
      <c r="L36" s="592"/>
      <c r="M36" s="592"/>
      <c r="N36" s="592"/>
      <c r="O36" s="593"/>
      <c r="P36" s="309"/>
      <c r="Q36" s="308"/>
      <c r="R36" s="264"/>
      <c r="S36" s="304"/>
      <c r="T36" s="182"/>
      <c r="U36" s="235" t="str">
        <f t="shared" si="3"/>
        <v/>
      </c>
      <c r="V36" s="420"/>
      <c r="W36" s="606"/>
      <c r="X36" s="607"/>
      <c r="Y36" s="608"/>
      <c r="Z36" s="609"/>
      <c r="AA36" s="205"/>
      <c r="AB36" s="206"/>
      <c r="AC36" s="206"/>
      <c r="AD36" s="207"/>
      <c r="AE36" s="208"/>
      <c r="AF36" s="214"/>
      <c r="AG36" s="215"/>
      <c r="AH36" s="215"/>
      <c r="AI36" s="222"/>
      <c r="AJ36" s="278"/>
      <c r="AK36" s="598"/>
      <c r="AL36" s="599"/>
      <c r="AM36" s="610"/>
      <c r="AN36" s="611"/>
      <c r="AO36" s="471"/>
      <c r="AP36" s="472"/>
      <c r="AQ36" s="472"/>
      <c r="AR36" s="473"/>
      <c r="AS36" s="602"/>
      <c r="AT36" s="603"/>
      <c r="AU36" s="71" t="str">
        <f t="shared" si="129"/>
        <v/>
      </c>
      <c r="AV36" s="5"/>
      <c r="AW36" s="418">
        <f t="shared" si="9"/>
        <v>0</v>
      </c>
      <c r="AX36" s="423"/>
      <c r="AY36" s="424"/>
      <c r="AZ36" s="459"/>
      <c r="BD36" s="277"/>
      <c r="BE36" s="56"/>
      <c r="BF36" s="16"/>
      <c r="BG36" s="17" t="str">
        <f t="shared" si="128"/>
        <v/>
      </c>
      <c r="BH36" s="38" t="s">
        <v>182</v>
      </c>
      <c r="BI36" s="16"/>
      <c r="BJ36" s="16"/>
      <c r="BK36" s="16"/>
      <c r="BL36" s="239"/>
      <c r="BM36" s="266"/>
      <c r="BN36" s="265" t="b">
        <v>0</v>
      </c>
      <c r="BO36" s="266" t="b">
        <v>0</v>
      </c>
      <c r="BP36" s="270" t="b">
        <v>0</v>
      </c>
      <c r="BR36" s="228">
        <f t="shared" si="10"/>
        <v>0</v>
      </c>
      <c r="BS36" s="16"/>
      <c r="BU36" s="219">
        <f t="shared" si="4"/>
        <v>0</v>
      </c>
      <c r="BV36" s="243">
        <f t="shared" si="5"/>
        <v>0</v>
      </c>
      <c r="BX36" s="331">
        <f t="shared" si="11"/>
        <v>0</v>
      </c>
      <c r="BY36" s="332">
        <f t="shared" si="12"/>
        <v>0</v>
      </c>
      <c r="BZ36" s="311">
        <f t="shared" si="6"/>
        <v>0</v>
      </c>
      <c r="CA36" s="53">
        <f t="shared" si="6"/>
        <v>0</v>
      </c>
      <c r="CB36" s="53">
        <f>+AQ36*1</f>
        <v>0</v>
      </c>
      <c r="CC36" s="53">
        <f t="shared" si="6"/>
        <v>0</v>
      </c>
      <c r="CD36" s="170">
        <f t="shared" si="13"/>
        <v>0</v>
      </c>
      <c r="CE36" s="169">
        <f t="shared" si="14"/>
        <v>0</v>
      </c>
      <c r="CF36" s="169">
        <f t="shared" si="15"/>
        <v>0</v>
      </c>
      <c r="CG36" s="169">
        <f t="shared" si="16"/>
        <v>0</v>
      </c>
      <c r="CH36" s="169">
        <f t="shared" si="17"/>
        <v>0</v>
      </c>
      <c r="CI36" s="169">
        <f t="shared" si="18"/>
        <v>0</v>
      </c>
      <c r="CJ36" s="169">
        <f t="shared" si="19"/>
        <v>0</v>
      </c>
      <c r="CK36" s="169">
        <f t="shared" si="20"/>
        <v>0</v>
      </c>
      <c r="CL36" s="169">
        <f t="shared" si="21"/>
        <v>0</v>
      </c>
      <c r="CM36" s="169">
        <f t="shared" si="22"/>
        <v>0</v>
      </c>
      <c r="CN36" s="169">
        <f t="shared" si="23"/>
        <v>0</v>
      </c>
      <c r="CO36" s="169">
        <f t="shared" si="24"/>
        <v>0</v>
      </c>
      <c r="CP36" s="169">
        <f t="shared" si="25"/>
        <v>0</v>
      </c>
      <c r="CQ36" s="169">
        <f t="shared" si="26"/>
        <v>0</v>
      </c>
      <c r="CR36" s="169">
        <f t="shared" si="27"/>
        <v>0</v>
      </c>
      <c r="CS36" s="169">
        <f>VALUE(RIGHT(CB36,1))</f>
        <v>0</v>
      </c>
      <c r="CT36" s="169">
        <f t="shared" si="29"/>
        <v>0</v>
      </c>
      <c r="CU36" s="169">
        <f t="shared" si="30"/>
        <v>0</v>
      </c>
      <c r="CV36" s="167">
        <f t="shared" si="31"/>
        <v>0</v>
      </c>
      <c r="CW36" s="167">
        <f t="shared" si="32"/>
        <v>0</v>
      </c>
      <c r="CX36" s="167">
        <f t="shared" si="33"/>
        <v>0</v>
      </c>
      <c r="CY36" s="167">
        <f t="shared" si="34"/>
        <v>0</v>
      </c>
      <c r="CZ36" s="167">
        <f t="shared" si="35"/>
        <v>0</v>
      </c>
      <c r="DA36" s="167">
        <f t="shared" si="36"/>
        <v>0</v>
      </c>
      <c r="DB36" s="167">
        <f t="shared" si="37"/>
        <v>0</v>
      </c>
      <c r="DC36" s="167">
        <f t="shared" si="38"/>
        <v>0</v>
      </c>
      <c r="DD36" s="167">
        <f t="shared" si="39"/>
        <v>0</v>
      </c>
      <c r="DE36" s="167">
        <f t="shared" si="40"/>
        <v>0</v>
      </c>
      <c r="DF36" s="167">
        <f t="shared" si="41"/>
        <v>0</v>
      </c>
      <c r="DG36" s="167">
        <f t="shared" si="42"/>
        <v>0</v>
      </c>
      <c r="DH36" s="167">
        <f t="shared" si="43"/>
        <v>0</v>
      </c>
      <c r="DI36" s="167">
        <f t="shared" si="44"/>
        <v>0</v>
      </c>
      <c r="DJ36" s="167">
        <f t="shared" si="45"/>
        <v>0</v>
      </c>
      <c r="DK36" s="167">
        <f t="shared" si="46"/>
        <v>0</v>
      </c>
      <c r="DL36" s="321">
        <f t="shared" si="47"/>
        <v>0</v>
      </c>
      <c r="DM36" s="324">
        <f t="shared" si="48"/>
        <v>0</v>
      </c>
      <c r="DN36" s="319">
        <f t="shared" si="49"/>
        <v>0</v>
      </c>
      <c r="DP36" s="327">
        <f t="shared" si="50"/>
        <v>0</v>
      </c>
      <c r="DQ36" s="328">
        <f t="shared" si="7"/>
        <v>0</v>
      </c>
      <c r="DR36" s="199">
        <f t="shared" si="8"/>
        <v>0</v>
      </c>
      <c r="DS36" s="199">
        <f t="shared" si="8"/>
        <v>0</v>
      </c>
      <c r="DT36" s="199">
        <f t="shared" si="8"/>
        <v>0</v>
      </c>
      <c r="DU36" s="199">
        <f t="shared" si="8"/>
        <v>0</v>
      </c>
      <c r="DV36" s="170">
        <f t="shared" si="127"/>
        <v>0</v>
      </c>
      <c r="DW36" s="169">
        <f t="shared" si="51"/>
        <v>0</v>
      </c>
      <c r="DX36" s="169">
        <f t="shared" si="52"/>
        <v>0</v>
      </c>
      <c r="DY36" s="169">
        <f t="shared" si="53"/>
        <v>0</v>
      </c>
      <c r="DZ36" s="169">
        <f t="shared" si="54"/>
        <v>0</v>
      </c>
      <c r="EA36" s="169">
        <f t="shared" si="55"/>
        <v>0</v>
      </c>
      <c r="EB36" s="169">
        <f t="shared" si="56"/>
        <v>0</v>
      </c>
      <c r="EC36" s="169">
        <f t="shared" si="57"/>
        <v>0</v>
      </c>
      <c r="ED36" s="169">
        <f t="shared" si="58"/>
        <v>0</v>
      </c>
      <c r="EE36" s="169">
        <f t="shared" si="59"/>
        <v>0</v>
      </c>
      <c r="EF36" s="169">
        <f t="shared" si="60"/>
        <v>0</v>
      </c>
      <c r="EG36" s="169">
        <f t="shared" si="61"/>
        <v>0</v>
      </c>
      <c r="EH36" s="169">
        <f t="shared" si="62"/>
        <v>0</v>
      </c>
      <c r="EI36" s="169">
        <f t="shared" si="63"/>
        <v>0</v>
      </c>
      <c r="EJ36" s="169">
        <f t="shared" si="64"/>
        <v>0</v>
      </c>
      <c r="EK36" s="169">
        <f>VALUE(RIGHT(DT36,1))</f>
        <v>0</v>
      </c>
      <c r="EL36" s="169">
        <f t="shared" si="66"/>
        <v>0</v>
      </c>
      <c r="EM36" s="169">
        <f t="shared" si="67"/>
        <v>0</v>
      </c>
      <c r="EN36" s="167">
        <f t="shared" si="68"/>
        <v>0</v>
      </c>
      <c r="EO36" s="167">
        <f t="shared" si="69"/>
        <v>0</v>
      </c>
      <c r="EP36" s="167">
        <f t="shared" si="70"/>
        <v>0</v>
      </c>
      <c r="EQ36" s="167">
        <f t="shared" si="71"/>
        <v>0</v>
      </c>
      <c r="ER36" s="167">
        <f t="shared" si="72"/>
        <v>0</v>
      </c>
      <c r="ES36" s="167">
        <f t="shared" si="73"/>
        <v>0</v>
      </c>
      <c r="ET36" s="167">
        <f t="shared" si="74"/>
        <v>0</v>
      </c>
      <c r="EU36" s="167">
        <f t="shared" si="75"/>
        <v>0</v>
      </c>
      <c r="EV36" s="167">
        <f t="shared" si="76"/>
        <v>0</v>
      </c>
      <c r="EW36" s="167">
        <f t="shared" si="77"/>
        <v>0</v>
      </c>
      <c r="EX36" s="167">
        <f t="shared" si="78"/>
        <v>0</v>
      </c>
      <c r="EY36" s="167">
        <f t="shared" si="79"/>
        <v>0</v>
      </c>
      <c r="EZ36" s="167">
        <f t="shared" si="80"/>
        <v>0</v>
      </c>
      <c r="FA36" s="167">
        <f t="shared" si="81"/>
        <v>0</v>
      </c>
      <c r="FB36" s="167">
        <f t="shared" si="82"/>
        <v>0</v>
      </c>
      <c r="FC36" s="167">
        <f t="shared" si="83"/>
        <v>0</v>
      </c>
      <c r="FD36" s="167">
        <f t="shared" si="84"/>
        <v>0</v>
      </c>
      <c r="FE36" s="168">
        <f t="shared" si="85"/>
        <v>0</v>
      </c>
      <c r="FF36" s="250">
        <f t="shared" si="86"/>
        <v>0</v>
      </c>
      <c r="FH36" s="325">
        <f t="shared" si="87"/>
        <v>0</v>
      </c>
      <c r="FI36" s="326">
        <f t="shared" si="88"/>
        <v>0</v>
      </c>
      <c r="FJ36" s="245">
        <f t="shared" si="89"/>
        <v>0</v>
      </c>
      <c r="FK36" s="245">
        <f t="shared" si="89"/>
        <v>0</v>
      </c>
      <c r="FL36" s="245">
        <f t="shared" si="89"/>
        <v>0</v>
      </c>
      <c r="FM36" s="245">
        <f t="shared" si="89"/>
        <v>0</v>
      </c>
      <c r="FN36" s="170">
        <f t="shared" si="90"/>
        <v>0</v>
      </c>
      <c r="FO36" s="169">
        <f t="shared" si="91"/>
        <v>0</v>
      </c>
      <c r="FP36" s="169">
        <f t="shared" si="92"/>
        <v>0</v>
      </c>
      <c r="FQ36" s="169">
        <f t="shared" si="93"/>
        <v>0</v>
      </c>
      <c r="FR36" s="169">
        <f t="shared" si="94"/>
        <v>0</v>
      </c>
      <c r="FS36" s="169">
        <f t="shared" si="95"/>
        <v>0</v>
      </c>
      <c r="FT36" s="169">
        <f t="shared" si="96"/>
        <v>0</v>
      </c>
      <c r="FU36" s="169">
        <f t="shared" si="97"/>
        <v>0</v>
      </c>
      <c r="FV36" s="169">
        <f t="shared" si="98"/>
        <v>0</v>
      </c>
      <c r="FW36" s="169">
        <f t="shared" si="99"/>
        <v>0</v>
      </c>
      <c r="FX36" s="169">
        <f t="shared" si="100"/>
        <v>0</v>
      </c>
      <c r="FY36" s="169">
        <f t="shared" si="101"/>
        <v>0</v>
      </c>
      <c r="FZ36" s="169">
        <f t="shared" si="102"/>
        <v>0</v>
      </c>
      <c r="GA36" s="169">
        <f t="shared" si="103"/>
        <v>0</v>
      </c>
      <c r="GB36" s="169">
        <f t="shared" si="104"/>
        <v>0</v>
      </c>
      <c r="GC36" s="169">
        <f t="shared" si="105"/>
        <v>0</v>
      </c>
      <c r="GD36" s="169">
        <f t="shared" si="106"/>
        <v>0</v>
      </c>
      <c r="GE36" s="169">
        <f t="shared" si="107"/>
        <v>0</v>
      </c>
      <c r="GF36" s="167">
        <f t="shared" si="108"/>
        <v>0</v>
      </c>
      <c r="GG36" s="167">
        <f t="shared" si="109"/>
        <v>0</v>
      </c>
      <c r="GH36" s="167">
        <f t="shared" si="110"/>
        <v>0</v>
      </c>
      <c r="GI36" s="167">
        <f t="shared" si="111"/>
        <v>0</v>
      </c>
      <c r="GJ36" s="167">
        <f t="shared" si="112"/>
        <v>0</v>
      </c>
      <c r="GK36" s="167">
        <f t="shared" si="113"/>
        <v>0</v>
      </c>
      <c r="GL36" s="167">
        <f t="shared" si="114"/>
        <v>0</v>
      </c>
      <c r="GM36" s="167">
        <f t="shared" si="115"/>
        <v>0</v>
      </c>
      <c r="GN36" s="167">
        <f t="shared" si="116"/>
        <v>0</v>
      </c>
      <c r="GO36" s="167">
        <f t="shared" si="117"/>
        <v>0</v>
      </c>
      <c r="GP36" s="167">
        <f t="shared" si="118"/>
        <v>0</v>
      </c>
      <c r="GQ36" s="167">
        <f t="shared" si="119"/>
        <v>0</v>
      </c>
      <c r="GR36" s="167">
        <f t="shared" si="120"/>
        <v>0</v>
      </c>
      <c r="GS36" s="167">
        <f t="shared" si="121"/>
        <v>0</v>
      </c>
      <c r="GT36" s="167">
        <f t="shared" si="122"/>
        <v>0</v>
      </c>
      <c r="GU36" s="167">
        <f t="shared" si="123"/>
        <v>0</v>
      </c>
      <c r="GV36" s="167">
        <f t="shared" si="124"/>
        <v>0</v>
      </c>
      <c r="GW36" s="168">
        <f t="shared" si="125"/>
        <v>0</v>
      </c>
      <c r="GX36" s="250">
        <f t="shared" si="126"/>
        <v>0</v>
      </c>
    </row>
    <row r="37" spans="1:206" ht="18" customHeight="1" thickBot="1" x14ac:dyDescent="0.3">
      <c r="A37" s="4"/>
      <c r="B37" s="180"/>
      <c r="C37" s="181"/>
      <c r="D37" s="180"/>
      <c r="E37" s="182"/>
      <c r="F37" s="604"/>
      <c r="G37" s="605"/>
      <c r="H37" s="349"/>
      <c r="I37" s="591"/>
      <c r="J37" s="592"/>
      <c r="K37" s="592"/>
      <c r="L37" s="592"/>
      <c r="M37" s="592"/>
      <c r="N37" s="592"/>
      <c r="O37" s="593"/>
      <c r="P37" s="308"/>
      <c r="Q37" s="309"/>
      <c r="R37" s="264"/>
      <c r="S37" s="304"/>
      <c r="T37" s="182"/>
      <c r="U37" s="235" t="str">
        <f t="shared" si="3"/>
        <v/>
      </c>
      <c r="V37" s="420"/>
      <c r="W37" s="606"/>
      <c r="X37" s="607"/>
      <c r="Y37" s="608"/>
      <c r="Z37" s="609"/>
      <c r="AA37" s="205"/>
      <c r="AB37" s="206"/>
      <c r="AC37" s="206"/>
      <c r="AD37" s="207"/>
      <c r="AE37" s="208"/>
      <c r="AF37" s="214"/>
      <c r="AG37" s="215"/>
      <c r="AH37" s="215"/>
      <c r="AI37" s="222"/>
      <c r="AJ37" s="278"/>
      <c r="AK37" s="598"/>
      <c r="AL37" s="599"/>
      <c r="AM37" s="610"/>
      <c r="AN37" s="611"/>
      <c r="AO37" s="471"/>
      <c r="AP37" s="472"/>
      <c r="AQ37" s="472"/>
      <c r="AR37" s="473"/>
      <c r="AS37" s="602"/>
      <c r="AT37" s="603"/>
      <c r="AU37" s="71" t="str">
        <f t="shared" si="129"/>
        <v/>
      </c>
      <c r="AV37" s="5"/>
      <c r="AW37" s="418">
        <f t="shared" si="9"/>
        <v>0</v>
      </c>
      <c r="AX37" s="423"/>
      <c r="AY37" s="424"/>
      <c r="AZ37" s="459"/>
      <c r="BD37" s="277"/>
      <c r="BE37" s="56"/>
      <c r="BF37" s="16"/>
      <c r="BG37" s="17" t="str">
        <f t="shared" si="128"/>
        <v/>
      </c>
      <c r="BH37" s="38" t="s">
        <v>2286</v>
      </c>
      <c r="BJ37" s="16"/>
      <c r="BK37" s="16"/>
      <c r="BL37" s="239"/>
      <c r="BM37" s="266"/>
      <c r="BN37" s="265" t="b">
        <v>0</v>
      </c>
      <c r="BO37" s="266" t="b">
        <v>0</v>
      </c>
      <c r="BP37" s="270" t="b">
        <v>0</v>
      </c>
      <c r="BR37" s="228">
        <f t="shared" si="10"/>
        <v>0</v>
      </c>
      <c r="BS37" s="16"/>
      <c r="BU37" s="219">
        <f t="shared" si="4"/>
        <v>0</v>
      </c>
      <c r="BV37" s="243">
        <f t="shared" si="5"/>
        <v>0</v>
      </c>
      <c r="BX37" s="331">
        <f t="shared" si="11"/>
        <v>0</v>
      </c>
      <c r="BY37" s="332">
        <f t="shared" si="12"/>
        <v>0</v>
      </c>
      <c r="BZ37" s="311">
        <f t="shared" si="6"/>
        <v>0</v>
      </c>
      <c r="CA37" s="53">
        <f t="shared" si="6"/>
        <v>0</v>
      </c>
      <c r="CB37" s="53">
        <f t="shared" si="6"/>
        <v>0</v>
      </c>
      <c r="CC37" s="53">
        <f t="shared" si="6"/>
        <v>0</v>
      </c>
      <c r="CD37" s="170">
        <f t="shared" si="13"/>
        <v>0</v>
      </c>
      <c r="CE37" s="169">
        <f t="shared" si="14"/>
        <v>0</v>
      </c>
      <c r="CF37" s="169">
        <f t="shared" si="15"/>
        <v>0</v>
      </c>
      <c r="CG37" s="169">
        <f t="shared" si="16"/>
        <v>0</v>
      </c>
      <c r="CH37" s="169">
        <f t="shared" si="17"/>
        <v>0</v>
      </c>
      <c r="CI37" s="169">
        <f t="shared" si="18"/>
        <v>0</v>
      </c>
      <c r="CJ37" s="169">
        <f t="shared" si="19"/>
        <v>0</v>
      </c>
      <c r="CK37" s="169">
        <f t="shared" si="20"/>
        <v>0</v>
      </c>
      <c r="CL37" s="169">
        <f t="shared" si="21"/>
        <v>0</v>
      </c>
      <c r="CM37" s="169">
        <f t="shared" si="22"/>
        <v>0</v>
      </c>
      <c r="CN37" s="169">
        <f t="shared" si="23"/>
        <v>0</v>
      </c>
      <c r="CO37" s="169">
        <f t="shared" si="24"/>
        <v>0</v>
      </c>
      <c r="CP37" s="169">
        <f t="shared" si="25"/>
        <v>0</v>
      </c>
      <c r="CQ37" s="169">
        <f t="shared" si="26"/>
        <v>0</v>
      </c>
      <c r="CR37" s="169">
        <f t="shared" si="27"/>
        <v>0</v>
      </c>
      <c r="CS37" s="169">
        <f t="shared" si="28"/>
        <v>0</v>
      </c>
      <c r="CT37" s="169">
        <f t="shared" si="29"/>
        <v>0</v>
      </c>
      <c r="CU37" s="169">
        <f t="shared" si="30"/>
        <v>0</v>
      </c>
      <c r="CV37" s="167">
        <f t="shared" si="31"/>
        <v>0</v>
      </c>
      <c r="CW37" s="167">
        <f t="shared" si="32"/>
        <v>0</v>
      </c>
      <c r="CX37" s="167">
        <f t="shared" si="33"/>
        <v>0</v>
      </c>
      <c r="CY37" s="167">
        <f t="shared" si="34"/>
        <v>0</v>
      </c>
      <c r="CZ37" s="167">
        <f t="shared" si="35"/>
        <v>0</v>
      </c>
      <c r="DA37" s="167">
        <f t="shared" si="36"/>
        <v>0</v>
      </c>
      <c r="DB37" s="167">
        <f t="shared" si="37"/>
        <v>0</v>
      </c>
      <c r="DC37" s="167">
        <f t="shared" si="38"/>
        <v>0</v>
      </c>
      <c r="DD37" s="167">
        <f t="shared" si="39"/>
        <v>0</v>
      </c>
      <c r="DE37" s="167">
        <f t="shared" si="40"/>
        <v>0</v>
      </c>
      <c r="DF37" s="167">
        <f t="shared" si="41"/>
        <v>0</v>
      </c>
      <c r="DG37" s="167">
        <f t="shared" si="42"/>
        <v>0</v>
      </c>
      <c r="DH37" s="167">
        <f t="shared" si="43"/>
        <v>0</v>
      </c>
      <c r="DI37" s="167">
        <f t="shared" si="44"/>
        <v>0</v>
      </c>
      <c r="DJ37" s="167">
        <f t="shared" si="45"/>
        <v>0</v>
      </c>
      <c r="DK37" s="167">
        <f t="shared" si="46"/>
        <v>0</v>
      </c>
      <c r="DL37" s="321">
        <f t="shared" si="47"/>
        <v>0</v>
      </c>
      <c r="DM37" s="324">
        <f t="shared" si="48"/>
        <v>0</v>
      </c>
      <c r="DN37" s="319">
        <f t="shared" si="49"/>
        <v>0</v>
      </c>
      <c r="DP37" s="327">
        <f t="shared" si="50"/>
        <v>0</v>
      </c>
      <c r="DQ37" s="328">
        <f t="shared" si="7"/>
        <v>0</v>
      </c>
      <c r="DR37" s="199">
        <f t="shared" si="8"/>
        <v>0</v>
      </c>
      <c r="DS37" s="199">
        <f t="shared" si="8"/>
        <v>0</v>
      </c>
      <c r="DT37" s="199">
        <f t="shared" si="8"/>
        <v>0</v>
      </c>
      <c r="DU37" s="199">
        <f t="shared" si="8"/>
        <v>0</v>
      </c>
      <c r="DV37" s="170">
        <f t="shared" si="127"/>
        <v>0</v>
      </c>
      <c r="DW37" s="169">
        <f t="shared" si="51"/>
        <v>0</v>
      </c>
      <c r="DX37" s="169">
        <f t="shared" si="52"/>
        <v>0</v>
      </c>
      <c r="DY37" s="169">
        <f t="shared" si="53"/>
        <v>0</v>
      </c>
      <c r="DZ37" s="169">
        <f t="shared" si="54"/>
        <v>0</v>
      </c>
      <c r="EA37" s="169">
        <f t="shared" si="55"/>
        <v>0</v>
      </c>
      <c r="EB37" s="169">
        <f t="shared" si="56"/>
        <v>0</v>
      </c>
      <c r="EC37" s="169">
        <f t="shared" si="57"/>
        <v>0</v>
      </c>
      <c r="ED37" s="169">
        <f t="shared" si="58"/>
        <v>0</v>
      </c>
      <c r="EE37" s="169">
        <f t="shared" si="59"/>
        <v>0</v>
      </c>
      <c r="EF37" s="169">
        <f t="shared" si="60"/>
        <v>0</v>
      </c>
      <c r="EG37" s="169">
        <f t="shared" si="61"/>
        <v>0</v>
      </c>
      <c r="EH37" s="169">
        <f t="shared" si="62"/>
        <v>0</v>
      </c>
      <c r="EI37" s="169">
        <f t="shared" si="63"/>
        <v>0</v>
      </c>
      <c r="EJ37" s="169">
        <f t="shared" si="64"/>
        <v>0</v>
      </c>
      <c r="EK37" s="169">
        <f t="shared" si="65"/>
        <v>0</v>
      </c>
      <c r="EL37" s="169">
        <f t="shared" si="66"/>
        <v>0</v>
      </c>
      <c r="EM37" s="169">
        <f t="shared" si="67"/>
        <v>0</v>
      </c>
      <c r="EN37" s="167">
        <f t="shared" si="68"/>
        <v>0</v>
      </c>
      <c r="EO37" s="167">
        <f t="shared" si="69"/>
        <v>0</v>
      </c>
      <c r="EP37" s="167">
        <f t="shared" si="70"/>
        <v>0</v>
      </c>
      <c r="EQ37" s="167">
        <f t="shared" si="71"/>
        <v>0</v>
      </c>
      <c r="ER37" s="167">
        <f t="shared" si="72"/>
        <v>0</v>
      </c>
      <c r="ES37" s="167">
        <f t="shared" si="73"/>
        <v>0</v>
      </c>
      <c r="ET37" s="167">
        <f t="shared" si="74"/>
        <v>0</v>
      </c>
      <c r="EU37" s="167">
        <f t="shared" si="75"/>
        <v>0</v>
      </c>
      <c r="EV37" s="167">
        <f t="shared" si="76"/>
        <v>0</v>
      </c>
      <c r="EW37" s="167">
        <f t="shared" si="77"/>
        <v>0</v>
      </c>
      <c r="EX37" s="167">
        <f t="shared" si="78"/>
        <v>0</v>
      </c>
      <c r="EY37" s="167">
        <f t="shared" si="79"/>
        <v>0</v>
      </c>
      <c r="EZ37" s="167">
        <f t="shared" si="80"/>
        <v>0</v>
      </c>
      <c r="FA37" s="167">
        <f t="shared" si="81"/>
        <v>0</v>
      </c>
      <c r="FB37" s="167">
        <f t="shared" si="82"/>
        <v>0</v>
      </c>
      <c r="FC37" s="167">
        <f t="shared" si="83"/>
        <v>0</v>
      </c>
      <c r="FD37" s="167">
        <f t="shared" si="84"/>
        <v>0</v>
      </c>
      <c r="FE37" s="168">
        <f t="shared" si="85"/>
        <v>0</v>
      </c>
      <c r="FF37" s="250">
        <f t="shared" si="86"/>
        <v>0</v>
      </c>
      <c r="FH37" s="325">
        <f t="shared" si="87"/>
        <v>0</v>
      </c>
      <c r="FI37" s="326">
        <f t="shared" si="88"/>
        <v>0</v>
      </c>
      <c r="FJ37" s="245">
        <f t="shared" si="89"/>
        <v>0</v>
      </c>
      <c r="FK37" s="245">
        <f t="shared" si="89"/>
        <v>0</v>
      </c>
      <c r="FL37" s="245">
        <f t="shared" si="89"/>
        <v>0</v>
      </c>
      <c r="FM37" s="245">
        <f t="shared" si="89"/>
        <v>0</v>
      </c>
      <c r="FN37" s="170">
        <f t="shared" si="90"/>
        <v>0</v>
      </c>
      <c r="FO37" s="169">
        <f t="shared" si="91"/>
        <v>0</v>
      </c>
      <c r="FP37" s="169">
        <f t="shared" si="92"/>
        <v>0</v>
      </c>
      <c r="FQ37" s="169">
        <f t="shared" si="93"/>
        <v>0</v>
      </c>
      <c r="FR37" s="169">
        <f t="shared" si="94"/>
        <v>0</v>
      </c>
      <c r="FS37" s="169">
        <f t="shared" si="95"/>
        <v>0</v>
      </c>
      <c r="FT37" s="169">
        <f t="shared" si="96"/>
        <v>0</v>
      </c>
      <c r="FU37" s="169">
        <f t="shared" si="97"/>
        <v>0</v>
      </c>
      <c r="FV37" s="169">
        <f t="shared" si="98"/>
        <v>0</v>
      </c>
      <c r="FW37" s="169">
        <f t="shared" si="99"/>
        <v>0</v>
      </c>
      <c r="FX37" s="169">
        <f t="shared" si="100"/>
        <v>0</v>
      </c>
      <c r="FY37" s="169">
        <f t="shared" si="101"/>
        <v>0</v>
      </c>
      <c r="FZ37" s="169">
        <f t="shared" si="102"/>
        <v>0</v>
      </c>
      <c r="GA37" s="169">
        <f t="shared" si="103"/>
        <v>0</v>
      </c>
      <c r="GB37" s="169">
        <f t="shared" si="104"/>
        <v>0</v>
      </c>
      <c r="GC37" s="169">
        <f t="shared" si="105"/>
        <v>0</v>
      </c>
      <c r="GD37" s="169">
        <f t="shared" si="106"/>
        <v>0</v>
      </c>
      <c r="GE37" s="169">
        <f t="shared" si="107"/>
        <v>0</v>
      </c>
      <c r="GF37" s="167">
        <f t="shared" si="108"/>
        <v>0</v>
      </c>
      <c r="GG37" s="167">
        <f t="shared" si="109"/>
        <v>0</v>
      </c>
      <c r="GH37" s="167">
        <f t="shared" si="110"/>
        <v>0</v>
      </c>
      <c r="GI37" s="167">
        <f t="shared" si="111"/>
        <v>0</v>
      </c>
      <c r="GJ37" s="167">
        <f t="shared" si="112"/>
        <v>0</v>
      </c>
      <c r="GK37" s="167">
        <f t="shared" si="113"/>
        <v>0</v>
      </c>
      <c r="GL37" s="167">
        <f t="shared" si="114"/>
        <v>0</v>
      </c>
      <c r="GM37" s="167">
        <f t="shared" si="115"/>
        <v>0</v>
      </c>
      <c r="GN37" s="167">
        <f t="shared" si="116"/>
        <v>0</v>
      </c>
      <c r="GO37" s="167">
        <f t="shared" si="117"/>
        <v>0</v>
      </c>
      <c r="GP37" s="167">
        <f t="shared" si="118"/>
        <v>0</v>
      </c>
      <c r="GQ37" s="167">
        <f t="shared" si="119"/>
        <v>0</v>
      </c>
      <c r="GR37" s="167">
        <f t="shared" si="120"/>
        <v>0</v>
      </c>
      <c r="GS37" s="167">
        <f t="shared" si="121"/>
        <v>0</v>
      </c>
      <c r="GT37" s="167">
        <f t="shared" si="122"/>
        <v>0</v>
      </c>
      <c r="GU37" s="167">
        <f t="shared" si="123"/>
        <v>0</v>
      </c>
      <c r="GV37" s="167">
        <f t="shared" si="124"/>
        <v>0</v>
      </c>
      <c r="GW37" s="168">
        <f t="shared" si="125"/>
        <v>0</v>
      </c>
      <c r="GX37" s="250">
        <f t="shared" si="126"/>
        <v>0</v>
      </c>
    </row>
    <row r="38" spans="1:206" ht="18" customHeight="1" thickBot="1" x14ac:dyDescent="0.3">
      <c r="A38" s="4"/>
      <c r="B38" s="180"/>
      <c r="C38" s="181"/>
      <c r="D38" s="180"/>
      <c r="E38" s="182"/>
      <c r="F38" s="604"/>
      <c r="G38" s="605"/>
      <c r="H38" s="349"/>
      <c r="I38" s="591"/>
      <c r="J38" s="592"/>
      <c r="K38" s="592"/>
      <c r="L38" s="592"/>
      <c r="M38" s="592"/>
      <c r="N38" s="592"/>
      <c r="O38" s="593"/>
      <c r="P38" s="309"/>
      <c r="Q38" s="308"/>
      <c r="R38" s="264"/>
      <c r="S38" s="304"/>
      <c r="T38" s="182"/>
      <c r="U38" s="235" t="str">
        <f t="shared" si="3"/>
        <v/>
      </c>
      <c r="V38" s="420"/>
      <c r="W38" s="606"/>
      <c r="X38" s="607"/>
      <c r="Y38" s="608"/>
      <c r="Z38" s="609"/>
      <c r="AA38" s="205"/>
      <c r="AB38" s="206"/>
      <c r="AC38" s="206"/>
      <c r="AD38" s="207"/>
      <c r="AE38" s="208"/>
      <c r="AF38" s="214"/>
      <c r="AG38" s="215"/>
      <c r="AH38" s="215"/>
      <c r="AI38" s="222"/>
      <c r="AJ38" s="278"/>
      <c r="AK38" s="598"/>
      <c r="AL38" s="599"/>
      <c r="AM38" s="610"/>
      <c r="AN38" s="611"/>
      <c r="AO38" s="471"/>
      <c r="AP38" s="472"/>
      <c r="AQ38" s="472"/>
      <c r="AR38" s="473"/>
      <c r="AS38" s="602"/>
      <c r="AT38" s="603"/>
      <c r="AU38" s="71" t="str">
        <f t="shared" si="129"/>
        <v/>
      </c>
      <c r="AV38" s="5"/>
      <c r="AW38" s="418">
        <f t="shared" si="9"/>
        <v>0</v>
      </c>
      <c r="AX38" s="423"/>
      <c r="AY38" s="424"/>
      <c r="AZ38" s="459"/>
      <c r="BD38" s="277"/>
      <c r="BE38" s="56"/>
      <c r="BF38" s="16"/>
      <c r="BG38" s="17" t="str">
        <f t="shared" si="128"/>
        <v/>
      </c>
      <c r="BH38" s="70" t="s">
        <v>276</v>
      </c>
      <c r="BI38" s="16" t="str">
        <f>IF(C14=41,"Ch","")</f>
        <v/>
      </c>
      <c r="BJ38" s="16"/>
      <c r="BK38" s="16"/>
      <c r="BL38" s="239"/>
      <c r="BM38" s="266"/>
      <c r="BN38" s="265" t="b">
        <v>0</v>
      </c>
      <c r="BO38" s="266" t="b">
        <v>0</v>
      </c>
      <c r="BP38" s="270" t="b">
        <v>0</v>
      </c>
      <c r="BR38" s="228">
        <f t="shared" si="10"/>
        <v>0</v>
      </c>
      <c r="BS38" s="16"/>
      <c r="BU38" s="219">
        <f t="shared" si="4"/>
        <v>0</v>
      </c>
      <c r="BV38" s="243">
        <f t="shared" si="5"/>
        <v>0</v>
      </c>
      <c r="BX38" s="331">
        <f t="shared" si="11"/>
        <v>0</v>
      </c>
      <c r="BY38" s="332">
        <f t="shared" si="12"/>
        <v>0</v>
      </c>
      <c r="BZ38" s="311">
        <f t="shared" si="6"/>
        <v>0</v>
      </c>
      <c r="CA38" s="53">
        <f t="shared" si="6"/>
        <v>0</v>
      </c>
      <c r="CB38" s="53">
        <f t="shared" si="6"/>
        <v>0</v>
      </c>
      <c r="CC38" s="53">
        <f t="shared" si="6"/>
        <v>0</v>
      </c>
      <c r="CD38" s="170">
        <f t="shared" si="13"/>
        <v>0</v>
      </c>
      <c r="CE38" s="169">
        <f t="shared" si="14"/>
        <v>0</v>
      </c>
      <c r="CF38" s="169">
        <f t="shared" si="15"/>
        <v>0</v>
      </c>
      <c r="CG38" s="169">
        <f t="shared" si="16"/>
        <v>0</v>
      </c>
      <c r="CH38" s="169">
        <f t="shared" si="17"/>
        <v>0</v>
      </c>
      <c r="CI38" s="169">
        <f t="shared" si="18"/>
        <v>0</v>
      </c>
      <c r="CJ38" s="169">
        <f t="shared" si="19"/>
        <v>0</v>
      </c>
      <c r="CK38" s="169">
        <f t="shared" si="20"/>
        <v>0</v>
      </c>
      <c r="CL38" s="169">
        <f t="shared" si="21"/>
        <v>0</v>
      </c>
      <c r="CM38" s="169">
        <f t="shared" si="22"/>
        <v>0</v>
      </c>
      <c r="CN38" s="169">
        <f t="shared" si="23"/>
        <v>0</v>
      </c>
      <c r="CO38" s="169">
        <f t="shared" si="24"/>
        <v>0</v>
      </c>
      <c r="CP38" s="169">
        <f t="shared" si="25"/>
        <v>0</v>
      </c>
      <c r="CQ38" s="169">
        <f t="shared" si="26"/>
        <v>0</v>
      </c>
      <c r="CR38" s="169">
        <f t="shared" si="27"/>
        <v>0</v>
      </c>
      <c r="CS38" s="169">
        <f t="shared" si="28"/>
        <v>0</v>
      </c>
      <c r="CT38" s="169">
        <f t="shared" si="29"/>
        <v>0</v>
      </c>
      <c r="CU38" s="169">
        <f t="shared" si="30"/>
        <v>0</v>
      </c>
      <c r="CV38" s="167">
        <f t="shared" si="31"/>
        <v>0</v>
      </c>
      <c r="CW38" s="167">
        <f t="shared" si="32"/>
        <v>0</v>
      </c>
      <c r="CX38" s="167">
        <f t="shared" si="33"/>
        <v>0</v>
      </c>
      <c r="CY38" s="167">
        <f t="shared" si="34"/>
        <v>0</v>
      </c>
      <c r="CZ38" s="167">
        <f t="shared" si="35"/>
        <v>0</v>
      </c>
      <c r="DA38" s="167">
        <f t="shared" si="36"/>
        <v>0</v>
      </c>
      <c r="DB38" s="167">
        <f t="shared" si="37"/>
        <v>0</v>
      </c>
      <c r="DC38" s="167">
        <f t="shared" si="38"/>
        <v>0</v>
      </c>
      <c r="DD38" s="167">
        <f t="shared" si="39"/>
        <v>0</v>
      </c>
      <c r="DE38" s="167">
        <f t="shared" si="40"/>
        <v>0</v>
      </c>
      <c r="DF38" s="167">
        <f t="shared" si="41"/>
        <v>0</v>
      </c>
      <c r="DG38" s="167">
        <f t="shared" si="42"/>
        <v>0</v>
      </c>
      <c r="DH38" s="167">
        <f t="shared" si="43"/>
        <v>0</v>
      </c>
      <c r="DI38" s="167">
        <f t="shared" si="44"/>
        <v>0</v>
      </c>
      <c r="DJ38" s="167">
        <f t="shared" si="45"/>
        <v>0</v>
      </c>
      <c r="DK38" s="167">
        <f t="shared" si="46"/>
        <v>0</v>
      </c>
      <c r="DL38" s="321">
        <f t="shared" si="47"/>
        <v>0</v>
      </c>
      <c r="DM38" s="324">
        <f t="shared" si="48"/>
        <v>0</v>
      </c>
      <c r="DN38" s="319">
        <f t="shared" si="49"/>
        <v>0</v>
      </c>
      <c r="DP38" s="327">
        <f t="shared" si="50"/>
        <v>0</v>
      </c>
      <c r="DQ38" s="328">
        <f t="shared" si="7"/>
        <v>0</v>
      </c>
      <c r="DR38" s="199">
        <f t="shared" si="8"/>
        <v>0</v>
      </c>
      <c r="DS38" s="199">
        <f t="shared" si="8"/>
        <v>0</v>
      </c>
      <c r="DT38" s="199">
        <f t="shared" si="8"/>
        <v>0</v>
      </c>
      <c r="DU38" s="199">
        <f t="shared" si="8"/>
        <v>0</v>
      </c>
      <c r="DV38" s="170">
        <f t="shared" si="127"/>
        <v>0</v>
      </c>
      <c r="DW38" s="169">
        <f t="shared" si="51"/>
        <v>0</v>
      </c>
      <c r="DX38" s="169">
        <f t="shared" si="52"/>
        <v>0</v>
      </c>
      <c r="DY38" s="169">
        <f t="shared" si="53"/>
        <v>0</v>
      </c>
      <c r="DZ38" s="169">
        <f t="shared" si="54"/>
        <v>0</v>
      </c>
      <c r="EA38" s="169">
        <f t="shared" si="55"/>
        <v>0</v>
      </c>
      <c r="EB38" s="169">
        <f t="shared" si="56"/>
        <v>0</v>
      </c>
      <c r="EC38" s="169">
        <f t="shared" si="57"/>
        <v>0</v>
      </c>
      <c r="ED38" s="169">
        <f t="shared" si="58"/>
        <v>0</v>
      </c>
      <c r="EE38" s="169">
        <f t="shared" si="59"/>
        <v>0</v>
      </c>
      <c r="EF38" s="169">
        <f t="shared" si="60"/>
        <v>0</v>
      </c>
      <c r="EG38" s="169">
        <f t="shared" si="61"/>
        <v>0</v>
      </c>
      <c r="EH38" s="169">
        <f t="shared" si="62"/>
        <v>0</v>
      </c>
      <c r="EI38" s="169">
        <f t="shared" si="63"/>
        <v>0</v>
      </c>
      <c r="EJ38" s="169">
        <f t="shared" si="64"/>
        <v>0</v>
      </c>
      <c r="EK38" s="169">
        <f t="shared" si="65"/>
        <v>0</v>
      </c>
      <c r="EL38" s="169">
        <f t="shared" si="66"/>
        <v>0</v>
      </c>
      <c r="EM38" s="169">
        <f t="shared" si="67"/>
        <v>0</v>
      </c>
      <c r="EN38" s="167">
        <f t="shared" si="68"/>
        <v>0</v>
      </c>
      <c r="EO38" s="167">
        <f t="shared" si="69"/>
        <v>0</v>
      </c>
      <c r="EP38" s="167">
        <f t="shared" si="70"/>
        <v>0</v>
      </c>
      <c r="EQ38" s="167">
        <f t="shared" si="71"/>
        <v>0</v>
      </c>
      <c r="ER38" s="167">
        <f t="shared" si="72"/>
        <v>0</v>
      </c>
      <c r="ES38" s="167">
        <f t="shared" si="73"/>
        <v>0</v>
      </c>
      <c r="ET38" s="167">
        <f t="shared" si="74"/>
        <v>0</v>
      </c>
      <c r="EU38" s="167">
        <f t="shared" si="75"/>
        <v>0</v>
      </c>
      <c r="EV38" s="167">
        <f t="shared" si="76"/>
        <v>0</v>
      </c>
      <c r="EW38" s="167">
        <f t="shared" si="77"/>
        <v>0</v>
      </c>
      <c r="EX38" s="167">
        <f t="shared" si="78"/>
        <v>0</v>
      </c>
      <c r="EY38" s="167">
        <f t="shared" si="79"/>
        <v>0</v>
      </c>
      <c r="EZ38" s="167">
        <f t="shared" si="80"/>
        <v>0</v>
      </c>
      <c r="FA38" s="167">
        <f t="shared" si="81"/>
        <v>0</v>
      </c>
      <c r="FB38" s="167">
        <f t="shared" si="82"/>
        <v>0</v>
      </c>
      <c r="FC38" s="167">
        <f t="shared" si="83"/>
        <v>0</v>
      </c>
      <c r="FD38" s="167">
        <f t="shared" si="84"/>
        <v>0</v>
      </c>
      <c r="FE38" s="168">
        <f t="shared" si="85"/>
        <v>0</v>
      </c>
      <c r="FF38" s="250">
        <f t="shared" si="86"/>
        <v>0</v>
      </c>
      <c r="FH38" s="325">
        <f t="shared" si="87"/>
        <v>0</v>
      </c>
      <c r="FI38" s="326">
        <f t="shared" si="88"/>
        <v>0</v>
      </c>
      <c r="FJ38" s="245">
        <f t="shared" si="89"/>
        <v>0</v>
      </c>
      <c r="FK38" s="245">
        <f t="shared" si="89"/>
        <v>0</v>
      </c>
      <c r="FL38" s="245">
        <f t="shared" si="89"/>
        <v>0</v>
      </c>
      <c r="FM38" s="245">
        <f t="shared" si="89"/>
        <v>0</v>
      </c>
      <c r="FN38" s="170">
        <f t="shared" si="90"/>
        <v>0</v>
      </c>
      <c r="FO38" s="169">
        <f t="shared" si="91"/>
        <v>0</v>
      </c>
      <c r="FP38" s="169">
        <f t="shared" si="92"/>
        <v>0</v>
      </c>
      <c r="FQ38" s="169">
        <f t="shared" si="93"/>
        <v>0</v>
      </c>
      <c r="FR38" s="169">
        <f t="shared" si="94"/>
        <v>0</v>
      </c>
      <c r="FS38" s="169">
        <f t="shared" si="95"/>
        <v>0</v>
      </c>
      <c r="FT38" s="169">
        <f t="shared" si="96"/>
        <v>0</v>
      </c>
      <c r="FU38" s="169">
        <f t="shared" si="97"/>
        <v>0</v>
      </c>
      <c r="FV38" s="169">
        <f t="shared" si="98"/>
        <v>0</v>
      </c>
      <c r="FW38" s="169">
        <f t="shared" si="99"/>
        <v>0</v>
      </c>
      <c r="FX38" s="169">
        <f t="shared" si="100"/>
        <v>0</v>
      </c>
      <c r="FY38" s="169">
        <f t="shared" si="101"/>
        <v>0</v>
      </c>
      <c r="FZ38" s="169">
        <f t="shared" si="102"/>
        <v>0</v>
      </c>
      <c r="GA38" s="169">
        <f t="shared" si="103"/>
        <v>0</v>
      </c>
      <c r="GB38" s="169">
        <f t="shared" si="104"/>
        <v>0</v>
      </c>
      <c r="GC38" s="169">
        <f t="shared" si="105"/>
        <v>0</v>
      </c>
      <c r="GD38" s="169">
        <f t="shared" si="106"/>
        <v>0</v>
      </c>
      <c r="GE38" s="169">
        <f t="shared" si="107"/>
        <v>0</v>
      </c>
      <c r="GF38" s="167">
        <f t="shared" si="108"/>
        <v>0</v>
      </c>
      <c r="GG38" s="167">
        <f t="shared" si="109"/>
        <v>0</v>
      </c>
      <c r="GH38" s="167">
        <f t="shared" si="110"/>
        <v>0</v>
      </c>
      <c r="GI38" s="167">
        <f t="shared" si="111"/>
        <v>0</v>
      </c>
      <c r="GJ38" s="167">
        <f t="shared" si="112"/>
        <v>0</v>
      </c>
      <c r="GK38" s="167">
        <f t="shared" si="113"/>
        <v>0</v>
      </c>
      <c r="GL38" s="167">
        <f t="shared" si="114"/>
        <v>0</v>
      </c>
      <c r="GM38" s="167">
        <f t="shared" si="115"/>
        <v>0</v>
      </c>
      <c r="GN38" s="167">
        <f t="shared" si="116"/>
        <v>0</v>
      </c>
      <c r="GO38" s="167">
        <f t="shared" si="117"/>
        <v>0</v>
      </c>
      <c r="GP38" s="167">
        <f t="shared" si="118"/>
        <v>0</v>
      </c>
      <c r="GQ38" s="167">
        <f t="shared" si="119"/>
        <v>0</v>
      </c>
      <c r="GR38" s="167">
        <f t="shared" si="120"/>
        <v>0</v>
      </c>
      <c r="GS38" s="167">
        <f t="shared" si="121"/>
        <v>0</v>
      </c>
      <c r="GT38" s="167">
        <f t="shared" si="122"/>
        <v>0</v>
      </c>
      <c r="GU38" s="167">
        <f t="shared" si="123"/>
        <v>0</v>
      </c>
      <c r="GV38" s="167">
        <f t="shared" si="124"/>
        <v>0</v>
      </c>
      <c r="GW38" s="168">
        <f t="shared" si="125"/>
        <v>0</v>
      </c>
      <c r="GX38" s="250">
        <f t="shared" si="126"/>
        <v>0</v>
      </c>
    </row>
    <row r="39" spans="1:206" ht="18" customHeight="1" thickBot="1" x14ac:dyDescent="0.3">
      <c r="A39" s="4"/>
      <c r="B39" s="180"/>
      <c r="C39" s="181"/>
      <c r="D39" s="180"/>
      <c r="E39" s="182"/>
      <c r="F39" s="604"/>
      <c r="G39" s="605"/>
      <c r="H39" s="349"/>
      <c r="I39" s="591"/>
      <c r="J39" s="592"/>
      <c r="K39" s="592"/>
      <c r="L39" s="592"/>
      <c r="M39" s="592"/>
      <c r="N39" s="592"/>
      <c r="O39" s="593"/>
      <c r="P39" s="308"/>
      <c r="Q39" s="308"/>
      <c r="R39" s="264"/>
      <c r="S39" s="304"/>
      <c r="T39" s="182"/>
      <c r="U39" s="235" t="str">
        <f t="shared" si="3"/>
        <v/>
      </c>
      <c r="V39" s="420"/>
      <c r="W39" s="606"/>
      <c r="X39" s="607"/>
      <c r="Y39" s="608"/>
      <c r="Z39" s="609"/>
      <c r="AA39" s="205"/>
      <c r="AB39" s="206"/>
      <c r="AC39" s="206"/>
      <c r="AD39" s="207"/>
      <c r="AE39" s="208"/>
      <c r="AF39" s="214"/>
      <c r="AG39" s="215"/>
      <c r="AH39" s="215"/>
      <c r="AI39" s="222"/>
      <c r="AJ39" s="278"/>
      <c r="AK39" s="598"/>
      <c r="AL39" s="599"/>
      <c r="AM39" s="610"/>
      <c r="AN39" s="611"/>
      <c r="AO39" s="471"/>
      <c r="AP39" s="472"/>
      <c r="AQ39" s="472"/>
      <c r="AR39" s="473"/>
      <c r="AS39" s="602"/>
      <c r="AT39" s="603"/>
      <c r="AU39" s="71" t="str">
        <f t="shared" si="129"/>
        <v/>
      </c>
      <c r="AV39" s="5"/>
      <c r="AW39" s="418">
        <f t="shared" si="9"/>
        <v>0</v>
      </c>
      <c r="AX39" s="423"/>
      <c r="AY39" s="424"/>
      <c r="AZ39" s="459"/>
      <c r="BD39" s="277"/>
      <c r="BE39" s="56"/>
      <c r="BF39" s="16"/>
      <c r="BG39" s="17" t="str">
        <f t="shared" si="128"/>
        <v/>
      </c>
      <c r="BM39" s="266"/>
      <c r="BN39" s="265" t="b">
        <v>0</v>
      </c>
      <c r="BO39" s="266" t="b">
        <v>0</v>
      </c>
      <c r="BP39" s="270" t="b">
        <v>0</v>
      </c>
      <c r="BR39" s="228">
        <f t="shared" si="10"/>
        <v>0</v>
      </c>
      <c r="BS39" s="16"/>
      <c r="BU39" s="219">
        <f t="shared" si="4"/>
        <v>0</v>
      </c>
      <c r="BV39" s="243">
        <f t="shared" si="5"/>
        <v>0</v>
      </c>
      <c r="BX39" s="331">
        <f t="shared" si="11"/>
        <v>0</v>
      </c>
      <c r="BY39" s="332">
        <f t="shared" si="12"/>
        <v>0</v>
      </c>
      <c r="BZ39" s="311">
        <f t="shared" si="6"/>
        <v>0</v>
      </c>
      <c r="CA39" s="53">
        <f t="shared" si="6"/>
        <v>0</v>
      </c>
      <c r="CB39" s="53">
        <f t="shared" si="6"/>
        <v>0</v>
      </c>
      <c r="CC39" s="53">
        <f t="shared" si="6"/>
        <v>0</v>
      </c>
      <c r="CD39" s="170">
        <f t="shared" si="13"/>
        <v>0</v>
      </c>
      <c r="CE39" s="169">
        <f t="shared" si="14"/>
        <v>0</v>
      </c>
      <c r="CF39" s="169">
        <f t="shared" si="15"/>
        <v>0</v>
      </c>
      <c r="CG39" s="169">
        <f t="shared" si="16"/>
        <v>0</v>
      </c>
      <c r="CH39" s="169">
        <f t="shared" si="17"/>
        <v>0</v>
      </c>
      <c r="CI39" s="169">
        <f t="shared" si="18"/>
        <v>0</v>
      </c>
      <c r="CJ39" s="169">
        <f t="shared" si="19"/>
        <v>0</v>
      </c>
      <c r="CK39" s="169">
        <f t="shared" si="20"/>
        <v>0</v>
      </c>
      <c r="CL39" s="169">
        <f t="shared" si="21"/>
        <v>0</v>
      </c>
      <c r="CM39" s="169">
        <f t="shared" si="22"/>
        <v>0</v>
      </c>
      <c r="CN39" s="169">
        <f t="shared" si="23"/>
        <v>0</v>
      </c>
      <c r="CO39" s="169">
        <f t="shared" si="24"/>
        <v>0</v>
      </c>
      <c r="CP39" s="169">
        <f t="shared" si="25"/>
        <v>0</v>
      </c>
      <c r="CQ39" s="169">
        <f t="shared" si="26"/>
        <v>0</v>
      </c>
      <c r="CR39" s="169">
        <f t="shared" si="27"/>
        <v>0</v>
      </c>
      <c r="CS39" s="169">
        <f t="shared" si="28"/>
        <v>0</v>
      </c>
      <c r="CT39" s="169">
        <f t="shared" si="29"/>
        <v>0</v>
      </c>
      <c r="CU39" s="169">
        <f t="shared" si="30"/>
        <v>0</v>
      </c>
      <c r="CV39" s="167">
        <f t="shared" si="31"/>
        <v>0</v>
      </c>
      <c r="CW39" s="167">
        <f t="shared" si="32"/>
        <v>0</v>
      </c>
      <c r="CX39" s="167">
        <f t="shared" si="33"/>
        <v>0</v>
      </c>
      <c r="CY39" s="167">
        <f t="shared" si="34"/>
        <v>0</v>
      </c>
      <c r="CZ39" s="167">
        <f t="shared" si="35"/>
        <v>0</v>
      </c>
      <c r="DA39" s="167">
        <f t="shared" si="36"/>
        <v>0</v>
      </c>
      <c r="DB39" s="167">
        <f t="shared" si="37"/>
        <v>0</v>
      </c>
      <c r="DC39" s="167">
        <f t="shared" si="38"/>
        <v>0</v>
      </c>
      <c r="DD39" s="167">
        <f t="shared" si="39"/>
        <v>0</v>
      </c>
      <c r="DE39" s="167">
        <f t="shared" si="40"/>
        <v>0</v>
      </c>
      <c r="DF39" s="167">
        <f t="shared" si="41"/>
        <v>0</v>
      </c>
      <c r="DG39" s="167">
        <f t="shared" si="42"/>
        <v>0</v>
      </c>
      <c r="DH39" s="167">
        <f t="shared" si="43"/>
        <v>0</v>
      </c>
      <c r="DI39" s="167">
        <f t="shared" si="44"/>
        <v>0</v>
      </c>
      <c r="DJ39" s="167">
        <f t="shared" si="45"/>
        <v>0</v>
      </c>
      <c r="DK39" s="167">
        <f t="shared" si="46"/>
        <v>0</v>
      </c>
      <c r="DL39" s="321">
        <f t="shared" si="47"/>
        <v>0</v>
      </c>
      <c r="DM39" s="324">
        <f t="shared" si="48"/>
        <v>0</v>
      </c>
      <c r="DN39" s="319">
        <f t="shared" si="49"/>
        <v>0</v>
      </c>
      <c r="DP39" s="327">
        <f t="shared" si="50"/>
        <v>0</v>
      </c>
      <c r="DQ39" s="328">
        <f t="shared" si="7"/>
        <v>0</v>
      </c>
      <c r="DR39" s="199">
        <f t="shared" si="8"/>
        <v>0</v>
      </c>
      <c r="DS39" s="199">
        <f t="shared" si="8"/>
        <v>0</v>
      </c>
      <c r="DT39" s="199">
        <f t="shared" si="8"/>
        <v>0</v>
      </c>
      <c r="DU39" s="199">
        <f t="shared" si="8"/>
        <v>0</v>
      </c>
      <c r="DV39" s="170">
        <f t="shared" si="127"/>
        <v>0</v>
      </c>
      <c r="DW39" s="169">
        <f t="shared" si="51"/>
        <v>0</v>
      </c>
      <c r="DX39" s="169">
        <f t="shared" si="52"/>
        <v>0</v>
      </c>
      <c r="DY39" s="169">
        <f t="shared" si="53"/>
        <v>0</v>
      </c>
      <c r="DZ39" s="169">
        <f t="shared" si="54"/>
        <v>0</v>
      </c>
      <c r="EA39" s="169">
        <f t="shared" si="55"/>
        <v>0</v>
      </c>
      <c r="EB39" s="169">
        <f t="shared" si="56"/>
        <v>0</v>
      </c>
      <c r="EC39" s="169">
        <f t="shared" si="57"/>
        <v>0</v>
      </c>
      <c r="ED39" s="169">
        <f t="shared" si="58"/>
        <v>0</v>
      </c>
      <c r="EE39" s="169">
        <f t="shared" si="59"/>
        <v>0</v>
      </c>
      <c r="EF39" s="169">
        <f t="shared" si="60"/>
        <v>0</v>
      </c>
      <c r="EG39" s="169">
        <f t="shared" si="61"/>
        <v>0</v>
      </c>
      <c r="EH39" s="169">
        <f t="shared" si="62"/>
        <v>0</v>
      </c>
      <c r="EI39" s="169">
        <f t="shared" si="63"/>
        <v>0</v>
      </c>
      <c r="EJ39" s="169">
        <f t="shared" si="64"/>
        <v>0</v>
      </c>
      <c r="EK39" s="169">
        <f t="shared" si="65"/>
        <v>0</v>
      </c>
      <c r="EL39" s="169">
        <f t="shared" si="66"/>
        <v>0</v>
      </c>
      <c r="EM39" s="169">
        <f t="shared" si="67"/>
        <v>0</v>
      </c>
      <c r="EN39" s="167">
        <f t="shared" si="68"/>
        <v>0</v>
      </c>
      <c r="EO39" s="167">
        <f t="shared" si="69"/>
        <v>0</v>
      </c>
      <c r="EP39" s="167">
        <f t="shared" si="70"/>
        <v>0</v>
      </c>
      <c r="EQ39" s="167">
        <f t="shared" si="71"/>
        <v>0</v>
      </c>
      <c r="ER39" s="167">
        <f t="shared" si="72"/>
        <v>0</v>
      </c>
      <c r="ES39" s="167">
        <f t="shared" si="73"/>
        <v>0</v>
      </c>
      <c r="ET39" s="167">
        <f t="shared" si="74"/>
        <v>0</v>
      </c>
      <c r="EU39" s="167">
        <f t="shared" si="75"/>
        <v>0</v>
      </c>
      <c r="EV39" s="167">
        <f t="shared" si="76"/>
        <v>0</v>
      </c>
      <c r="EW39" s="167">
        <f t="shared" si="77"/>
        <v>0</v>
      </c>
      <c r="EX39" s="167">
        <f t="shared" si="78"/>
        <v>0</v>
      </c>
      <c r="EY39" s="167">
        <f t="shared" si="79"/>
        <v>0</v>
      </c>
      <c r="EZ39" s="167">
        <f t="shared" si="80"/>
        <v>0</v>
      </c>
      <c r="FA39" s="167">
        <f t="shared" si="81"/>
        <v>0</v>
      </c>
      <c r="FB39" s="167">
        <f t="shared" si="82"/>
        <v>0</v>
      </c>
      <c r="FC39" s="167">
        <f t="shared" si="83"/>
        <v>0</v>
      </c>
      <c r="FD39" s="167">
        <f t="shared" si="84"/>
        <v>0</v>
      </c>
      <c r="FE39" s="168">
        <f t="shared" si="85"/>
        <v>0</v>
      </c>
      <c r="FF39" s="250">
        <f t="shared" si="86"/>
        <v>0</v>
      </c>
      <c r="FH39" s="325">
        <f t="shared" si="87"/>
        <v>0</v>
      </c>
      <c r="FI39" s="326">
        <f t="shared" si="88"/>
        <v>0</v>
      </c>
      <c r="FJ39" s="245">
        <f t="shared" si="89"/>
        <v>0</v>
      </c>
      <c r="FK39" s="245">
        <f t="shared" si="89"/>
        <v>0</v>
      </c>
      <c r="FL39" s="245">
        <f t="shared" si="89"/>
        <v>0</v>
      </c>
      <c r="FM39" s="245">
        <f t="shared" si="89"/>
        <v>0</v>
      </c>
      <c r="FN39" s="170">
        <f t="shared" si="90"/>
        <v>0</v>
      </c>
      <c r="FO39" s="169">
        <f t="shared" si="91"/>
        <v>0</v>
      </c>
      <c r="FP39" s="169">
        <f t="shared" si="92"/>
        <v>0</v>
      </c>
      <c r="FQ39" s="169">
        <f t="shared" si="93"/>
        <v>0</v>
      </c>
      <c r="FR39" s="169">
        <f t="shared" si="94"/>
        <v>0</v>
      </c>
      <c r="FS39" s="169">
        <f t="shared" si="95"/>
        <v>0</v>
      </c>
      <c r="FT39" s="169">
        <f t="shared" si="96"/>
        <v>0</v>
      </c>
      <c r="FU39" s="169">
        <f t="shared" si="97"/>
        <v>0</v>
      </c>
      <c r="FV39" s="169">
        <f t="shared" si="98"/>
        <v>0</v>
      </c>
      <c r="FW39" s="169">
        <f t="shared" si="99"/>
        <v>0</v>
      </c>
      <c r="FX39" s="169">
        <f t="shared" si="100"/>
        <v>0</v>
      </c>
      <c r="FY39" s="169">
        <f t="shared" si="101"/>
        <v>0</v>
      </c>
      <c r="FZ39" s="169">
        <f t="shared" si="102"/>
        <v>0</v>
      </c>
      <c r="GA39" s="169">
        <f t="shared" si="103"/>
        <v>0</v>
      </c>
      <c r="GB39" s="169">
        <f t="shared" si="104"/>
        <v>0</v>
      </c>
      <c r="GC39" s="169">
        <f t="shared" si="105"/>
        <v>0</v>
      </c>
      <c r="GD39" s="169">
        <f t="shared" si="106"/>
        <v>0</v>
      </c>
      <c r="GE39" s="169">
        <f t="shared" si="107"/>
        <v>0</v>
      </c>
      <c r="GF39" s="167">
        <f t="shared" si="108"/>
        <v>0</v>
      </c>
      <c r="GG39" s="167">
        <f t="shared" si="109"/>
        <v>0</v>
      </c>
      <c r="GH39" s="167">
        <f t="shared" si="110"/>
        <v>0</v>
      </c>
      <c r="GI39" s="167">
        <f t="shared" si="111"/>
        <v>0</v>
      </c>
      <c r="GJ39" s="167">
        <f t="shared" si="112"/>
        <v>0</v>
      </c>
      <c r="GK39" s="167">
        <f t="shared" si="113"/>
        <v>0</v>
      </c>
      <c r="GL39" s="167">
        <f t="shared" si="114"/>
        <v>0</v>
      </c>
      <c r="GM39" s="167">
        <f t="shared" si="115"/>
        <v>0</v>
      </c>
      <c r="GN39" s="167">
        <f t="shared" si="116"/>
        <v>0</v>
      </c>
      <c r="GO39" s="167">
        <f t="shared" si="117"/>
        <v>0</v>
      </c>
      <c r="GP39" s="167">
        <f t="shared" si="118"/>
        <v>0</v>
      </c>
      <c r="GQ39" s="167">
        <f t="shared" si="119"/>
        <v>0</v>
      </c>
      <c r="GR39" s="167">
        <f t="shared" si="120"/>
        <v>0</v>
      </c>
      <c r="GS39" s="167">
        <f t="shared" si="121"/>
        <v>0</v>
      </c>
      <c r="GT39" s="167">
        <f t="shared" si="122"/>
        <v>0</v>
      </c>
      <c r="GU39" s="167">
        <f t="shared" si="123"/>
        <v>0</v>
      </c>
      <c r="GV39" s="167">
        <f t="shared" si="124"/>
        <v>0</v>
      </c>
      <c r="GW39" s="168">
        <f t="shared" si="125"/>
        <v>0</v>
      </c>
      <c r="GX39" s="250">
        <f t="shared" si="126"/>
        <v>0</v>
      </c>
    </row>
    <row r="40" spans="1:206" ht="18" customHeight="1" thickBot="1" x14ac:dyDescent="0.3">
      <c r="A40" s="27"/>
      <c r="B40" s="272"/>
      <c r="C40" s="271"/>
      <c r="D40" s="272"/>
      <c r="E40" s="273"/>
      <c r="F40" s="709"/>
      <c r="G40" s="710"/>
      <c r="H40" s="350"/>
      <c r="I40" s="711"/>
      <c r="J40" s="712"/>
      <c r="K40" s="712"/>
      <c r="L40" s="712"/>
      <c r="M40" s="712"/>
      <c r="N40" s="712"/>
      <c r="O40" s="713"/>
      <c r="P40" s="465"/>
      <c r="Q40" s="465"/>
      <c r="R40" s="466"/>
      <c r="S40" s="467"/>
      <c r="T40" s="273"/>
      <c r="U40" s="415" t="str">
        <f t="shared" si="3"/>
        <v/>
      </c>
      <c r="V40" s="440"/>
      <c r="W40" s="714"/>
      <c r="X40" s="715"/>
      <c r="Y40" s="716"/>
      <c r="Z40" s="717"/>
      <c r="AA40" s="398"/>
      <c r="AB40" s="399"/>
      <c r="AC40" s="399"/>
      <c r="AD40" s="400"/>
      <c r="AE40" s="401"/>
      <c r="AF40" s="402"/>
      <c r="AG40" s="403"/>
      <c r="AH40" s="403"/>
      <c r="AI40" s="404"/>
      <c r="AJ40" s="405"/>
      <c r="AK40" s="718"/>
      <c r="AL40" s="719"/>
      <c r="AM40" s="720"/>
      <c r="AN40" s="611"/>
      <c r="AO40" s="477"/>
      <c r="AP40" s="478"/>
      <c r="AQ40" s="478"/>
      <c r="AR40" s="479"/>
      <c r="AS40" s="721"/>
      <c r="AT40" s="722"/>
      <c r="AU40" s="71" t="str">
        <f t="shared" si="129"/>
        <v/>
      </c>
      <c r="AV40" s="5"/>
      <c r="AW40" s="418">
        <f t="shared" si="9"/>
        <v>0</v>
      </c>
      <c r="AX40" s="423"/>
      <c r="AY40" s="424"/>
      <c r="AZ40" s="459"/>
      <c r="BD40" s="277"/>
      <c r="BE40" s="56"/>
      <c r="BF40" s="16"/>
      <c r="BG40" s="17" t="str">
        <f t="shared" si="128"/>
        <v/>
      </c>
      <c r="BH40" s="16" t="b">
        <v>1</v>
      </c>
      <c r="BJ40" s="233" t="s">
        <v>2277</v>
      </c>
      <c r="BM40" s="266"/>
      <c r="BN40" s="265" t="b">
        <v>0</v>
      </c>
      <c r="BO40" s="266" t="b">
        <v>0</v>
      </c>
      <c r="BP40" s="270" t="b">
        <v>0</v>
      </c>
      <c r="BR40" s="242">
        <f t="shared" si="10"/>
        <v>0</v>
      </c>
      <c r="BS40" s="16"/>
      <c r="BU40" s="219">
        <f t="shared" si="4"/>
        <v>0</v>
      </c>
      <c r="BV40" s="243">
        <f t="shared" si="5"/>
        <v>0</v>
      </c>
      <c r="BX40" s="331">
        <f t="shared" si="11"/>
        <v>0</v>
      </c>
      <c r="BY40" s="332">
        <f t="shared" si="12"/>
        <v>0</v>
      </c>
      <c r="BZ40" s="312">
        <f t="shared" si="6"/>
        <v>0</v>
      </c>
      <c r="CA40" s="251">
        <f t="shared" si="6"/>
        <v>0</v>
      </c>
      <c r="CB40" s="251">
        <f t="shared" si="6"/>
        <v>0</v>
      </c>
      <c r="CC40" s="251">
        <f t="shared" si="6"/>
        <v>0</v>
      </c>
      <c r="CD40" s="170">
        <f t="shared" si="13"/>
        <v>0</v>
      </c>
      <c r="CE40" s="252">
        <f t="shared" si="14"/>
        <v>0</v>
      </c>
      <c r="CF40" s="252">
        <f t="shared" si="15"/>
        <v>0</v>
      </c>
      <c r="CG40" s="252">
        <f t="shared" si="16"/>
        <v>0</v>
      </c>
      <c r="CH40" s="252">
        <f t="shared" si="17"/>
        <v>0</v>
      </c>
      <c r="CI40" s="252">
        <f t="shared" si="18"/>
        <v>0</v>
      </c>
      <c r="CJ40" s="252">
        <f t="shared" si="19"/>
        <v>0</v>
      </c>
      <c r="CK40" s="252">
        <f t="shared" si="20"/>
        <v>0</v>
      </c>
      <c r="CL40" s="252">
        <f t="shared" si="21"/>
        <v>0</v>
      </c>
      <c r="CM40" s="252">
        <f t="shared" si="22"/>
        <v>0</v>
      </c>
      <c r="CN40" s="252">
        <f t="shared" si="23"/>
        <v>0</v>
      </c>
      <c r="CO40" s="252">
        <f t="shared" si="24"/>
        <v>0</v>
      </c>
      <c r="CP40" s="252">
        <f t="shared" si="25"/>
        <v>0</v>
      </c>
      <c r="CQ40" s="252">
        <f t="shared" si="26"/>
        <v>0</v>
      </c>
      <c r="CR40" s="252">
        <f t="shared" si="27"/>
        <v>0</v>
      </c>
      <c r="CS40" s="252">
        <f t="shared" si="28"/>
        <v>0</v>
      </c>
      <c r="CT40" s="252">
        <f t="shared" si="29"/>
        <v>0</v>
      </c>
      <c r="CU40" s="252">
        <f t="shared" si="30"/>
        <v>0</v>
      </c>
      <c r="CV40" s="253">
        <f t="shared" si="31"/>
        <v>0</v>
      </c>
      <c r="CW40" s="253">
        <f t="shared" si="32"/>
        <v>0</v>
      </c>
      <c r="CX40" s="253">
        <f t="shared" si="33"/>
        <v>0</v>
      </c>
      <c r="CY40" s="253">
        <f t="shared" si="34"/>
        <v>0</v>
      </c>
      <c r="CZ40" s="253">
        <f t="shared" si="35"/>
        <v>0</v>
      </c>
      <c r="DA40" s="253">
        <f t="shared" si="36"/>
        <v>0</v>
      </c>
      <c r="DB40" s="253">
        <f t="shared" si="37"/>
        <v>0</v>
      </c>
      <c r="DC40" s="253">
        <f t="shared" si="38"/>
        <v>0</v>
      </c>
      <c r="DD40" s="253">
        <f t="shared" si="39"/>
        <v>0</v>
      </c>
      <c r="DE40" s="253">
        <f t="shared" si="40"/>
        <v>0</v>
      </c>
      <c r="DF40" s="253">
        <f t="shared" si="41"/>
        <v>0</v>
      </c>
      <c r="DG40" s="253">
        <f t="shared" si="42"/>
        <v>0</v>
      </c>
      <c r="DH40" s="253">
        <f t="shared" si="43"/>
        <v>0</v>
      </c>
      <c r="DI40" s="253">
        <f t="shared" si="44"/>
        <v>0</v>
      </c>
      <c r="DJ40" s="253">
        <f t="shared" si="45"/>
        <v>0</v>
      </c>
      <c r="DK40" s="253">
        <f t="shared" si="46"/>
        <v>0</v>
      </c>
      <c r="DL40" s="322">
        <f t="shared" si="47"/>
        <v>0</v>
      </c>
      <c r="DM40" s="324">
        <f t="shared" si="48"/>
        <v>0</v>
      </c>
      <c r="DN40" s="319">
        <f t="shared" si="49"/>
        <v>0</v>
      </c>
      <c r="DP40" s="327">
        <f t="shared" si="50"/>
        <v>0</v>
      </c>
      <c r="DQ40" s="328">
        <f t="shared" si="7"/>
        <v>0</v>
      </c>
      <c r="DR40" s="255">
        <f t="shared" si="8"/>
        <v>0</v>
      </c>
      <c r="DS40" s="255">
        <f t="shared" si="8"/>
        <v>0</v>
      </c>
      <c r="DT40" s="255">
        <f t="shared" si="8"/>
        <v>0</v>
      </c>
      <c r="DU40" s="255">
        <f t="shared" si="8"/>
        <v>0</v>
      </c>
      <c r="DV40" s="170">
        <f t="shared" si="127"/>
        <v>0</v>
      </c>
      <c r="DW40" s="252">
        <f t="shared" si="51"/>
        <v>0</v>
      </c>
      <c r="DX40" s="252">
        <f t="shared" si="52"/>
        <v>0</v>
      </c>
      <c r="DY40" s="252">
        <f t="shared" si="53"/>
        <v>0</v>
      </c>
      <c r="DZ40" s="252">
        <f t="shared" si="54"/>
        <v>0</v>
      </c>
      <c r="EA40" s="252">
        <f t="shared" si="55"/>
        <v>0</v>
      </c>
      <c r="EB40" s="252">
        <f t="shared" si="56"/>
        <v>0</v>
      </c>
      <c r="EC40" s="252">
        <f t="shared" si="57"/>
        <v>0</v>
      </c>
      <c r="ED40" s="252">
        <f t="shared" si="58"/>
        <v>0</v>
      </c>
      <c r="EE40" s="252">
        <f t="shared" si="59"/>
        <v>0</v>
      </c>
      <c r="EF40" s="252">
        <f t="shared" si="60"/>
        <v>0</v>
      </c>
      <c r="EG40" s="252">
        <f t="shared" si="61"/>
        <v>0</v>
      </c>
      <c r="EH40" s="252">
        <f t="shared" si="62"/>
        <v>0</v>
      </c>
      <c r="EI40" s="252">
        <f t="shared" si="63"/>
        <v>0</v>
      </c>
      <c r="EJ40" s="252">
        <f t="shared" si="64"/>
        <v>0</v>
      </c>
      <c r="EK40" s="252">
        <f t="shared" si="65"/>
        <v>0</v>
      </c>
      <c r="EL40" s="252">
        <f t="shared" si="66"/>
        <v>0</v>
      </c>
      <c r="EM40" s="252">
        <f t="shared" si="67"/>
        <v>0</v>
      </c>
      <c r="EN40" s="253">
        <f t="shared" si="68"/>
        <v>0</v>
      </c>
      <c r="EO40" s="253">
        <f t="shared" si="69"/>
        <v>0</v>
      </c>
      <c r="EP40" s="253">
        <f t="shared" si="70"/>
        <v>0</v>
      </c>
      <c r="EQ40" s="253">
        <f t="shared" si="71"/>
        <v>0</v>
      </c>
      <c r="ER40" s="253">
        <f t="shared" si="72"/>
        <v>0</v>
      </c>
      <c r="ES40" s="253">
        <f t="shared" si="73"/>
        <v>0</v>
      </c>
      <c r="ET40" s="253">
        <f t="shared" si="74"/>
        <v>0</v>
      </c>
      <c r="EU40" s="253">
        <f t="shared" si="75"/>
        <v>0</v>
      </c>
      <c r="EV40" s="253">
        <f t="shared" si="76"/>
        <v>0</v>
      </c>
      <c r="EW40" s="253">
        <f t="shared" si="77"/>
        <v>0</v>
      </c>
      <c r="EX40" s="253">
        <f t="shared" si="78"/>
        <v>0</v>
      </c>
      <c r="EY40" s="253">
        <f t="shared" si="79"/>
        <v>0</v>
      </c>
      <c r="EZ40" s="253">
        <f t="shared" si="80"/>
        <v>0</v>
      </c>
      <c r="FA40" s="253">
        <f t="shared" si="81"/>
        <v>0</v>
      </c>
      <c r="FB40" s="253">
        <f t="shared" si="82"/>
        <v>0</v>
      </c>
      <c r="FC40" s="253">
        <f t="shared" si="83"/>
        <v>0</v>
      </c>
      <c r="FD40" s="253">
        <f t="shared" si="84"/>
        <v>0</v>
      </c>
      <c r="FE40" s="254">
        <f t="shared" si="85"/>
        <v>0</v>
      </c>
      <c r="FF40" s="256">
        <f t="shared" si="86"/>
        <v>0</v>
      </c>
      <c r="FH40" s="325">
        <f t="shared" si="87"/>
        <v>0</v>
      </c>
      <c r="FI40" s="326">
        <f t="shared" si="88"/>
        <v>0</v>
      </c>
      <c r="FJ40" s="245">
        <f t="shared" si="89"/>
        <v>0</v>
      </c>
      <c r="FK40" s="245">
        <f t="shared" si="89"/>
        <v>0</v>
      </c>
      <c r="FL40" s="245">
        <f t="shared" si="89"/>
        <v>0</v>
      </c>
      <c r="FM40" s="245">
        <f t="shared" si="89"/>
        <v>0</v>
      </c>
      <c r="FN40" s="170">
        <f t="shared" si="90"/>
        <v>0</v>
      </c>
      <c r="FO40" s="252">
        <f t="shared" si="91"/>
        <v>0</v>
      </c>
      <c r="FP40" s="252">
        <f t="shared" si="92"/>
        <v>0</v>
      </c>
      <c r="FQ40" s="252">
        <f t="shared" si="93"/>
        <v>0</v>
      </c>
      <c r="FR40" s="252">
        <f t="shared" si="94"/>
        <v>0</v>
      </c>
      <c r="FS40" s="252">
        <f t="shared" si="95"/>
        <v>0</v>
      </c>
      <c r="FT40" s="252">
        <f t="shared" si="96"/>
        <v>0</v>
      </c>
      <c r="FU40" s="252">
        <f t="shared" si="97"/>
        <v>0</v>
      </c>
      <c r="FV40" s="252">
        <f t="shared" si="98"/>
        <v>0</v>
      </c>
      <c r="FW40" s="252">
        <f t="shared" si="99"/>
        <v>0</v>
      </c>
      <c r="FX40" s="252">
        <f t="shared" si="100"/>
        <v>0</v>
      </c>
      <c r="FY40" s="252">
        <f t="shared" si="101"/>
        <v>0</v>
      </c>
      <c r="FZ40" s="252">
        <f t="shared" si="102"/>
        <v>0</v>
      </c>
      <c r="GA40" s="252">
        <f t="shared" si="103"/>
        <v>0</v>
      </c>
      <c r="GB40" s="252">
        <f t="shared" si="104"/>
        <v>0</v>
      </c>
      <c r="GC40" s="252">
        <f t="shared" si="105"/>
        <v>0</v>
      </c>
      <c r="GD40" s="252">
        <f t="shared" si="106"/>
        <v>0</v>
      </c>
      <c r="GE40" s="252">
        <f t="shared" si="107"/>
        <v>0</v>
      </c>
      <c r="GF40" s="253">
        <f t="shared" si="108"/>
        <v>0</v>
      </c>
      <c r="GG40" s="253">
        <f t="shared" si="109"/>
        <v>0</v>
      </c>
      <c r="GH40" s="253">
        <f t="shared" si="110"/>
        <v>0</v>
      </c>
      <c r="GI40" s="253">
        <f t="shared" si="111"/>
        <v>0</v>
      </c>
      <c r="GJ40" s="253">
        <f t="shared" si="112"/>
        <v>0</v>
      </c>
      <c r="GK40" s="253">
        <f t="shared" si="113"/>
        <v>0</v>
      </c>
      <c r="GL40" s="253">
        <f t="shared" si="114"/>
        <v>0</v>
      </c>
      <c r="GM40" s="253">
        <f t="shared" si="115"/>
        <v>0</v>
      </c>
      <c r="GN40" s="253">
        <f t="shared" si="116"/>
        <v>0</v>
      </c>
      <c r="GO40" s="253">
        <f t="shared" si="117"/>
        <v>0</v>
      </c>
      <c r="GP40" s="253">
        <f t="shared" si="118"/>
        <v>0</v>
      </c>
      <c r="GQ40" s="253">
        <f t="shared" si="119"/>
        <v>0</v>
      </c>
      <c r="GR40" s="253">
        <f t="shared" si="120"/>
        <v>0</v>
      </c>
      <c r="GS40" s="253">
        <f t="shared" si="121"/>
        <v>0</v>
      </c>
      <c r="GT40" s="253">
        <f t="shared" si="122"/>
        <v>0</v>
      </c>
      <c r="GU40" s="253">
        <f t="shared" si="123"/>
        <v>0</v>
      </c>
      <c r="GV40" s="253">
        <f t="shared" si="124"/>
        <v>0</v>
      </c>
      <c r="GW40" s="254">
        <f t="shared" si="125"/>
        <v>0</v>
      </c>
      <c r="GX40" s="256">
        <f t="shared" si="126"/>
        <v>0</v>
      </c>
    </row>
    <row r="41" spans="1:206" ht="15" customHeight="1" thickBot="1" x14ac:dyDescent="0.3">
      <c r="A41" s="4"/>
      <c r="B41" s="1" t="str">
        <f>+GY2</f>
        <v>V 2025-04-08</v>
      </c>
      <c r="V41" s="57" t="s">
        <v>44</v>
      </c>
      <c r="W41" s="691">
        <f>IF($BH$41&lt;&gt;$BH$43,0,SUM(X24,W30:X40,Y30:Z40))</f>
        <v>0</v>
      </c>
      <c r="X41" s="692"/>
      <c r="Y41" s="692"/>
      <c r="Z41" s="693"/>
      <c r="AB41" s="549" t="s">
        <v>50</v>
      </c>
      <c r="AC41" s="549"/>
      <c r="AD41" s="549"/>
      <c r="AE41" s="549"/>
      <c r="AF41" s="549"/>
      <c r="AL41" s="19" t="s">
        <v>45</v>
      </c>
      <c r="AM41" s="20"/>
      <c r="AN41" s="694"/>
      <c r="AO41" s="694"/>
      <c r="AP41" s="694"/>
      <c r="AQ41" s="694"/>
      <c r="AU41" s="5"/>
      <c r="AV41" s="30"/>
      <c r="AZ41" s="456"/>
      <c r="BD41" s="16"/>
      <c r="BE41" s="16"/>
      <c r="BF41" s="16"/>
      <c r="BG41" s="287" t="s">
        <v>2284</v>
      </c>
      <c r="BH41" s="288" t="b">
        <v>0</v>
      </c>
      <c r="BI41" s="234"/>
      <c r="BJ41" s="213" t="s">
        <v>180</v>
      </c>
      <c r="BK41" s="213"/>
      <c r="BL41" s="241" t="s">
        <v>179</v>
      </c>
      <c r="BM41" s="226" t="s">
        <v>9222</v>
      </c>
      <c r="BN41" s="225"/>
      <c r="BP41" s="16"/>
      <c r="BQ41" s="16"/>
      <c r="BR41" s="35">
        <f>SUM(BR30:BR40)</f>
        <v>0</v>
      </c>
      <c r="BS41" s="16"/>
      <c r="BZ41" s="61"/>
      <c r="CA41" s="61"/>
      <c r="CB41" s="61"/>
      <c r="CC41" s="52"/>
      <c r="CD41" s="62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4"/>
      <c r="CW41" s="62"/>
      <c r="CX41"/>
      <c r="CY41" s="65"/>
      <c r="CZ41" s="66"/>
      <c r="DA41" s="66"/>
      <c r="DB41" s="62"/>
      <c r="DC41"/>
      <c r="DD41" s="64"/>
      <c r="DE41" s="62"/>
      <c r="DF41"/>
      <c r="DG41" s="65"/>
      <c r="DH41" s="66"/>
      <c r="DI41" s="66"/>
      <c r="DJ41" s="62"/>
      <c r="DK41"/>
      <c r="DL41" s="64"/>
      <c r="DM41" s="62"/>
      <c r="DN41"/>
      <c r="DP41"/>
    </row>
    <row r="42" spans="1:206" ht="12.75" customHeight="1" x14ac:dyDescent="0.25">
      <c r="A42" s="4"/>
      <c r="AA42" s="583"/>
      <c r="AB42" s="584"/>
      <c r="AC42" s="584"/>
      <c r="AD42" s="584"/>
      <c r="AE42" s="584"/>
      <c r="AF42" s="584"/>
      <c r="AG42" s="584"/>
      <c r="AH42" s="585"/>
      <c r="AL42" s="12" t="s">
        <v>12879</v>
      </c>
      <c r="AM42" s="7"/>
      <c r="AN42" s="7"/>
      <c r="AO42" s="7"/>
      <c r="AP42" s="7"/>
      <c r="AQ42" s="7"/>
      <c r="AR42" s="7"/>
      <c r="AS42" s="7"/>
      <c r="AU42" s="5"/>
      <c r="AV42" s="5"/>
      <c r="AZ42" s="456"/>
      <c r="BD42" s="16"/>
      <c r="BE42" s="16"/>
      <c r="BF42" s="16"/>
      <c r="BG42" s="17"/>
      <c r="BH42" s="44"/>
      <c r="BI42" s="38"/>
      <c r="BJ42" s="38"/>
      <c r="BK42" s="38"/>
      <c r="BL42" s="46"/>
      <c r="BM42" s="38"/>
      <c r="BN42" s="16"/>
      <c r="BO42" s="16"/>
      <c r="BP42" s="16"/>
      <c r="BQ42" s="16"/>
      <c r="BR42" s="16"/>
      <c r="BS42" s="16"/>
      <c r="BZ42" s="61"/>
      <c r="CA42" s="61"/>
      <c r="CB42" s="61"/>
      <c r="CC42" s="52"/>
      <c r="CD42" s="62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4"/>
      <c r="CW42" s="62"/>
      <c r="CX42"/>
      <c r="CY42" s="65"/>
      <c r="CZ42" s="66"/>
      <c r="DA42" s="66"/>
      <c r="DB42" s="62"/>
      <c r="DC42"/>
      <c r="DD42" s="64"/>
      <c r="DE42" s="62"/>
      <c r="DF42"/>
      <c r="DG42" s="65"/>
      <c r="DH42" s="66"/>
      <c r="DI42" s="66"/>
      <c r="DJ42" s="62"/>
      <c r="DK42"/>
      <c r="DL42" s="64"/>
      <c r="DM42" s="62"/>
      <c r="DN42"/>
      <c r="DO42"/>
      <c r="DP42"/>
    </row>
    <row r="43" spans="1:206" ht="12.75" customHeight="1" x14ac:dyDescent="0.25">
      <c r="A43" s="4"/>
      <c r="B43" s="494" t="s">
        <v>46</v>
      </c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31"/>
      <c r="AA43" s="586"/>
      <c r="AB43" s="587"/>
      <c r="AC43" s="587"/>
      <c r="AD43" s="587"/>
      <c r="AE43" s="587"/>
      <c r="AF43" s="587"/>
      <c r="AG43" s="587"/>
      <c r="AH43" s="588"/>
      <c r="AK43" s="695"/>
      <c r="AL43" s="696"/>
      <c r="AM43" s="696"/>
      <c r="AN43" s="696"/>
      <c r="AO43" s="696"/>
      <c r="AP43" s="696"/>
      <c r="AQ43" s="696"/>
      <c r="AR43" s="696"/>
      <c r="AS43" s="696"/>
      <c r="AT43" s="697"/>
      <c r="AU43" s="408"/>
      <c r="AV43" s="15"/>
      <c r="AW43" s="18"/>
      <c r="AX43" s="422"/>
      <c r="AY43" s="422"/>
      <c r="AZ43" s="460"/>
      <c r="BA43" s="18"/>
      <c r="BB43" s="18"/>
      <c r="BC43" s="18"/>
      <c r="BD43" s="16"/>
      <c r="BE43" s="16"/>
      <c r="BF43" s="16"/>
      <c r="BG43" s="17"/>
      <c r="BH43" s="41" t="b">
        <v>0</v>
      </c>
      <c r="BI43" s="234"/>
      <c r="BJ43" s="38" t="s">
        <v>178</v>
      </c>
      <c r="BK43" s="38"/>
      <c r="BL43" s="46"/>
      <c r="BM43" s="38" t="s">
        <v>9223</v>
      </c>
      <c r="BN43" s="16"/>
      <c r="BO43" s="16"/>
      <c r="BP43" s="16"/>
      <c r="BQ43" s="16"/>
      <c r="BR43" s="16"/>
      <c r="BS43" s="16"/>
      <c r="BZ43" s="61"/>
      <c r="CA43" s="61"/>
      <c r="CB43" s="61"/>
      <c r="CC43" s="52"/>
      <c r="CD43" s="62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4"/>
      <c r="CW43" s="62"/>
      <c r="CX43"/>
      <c r="CY43" s="65"/>
      <c r="CZ43" s="66"/>
      <c r="DA43" s="66"/>
      <c r="DB43" s="62"/>
      <c r="DC43"/>
      <c r="DD43" s="64"/>
      <c r="DE43" s="62"/>
      <c r="DF43"/>
      <c r="DG43" s="65"/>
      <c r="DH43" s="66"/>
      <c r="DI43" s="66"/>
      <c r="DJ43" s="62"/>
      <c r="DK43"/>
      <c r="DL43" s="64"/>
      <c r="DM43" s="62"/>
      <c r="DN43"/>
      <c r="DO43"/>
      <c r="DP43"/>
    </row>
    <row r="44" spans="1:206" ht="12.75" customHeight="1" x14ac:dyDescent="0.25">
      <c r="A44" s="4"/>
      <c r="B44" s="545"/>
      <c r="C44" s="545"/>
      <c r="D44" s="545"/>
      <c r="E44" s="545"/>
      <c r="F44" s="545"/>
      <c r="G44" s="545"/>
      <c r="H44" s="545"/>
      <c r="I44" s="545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5"/>
      <c r="X44" s="545"/>
      <c r="Y44" s="545"/>
      <c r="AA44" s="703"/>
      <c r="AB44" s="704"/>
      <c r="AC44" s="704"/>
      <c r="AD44" s="704"/>
      <c r="AE44" s="704"/>
      <c r="AF44" s="704"/>
      <c r="AG44" s="704"/>
      <c r="AH44" s="705"/>
      <c r="AK44" s="698"/>
      <c r="AL44" s="699"/>
      <c r="AM44" s="699"/>
      <c r="AN44" s="699"/>
      <c r="AO44" s="699"/>
      <c r="AP44" s="699"/>
      <c r="AQ44" s="699"/>
      <c r="AR44" s="699"/>
      <c r="AS44" s="699"/>
      <c r="AT44" s="700"/>
      <c r="AU44" s="408"/>
      <c r="AV44" s="15"/>
      <c r="AW44" s="18"/>
      <c r="AX44" s="422"/>
      <c r="AY44" s="422"/>
      <c r="AZ44" s="460"/>
      <c r="BA44" s="18"/>
      <c r="BB44" s="18"/>
      <c r="BC44" s="18"/>
      <c r="BD44" s="16"/>
      <c r="BE44" s="16"/>
      <c r="BF44" s="16"/>
      <c r="BG44" s="17"/>
      <c r="BH44" s="16" t="b">
        <v>0</v>
      </c>
      <c r="BI44" s="16" t="b">
        <v>1</v>
      </c>
      <c r="BJ44" s="16"/>
      <c r="BK44" s="16"/>
      <c r="BL44" s="239"/>
      <c r="BM44" s="16"/>
      <c r="BN44" s="16"/>
      <c r="BO44" s="16"/>
      <c r="BP44" s="16"/>
      <c r="BQ44" s="16"/>
      <c r="BR44" s="16"/>
      <c r="BS44" s="16"/>
      <c r="BZ44" s="61"/>
      <c r="CA44" s="61"/>
      <c r="CB44" s="61"/>
      <c r="CC44" s="52"/>
      <c r="CD44" s="62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4"/>
      <c r="CW44" s="62"/>
      <c r="CX44"/>
      <c r="CY44" s="65"/>
      <c r="CZ44" s="66"/>
      <c r="DA44" s="66"/>
      <c r="DB44" s="62"/>
      <c r="DC44"/>
      <c r="DD44" s="64"/>
      <c r="DE44" s="62"/>
      <c r="DF44"/>
      <c r="DG44" s="65"/>
      <c r="DH44" s="66"/>
      <c r="DI44" s="66"/>
      <c r="DJ44" s="62"/>
      <c r="DK44"/>
      <c r="DL44" s="64"/>
      <c r="DM44" s="62"/>
      <c r="DN44"/>
      <c r="DO44"/>
      <c r="DP44"/>
    </row>
    <row r="45" spans="1:206" ht="12.75" customHeight="1" x14ac:dyDescent="0.25">
      <c r="A45" s="4"/>
      <c r="B45" s="545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AA45" s="706"/>
      <c r="AB45" s="707"/>
      <c r="AC45" s="707"/>
      <c r="AD45" s="707"/>
      <c r="AE45" s="707"/>
      <c r="AF45" s="707"/>
      <c r="AG45" s="707"/>
      <c r="AH45" s="708"/>
      <c r="AK45" s="698"/>
      <c r="AL45" s="699"/>
      <c r="AM45" s="699"/>
      <c r="AN45" s="699"/>
      <c r="AO45" s="699"/>
      <c r="AP45" s="699"/>
      <c r="AQ45" s="699"/>
      <c r="AR45" s="699"/>
      <c r="AS45" s="699"/>
      <c r="AT45" s="700"/>
      <c r="AU45" s="408"/>
      <c r="AV45" s="15"/>
      <c r="AW45" s="18"/>
      <c r="AX45" s="422"/>
      <c r="AY45" s="422"/>
      <c r="AZ45" s="460"/>
      <c r="BA45" s="18"/>
      <c r="BB45" s="18"/>
      <c r="BC45" s="18"/>
      <c r="BD45" s="16"/>
      <c r="BE45" s="16"/>
      <c r="BF45" s="16"/>
      <c r="BG45" s="17"/>
      <c r="BH45" s="685" t="s">
        <v>2281</v>
      </c>
      <c r="BI45" s="685"/>
      <c r="BJ45" s="685"/>
      <c r="BK45" s="685"/>
      <c r="BL45" s="239"/>
      <c r="BM45" s="16"/>
      <c r="BN45" s="16"/>
      <c r="BO45" s="16"/>
      <c r="BP45" s="16"/>
      <c r="BQ45" s="16"/>
      <c r="BR45" s="16"/>
      <c r="BS45" s="16"/>
      <c r="BZ45" s="61"/>
      <c r="CA45" s="61"/>
      <c r="CB45" s="61"/>
      <c r="CC45" s="52"/>
      <c r="CD45" s="62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4"/>
      <c r="CW45" s="62"/>
      <c r="CX45"/>
      <c r="CY45" s="65"/>
      <c r="CZ45" s="66"/>
      <c r="DA45" s="66"/>
      <c r="DB45" s="62"/>
      <c r="DC45"/>
      <c r="DD45" s="64"/>
      <c r="DE45" s="62"/>
      <c r="DF45"/>
      <c r="DG45" s="65"/>
      <c r="DH45" s="66"/>
      <c r="DI45" s="66"/>
      <c r="DJ45" s="62"/>
      <c r="DK45"/>
      <c r="DL45" s="64"/>
      <c r="DM45" s="62"/>
      <c r="DN45"/>
      <c r="DO45"/>
      <c r="DP45"/>
    </row>
    <row r="46" spans="1:206" ht="13.5" customHeight="1" thickBot="1" x14ac:dyDescent="0.3">
      <c r="A46" s="4"/>
      <c r="B46" s="545"/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AA46" s="686" t="s">
        <v>49</v>
      </c>
      <c r="AB46" s="687"/>
      <c r="AC46" s="687"/>
      <c r="AD46" s="687"/>
      <c r="AE46" s="687"/>
      <c r="AF46" s="687"/>
      <c r="AG46" s="687"/>
      <c r="AH46" s="688"/>
      <c r="AK46" s="701"/>
      <c r="AL46" s="702"/>
      <c r="AM46" s="702"/>
      <c r="AN46" s="702"/>
      <c r="AO46" s="702"/>
      <c r="AP46" s="702"/>
      <c r="AQ46" s="699"/>
      <c r="AR46" s="699"/>
      <c r="AS46" s="699"/>
      <c r="AT46" s="700"/>
      <c r="AU46" s="408"/>
      <c r="AV46" s="15"/>
      <c r="AW46" s="18"/>
      <c r="AX46" s="422"/>
      <c r="AY46" s="422"/>
      <c r="AZ46" s="460"/>
      <c r="BA46" s="18"/>
      <c r="BB46" s="18"/>
      <c r="BC46" s="18"/>
      <c r="BD46" s="16"/>
      <c r="BE46" s="16"/>
      <c r="BF46" s="16"/>
      <c r="BG46" s="239"/>
      <c r="BH46" s="38" t="b">
        <v>0</v>
      </c>
      <c r="BI46" s="269">
        <v>1</v>
      </c>
      <c r="BJ46" s="38">
        <f>IF(BH46=$BI$44,BI46,0)</f>
        <v>0</v>
      </c>
      <c r="BK46" s="38">
        <f>IF(BJ46&gt;0,1,0)</f>
        <v>0</v>
      </c>
      <c r="BL46" s="239"/>
      <c r="BM46" s="16"/>
      <c r="BN46" s="16"/>
      <c r="BO46" s="16"/>
      <c r="BP46" s="16"/>
      <c r="BQ46" s="16"/>
      <c r="BR46" s="16"/>
      <c r="BS46" s="16"/>
      <c r="BZ46" s="61"/>
      <c r="CA46" s="61"/>
      <c r="CB46" s="61"/>
      <c r="CC46" s="52"/>
      <c r="CD46" s="62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4"/>
      <c r="CW46" s="62"/>
      <c r="CX46"/>
      <c r="CY46" s="65"/>
      <c r="CZ46" s="66"/>
      <c r="DA46" s="66"/>
      <c r="DB46" s="62"/>
      <c r="DC46"/>
      <c r="DD46" s="64"/>
      <c r="DE46" s="62"/>
      <c r="DF46"/>
      <c r="DG46" s="65"/>
      <c r="DH46" s="66"/>
      <c r="DI46" s="66"/>
      <c r="DJ46" s="62"/>
      <c r="DK46"/>
      <c r="DL46" s="64"/>
      <c r="DM46" s="62"/>
      <c r="DN46"/>
      <c r="DO46"/>
      <c r="DP46"/>
    </row>
    <row r="47" spans="1:206" ht="15" customHeight="1" x14ac:dyDescent="0.25">
      <c r="A47" s="4"/>
      <c r="B47" s="545"/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31"/>
      <c r="AA47" s="8"/>
      <c r="AB47" s="8"/>
      <c r="AC47" s="450" t="s">
        <v>47</v>
      </c>
      <c r="AD47" s="689"/>
      <c r="AE47" s="690"/>
      <c r="AF47" s="690"/>
      <c r="AG47" s="690"/>
      <c r="AH47" s="690"/>
      <c r="AI47" s="8"/>
      <c r="AJ47" s="8"/>
      <c r="AQ47" s="617" t="s">
        <v>48</v>
      </c>
      <c r="AR47" s="617"/>
      <c r="AS47" s="617"/>
      <c r="AT47" s="617"/>
      <c r="AU47" s="5"/>
      <c r="AV47" s="5"/>
      <c r="AW47" s="18"/>
      <c r="AX47" s="422"/>
      <c r="AY47" s="422"/>
      <c r="AZ47" s="460"/>
      <c r="BA47" s="18"/>
      <c r="BB47" s="18"/>
      <c r="BC47" s="18"/>
      <c r="BD47" s="16"/>
      <c r="BE47" s="16"/>
      <c r="BF47" s="16"/>
      <c r="BG47" s="239"/>
      <c r="BH47" s="38" t="b">
        <v>0</v>
      </c>
      <c r="BI47" s="269">
        <v>2</v>
      </c>
      <c r="BJ47" s="38">
        <f t="shared" ref="BJ47:BJ54" si="130">IF(BH47=$BI$44,BI47,0)</f>
        <v>0</v>
      </c>
      <c r="BK47" s="38">
        <f t="shared" ref="BK47:BK54" si="131">IF(BJ47&gt;0,1,0)</f>
        <v>0</v>
      </c>
      <c r="BL47" s="239"/>
      <c r="BM47" s="16"/>
      <c r="BN47" s="16"/>
      <c r="BO47" s="16"/>
      <c r="BP47" s="16"/>
      <c r="BQ47" s="16"/>
      <c r="BR47" s="16"/>
      <c r="BS47" s="16"/>
      <c r="BZ47" s="61"/>
      <c r="CA47" s="61"/>
      <c r="CB47" s="61"/>
      <c r="CC47" s="52"/>
      <c r="CD47" s="62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4"/>
      <c r="CW47" s="62"/>
      <c r="CX47"/>
      <c r="CY47" s="65"/>
      <c r="CZ47" s="66"/>
      <c r="DA47" s="66"/>
      <c r="DB47" s="62"/>
      <c r="DC47"/>
      <c r="DD47" s="64"/>
      <c r="DE47" s="62"/>
      <c r="DF47"/>
      <c r="DG47" s="65"/>
      <c r="DH47" s="66"/>
      <c r="DI47" s="66"/>
      <c r="DJ47" s="62"/>
      <c r="DK47"/>
      <c r="DL47" s="64"/>
      <c r="DM47" s="62"/>
      <c r="DN47"/>
      <c r="DO47"/>
      <c r="DP47"/>
    </row>
    <row r="48" spans="1:206" ht="5.25" customHeight="1" x14ac:dyDescent="0.25">
      <c r="A48" s="27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28"/>
      <c r="AA48" s="29"/>
      <c r="AB48" s="29"/>
      <c r="AC48" s="441"/>
      <c r="AD48" s="550"/>
      <c r="AE48" s="550"/>
      <c r="AF48" s="550"/>
      <c r="AG48" s="550"/>
      <c r="AH48" s="550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72"/>
      <c r="AV48" s="11"/>
      <c r="AW48" s="29"/>
      <c r="AX48" s="461"/>
      <c r="AY48" s="461"/>
      <c r="AZ48" s="462"/>
      <c r="BD48" s="16"/>
      <c r="BE48" s="16"/>
      <c r="BF48" s="16"/>
      <c r="BG48" s="239"/>
      <c r="BH48" s="38" t="b">
        <v>0</v>
      </c>
      <c r="BI48" s="269">
        <v>3</v>
      </c>
      <c r="BJ48" s="38">
        <f t="shared" si="130"/>
        <v>0</v>
      </c>
      <c r="BK48" s="38">
        <f t="shared" si="131"/>
        <v>0</v>
      </c>
      <c r="BL48" s="239"/>
      <c r="BM48" s="16"/>
      <c r="BN48" s="16"/>
      <c r="BO48" s="16"/>
      <c r="BP48" s="16"/>
      <c r="BQ48" s="16"/>
      <c r="BR48" s="16"/>
      <c r="BS48" s="16"/>
      <c r="BZ48" s="61"/>
      <c r="CA48" s="61"/>
      <c r="CB48" s="61"/>
      <c r="CC48" s="52"/>
      <c r="CD48" s="62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4"/>
      <c r="CW48" s="62"/>
      <c r="CX48"/>
      <c r="CY48" s="65"/>
      <c r="CZ48" s="66"/>
      <c r="DA48" s="66"/>
      <c r="DB48" s="62"/>
      <c r="DC48"/>
      <c r="DD48" s="64"/>
      <c r="DE48" s="62"/>
      <c r="DF48"/>
      <c r="DG48" s="65"/>
      <c r="DH48" s="66"/>
      <c r="DI48" s="66"/>
      <c r="DJ48" s="62"/>
      <c r="DK48"/>
      <c r="DL48" s="64"/>
      <c r="DM48" s="62"/>
      <c r="DN48"/>
      <c r="DO48"/>
      <c r="DP48"/>
    </row>
    <row r="49" spans="1:206" ht="35.25" customHeight="1" x14ac:dyDescent="0.25">
      <c r="BD49" s="16"/>
      <c r="BE49" s="16"/>
      <c r="BF49" s="16"/>
      <c r="BG49" s="239"/>
      <c r="BH49" s="38" t="b">
        <v>0</v>
      </c>
      <c r="BI49" s="269">
        <v>4</v>
      </c>
      <c r="BJ49" s="38">
        <f t="shared" si="130"/>
        <v>0</v>
      </c>
      <c r="BK49" s="38">
        <f t="shared" si="131"/>
        <v>0</v>
      </c>
      <c r="BL49" s="239"/>
      <c r="BM49" s="16"/>
      <c r="BN49" s="16"/>
      <c r="BO49" s="16"/>
      <c r="BP49" s="16"/>
      <c r="BQ49" s="16"/>
      <c r="BR49" s="16"/>
      <c r="BS49" s="16"/>
      <c r="BZ49" s="61"/>
      <c r="CA49" s="61"/>
      <c r="CB49" s="61"/>
      <c r="CC49" s="52"/>
      <c r="CD49" s="62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4"/>
      <c r="CW49" s="62"/>
      <c r="CX49"/>
      <c r="CY49" s="65"/>
      <c r="CZ49" s="66"/>
      <c r="DA49" s="66"/>
      <c r="DB49" s="62"/>
      <c r="DC49"/>
      <c r="DD49" s="64"/>
      <c r="DE49" s="62"/>
      <c r="DF49"/>
      <c r="DG49" s="65"/>
      <c r="DH49" s="66"/>
      <c r="DI49" s="66"/>
      <c r="DJ49" s="62"/>
      <c r="DK49"/>
      <c r="DL49" s="64"/>
      <c r="DM49" s="62"/>
      <c r="DN49"/>
      <c r="DO49"/>
      <c r="DP49"/>
    </row>
    <row r="50" spans="1:206" ht="31.5" hidden="1" customHeight="1" x14ac:dyDescent="0.25">
      <c r="AX50" s="421"/>
      <c r="AY50" s="421"/>
      <c r="AZ50" s="421"/>
      <c r="BD50" s="16"/>
      <c r="BE50" s="16"/>
      <c r="BF50" s="16"/>
      <c r="BG50" s="239"/>
      <c r="BH50" s="38" t="b">
        <v>0</v>
      </c>
      <c r="BI50" s="269">
        <v>5</v>
      </c>
      <c r="BJ50" s="38">
        <f t="shared" si="130"/>
        <v>0</v>
      </c>
      <c r="BK50" s="38">
        <f t="shared" si="131"/>
        <v>0</v>
      </c>
      <c r="BL50" s="239"/>
      <c r="BM50" s="16"/>
      <c r="BN50" s="16"/>
      <c r="BO50" s="16"/>
      <c r="BP50" s="16"/>
      <c r="BQ50" s="16"/>
      <c r="BR50" s="16"/>
      <c r="BS50" s="16"/>
      <c r="BZ50" s="61"/>
      <c r="CA50" s="61"/>
      <c r="CB50" s="61"/>
      <c r="CC50" s="52"/>
      <c r="CD50" s="62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4"/>
      <c r="CW50" s="62"/>
      <c r="CX50"/>
      <c r="CY50" s="65"/>
      <c r="CZ50" s="66"/>
      <c r="DA50" s="66"/>
      <c r="DB50" s="62"/>
      <c r="DC50"/>
      <c r="DD50" s="64"/>
      <c r="DE50" s="62"/>
      <c r="DF50"/>
      <c r="DG50" s="65"/>
      <c r="DH50" s="66"/>
      <c r="DI50" s="66"/>
      <c r="DJ50" s="62"/>
      <c r="DK50"/>
      <c r="DL50" s="64"/>
      <c r="DM50" s="62"/>
      <c r="DN50"/>
      <c r="DO50"/>
      <c r="DP50"/>
    </row>
    <row r="51" spans="1:206" ht="3.75" hidden="1" customHeight="1" x14ac:dyDescent="0.25">
      <c r="AW51" s="439"/>
      <c r="AX51" s="421"/>
      <c r="AY51" s="421"/>
      <c r="AZ51" s="421"/>
      <c r="BD51" s="16"/>
      <c r="BE51" s="16"/>
      <c r="BF51" s="16"/>
      <c r="BG51" s="239"/>
      <c r="BH51" s="38" t="b">
        <v>0</v>
      </c>
      <c r="BI51" s="269">
        <v>6</v>
      </c>
      <c r="BJ51" s="38">
        <f t="shared" si="130"/>
        <v>0</v>
      </c>
      <c r="BK51" s="38">
        <f t="shared" si="131"/>
        <v>0</v>
      </c>
      <c r="BL51" s="239"/>
      <c r="BM51" s="16"/>
      <c r="BN51" s="16"/>
      <c r="BO51" s="16"/>
      <c r="BP51" s="16"/>
      <c r="BQ51" s="16"/>
      <c r="BR51" s="16"/>
      <c r="BS51" s="16"/>
      <c r="BZ51" s="61"/>
      <c r="CA51" s="61"/>
      <c r="CB51" s="61"/>
      <c r="CC51" s="52"/>
      <c r="CD51" s="62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4"/>
      <c r="CW51" s="62"/>
      <c r="CX51"/>
      <c r="CY51" s="65"/>
      <c r="CZ51" s="66"/>
      <c r="DA51" s="66"/>
      <c r="DB51" s="62"/>
      <c r="DC51"/>
      <c r="DD51" s="64"/>
      <c r="DE51" s="62"/>
      <c r="DF51"/>
      <c r="DG51" s="65"/>
      <c r="DH51" s="66"/>
      <c r="DI51" s="66"/>
      <c r="DJ51" s="62"/>
      <c r="DK51"/>
      <c r="DL51" s="64"/>
      <c r="DM51" s="62"/>
      <c r="DN51"/>
      <c r="DO51"/>
      <c r="DP51"/>
    </row>
    <row r="52" spans="1:206" ht="19.5" hidden="1" customHeight="1" x14ac:dyDescent="0.3">
      <c r="A52" s="26"/>
      <c r="B52" s="498"/>
      <c r="C52" s="498"/>
      <c r="D52" s="498"/>
      <c r="E52" s="8"/>
      <c r="F52" s="33"/>
      <c r="G52" s="33"/>
      <c r="H52" s="33"/>
      <c r="I52" s="33"/>
      <c r="J52" s="33"/>
      <c r="K52" s="33"/>
      <c r="L52" s="33"/>
      <c r="M52" s="33"/>
      <c r="N52" s="33"/>
      <c r="O52" s="658" t="s">
        <v>0</v>
      </c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33"/>
      <c r="AF52" s="438"/>
      <c r="AG52" s="438"/>
      <c r="AH52" s="578" t="s">
        <v>9182</v>
      </c>
      <c r="AI52" s="578"/>
      <c r="AJ52" s="578"/>
      <c r="AK52" s="578"/>
      <c r="AL52" s="578"/>
      <c r="AM52" s="578"/>
      <c r="AN52" s="660" t="str">
        <f>"PAS"&amp;" "&amp;AQ3</f>
        <v>PAS Unique</v>
      </c>
      <c r="AO52" s="661"/>
      <c r="AP52" s="661"/>
      <c r="AQ52" s="661"/>
      <c r="AR52" s="661"/>
      <c r="AS52" s="662"/>
      <c r="AT52" s="498"/>
      <c r="AU52" s="9"/>
      <c r="AV52" s="8"/>
      <c r="AW52" s="666" t="s">
        <v>9178</v>
      </c>
      <c r="AX52" s="454"/>
      <c r="AY52" s="454"/>
      <c r="AZ52" s="455"/>
      <c r="BD52" s="16"/>
      <c r="BE52" s="16"/>
      <c r="BF52" s="16"/>
      <c r="BG52" s="239"/>
      <c r="BH52" s="38" t="b">
        <v>0</v>
      </c>
      <c r="BI52" s="269">
        <v>7</v>
      </c>
      <c r="BJ52" s="38">
        <f t="shared" si="130"/>
        <v>0</v>
      </c>
      <c r="BK52" s="38">
        <f t="shared" si="131"/>
        <v>0</v>
      </c>
      <c r="BL52" s="239"/>
      <c r="BM52" s="16"/>
      <c r="BN52" s="16"/>
      <c r="BO52" s="16"/>
      <c r="BP52" s="16"/>
      <c r="BQ52" s="16"/>
      <c r="BR52" s="16"/>
      <c r="BS52" s="16"/>
      <c r="BZ52" s="61"/>
      <c r="CA52" s="61"/>
      <c r="CB52" s="61"/>
      <c r="CC52" s="52"/>
      <c r="CD52" s="62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4"/>
      <c r="CW52" s="62"/>
      <c r="CX52"/>
      <c r="CY52" s="65"/>
      <c r="CZ52" s="66"/>
      <c r="DA52" s="66"/>
      <c r="DB52" s="62"/>
      <c r="DC52"/>
      <c r="DD52" s="64"/>
      <c r="DE52" s="62"/>
      <c r="DF52"/>
      <c r="DG52" s="65"/>
      <c r="DH52" s="66"/>
      <c r="DI52" s="66"/>
      <c r="DJ52" s="62"/>
      <c r="DK52"/>
      <c r="DL52" s="64"/>
      <c r="DM52" s="62"/>
      <c r="DN52"/>
      <c r="DO52"/>
      <c r="DP52"/>
    </row>
    <row r="53" spans="1:206" ht="16.5" hidden="1" customHeight="1" thickBot="1" x14ac:dyDescent="0.35">
      <c r="A53" s="4"/>
      <c r="B53" s="499"/>
      <c r="C53" s="499"/>
      <c r="D53" s="499"/>
      <c r="F53" s="34"/>
      <c r="G53" s="34"/>
      <c r="H53" s="34"/>
      <c r="I53" s="34"/>
      <c r="J53" s="34"/>
      <c r="K53" s="34"/>
      <c r="L53" s="34"/>
      <c r="M53" s="34"/>
      <c r="N53" s="34"/>
      <c r="O53" s="669" t="s">
        <v>1</v>
      </c>
      <c r="P53" s="669"/>
      <c r="Q53" s="669"/>
      <c r="R53" s="669"/>
      <c r="S53" s="669"/>
      <c r="T53" s="669"/>
      <c r="U53" s="669"/>
      <c r="V53" s="669"/>
      <c r="W53" s="669"/>
      <c r="X53" s="669"/>
      <c r="Y53" s="669"/>
      <c r="Z53" s="669"/>
      <c r="AA53" s="669"/>
      <c r="AB53" s="669"/>
      <c r="AC53" s="669"/>
      <c r="AD53" s="669"/>
      <c r="AE53" s="34"/>
      <c r="AF53" s="34"/>
      <c r="AG53" s="34"/>
      <c r="AH53" s="659"/>
      <c r="AI53" s="659"/>
      <c r="AJ53" s="659"/>
      <c r="AK53" s="659"/>
      <c r="AL53" s="659"/>
      <c r="AM53" s="659"/>
      <c r="AN53" s="663"/>
      <c r="AO53" s="664"/>
      <c r="AP53" s="664"/>
      <c r="AQ53" s="664"/>
      <c r="AR53" s="664"/>
      <c r="AS53" s="665"/>
      <c r="AT53" s="499"/>
      <c r="AU53" s="5"/>
      <c r="AW53" s="667"/>
      <c r="AZ53" s="456"/>
      <c r="BD53" s="16"/>
      <c r="BE53" s="16"/>
      <c r="BF53" s="16"/>
      <c r="BG53" s="239"/>
      <c r="BH53" s="38" t="b">
        <v>0</v>
      </c>
      <c r="BI53" s="269">
        <v>8</v>
      </c>
      <c r="BJ53" s="38">
        <f t="shared" si="130"/>
        <v>0</v>
      </c>
      <c r="BK53" s="38">
        <f t="shared" si="131"/>
        <v>0</v>
      </c>
      <c r="BL53" s="239"/>
      <c r="BM53" s="16"/>
      <c r="BN53" s="16"/>
      <c r="BO53" s="16"/>
      <c r="BP53" s="16"/>
      <c r="BQ53" s="16"/>
      <c r="BR53" s="16"/>
      <c r="BS53" s="16"/>
      <c r="BZ53" s="61"/>
      <c r="CA53" s="61"/>
      <c r="CB53" s="61"/>
      <c r="CC53" s="52"/>
      <c r="CD53" s="62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4"/>
      <c r="CW53" s="62"/>
      <c r="CX53"/>
      <c r="CY53" s="65"/>
      <c r="CZ53" s="66"/>
      <c r="DA53" s="66"/>
      <c r="DB53" s="62"/>
      <c r="DC53"/>
      <c r="DD53" s="64"/>
      <c r="DE53" s="62"/>
      <c r="DF53"/>
      <c r="DG53" s="65"/>
      <c r="DH53" s="66"/>
      <c r="DI53" s="66"/>
      <c r="DJ53" s="62"/>
      <c r="DK53"/>
      <c r="DL53" s="64"/>
      <c r="DM53" s="62"/>
      <c r="DN53"/>
      <c r="DO53"/>
      <c r="DP53"/>
    </row>
    <row r="54" spans="1:206" ht="13.5" hidden="1" customHeight="1" thickBot="1" x14ac:dyDescent="0.3">
      <c r="A54" s="4"/>
      <c r="B54" s="21" t="s">
        <v>2</v>
      </c>
      <c r="C54" s="22"/>
      <c r="D54" s="22"/>
      <c r="E54" s="670" t="str">
        <f>IF(+$F$4="","",$F$4)</f>
        <v>2025-2026</v>
      </c>
      <c r="F54" s="671"/>
      <c r="G54" s="671"/>
      <c r="H54" s="672"/>
      <c r="O54" s="673"/>
      <c r="P54" s="673"/>
      <c r="Q54" s="673"/>
      <c r="R54" s="32"/>
      <c r="S54" s="32"/>
      <c r="T54" s="32"/>
      <c r="U54" s="32"/>
      <c r="V54" s="32"/>
      <c r="AU54" s="5"/>
      <c r="AW54" s="667"/>
      <c r="AX54" s="421"/>
      <c r="AY54" s="421"/>
      <c r="AZ54" s="457"/>
      <c r="BD54" s="16"/>
      <c r="BE54" s="16"/>
      <c r="BF54" s="16"/>
      <c r="BG54" s="239"/>
      <c r="BH54" s="38" t="b">
        <v>0</v>
      </c>
      <c r="BI54" s="269">
        <v>9</v>
      </c>
      <c r="BJ54" s="38">
        <f t="shared" si="130"/>
        <v>0</v>
      </c>
      <c r="BK54" s="38">
        <f t="shared" si="131"/>
        <v>0</v>
      </c>
      <c r="BL54" s="239"/>
      <c r="BM54" s="16"/>
      <c r="BN54" s="16"/>
      <c r="BO54" s="16"/>
      <c r="BP54" s="16"/>
      <c r="BQ54" s="16"/>
      <c r="BR54" s="16"/>
      <c r="BS54" s="16"/>
      <c r="BZ54" s="61"/>
      <c r="CA54" s="61"/>
      <c r="CB54" s="61"/>
      <c r="CC54" s="52"/>
      <c r="CD54" s="62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4"/>
      <c r="CW54" s="62"/>
      <c r="CX54"/>
      <c r="CY54" s="65"/>
      <c r="CZ54" s="66"/>
      <c r="DA54" s="66"/>
      <c r="DB54" s="62"/>
      <c r="DC54"/>
      <c r="DD54" s="64"/>
      <c r="DE54" s="62"/>
      <c r="DF54"/>
      <c r="DG54" s="65"/>
      <c r="DH54" s="66"/>
      <c r="DI54" s="66"/>
      <c r="DJ54" s="62"/>
      <c r="DK54"/>
      <c r="DL54" s="64"/>
      <c r="DM54" s="62"/>
      <c r="DN54"/>
      <c r="DO54"/>
      <c r="DP54"/>
    </row>
    <row r="55" spans="1:206" ht="14.25" hidden="1" customHeight="1" thickBot="1" x14ac:dyDescent="0.3">
      <c r="A55" s="4"/>
      <c r="C55" s="25"/>
      <c r="D55" s="25"/>
      <c r="E55" s="25"/>
      <c r="F55" s="25"/>
      <c r="G55" s="25"/>
      <c r="H55" s="25"/>
      <c r="I55" s="25"/>
      <c r="J55" s="674" t="s">
        <v>9179</v>
      </c>
      <c r="K55" s="674"/>
      <c r="L55" s="674"/>
      <c r="M55" s="493" t="str">
        <f>IF(+M4="","",M4)</f>
        <v/>
      </c>
      <c r="O55" s="549"/>
      <c r="P55" s="549"/>
      <c r="Q55" s="549"/>
      <c r="T55" s="23"/>
      <c r="V55" s="500" t="s">
        <v>51</v>
      </c>
      <c r="W55" s="37" t="str">
        <f>IF(+BJ56=0,"",BJ56)</f>
        <v/>
      </c>
      <c r="X55" s="36"/>
      <c r="Y55" s="60"/>
      <c r="Z55" s="59"/>
      <c r="AA55" s="675" t="str">
        <f>+Y27</f>
        <v>Estimé Saison Précédente UC liée</v>
      </c>
      <c r="AB55" s="676"/>
      <c r="AC55" s="676"/>
      <c r="AD55" s="676"/>
      <c r="AE55" s="677"/>
      <c r="AU55" s="5"/>
      <c r="AW55" s="667"/>
      <c r="AX55" s="421"/>
      <c r="AY55" s="421"/>
      <c r="AZ55" s="457"/>
      <c r="BD55" s="16"/>
      <c r="BE55" s="16"/>
      <c r="BF55" s="16"/>
      <c r="BG55" s="239"/>
      <c r="BH55" s="38" t="b">
        <v>0</v>
      </c>
      <c r="BI55" s="269">
        <v>10</v>
      </c>
      <c r="BJ55" s="38">
        <f>IF(BH55=$BI$44,BI55,0)</f>
        <v>0</v>
      </c>
      <c r="BK55" s="38">
        <f>IF(BJ55&gt;0,1,0)</f>
        <v>0</v>
      </c>
      <c r="BL55" s="239"/>
      <c r="BM55" s="16"/>
      <c r="BN55" s="16"/>
      <c r="BO55" s="16"/>
      <c r="BP55" s="16"/>
      <c r="BQ55" s="16"/>
      <c r="BR55" s="16"/>
      <c r="BS55" s="16"/>
      <c r="BZ55" s="61"/>
      <c r="CA55" s="61"/>
      <c r="CB55" s="61"/>
      <c r="CC55" s="52"/>
      <c r="CD55" s="62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4"/>
      <c r="CW55" s="62"/>
      <c r="CX55"/>
      <c r="CY55" s="65"/>
      <c r="CZ55" s="66"/>
      <c r="DA55" s="66"/>
      <c r="DB55" s="62"/>
      <c r="DC55"/>
      <c r="DD55" s="64"/>
      <c r="DE55" s="62"/>
      <c r="DF55"/>
      <c r="DG55" s="65"/>
      <c r="DH55" s="66"/>
      <c r="DI55" s="66"/>
      <c r="DJ55" s="62"/>
      <c r="DK55"/>
      <c r="DL55" s="64"/>
      <c r="DM55" s="62"/>
      <c r="DN55"/>
      <c r="DO55"/>
      <c r="DP55"/>
    </row>
    <row r="56" spans="1:206" ht="12" hidden="1" customHeight="1" thickBot="1" x14ac:dyDescent="0.3">
      <c r="A56" s="4"/>
      <c r="B56" s="646" t="s">
        <v>286</v>
      </c>
      <c r="C56" s="646" t="s">
        <v>32</v>
      </c>
      <c r="D56" s="632" t="s">
        <v>269</v>
      </c>
      <c r="E56" s="678" t="s">
        <v>523</v>
      </c>
      <c r="F56" s="678" t="s">
        <v>19</v>
      </c>
      <c r="G56" s="678"/>
      <c r="H56" s="632" t="s">
        <v>9156</v>
      </c>
      <c r="I56" s="679" t="s">
        <v>9212</v>
      </c>
      <c r="J56" s="680"/>
      <c r="K56" s="680"/>
      <c r="L56" s="680"/>
      <c r="M56" s="680"/>
      <c r="N56" s="680"/>
      <c r="O56" s="681"/>
      <c r="P56" s="646" t="s">
        <v>34</v>
      </c>
      <c r="Q56" s="650" t="s">
        <v>9221</v>
      </c>
      <c r="R56" s="644" t="s">
        <v>9203</v>
      </c>
      <c r="S56" s="646" t="s">
        <v>35</v>
      </c>
      <c r="T56" s="648" t="s">
        <v>274</v>
      </c>
      <c r="U56" s="650" t="s">
        <v>303</v>
      </c>
      <c r="V56" s="652" t="str">
        <f>+V28</f>
        <v>N° aide financière</v>
      </c>
      <c r="W56" s="654" t="s">
        <v>9204</v>
      </c>
      <c r="X56" s="655"/>
      <c r="Y56" s="632" t="str">
        <f>IF($BH$41=$BH$43,$BJ$40,"")</f>
        <v>Volume
 Estimé</v>
      </c>
      <c r="Z56" s="633"/>
      <c r="AA56" s="560" t="s">
        <v>177</v>
      </c>
      <c r="AB56" s="561"/>
      <c r="AC56" s="561"/>
      <c r="AD56" s="561"/>
      <c r="AE56" s="562"/>
      <c r="AF56" s="636" t="s">
        <v>2283</v>
      </c>
      <c r="AG56" s="574"/>
      <c r="AH56" s="574"/>
      <c r="AI56" s="574"/>
      <c r="AJ56" s="637"/>
      <c r="AK56" s="463"/>
      <c r="AL56" s="464"/>
      <c r="AM56" s="638" t="s">
        <v>268</v>
      </c>
      <c r="AN56" s="639"/>
      <c r="AO56" s="560" t="s">
        <v>38</v>
      </c>
      <c r="AP56" s="561"/>
      <c r="AQ56" s="561"/>
      <c r="AR56" s="561"/>
      <c r="AS56" s="561"/>
      <c r="AT56" s="562"/>
      <c r="AU56" s="5"/>
      <c r="AW56" s="667"/>
      <c r="AX56" s="642" t="s">
        <v>9183</v>
      </c>
      <c r="AY56" s="612" t="s">
        <v>9184</v>
      </c>
      <c r="AZ56" s="458"/>
      <c r="BD56" s="16"/>
      <c r="BE56" s="16"/>
      <c r="BF56" s="16"/>
      <c r="BG56" s="17"/>
      <c r="BH56" s="16">
        <v>1</v>
      </c>
      <c r="BI56" s="16"/>
      <c r="BJ56" s="267">
        <f>MAX(BJ46:BJ55)</f>
        <v>0</v>
      </c>
      <c r="BK56" s="268">
        <f>SUM(BK46:BK55)</f>
        <v>0</v>
      </c>
      <c r="BL56" s="239"/>
      <c r="BM56" s="16"/>
      <c r="BN56" s="16"/>
      <c r="BO56" s="16"/>
      <c r="BP56" s="16"/>
      <c r="BQ56" s="16"/>
      <c r="BR56" s="16"/>
      <c r="BS56" s="16"/>
      <c r="BZ56" s="61"/>
      <c r="CA56" s="61"/>
      <c r="CB56" s="61"/>
      <c r="CC56" s="52"/>
      <c r="CD56" s="62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4"/>
      <c r="CW56" s="62"/>
      <c r="CX56"/>
      <c r="CY56" s="65"/>
      <c r="CZ56" s="66"/>
      <c r="DA56" s="66"/>
      <c r="DB56" s="62"/>
      <c r="DC56"/>
      <c r="DD56" s="64"/>
      <c r="DE56" s="62"/>
      <c r="DF56"/>
      <c r="DG56" s="65"/>
      <c r="DH56" s="66"/>
      <c r="DI56" s="66"/>
      <c r="DJ56" s="62"/>
      <c r="DK56"/>
      <c r="DL56" s="64"/>
      <c r="DM56" s="62"/>
      <c r="DN56"/>
      <c r="DO56"/>
      <c r="DP56"/>
    </row>
    <row r="57" spans="1:206" ht="16.5" hidden="1" customHeight="1" thickBot="1" x14ac:dyDescent="0.25">
      <c r="A57" s="4"/>
      <c r="B57" s="647"/>
      <c r="C57" s="647"/>
      <c r="D57" s="634"/>
      <c r="E57" s="678"/>
      <c r="F57" s="678"/>
      <c r="G57" s="678"/>
      <c r="H57" s="634"/>
      <c r="I57" s="682"/>
      <c r="J57" s="683"/>
      <c r="K57" s="683"/>
      <c r="L57" s="683"/>
      <c r="M57" s="683"/>
      <c r="N57" s="683"/>
      <c r="O57" s="684"/>
      <c r="P57" s="647"/>
      <c r="Q57" s="651"/>
      <c r="R57" s="645"/>
      <c r="S57" s="647"/>
      <c r="T57" s="649"/>
      <c r="U57" s="651"/>
      <c r="V57" s="653"/>
      <c r="W57" s="656"/>
      <c r="X57" s="657"/>
      <c r="Y57" s="634"/>
      <c r="Z57" s="635"/>
      <c r="AA57" s="193" t="s">
        <v>39</v>
      </c>
      <c r="AB57" s="13" t="s">
        <v>40</v>
      </c>
      <c r="AC57" s="13" t="str">
        <f>+$AC$29</f>
        <v>Client</v>
      </c>
      <c r="AD57" s="13" t="s">
        <v>41</v>
      </c>
      <c r="AE57" s="73" t="s">
        <v>42</v>
      </c>
      <c r="AF57" s="193" t="s">
        <v>39</v>
      </c>
      <c r="AG57" s="13" t="s">
        <v>40</v>
      </c>
      <c r="AH57" s="13" t="s">
        <v>277</v>
      </c>
      <c r="AI57" s="13" t="s">
        <v>41</v>
      </c>
      <c r="AJ57" s="73" t="s">
        <v>42</v>
      </c>
      <c r="AK57" s="614"/>
      <c r="AL57" s="615"/>
      <c r="AM57" s="640"/>
      <c r="AN57" s="641"/>
      <c r="AO57" s="193" t="s">
        <v>39</v>
      </c>
      <c r="AP57" s="13" t="s">
        <v>40</v>
      </c>
      <c r="AQ57" s="13" t="str">
        <f>+AQ29</f>
        <v>Client</v>
      </c>
      <c r="AR57" s="13" t="s">
        <v>41</v>
      </c>
      <c r="AS57" s="14" t="s">
        <v>42</v>
      </c>
      <c r="AT57" s="11"/>
      <c r="AU57" s="5"/>
      <c r="AW57" s="668"/>
      <c r="AX57" s="643"/>
      <c r="AY57" s="613"/>
      <c r="AZ57" s="458"/>
      <c r="BD57" s="16"/>
      <c r="BE57" s="16"/>
      <c r="BF57" s="16"/>
      <c r="BG57" s="17"/>
      <c r="BH57" s="16"/>
      <c r="BI57" s="16"/>
      <c r="BJ57" s="16"/>
      <c r="BK57" s="16"/>
      <c r="BL57" s="239"/>
      <c r="BM57" s="291" t="s">
        <v>301</v>
      </c>
      <c r="BN57" s="227" t="s">
        <v>2276</v>
      </c>
      <c r="BO57" s="227" t="s">
        <v>35</v>
      </c>
      <c r="BP57" s="227" t="s">
        <v>274</v>
      </c>
      <c r="BR57" s="227" t="s">
        <v>36</v>
      </c>
      <c r="BX57" s="616" t="s">
        <v>2298</v>
      </c>
      <c r="BY57" s="617"/>
      <c r="BZ57" s="618"/>
      <c r="CA57" s="618"/>
      <c r="CB57" s="618"/>
      <c r="CC57" s="618"/>
      <c r="CD57" s="618"/>
      <c r="CE57" s="618"/>
      <c r="CF57" s="618"/>
      <c r="CG57" s="618"/>
      <c r="CH57" s="618"/>
      <c r="CI57" s="618"/>
      <c r="CJ57" s="618"/>
      <c r="CK57" s="618"/>
      <c r="CL57" s="618"/>
      <c r="CM57" s="618"/>
      <c r="CN57" s="618"/>
      <c r="CO57" s="618"/>
      <c r="CP57" s="618"/>
      <c r="CQ57" s="618"/>
      <c r="CR57" s="618"/>
      <c r="CS57" s="618"/>
      <c r="CT57" s="618"/>
      <c r="CU57" s="618"/>
      <c r="CV57" s="618"/>
      <c r="CW57" s="618"/>
      <c r="CX57" s="618"/>
      <c r="CY57" s="618"/>
      <c r="CZ57" s="618"/>
      <c r="DA57" s="618"/>
      <c r="DB57" s="618"/>
      <c r="DC57" s="618"/>
      <c r="DD57" s="618"/>
      <c r="DE57" s="618"/>
      <c r="DF57" s="618"/>
      <c r="DG57" s="618"/>
      <c r="DH57" s="618"/>
      <c r="DI57" s="618"/>
      <c r="DJ57" s="618"/>
      <c r="DK57" s="618"/>
      <c r="DL57" s="618"/>
      <c r="DM57" s="617"/>
      <c r="DN57" s="619"/>
      <c r="DP57" s="620" t="s">
        <v>2296</v>
      </c>
      <c r="DQ57" s="621"/>
      <c r="DR57" s="622"/>
      <c r="DS57" s="622"/>
      <c r="DT57" s="622"/>
      <c r="DU57" s="622"/>
      <c r="DV57" s="622"/>
      <c r="DW57" s="622"/>
      <c r="DX57" s="622"/>
      <c r="DY57" s="622"/>
      <c r="DZ57" s="622"/>
      <c r="EA57" s="622"/>
      <c r="EB57" s="622"/>
      <c r="EC57" s="622"/>
      <c r="ED57" s="622"/>
      <c r="EE57" s="622"/>
      <c r="EF57" s="622"/>
      <c r="EG57" s="622"/>
      <c r="EH57" s="622"/>
      <c r="EI57" s="622"/>
      <c r="EJ57" s="622"/>
      <c r="EK57" s="622"/>
      <c r="EL57" s="622"/>
      <c r="EM57" s="622"/>
      <c r="EN57" s="622"/>
      <c r="EO57" s="622"/>
      <c r="EP57" s="622"/>
      <c r="EQ57" s="622"/>
      <c r="ER57" s="622"/>
      <c r="ES57" s="622"/>
      <c r="ET57" s="622"/>
      <c r="EU57" s="622"/>
      <c r="EV57" s="622"/>
      <c r="EW57" s="622"/>
      <c r="EX57" s="622"/>
      <c r="EY57" s="622"/>
      <c r="EZ57" s="622"/>
      <c r="FA57" s="622"/>
      <c r="FB57" s="622"/>
      <c r="FC57" s="622"/>
      <c r="FD57" s="622"/>
      <c r="FE57" s="622"/>
      <c r="FF57" s="623"/>
      <c r="FH57" s="624" t="s">
        <v>2297</v>
      </c>
      <c r="FI57" s="624"/>
      <c r="FJ57" s="624"/>
      <c r="FK57" s="624"/>
      <c r="FL57" s="624"/>
      <c r="FM57" s="624"/>
      <c r="FN57" s="624"/>
      <c r="FO57" s="624"/>
      <c r="FP57" s="624"/>
      <c r="FQ57" s="624"/>
      <c r="FR57" s="624"/>
      <c r="FS57" s="624"/>
      <c r="FT57" s="624"/>
      <c r="FU57" s="624"/>
      <c r="FV57" s="624"/>
      <c r="FW57" s="624"/>
      <c r="FX57" s="624"/>
      <c r="FY57" s="624"/>
      <c r="FZ57" s="624"/>
      <c r="GA57" s="624"/>
      <c r="GB57" s="624"/>
      <c r="GC57" s="624"/>
      <c r="GD57" s="624"/>
      <c r="GE57" s="624"/>
      <c r="GF57" s="624"/>
      <c r="GG57" s="624"/>
      <c r="GH57" s="624"/>
      <c r="GI57" s="624"/>
      <c r="GJ57" s="624"/>
      <c r="GK57" s="624"/>
      <c r="GL57" s="624"/>
      <c r="GM57" s="624"/>
      <c r="GN57" s="624"/>
      <c r="GO57" s="624"/>
      <c r="GP57" s="624"/>
      <c r="GQ57" s="624"/>
      <c r="GR57" s="624"/>
      <c r="GS57" s="624"/>
      <c r="GT57" s="624"/>
      <c r="GU57" s="624"/>
      <c r="GV57" s="624"/>
      <c r="GW57" s="624"/>
      <c r="GX57" s="624"/>
    </row>
    <row r="58" spans="1:206" ht="18" hidden="1" customHeight="1" thickBot="1" x14ac:dyDescent="0.3">
      <c r="A58" s="4"/>
      <c r="B58" s="180"/>
      <c r="C58" s="181"/>
      <c r="D58" s="180"/>
      <c r="E58" s="182"/>
      <c r="F58" s="604"/>
      <c r="G58" s="605"/>
      <c r="H58" s="349"/>
      <c r="I58" s="625"/>
      <c r="J58" s="626"/>
      <c r="K58" s="626"/>
      <c r="L58" s="626"/>
      <c r="M58" s="626"/>
      <c r="N58" s="626"/>
      <c r="O58" s="627"/>
      <c r="P58" s="264"/>
      <c r="Q58" s="264"/>
      <c r="R58" s="264"/>
      <c r="S58" s="304"/>
      <c r="T58" s="388"/>
      <c r="U58" s="235" t="str">
        <f t="shared" ref="U58:U80" si="132">IF(B58&lt;&gt;"",+$M$4,"")</f>
        <v/>
      </c>
      <c r="V58" s="417"/>
      <c r="W58" s="628"/>
      <c r="X58" s="629"/>
      <c r="Y58" s="608"/>
      <c r="Z58" s="609"/>
      <c r="AA58" s="205"/>
      <c r="AB58" s="206"/>
      <c r="AC58" s="206"/>
      <c r="AD58" s="207"/>
      <c r="AE58" s="208"/>
      <c r="AF58" s="389"/>
      <c r="AG58" s="206"/>
      <c r="AH58" s="206"/>
      <c r="AI58" s="207"/>
      <c r="AJ58" s="208"/>
      <c r="AK58" s="630"/>
      <c r="AL58" s="631"/>
      <c r="AM58" s="610"/>
      <c r="AN58" s="611"/>
      <c r="AO58" s="471"/>
      <c r="AP58" s="472"/>
      <c r="AQ58" s="472"/>
      <c r="AR58" s="473"/>
      <c r="AS58" s="602"/>
      <c r="AT58" s="603"/>
      <c r="AU58" s="5"/>
      <c r="AW58" s="418">
        <f>IF(ISERROR(IF($BD$28&lt;&gt;"Vrai",(+W58+Y58)*AY58/AX58,IF($BE$28=0,0,(+W58+Y58)*$BE$29/$BE$28))),0,IF($BD$28&lt;&gt;"Vrai",(+W58+Y58)*AY58/AX58,IF($BE$28=0,0,(+W58+Y58)*$BE$29/$BE$28)))</f>
        <v>0</v>
      </c>
      <c r="AX58" s="423"/>
      <c r="AY58" s="424"/>
      <c r="AZ58" s="458"/>
      <c r="BD58" s="56"/>
      <c r="BE58" s="56"/>
      <c r="BF58" s="16"/>
      <c r="BG58" s="17" t="str">
        <f t="shared" ref="BG58:BG80" si="133">IF(D58&lt;&gt;"",IF(D58="VE",1,2),"")</f>
        <v/>
      </c>
      <c r="BH58" s="16"/>
      <c r="BI58" s="16"/>
      <c r="BJ58" s="16"/>
      <c r="BK58" s="16"/>
      <c r="BL58" s="239"/>
      <c r="BM58" s="230" t="b">
        <v>0</v>
      </c>
      <c r="BN58" s="216" t="b">
        <v>0</v>
      </c>
      <c r="BO58" s="38" t="b">
        <v>0</v>
      </c>
      <c r="BP58" s="270" t="b">
        <v>0</v>
      </c>
      <c r="BR58" s="228">
        <f t="shared" ref="BR58:BR80" si="134">IF(V58&lt;&gt;0,1,0)</f>
        <v>0</v>
      </c>
      <c r="BU58" s="219">
        <f>IF(BN58=$BH$40,1,0)</f>
        <v>0</v>
      </c>
      <c r="BV58" s="1">
        <f t="shared" ref="BV58:BV80" si="135">IF(BP58=$BH$40,1,0)</f>
        <v>0</v>
      </c>
      <c r="BX58" s="331">
        <f t="shared" ref="BX58:BX80" si="136">SUM(CE58:CU58)</f>
        <v>0</v>
      </c>
      <c r="BY58" s="332">
        <f t="shared" ref="BY58:BY80" si="137">+CD58-AS58</f>
        <v>0</v>
      </c>
      <c r="BZ58" s="257">
        <f t="shared" ref="BZ58:CC79" si="138">+AO58</f>
        <v>0</v>
      </c>
      <c r="CA58" s="258">
        <f t="shared" si="138"/>
        <v>0</v>
      </c>
      <c r="CB58" s="258">
        <f t="shared" si="138"/>
        <v>0</v>
      </c>
      <c r="CC58" s="258">
        <f t="shared" si="138"/>
        <v>0</v>
      </c>
      <c r="CD58" s="170">
        <f t="shared" ref="CD58:CD80" si="139">+DN58-DM58</f>
        <v>0</v>
      </c>
      <c r="CE58" s="259">
        <f t="shared" ref="CE58:CE80" si="140">VALUE(IF(BZ58&gt;=100,MID(BZ58,1,1),0))</f>
        <v>0</v>
      </c>
      <c r="CF58" s="259">
        <f t="shared" ref="CF58:CF80" si="141">VALUE(IF(BZ58&gt;=100,MID(BZ58,2,1),IF(BZ58&gt;=10,MID(BZ58,1,1),0)))</f>
        <v>0</v>
      </c>
      <c r="CG58" s="259">
        <f t="shared" ref="CG58:CG80" si="142">VALUE(RIGHT(BZ58,1))</f>
        <v>0</v>
      </c>
      <c r="CH58" s="259">
        <f t="shared" ref="CH58:CH80" si="143">VALUE(IF(CA58&gt;=100000,MID(CA58,1,1),0))</f>
        <v>0</v>
      </c>
      <c r="CI58" s="259">
        <f t="shared" ref="CI58:CI80" si="144">VALUE(IF(CA58&gt;=100000,MID(CA58,2,1),IF(CA58&gt;=10000,MID(CA58,1,1),0)))</f>
        <v>0</v>
      </c>
      <c r="CJ58" s="259">
        <f t="shared" ref="CJ58:CJ80" si="145">VALUE(IF(CA58&gt;=100000,MID(CA58,3,1),IF(CA58&gt;=10000,MID(CA58,2,1),IF(CA58&gt;=1000,MID(CA58,1,1),0))))</f>
        <v>0</v>
      </c>
      <c r="CK58" s="259">
        <f t="shared" ref="CK58:CK80" si="146">VALUE(IF(CA58&gt;=100000,MID(CA58,4,1),IF(CA58&gt;=10000,MID(CA58,3,1),IF(CA58&gt;=1000,MID(CA58,2,1),IF(CA58&gt;=100,MID(CA58,1,1),0)))))</f>
        <v>0</v>
      </c>
      <c r="CL58" s="259">
        <f t="shared" ref="CL58:CL80" si="147">VALUE(IF(CA58&gt;=100000,MID(CA58,5,1),IF(CA58&gt;=10000,MID(CA58,4,1),IF(CA58&gt;=1000,MID(CA58,3,1),IF(CA58&gt;=100,MID(CA58,2,1),IF(CA58&gt;=10,MID(CA58,1,1),0))))))</f>
        <v>0</v>
      </c>
      <c r="CM58" s="259">
        <f t="shared" ref="CM58:CM80" si="148">VALUE(RIGHT(CA58,1))</f>
        <v>0</v>
      </c>
      <c r="CN58" s="259">
        <f t="shared" ref="CN58:CN80" si="149">VALUE(IF(CB58&gt;=100000,MID(CB58,1,1),0))</f>
        <v>0</v>
      </c>
      <c r="CO58" s="259">
        <f t="shared" ref="CO58:CO80" si="150">VALUE(IF(CB58&gt;=100000,MID(CB58,2,1),IF(CB58&gt;=10000,MID(CB58,1,1),0)))</f>
        <v>0</v>
      </c>
      <c r="CP58" s="259">
        <f t="shared" ref="CP58:CP80" si="151">VALUE(IF(CB58&gt;=100000,MID(CB58,3,1),IF(CB58&gt;=10000,MID(CB58,2,1),IF(CB58&gt;=1000,MID(CB58,1,1),0))))</f>
        <v>0</v>
      </c>
      <c r="CQ58" s="259">
        <f t="shared" ref="CQ58:CQ80" si="152">VALUE(IF(CB58&gt;=100000,MID(CB58,4,1),IF(CB58&gt;=10000,MID(CB58,3,1),IF(CB58&gt;=1000,MID(CB58,2,1),IF(CB58&gt;=100,MID(CB58,1,1),0)))))</f>
        <v>0</v>
      </c>
      <c r="CR58" s="259">
        <f t="shared" ref="CR58:CR80" si="153">VALUE(IF(CB58&gt;=100000,MID(CB58,5,1),IF(CB58&gt;=10000,MID(CB58,4,1),IF(CB58&gt;=1000,MID(CB58,3,1),IF(CB58&gt;=100,MID(CB58,2,1),IF(CB58&gt;=10,MID(CB58,1,1),0))))))</f>
        <v>0</v>
      </c>
      <c r="CS58" s="259">
        <f t="shared" ref="CS58:CS80" si="154">VALUE(RIGHT(CB58,1))</f>
        <v>0</v>
      </c>
      <c r="CT58" s="259">
        <f t="shared" ref="CT58:CT80" si="155">VALUE(IF(CC58&gt;=10,MID(CC58,1,1),0))</f>
        <v>0</v>
      </c>
      <c r="CU58" s="259">
        <f t="shared" ref="CU58:CU80" si="156">VALUE(RIGHT(CC58,1))</f>
        <v>0</v>
      </c>
      <c r="CV58" s="260">
        <f t="shared" ref="CV58:CV80" si="157">IF(CE58&lt;10,CE58,IF(CE58=10,1,IF(CE58=12,3,IF(CE58=14,5,IF(CE58=16,7,IF(CE58=18,9,0))))))</f>
        <v>0</v>
      </c>
      <c r="CW58" s="260">
        <f t="shared" ref="CW58:CW80" si="158">IF(CF58*2&lt;10,(CF58*2),IF(CF58*2=10,1,IF(CF58*2=12,3,IF(CF58*2=14,5,IF(CF58*2=16,7,IF(CF58*2=18,9,0))))))</f>
        <v>0</v>
      </c>
      <c r="CX58" s="260">
        <f t="shared" ref="CX58:CX80" si="159">IF(CG58&lt;10,CG58,IF(CG58=10,1,IF(CG58=12,3,IF(CG58=14,5,IF(CG58=16,7,IF(CG58=18,9,0))))))</f>
        <v>0</v>
      </c>
      <c r="CY58" s="260">
        <f t="shared" ref="CY58:CY80" si="160">IF(CH58*2&lt;10,(CH58*2),IF(CH58*2=10,1,IF(CH58*2=12,3,IF(CH58*2=14,5,IF(CH58*2=16,7,IF(CH58*2=18,9,0))))))</f>
        <v>0</v>
      </c>
      <c r="CZ58" s="260">
        <f t="shared" ref="CZ58:CZ80" si="161">IF(CI58&lt;10,CI58,IF(CI58=10,1,IF(CI58=12,3,IF(CI58=14,5,IF(CI58=16,7,IF(CI58=18,9,0))))))</f>
        <v>0</v>
      </c>
      <c r="DA58" s="260">
        <f t="shared" ref="DA58:DA80" si="162">IF(CJ58*2&lt;10,(CJ58*2),IF(CJ58*2=10,1,IF(CJ58*2=12,3,IF(CJ58*2=14,5,IF(CJ58*2=16,7,IF(CJ58*2=18,9,0))))))</f>
        <v>0</v>
      </c>
      <c r="DB58" s="260">
        <f t="shared" ref="DB58:DB80" si="163">IF(CK58&lt;10,CK58,IF(CK58=10,1,IF(CK58=12,3,IF(CK58=14,5,IF(CK58=16,7,IF(CK58=18,9,0))))))</f>
        <v>0</v>
      </c>
      <c r="DC58" s="260">
        <f t="shared" ref="DC58:DC80" si="164">IF(CL58*2&lt;10,(CL58*2),IF(CL58*2=10,1,IF(CL58*2=12,3,IF(CL58*2=14,5,IF(CL58*2=16,7,IF(CL58*2=18,9,0))))))</f>
        <v>0</v>
      </c>
      <c r="DD58" s="260">
        <f t="shared" ref="DD58:DD80" si="165">IF(CM58&lt;10,CM58,IF(CM58=10,1,IF(CM58=12,3,IF(CM58=14,5,IF(CM58=16,7,IF(CM58=18,9,0))))))</f>
        <v>0</v>
      </c>
      <c r="DE58" s="260">
        <f t="shared" ref="DE58:DE80" si="166">IF(CN58*2&lt;10,(CN58*2),IF(CN58*2=10,1,IF(CN58*2=12,3,IF(CN58*2=14,5,IF(CN58*2=16,7,IF(CN58*2=18,9,0))))))</f>
        <v>0</v>
      </c>
      <c r="DF58" s="260">
        <f t="shared" ref="DF58:DF80" si="167">IF(CO58&lt;10,CO58,IF(CO58=10,1,IF(CO58=12,3,IF(CO58=14,5,IF(CO58=16,7,IF(CO58=18,9,0))))))</f>
        <v>0</v>
      </c>
      <c r="DG58" s="260">
        <f t="shared" ref="DG58:DG80" si="168">IF(CP58*2&lt;10,(CP58*2),IF(CP58*2=10,1,IF(CP58*2=12,3,IF(CP58*2=14,5,IF(CP58*2=16,7,IF(CP58*2=18,9,0))))))</f>
        <v>0</v>
      </c>
      <c r="DH58" s="260">
        <f t="shared" ref="DH58:DH80" si="169">IF(CQ58&lt;10,CQ58,IF(CQ58=10,1,IF(CQ58=12,3,IF(CQ58=14,5,IF(CQ58=16,7,IF(CQ58=18,9,0))))))</f>
        <v>0</v>
      </c>
      <c r="DI58" s="260">
        <f t="shared" ref="DI58:DI80" si="170">IF(CR58*2&lt;10,(CR58*2),IF(CR58*2=10,1,IF(CR58*2=12,3,IF(CR58*2=14,5,IF(CR58*2=16,7,IF(CR58*2=18,9,0))))))</f>
        <v>0</v>
      </c>
      <c r="DJ58" s="260">
        <f t="shared" ref="DJ58:DJ80" si="171">IF(CS58&lt;10,CS58,IF(CS58=10,1,IF(CS58=12,3,IF(CS58=14,5,IF(CS58=16,7,IF(CS58=18,9,0))))))</f>
        <v>0</v>
      </c>
      <c r="DK58" s="260">
        <f t="shared" ref="DK58:DK80" si="172">IF(CT58*2&lt;10,(CT58*2),IF(CT58*2=10,1,IF(CT58*2=12,3,IF(CT58*2=14,5,IF(CT58*2=16,7,IF(CT58*2=18,9,0))))))</f>
        <v>0</v>
      </c>
      <c r="DL58" s="260">
        <f t="shared" ref="DL58:DL80" si="173">IF(CU58&lt;10,CU58,IF(CU58=10,1,IF(CU58=12,3,IF(CU58=14,5,IF(CU58=16,7,IF(CU58=18,9,0))))))</f>
        <v>0</v>
      </c>
      <c r="DM58" s="261">
        <f t="shared" ref="DM58:DM80" si="174">SUM(CV58:DL58)</f>
        <v>0</v>
      </c>
      <c r="DN58" s="262">
        <f t="shared" ref="DN58:DN80" si="175">CEILING(DM58,10)</f>
        <v>0</v>
      </c>
      <c r="DO58" s="310"/>
      <c r="DP58" s="333">
        <f t="shared" ref="DP58:DP80" si="176">SUM(DR58:DU58)</f>
        <v>0</v>
      </c>
      <c r="DQ58" s="335">
        <f>+DV58-AE58</f>
        <v>0</v>
      </c>
      <c r="DR58" s="263">
        <f t="shared" ref="DR58:DU73" si="177">+AA58</f>
        <v>0</v>
      </c>
      <c r="DS58" s="263">
        <f t="shared" si="177"/>
        <v>0</v>
      </c>
      <c r="DT58" s="263">
        <f t="shared" si="177"/>
        <v>0</v>
      </c>
      <c r="DU58" s="263">
        <f t="shared" si="177"/>
        <v>0</v>
      </c>
      <c r="DV58" s="170">
        <f t="shared" ref="DV58:DV80" si="178">+FF58-FE58</f>
        <v>0</v>
      </c>
      <c r="DW58" s="259">
        <f t="shared" ref="DW58:DW80" si="179">VALUE(IF(DR58&gt;=100,MID(DR58,1,1),0))</f>
        <v>0</v>
      </c>
      <c r="DX58" s="259">
        <f t="shared" ref="DX58:DX80" si="180">VALUE(IF(DR58&gt;=100,MID(DR58,2,1),IF(DR58&gt;=10,MID(DR58,1,1),0)))</f>
        <v>0</v>
      </c>
      <c r="DY58" s="259">
        <f t="shared" ref="DY58:DY80" si="181">VALUE(RIGHT(DR58,1))</f>
        <v>0</v>
      </c>
      <c r="DZ58" s="259">
        <f t="shared" ref="DZ58:DZ80" si="182">VALUE(IF(DS58&gt;=100000,MID(DS58,1,1),0))</f>
        <v>0</v>
      </c>
      <c r="EA58" s="259">
        <f t="shared" ref="EA58:EA80" si="183">VALUE(IF(DS58&gt;=100000,MID(DS58,2,1),IF(DS58&gt;=10000,MID(DS58,1,1),0)))</f>
        <v>0</v>
      </c>
      <c r="EB58" s="259">
        <f t="shared" ref="EB58:EB80" si="184">VALUE(IF(DS58&gt;=100000,MID(DS58,3,1),IF(DS58&gt;=10000,MID(DS58,2,1),IF(DS58&gt;=1000,MID(DS58,1,1),0))))</f>
        <v>0</v>
      </c>
      <c r="EC58" s="259">
        <f t="shared" ref="EC58:EC80" si="185">VALUE(IF(DS58&gt;=100000,MID(DS58,4,1),IF(DS58&gt;=10000,MID(DS58,3,1),IF(DS58&gt;=1000,MID(DS58,2,1),IF(DS58&gt;=100,MID(DS58,1,1),0)))))</f>
        <v>0</v>
      </c>
      <c r="ED58" s="259">
        <f t="shared" ref="ED58:ED80" si="186">VALUE(IF(DS58&gt;=100000,MID(DS58,5,1),IF(DS58&gt;=10000,MID(DS58,4,1),IF(DS58&gt;=1000,MID(DS58,3,1),IF(DS58&gt;=100,MID(DS58,2,1),IF(DS58&gt;=10,MID(DS58,1,1),0))))))</f>
        <v>0</v>
      </c>
      <c r="EE58" s="259">
        <f t="shared" ref="EE58:EE80" si="187">VALUE(RIGHT(DS58,1))</f>
        <v>0</v>
      </c>
      <c r="EF58" s="259">
        <f t="shared" ref="EF58:EF80" si="188">VALUE(IF(DT58&gt;=100000,MID(DT58,1,1),0))</f>
        <v>0</v>
      </c>
      <c r="EG58" s="259">
        <f t="shared" ref="EG58:EG80" si="189">VALUE(IF(DT58&gt;=100000,MID(DT58,2,1),IF(DT58&gt;=10000,MID(DT58,1,1),0)))</f>
        <v>0</v>
      </c>
      <c r="EH58" s="259">
        <f t="shared" ref="EH58:EH80" si="190">VALUE(IF(DT58&gt;=100000,MID(DT58,3,1),IF(DT58&gt;=10000,MID(DT58,2,1),IF(DT58&gt;=1000,MID(DT58,1,1),0))))</f>
        <v>0</v>
      </c>
      <c r="EI58" s="259">
        <f t="shared" ref="EI58:EI80" si="191">VALUE(IF(DT58&gt;=100000,MID(DT58,4,1),IF(DT58&gt;=10000,MID(DT58,3,1),IF(DT58&gt;=1000,MID(DT58,2,1),IF(DT58&gt;=100,MID(DT58,1,1),0)))))</f>
        <v>0</v>
      </c>
      <c r="EJ58" s="259">
        <f t="shared" ref="EJ58:EJ80" si="192">VALUE(IF(DT58&gt;=100000,MID(DT58,5,1),IF(DT58&gt;=10000,MID(DT58,4,1),IF(DT58&gt;=1000,MID(DT58,3,1),IF(DT58&gt;=100,MID(DT58,2,1),IF(DT58&gt;=10,MID(DT58,1,1),0))))))</f>
        <v>0</v>
      </c>
      <c r="EK58" s="259">
        <f t="shared" ref="EK58:EK80" si="193">VALUE(RIGHT(DT58,1))</f>
        <v>0</v>
      </c>
      <c r="EL58" s="259">
        <f t="shared" ref="EL58:EL80" si="194">VALUE(IF(DU58&gt;=10,MID(DU58,1,1),0))</f>
        <v>0</v>
      </c>
      <c r="EM58" s="259">
        <f t="shared" ref="EM58:EM80" si="195">VALUE(RIGHT(DU58,1))</f>
        <v>0</v>
      </c>
      <c r="EN58" s="260">
        <f t="shared" ref="EN58:EN80" si="196">IF(DW58&lt;10,DW58,IF(DW58=10,1,IF(DW58=12,3,IF(DW58=14,5,IF(DW58=16,7,IF(DW58=18,9,0))))))</f>
        <v>0</v>
      </c>
      <c r="EO58" s="260">
        <f t="shared" ref="EO58:EO80" si="197">IF(DX58*2&lt;10,(DX58*2),IF(DX58*2=10,1,IF(DX58*2=12,3,IF(DX58*2=14,5,IF(DX58*2=16,7,IF(DX58*2=18,9,0))))))</f>
        <v>0</v>
      </c>
      <c r="EP58" s="260">
        <f t="shared" ref="EP58:EP80" si="198">IF(DY58&lt;10,DY58,IF(DY58=10,1,IF(DY58=12,3,IF(DY58=14,5,IF(DY58=16,7,IF(DY58=18,9,0))))))</f>
        <v>0</v>
      </c>
      <c r="EQ58" s="260">
        <f t="shared" ref="EQ58:EQ80" si="199">IF(DZ58*2&lt;10,(DZ58*2),IF(DZ58*2=10,1,IF(DZ58*2=12,3,IF(DZ58*2=14,5,IF(DZ58*2=16,7,IF(DZ58*2=18,9,0))))))</f>
        <v>0</v>
      </c>
      <c r="ER58" s="260">
        <f t="shared" ref="ER58:ER80" si="200">IF(EA58&lt;10,EA58,IF(EA58=10,1,IF(EA58=12,3,IF(EA58=14,5,IF(EA58=16,7,IF(EA58=18,9,0))))))</f>
        <v>0</v>
      </c>
      <c r="ES58" s="260">
        <f t="shared" ref="ES58:ES80" si="201">IF(EB58*2&lt;10,(EB58*2),IF(EB58*2=10,1,IF(EB58*2=12,3,IF(EB58*2=14,5,IF(EB58*2=16,7,IF(EB58*2=18,9,0))))))</f>
        <v>0</v>
      </c>
      <c r="ET58" s="260">
        <f t="shared" ref="ET58:ET80" si="202">IF(EC58&lt;10,EC58,IF(EC58=10,1,IF(EC58=12,3,IF(EC58=14,5,IF(EC58=16,7,IF(EC58=18,9,0))))))</f>
        <v>0</v>
      </c>
      <c r="EU58" s="260">
        <f t="shared" ref="EU58:EU80" si="203">IF(ED58*2&lt;10,(ED58*2),IF(ED58*2=10,1,IF(ED58*2=12,3,IF(ED58*2=14,5,IF(ED58*2=16,7,IF(ED58*2=18,9,0))))))</f>
        <v>0</v>
      </c>
      <c r="EV58" s="260">
        <f t="shared" ref="EV58:EV80" si="204">IF(EE58&lt;10,EE58,IF(EE58=10,1,IF(EE58=12,3,IF(EE58=14,5,IF(EE58=16,7,IF(EE58=18,9,0))))))</f>
        <v>0</v>
      </c>
      <c r="EW58" s="260">
        <f t="shared" ref="EW58:EW80" si="205">IF(EF58*2&lt;10,(EF58*2),IF(EF58*2=10,1,IF(EF58*2=12,3,IF(EF58*2=14,5,IF(EF58*2=16,7,IF(EF58*2=18,9,0))))))</f>
        <v>0</v>
      </c>
      <c r="EX58" s="260">
        <f t="shared" ref="EX58:EX80" si="206">IF(EG58&lt;10,EG58,IF(EG58=10,1,IF(EG58=12,3,IF(EG58=14,5,IF(EG58=16,7,IF(EG58=18,9,0))))))</f>
        <v>0</v>
      </c>
      <c r="EY58" s="260">
        <f t="shared" ref="EY58:EY80" si="207">IF(EH58*2&lt;10,(EH58*2),IF(EH58*2=10,1,IF(EH58*2=12,3,IF(EH58*2=14,5,IF(EH58*2=16,7,IF(EH58*2=18,9,0))))))</f>
        <v>0</v>
      </c>
      <c r="EZ58" s="260">
        <f t="shared" ref="EZ58:EZ80" si="208">IF(EI58&lt;10,EI58,IF(EI58=10,1,IF(EI58=12,3,IF(EI58=14,5,IF(EI58=16,7,IF(EI58=18,9,0))))))</f>
        <v>0</v>
      </c>
      <c r="FA58" s="260">
        <f t="shared" ref="FA58:FA80" si="209">IF(EJ58*2&lt;10,(EJ58*2),IF(EJ58*2=10,1,IF(EJ58*2=12,3,IF(EJ58*2=14,5,IF(EJ58*2=16,7,IF(EJ58*2=18,9,0))))))</f>
        <v>0</v>
      </c>
      <c r="FB58" s="260">
        <f t="shared" ref="FB58:FB80" si="210">IF(EK58&lt;10,EK58,IF(EK58=10,1,IF(EK58=12,3,IF(EK58=14,5,IF(EK58=16,7,IF(EK58=18,9,0))))))</f>
        <v>0</v>
      </c>
      <c r="FC58" s="260">
        <f t="shared" ref="FC58:FC80" si="211">IF(EL58*2&lt;10,(EL58*2),IF(EL58*2=10,1,IF(EL58*2=12,3,IF(EL58*2=14,5,IF(EL58*2=16,7,IF(EL58*2=18,9,0))))))</f>
        <v>0</v>
      </c>
      <c r="FD58" s="260">
        <f t="shared" ref="FD58:FD80" si="212">IF(EM58&lt;10,EM58,IF(EM58=10,1,IF(EM58=12,3,IF(EM58=14,5,IF(EM58=16,7,IF(EM58=18,9,0))))))</f>
        <v>0</v>
      </c>
      <c r="FE58" s="261">
        <f t="shared" ref="FE58:FE80" si="213">SUM(EN58:FD58)</f>
        <v>0</v>
      </c>
      <c r="FF58" s="262">
        <f t="shared" ref="FF58:FF80" si="214">CEILING(FE58,10)</f>
        <v>0</v>
      </c>
      <c r="FG58" s="310"/>
      <c r="FH58" s="333">
        <f t="shared" ref="FH58:FH80" si="215">SUM(FJ58:FM58)</f>
        <v>0</v>
      </c>
      <c r="FI58" s="334">
        <f t="shared" ref="FI58:FI80" si="216">+FN58-AJ58</f>
        <v>0</v>
      </c>
      <c r="FJ58" s="245">
        <f t="shared" ref="FJ58:FM80" si="217">+AF58</f>
        <v>0</v>
      </c>
      <c r="FK58" s="245">
        <f t="shared" si="217"/>
        <v>0</v>
      </c>
      <c r="FL58" s="245">
        <f t="shared" si="217"/>
        <v>0</v>
      </c>
      <c r="FM58" s="245">
        <f t="shared" si="217"/>
        <v>0</v>
      </c>
      <c r="FN58" s="170">
        <f t="shared" ref="FN58:FN80" si="218">+GX58-GW58</f>
        <v>0</v>
      </c>
      <c r="FO58" s="252">
        <f t="shared" ref="FO58:FO80" si="219">VALUE(IF(FJ58&gt;=100,MID(FJ58,1,1),0))</f>
        <v>0</v>
      </c>
      <c r="FP58" s="252">
        <f t="shared" ref="FP58:FP80" si="220">VALUE(IF(FJ58&gt;=100,MID(FJ58,2,1),IF(FJ58&gt;=10,MID(FJ58,1,1),0)))</f>
        <v>0</v>
      </c>
      <c r="FQ58" s="252">
        <f t="shared" ref="FQ58:FQ80" si="221">VALUE(RIGHT(FJ58,1))</f>
        <v>0</v>
      </c>
      <c r="FR58" s="252">
        <f t="shared" ref="FR58:FR80" si="222">VALUE(IF(FK58&gt;=100000,MID(FK58,1,1),0))</f>
        <v>0</v>
      </c>
      <c r="FS58" s="252">
        <f t="shared" ref="FS58:FS80" si="223">VALUE(IF(FK58&gt;=100000,MID(FK58,2,1),IF(FK58&gt;=10000,MID(FK58,1,1),0)))</f>
        <v>0</v>
      </c>
      <c r="FT58" s="252">
        <f t="shared" ref="FT58:FT80" si="224">VALUE(IF(FK58&gt;=100000,MID(FK58,3,1),IF(FK58&gt;=10000,MID(FK58,2,1),IF(FK58&gt;=1000,MID(FK58,1,1),0))))</f>
        <v>0</v>
      </c>
      <c r="FU58" s="252">
        <f t="shared" ref="FU58:FU80" si="225">VALUE(IF(FK58&gt;=100000,MID(FK58,4,1),IF(FK58&gt;=10000,MID(FK58,3,1),IF(FK58&gt;=1000,MID(FK58,2,1),IF(FK58&gt;=100,MID(FK58,1,1),0)))))</f>
        <v>0</v>
      </c>
      <c r="FV58" s="252">
        <f t="shared" ref="FV58:FV80" si="226">VALUE(IF(FK58&gt;=100000,MID(FK58,5,1),IF(FK58&gt;=10000,MID(FK58,4,1),IF(FK58&gt;=1000,MID(FK58,3,1),IF(FK58&gt;=100,MID(FK58,2,1),IF(FK58&gt;=10,MID(FK58,1,1),0))))))</f>
        <v>0</v>
      </c>
      <c r="FW58" s="252">
        <f t="shared" ref="FW58:FW80" si="227">VALUE(RIGHT(FK58,1))</f>
        <v>0</v>
      </c>
      <c r="FX58" s="252">
        <f t="shared" ref="FX58:FX80" si="228">VALUE(IF(FL58&gt;=100000,MID(FL58,1,1),0))</f>
        <v>0</v>
      </c>
      <c r="FY58" s="252">
        <f t="shared" ref="FY58:FY80" si="229">VALUE(IF(FL58&gt;=100000,MID(FL58,2,1),IF(FL58&gt;=10000,MID(FL58,1,1),0)))</f>
        <v>0</v>
      </c>
      <c r="FZ58" s="252">
        <f t="shared" ref="FZ58:FZ80" si="230">VALUE(IF(FL58&gt;=100000,MID(FL58,3,1),IF(FL58&gt;=10000,MID(FL58,2,1),IF(FL58&gt;=1000,MID(FL58,1,1),0))))</f>
        <v>0</v>
      </c>
      <c r="GA58" s="252">
        <f t="shared" ref="GA58:GA80" si="231">VALUE(IF(FL58&gt;=100000,MID(FL58,4,1),IF(FL58&gt;=10000,MID(FL58,3,1),IF(FL58&gt;=1000,MID(FL58,2,1),IF(FL58&gt;=100,MID(FL58,1,1),0)))))</f>
        <v>0</v>
      </c>
      <c r="GB58" s="252">
        <f t="shared" ref="GB58:GB80" si="232">VALUE(IF(FL58&gt;=100000,MID(FL58,5,1),IF(FL58&gt;=10000,MID(FL58,4,1),IF(FL58&gt;=1000,MID(FL58,3,1),IF(FL58&gt;=100,MID(FL58,2,1),IF(FL58&gt;=10,MID(FL58,1,1),0))))))</f>
        <v>0</v>
      </c>
      <c r="GC58" s="252">
        <f t="shared" ref="GC58:GC80" si="233">VALUE(RIGHT(FL58,1))</f>
        <v>0</v>
      </c>
      <c r="GD58" s="252">
        <f t="shared" ref="GD58:GD80" si="234">VALUE(IF(FM58&gt;=10,MID(FM58,1,1),0))</f>
        <v>0</v>
      </c>
      <c r="GE58" s="252">
        <f t="shared" ref="GE58:GE80" si="235">VALUE(RIGHT(FM58,1))</f>
        <v>0</v>
      </c>
      <c r="GF58" s="253">
        <f t="shared" ref="GF58:GF80" si="236">IF(FO58&lt;10,FO58,IF(FO58=10,1,IF(FO58=12,3,IF(FO58=14,5,IF(FO58=16,7,IF(FO58=18,9,0))))))</f>
        <v>0</v>
      </c>
      <c r="GG58" s="253">
        <f t="shared" ref="GG58:GG80" si="237">IF(FP58*2&lt;10,(FP58*2),IF(FP58*2=10,1,IF(FP58*2=12,3,IF(FP58*2=14,5,IF(FP58*2=16,7,IF(FP58*2=18,9,0))))))</f>
        <v>0</v>
      </c>
      <c r="GH58" s="253">
        <f t="shared" ref="GH58:GH80" si="238">IF(FQ58&lt;10,FQ58,IF(FQ58=10,1,IF(FQ58=12,3,IF(FQ58=14,5,IF(FQ58=16,7,IF(FQ58=18,9,0))))))</f>
        <v>0</v>
      </c>
      <c r="GI58" s="253">
        <f t="shared" ref="GI58:GI80" si="239">IF(FR58*2&lt;10,(FR58*2),IF(FR58*2=10,1,IF(FR58*2=12,3,IF(FR58*2=14,5,IF(FR58*2=16,7,IF(FR58*2=18,9,0))))))</f>
        <v>0</v>
      </c>
      <c r="GJ58" s="253">
        <f t="shared" ref="GJ58:GJ80" si="240">IF(FS58&lt;10,FS58,IF(FS58=10,1,IF(FS58=12,3,IF(FS58=14,5,IF(FS58=16,7,IF(FS58=18,9,0))))))</f>
        <v>0</v>
      </c>
      <c r="GK58" s="253">
        <f t="shared" ref="GK58:GK80" si="241">IF(FT58*2&lt;10,(FT58*2),IF(FT58*2=10,1,IF(FT58*2=12,3,IF(FT58*2=14,5,IF(FT58*2=16,7,IF(FT58*2=18,9,0))))))</f>
        <v>0</v>
      </c>
      <c r="GL58" s="253">
        <f t="shared" ref="GL58:GL80" si="242">IF(FU58&lt;10,FU58,IF(FU58=10,1,IF(FU58=12,3,IF(FU58=14,5,IF(FU58=16,7,IF(FU58=18,9,0))))))</f>
        <v>0</v>
      </c>
      <c r="GM58" s="253">
        <f t="shared" ref="GM58:GM80" si="243">IF(FV58*2&lt;10,(FV58*2),IF(FV58*2=10,1,IF(FV58*2=12,3,IF(FV58*2=14,5,IF(FV58*2=16,7,IF(FV58*2=18,9,0))))))</f>
        <v>0</v>
      </c>
      <c r="GN58" s="253">
        <f t="shared" ref="GN58:GN80" si="244">IF(FW58&lt;10,FW58,IF(FW58=10,1,IF(FW58=12,3,IF(FW58=14,5,IF(FW58=16,7,IF(FW58=18,9,0))))))</f>
        <v>0</v>
      </c>
      <c r="GO58" s="253">
        <f t="shared" ref="GO58:GO80" si="245">IF(FX58*2&lt;10,(FX58*2),IF(FX58*2=10,1,IF(FX58*2=12,3,IF(FX58*2=14,5,IF(FX58*2=16,7,IF(FX58*2=18,9,0))))))</f>
        <v>0</v>
      </c>
      <c r="GP58" s="253">
        <f t="shared" ref="GP58:GP80" si="246">IF(FY58&lt;10,FY58,IF(FY58=10,1,IF(FY58=12,3,IF(FY58=14,5,IF(FY58=16,7,IF(FY58=18,9,0))))))</f>
        <v>0</v>
      </c>
      <c r="GQ58" s="253">
        <f t="shared" ref="GQ58:GQ80" si="247">IF(FZ58*2&lt;10,(FZ58*2),IF(FZ58*2=10,1,IF(FZ58*2=12,3,IF(FZ58*2=14,5,IF(FZ58*2=16,7,IF(FZ58*2=18,9,0))))))</f>
        <v>0</v>
      </c>
      <c r="GR58" s="253">
        <f t="shared" ref="GR58:GR80" si="248">IF(GA58&lt;10,GA58,IF(GA58=10,1,IF(GA58=12,3,IF(GA58=14,5,IF(GA58=16,7,IF(GA58=18,9,0))))))</f>
        <v>0</v>
      </c>
      <c r="GS58" s="253">
        <f t="shared" ref="GS58:GS80" si="249">IF(GB58*2&lt;10,(GB58*2),IF(GB58*2=10,1,IF(GB58*2=12,3,IF(GB58*2=14,5,IF(GB58*2=16,7,IF(GB58*2=18,9,0))))))</f>
        <v>0</v>
      </c>
      <c r="GT58" s="253">
        <f t="shared" ref="GT58:GT80" si="250">IF(GC58&lt;10,GC58,IF(GC58=10,1,IF(GC58=12,3,IF(GC58=14,5,IF(GC58=16,7,IF(GC58=18,9,0))))))</f>
        <v>0</v>
      </c>
      <c r="GU58" s="253">
        <f t="shared" ref="GU58:GU80" si="251">IF(GD58*2&lt;10,(GD58*2),IF(GD58*2=10,1,IF(GD58*2=12,3,IF(GD58*2=14,5,IF(GD58*2=16,7,IF(GD58*2=18,9,0))))))</f>
        <v>0</v>
      </c>
      <c r="GV58" s="253">
        <f t="shared" ref="GV58:GV80" si="252">IF(GE58&lt;10,GE58,IF(GE58=10,1,IF(GE58=12,3,IF(GE58=14,5,IF(GE58=16,7,IF(GE58=18,9,0))))))</f>
        <v>0</v>
      </c>
      <c r="GW58" s="254">
        <f t="shared" ref="GW58:GW80" si="253">SUM(GF58:GV58)</f>
        <v>0</v>
      </c>
      <c r="GX58" s="256">
        <f t="shared" ref="GX58:GX80" si="254">CEILING(GW58,10)</f>
        <v>0</v>
      </c>
    </row>
    <row r="59" spans="1:206" ht="18" hidden="1" customHeight="1" thickBot="1" x14ac:dyDescent="0.3">
      <c r="A59" s="4"/>
      <c r="B59" s="180"/>
      <c r="C59" s="181"/>
      <c r="D59" s="180"/>
      <c r="E59" s="182"/>
      <c r="F59" s="604"/>
      <c r="G59" s="605"/>
      <c r="H59" s="349"/>
      <c r="I59" s="591"/>
      <c r="J59" s="592"/>
      <c r="K59" s="592"/>
      <c r="L59" s="592"/>
      <c r="M59" s="592"/>
      <c r="N59" s="592"/>
      <c r="O59" s="593"/>
      <c r="P59" s="171"/>
      <c r="Q59" s="171"/>
      <c r="R59" s="264"/>
      <c r="S59" s="304"/>
      <c r="T59" s="182"/>
      <c r="U59" s="235" t="str">
        <f t="shared" si="132"/>
        <v/>
      </c>
      <c r="V59" s="419"/>
      <c r="W59" s="606"/>
      <c r="X59" s="607"/>
      <c r="Y59" s="608"/>
      <c r="Z59" s="609"/>
      <c r="AA59" s="205"/>
      <c r="AB59" s="206"/>
      <c r="AC59" s="206"/>
      <c r="AD59" s="207"/>
      <c r="AE59" s="208"/>
      <c r="AF59" s="214"/>
      <c r="AG59" s="215"/>
      <c r="AH59" s="215"/>
      <c r="AI59" s="222"/>
      <c r="AJ59" s="278"/>
      <c r="AK59" s="598"/>
      <c r="AL59" s="599"/>
      <c r="AM59" s="610"/>
      <c r="AN59" s="611"/>
      <c r="AO59" s="471"/>
      <c r="AP59" s="472"/>
      <c r="AQ59" s="472"/>
      <c r="AR59" s="473"/>
      <c r="AS59" s="602"/>
      <c r="AT59" s="603"/>
      <c r="AU59" s="5"/>
      <c r="AW59" s="418">
        <f t="shared" ref="AW59:AW80" si="255">IF(ISERROR(IF($BD$28&lt;&gt;"Vrai",(+W59+Y59)*AY59/AX59,IF($BE$28=0,0,(+W59+Y59)*$BE$29/$BE$28))),0,IF($BD$28&lt;&gt;"Vrai",(+W59+Y59)*AY59/AX59,IF($BE$28=0,0,(+W59+Y59)*$BE$29/$BE$28)))</f>
        <v>0</v>
      </c>
      <c r="AX59" s="423"/>
      <c r="AY59" s="424"/>
      <c r="AZ59" s="458"/>
      <c r="BD59" s="56"/>
      <c r="BE59" s="56"/>
      <c r="BF59" s="16"/>
      <c r="BG59" s="17" t="str">
        <f t="shared" si="133"/>
        <v/>
      </c>
      <c r="BH59" s="16"/>
      <c r="BI59" s="16"/>
      <c r="BJ59" s="16"/>
      <c r="BK59" s="16"/>
      <c r="BL59" s="239"/>
      <c r="BM59" s="230"/>
      <c r="BN59" s="216" t="b">
        <v>0</v>
      </c>
      <c r="BO59" s="38" t="b">
        <v>0</v>
      </c>
      <c r="BP59" s="270" t="b">
        <v>0</v>
      </c>
      <c r="BR59" s="228">
        <f t="shared" si="134"/>
        <v>0</v>
      </c>
      <c r="BU59" s="219">
        <f t="shared" ref="BU59:BU80" si="256">IF(BN59=$BH$40,1,0)</f>
        <v>0</v>
      </c>
      <c r="BV59" s="1">
        <f t="shared" si="135"/>
        <v>0</v>
      </c>
      <c r="BX59" s="331">
        <f t="shared" si="136"/>
        <v>0</v>
      </c>
      <c r="BY59" s="332">
        <f t="shared" si="137"/>
        <v>0</v>
      </c>
      <c r="BZ59" s="257">
        <f t="shared" si="138"/>
        <v>0</v>
      </c>
      <c r="CA59" s="258">
        <f t="shared" si="138"/>
        <v>0</v>
      </c>
      <c r="CB59" s="258">
        <f t="shared" si="138"/>
        <v>0</v>
      </c>
      <c r="CC59" s="258">
        <f t="shared" si="138"/>
        <v>0</v>
      </c>
      <c r="CD59" s="170">
        <f t="shared" si="139"/>
        <v>0</v>
      </c>
      <c r="CE59" s="259">
        <f t="shared" si="140"/>
        <v>0</v>
      </c>
      <c r="CF59" s="259">
        <f t="shared" si="141"/>
        <v>0</v>
      </c>
      <c r="CG59" s="259">
        <f t="shared" si="142"/>
        <v>0</v>
      </c>
      <c r="CH59" s="259">
        <f t="shared" si="143"/>
        <v>0</v>
      </c>
      <c r="CI59" s="259">
        <f t="shared" si="144"/>
        <v>0</v>
      </c>
      <c r="CJ59" s="259">
        <f t="shared" si="145"/>
        <v>0</v>
      </c>
      <c r="CK59" s="259">
        <f t="shared" si="146"/>
        <v>0</v>
      </c>
      <c r="CL59" s="259">
        <f t="shared" si="147"/>
        <v>0</v>
      </c>
      <c r="CM59" s="259">
        <f t="shared" si="148"/>
        <v>0</v>
      </c>
      <c r="CN59" s="259">
        <f t="shared" si="149"/>
        <v>0</v>
      </c>
      <c r="CO59" s="259">
        <f t="shared" si="150"/>
        <v>0</v>
      </c>
      <c r="CP59" s="259">
        <f t="shared" si="151"/>
        <v>0</v>
      </c>
      <c r="CQ59" s="259">
        <f t="shared" si="152"/>
        <v>0</v>
      </c>
      <c r="CR59" s="259">
        <f t="shared" si="153"/>
        <v>0</v>
      </c>
      <c r="CS59" s="259">
        <f t="shared" si="154"/>
        <v>0</v>
      </c>
      <c r="CT59" s="259">
        <f t="shared" si="155"/>
        <v>0</v>
      </c>
      <c r="CU59" s="259">
        <f t="shared" si="156"/>
        <v>0</v>
      </c>
      <c r="CV59" s="260">
        <f t="shared" si="157"/>
        <v>0</v>
      </c>
      <c r="CW59" s="260">
        <f t="shared" si="158"/>
        <v>0</v>
      </c>
      <c r="CX59" s="260">
        <f t="shared" si="159"/>
        <v>0</v>
      </c>
      <c r="CY59" s="260">
        <f t="shared" si="160"/>
        <v>0</v>
      </c>
      <c r="CZ59" s="260">
        <f t="shared" si="161"/>
        <v>0</v>
      </c>
      <c r="DA59" s="260">
        <f t="shared" si="162"/>
        <v>0</v>
      </c>
      <c r="DB59" s="260">
        <f t="shared" si="163"/>
        <v>0</v>
      </c>
      <c r="DC59" s="260">
        <f t="shared" si="164"/>
        <v>0</v>
      </c>
      <c r="DD59" s="260">
        <f t="shared" si="165"/>
        <v>0</v>
      </c>
      <c r="DE59" s="260">
        <f t="shared" si="166"/>
        <v>0</v>
      </c>
      <c r="DF59" s="260">
        <f t="shared" si="167"/>
        <v>0</v>
      </c>
      <c r="DG59" s="260">
        <f t="shared" si="168"/>
        <v>0</v>
      </c>
      <c r="DH59" s="260">
        <f t="shared" si="169"/>
        <v>0</v>
      </c>
      <c r="DI59" s="260">
        <f t="shared" si="170"/>
        <v>0</v>
      </c>
      <c r="DJ59" s="260">
        <f t="shared" si="171"/>
        <v>0</v>
      </c>
      <c r="DK59" s="260">
        <f t="shared" si="172"/>
        <v>0</v>
      </c>
      <c r="DL59" s="260">
        <f t="shared" si="173"/>
        <v>0</v>
      </c>
      <c r="DM59" s="261">
        <f t="shared" si="174"/>
        <v>0</v>
      </c>
      <c r="DN59" s="262">
        <f t="shared" si="175"/>
        <v>0</v>
      </c>
      <c r="DO59" s="310"/>
      <c r="DP59" s="333">
        <f t="shared" si="176"/>
        <v>0</v>
      </c>
      <c r="DQ59" s="335">
        <f>+DV59-AE59</f>
        <v>0</v>
      </c>
      <c r="DR59" s="263">
        <f t="shared" si="177"/>
        <v>0</v>
      </c>
      <c r="DS59" s="263">
        <f t="shared" si="177"/>
        <v>0</v>
      </c>
      <c r="DT59" s="263">
        <f t="shared" si="177"/>
        <v>0</v>
      </c>
      <c r="DU59" s="263">
        <f t="shared" si="177"/>
        <v>0</v>
      </c>
      <c r="DV59" s="170">
        <f t="shared" si="178"/>
        <v>0</v>
      </c>
      <c r="DW59" s="259">
        <f t="shared" si="179"/>
        <v>0</v>
      </c>
      <c r="DX59" s="259">
        <f t="shared" si="180"/>
        <v>0</v>
      </c>
      <c r="DY59" s="259">
        <f t="shared" si="181"/>
        <v>0</v>
      </c>
      <c r="DZ59" s="259">
        <f t="shared" si="182"/>
        <v>0</v>
      </c>
      <c r="EA59" s="259">
        <f t="shared" si="183"/>
        <v>0</v>
      </c>
      <c r="EB59" s="259">
        <f t="shared" si="184"/>
        <v>0</v>
      </c>
      <c r="EC59" s="259">
        <f t="shared" si="185"/>
        <v>0</v>
      </c>
      <c r="ED59" s="259">
        <f t="shared" si="186"/>
        <v>0</v>
      </c>
      <c r="EE59" s="259">
        <f t="shared" si="187"/>
        <v>0</v>
      </c>
      <c r="EF59" s="259">
        <f t="shared" si="188"/>
        <v>0</v>
      </c>
      <c r="EG59" s="259">
        <f t="shared" si="189"/>
        <v>0</v>
      </c>
      <c r="EH59" s="259">
        <f t="shared" si="190"/>
        <v>0</v>
      </c>
      <c r="EI59" s="259">
        <f t="shared" si="191"/>
        <v>0</v>
      </c>
      <c r="EJ59" s="259">
        <f t="shared" si="192"/>
        <v>0</v>
      </c>
      <c r="EK59" s="259">
        <f t="shared" si="193"/>
        <v>0</v>
      </c>
      <c r="EL59" s="259">
        <f t="shared" si="194"/>
        <v>0</v>
      </c>
      <c r="EM59" s="259">
        <f t="shared" si="195"/>
        <v>0</v>
      </c>
      <c r="EN59" s="260">
        <f t="shared" si="196"/>
        <v>0</v>
      </c>
      <c r="EO59" s="260">
        <f t="shared" si="197"/>
        <v>0</v>
      </c>
      <c r="EP59" s="260">
        <f t="shared" si="198"/>
        <v>0</v>
      </c>
      <c r="EQ59" s="260">
        <f t="shared" si="199"/>
        <v>0</v>
      </c>
      <c r="ER59" s="260">
        <f t="shared" si="200"/>
        <v>0</v>
      </c>
      <c r="ES59" s="260">
        <f t="shared" si="201"/>
        <v>0</v>
      </c>
      <c r="ET59" s="260">
        <f t="shared" si="202"/>
        <v>0</v>
      </c>
      <c r="EU59" s="260">
        <f t="shared" si="203"/>
        <v>0</v>
      </c>
      <c r="EV59" s="260">
        <f t="shared" si="204"/>
        <v>0</v>
      </c>
      <c r="EW59" s="260">
        <f t="shared" si="205"/>
        <v>0</v>
      </c>
      <c r="EX59" s="260">
        <f t="shared" si="206"/>
        <v>0</v>
      </c>
      <c r="EY59" s="260">
        <f t="shared" si="207"/>
        <v>0</v>
      </c>
      <c r="EZ59" s="260">
        <f t="shared" si="208"/>
        <v>0</v>
      </c>
      <c r="FA59" s="260">
        <f t="shared" si="209"/>
        <v>0</v>
      </c>
      <c r="FB59" s="260">
        <f t="shared" si="210"/>
        <v>0</v>
      </c>
      <c r="FC59" s="260">
        <f t="shared" si="211"/>
        <v>0</v>
      </c>
      <c r="FD59" s="260">
        <f t="shared" si="212"/>
        <v>0</v>
      </c>
      <c r="FE59" s="261">
        <f t="shared" si="213"/>
        <v>0</v>
      </c>
      <c r="FF59" s="262">
        <f t="shared" si="214"/>
        <v>0</v>
      </c>
      <c r="FG59" s="310"/>
      <c r="FH59" s="333">
        <f t="shared" si="215"/>
        <v>0</v>
      </c>
      <c r="FI59" s="334">
        <f t="shared" si="216"/>
        <v>0</v>
      </c>
      <c r="FJ59" s="245">
        <f t="shared" si="217"/>
        <v>0</v>
      </c>
      <c r="FK59" s="245">
        <f t="shared" si="217"/>
        <v>0</v>
      </c>
      <c r="FL59" s="245">
        <f t="shared" si="217"/>
        <v>0</v>
      </c>
      <c r="FM59" s="245">
        <f t="shared" si="217"/>
        <v>0</v>
      </c>
      <c r="FN59" s="170">
        <f t="shared" si="218"/>
        <v>0</v>
      </c>
      <c r="FO59" s="252">
        <f t="shared" si="219"/>
        <v>0</v>
      </c>
      <c r="FP59" s="252">
        <f t="shared" si="220"/>
        <v>0</v>
      </c>
      <c r="FQ59" s="252">
        <f t="shared" si="221"/>
        <v>0</v>
      </c>
      <c r="FR59" s="252">
        <f t="shared" si="222"/>
        <v>0</v>
      </c>
      <c r="FS59" s="252">
        <f t="shared" si="223"/>
        <v>0</v>
      </c>
      <c r="FT59" s="252">
        <f t="shared" si="224"/>
        <v>0</v>
      </c>
      <c r="FU59" s="252">
        <f t="shared" si="225"/>
        <v>0</v>
      </c>
      <c r="FV59" s="252">
        <f t="shared" si="226"/>
        <v>0</v>
      </c>
      <c r="FW59" s="252">
        <f t="shared" si="227"/>
        <v>0</v>
      </c>
      <c r="FX59" s="252">
        <f t="shared" si="228"/>
        <v>0</v>
      </c>
      <c r="FY59" s="252">
        <f t="shared" si="229"/>
        <v>0</v>
      </c>
      <c r="FZ59" s="252">
        <f t="shared" si="230"/>
        <v>0</v>
      </c>
      <c r="GA59" s="252">
        <f t="shared" si="231"/>
        <v>0</v>
      </c>
      <c r="GB59" s="252">
        <f t="shared" si="232"/>
        <v>0</v>
      </c>
      <c r="GC59" s="252">
        <f t="shared" si="233"/>
        <v>0</v>
      </c>
      <c r="GD59" s="252">
        <f t="shared" si="234"/>
        <v>0</v>
      </c>
      <c r="GE59" s="252">
        <f t="shared" si="235"/>
        <v>0</v>
      </c>
      <c r="GF59" s="253">
        <f t="shared" si="236"/>
        <v>0</v>
      </c>
      <c r="GG59" s="253">
        <f t="shared" si="237"/>
        <v>0</v>
      </c>
      <c r="GH59" s="253">
        <f t="shared" si="238"/>
        <v>0</v>
      </c>
      <c r="GI59" s="253">
        <f t="shared" si="239"/>
        <v>0</v>
      </c>
      <c r="GJ59" s="253">
        <f t="shared" si="240"/>
        <v>0</v>
      </c>
      <c r="GK59" s="253">
        <f t="shared" si="241"/>
        <v>0</v>
      </c>
      <c r="GL59" s="253">
        <f t="shared" si="242"/>
        <v>0</v>
      </c>
      <c r="GM59" s="253">
        <f t="shared" si="243"/>
        <v>0</v>
      </c>
      <c r="GN59" s="253">
        <f t="shared" si="244"/>
        <v>0</v>
      </c>
      <c r="GO59" s="253">
        <f t="shared" si="245"/>
        <v>0</v>
      </c>
      <c r="GP59" s="253">
        <f t="shared" si="246"/>
        <v>0</v>
      </c>
      <c r="GQ59" s="253">
        <f t="shared" si="247"/>
        <v>0</v>
      </c>
      <c r="GR59" s="253">
        <f t="shared" si="248"/>
        <v>0</v>
      </c>
      <c r="GS59" s="253">
        <f t="shared" si="249"/>
        <v>0</v>
      </c>
      <c r="GT59" s="253">
        <f t="shared" si="250"/>
        <v>0</v>
      </c>
      <c r="GU59" s="253">
        <f t="shared" si="251"/>
        <v>0</v>
      </c>
      <c r="GV59" s="253">
        <f t="shared" si="252"/>
        <v>0</v>
      </c>
      <c r="GW59" s="254">
        <f t="shared" si="253"/>
        <v>0</v>
      </c>
      <c r="GX59" s="256">
        <f t="shared" si="254"/>
        <v>0</v>
      </c>
    </row>
    <row r="60" spans="1:206" ht="18" hidden="1" customHeight="1" thickBot="1" x14ac:dyDescent="0.3">
      <c r="A60" s="4"/>
      <c r="B60" s="180"/>
      <c r="C60" s="181"/>
      <c r="D60" s="180"/>
      <c r="E60" s="182"/>
      <c r="F60" s="604"/>
      <c r="G60" s="605"/>
      <c r="H60" s="349"/>
      <c r="I60" s="591"/>
      <c r="J60" s="592"/>
      <c r="K60" s="592"/>
      <c r="L60" s="592"/>
      <c r="M60" s="592"/>
      <c r="N60" s="592"/>
      <c r="O60" s="593"/>
      <c r="P60" s="171"/>
      <c r="Q60" s="171"/>
      <c r="R60" s="264"/>
      <c r="S60" s="304"/>
      <c r="T60" s="182"/>
      <c r="U60" s="235" t="str">
        <f t="shared" si="132"/>
        <v/>
      </c>
      <c r="V60" s="420"/>
      <c r="W60" s="606"/>
      <c r="X60" s="607"/>
      <c r="Y60" s="608"/>
      <c r="Z60" s="609"/>
      <c r="AA60" s="205"/>
      <c r="AB60" s="206"/>
      <c r="AC60" s="206"/>
      <c r="AD60" s="207"/>
      <c r="AE60" s="208"/>
      <c r="AF60" s="214"/>
      <c r="AG60" s="215"/>
      <c r="AH60" s="215"/>
      <c r="AI60" s="222"/>
      <c r="AJ60" s="278"/>
      <c r="AK60" s="598"/>
      <c r="AL60" s="599"/>
      <c r="AM60" s="610"/>
      <c r="AN60" s="611"/>
      <c r="AO60" s="471"/>
      <c r="AP60" s="472"/>
      <c r="AQ60" s="472"/>
      <c r="AR60" s="473"/>
      <c r="AS60" s="602"/>
      <c r="AT60" s="603"/>
      <c r="AU60" s="5"/>
      <c r="AW60" s="418">
        <f t="shared" si="255"/>
        <v>0</v>
      </c>
      <c r="AX60" s="423"/>
      <c r="AY60" s="424"/>
      <c r="AZ60" s="458"/>
      <c r="BD60" s="56"/>
      <c r="BE60" s="56"/>
      <c r="BF60" s="16"/>
      <c r="BG60" s="17" t="str">
        <f t="shared" si="133"/>
        <v/>
      </c>
      <c r="BH60" s="16"/>
      <c r="BI60" s="16"/>
      <c r="BJ60" s="16"/>
      <c r="BK60" s="16"/>
      <c r="BL60" s="239"/>
      <c r="BM60" s="230"/>
      <c r="BN60" s="216" t="b">
        <v>0</v>
      </c>
      <c r="BO60" s="38" t="b">
        <v>0</v>
      </c>
      <c r="BP60" s="270" t="b">
        <v>0</v>
      </c>
      <c r="BR60" s="228">
        <f t="shared" si="134"/>
        <v>0</v>
      </c>
      <c r="BU60" s="219">
        <f t="shared" si="256"/>
        <v>0</v>
      </c>
      <c r="BV60" s="1">
        <f t="shared" si="135"/>
        <v>0</v>
      </c>
      <c r="BX60" s="331">
        <f t="shared" si="136"/>
        <v>0</v>
      </c>
      <c r="BY60" s="332">
        <f t="shared" si="137"/>
        <v>0</v>
      </c>
      <c r="BZ60" s="257">
        <f t="shared" si="138"/>
        <v>0</v>
      </c>
      <c r="CA60" s="258">
        <f t="shared" si="138"/>
        <v>0</v>
      </c>
      <c r="CB60" s="258">
        <f t="shared" si="138"/>
        <v>0</v>
      </c>
      <c r="CC60" s="258">
        <f t="shared" si="138"/>
        <v>0</v>
      </c>
      <c r="CD60" s="170">
        <f t="shared" si="139"/>
        <v>0</v>
      </c>
      <c r="CE60" s="259">
        <f t="shared" si="140"/>
        <v>0</v>
      </c>
      <c r="CF60" s="259">
        <f t="shared" si="141"/>
        <v>0</v>
      </c>
      <c r="CG60" s="259">
        <f t="shared" si="142"/>
        <v>0</v>
      </c>
      <c r="CH60" s="259">
        <f t="shared" si="143"/>
        <v>0</v>
      </c>
      <c r="CI60" s="259">
        <f t="shared" si="144"/>
        <v>0</v>
      </c>
      <c r="CJ60" s="259">
        <f t="shared" si="145"/>
        <v>0</v>
      </c>
      <c r="CK60" s="259">
        <f t="shared" si="146"/>
        <v>0</v>
      </c>
      <c r="CL60" s="259">
        <f t="shared" si="147"/>
        <v>0</v>
      </c>
      <c r="CM60" s="259">
        <f t="shared" si="148"/>
        <v>0</v>
      </c>
      <c r="CN60" s="259">
        <f t="shared" si="149"/>
        <v>0</v>
      </c>
      <c r="CO60" s="259">
        <f t="shared" si="150"/>
        <v>0</v>
      </c>
      <c r="CP60" s="259">
        <f t="shared" si="151"/>
        <v>0</v>
      </c>
      <c r="CQ60" s="259">
        <f t="shared" si="152"/>
        <v>0</v>
      </c>
      <c r="CR60" s="259">
        <f t="shared" si="153"/>
        <v>0</v>
      </c>
      <c r="CS60" s="259">
        <f t="shared" si="154"/>
        <v>0</v>
      </c>
      <c r="CT60" s="259">
        <f t="shared" si="155"/>
        <v>0</v>
      </c>
      <c r="CU60" s="259">
        <f t="shared" si="156"/>
        <v>0</v>
      </c>
      <c r="CV60" s="260">
        <f t="shared" si="157"/>
        <v>0</v>
      </c>
      <c r="CW60" s="260">
        <f t="shared" si="158"/>
        <v>0</v>
      </c>
      <c r="CX60" s="260">
        <f t="shared" si="159"/>
        <v>0</v>
      </c>
      <c r="CY60" s="260">
        <f t="shared" si="160"/>
        <v>0</v>
      </c>
      <c r="CZ60" s="260">
        <f t="shared" si="161"/>
        <v>0</v>
      </c>
      <c r="DA60" s="260">
        <f t="shared" si="162"/>
        <v>0</v>
      </c>
      <c r="DB60" s="260">
        <f t="shared" si="163"/>
        <v>0</v>
      </c>
      <c r="DC60" s="260">
        <f t="shared" si="164"/>
        <v>0</v>
      </c>
      <c r="DD60" s="260">
        <f t="shared" si="165"/>
        <v>0</v>
      </c>
      <c r="DE60" s="260">
        <f t="shared" si="166"/>
        <v>0</v>
      </c>
      <c r="DF60" s="260">
        <f t="shared" si="167"/>
        <v>0</v>
      </c>
      <c r="DG60" s="260">
        <f t="shared" si="168"/>
        <v>0</v>
      </c>
      <c r="DH60" s="260">
        <f t="shared" si="169"/>
        <v>0</v>
      </c>
      <c r="DI60" s="260">
        <f t="shared" si="170"/>
        <v>0</v>
      </c>
      <c r="DJ60" s="260">
        <f t="shared" si="171"/>
        <v>0</v>
      </c>
      <c r="DK60" s="260">
        <f t="shared" si="172"/>
        <v>0</v>
      </c>
      <c r="DL60" s="260">
        <f t="shared" si="173"/>
        <v>0</v>
      </c>
      <c r="DM60" s="261">
        <f t="shared" si="174"/>
        <v>0</v>
      </c>
      <c r="DN60" s="262">
        <f t="shared" si="175"/>
        <v>0</v>
      </c>
      <c r="DO60" s="310"/>
      <c r="DP60" s="333">
        <f t="shared" si="176"/>
        <v>0</v>
      </c>
      <c r="DQ60" s="335">
        <f t="shared" ref="DQ60:DQ80" si="257">+DV60-AE60</f>
        <v>0</v>
      </c>
      <c r="DR60" s="263">
        <f t="shared" si="177"/>
        <v>0</v>
      </c>
      <c r="DS60" s="263">
        <f t="shared" si="177"/>
        <v>0</v>
      </c>
      <c r="DT60" s="263">
        <f t="shared" si="177"/>
        <v>0</v>
      </c>
      <c r="DU60" s="263">
        <f t="shared" si="177"/>
        <v>0</v>
      </c>
      <c r="DV60" s="170">
        <f t="shared" si="178"/>
        <v>0</v>
      </c>
      <c r="DW60" s="259">
        <f t="shared" si="179"/>
        <v>0</v>
      </c>
      <c r="DX60" s="259">
        <f t="shared" si="180"/>
        <v>0</v>
      </c>
      <c r="DY60" s="259">
        <f t="shared" si="181"/>
        <v>0</v>
      </c>
      <c r="DZ60" s="259">
        <f t="shared" si="182"/>
        <v>0</v>
      </c>
      <c r="EA60" s="259">
        <f t="shared" si="183"/>
        <v>0</v>
      </c>
      <c r="EB60" s="259">
        <f t="shared" si="184"/>
        <v>0</v>
      </c>
      <c r="EC60" s="259">
        <f t="shared" si="185"/>
        <v>0</v>
      </c>
      <c r="ED60" s="259">
        <f t="shared" si="186"/>
        <v>0</v>
      </c>
      <c r="EE60" s="259">
        <f t="shared" si="187"/>
        <v>0</v>
      </c>
      <c r="EF60" s="259">
        <f t="shared" si="188"/>
        <v>0</v>
      </c>
      <c r="EG60" s="259">
        <f t="shared" si="189"/>
        <v>0</v>
      </c>
      <c r="EH60" s="259">
        <f t="shared" si="190"/>
        <v>0</v>
      </c>
      <c r="EI60" s="259">
        <f t="shared" si="191"/>
        <v>0</v>
      </c>
      <c r="EJ60" s="259">
        <f t="shared" si="192"/>
        <v>0</v>
      </c>
      <c r="EK60" s="259">
        <f t="shared" si="193"/>
        <v>0</v>
      </c>
      <c r="EL60" s="259">
        <f t="shared" si="194"/>
        <v>0</v>
      </c>
      <c r="EM60" s="259">
        <f t="shared" si="195"/>
        <v>0</v>
      </c>
      <c r="EN60" s="260">
        <f t="shared" si="196"/>
        <v>0</v>
      </c>
      <c r="EO60" s="260">
        <f t="shared" si="197"/>
        <v>0</v>
      </c>
      <c r="EP60" s="260">
        <f t="shared" si="198"/>
        <v>0</v>
      </c>
      <c r="EQ60" s="260">
        <f t="shared" si="199"/>
        <v>0</v>
      </c>
      <c r="ER60" s="260">
        <f t="shared" si="200"/>
        <v>0</v>
      </c>
      <c r="ES60" s="260">
        <f t="shared" si="201"/>
        <v>0</v>
      </c>
      <c r="ET60" s="260">
        <f t="shared" si="202"/>
        <v>0</v>
      </c>
      <c r="EU60" s="260">
        <f t="shared" si="203"/>
        <v>0</v>
      </c>
      <c r="EV60" s="260">
        <f t="shared" si="204"/>
        <v>0</v>
      </c>
      <c r="EW60" s="260">
        <f t="shared" si="205"/>
        <v>0</v>
      </c>
      <c r="EX60" s="260">
        <f t="shared" si="206"/>
        <v>0</v>
      </c>
      <c r="EY60" s="260">
        <f t="shared" si="207"/>
        <v>0</v>
      </c>
      <c r="EZ60" s="260">
        <f t="shared" si="208"/>
        <v>0</v>
      </c>
      <c r="FA60" s="260">
        <f t="shared" si="209"/>
        <v>0</v>
      </c>
      <c r="FB60" s="260">
        <f t="shared" si="210"/>
        <v>0</v>
      </c>
      <c r="FC60" s="260">
        <f t="shared" si="211"/>
        <v>0</v>
      </c>
      <c r="FD60" s="260">
        <f t="shared" si="212"/>
        <v>0</v>
      </c>
      <c r="FE60" s="261">
        <f t="shared" si="213"/>
        <v>0</v>
      </c>
      <c r="FF60" s="262">
        <f t="shared" si="214"/>
        <v>0</v>
      </c>
      <c r="FG60" s="310"/>
      <c r="FH60" s="333">
        <f t="shared" si="215"/>
        <v>0</v>
      </c>
      <c r="FI60" s="334">
        <f t="shared" si="216"/>
        <v>0</v>
      </c>
      <c r="FJ60" s="245">
        <f t="shared" si="217"/>
        <v>0</v>
      </c>
      <c r="FK60" s="245">
        <f t="shared" si="217"/>
        <v>0</v>
      </c>
      <c r="FL60" s="245">
        <f t="shared" si="217"/>
        <v>0</v>
      </c>
      <c r="FM60" s="245">
        <f t="shared" si="217"/>
        <v>0</v>
      </c>
      <c r="FN60" s="170">
        <f t="shared" si="218"/>
        <v>0</v>
      </c>
      <c r="FO60" s="252">
        <f t="shared" si="219"/>
        <v>0</v>
      </c>
      <c r="FP60" s="252">
        <f t="shared" si="220"/>
        <v>0</v>
      </c>
      <c r="FQ60" s="252">
        <f t="shared" si="221"/>
        <v>0</v>
      </c>
      <c r="FR60" s="252">
        <f t="shared" si="222"/>
        <v>0</v>
      </c>
      <c r="FS60" s="252">
        <f t="shared" si="223"/>
        <v>0</v>
      </c>
      <c r="FT60" s="252">
        <f t="shared" si="224"/>
        <v>0</v>
      </c>
      <c r="FU60" s="252">
        <f t="shared" si="225"/>
        <v>0</v>
      </c>
      <c r="FV60" s="252">
        <f t="shared" si="226"/>
        <v>0</v>
      </c>
      <c r="FW60" s="252">
        <f t="shared" si="227"/>
        <v>0</v>
      </c>
      <c r="FX60" s="252">
        <f t="shared" si="228"/>
        <v>0</v>
      </c>
      <c r="FY60" s="252">
        <f t="shared" si="229"/>
        <v>0</v>
      </c>
      <c r="FZ60" s="252">
        <f t="shared" si="230"/>
        <v>0</v>
      </c>
      <c r="GA60" s="252">
        <f t="shared" si="231"/>
        <v>0</v>
      </c>
      <c r="GB60" s="252">
        <f t="shared" si="232"/>
        <v>0</v>
      </c>
      <c r="GC60" s="252">
        <f t="shared" si="233"/>
        <v>0</v>
      </c>
      <c r="GD60" s="252">
        <f t="shared" si="234"/>
        <v>0</v>
      </c>
      <c r="GE60" s="252">
        <f t="shared" si="235"/>
        <v>0</v>
      </c>
      <c r="GF60" s="253">
        <f t="shared" si="236"/>
        <v>0</v>
      </c>
      <c r="GG60" s="253">
        <f t="shared" si="237"/>
        <v>0</v>
      </c>
      <c r="GH60" s="253">
        <f t="shared" si="238"/>
        <v>0</v>
      </c>
      <c r="GI60" s="253">
        <f t="shared" si="239"/>
        <v>0</v>
      </c>
      <c r="GJ60" s="253">
        <f t="shared" si="240"/>
        <v>0</v>
      </c>
      <c r="GK60" s="253">
        <f t="shared" si="241"/>
        <v>0</v>
      </c>
      <c r="GL60" s="253">
        <f t="shared" si="242"/>
        <v>0</v>
      </c>
      <c r="GM60" s="253">
        <f t="shared" si="243"/>
        <v>0</v>
      </c>
      <c r="GN60" s="253">
        <f t="shared" si="244"/>
        <v>0</v>
      </c>
      <c r="GO60" s="253">
        <f t="shared" si="245"/>
        <v>0</v>
      </c>
      <c r="GP60" s="253">
        <f t="shared" si="246"/>
        <v>0</v>
      </c>
      <c r="GQ60" s="253">
        <f t="shared" si="247"/>
        <v>0</v>
      </c>
      <c r="GR60" s="253">
        <f t="shared" si="248"/>
        <v>0</v>
      </c>
      <c r="GS60" s="253">
        <f t="shared" si="249"/>
        <v>0</v>
      </c>
      <c r="GT60" s="253">
        <f t="shared" si="250"/>
        <v>0</v>
      </c>
      <c r="GU60" s="253">
        <f t="shared" si="251"/>
        <v>0</v>
      </c>
      <c r="GV60" s="253">
        <f t="shared" si="252"/>
        <v>0</v>
      </c>
      <c r="GW60" s="254">
        <f t="shared" si="253"/>
        <v>0</v>
      </c>
      <c r="GX60" s="256">
        <f t="shared" si="254"/>
        <v>0</v>
      </c>
    </row>
    <row r="61" spans="1:206" ht="18" hidden="1" customHeight="1" thickBot="1" x14ac:dyDescent="0.3">
      <c r="A61" s="4"/>
      <c r="B61" s="180"/>
      <c r="C61" s="181"/>
      <c r="D61" s="180"/>
      <c r="E61" s="182"/>
      <c r="F61" s="604"/>
      <c r="G61" s="605"/>
      <c r="H61" s="349"/>
      <c r="I61" s="591"/>
      <c r="J61" s="592"/>
      <c r="K61" s="592"/>
      <c r="L61" s="592"/>
      <c r="M61" s="592"/>
      <c r="N61" s="592"/>
      <c r="O61" s="593"/>
      <c r="P61" s="171"/>
      <c r="Q61" s="171"/>
      <c r="R61" s="264"/>
      <c r="S61" s="304"/>
      <c r="T61" s="182"/>
      <c r="U61" s="235" t="str">
        <f t="shared" si="132"/>
        <v/>
      </c>
      <c r="V61" s="420"/>
      <c r="W61" s="606"/>
      <c r="X61" s="607"/>
      <c r="Y61" s="608"/>
      <c r="Z61" s="609"/>
      <c r="AA61" s="205"/>
      <c r="AB61" s="206"/>
      <c r="AC61" s="206"/>
      <c r="AD61" s="207"/>
      <c r="AE61" s="208"/>
      <c r="AF61" s="214"/>
      <c r="AG61" s="215"/>
      <c r="AH61" s="215"/>
      <c r="AI61" s="222"/>
      <c r="AJ61" s="278"/>
      <c r="AK61" s="598"/>
      <c r="AL61" s="599"/>
      <c r="AM61" s="610"/>
      <c r="AN61" s="611"/>
      <c r="AO61" s="471"/>
      <c r="AP61" s="472"/>
      <c r="AQ61" s="472"/>
      <c r="AR61" s="473"/>
      <c r="AS61" s="602"/>
      <c r="AT61" s="603"/>
      <c r="AU61" s="5"/>
      <c r="AW61" s="418">
        <f t="shared" si="255"/>
        <v>0</v>
      </c>
      <c r="AX61" s="423"/>
      <c r="AY61" s="424"/>
      <c r="AZ61" s="458"/>
      <c r="BD61" s="56"/>
      <c r="BE61" s="56"/>
      <c r="BF61" s="16"/>
      <c r="BG61" s="17" t="str">
        <f t="shared" si="133"/>
        <v/>
      </c>
      <c r="BH61" s="16"/>
      <c r="BI61" s="16"/>
      <c r="BJ61" s="16"/>
      <c r="BK61" s="16"/>
      <c r="BL61" s="239"/>
      <c r="BM61" s="230"/>
      <c r="BN61" s="216" t="b">
        <v>0</v>
      </c>
      <c r="BO61" s="38" t="b">
        <v>0</v>
      </c>
      <c r="BP61" s="270" t="b">
        <v>0</v>
      </c>
      <c r="BR61" s="228">
        <f t="shared" si="134"/>
        <v>0</v>
      </c>
      <c r="BU61" s="219">
        <f t="shared" si="256"/>
        <v>0</v>
      </c>
      <c r="BV61" s="1">
        <f t="shared" si="135"/>
        <v>0</v>
      </c>
      <c r="BX61" s="331">
        <f t="shared" si="136"/>
        <v>0</v>
      </c>
      <c r="BY61" s="332">
        <f t="shared" si="137"/>
        <v>0</v>
      </c>
      <c r="BZ61" s="257">
        <f t="shared" si="138"/>
        <v>0</v>
      </c>
      <c r="CA61" s="258">
        <f t="shared" si="138"/>
        <v>0</v>
      </c>
      <c r="CB61" s="258">
        <f t="shared" si="138"/>
        <v>0</v>
      </c>
      <c r="CC61" s="258">
        <f t="shared" si="138"/>
        <v>0</v>
      </c>
      <c r="CD61" s="170">
        <f t="shared" si="139"/>
        <v>0</v>
      </c>
      <c r="CE61" s="259">
        <f t="shared" si="140"/>
        <v>0</v>
      </c>
      <c r="CF61" s="259">
        <f t="shared" si="141"/>
        <v>0</v>
      </c>
      <c r="CG61" s="259">
        <f t="shared" si="142"/>
        <v>0</v>
      </c>
      <c r="CH61" s="259">
        <f t="shared" si="143"/>
        <v>0</v>
      </c>
      <c r="CI61" s="259">
        <f t="shared" si="144"/>
        <v>0</v>
      </c>
      <c r="CJ61" s="259">
        <f t="shared" si="145"/>
        <v>0</v>
      </c>
      <c r="CK61" s="259">
        <f t="shared" si="146"/>
        <v>0</v>
      </c>
      <c r="CL61" s="259">
        <f t="shared" si="147"/>
        <v>0</v>
      </c>
      <c r="CM61" s="259">
        <f t="shared" si="148"/>
        <v>0</v>
      </c>
      <c r="CN61" s="259">
        <f t="shared" si="149"/>
        <v>0</v>
      </c>
      <c r="CO61" s="259">
        <f t="shared" si="150"/>
        <v>0</v>
      </c>
      <c r="CP61" s="259">
        <f t="shared" si="151"/>
        <v>0</v>
      </c>
      <c r="CQ61" s="259">
        <f t="shared" si="152"/>
        <v>0</v>
      </c>
      <c r="CR61" s="259">
        <f t="shared" si="153"/>
        <v>0</v>
      </c>
      <c r="CS61" s="259">
        <f t="shared" si="154"/>
        <v>0</v>
      </c>
      <c r="CT61" s="259">
        <f t="shared" si="155"/>
        <v>0</v>
      </c>
      <c r="CU61" s="259">
        <f t="shared" si="156"/>
        <v>0</v>
      </c>
      <c r="CV61" s="260">
        <f t="shared" si="157"/>
        <v>0</v>
      </c>
      <c r="CW61" s="260">
        <f t="shared" si="158"/>
        <v>0</v>
      </c>
      <c r="CX61" s="260">
        <f t="shared" si="159"/>
        <v>0</v>
      </c>
      <c r="CY61" s="260">
        <f t="shared" si="160"/>
        <v>0</v>
      </c>
      <c r="CZ61" s="260">
        <f t="shared" si="161"/>
        <v>0</v>
      </c>
      <c r="DA61" s="260">
        <f t="shared" si="162"/>
        <v>0</v>
      </c>
      <c r="DB61" s="260">
        <f t="shared" si="163"/>
        <v>0</v>
      </c>
      <c r="DC61" s="260">
        <f t="shared" si="164"/>
        <v>0</v>
      </c>
      <c r="DD61" s="260">
        <f t="shared" si="165"/>
        <v>0</v>
      </c>
      <c r="DE61" s="260">
        <f t="shared" si="166"/>
        <v>0</v>
      </c>
      <c r="DF61" s="260">
        <f t="shared" si="167"/>
        <v>0</v>
      </c>
      <c r="DG61" s="260">
        <f t="shared" si="168"/>
        <v>0</v>
      </c>
      <c r="DH61" s="260">
        <f t="shared" si="169"/>
        <v>0</v>
      </c>
      <c r="DI61" s="260">
        <f t="shared" si="170"/>
        <v>0</v>
      </c>
      <c r="DJ61" s="260">
        <f t="shared" si="171"/>
        <v>0</v>
      </c>
      <c r="DK61" s="260">
        <f t="shared" si="172"/>
        <v>0</v>
      </c>
      <c r="DL61" s="260">
        <f t="shared" si="173"/>
        <v>0</v>
      </c>
      <c r="DM61" s="261">
        <f t="shared" si="174"/>
        <v>0</v>
      </c>
      <c r="DN61" s="262">
        <f t="shared" si="175"/>
        <v>0</v>
      </c>
      <c r="DO61" s="310"/>
      <c r="DP61" s="333">
        <f t="shared" si="176"/>
        <v>0</v>
      </c>
      <c r="DQ61" s="335">
        <f t="shared" si="257"/>
        <v>0</v>
      </c>
      <c r="DR61" s="263">
        <f t="shared" si="177"/>
        <v>0</v>
      </c>
      <c r="DS61" s="263">
        <f t="shared" si="177"/>
        <v>0</v>
      </c>
      <c r="DT61" s="263">
        <f t="shared" si="177"/>
        <v>0</v>
      </c>
      <c r="DU61" s="263">
        <f t="shared" si="177"/>
        <v>0</v>
      </c>
      <c r="DV61" s="170">
        <f t="shared" si="178"/>
        <v>0</v>
      </c>
      <c r="DW61" s="259">
        <f t="shared" si="179"/>
        <v>0</v>
      </c>
      <c r="DX61" s="259">
        <f t="shared" si="180"/>
        <v>0</v>
      </c>
      <c r="DY61" s="259">
        <f t="shared" si="181"/>
        <v>0</v>
      </c>
      <c r="DZ61" s="259">
        <f t="shared" si="182"/>
        <v>0</v>
      </c>
      <c r="EA61" s="259">
        <f t="shared" si="183"/>
        <v>0</v>
      </c>
      <c r="EB61" s="259">
        <f t="shared" si="184"/>
        <v>0</v>
      </c>
      <c r="EC61" s="259">
        <f t="shared" si="185"/>
        <v>0</v>
      </c>
      <c r="ED61" s="259">
        <f t="shared" si="186"/>
        <v>0</v>
      </c>
      <c r="EE61" s="259">
        <f t="shared" si="187"/>
        <v>0</v>
      </c>
      <c r="EF61" s="259">
        <f t="shared" si="188"/>
        <v>0</v>
      </c>
      <c r="EG61" s="259">
        <f t="shared" si="189"/>
        <v>0</v>
      </c>
      <c r="EH61" s="259">
        <f t="shared" si="190"/>
        <v>0</v>
      </c>
      <c r="EI61" s="259">
        <f t="shared" si="191"/>
        <v>0</v>
      </c>
      <c r="EJ61" s="259">
        <f t="shared" si="192"/>
        <v>0</v>
      </c>
      <c r="EK61" s="259">
        <f t="shared" si="193"/>
        <v>0</v>
      </c>
      <c r="EL61" s="259">
        <f t="shared" si="194"/>
        <v>0</v>
      </c>
      <c r="EM61" s="259">
        <f t="shared" si="195"/>
        <v>0</v>
      </c>
      <c r="EN61" s="260">
        <f t="shared" si="196"/>
        <v>0</v>
      </c>
      <c r="EO61" s="260">
        <f t="shared" si="197"/>
        <v>0</v>
      </c>
      <c r="EP61" s="260">
        <f t="shared" si="198"/>
        <v>0</v>
      </c>
      <c r="EQ61" s="260">
        <f t="shared" si="199"/>
        <v>0</v>
      </c>
      <c r="ER61" s="260">
        <f t="shared" si="200"/>
        <v>0</v>
      </c>
      <c r="ES61" s="260">
        <f t="shared" si="201"/>
        <v>0</v>
      </c>
      <c r="ET61" s="260">
        <f t="shared" si="202"/>
        <v>0</v>
      </c>
      <c r="EU61" s="260">
        <f t="shared" si="203"/>
        <v>0</v>
      </c>
      <c r="EV61" s="260">
        <f t="shared" si="204"/>
        <v>0</v>
      </c>
      <c r="EW61" s="260">
        <f t="shared" si="205"/>
        <v>0</v>
      </c>
      <c r="EX61" s="260">
        <f t="shared" si="206"/>
        <v>0</v>
      </c>
      <c r="EY61" s="260">
        <f t="shared" si="207"/>
        <v>0</v>
      </c>
      <c r="EZ61" s="260">
        <f t="shared" si="208"/>
        <v>0</v>
      </c>
      <c r="FA61" s="260">
        <f t="shared" si="209"/>
        <v>0</v>
      </c>
      <c r="FB61" s="260">
        <f t="shared" si="210"/>
        <v>0</v>
      </c>
      <c r="FC61" s="260">
        <f t="shared" si="211"/>
        <v>0</v>
      </c>
      <c r="FD61" s="260">
        <f t="shared" si="212"/>
        <v>0</v>
      </c>
      <c r="FE61" s="261">
        <f t="shared" si="213"/>
        <v>0</v>
      </c>
      <c r="FF61" s="262">
        <f t="shared" si="214"/>
        <v>0</v>
      </c>
      <c r="FG61" s="310"/>
      <c r="FH61" s="333">
        <f t="shared" si="215"/>
        <v>0</v>
      </c>
      <c r="FI61" s="334">
        <f t="shared" si="216"/>
        <v>0</v>
      </c>
      <c r="FJ61" s="245">
        <f t="shared" si="217"/>
        <v>0</v>
      </c>
      <c r="FK61" s="245">
        <f t="shared" si="217"/>
        <v>0</v>
      </c>
      <c r="FL61" s="245">
        <f t="shared" si="217"/>
        <v>0</v>
      </c>
      <c r="FM61" s="245">
        <f t="shared" si="217"/>
        <v>0</v>
      </c>
      <c r="FN61" s="170">
        <f t="shared" si="218"/>
        <v>0</v>
      </c>
      <c r="FO61" s="252">
        <f t="shared" si="219"/>
        <v>0</v>
      </c>
      <c r="FP61" s="252">
        <f t="shared" si="220"/>
        <v>0</v>
      </c>
      <c r="FQ61" s="252">
        <f t="shared" si="221"/>
        <v>0</v>
      </c>
      <c r="FR61" s="252">
        <f t="shared" si="222"/>
        <v>0</v>
      </c>
      <c r="FS61" s="252">
        <f t="shared" si="223"/>
        <v>0</v>
      </c>
      <c r="FT61" s="252">
        <f t="shared" si="224"/>
        <v>0</v>
      </c>
      <c r="FU61" s="252">
        <f t="shared" si="225"/>
        <v>0</v>
      </c>
      <c r="FV61" s="252">
        <f t="shared" si="226"/>
        <v>0</v>
      </c>
      <c r="FW61" s="252">
        <f t="shared" si="227"/>
        <v>0</v>
      </c>
      <c r="FX61" s="252">
        <f t="shared" si="228"/>
        <v>0</v>
      </c>
      <c r="FY61" s="252">
        <f t="shared" si="229"/>
        <v>0</v>
      </c>
      <c r="FZ61" s="252">
        <f t="shared" si="230"/>
        <v>0</v>
      </c>
      <c r="GA61" s="252">
        <f t="shared" si="231"/>
        <v>0</v>
      </c>
      <c r="GB61" s="252">
        <f t="shared" si="232"/>
        <v>0</v>
      </c>
      <c r="GC61" s="252">
        <f t="shared" si="233"/>
        <v>0</v>
      </c>
      <c r="GD61" s="252">
        <f t="shared" si="234"/>
        <v>0</v>
      </c>
      <c r="GE61" s="252">
        <f t="shared" si="235"/>
        <v>0</v>
      </c>
      <c r="GF61" s="253">
        <f t="shared" si="236"/>
        <v>0</v>
      </c>
      <c r="GG61" s="253">
        <f t="shared" si="237"/>
        <v>0</v>
      </c>
      <c r="GH61" s="253">
        <f t="shared" si="238"/>
        <v>0</v>
      </c>
      <c r="GI61" s="253">
        <f t="shared" si="239"/>
        <v>0</v>
      </c>
      <c r="GJ61" s="253">
        <f t="shared" si="240"/>
        <v>0</v>
      </c>
      <c r="GK61" s="253">
        <f t="shared" si="241"/>
        <v>0</v>
      </c>
      <c r="GL61" s="253">
        <f t="shared" si="242"/>
        <v>0</v>
      </c>
      <c r="GM61" s="253">
        <f t="shared" si="243"/>
        <v>0</v>
      </c>
      <c r="GN61" s="253">
        <f t="shared" si="244"/>
        <v>0</v>
      </c>
      <c r="GO61" s="253">
        <f t="shared" si="245"/>
        <v>0</v>
      </c>
      <c r="GP61" s="253">
        <f t="shared" si="246"/>
        <v>0</v>
      </c>
      <c r="GQ61" s="253">
        <f t="shared" si="247"/>
        <v>0</v>
      </c>
      <c r="GR61" s="253">
        <f t="shared" si="248"/>
        <v>0</v>
      </c>
      <c r="GS61" s="253">
        <f t="shared" si="249"/>
        <v>0</v>
      </c>
      <c r="GT61" s="253">
        <f t="shared" si="250"/>
        <v>0</v>
      </c>
      <c r="GU61" s="253">
        <f t="shared" si="251"/>
        <v>0</v>
      </c>
      <c r="GV61" s="253">
        <f t="shared" si="252"/>
        <v>0</v>
      </c>
      <c r="GW61" s="254">
        <f t="shared" si="253"/>
        <v>0</v>
      </c>
      <c r="GX61" s="256">
        <f t="shared" si="254"/>
        <v>0</v>
      </c>
    </row>
    <row r="62" spans="1:206" ht="18" hidden="1" customHeight="1" thickBot="1" x14ac:dyDescent="0.3">
      <c r="A62" s="4"/>
      <c r="B62" s="180"/>
      <c r="C62" s="181"/>
      <c r="D62" s="180"/>
      <c r="E62" s="182"/>
      <c r="F62" s="604"/>
      <c r="G62" s="605"/>
      <c r="H62" s="349"/>
      <c r="I62" s="591"/>
      <c r="J62" s="592"/>
      <c r="K62" s="592"/>
      <c r="L62" s="592"/>
      <c r="M62" s="592"/>
      <c r="N62" s="592"/>
      <c r="O62" s="593"/>
      <c r="P62" s="171"/>
      <c r="Q62" s="171"/>
      <c r="R62" s="264"/>
      <c r="S62" s="304"/>
      <c r="T62" s="182"/>
      <c r="U62" s="235" t="str">
        <f t="shared" si="132"/>
        <v/>
      </c>
      <c r="V62" s="420"/>
      <c r="W62" s="606"/>
      <c r="X62" s="607"/>
      <c r="Y62" s="608"/>
      <c r="Z62" s="609"/>
      <c r="AA62" s="205"/>
      <c r="AB62" s="206"/>
      <c r="AC62" s="206"/>
      <c r="AD62" s="207"/>
      <c r="AE62" s="208"/>
      <c r="AF62" s="214"/>
      <c r="AG62" s="215"/>
      <c r="AH62" s="215"/>
      <c r="AI62" s="222"/>
      <c r="AJ62" s="278"/>
      <c r="AK62" s="598"/>
      <c r="AL62" s="599"/>
      <c r="AM62" s="610"/>
      <c r="AN62" s="611"/>
      <c r="AO62" s="471"/>
      <c r="AP62" s="472"/>
      <c r="AQ62" s="472"/>
      <c r="AR62" s="473"/>
      <c r="AS62" s="602"/>
      <c r="AT62" s="603"/>
      <c r="AU62" s="5"/>
      <c r="AW62" s="418">
        <f t="shared" si="255"/>
        <v>0</v>
      </c>
      <c r="AX62" s="423"/>
      <c r="AY62" s="424"/>
      <c r="AZ62" s="458"/>
      <c r="BD62" s="56"/>
      <c r="BE62" s="56"/>
      <c r="BF62" s="16"/>
      <c r="BG62" s="17" t="str">
        <f t="shared" si="133"/>
        <v/>
      </c>
      <c r="BH62" s="16"/>
      <c r="BI62" s="16"/>
      <c r="BJ62" s="16"/>
      <c r="BK62" s="16"/>
      <c r="BL62" s="239"/>
      <c r="BM62" s="230"/>
      <c r="BN62" s="216" t="b">
        <v>0</v>
      </c>
      <c r="BO62" s="38" t="b">
        <v>0</v>
      </c>
      <c r="BP62" s="270" t="b">
        <v>0</v>
      </c>
      <c r="BR62" s="228">
        <f t="shared" si="134"/>
        <v>0</v>
      </c>
      <c r="BU62" s="219">
        <f t="shared" si="256"/>
        <v>0</v>
      </c>
      <c r="BV62" s="1">
        <f t="shared" si="135"/>
        <v>0</v>
      </c>
      <c r="BX62" s="331">
        <f t="shared" si="136"/>
        <v>0</v>
      </c>
      <c r="BY62" s="332">
        <f t="shared" si="137"/>
        <v>0</v>
      </c>
      <c r="BZ62" s="257">
        <f t="shared" si="138"/>
        <v>0</v>
      </c>
      <c r="CA62" s="258">
        <f t="shared" si="138"/>
        <v>0</v>
      </c>
      <c r="CB62" s="258">
        <f t="shared" si="138"/>
        <v>0</v>
      </c>
      <c r="CC62" s="258">
        <f t="shared" si="138"/>
        <v>0</v>
      </c>
      <c r="CD62" s="170">
        <f t="shared" si="139"/>
        <v>0</v>
      </c>
      <c r="CE62" s="259">
        <f t="shared" si="140"/>
        <v>0</v>
      </c>
      <c r="CF62" s="259">
        <f t="shared" si="141"/>
        <v>0</v>
      </c>
      <c r="CG62" s="259">
        <f t="shared" si="142"/>
        <v>0</v>
      </c>
      <c r="CH62" s="259">
        <f t="shared" si="143"/>
        <v>0</v>
      </c>
      <c r="CI62" s="259">
        <f t="shared" si="144"/>
        <v>0</v>
      </c>
      <c r="CJ62" s="259">
        <f t="shared" si="145"/>
        <v>0</v>
      </c>
      <c r="CK62" s="259">
        <f t="shared" si="146"/>
        <v>0</v>
      </c>
      <c r="CL62" s="259">
        <f t="shared" si="147"/>
        <v>0</v>
      </c>
      <c r="CM62" s="259">
        <f t="shared" si="148"/>
        <v>0</v>
      </c>
      <c r="CN62" s="259">
        <f t="shared" si="149"/>
        <v>0</v>
      </c>
      <c r="CO62" s="259">
        <f t="shared" si="150"/>
        <v>0</v>
      </c>
      <c r="CP62" s="259">
        <f t="shared" si="151"/>
        <v>0</v>
      </c>
      <c r="CQ62" s="259">
        <f t="shared" si="152"/>
        <v>0</v>
      </c>
      <c r="CR62" s="259">
        <f t="shared" si="153"/>
        <v>0</v>
      </c>
      <c r="CS62" s="259">
        <f t="shared" si="154"/>
        <v>0</v>
      </c>
      <c r="CT62" s="259">
        <f t="shared" si="155"/>
        <v>0</v>
      </c>
      <c r="CU62" s="259">
        <f t="shared" si="156"/>
        <v>0</v>
      </c>
      <c r="CV62" s="260">
        <f t="shared" si="157"/>
        <v>0</v>
      </c>
      <c r="CW62" s="260">
        <f t="shared" si="158"/>
        <v>0</v>
      </c>
      <c r="CX62" s="260">
        <f t="shared" si="159"/>
        <v>0</v>
      </c>
      <c r="CY62" s="260">
        <f t="shared" si="160"/>
        <v>0</v>
      </c>
      <c r="CZ62" s="260">
        <f t="shared" si="161"/>
        <v>0</v>
      </c>
      <c r="DA62" s="260">
        <f t="shared" si="162"/>
        <v>0</v>
      </c>
      <c r="DB62" s="260">
        <f t="shared" si="163"/>
        <v>0</v>
      </c>
      <c r="DC62" s="260">
        <f t="shared" si="164"/>
        <v>0</v>
      </c>
      <c r="DD62" s="260">
        <f t="shared" si="165"/>
        <v>0</v>
      </c>
      <c r="DE62" s="260">
        <f t="shared" si="166"/>
        <v>0</v>
      </c>
      <c r="DF62" s="260">
        <f t="shared" si="167"/>
        <v>0</v>
      </c>
      <c r="DG62" s="260">
        <f t="shared" si="168"/>
        <v>0</v>
      </c>
      <c r="DH62" s="260">
        <f t="shared" si="169"/>
        <v>0</v>
      </c>
      <c r="DI62" s="260">
        <f t="shared" si="170"/>
        <v>0</v>
      </c>
      <c r="DJ62" s="260">
        <f t="shared" si="171"/>
        <v>0</v>
      </c>
      <c r="DK62" s="260">
        <f t="shared" si="172"/>
        <v>0</v>
      </c>
      <c r="DL62" s="260">
        <f t="shared" si="173"/>
        <v>0</v>
      </c>
      <c r="DM62" s="261">
        <f t="shared" si="174"/>
        <v>0</v>
      </c>
      <c r="DN62" s="262">
        <f t="shared" si="175"/>
        <v>0</v>
      </c>
      <c r="DO62" s="310"/>
      <c r="DP62" s="333">
        <f t="shared" si="176"/>
        <v>0</v>
      </c>
      <c r="DQ62" s="335">
        <f t="shared" si="257"/>
        <v>0</v>
      </c>
      <c r="DR62" s="263">
        <f t="shared" si="177"/>
        <v>0</v>
      </c>
      <c r="DS62" s="263">
        <f t="shared" si="177"/>
        <v>0</v>
      </c>
      <c r="DT62" s="263">
        <f t="shared" si="177"/>
        <v>0</v>
      </c>
      <c r="DU62" s="263">
        <f t="shared" si="177"/>
        <v>0</v>
      </c>
      <c r="DV62" s="170">
        <f t="shared" si="178"/>
        <v>0</v>
      </c>
      <c r="DW62" s="259">
        <f t="shared" si="179"/>
        <v>0</v>
      </c>
      <c r="DX62" s="259">
        <f t="shared" si="180"/>
        <v>0</v>
      </c>
      <c r="DY62" s="259">
        <f t="shared" si="181"/>
        <v>0</v>
      </c>
      <c r="DZ62" s="259">
        <f t="shared" si="182"/>
        <v>0</v>
      </c>
      <c r="EA62" s="259">
        <f t="shared" si="183"/>
        <v>0</v>
      </c>
      <c r="EB62" s="259">
        <f t="shared" si="184"/>
        <v>0</v>
      </c>
      <c r="EC62" s="259">
        <f t="shared" si="185"/>
        <v>0</v>
      </c>
      <c r="ED62" s="259">
        <f t="shared" si="186"/>
        <v>0</v>
      </c>
      <c r="EE62" s="259">
        <f t="shared" si="187"/>
        <v>0</v>
      </c>
      <c r="EF62" s="259">
        <f t="shared" si="188"/>
        <v>0</v>
      </c>
      <c r="EG62" s="259">
        <f t="shared" si="189"/>
        <v>0</v>
      </c>
      <c r="EH62" s="259">
        <f t="shared" si="190"/>
        <v>0</v>
      </c>
      <c r="EI62" s="259">
        <f t="shared" si="191"/>
        <v>0</v>
      </c>
      <c r="EJ62" s="259">
        <f t="shared" si="192"/>
        <v>0</v>
      </c>
      <c r="EK62" s="259">
        <f t="shared" si="193"/>
        <v>0</v>
      </c>
      <c r="EL62" s="259">
        <f t="shared" si="194"/>
        <v>0</v>
      </c>
      <c r="EM62" s="259">
        <f t="shared" si="195"/>
        <v>0</v>
      </c>
      <c r="EN62" s="260">
        <f t="shared" si="196"/>
        <v>0</v>
      </c>
      <c r="EO62" s="260">
        <f t="shared" si="197"/>
        <v>0</v>
      </c>
      <c r="EP62" s="260">
        <f t="shared" si="198"/>
        <v>0</v>
      </c>
      <c r="EQ62" s="260">
        <f t="shared" si="199"/>
        <v>0</v>
      </c>
      <c r="ER62" s="260">
        <f t="shared" si="200"/>
        <v>0</v>
      </c>
      <c r="ES62" s="260">
        <f t="shared" si="201"/>
        <v>0</v>
      </c>
      <c r="ET62" s="260">
        <f t="shared" si="202"/>
        <v>0</v>
      </c>
      <c r="EU62" s="260">
        <f t="shared" si="203"/>
        <v>0</v>
      </c>
      <c r="EV62" s="260">
        <f t="shared" si="204"/>
        <v>0</v>
      </c>
      <c r="EW62" s="260">
        <f t="shared" si="205"/>
        <v>0</v>
      </c>
      <c r="EX62" s="260">
        <f t="shared" si="206"/>
        <v>0</v>
      </c>
      <c r="EY62" s="260">
        <f t="shared" si="207"/>
        <v>0</v>
      </c>
      <c r="EZ62" s="260">
        <f t="shared" si="208"/>
        <v>0</v>
      </c>
      <c r="FA62" s="260">
        <f t="shared" si="209"/>
        <v>0</v>
      </c>
      <c r="FB62" s="260">
        <f t="shared" si="210"/>
        <v>0</v>
      </c>
      <c r="FC62" s="260">
        <f t="shared" si="211"/>
        <v>0</v>
      </c>
      <c r="FD62" s="260">
        <f t="shared" si="212"/>
        <v>0</v>
      </c>
      <c r="FE62" s="261">
        <f t="shared" si="213"/>
        <v>0</v>
      </c>
      <c r="FF62" s="262">
        <f t="shared" si="214"/>
        <v>0</v>
      </c>
      <c r="FG62" s="310"/>
      <c r="FH62" s="333">
        <f t="shared" si="215"/>
        <v>0</v>
      </c>
      <c r="FI62" s="334">
        <f t="shared" si="216"/>
        <v>0</v>
      </c>
      <c r="FJ62" s="245">
        <f t="shared" si="217"/>
        <v>0</v>
      </c>
      <c r="FK62" s="245">
        <f t="shared" si="217"/>
        <v>0</v>
      </c>
      <c r="FL62" s="245">
        <f t="shared" si="217"/>
        <v>0</v>
      </c>
      <c r="FM62" s="245">
        <f t="shared" si="217"/>
        <v>0</v>
      </c>
      <c r="FN62" s="170">
        <f t="shared" si="218"/>
        <v>0</v>
      </c>
      <c r="FO62" s="252">
        <f t="shared" si="219"/>
        <v>0</v>
      </c>
      <c r="FP62" s="252">
        <f t="shared" si="220"/>
        <v>0</v>
      </c>
      <c r="FQ62" s="252">
        <f t="shared" si="221"/>
        <v>0</v>
      </c>
      <c r="FR62" s="252">
        <f t="shared" si="222"/>
        <v>0</v>
      </c>
      <c r="FS62" s="252">
        <f t="shared" si="223"/>
        <v>0</v>
      </c>
      <c r="FT62" s="252">
        <f t="shared" si="224"/>
        <v>0</v>
      </c>
      <c r="FU62" s="252">
        <f t="shared" si="225"/>
        <v>0</v>
      </c>
      <c r="FV62" s="252">
        <f t="shared" si="226"/>
        <v>0</v>
      </c>
      <c r="FW62" s="252">
        <f t="shared" si="227"/>
        <v>0</v>
      </c>
      <c r="FX62" s="252">
        <f t="shared" si="228"/>
        <v>0</v>
      </c>
      <c r="FY62" s="252">
        <f t="shared" si="229"/>
        <v>0</v>
      </c>
      <c r="FZ62" s="252">
        <f t="shared" si="230"/>
        <v>0</v>
      </c>
      <c r="GA62" s="252">
        <f t="shared" si="231"/>
        <v>0</v>
      </c>
      <c r="GB62" s="252">
        <f t="shared" si="232"/>
        <v>0</v>
      </c>
      <c r="GC62" s="252">
        <f t="shared" si="233"/>
        <v>0</v>
      </c>
      <c r="GD62" s="252">
        <f t="shared" si="234"/>
        <v>0</v>
      </c>
      <c r="GE62" s="252">
        <f t="shared" si="235"/>
        <v>0</v>
      </c>
      <c r="GF62" s="253">
        <f t="shared" si="236"/>
        <v>0</v>
      </c>
      <c r="GG62" s="253">
        <f t="shared" si="237"/>
        <v>0</v>
      </c>
      <c r="GH62" s="253">
        <f t="shared" si="238"/>
        <v>0</v>
      </c>
      <c r="GI62" s="253">
        <f t="shared" si="239"/>
        <v>0</v>
      </c>
      <c r="GJ62" s="253">
        <f t="shared" si="240"/>
        <v>0</v>
      </c>
      <c r="GK62" s="253">
        <f t="shared" si="241"/>
        <v>0</v>
      </c>
      <c r="GL62" s="253">
        <f t="shared" si="242"/>
        <v>0</v>
      </c>
      <c r="GM62" s="253">
        <f t="shared" si="243"/>
        <v>0</v>
      </c>
      <c r="GN62" s="253">
        <f t="shared" si="244"/>
        <v>0</v>
      </c>
      <c r="GO62" s="253">
        <f t="shared" si="245"/>
        <v>0</v>
      </c>
      <c r="GP62" s="253">
        <f t="shared" si="246"/>
        <v>0</v>
      </c>
      <c r="GQ62" s="253">
        <f t="shared" si="247"/>
        <v>0</v>
      </c>
      <c r="GR62" s="253">
        <f t="shared" si="248"/>
        <v>0</v>
      </c>
      <c r="GS62" s="253">
        <f t="shared" si="249"/>
        <v>0</v>
      </c>
      <c r="GT62" s="253">
        <f t="shared" si="250"/>
        <v>0</v>
      </c>
      <c r="GU62" s="253">
        <f t="shared" si="251"/>
        <v>0</v>
      </c>
      <c r="GV62" s="253">
        <f t="shared" si="252"/>
        <v>0</v>
      </c>
      <c r="GW62" s="254">
        <f t="shared" si="253"/>
        <v>0</v>
      </c>
      <c r="GX62" s="256">
        <f t="shared" si="254"/>
        <v>0</v>
      </c>
    </row>
    <row r="63" spans="1:206" ht="18" hidden="1" customHeight="1" thickBot="1" x14ac:dyDescent="0.3">
      <c r="A63" s="4"/>
      <c r="B63" s="180"/>
      <c r="C63" s="181"/>
      <c r="D63" s="180"/>
      <c r="E63" s="182"/>
      <c r="F63" s="604"/>
      <c r="G63" s="605"/>
      <c r="H63" s="349"/>
      <c r="I63" s="591"/>
      <c r="J63" s="592"/>
      <c r="K63" s="592"/>
      <c r="L63" s="592"/>
      <c r="M63" s="592"/>
      <c r="N63" s="592"/>
      <c r="O63" s="593"/>
      <c r="P63" s="171"/>
      <c r="Q63" s="171"/>
      <c r="R63" s="264"/>
      <c r="S63" s="304"/>
      <c r="T63" s="182"/>
      <c r="U63" s="235" t="str">
        <f t="shared" si="132"/>
        <v/>
      </c>
      <c r="V63" s="420"/>
      <c r="W63" s="606"/>
      <c r="X63" s="607"/>
      <c r="Y63" s="608"/>
      <c r="Z63" s="609"/>
      <c r="AA63" s="205"/>
      <c r="AB63" s="206"/>
      <c r="AC63" s="206"/>
      <c r="AD63" s="207"/>
      <c r="AE63" s="208"/>
      <c r="AF63" s="214"/>
      <c r="AG63" s="215"/>
      <c r="AH63" s="215"/>
      <c r="AI63" s="222"/>
      <c r="AJ63" s="278"/>
      <c r="AK63" s="598"/>
      <c r="AL63" s="599"/>
      <c r="AM63" s="610"/>
      <c r="AN63" s="611"/>
      <c r="AO63" s="471"/>
      <c r="AP63" s="472"/>
      <c r="AQ63" s="472"/>
      <c r="AR63" s="473"/>
      <c r="AS63" s="602"/>
      <c r="AT63" s="603"/>
      <c r="AU63" s="5"/>
      <c r="AW63" s="418">
        <f t="shared" si="255"/>
        <v>0</v>
      </c>
      <c r="AX63" s="423"/>
      <c r="AY63" s="424"/>
      <c r="AZ63" s="458"/>
      <c r="BD63" s="56"/>
      <c r="BE63" s="56"/>
      <c r="BF63" s="16"/>
      <c r="BG63" s="17" t="str">
        <f t="shared" si="133"/>
        <v/>
      </c>
      <c r="BH63" s="16"/>
      <c r="BI63" s="16"/>
      <c r="BJ63" s="16"/>
      <c r="BK63" s="16"/>
      <c r="BL63" s="239"/>
      <c r="BM63" s="230"/>
      <c r="BN63" s="216" t="b">
        <v>0</v>
      </c>
      <c r="BO63" s="38" t="b">
        <v>0</v>
      </c>
      <c r="BP63" s="270" t="b">
        <v>0</v>
      </c>
      <c r="BR63" s="228">
        <f t="shared" si="134"/>
        <v>0</v>
      </c>
      <c r="BU63" s="219">
        <f t="shared" si="256"/>
        <v>0</v>
      </c>
      <c r="BV63" s="1">
        <f t="shared" si="135"/>
        <v>0</v>
      </c>
      <c r="BX63" s="331">
        <f t="shared" si="136"/>
        <v>0</v>
      </c>
      <c r="BY63" s="332">
        <f t="shared" si="137"/>
        <v>0</v>
      </c>
      <c r="BZ63" s="257">
        <f t="shared" si="138"/>
        <v>0</v>
      </c>
      <c r="CA63" s="258">
        <f t="shared" si="138"/>
        <v>0</v>
      </c>
      <c r="CB63" s="258">
        <f t="shared" si="138"/>
        <v>0</v>
      </c>
      <c r="CC63" s="258">
        <f t="shared" si="138"/>
        <v>0</v>
      </c>
      <c r="CD63" s="170">
        <f t="shared" si="139"/>
        <v>0</v>
      </c>
      <c r="CE63" s="259">
        <f t="shared" si="140"/>
        <v>0</v>
      </c>
      <c r="CF63" s="259">
        <f t="shared" si="141"/>
        <v>0</v>
      </c>
      <c r="CG63" s="259">
        <f t="shared" si="142"/>
        <v>0</v>
      </c>
      <c r="CH63" s="259">
        <f t="shared" si="143"/>
        <v>0</v>
      </c>
      <c r="CI63" s="259">
        <f t="shared" si="144"/>
        <v>0</v>
      </c>
      <c r="CJ63" s="259">
        <f t="shared" si="145"/>
        <v>0</v>
      </c>
      <c r="CK63" s="259">
        <f t="shared" si="146"/>
        <v>0</v>
      </c>
      <c r="CL63" s="259">
        <f t="shared" si="147"/>
        <v>0</v>
      </c>
      <c r="CM63" s="259">
        <f t="shared" si="148"/>
        <v>0</v>
      </c>
      <c r="CN63" s="259">
        <f t="shared" si="149"/>
        <v>0</v>
      </c>
      <c r="CO63" s="259">
        <f t="shared" si="150"/>
        <v>0</v>
      </c>
      <c r="CP63" s="259">
        <f t="shared" si="151"/>
        <v>0</v>
      </c>
      <c r="CQ63" s="259">
        <f t="shared" si="152"/>
        <v>0</v>
      </c>
      <c r="CR63" s="259">
        <f t="shared" si="153"/>
        <v>0</v>
      </c>
      <c r="CS63" s="259">
        <f t="shared" si="154"/>
        <v>0</v>
      </c>
      <c r="CT63" s="259">
        <f t="shared" si="155"/>
        <v>0</v>
      </c>
      <c r="CU63" s="259">
        <f t="shared" si="156"/>
        <v>0</v>
      </c>
      <c r="CV63" s="260">
        <f t="shared" si="157"/>
        <v>0</v>
      </c>
      <c r="CW63" s="260">
        <f t="shared" si="158"/>
        <v>0</v>
      </c>
      <c r="CX63" s="260">
        <f t="shared" si="159"/>
        <v>0</v>
      </c>
      <c r="CY63" s="260">
        <f t="shared" si="160"/>
        <v>0</v>
      </c>
      <c r="CZ63" s="260">
        <f t="shared" si="161"/>
        <v>0</v>
      </c>
      <c r="DA63" s="260">
        <f t="shared" si="162"/>
        <v>0</v>
      </c>
      <c r="DB63" s="260">
        <f t="shared" si="163"/>
        <v>0</v>
      </c>
      <c r="DC63" s="260">
        <f t="shared" si="164"/>
        <v>0</v>
      </c>
      <c r="DD63" s="260">
        <f t="shared" si="165"/>
        <v>0</v>
      </c>
      <c r="DE63" s="260">
        <f t="shared" si="166"/>
        <v>0</v>
      </c>
      <c r="DF63" s="260">
        <f t="shared" si="167"/>
        <v>0</v>
      </c>
      <c r="DG63" s="260">
        <f t="shared" si="168"/>
        <v>0</v>
      </c>
      <c r="DH63" s="260">
        <f t="shared" si="169"/>
        <v>0</v>
      </c>
      <c r="DI63" s="260">
        <f t="shared" si="170"/>
        <v>0</v>
      </c>
      <c r="DJ63" s="260">
        <f t="shared" si="171"/>
        <v>0</v>
      </c>
      <c r="DK63" s="260">
        <f t="shared" si="172"/>
        <v>0</v>
      </c>
      <c r="DL63" s="260">
        <f t="shared" si="173"/>
        <v>0</v>
      </c>
      <c r="DM63" s="261">
        <f t="shared" si="174"/>
        <v>0</v>
      </c>
      <c r="DN63" s="262">
        <f t="shared" si="175"/>
        <v>0</v>
      </c>
      <c r="DO63" s="310"/>
      <c r="DP63" s="333">
        <f t="shared" si="176"/>
        <v>0</v>
      </c>
      <c r="DQ63" s="335">
        <f t="shared" si="257"/>
        <v>0</v>
      </c>
      <c r="DR63" s="263">
        <f t="shared" si="177"/>
        <v>0</v>
      </c>
      <c r="DS63" s="263">
        <f t="shared" si="177"/>
        <v>0</v>
      </c>
      <c r="DT63" s="263">
        <f t="shared" si="177"/>
        <v>0</v>
      </c>
      <c r="DU63" s="263">
        <f t="shared" si="177"/>
        <v>0</v>
      </c>
      <c r="DV63" s="170">
        <f t="shared" si="178"/>
        <v>0</v>
      </c>
      <c r="DW63" s="259">
        <f t="shared" si="179"/>
        <v>0</v>
      </c>
      <c r="DX63" s="259">
        <f t="shared" si="180"/>
        <v>0</v>
      </c>
      <c r="DY63" s="259">
        <f t="shared" si="181"/>
        <v>0</v>
      </c>
      <c r="DZ63" s="259">
        <f t="shared" si="182"/>
        <v>0</v>
      </c>
      <c r="EA63" s="259">
        <f t="shared" si="183"/>
        <v>0</v>
      </c>
      <c r="EB63" s="259">
        <f t="shared" si="184"/>
        <v>0</v>
      </c>
      <c r="EC63" s="259">
        <f t="shared" si="185"/>
        <v>0</v>
      </c>
      <c r="ED63" s="259">
        <f t="shared" si="186"/>
        <v>0</v>
      </c>
      <c r="EE63" s="259">
        <f t="shared" si="187"/>
        <v>0</v>
      </c>
      <c r="EF63" s="259">
        <f t="shared" si="188"/>
        <v>0</v>
      </c>
      <c r="EG63" s="259">
        <f t="shared" si="189"/>
        <v>0</v>
      </c>
      <c r="EH63" s="259">
        <f t="shared" si="190"/>
        <v>0</v>
      </c>
      <c r="EI63" s="259">
        <f t="shared" si="191"/>
        <v>0</v>
      </c>
      <c r="EJ63" s="259">
        <f t="shared" si="192"/>
        <v>0</v>
      </c>
      <c r="EK63" s="259">
        <f t="shared" si="193"/>
        <v>0</v>
      </c>
      <c r="EL63" s="259">
        <f t="shared" si="194"/>
        <v>0</v>
      </c>
      <c r="EM63" s="259">
        <f t="shared" si="195"/>
        <v>0</v>
      </c>
      <c r="EN63" s="260">
        <f t="shared" si="196"/>
        <v>0</v>
      </c>
      <c r="EO63" s="260">
        <f t="shared" si="197"/>
        <v>0</v>
      </c>
      <c r="EP63" s="260">
        <f t="shared" si="198"/>
        <v>0</v>
      </c>
      <c r="EQ63" s="260">
        <f t="shared" si="199"/>
        <v>0</v>
      </c>
      <c r="ER63" s="260">
        <f t="shared" si="200"/>
        <v>0</v>
      </c>
      <c r="ES63" s="260">
        <f t="shared" si="201"/>
        <v>0</v>
      </c>
      <c r="ET63" s="260">
        <f t="shared" si="202"/>
        <v>0</v>
      </c>
      <c r="EU63" s="260">
        <f t="shared" si="203"/>
        <v>0</v>
      </c>
      <c r="EV63" s="260">
        <f t="shared" si="204"/>
        <v>0</v>
      </c>
      <c r="EW63" s="260">
        <f t="shared" si="205"/>
        <v>0</v>
      </c>
      <c r="EX63" s="260">
        <f t="shared" si="206"/>
        <v>0</v>
      </c>
      <c r="EY63" s="260">
        <f t="shared" si="207"/>
        <v>0</v>
      </c>
      <c r="EZ63" s="260">
        <f t="shared" si="208"/>
        <v>0</v>
      </c>
      <c r="FA63" s="260">
        <f t="shared" si="209"/>
        <v>0</v>
      </c>
      <c r="FB63" s="260">
        <f t="shared" si="210"/>
        <v>0</v>
      </c>
      <c r="FC63" s="260">
        <f t="shared" si="211"/>
        <v>0</v>
      </c>
      <c r="FD63" s="260">
        <f t="shared" si="212"/>
        <v>0</v>
      </c>
      <c r="FE63" s="261">
        <f t="shared" si="213"/>
        <v>0</v>
      </c>
      <c r="FF63" s="262">
        <f t="shared" si="214"/>
        <v>0</v>
      </c>
      <c r="FG63" s="310"/>
      <c r="FH63" s="333">
        <f t="shared" si="215"/>
        <v>0</v>
      </c>
      <c r="FI63" s="334">
        <f t="shared" si="216"/>
        <v>0</v>
      </c>
      <c r="FJ63" s="245">
        <f t="shared" si="217"/>
        <v>0</v>
      </c>
      <c r="FK63" s="245">
        <f t="shared" si="217"/>
        <v>0</v>
      </c>
      <c r="FL63" s="245">
        <f t="shared" si="217"/>
        <v>0</v>
      </c>
      <c r="FM63" s="245">
        <f t="shared" si="217"/>
        <v>0</v>
      </c>
      <c r="FN63" s="170">
        <f t="shared" si="218"/>
        <v>0</v>
      </c>
      <c r="FO63" s="252">
        <f t="shared" si="219"/>
        <v>0</v>
      </c>
      <c r="FP63" s="252">
        <f t="shared" si="220"/>
        <v>0</v>
      </c>
      <c r="FQ63" s="252">
        <f t="shared" si="221"/>
        <v>0</v>
      </c>
      <c r="FR63" s="252">
        <f t="shared" si="222"/>
        <v>0</v>
      </c>
      <c r="FS63" s="252">
        <f t="shared" si="223"/>
        <v>0</v>
      </c>
      <c r="FT63" s="252">
        <f t="shared" si="224"/>
        <v>0</v>
      </c>
      <c r="FU63" s="252">
        <f t="shared" si="225"/>
        <v>0</v>
      </c>
      <c r="FV63" s="252">
        <f t="shared" si="226"/>
        <v>0</v>
      </c>
      <c r="FW63" s="252">
        <f t="shared" si="227"/>
        <v>0</v>
      </c>
      <c r="FX63" s="252">
        <f t="shared" si="228"/>
        <v>0</v>
      </c>
      <c r="FY63" s="252">
        <f t="shared" si="229"/>
        <v>0</v>
      </c>
      <c r="FZ63" s="252">
        <f t="shared" si="230"/>
        <v>0</v>
      </c>
      <c r="GA63" s="252">
        <f t="shared" si="231"/>
        <v>0</v>
      </c>
      <c r="GB63" s="252">
        <f t="shared" si="232"/>
        <v>0</v>
      </c>
      <c r="GC63" s="252">
        <f t="shared" si="233"/>
        <v>0</v>
      </c>
      <c r="GD63" s="252">
        <f t="shared" si="234"/>
        <v>0</v>
      </c>
      <c r="GE63" s="252">
        <f t="shared" si="235"/>
        <v>0</v>
      </c>
      <c r="GF63" s="253">
        <f t="shared" si="236"/>
        <v>0</v>
      </c>
      <c r="GG63" s="253">
        <f t="shared" si="237"/>
        <v>0</v>
      </c>
      <c r="GH63" s="253">
        <f t="shared" si="238"/>
        <v>0</v>
      </c>
      <c r="GI63" s="253">
        <f t="shared" si="239"/>
        <v>0</v>
      </c>
      <c r="GJ63" s="253">
        <f t="shared" si="240"/>
        <v>0</v>
      </c>
      <c r="GK63" s="253">
        <f t="shared" si="241"/>
        <v>0</v>
      </c>
      <c r="GL63" s="253">
        <f t="shared" si="242"/>
        <v>0</v>
      </c>
      <c r="GM63" s="253">
        <f t="shared" si="243"/>
        <v>0</v>
      </c>
      <c r="GN63" s="253">
        <f t="shared" si="244"/>
        <v>0</v>
      </c>
      <c r="GO63" s="253">
        <f t="shared" si="245"/>
        <v>0</v>
      </c>
      <c r="GP63" s="253">
        <f t="shared" si="246"/>
        <v>0</v>
      </c>
      <c r="GQ63" s="253">
        <f t="shared" si="247"/>
        <v>0</v>
      </c>
      <c r="GR63" s="253">
        <f t="shared" si="248"/>
        <v>0</v>
      </c>
      <c r="GS63" s="253">
        <f t="shared" si="249"/>
        <v>0</v>
      </c>
      <c r="GT63" s="253">
        <f t="shared" si="250"/>
        <v>0</v>
      </c>
      <c r="GU63" s="253">
        <f t="shared" si="251"/>
        <v>0</v>
      </c>
      <c r="GV63" s="253">
        <f t="shared" si="252"/>
        <v>0</v>
      </c>
      <c r="GW63" s="254">
        <f t="shared" si="253"/>
        <v>0</v>
      </c>
      <c r="GX63" s="256">
        <f t="shared" si="254"/>
        <v>0</v>
      </c>
    </row>
    <row r="64" spans="1:206" ht="18" hidden="1" customHeight="1" thickBot="1" x14ac:dyDescent="0.3">
      <c r="A64" s="4"/>
      <c r="B64" s="180"/>
      <c r="C64" s="181"/>
      <c r="D64" s="180"/>
      <c r="E64" s="182"/>
      <c r="F64" s="604"/>
      <c r="G64" s="605"/>
      <c r="H64" s="349"/>
      <c r="I64" s="591"/>
      <c r="J64" s="592"/>
      <c r="K64" s="592"/>
      <c r="L64" s="592"/>
      <c r="M64" s="592"/>
      <c r="N64" s="592"/>
      <c r="O64" s="593"/>
      <c r="P64" s="171"/>
      <c r="Q64" s="171"/>
      <c r="R64" s="264"/>
      <c r="S64" s="304"/>
      <c r="T64" s="182"/>
      <c r="U64" s="235" t="str">
        <f t="shared" si="132"/>
        <v/>
      </c>
      <c r="V64" s="420"/>
      <c r="W64" s="606"/>
      <c r="X64" s="607"/>
      <c r="Y64" s="608"/>
      <c r="Z64" s="609"/>
      <c r="AA64" s="205"/>
      <c r="AB64" s="206"/>
      <c r="AC64" s="206"/>
      <c r="AD64" s="207"/>
      <c r="AE64" s="208"/>
      <c r="AF64" s="214"/>
      <c r="AG64" s="215"/>
      <c r="AH64" s="215"/>
      <c r="AI64" s="222"/>
      <c r="AJ64" s="278"/>
      <c r="AK64" s="598"/>
      <c r="AL64" s="599"/>
      <c r="AM64" s="610"/>
      <c r="AN64" s="611"/>
      <c r="AO64" s="471"/>
      <c r="AP64" s="472"/>
      <c r="AQ64" s="472"/>
      <c r="AR64" s="473"/>
      <c r="AS64" s="602"/>
      <c r="AT64" s="603"/>
      <c r="AU64" s="5"/>
      <c r="AW64" s="418">
        <f t="shared" si="255"/>
        <v>0</v>
      </c>
      <c r="AX64" s="423"/>
      <c r="AY64" s="424"/>
      <c r="AZ64" s="458"/>
      <c r="BD64" s="56"/>
      <c r="BE64" s="56"/>
      <c r="BF64" s="16"/>
      <c r="BG64" s="17" t="str">
        <f t="shared" si="133"/>
        <v/>
      </c>
      <c r="BH64" s="16"/>
      <c r="BI64" s="16"/>
      <c r="BJ64" s="16"/>
      <c r="BK64" s="16"/>
      <c r="BL64" s="239"/>
      <c r="BM64" s="230"/>
      <c r="BN64" s="216" t="b">
        <v>0</v>
      </c>
      <c r="BO64" s="38" t="b">
        <v>0</v>
      </c>
      <c r="BP64" s="270" t="b">
        <v>0</v>
      </c>
      <c r="BR64" s="228">
        <f t="shared" si="134"/>
        <v>0</v>
      </c>
      <c r="BU64" s="219">
        <f t="shared" si="256"/>
        <v>0</v>
      </c>
      <c r="BV64" s="1">
        <f t="shared" si="135"/>
        <v>0</v>
      </c>
      <c r="BX64" s="331">
        <f t="shared" si="136"/>
        <v>0</v>
      </c>
      <c r="BY64" s="332">
        <f t="shared" si="137"/>
        <v>0</v>
      </c>
      <c r="BZ64" s="257">
        <f t="shared" si="138"/>
        <v>0</v>
      </c>
      <c r="CA64" s="258">
        <f t="shared" si="138"/>
        <v>0</v>
      </c>
      <c r="CB64" s="258">
        <f t="shared" si="138"/>
        <v>0</v>
      </c>
      <c r="CC64" s="258">
        <f t="shared" si="138"/>
        <v>0</v>
      </c>
      <c r="CD64" s="170">
        <f t="shared" si="139"/>
        <v>0</v>
      </c>
      <c r="CE64" s="259">
        <f t="shared" si="140"/>
        <v>0</v>
      </c>
      <c r="CF64" s="259">
        <f t="shared" si="141"/>
        <v>0</v>
      </c>
      <c r="CG64" s="259">
        <f t="shared" si="142"/>
        <v>0</v>
      </c>
      <c r="CH64" s="259">
        <f t="shared" si="143"/>
        <v>0</v>
      </c>
      <c r="CI64" s="259">
        <f t="shared" si="144"/>
        <v>0</v>
      </c>
      <c r="CJ64" s="259">
        <f t="shared" si="145"/>
        <v>0</v>
      </c>
      <c r="CK64" s="259">
        <f t="shared" si="146"/>
        <v>0</v>
      </c>
      <c r="CL64" s="259">
        <f t="shared" si="147"/>
        <v>0</v>
      </c>
      <c r="CM64" s="259">
        <f t="shared" si="148"/>
        <v>0</v>
      </c>
      <c r="CN64" s="259">
        <f t="shared" si="149"/>
        <v>0</v>
      </c>
      <c r="CO64" s="259">
        <f t="shared" si="150"/>
        <v>0</v>
      </c>
      <c r="CP64" s="259">
        <f t="shared" si="151"/>
        <v>0</v>
      </c>
      <c r="CQ64" s="259">
        <f t="shared" si="152"/>
        <v>0</v>
      </c>
      <c r="CR64" s="259">
        <f t="shared" si="153"/>
        <v>0</v>
      </c>
      <c r="CS64" s="259">
        <f t="shared" si="154"/>
        <v>0</v>
      </c>
      <c r="CT64" s="259">
        <f t="shared" si="155"/>
        <v>0</v>
      </c>
      <c r="CU64" s="259">
        <f t="shared" si="156"/>
        <v>0</v>
      </c>
      <c r="CV64" s="260">
        <f t="shared" si="157"/>
        <v>0</v>
      </c>
      <c r="CW64" s="260">
        <f t="shared" si="158"/>
        <v>0</v>
      </c>
      <c r="CX64" s="260">
        <f t="shared" si="159"/>
        <v>0</v>
      </c>
      <c r="CY64" s="260">
        <f t="shared" si="160"/>
        <v>0</v>
      </c>
      <c r="CZ64" s="260">
        <f t="shared" si="161"/>
        <v>0</v>
      </c>
      <c r="DA64" s="260">
        <f t="shared" si="162"/>
        <v>0</v>
      </c>
      <c r="DB64" s="260">
        <f t="shared" si="163"/>
        <v>0</v>
      </c>
      <c r="DC64" s="260">
        <f t="shared" si="164"/>
        <v>0</v>
      </c>
      <c r="DD64" s="260">
        <f t="shared" si="165"/>
        <v>0</v>
      </c>
      <c r="DE64" s="260">
        <f t="shared" si="166"/>
        <v>0</v>
      </c>
      <c r="DF64" s="260">
        <f t="shared" si="167"/>
        <v>0</v>
      </c>
      <c r="DG64" s="260">
        <f t="shared" si="168"/>
        <v>0</v>
      </c>
      <c r="DH64" s="260">
        <f t="shared" si="169"/>
        <v>0</v>
      </c>
      <c r="DI64" s="260">
        <f t="shared" si="170"/>
        <v>0</v>
      </c>
      <c r="DJ64" s="260">
        <f t="shared" si="171"/>
        <v>0</v>
      </c>
      <c r="DK64" s="260">
        <f t="shared" si="172"/>
        <v>0</v>
      </c>
      <c r="DL64" s="260">
        <f t="shared" si="173"/>
        <v>0</v>
      </c>
      <c r="DM64" s="261">
        <f t="shared" si="174"/>
        <v>0</v>
      </c>
      <c r="DN64" s="262">
        <f t="shared" si="175"/>
        <v>0</v>
      </c>
      <c r="DO64" s="310"/>
      <c r="DP64" s="333">
        <f t="shared" si="176"/>
        <v>0</v>
      </c>
      <c r="DQ64" s="335">
        <f t="shared" si="257"/>
        <v>0</v>
      </c>
      <c r="DR64" s="263">
        <f t="shared" si="177"/>
        <v>0</v>
      </c>
      <c r="DS64" s="263">
        <f t="shared" si="177"/>
        <v>0</v>
      </c>
      <c r="DT64" s="263">
        <f t="shared" si="177"/>
        <v>0</v>
      </c>
      <c r="DU64" s="263">
        <f t="shared" si="177"/>
        <v>0</v>
      </c>
      <c r="DV64" s="170">
        <f t="shared" si="178"/>
        <v>0</v>
      </c>
      <c r="DW64" s="259">
        <f t="shared" si="179"/>
        <v>0</v>
      </c>
      <c r="DX64" s="259">
        <f t="shared" si="180"/>
        <v>0</v>
      </c>
      <c r="DY64" s="259">
        <f t="shared" si="181"/>
        <v>0</v>
      </c>
      <c r="DZ64" s="259">
        <f t="shared" si="182"/>
        <v>0</v>
      </c>
      <c r="EA64" s="259">
        <f t="shared" si="183"/>
        <v>0</v>
      </c>
      <c r="EB64" s="259">
        <f t="shared" si="184"/>
        <v>0</v>
      </c>
      <c r="EC64" s="259">
        <f t="shared" si="185"/>
        <v>0</v>
      </c>
      <c r="ED64" s="259">
        <f t="shared" si="186"/>
        <v>0</v>
      </c>
      <c r="EE64" s="259">
        <f t="shared" si="187"/>
        <v>0</v>
      </c>
      <c r="EF64" s="259">
        <f t="shared" si="188"/>
        <v>0</v>
      </c>
      <c r="EG64" s="259">
        <f t="shared" si="189"/>
        <v>0</v>
      </c>
      <c r="EH64" s="259">
        <f t="shared" si="190"/>
        <v>0</v>
      </c>
      <c r="EI64" s="259">
        <f t="shared" si="191"/>
        <v>0</v>
      </c>
      <c r="EJ64" s="259">
        <f t="shared" si="192"/>
        <v>0</v>
      </c>
      <c r="EK64" s="259">
        <f t="shared" si="193"/>
        <v>0</v>
      </c>
      <c r="EL64" s="259">
        <f t="shared" si="194"/>
        <v>0</v>
      </c>
      <c r="EM64" s="259">
        <f t="shared" si="195"/>
        <v>0</v>
      </c>
      <c r="EN64" s="260">
        <f t="shared" si="196"/>
        <v>0</v>
      </c>
      <c r="EO64" s="260">
        <f t="shared" si="197"/>
        <v>0</v>
      </c>
      <c r="EP64" s="260">
        <f t="shared" si="198"/>
        <v>0</v>
      </c>
      <c r="EQ64" s="260">
        <f t="shared" si="199"/>
        <v>0</v>
      </c>
      <c r="ER64" s="260">
        <f t="shared" si="200"/>
        <v>0</v>
      </c>
      <c r="ES64" s="260">
        <f t="shared" si="201"/>
        <v>0</v>
      </c>
      <c r="ET64" s="260">
        <f t="shared" si="202"/>
        <v>0</v>
      </c>
      <c r="EU64" s="260">
        <f t="shared" si="203"/>
        <v>0</v>
      </c>
      <c r="EV64" s="260">
        <f t="shared" si="204"/>
        <v>0</v>
      </c>
      <c r="EW64" s="260">
        <f t="shared" si="205"/>
        <v>0</v>
      </c>
      <c r="EX64" s="260">
        <f t="shared" si="206"/>
        <v>0</v>
      </c>
      <c r="EY64" s="260">
        <f t="shared" si="207"/>
        <v>0</v>
      </c>
      <c r="EZ64" s="260">
        <f t="shared" si="208"/>
        <v>0</v>
      </c>
      <c r="FA64" s="260">
        <f t="shared" si="209"/>
        <v>0</v>
      </c>
      <c r="FB64" s="260">
        <f t="shared" si="210"/>
        <v>0</v>
      </c>
      <c r="FC64" s="260">
        <f t="shared" si="211"/>
        <v>0</v>
      </c>
      <c r="FD64" s="260">
        <f t="shared" si="212"/>
        <v>0</v>
      </c>
      <c r="FE64" s="261">
        <f t="shared" si="213"/>
        <v>0</v>
      </c>
      <c r="FF64" s="262">
        <f t="shared" si="214"/>
        <v>0</v>
      </c>
      <c r="FG64" s="310"/>
      <c r="FH64" s="333">
        <f t="shared" si="215"/>
        <v>0</v>
      </c>
      <c r="FI64" s="334">
        <f t="shared" si="216"/>
        <v>0</v>
      </c>
      <c r="FJ64" s="245">
        <f t="shared" si="217"/>
        <v>0</v>
      </c>
      <c r="FK64" s="245">
        <f t="shared" si="217"/>
        <v>0</v>
      </c>
      <c r="FL64" s="245">
        <f t="shared" si="217"/>
        <v>0</v>
      </c>
      <c r="FM64" s="245">
        <f t="shared" si="217"/>
        <v>0</v>
      </c>
      <c r="FN64" s="170">
        <f t="shared" si="218"/>
        <v>0</v>
      </c>
      <c r="FO64" s="252">
        <f t="shared" si="219"/>
        <v>0</v>
      </c>
      <c r="FP64" s="252">
        <f t="shared" si="220"/>
        <v>0</v>
      </c>
      <c r="FQ64" s="252">
        <f t="shared" si="221"/>
        <v>0</v>
      </c>
      <c r="FR64" s="252">
        <f t="shared" si="222"/>
        <v>0</v>
      </c>
      <c r="FS64" s="252">
        <f t="shared" si="223"/>
        <v>0</v>
      </c>
      <c r="FT64" s="252">
        <f t="shared" si="224"/>
        <v>0</v>
      </c>
      <c r="FU64" s="252">
        <f t="shared" si="225"/>
        <v>0</v>
      </c>
      <c r="FV64" s="252">
        <f t="shared" si="226"/>
        <v>0</v>
      </c>
      <c r="FW64" s="252">
        <f t="shared" si="227"/>
        <v>0</v>
      </c>
      <c r="FX64" s="252">
        <f t="shared" si="228"/>
        <v>0</v>
      </c>
      <c r="FY64" s="252">
        <f t="shared" si="229"/>
        <v>0</v>
      </c>
      <c r="FZ64" s="252">
        <f t="shared" si="230"/>
        <v>0</v>
      </c>
      <c r="GA64" s="252">
        <f t="shared" si="231"/>
        <v>0</v>
      </c>
      <c r="GB64" s="252">
        <f t="shared" si="232"/>
        <v>0</v>
      </c>
      <c r="GC64" s="252">
        <f t="shared" si="233"/>
        <v>0</v>
      </c>
      <c r="GD64" s="252">
        <f t="shared" si="234"/>
        <v>0</v>
      </c>
      <c r="GE64" s="252">
        <f t="shared" si="235"/>
        <v>0</v>
      </c>
      <c r="GF64" s="253">
        <f t="shared" si="236"/>
        <v>0</v>
      </c>
      <c r="GG64" s="253">
        <f t="shared" si="237"/>
        <v>0</v>
      </c>
      <c r="GH64" s="253">
        <f t="shared" si="238"/>
        <v>0</v>
      </c>
      <c r="GI64" s="253">
        <f t="shared" si="239"/>
        <v>0</v>
      </c>
      <c r="GJ64" s="253">
        <f t="shared" si="240"/>
        <v>0</v>
      </c>
      <c r="GK64" s="253">
        <f t="shared" si="241"/>
        <v>0</v>
      </c>
      <c r="GL64" s="253">
        <f t="shared" si="242"/>
        <v>0</v>
      </c>
      <c r="GM64" s="253">
        <f t="shared" si="243"/>
        <v>0</v>
      </c>
      <c r="GN64" s="253">
        <f t="shared" si="244"/>
        <v>0</v>
      </c>
      <c r="GO64" s="253">
        <f t="shared" si="245"/>
        <v>0</v>
      </c>
      <c r="GP64" s="253">
        <f t="shared" si="246"/>
        <v>0</v>
      </c>
      <c r="GQ64" s="253">
        <f t="shared" si="247"/>
        <v>0</v>
      </c>
      <c r="GR64" s="253">
        <f t="shared" si="248"/>
        <v>0</v>
      </c>
      <c r="GS64" s="253">
        <f t="shared" si="249"/>
        <v>0</v>
      </c>
      <c r="GT64" s="253">
        <f t="shared" si="250"/>
        <v>0</v>
      </c>
      <c r="GU64" s="253">
        <f t="shared" si="251"/>
        <v>0</v>
      </c>
      <c r="GV64" s="253">
        <f t="shared" si="252"/>
        <v>0</v>
      </c>
      <c r="GW64" s="254">
        <f t="shared" si="253"/>
        <v>0</v>
      </c>
      <c r="GX64" s="256">
        <f t="shared" si="254"/>
        <v>0</v>
      </c>
    </row>
    <row r="65" spans="1:206" ht="18" hidden="1" customHeight="1" thickBot="1" x14ac:dyDescent="0.3">
      <c r="A65" s="4"/>
      <c r="B65" s="180"/>
      <c r="C65" s="181"/>
      <c r="D65" s="180"/>
      <c r="E65" s="182"/>
      <c r="F65" s="604"/>
      <c r="G65" s="605"/>
      <c r="H65" s="349"/>
      <c r="I65" s="591"/>
      <c r="J65" s="592"/>
      <c r="K65" s="592"/>
      <c r="L65" s="592"/>
      <c r="M65" s="592"/>
      <c r="N65" s="592"/>
      <c r="O65" s="593"/>
      <c r="P65" s="171"/>
      <c r="Q65" s="171"/>
      <c r="R65" s="264"/>
      <c r="S65" s="304"/>
      <c r="T65" s="182"/>
      <c r="U65" s="235" t="str">
        <f t="shared" si="132"/>
        <v/>
      </c>
      <c r="V65" s="420"/>
      <c r="W65" s="606"/>
      <c r="X65" s="607"/>
      <c r="Y65" s="608"/>
      <c r="Z65" s="609"/>
      <c r="AA65" s="205"/>
      <c r="AB65" s="206"/>
      <c r="AC65" s="206"/>
      <c r="AD65" s="207"/>
      <c r="AE65" s="208"/>
      <c r="AF65" s="214"/>
      <c r="AG65" s="215"/>
      <c r="AH65" s="215"/>
      <c r="AI65" s="222"/>
      <c r="AJ65" s="278"/>
      <c r="AK65" s="598"/>
      <c r="AL65" s="599"/>
      <c r="AM65" s="610"/>
      <c r="AN65" s="611"/>
      <c r="AO65" s="471"/>
      <c r="AP65" s="472"/>
      <c r="AQ65" s="472"/>
      <c r="AR65" s="473"/>
      <c r="AS65" s="602"/>
      <c r="AT65" s="603"/>
      <c r="AU65" s="5"/>
      <c r="AW65" s="418">
        <f t="shared" si="255"/>
        <v>0</v>
      </c>
      <c r="AX65" s="423"/>
      <c r="AY65" s="424"/>
      <c r="AZ65" s="458"/>
      <c r="BD65" s="56"/>
      <c r="BE65" s="56"/>
      <c r="BF65" s="16"/>
      <c r="BG65" s="17" t="str">
        <f t="shared" si="133"/>
        <v/>
      </c>
      <c r="BH65" s="16"/>
      <c r="BI65" s="16"/>
      <c r="BJ65" s="16"/>
      <c r="BK65" s="16"/>
      <c r="BL65" s="239"/>
      <c r="BM65" s="230"/>
      <c r="BN65" s="216" t="b">
        <v>0</v>
      </c>
      <c r="BO65" s="38" t="b">
        <v>0</v>
      </c>
      <c r="BP65" s="270" t="b">
        <v>0</v>
      </c>
      <c r="BR65" s="228">
        <f t="shared" si="134"/>
        <v>0</v>
      </c>
      <c r="BU65" s="219">
        <f t="shared" si="256"/>
        <v>0</v>
      </c>
      <c r="BV65" s="1">
        <f t="shared" si="135"/>
        <v>0</v>
      </c>
      <c r="BX65" s="331">
        <f t="shared" si="136"/>
        <v>0</v>
      </c>
      <c r="BY65" s="332">
        <f t="shared" si="137"/>
        <v>0</v>
      </c>
      <c r="BZ65" s="257">
        <f t="shared" si="138"/>
        <v>0</v>
      </c>
      <c r="CA65" s="258">
        <f t="shared" si="138"/>
        <v>0</v>
      </c>
      <c r="CB65" s="258">
        <f t="shared" si="138"/>
        <v>0</v>
      </c>
      <c r="CC65" s="258">
        <f t="shared" si="138"/>
        <v>0</v>
      </c>
      <c r="CD65" s="170">
        <f t="shared" si="139"/>
        <v>0</v>
      </c>
      <c r="CE65" s="259">
        <f t="shared" si="140"/>
        <v>0</v>
      </c>
      <c r="CF65" s="259">
        <f t="shared" si="141"/>
        <v>0</v>
      </c>
      <c r="CG65" s="259">
        <f t="shared" si="142"/>
        <v>0</v>
      </c>
      <c r="CH65" s="259">
        <f t="shared" si="143"/>
        <v>0</v>
      </c>
      <c r="CI65" s="259">
        <f t="shared" si="144"/>
        <v>0</v>
      </c>
      <c r="CJ65" s="259">
        <f t="shared" si="145"/>
        <v>0</v>
      </c>
      <c r="CK65" s="259">
        <f t="shared" si="146"/>
        <v>0</v>
      </c>
      <c r="CL65" s="259">
        <f t="shared" si="147"/>
        <v>0</v>
      </c>
      <c r="CM65" s="259">
        <f t="shared" si="148"/>
        <v>0</v>
      </c>
      <c r="CN65" s="259">
        <f t="shared" si="149"/>
        <v>0</v>
      </c>
      <c r="CO65" s="259">
        <f t="shared" si="150"/>
        <v>0</v>
      </c>
      <c r="CP65" s="259">
        <f t="shared" si="151"/>
        <v>0</v>
      </c>
      <c r="CQ65" s="259">
        <f t="shared" si="152"/>
        <v>0</v>
      </c>
      <c r="CR65" s="259">
        <f t="shared" si="153"/>
        <v>0</v>
      </c>
      <c r="CS65" s="259">
        <f t="shared" si="154"/>
        <v>0</v>
      </c>
      <c r="CT65" s="259">
        <f t="shared" si="155"/>
        <v>0</v>
      </c>
      <c r="CU65" s="259">
        <f t="shared" si="156"/>
        <v>0</v>
      </c>
      <c r="CV65" s="260">
        <f t="shared" si="157"/>
        <v>0</v>
      </c>
      <c r="CW65" s="260">
        <f t="shared" si="158"/>
        <v>0</v>
      </c>
      <c r="CX65" s="260">
        <f t="shared" si="159"/>
        <v>0</v>
      </c>
      <c r="CY65" s="260">
        <f t="shared" si="160"/>
        <v>0</v>
      </c>
      <c r="CZ65" s="260">
        <f t="shared" si="161"/>
        <v>0</v>
      </c>
      <c r="DA65" s="260">
        <f t="shared" si="162"/>
        <v>0</v>
      </c>
      <c r="DB65" s="260">
        <f t="shared" si="163"/>
        <v>0</v>
      </c>
      <c r="DC65" s="260">
        <f t="shared" si="164"/>
        <v>0</v>
      </c>
      <c r="DD65" s="260">
        <f t="shared" si="165"/>
        <v>0</v>
      </c>
      <c r="DE65" s="260">
        <f t="shared" si="166"/>
        <v>0</v>
      </c>
      <c r="DF65" s="260">
        <f t="shared" si="167"/>
        <v>0</v>
      </c>
      <c r="DG65" s="260">
        <f t="shared" si="168"/>
        <v>0</v>
      </c>
      <c r="DH65" s="260">
        <f t="shared" si="169"/>
        <v>0</v>
      </c>
      <c r="DI65" s="260">
        <f t="shared" si="170"/>
        <v>0</v>
      </c>
      <c r="DJ65" s="260">
        <f t="shared" si="171"/>
        <v>0</v>
      </c>
      <c r="DK65" s="260">
        <f t="shared" si="172"/>
        <v>0</v>
      </c>
      <c r="DL65" s="260">
        <f t="shared" si="173"/>
        <v>0</v>
      </c>
      <c r="DM65" s="261">
        <f t="shared" si="174"/>
        <v>0</v>
      </c>
      <c r="DN65" s="262">
        <f t="shared" si="175"/>
        <v>0</v>
      </c>
      <c r="DO65" s="310"/>
      <c r="DP65" s="333">
        <f t="shared" si="176"/>
        <v>0</v>
      </c>
      <c r="DQ65" s="335">
        <f t="shared" si="257"/>
        <v>0</v>
      </c>
      <c r="DR65" s="263">
        <f t="shared" si="177"/>
        <v>0</v>
      </c>
      <c r="DS65" s="263">
        <f t="shared" si="177"/>
        <v>0</v>
      </c>
      <c r="DT65" s="263">
        <f t="shared" si="177"/>
        <v>0</v>
      </c>
      <c r="DU65" s="263">
        <f t="shared" si="177"/>
        <v>0</v>
      </c>
      <c r="DV65" s="170">
        <f t="shared" si="178"/>
        <v>0</v>
      </c>
      <c r="DW65" s="259">
        <f t="shared" si="179"/>
        <v>0</v>
      </c>
      <c r="DX65" s="259">
        <f t="shared" si="180"/>
        <v>0</v>
      </c>
      <c r="DY65" s="259">
        <f t="shared" si="181"/>
        <v>0</v>
      </c>
      <c r="DZ65" s="259">
        <f t="shared" si="182"/>
        <v>0</v>
      </c>
      <c r="EA65" s="259">
        <f t="shared" si="183"/>
        <v>0</v>
      </c>
      <c r="EB65" s="259">
        <f t="shared" si="184"/>
        <v>0</v>
      </c>
      <c r="EC65" s="259">
        <f t="shared" si="185"/>
        <v>0</v>
      </c>
      <c r="ED65" s="259">
        <f t="shared" si="186"/>
        <v>0</v>
      </c>
      <c r="EE65" s="259">
        <f t="shared" si="187"/>
        <v>0</v>
      </c>
      <c r="EF65" s="259">
        <f t="shared" si="188"/>
        <v>0</v>
      </c>
      <c r="EG65" s="259">
        <f t="shared" si="189"/>
        <v>0</v>
      </c>
      <c r="EH65" s="259">
        <f t="shared" si="190"/>
        <v>0</v>
      </c>
      <c r="EI65" s="259">
        <f t="shared" si="191"/>
        <v>0</v>
      </c>
      <c r="EJ65" s="259">
        <f t="shared" si="192"/>
        <v>0</v>
      </c>
      <c r="EK65" s="259">
        <f t="shared" si="193"/>
        <v>0</v>
      </c>
      <c r="EL65" s="259">
        <f t="shared" si="194"/>
        <v>0</v>
      </c>
      <c r="EM65" s="259">
        <f t="shared" si="195"/>
        <v>0</v>
      </c>
      <c r="EN65" s="260">
        <f t="shared" si="196"/>
        <v>0</v>
      </c>
      <c r="EO65" s="260">
        <f t="shared" si="197"/>
        <v>0</v>
      </c>
      <c r="EP65" s="260">
        <f t="shared" si="198"/>
        <v>0</v>
      </c>
      <c r="EQ65" s="260">
        <f t="shared" si="199"/>
        <v>0</v>
      </c>
      <c r="ER65" s="260">
        <f t="shared" si="200"/>
        <v>0</v>
      </c>
      <c r="ES65" s="260">
        <f t="shared" si="201"/>
        <v>0</v>
      </c>
      <c r="ET65" s="260">
        <f t="shared" si="202"/>
        <v>0</v>
      </c>
      <c r="EU65" s="260">
        <f t="shared" si="203"/>
        <v>0</v>
      </c>
      <c r="EV65" s="260">
        <f t="shared" si="204"/>
        <v>0</v>
      </c>
      <c r="EW65" s="260">
        <f t="shared" si="205"/>
        <v>0</v>
      </c>
      <c r="EX65" s="260">
        <f t="shared" si="206"/>
        <v>0</v>
      </c>
      <c r="EY65" s="260">
        <f t="shared" si="207"/>
        <v>0</v>
      </c>
      <c r="EZ65" s="260">
        <f t="shared" si="208"/>
        <v>0</v>
      </c>
      <c r="FA65" s="260">
        <f t="shared" si="209"/>
        <v>0</v>
      </c>
      <c r="FB65" s="260">
        <f t="shared" si="210"/>
        <v>0</v>
      </c>
      <c r="FC65" s="260">
        <f t="shared" si="211"/>
        <v>0</v>
      </c>
      <c r="FD65" s="260">
        <f t="shared" si="212"/>
        <v>0</v>
      </c>
      <c r="FE65" s="261">
        <f t="shared" si="213"/>
        <v>0</v>
      </c>
      <c r="FF65" s="262">
        <f t="shared" si="214"/>
        <v>0</v>
      </c>
      <c r="FG65" s="310"/>
      <c r="FH65" s="333">
        <f t="shared" si="215"/>
        <v>0</v>
      </c>
      <c r="FI65" s="334">
        <f t="shared" si="216"/>
        <v>0</v>
      </c>
      <c r="FJ65" s="245">
        <f t="shared" si="217"/>
        <v>0</v>
      </c>
      <c r="FK65" s="245">
        <f t="shared" si="217"/>
        <v>0</v>
      </c>
      <c r="FL65" s="245">
        <f t="shared" si="217"/>
        <v>0</v>
      </c>
      <c r="FM65" s="245">
        <f t="shared" si="217"/>
        <v>0</v>
      </c>
      <c r="FN65" s="170">
        <f t="shared" si="218"/>
        <v>0</v>
      </c>
      <c r="FO65" s="252">
        <f t="shared" si="219"/>
        <v>0</v>
      </c>
      <c r="FP65" s="252">
        <f t="shared" si="220"/>
        <v>0</v>
      </c>
      <c r="FQ65" s="252">
        <f t="shared" si="221"/>
        <v>0</v>
      </c>
      <c r="FR65" s="252">
        <f t="shared" si="222"/>
        <v>0</v>
      </c>
      <c r="FS65" s="252">
        <f t="shared" si="223"/>
        <v>0</v>
      </c>
      <c r="FT65" s="252">
        <f t="shared" si="224"/>
        <v>0</v>
      </c>
      <c r="FU65" s="252">
        <f t="shared" si="225"/>
        <v>0</v>
      </c>
      <c r="FV65" s="252">
        <f t="shared" si="226"/>
        <v>0</v>
      </c>
      <c r="FW65" s="252">
        <f t="shared" si="227"/>
        <v>0</v>
      </c>
      <c r="FX65" s="252">
        <f t="shared" si="228"/>
        <v>0</v>
      </c>
      <c r="FY65" s="252">
        <f t="shared" si="229"/>
        <v>0</v>
      </c>
      <c r="FZ65" s="252">
        <f t="shared" si="230"/>
        <v>0</v>
      </c>
      <c r="GA65" s="252">
        <f t="shared" si="231"/>
        <v>0</v>
      </c>
      <c r="GB65" s="252">
        <f t="shared" si="232"/>
        <v>0</v>
      </c>
      <c r="GC65" s="252">
        <f t="shared" si="233"/>
        <v>0</v>
      </c>
      <c r="GD65" s="252">
        <f t="shared" si="234"/>
        <v>0</v>
      </c>
      <c r="GE65" s="252">
        <f t="shared" si="235"/>
        <v>0</v>
      </c>
      <c r="GF65" s="253">
        <f t="shared" si="236"/>
        <v>0</v>
      </c>
      <c r="GG65" s="253">
        <f t="shared" si="237"/>
        <v>0</v>
      </c>
      <c r="GH65" s="253">
        <f t="shared" si="238"/>
        <v>0</v>
      </c>
      <c r="GI65" s="253">
        <f t="shared" si="239"/>
        <v>0</v>
      </c>
      <c r="GJ65" s="253">
        <f t="shared" si="240"/>
        <v>0</v>
      </c>
      <c r="GK65" s="253">
        <f t="shared" si="241"/>
        <v>0</v>
      </c>
      <c r="GL65" s="253">
        <f t="shared" si="242"/>
        <v>0</v>
      </c>
      <c r="GM65" s="253">
        <f t="shared" si="243"/>
        <v>0</v>
      </c>
      <c r="GN65" s="253">
        <f t="shared" si="244"/>
        <v>0</v>
      </c>
      <c r="GO65" s="253">
        <f t="shared" si="245"/>
        <v>0</v>
      </c>
      <c r="GP65" s="253">
        <f t="shared" si="246"/>
        <v>0</v>
      </c>
      <c r="GQ65" s="253">
        <f t="shared" si="247"/>
        <v>0</v>
      </c>
      <c r="GR65" s="253">
        <f t="shared" si="248"/>
        <v>0</v>
      </c>
      <c r="GS65" s="253">
        <f t="shared" si="249"/>
        <v>0</v>
      </c>
      <c r="GT65" s="253">
        <f t="shared" si="250"/>
        <v>0</v>
      </c>
      <c r="GU65" s="253">
        <f t="shared" si="251"/>
        <v>0</v>
      </c>
      <c r="GV65" s="253">
        <f t="shared" si="252"/>
        <v>0</v>
      </c>
      <c r="GW65" s="254">
        <f t="shared" si="253"/>
        <v>0</v>
      </c>
      <c r="GX65" s="256">
        <f t="shared" si="254"/>
        <v>0</v>
      </c>
    </row>
    <row r="66" spans="1:206" ht="18" hidden="1" customHeight="1" thickBot="1" x14ac:dyDescent="0.3">
      <c r="A66" s="4"/>
      <c r="B66" s="180"/>
      <c r="C66" s="181"/>
      <c r="D66" s="180"/>
      <c r="E66" s="182"/>
      <c r="F66" s="604"/>
      <c r="G66" s="605"/>
      <c r="H66" s="349"/>
      <c r="I66" s="591"/>
      <c r="J66" s="592"/>
      <c r="K66" s="592"/>
      <c r="L66" s="592"/>
      <c r="M66" s="592"/>
      <c r="N66" s="592"/>
      <c r="O66" s="593"/>
      <c r="P66" s="171"/>
      <c r="Q66" s="171"/>
      <c r="R66" s="264"/>
      <c r="S66" s="304"/>
      <c r="T66" s="182"/>
      <c r="U66" s="235" t="str">
        <f t="shared" si="132"/>
        <v/>
      </c>
      <c r="V66" s="420"/>
      <c r="W66" s="606"/>
      <c r="X66" s="607"/>
      <c r="Y66" s="608"/>
      <c r="Z66" s="609"/>
      <c r="AA66" s="205"/>
      <c r="AB66" s="206"/>
      <c r="AC66" s="206"/>
      <c r="AD66" s="207"/>
      <c r="AE66" s="208"/>
      <c r="AF66" s="214"/>
      <c r="AG66" s="215"/>
      <c r="AH66" s="215"/>
      <c r="AI66" s="222"/>
      <c r="AJ66" s="278"/>
      <c r="AK66" s="598"/>
      <c r="AL66" s="599"/>
      <c r="AM66" s="610"/>
      <c r="AN66" s="611"/>
      <c r="AO66" s="471"/>
      <c r="AP66" s="472"/>
      <c r="AQ66" s="472"/>
      <c r="AR66" s="473"/>
      <c r="AS66" s="602"/>
      <c r="AT66" s="603"/>
      <c r="AU66" s="5"/>
      <c r="AW66" s="418">
        <f t="shared" si="255"/>
        <v>0</v>
      </c>
      <c r="AX66" s="423"/>
      <c r="AY66" s="424"/>
      <c r="AZ66" s="458"/>
      <c r="BD66" s="56"/>
      <c r="BE66" s="56"/>
      <c r="BF66" s="16"/>
      <c r="BG66" s="17" t="str">
        <f t="shared" si="133"/>
        <v/>
      </c>
      <c r="BH66" s="16"/>
      <c r="BI66" s="16"/>
      <c r="BJ66" s="16"/>
      <c r="BK66" s="16"/>
      <c r="BL66" s="239"/>
      <c r="BM66" s="230"/>
      <c r="BN66" s="216" t="b">
        <v>0</v>
      </c>
      <c r="BO66" s="38" t="b">
        <v>0</v>
      </c>
      <c r="BP66" s="270" t="b">
        <v>0</v>
      </c>
      <c r="BR66" s="228">
        <f t="shared" si="134"/>
        <v>0</v>
      </c>
      <c r="BU66" s="219">
        <f t="shared" si="256"/>
        <v>0</v>
      </c>
      <c r="BV66" s="1">
        <f t="shared" si="135"/>
        <v>0</v>
      </c>
      <c r="BX66" s="331">
        <f t="shared" si="136"/>
        <v>0</v>
      </c>
      <c r="BY66" s="332">
        <f t="shared" si="137"/>
        <v>0</v>
      </c>
      <c r="BZ66" s="257">
        <f t="shared" si="138"/>
        <v>0</v>
      </c>
      <c r="CA66" s="258">
        <f t="shared" si="138"/>
        <v>0</v>
      </c>
      <c r="CB66" s="258">
        <f t="shared" si="138"/>
        <v>0</v>
      </c>
      <c r="CC66" s="258">
        <f t="shared" si="138"/>
        <v>0</v>
      </c>
      <c r="CD66" s="170">
        <f t="shared" si="139"/>
        <v>0</v>
      </c>
      <c r="CE66" s="259">
        <f t="shared" si="140"/>
        <v>0</v>
      </c>
      <c r="CF66" s="259">
        <f t="shared" si="141"/>
        <v>0</v>
      </c>
      <c r="CG66" s="259">
        <f t="shared" si="142"/>
        <v>0</v>
      </c>
      <c r="CH66" s="259">
        <f t="shared" si="143"/>
        <v>0</v>
      </c>
      <c r="CI66" s="259">
        <f t="shared" si="144"/>
        <v>0</v>
      </c>
      <c r="CJ66" s="259">
        <f t="shared" si="145"/>
        <v>0</v>
      </c>
      <c r="CK66" s="259">
        <f t="shared" si="146"/>
        <v>0</v>
      </c>
      <c r="CL66" s="259">
        <f t="shared" si="147"/>
        <v>0</v>
      </c>
      <c r="CM66" s="259">
        <f t="shared" si="148"/>
        <v>0</v>
      </c>
      <c r="CN66" s="259">
        <f t="shared" si="149"/>
        <v>0</v>
      </c>
      <c r="CO66" s="259">
        <f t="shared" si="150"/>
        <v>0</v>
      </c>
      <c r="CP66" s="259">
        <f t="shared" si="151"/>
        <v>0</v>
      </c>
      <c r="CQ66" s="259">
        <f t="shared" si="152"/>
        <v>0</v>
      </c>
      <c r="CR66" s="259">
        <f t="shared" si="153"/>
        <v>0</v>
      </c>
      <c r="CS66" s="259">
        <f t="shared" si="154"/>
        <v>0</v>
      </c>
      <c r="CT66" s="259">
        <f t="shared" si="155"/>
        <v>0</v>
      </c>
      <c r="CU66" s="259">
        <f t="shared" si="156"/>
        <v>0</v>
      </c>
      <c r="CV66" s="260">
        <f t="shared" si="157"/>
        <v>0</v>
      </c>
      <c r="CW66" s="260">
        <f t="shared" si="158"/>
        <v>0</v>
      </c>
      <c r="CX66" s="260">
        <f t="shared" si="159"/>
        <v>0</v>
      </c>
      <c r="CY66" s="260">
        <f t="shared" si="160"/>
        <v>0</v>
      </c>
      <c r="CZ66" s="260">
        <f t="shared" si="161"/>
        <v>0</v>
      </c>
      <c r="DA66" s="260">
        <f t="shared" si="162"/>
        <v>0</v>
      </c>
      <c r="DB66" s="260">
        <f t="shared" si="163"/>
        <v>0</v>
      </c>
      <c r="DC66" s="260">
        <f t="shared" si="164"/>
        <v>0</v>
      </c>
      <c r="DD66" s="260">
        <f t="shared" si="165"/>
        <v>0</v>
      </c>
      <c r="DE66" s="260">
        <f t="shared" si="166"/>
        <v>0</v>
      </c>
      <c r="DF66" s="260">
        <f t="shared" si="167"/>
        <v>0</v>
      </c>
      <c r="DG66" s="260">
        <f t="shared" si="168"/>
        <v>0</v>
      </c>
      <c r="DH66" s="260">
        <f t="shared" si="169"/>
        <v>0</v>
      </c>
      <c r="DI66" s="260">
        <f t="shared" si="170"/>
        <v>0</v>
      </c>
      <c r="DJ66" s="260">
        <f t="shared" si="171"/>
        <v>0</v>
      </c>
      <c r="DK66" s="260">
        <f t="shared" si="172"/>
        <v>0</v>
      </c>
      <c r="DL66" s="260">
        <f t="shared" si="173"/>
        <v>0</v>
      </c>
      <c r="DM66" s="261">
        <f t="shared" si="174"/>
        <v>0</v>
      </c>
      <c r="DN66" s="262">
        <f t="shared" si="175"/>
        <v>0</v>
      </c>
      <c r="DO66" s="310"/>
      <c r="DP66" s="333">
        <f t="shared" si="176"/>
        <v>0</v>
      </c>
      <c r="DQ66" s="335">
        <f t="shared" si="257"/>
        <v>0</v>
      </c>
      <c r="DR66" s="263">
        <f t="shared" si="177"/>
        <v>0</v>
      </c>
      <c r="DS66" s="263">
        <f t="shared" si="177"/>
        <v>0</v>
      </c>
      <c r="DT66" s="263">
        <f t="shared" si="177"/>
        <v>0</v>
      </c>
      <c r="DU66" s="263">
        <f t="shared" si="177"/>
        <v>0</v>
      </c>
      <c r="DV66" s="170">
        <f t="shared" si="178"/>
        <v>0</v>
      </c>
      <c r="DW66" s="259">
        <f t="shared" si="179"/>
        <v>0</v>
      </c>
      <c r="DX66" s="259">
        <f t="shared" si="180"/>
        <v>0</v>
      </c>
      <c r="DY66" s="259">
        <f t="shared" si="181"/>
        <v>0</v>
      </c>
      <c r="DZ66" s="259">
        <f t="shared" si="182"/>
        <v>0</v>
      </c>
      <c r="EA66" s="259">
        <f t="shared" si="183"/>
        <v>0</v>
      </c>
      <c r="EB66" s="259">
        <f t="shared" si="184"/>
        <v>0</v>
      </c>
      <c r="EC66" s="259">
        <f t="shared" si="185"/>
        <v>0</v>
      </c>
      <c r="ED66" s="259">
        <f t="shared" si="186"/>
        <v>0</v>
      </c>
      <c r="EE66" s="259">
        <f t="shared" si="187"/>
        <v>0</v>
      </c>
      <c r="EF66" s="259">
        <f t="shared" si="188"/>
        <v>0</v>
      </c>
      <c r="EG66" s="259">
        <f t="shared" si="189"/>
        <v>0</v>
      </c>
      <c r="EH66" s="259">
        <f t="shared" si="190"/>
        <v>0</v>
      </c>
      <c r="EI66" s="259">
        <f t="shared" si="191"/>
        <v>0</v>
      </c>
      <c r="EJ66" s="259">
        <f t="shared" si="192"/>
        <v>0</v>
      </c>
      <c r="EK66" s="259">
        <f t="shared" si="193"/>
        <v>0</v>
      </c>
      <c r="EL66" s="259">
        <f t="shared" si="194"/>
        <v>0</v>
      </c>
      <c r="EM66" s="259">
        <f t="shared" si="195"/>
        <v>0</v>
      </c>
      <c r="EN66" s="260">
        <f t="shared" si="196"/>
        <v>0</v>
      </c>
      <c r="EO66" s="260">
        <f t="shared" si="197"/>
        <v>0</v>
      </c>
      <c r="EP66" s="260">
        <f t="shared" si="198"/>
        <v>0</v>
      </c>
      <c r="EQ66" s="260">
        <f t="shared" si="199"/>
        <v>0</v>
      </c>
      <c r="ER66" s="260">
        <f t="shared" si="200"/>
        <v>0</v>
      </c>
      <c r="ES66" s="260">
        <f t="shared" si="201"/>
        <v>0</v>
      </c>
      <c r="ET66" s="260">
        <f t="shared" si="202"/>
        <v>0</v>
      </c>
      <c r="EU66" s="260">
        <f t="shared" si="203"/>
        <v>0</v>
      </c>
      <c r="EV66" s="260">
        <f t="shared" si="204"/>
        <v>0</v>
      </c>
      <c r="EW66" s="260">
        <f t="shared" si="205"/>
        <v>0</v>
      </c>
      <c r="EX66" s="260">
        <f t="shared" si="206"/>
        <v>0</v>
      </c>
      <c r="EY66" s="260">
        <f t="shared" si="207"/>
        <v>0</v>
      </c>
      <c r="EZ66" s="260">
        <f t="shared" si="208"/>
        <v>0</v>
      </c>
      <c r="FA66" s="260">
        <f t="shared" si="209"/>
        <v>0</v>
      </c>
      <c r="FB66" s="260">
        <f t="shared" si="210"/>
        <v>0</v>
      </c>
      <c r="FC66" s="260">
        <f t="shared" si="211"/>
        <v>0</v>
      </c>
      <c r="FD66" s="260">
        <f t="shared" si="212"/>
        <v>0</v>
      </c>
      <c r="FE66" s="261">
        <f t="shared" si="213"/>
        <v>0</v>
      </c>
      <c r="FF66" s="262">
        <f t="shared" si="214"/>
        <v>0</v>
      </c>
      <c r="FG66" s="310"/>
      <c r="FH66" s="333">
        <f t="shared" si="215"/>
        <v>0</v>
      </c>
      <c r="FI66" s="334">
        <f t="shared" si="216"/>
        <v>0</v>
      </c>
      <c r="FJ66" s="245">
        <f t="shared" si="217"/>
        <v>0</v>
      </c>
      <c r="FK66" s="245">
        <f t="shared" si="217"/>
        <v>0</v>
      </c>
      <c r="FL66" s="245">
        <f t="shared" si="217"/>
        <v>0</v>
      </c>
      <c r="FM66" s="245">
        <f t="shared" si="217"/>
        <v>0</v>
      </c>
      <c r="FN66" s="170">
        <f t="shared" si="218"/>
        <v>0</v>
      </c>
      <c r="FO66" s="252">
        <f t="shared" si="219"/>
        <v>0</v>
      </c>
      <c r="FP66" s="252">
        <f t="shared" si="220"/>
        <v>0</v>
      </c>
      <c r="FQ66" s="252">
        <f t="shared" si="221"/>
        <v>0</v>
      </c>
      <c r="FR66" s="252">
        <f t="shared" si="222"/>
        <v>0</v>
      </c>
      <c r="FS66" s="252">
        <f t="shared" si="223"/>
        <v>0</v>
      </c>
      <c r="FT66" s="252">
        <f t="shared" si="224"/>
        <v>0</v>
      </c>
      <c r="FU66" s="252">
        <f t="shared" si="225"/>
        <v>0</v>
      </c>
      <c r="FV66" s="252">
        <f t="shared" si="226"/>
        <v>0</v>
      </c>
      <c r="FW66" s="252">
        <f t="shared" si="227"/>
        <v>0</v>
      </c>
      <c r="FX66" s="252">
        <f t="shared" si="228"/>
        <v>0</v>
      </c>
      <c r="FY66" s="252">
        <f t="shared" si="229"/>
        <v>0</v>
      </c>
      <c r="FZ66" s="252">
        <f t="shared" si="230"/>
        <v>0</v>
      </c>
      <c r="GA66" s="252">
        <f t="shared" si="231"/>
        <v>0</v>
      </c>
      <c r="GB66" s="252">
        <f t="shared" si="232"/>
        <v>0</v>
      </c>
      <c r="GC66" s="252">
        <f t="shared" si="233"/>
        <v>0</v>
      </c>
      <c r="GD66" s="252">
        <f t="shared" si="234"/>
        <v>0</v>
      </c>
      <c r="GE66" s="252">
        <f t="shared" si="235"/>
        <v>0</v>
      </c>
      <c r="GF66" s="253">
        <f t="shared" si="236"/>
        <v>0</v>
      </c>
      <c r="GG66" s="253">
        <f t="shared" si="237"/>
        <v>0</v>
      </c>
      <c r="GH66" s="253">
        <f t="shared" si="238"/>
        <v>0</v>
      </c>
      <c r="GI66" s="253">
        <f t="shared" si="239"/>
        <v>0</v>
      </c>
      <c r="GJ66" s="253">
        <f t="shared" si="240"/>
        <v>0</v>
      </c>
      <c r="GK66" s="253">
        <f t="shared" si="241"/>
        <v>0</v>
      </c>
      <c r="GL66" s="253">
        <f t="shared" si="242"/>
        <v>0</v>
      </c>
      <c r="GM66" s="253">
        <f t="shared" si="243"/>
        <v>0</v>
      </c>
      <c r="GN66" s="253">
        <f t="shared" si="244"/>
        <v>0</v>
      </c>
      <c r="GO66" s="253">
        <f t="shared" si="245"/>
        <v>0</v>
      </c>
      <c r="GP66" s="253">
        <f t="shared" si="246"/>
        <v>0</v>
      </c>
      <c r="GQ66" s="253">
        <f t="shared" si="247"/>
        <v>0</v>
      </c>
      <c r="GR66" s="253">
        <f t="shared" si="248"/>
        <v>0</v>
      </c>
      <c r="GS66" s="253">
        <f t="shared" si="249"/>
        <v>0</v>
      </c>
      <c r="GT66" s="253">
        <f t="shared" si="250"/>
        <v>0</v>
      </c>
      <c r="GU66" s="253">
        <f t="shared" si="251"/>
        <v>0</v>
      </c>
      <c r="GV66" s="253">
        <f t="shared" si="252"/>
        <v>0</v>
      </c>
      <c r="GW66" s="254">
        <f t="shared" si="253"/>
        <v>0</v>
      </c>
      <c r="GX66" s="256">
        <f t="shared" si="254"/>
        <v>0</v>
      </c>
    </row>
    <row r="67" spans="1:206" ht="18" hidden="1" customHeight="1" thickBot="1" x14ac:dyDescent="0.3">
      <c r="A67" s="4"/>
      <c r="B67" s="180"/>
      <c r="C67" s="181"/>
      <c r="D67" s="180"/>
      <c r="E67" s="182"/>
      <c r="F67" s="604"/>
      <c r="G67" s="605"/>
      <c r="H67" s="349"/>
      <c r="I67" s="591"/>
      <c r="J67" s="592"/>
      <c r="K67" s="592"/>
      <c r="L67" s="592"/>
      <c r="M67" s="592"/>
      <c r="N67" s="592"/>
      <c r="O67" s="593"/>
      <c r="P67" s="171"/>
      <c r="Q67" s="171"/>
      <c r="R67" s="264"/>
      <c r="S67" s="304"/>
      <c r="T67" s="182"/>
      <c r="U67" s="235" t="str">
        <f t="shared" si="132"/>
        <v/>
      </c>
      <c r="V67" s="420"/>
      <c r="W67" s="606"/>
      <c r="X67" s="607"/>
      <c r="Y67" s="608"/>
      <c r="Z67" s="609"/>
      <c r="AA67" s="205"/>
      <c r="AB67" s="206"/>
      <c r="AC67" s="206"/>
      <c r="AD67" s="207"/>
      <c r="AE67" s="208"/>
      <c r="AF67" s="214"/>
      <c r="AG67" s="215"/>
      <c r="AH67" s="215"/>
      <c r="AI67" s="222"/>
      <c r="AJ67" s="278"/>
      <c r="AK67" s="598"/>
      <c r="AL67" s="599"/>
      <c r="AM67" s="610"/>
      <c r="AN67" s="611"/>
      <c r="AO67" s="471"/>
      <c r="AP67" s="472"/>
      <c r="AQ67" s="472"/>
      <c r="AR67" s="473"/>
      <c r="AS67" s="602"/>
      <c r="AT67" s="603"/>
      <c r="AU67" s="5"/>
      <c r="AW67" s="418">
        <f t="shared" si="255"/>
        <v>0</v>
      </c>
      <c r="AX67" s="423"/>
      <c r="AY67" s="424"/>
      <c r="AZ67" s="458"/>
      <c r="BD67" s="56"/>
      <c r="BE67" s="56"/>
      <c r="BF67" s="16"/>
      <c r="BG67" s="17" t="str">
        <f t="shared" si="133"/>
        <v/>
      </c>
      <c r="BH67" s="16"/>
      <c r="BI67" s="16"/>
      <c r="BJ67" s="16"/>
      <c r="BK67" s="16"/>
      <c r="BL67" s="239"/>
      <c r="BM67" s="230"/>
      <c r="BN67" s="216" t="b">
        <v>0</v>
      </c>
      <c r="BO67" s="38" t="b">
        <v>0</v>
      </c>
      <c r="BP67" s="270" t="b">
        <v>0</v>
      </c>
      <c r="BR67" s="228">
        <f t="shared" si="134"/>
        <v>0</v>
      </c>
      <c r="BU67" s="219">
        <f t="shared" si="256"/>
        <v>0</v>
      </c>
      <c r="BV67" s="1">
        <f t="shared" si="135"/>
        <v>0</v>
      </c>
      <c r="BX67" s="331">
        <f t="shared" si="136"/>
        <v>0</v>
      </c>
      <c r="BY67" s="332">
        <f t="shared" si="137"/>
        <v>0</v>
      </c>
      <c r="BZ67" s="257">
        <f t="shared" si="138"/>
        <v>0</v>
      </c>
      <c r="CA67" s="258">
        <f t="shared" si="138"/>
        <v>0</v>
      </c>
      <c r="CB67" s="258">
        <f t="shared" si="138"/>
        <v>0</v>
      </c>
      <c r="CC67" s="258">
        <f t="shared" si="138"/>
        <v>0</v>
      </c>
      <c r="CD67" s="170">
        <f t="shared" si="139"/>
        <v>0</v>
      </c>
      <c r="CE67" s="259">
        <f t="shared" si="140"/>
        <v>0</v>
      </c>
      <c r="CF67" s="259">
        <f t="shared" si="141"/>
        <v>0</v>
      </c>
      <c r="CG67" s="259">
        <f t="shared" si="142"/>
        <v>0</v>
      </c>
      <c r="CH67" s="259">
        <f t="shared" si="143"/>
        <v>0</v>
      </c>
      <c r="CI67" s="259">
        <f t="shared" si="144"/>
        <v>0</v>
      </c>
      <c r="CJ67" s="259">
        <f t="shared" si="145"/>
        <v>0</v>
      </c>
      <c r="CK67" s="259">
        <f t="shared" si="146"/>
        <v>0</v>
      </c>
      <c r="CL67" s="259">
        <f t="shared" si="147"/>
        <v>0</v>
      </c>
      <c r="CM67" s="259">
        <f t="shared" si="148"/>
        <v>0</v>
      </c>
      <c r="CN67" s="259">
        <f t="shared" si="149"/>
        <v>0</v>
      </c>
      <c r="CO67" s="259">
        <f t="shared" si="150"/>
        <v>0</v>
      </c>
      <c r="CP67" s="259">
        <f t="shared" si="151"/>
        <v>0</v>
      </c>
      <c r="CQ67" s="259">
        <f t="shared" si="152"/>
        <v>0</v>
      </c>
      <c r="CR67" s="259">
        <f t="shared" si="153"/>
        <v>0</v>
      </c>
      <c r="CS67" s="259">
        <f t="shared" si="154"/>
        <v>0</v>
      </c>
      <c r="CT67" s="259">
        <f t="shared" si="155"/>
        <v>0</v>
      </c>
      <c r="CU67" s="259">
        <f t="shared" si="156"/>
        <v>0</v>
      </c>
      <c r="CV67" s="260">
        <f t="shared" si="157"/>
        <v>0</v>
      </c>
      <c r="CW67" s="260">
        <f t="shared" si="158"/>
        <v>0</v>
      </c>
      <c r="CX67" s="260">
        <f t="shared" si="159"/>
        <v>0</v>
      </c>
      <c r="CY67" s="260">
        <f t="shared" si="160"/>
        <v>0</v>
      </c>
      <c r="CZ67" s="260">
        <f t="shared" si="161"/>
        <v>0</v>
      </c>
      <c r="DA67" s="260">
        <f t="shared" si="162"/>
        <v>0</v>
      </c>
      <c r="DB67" s="260">
        <f t="shared" si="163"/>
        <v>0</v>
      </c>
      <c r="DC67" s="260">
        <f t="shared" si="164"/>
        <v>0</v>
      </c>
      <c r="DD67" s="260">
        <f t="shared" si="165"/>
        <v>0</v>
      </c>
      <c r="DE67" s="260">
        <f t="shared" si="166"/>
        <v>0</v>
      </c>
      <c r="DF67" s="260">
        <f t="shared" si="167"/>
        <v>0</v>
      </c>
      <c r="DG67" s="260">
        <f t="shared" si="168"/>
        <v>0</v>
      </c>
      <c r="DH67" s="260">
        <f t="shared" si="169"/>
        <v>0</v>
      </c>
      <c r="DI67" s="260">
        <f t="shared" si="170"/>
        <v>0</v>
      </c>
      <c r="DJ67" s="260">
        <f t="shared" si="171"/>
        <v>0</v>
      </c>
      <c r="DK67" s="260">
        <f t="shared" si="172"/>
        <v>0</v>
      </c>
      <c r="DL67" s="260">
        <f t="shared" si="173"/>
        <v>0</v>
      </c>
      <c r="DM67" s="261">
        <f t="shared" si="174"/>
        <v>0</v>
      </c>
      <c r="DN67" s="262">
        <f t="shared" si="175"/>
        <v>0</v>
      </c>
      <c r="DO67" s="310"/>
      <c r="DP67" s="333">
        <f t="shared" si="176"/>
        <v>0</v>
      </c>
      <c r="DQ67" s="335">
        <f t="shared" si="257"/>
        <v>0</v>
      </c>
      <c r="DR67" s="263">
        <f t="shared" si="177"/>
        <v>0</v>
      </c>
      <c r="DS67" s="263">
        <f t="shared" si="177"/>
        <v>0</v>
      </c>
      <c r="DT67" s="263">
        <f t="shared" si="177"/>
        <v>0</v>
      </c>
      <c r="DU67" s="263">
        <f t="shared" si="177"/>
        <v>0</v>
      </c>
      <c r="DV67" s="170">
        <f t="shared" si="178"/>
        <v>0</v>
      </c>
      <c r="DW67" s="259">
        <f t="shared" si="179"/>
        <v>0</v>
      </c>
      <c r="DX67" s="259">
        <f t="shared" si="180"/>
        <v>0</v>
      </c>
      <c r="DY67" s="259">
        <f t="shared" si="181"/>
        <v>0</v>
      </c>
      <c r="DZ67" s="259">
        <f t="shared" si="182"/>
        <v>0</v>
      </c>
      <c r="EA67" s="259">
        <f t="shared" si="183"/>
        <v>0</v>
      </c>
      <c r="EB67" s="259">
        <f t="shared" si="184"/>
        <v>0</v>
      </c>
      <c r="EC67" s="259">
        <f t="shared" si="185"/>
        <v>0</v>
      </c>
      <c r="ED67" s="259">
        <f t="shared" si="186"/>
        <v>0</v>
      </c>
      <c r="EE67" s="259">
        <f t="shared" si="187"/>
        <v>0</v>
      </c>
      <c r="EF67" s="259">
        <f t="shared" si="188"/>
        <v>0</v>
      </c>
      <c r="EG67" s="259">
        <f t="shared" si="189"/>
        <v>0</v>
      </c>
      <c r="EH67" s="259">
        <f t="shared" si="190"/>
        <v>0</v>
      </c>
      <c r="EI67" s="259">
        <f t="shared" si="191"/>
        <v>0</v>
      </c>
      <c r="EJ67" s="259">
        <f t="shared" si="192"/>
        <v>0</v>
      </c>
      <c r="EK67" s="259">
        <f t="shared" si="193"/>
        <v>0</v>
      </c>
      <c r="EL67" s="259">
        <f t="shared" si="194"/>
        <v>0</v>
      </c>
      <c r="EM67" s="259">
        <f t="shared" si="195"/>
        <v>0</v>
      </c>
      <c r="EN67" s="260">
        <f t="shared" si="196"/>
        <v>0</v>
      </c>
      <c r="EO67" s="260">
        <f t="shared" si="197"/>
        <v>0</v>
      </c>
      <c r="EP67" s="260">
        <f t="shared" si="198"/>
        <v>0</v>
      </c>
      <c r="EQ67" s="260">
        <f t="shared" si="199"/>
        <v>0</v>
      </c>
      <c r="ER67" s="260">
        <f t="shared" si="200"/>
        <v>0</v>
      </c>
      <c r="ES67" s="260">
        <f t="shared" si="201"/>
        <v>0</v>
      </c>
      <c r="ET67" s="260">
        <f t="shared" si="202"/>
        <v>0</v>
      </c>
      <c r="EU67" s="260">
        <f t="shared" si="203"/>
        <v>0</v>
      </c>
      <c r="EV67" s="260">
        <f t="shared" si="204"/>
        <v>0</v>
      </c>
      <c r="EW67" s="260">
        <f t="shared" si="205"/>
        <v>0</v>
      </c>
      <c r="EX67" s="260">
        <f t="shared" si="206"/>
        <v>0</v>
      </c>
      <c r="EY67" s="260">
        <f t="shared" si="207"/>
        <v>0</v>
      </c>
      <c r="EZ67" s="260">
        <f t="shared" si="208"/>
        <v>0</v>
      </c>
      <c r="FA67" s="260">
        <f t="shared" si="209"/>
        <v>0</v>
      </c>
      <c r="FB67" s="260">
        <f t="shared" si="210"/>
        <v>0</v>
      </c>
      <c r="FC67" s="260">
        <f t="shared" si="211"/>
        <v>0</v>
      </c>
      <c r="FD67" s="260">
        <f t="shared" si="212"/>
        <v>0</v>
      </c>
      <c r="FE67" s="261">
        <f t="shared" si="213"/>
        <v>0</v>
      </c>
      <c r="FF67" s="262">
        <f t="shared" si="214"/>
        <v>0</v>
      </c>
      <c r="FG67" s="310"/>
      <c r="FH67" s="333">
        <f t="shared" si="215"/>
        <v>0</v>
      </c>
      <c r="FI67" s="334">
        <f t="shared" si="216"/>
        <v>0</v>
      </c>
      <c r="FJ67" s="245">
        <f t="shared" si="217"/>
        <v>0</v>
      </c>
      <c r="FK67" s="245">
        <f t="shared" si="217"/>
        <v>0</v>
      </c>
      <c r="FL67" s="245">
        <f t="shared" si="217"/>
        <v>0</v>
      </c>
      <c r="FM67" s="245">
        <f t="shared" si="217"/>
        <v>0</v>
      </c>
      <c r="FN67" s="170">
        <f t="shared" si="218"/>
        <v>0</v>
      </c>
      <c r="FO67" s="252">
        <f t="shared" si="219"/>
        <v>0</v>
      </c>
      <c r="FP67" s="252">
        <f t="shared" si="220"/>
        <v>0</v>
      </c>
      <c r="FQ67" s="252">
        <f t="shared" si="221"/>
        <v>0</v>
      </c>
      <c r="FR67" s="252">
        <f t="shared" si="222"/>
        <v>0</v>
      </c>
      <c r="FS67" s="252">
        <f t="shared" si="223"/>
        <v>0</v>
      </c>
      <c r="FT67" s="252">
        <f t="shared" si="224"/>
        <v>0</v>
      </c>
      <c r="FU67" s="252">
        <f t="shared" si="225"/>
        <v>0</v>
      </c>
      <c r="FV67" s="252">
        <f t="shared" si="226"/>
        <v>0</v>
      </c>
      <c r="FW67" s="252">
        <f t="shared" si="227"/>
        <v>0</v>
      </c>
      <c r="FX67" s="252">
        <f t="shared" si="228"/>
        <v>0</v>
      </c>
      <c r="FY67" s="252">
        <f t="shared" si="229"/>
        <v>0</v>
      </c>
      <c r="FZ67" s="252">
        <f t="shared" si="230"/>
        <v>0</v>
      </c>
      <c r="GA67" s="252">
        <f t="shared" si="231"/>
        <v>0</v>
      </c>
      <c r="GB67" s="252">
        <f t="shared" si="232"/>
        <v>0</v>
      </c>
      <c r="GC67" s="252">
        <f t="shared" si="233"/>
        <v>0</v>
      </c>
      <c r="GD67" s="252">
        <f t="shared" si="234"/>
        <v>0</v>
      </c>
      <c r="GE67" s="252">
        <f t="shared" si="235"/>
        <v>0</v>
      </c>
      <c r="GF67" s="253">
        <f t="shared" si="236"/>
        <v>0</v>
      </c>
      <c r="GG67" s="253">
        <f t="shared" si="237"/>
        <v>0</v>
      </c>
      <c r="GH67" s="253">
        <f t="shared" si="238"/>
        <v>0</v>
      </c>
      <c r="GI67" s="253">
        <f t="shared" si="239"/>
        <v>0</v>
      </c>
      <c r="GJ67" s="253">
        <f t="shared" si="240"/>
        <v>0</v>
      </c>
      <c r="GK67" s="253">
        <f t="shared" si="241"/>
        <v>0</v>
      </c>
      <c r="GL67" s="253">
        <f t="shared" si="242"/>
        <v>0</v>
      </c>
      <c r="GM67" s="253">
        <f t="shared" si="243"/>
        <v>0</v>
      </c>
      <c r="GN67" s="253">
        <f t="shared" si="244"/>
        <v>0</v>
      </c>
      <c r="GO67" s="253">
        <f t="shared" si="245"/>
        <v>0</v>
      </c>
      <c r="GP67" s="253">
        <f t="shared" si="246"/>
        <v>0</v>
      </c>
      <c r="GQ67" s="253">
        <f t="shared" si="247"/>
        <v>0</v>
      </c>
      <c r="GR67" s="253">
        <f t="shared" si="248"/>
        <v>0</v>
      </c>
      <c r="GS67" s="253">
        <f t="shared" si="249"/>
        <v>0</v>
      </c>
      <c r="GT67" s="253">
        <f t="shared" si="250"/>
        <v>0</v>
      </c>
      <c r="GU67" s="253">
        <f t="shared" si="251"/>
        <v>0</v>
      </c>
      <c r="GV67" s="253">
        <f t="shared" si="252"/>
        <v>0</v>
      </c>
      <c r="GW67" s="254">
        <f t="shared" si="253"/>
        <v>0</v>
      </c>
      <c r="GX67" s="256">
        <f t="shared" si="254"/>
        <v>0</v>
      </c>
    </row>
    <row r="68" spans="1:206" ht="18" hidden="1" customHeight="1" thickBot="1" x14ac:dyDescent="0.3">
      <c r="A68" s="4"/>
      <c r="B68" s="180"/>
      <c r="C68" s="181"/>
      <c r="D68" s="180"/>
      <c r="E68" s="182"/>
      <c r="F68" s="604"/>
      <c r="G68" s="605"/>
      <c r="H68" s="349"/>
      <c r="I68" s="591"/>
      <c r="J68" s="592"/>
      <c r="K68" s="592"/>
      <c r="L68" s="592"/>
      <c r="M68" s="592"/>
      <c r="N68" s="592"/>
      <c r="O68" s="593"/>
      <c r="P68" s="171"/>
      <c r="Q68" s="171"/>
      <c r="R68" s="171"/>
      <c r="S68" s="304"/>
      <c r="T68" s="182"/>
      <c r="U68" s="235" t="str">
        <f t="shared" si="132"/>
        <v/>
      </c>
      <c r="V68" s="420"/>
      <c r="W68" s="606"/>
      <c r="X68" s="607"/>
      <c r="Y68" s="608"/>
      <c r="Z68" s="609"/>
      <c r="AA68" s="205"/>
      <c r="AB68" s="206"/>
      <c r="AC68" s="206"/>
      <c r="AD68" s="207"/>
      <c r="AE68" s="208"/>
      <c r="AF68" s="214"/>
      <c r="AG68" s="215"/>
      <c r="AH68" s="215"/>
      <c r="AI68" s="222"/>
      <c r="AJ68" s="278"/>
      <c r="AK68" s="598"/>
      <c r="AL68" s="599"/>
      <c r="AM68" s="610"/>
      <c r="AN68" s="611"/>
      <c r="AO68" s="471"/>
      <c r="AP68" s="472"/>
      <c r="AQ68" s="472"/>
      <c r="AR68" s="473"/>
      <c r="AS68" s="602"/>
      <c r="AT68" s="603"/>
      <c r="AU68" s="5"/>
      <c r="AW68" s="418">
        <f t="shared" si="255"/>
        <v>0</v>
      </c>
      <c r="AX68" s="423"/>
      <c r="AY68" s="424"/>
      <c r="AZ68" s="458"/>
      <c r="BD68" s="56"/>
      <c r="BE68" s="56"/>
      <c r="BF68" s="16"/>
      <c r="BG68" s="17" t="str">
        <f t="shared" si="133"/>
        <v/>
      </c>
      <c r="BH68" s="16"/>
      <c r="BI68" s="16"/>
      <c r="BJ68" s="16"/>
      <c r="BK68" s="16"/>
      <c r="BL68" s="239"/>
      <c r="BM68" s="230"/>
      <c r="BN68" s="216" t="b">
        <v>0</v>
      </c>
      <c r="BO68" s="38" t="b">
        <v>0</v>
      </c>
      <c r="BP68" s="270" t="b">
        <v>0</v>
      </c>
      <c r="BR68" s="228">
        <f t="shared" si="134"/>
        <v>0</v>
      </c>
      <c r="BU68" s="219">
        <f t="shared" si="256"/>
        <v>0</v>
      </c>
      <c r="BV68" s="1">
        <f t="shared" si="135"/>
        <v>0</v>
      </c>
      <c r="BX68" s="331">
        <f t="shared" si="136"/>
        <v>0</v>
      </c>
      <c r="BY68" s="332">
        <f t="shared" si="137"/>
        <v>0</v>
      </c>
      <c r="BZ68" s="257">
        <f t="shared" si="138"/>
        <v>0</v>
      </c>
      <c r="CA68" s="258">
        <f t="shared" si="138"/>
        <v>0</v>
      </c>
      <c r="CB68" s="258">
        <f t="shared" si="138"/>
        <v>0</v>
      </c>
      <c r="CC68" s="258">
        <f t="shared" si="138"/>
        <v>0</v>
      </c>
      <c r="CD68" s="170">
        <f t="shared" si="139"/>
        <v>0</v>
      </c>
      <c r="CE68" s="259">
        <f t="shared" si="140"/>
        <v>0</v>
      </c>
      <c r="CF68" s="259">
        <f t="shared" si="141"/>
        <v>0</v>
      </c>
      <c r="CG68" s="259">
        <f t="shared" si="142"/>
        <v>0</v>
      </c>
      <c r="CH68" s="259">
        <f t="shared" si="143"/>
        <v>0</v>
      </c>
      <c r="CI68" s="259">
        <f t="shared" si="144"/>
        <v>0</v>
      </c>
      <c r="CJ68" s="259">
        <f t="shared" si="145"/>
        <v>0</v>
      </c>
      <c r="CK68" s="259">
        <f t="shared" si="146"/>
        <v>0</v>
      </c>
      <c r="CL68" s="259">
        <f t="shared" si="147"/>
        <v>0</v>
      </c>
      <c r="CM68" s="259">
        <f t="shared" si="148"/>
        <v>0</v>
      </c>
      <c r="CN68" s="259">
        <f t="shared" si="149"/>
        <v>0</v>
      </c>
      <c r="CO68" s="259">
        <f t="shared" si="150"/>
        <v>0</v>
      </c>
      <c r="CP68" s="259">
        <f t="shared" si="151"/>
        <v>0</v>
      </c>
      <c r="CQ68" s="259">
        <f t="shared" si="152"/>
        <v>0</v>
      </c>
      <c r="CR68" s="259">
        <f t="shared" si="153"/>
        <v>0</v>
      </c>
      <c r="CS68" s="259">
        <f t="shared" si="154"/>
        <v>0</v>
      </c>
      <c r="CT68" s="259">
        <f t="shared" si="155"/>
        <v>0</v>
      </c>
      <c r="CU68" s="259">
        <f t="shared" si="156"/>
        <v>0</v>
      </c>
      <c r="CV68" s="260">
        <f t="shared" si="157"/>
        <v>0</v>
      </c>
      <c r="CW68" s="260">
        <f t="shared" si="158"/>
        <v>0</v>
      </c>
      <c r="CX68" s="260">
        <f t="shared" si="159"/>
        <v>0</v>
      </c>
      <c r="CY68" s="260">
        <f t="shared" si="160"/>
        <v>0</v>
      </c>
      <c r="CZ68" s="260">
        <f t="shared" si="161"/>
        <v>0</v>
      </c>
      <c r="DA68" s="260">
        <f t="shared" si="162"/>
        <v>0</v>
      </c>
      <c r="DB68" s="260">
        <f t="shared" si="163"/>
        <v>0</v>
      </c>
      <c r="DC68" s="260">
        <f t="shared" si="164"/>
        <v>0</v>
      </c>
      <c r="DD68" s="260">
        <f t="shared" si="165"/>
        <v>0</v>
      </c>
      <c r="DE68" s="260">
        <f t="shared" si="166"/>
        <v>0</v>
      </c>
      <c r="DF68" s="260">
        <f t="shared" si="167"/>
        <v>0</v>
      </c>
      <c r="DG68" s="260">
        <f t="shared" si="168"/>
        <v>0</v>
      </c>
      <c r="DH68" s="260">
        <f t="shared" si="169"/>
        <v>0</v>
      </c>
      <c r="DI68" s="260">
        <f t="shared" si="170"/>
        <v>0</v>
      </c>
      <c r="DJ68" s="260">
        <f t="shared" si="171"/>
        <v>0</v>
      </c>
      <c r="DK68" s="260">
        <f t="shared" si="172"/>
        <v>0</v>
      </c>
      <c r="DL68" s="260">
        <f t="shared" si="173"/>
        <v>0</v>
      </c>
      <c r="DM68" s="261">
        <f t="shared" si="174"/>
        <v>0</v>
      </c>
      <c r="DN68" s="262">
        <f t="shared" si="175"/>
        <v>0</v>
      </c>
      <c r="DO68" s="310"/>
      <c r="DP68" s="333">
        <f t="shared" si="176"/>
        <v>0</v>
      </c>
      <c r="DQ68" s="335">
        <f t="shared" si="257"/>
        <v>0</v>
      </c>
      <c r="DR68" s="263">
        <f t="shared" si="177"/>
        <v>0</v>
      </c>
      <c r="DS68" s="263">
        <f t="shared" si="177"/>
        <v>0</v>
      </c>
      <c r="DT68" s="263">
        <f t="shared" si="177"/>
        <v>0</v>
      </c>
      <c r="DU68" s="263">
        <f t="shared" si="177"/>
        <v>0</v>
      </c>
      <c r="DV68" s="170">
        <f t="shared" si="178"/>
        <v>0</v>
      </c>
      <c r="DW68" s="259">
        <f t="shared" si="179"/>
        <v>0</v>
      </c>
      <c r="DX68" s="259">
        <f t="shared" si="180"/>
        <v>0</v>
      </c>
      <c r="DY68" s="259">
        <f t="shared" si="181"/>
        <v>0</v>
      </c>
      <c r="DZ68" s="259">
        <f t="shared" si="182"/>
        <v>0</v>
      </c>
      <c r="EA68" s="259">
        <f t="shared" si="183"/>
        <v>0</v>
      </c>
      <c r="EB68" s="259">
        <f t="shared" si="184"/>
        <v>0</v>
      </c>
      <c r="EC68" s="259">
        <f t="shared" si="185"/>
        <v>0</v>
      </c>
      <c r="ED68" s="259">
        <f t="shared" si="186"/>
        <v>0</v>
      </c>
      <c r="EE68" s="259">
        <f t="shared" si="187"/>
        <v>0</v>
      </c>
      <c r="EF68" s="259">
        <f t="shared" si="188"/>
        <v>0</v>
      </c>
      <c r="EG68" s="259">
        <f t="shared" si="189"/>
        <v>0</v>
      </c>
      <c r="EH68" s="259">
        <f t="shared" si="190"/>
        <v>0</v>
      </c>
      <c r="EI68" s="259">
        <f t="shared" si="191"/>
        <v>0</v>
      </c>
      <c r="EJ68" s="259">
        <f t="shared" si="192"/>
        <v>0</v>
      </c>
      <c r="EK68" s="259">
        <f t="shared" si="193"/>
        <v>0</v>
      </c>
      <c r="EL68" s="259">
        <f t="shared" si="194"/>
        <v>0</v>
      </c>
      <c r="EM68" s="259">
        <f t="shared" si="195"/>
        <v>0</v>
      </c>
      <c r="EN68" s="260">
        <f t="shared" si="196"/>
        <v>0</v>
      </c>
      <c r="EO68" s="260">
        <f t="shared" si="197"/>
        <v>0</v>
      </c>
      <c r="EP68" s="260">
        <f t="shared" si="198"/>
        <v>0</v>
      </c>
      <c r="EQ68" s="260">
        <f t="shared" si="199"/>
        <v>0</v>
      </c>
      <c r="ER68" s="260">
        <f t="shared" si="200"/>
        <v>0</v>
      </c>
      <c r="ES68" s="260">
        <f t="shared" si="201"/>
        <v>0</v>
      </c>
      <c r="ET68" s="260">
        <f t="shared" si="202"/>
        <v>0</v>
      </c>
      <c r="EU68" s="260">
        <f t="shared" si="203"/>
        <v>0</v>
      </c>
      <c r="EV68" s="260">
        <f t="shared" si="204"/>
        <v>0</v>
      </c>
      <c r="EW68" s="260">
        <f t="shared" si="205"/>
        <v>0</v>
      </c>
      <c r="EX68" s="260">
        <f t="shared" si="206"/>
        <v>0</v>
      </c>
      <c r="EY68" s="260">
        <f t="shared" si="207"/>
        <v>0</v>
      </c>
      <c r="EZ68" s="260">
        <f t="shared" si="208"/>
        <v>0</v>
      </c>
      <c r="FA68" s="260">
        <f t="shared" si="209"/>
        <v>0</v>
      </c>
      <c r="FB68" s="260">
        <f t="shared" si="210"/>
        <v>0</v>
      </c>
      <c r="FC68" s="260">
        <f t="shared" si="211"/>
        <v>0</v>
      </c>
      <c r="FD68" s="260">
        <f t="shared" si="212"/>
        <v>0</v>
      </c>
      <c r="FE68" s="261">
        <f t="shared" si="213"/>
        <v>0</v>
      </c>
      <c r="FF68" s="262">
        <f t="shared" si="214"/>
        <v>0</v>
      </c>
      <c r="FG68" s="310"/>
      <c r="FH68" s="333">
        <f t="shared" si="215"/>
        <v>0</v>
      </c>
      <c r="FI68" s="334">
        <f t="shared" si="216"/>
        <v>0</v>
      </c>
      <c r="FJ68" s="245">
        <f t="shared" si="217"/>
        <v>0</v>
      </c>
      <c r="FK68" s="245">
        <f t="shared" si="217"/>
        <v>0</v>
      </c>
      <c r="FL68" s="245">
        <f t="shared" si="217"/>
        <v>0</v>
      </c>
      <c r="FM68" s="245">
        <f t="shared" si="217"/>
        <v>0</v>
      </c>
      <c r="FN68" s="170">
        <f t="shared" si="218"/>
        <v>0</v>
      </c>
      <c r="FO68" s="252">
        <f t="shared" si="219"/>
        <v>0</v>
      </c>
      <c r="FP68" s="252">
        <f t="shared" si="220"/>
        <v>0</v>
      </c>
      <c r="FQ68" s="252">
        <f t="shared" si="221"/>
        <v>0</v>
      </c>
      <c r="FR68" s="252">
        <f t="shared" si="222"/>
        <v>0</v>
      </c>
      <c r="FS68" s="252">
        <f t="shared" si="223"/>
        <v>0</v>
      </c>
      <c r="FT68" s="252">
        <f t="shared" si="224"/>
        <v>0</v>
      </c>
      <c r="FU68" s="252">
        <f t="shared" si="225"/>
        <v>0</v>
      </c>
      <c r="FV68" s="252">
        <f t="shared" si="226"/>
        <v>0</v>
      </c>
      <c r="FW68" s="252">
        <f t="shared" si="227"/>
        <v>0</v>
      </c>
      <c r="FX68" s="252">
        <f t="shared" si="228"/>
        <v>0</v>
      </c>
      <c r="FY68" s="252">
        <f t="shared" si="229"/>
        <v>0</v>
      </c>
      <c r="FZ68" s="252">
        <f t="shared" si="230"/>
        <v>0</v>
      </c>
      <c r="GA68" s="252">
        <f t="shared" si="231"/>
        <v>0</v>
      </c>
      <c r="GB68" s="252">
        <f t="shared" si="232"/>
        <v>0</v>
      </c>
      <c r="GC68" s="252">
        <f t="shared" si="233"/>
        <v>0</v>
      </c>
      <c r="GD68" s="252">
        <f t="shared" si="234"/>
        <v>0</v>
      </c>
      <c r="GE68" s="252">
        <f t="shared" si="235"/>
        <v>0</v>
      </c>
      <c r="GF68" s="253">
        <f t="shared" si="236"/>
        <v>0</v>
      </c>
      <c r="GG68" s="253">
        <f t="shared" si="237"/>
        <v>0</v>
      </c>
      <c r="GH68" s="253">
        <f t="shared" si="238"/>
        <v>0</v>
      </c>
      <c r="GI68" s="253">
        <f t="shared" si="239"/>
        <v>0</v>
      </c>
      <c r="GJ68" s="253">
        <f t="shared" si="240"/>
        <v>0</v>
      </c>
      <c r="GK68" s="253">
        <f t="shared" si="241"/>
        <v>0</v>
      </c>
      <c r="GL68" s="253">
        <f t="shared" si="242"/>
        <v>0</v>
      </c>
      <c r="GM68" s="253">
        <f t="shared" si="243"/>
        <v>0</v>
      </c>
      <c r="GN68" s="253">
        <f t="shared" si="244"/>
        <v>0</v>
      </c>
      <c r="GO68" s="253">
        <f t="shared" si="245"/>
        <v>0</v>
      </c>
      <c r="GP68" s="253">
        <f t="shared" si="246"/>
        <v>0</v>
      </c>
      <c r="GQ68" s="253">
        <f t="shared" si="247"/>
        <v>0</v>
      </c>
      <c r="GR68" s="253">
        <f t="shared" si="248"/>
        <v>0</v>
      </c>
      <c r="GS68" s="253">
        <f t="shared" si="249"/>
        <v>0</v>
      </c>
      <c r="GT68" s="253">
        <f t="shared" si="250"/>
        <v>0</v>
      </c>
      <c r="GU68" s="253">
        <f t="shared" si="251"/>
        <v>0</v>
      </c>
      <c r="GV68" s="253">
        <f t="shared" si="252"/>
        <v>0</v>
      </c>
      <c r="GW68" s="254">
        <f t="shared" si="253"/>
        <v>0</v>
      </c>
      <c r="GX68" s="256">
        <f t="shared" si="254"/>
        <v>0</v>
      </c>
    </row>
    <row r="69" spans="1:206" ht="18" hidden="1" customHeight="1" thickBot="1" x14ac:dyDescent="0.3">
      <c r="A69" s="4"/>
      <c r="B69" s="180"/>
      <c r="C69" s="181"/>
      <c r="D69" s="180"/>
      <c r="E69" s="182"/>
      <c r="F69" s="604"/>
      <c r="G69" s="605"/>
      <c r="H69" s="349"/>
      <c r="I69" s="591"/>
      <c r="J69" s="592"/>
      <c r="K69" s="592"/>
      <c r="L69" s="592"/>
      <c r="M69" s="592"/>
      <c r="N69" s="592"/>
      <c r="O69" s="593"/>
      <c r="P69" s="171"/>
      <c r="Q69" s="171"/>
      <c r="R69" s="171"/>
      <c r="S69" s="304"/>
      <c r="T69" s="182"/>
      <c r="U69" s="235" t="str">
        <f t="shared" si="132"/>
        <v/>
      </c>
      <c r="V69" s="420"/>
      <c r="W69" s="606"/>
      <c r="X69" s="607"/>
      <c r="Y69" s="608"/>
      <c r="Z69" s="609"/>
      <c r="AA69" s="205"/>
      <c r="AB69" s="206"/>
      <c r="AC69" s="206"/>
      <c r="AD69" s="207"/>
      <c r="AE69" s="208"/>
      <c r="AF69" s="214"/>
      <c r="AG69" s="215"/>
      <c r="AH69" s="215"/>
      <c r="AI69" s="222"/>
      <c r="AJ69" s="278"/>
      <c r="AK69" s="598"/>
      <c r="AL69" s="599"/>
      <c r="AM69" s="610"/>
      <c r="AN69" s="611"/>
      <c r="AO69" s="471"/>
      <c r="AP69" s="472"/>
      <c r="AQ69" s="472"/>
      <c r="AR69" s="473"/>
      <c r="AS69" s="602"/>
      <c r="AT69" s="603"/>
      <c r="AU69" s="5"/>
      <c r="AW69" s="418">
        <f t="shared" si="255"/>
        <v>0</v>
      </c>
      <c r="AX69" s="423"/>
      <c r="AY69" s="424"/>
      <c r="AZ69" s="458"/>
      <c r="BD69" s="56"/>
      <c r="BE69" s="56"/>
      <c r="BF69" s="16"/>
      <c r="BG69" s="17" t="str">
        <f t="shared" si="133"/>
        <v/>
      </c>
      <c r="BH69" s="16"/>
      <c r="BI69" s="16"/>
      <c r="BJ69" s="16"/>
      <c r="BK69" s="16"/>
      <c r="BL69" s="239"/>
      <c r="BM69" s="230"/>
      <c r="BN69" s="216" t="b">
        <v>0</v>
      </c>
      <c r="BO69" s="38" t="b">
        <v>0</v>
      </c>
      <c r="BP69" s="270" t="b">
        <v>0</v>
      </c>
      <c r="BR69" s="228">
        <f t="shared" si="134"/>
        <v>0</v>
      </c>
      <c r="BU69" s="219">
        <f t="shared" si="256"/>
        <v>0</v>
      </c>
      <c r="BV69" s="1">
        <f t="shared" si="135"/>
        <v>0</v>
      </c>
      <c r="BX69" s="331">
        <f t="shared" si="136"/>
        <v>0</v>
      </c>
      <c r="BY69" s="332">
        <f t="shared" si="137"/>
        <v>0</v>
      </c>
      <c r="BZ69" s="257">
        <f t="shared" si="138"/>
        <v>0</v>
      </c>
      <c r="CA69" s="258">
        <f t="shared" si="138"/>
        <v>0</v>
      </c>
      <c r="CB69" s="258">
        <f t="shared" si="138"/>
        <v>0</v>
      </c>
      <c r="CC69" s="258">
        <f t="shared" si="138"/>
        <v>0</v>
      </c>
      <c r="CD69" s="170">
        <f t="shared" si="139"/>
        <v>0</v>
      </c>
      <c r="CE69" s="259">
        <f t="shared" si="140"/>
        <v>0</v>
      </c>
      <c r="CF69" s="259">
        <f t="shared" si="141"/>
        <v>0</v>
      </c>
      <c r="CG69" s="259">
        <f t="shared" si="142"/>
        <v>0</v>
      </c>
      <c r="CH69" s="259">
        <f t="shared" si="143"/>
        <v>0</v>
      </c>
      <c r="CI69" s="259">
        <f t="shared" si="144"/>
        <v>0</v>
      </c>
      <c r="CJ69" s="259">
        <f t="shared" si="145"/>
        <v>0</v>
      </c>
      <c r="CK69" s="259">
        <f t="shared" si="146"/>
        <v>0</v>
      </c>
      <c r="CL69" s="259">
        <f t="shared" si="147"/>
        <v>0</v>
      </c>
      <c r="CM69" s="259">
        <f t="shared" si="148"/>
        <v>0</v>
      </c>
      <c r="CN69" s="259">
        <f t="shared" si="149"/>
        <v>0</v>
      </c>
      <c r="CO69" s="259">
        <f t="shared" si="150"/>
        <v>0</v>
      </c>
      <c r="CP69" s="259">
        <f t="shared" si="151"/>
        <v>0</v>
      </c>
      <c r="CQ69" s="259">
        <f t="shared" si="152"/>
        <v>0</v>
      </c>
      <c r="CR69" s="259">
        <f t="shared" si="153"/>
        <v>0</v>
      </c>
      <c r="CS69" s="259">
        <f t="shared" si="154"/>
        <v>0</v>
      </c>
      <c r="CT69" s="259">
        <f t="shared" si="155"/>
        <v>0</v>
      </c>
      <c r="CU69" s="259">
        <f t="shared" si="156"/>
        <v>0</v>
      </c>
      <c r="CV69" s="260">
        <f t="shared" si="157"/>
        <v>0</v>
      </c>
      <c r="CW69" s="260">
        <f t="shared" si="158"/>
        <v>0</v>
      </c>
      <c r="CX69" s="260">
        <f t="shared" si="159"/>
        <v>0</v>
      </c>
      <c r="CY69" s="260">
        <f t="shared" si="160"/>
        <v>0</v>
      </c>
      <c r="CZ69" s="260">
        <f t="shared" si="161"/>
        <v>0</v>
      </c>
      <c r="DA69" s="260">
        <f t="shared" si="162"/>
        <v>0</v>
      </c>
      <c r="DB69" s="260">
        <f t="shared" si="163"/>
        <v>0</v>
      </c>
      <c r="DC69" s="260">
        <f t="shared" si="164"/>
        <v>0</v>
      </c>
      <c r="DD69" s="260">
        <f t="shared" si="165"/>
        <v>0</v>
      </c>
      <c r="DE69" s="260">
        <f t="shared" si="166"/>
        <v>0</v>
      </c>
      <c r="DF69" s="260">
        <f t="shared" si="167"/>
        <v>0</v>
      </c>
      <c r="DG69" s="260">
        <f t="shared" si="168"/>
        <v>0</v>
      </c>
      <c r="DH69" s="260">
        <f t="shared" si="169"/>
        <v>0</v>
      </c>
      <c r="DI69" s="260">
        <f t="shared" si="170"/>
        <v>0</v>
      </c>
      <c r="DJ69" s="260">
        <f t="shared" si="171"/>
        <v>0</v>
      </c>
      <c r="DK69" s="260">
        <f t="shared" si="172"/>
        <v>0</v>
      </c>
      <c r="DL69" s="260">
        <f t="shared" si="173"/>
        <v>0</v>
      </c>
      <c r="DM69" s="261">
        <f t="shared" si="174"/>
        <v>0</v>
      </c>
      <c r="DN69" s="262">
        <f t="shared" si="175"/>
        <v>0</v>
      </c>
      <c r="DO69" s="310"/>
      <c r="DP69" s="333">
        <f t="shared" si="176"/>
        <v>0</v>
      </c>
      <c r="DQ69" s="335">
        <f t="shared" si="257"/>
        <v>0</v>
      </c>
      <c r="DR69" s="263">
        <f t="shared" si="177"/>
        <v>0</v>
      </c>
      <c r="DS69" s="263">
        <f t="shared" si="177"/>
        <v>0</v>
      </c>
      <c r="DT69" s="263">
        <f t="shared" si="177"/>
        <v>0</v>
      </c>
      <c r="DU69" s="263">
        <f t="shared" si="177"/>
        <v>0</v>
      </c>
      <c r="DV69" s="170">
        <f t="shared" si="178"/>
        <v>0</v>
      </c>
      <c r="DW69" s="259">
        <f t="shared" si="179"/>
        <v>0</v>
      </c>
      <c r="DX69" s="259">
        <f t="shared" si="180"/>
        <v>0</v>
      </c>
      <c r="DY69" s="259">
        <f t="shared" si="181"/>
        <v>0</v>
      </c>
      <c r="DZ69" s="259">
        <f t="shared" si="182"/>
        <v>0</v>
      </c>
      <c r="EA69" s="259">
        <f t="shared" si="183"/>
        <v>0</v>
      </c>
      <c r="EB69" s="259">
        <f t="shared" si="184"/>
        <v>0</v>
      </c>
      <c r="EC69" s="259">
        <f t="shared" si="185"/>
        <v>0</v>
      </c>
      <c r="ED69" s="259">
        <f t="shared" si="186"/>
        <v>0</v>
      </c>
      <c r="EE69" s="259">
        <f t="shared" si="187"/>
        <v>0</v>
      </c>
      <c r="EF69" s="259">
        <f t="shared" si="188"/>
        <v>0</v>
      </c>
      <c r="EG69" s="259">
        <f t="shared" si="189"/>
        <v>0</v>
      </c>
      <c r="EH69" s="259">
        <f t="shared" si="190"/>
        <v>0</v>
      </c>
      <c r="EI69" s="259">
        <f t="shared" si="191"/>
        <v>0</v>
      </c>
      <c r="EJ69" s="259">
        <f t="shared" si="192"/>
        <v>0</v>
      </c>
      <c r="EK69" s="259">
        <f t="shared" si="193"/>
        <v>0</v>
      </c>
      <c r="EL69" s="259">
        <f t="shared" si="194"/>
        <v>0</v>
      </c>
      <c r="EM69" s="259">
        <f t="shared" si="195"/>
        <v>0</v>
      </c>
      <c r="EN69" s="260">
        <f t="shared" si="196"/>
        <v>0</v>
      </c>
      <c r="EO69" s="260">
        <f t="shared" si="197"/>
        <v>0</v>
      </c>
      <c r="EP69" s="260">
        <f t="shared" si="198"/>
        <v>0</v>
      </c>
      <c r="EQ69" s="260">
        <f t="shared" si="199"/>
        <v>0</v>
      </c>
      <c r="ER69" s="260">
        <f t="shared" si="200"/>
        <v>0</v>
      </c>
      <c r="ES69" s="260">
        <f t="shared" si="201"/>
        <v>0</v>
      </c>
      <c r="ET69" s="260">
        <f t="shared" si="202"/>
        <v>0</v>
      </c>
      <c r="EU69" s="260">
        <f t="shared" si="203"/>
        <v>0</v>
      </c>
      <c r="EV69" s="260">
        <f t="shared" si="204"/>
        <v>0</v>
      </c>
      <c r="EW69" s="260">
        <f t="shared" si="205"/>
        <v>0</v>
      </c>
      <c r="EX69" s="260">
        <f t="shared" si="206"/>
        <v>0</v>
      </c>
      <c r="EY69" s="260">
        <f t="shared" si="207"/>
        <v>0</v>
      </c>
      <c r="EZ69" s="260">
        <f t="shared" si="208"/>
        <v>0</v>
      </c>
      <c r="FA69" s="260">
        <f t="shared" si="209"/>
        <v>0</v>
      </c>
      <c r="FB69" s="260">
        <f t="shared" si="210"/>
        <v>0</v>
      </c>
      <c r="FC69" s="260">
        <f t="shared" si="211"/>
        <v>0</v>
      </c>
      <c r="FD69" s="260">
        <f t="shared" si="212"/>
        <v>0</v>
      </c>
      <c r="FE69" s="261">
        <f t="shared" si="213"/>
        <v>0</v>
      </c>
      <c r="FF69" s="262">
        <f t="shared" si="214"/>
        <v>0</v>
      </c>
      <c r="FG69" s="310"/>
      <c r="FH69" s="333">
        <f t="shared" si="215"/>
        <v>0</v>
      </c>
      <c r="FI69" s="334">
        <f t="shared" si="216"/>
        <v>0</v>
      </c>
      <c r="FJ69" s="245">
        <f t="shared" si="217"/>
        <v>0</v>
      </c>
      <c r="FK69" s="245">
        <f t="shared" si="217"/>
        <v>0</v>
      </c>
      <c r="FL69" s="245">
        <f t="shared" si="217"/>
        <v>0</v>
      </c>
      <c r="FM69" s="245">
        <f t="shared" si="217"/>
        <v>0</v>
      </c>
      <c r="FN69" s="170">
        <f t="shared" si="218"/>
        <v>0</v>
      </c>
      <c r="FO69" s="252">
        <f t="shared" si="219"/>
        <v>0</v>
      </c>
      <c r="FP69" s="252">
        <f t="shared" si="220"/>
        <v>0</v>
      </c>
      <c r="FQ69" s="252">
        <f t="shared" si="221"/>
        <v>0</v>
      </c>
      <c r="FR69" s="252">
        <f t="shared" si="222"/>
        <v>0</v>
      </c>
      <c r="FS69" s="252">
        <f t="shared" si="223"/>
        <v>0</v>
      </c>
      <c r="FT69" s="252">
        <f t="shared" si="224"/>
        <v>0</v>
      </c>
      <c r="FU69" s="252">
        <f t="shared" si="225"/>
        <v>0</v>
      </c>
      <c r="FV69" s="252">
        <f t="shared" si="226"/>
        <v>0</v>
      </c>
      <c r="FW69" s="252">
        <f t="shared" si="227"/>
        <v>0</v>
      </c>
      <c r="FX69" s="252">
        <f t="shared" si="228"/>
        <v>0</v>
      </c>
      <c r="FY69" s="252">
        <f t="shared" si="229"/>
        <v>0</v>
      </c>
      <c r="FZ69" s="252">
        <f t="shared" si="230"/>
        <v>0</v>
      </c>
      <c r="GA69" s="252">
        <f t="shared" si="231"/>
        <v>0</v>
      </c>
      <c r="GB69" s="252">
        <f t="shared" si="232"/>
        <v>0</v>
      </c>
      <c r="GC69" s="252">
        <f t="shared" si="233"/>
        <v>0</v>
      </c>
      <c r="GD69" s="252">
        <f t="shared" si="234"/>
        <v>0</v>
      </c>
      <c r="GE69" s="252">
        <f t="shared" si="235"/>
        <v>0</v>
      </c>
      <c r="GF69" s="253">
        <f t="shared" si="236"/>
        <v>0</v>
      </c>
      <c r="GG69" s="253">
        <f t="shared" si="237"/>
        <v>0</v>
      </c>
      <c r="GH69" s="253">
        <f t="shared" si="238"/>
        <v>0</v>
      </c>
      <c r="GI69" s="253">
        <f t="shared" si="239"/>
        <v>0</v>
      </c>
      <c r="GJ69" s="253">
        <f t="shared" si="240"/>
        <v>0</v>
      </c>
      <c r="GK69" s="253">
        <f t="shared" si="241"/>
        <v>0</v>
      </c>
      <c r="GL69" s="253">
        <f t="shared" si="242"/>
        <v>0</v>
      </c>
      <c r="GM69" s="253">
        <f t="shared" si="243"/>
        <v>0</v>
      </c>
      <c r="GN69" s="253">
        <f t="shared" si="244"/>
        <v>0</v>
      </c>
      <c r="GO69" s="253">
        <f t="shared" si="245"/>
        <v>0</v>
      </c>
      <c r="GP69" s="253">
        <f t="shared" si="246"/>
        <v>0</v>
      </c>
      <c r="GQ69" s="253">
        <f t="shared" si="247"/>
        <v>0</v>
      </c>
      <c r="GR69" s="253">
        <f t="shared" si="248"/>
        <v>0</v>
      </c>
      <c r="GS69" s="253">
        <f t="shared" si="249"/>
        <v>0</v>
      </c>
      <c r="GT69" s="253">
        <f t="shared" si="250"/>
        <v>0</v>
      </c>
      <c r="GU69" s="253">
        <f t="shared" si="251"/>
        <v>0</v>
      </c>
      <c r="GV69" s="253">
        <f t="shared" si="252"/>
        <v>0</v>
      </c>
      <c r="GW69" s="254">
        <f t="shared" si="253"/>
        <v>0</v>
      </c>
      <c r="GX69" s="256">
        <f t="shared" si="254"/>
        <v>0</v>
      </c>
    </row>
    <row r="70" spans="1:206" ht="18" hidden="1" customHeight="1" thickBot="1" x14ac:dyDescent="0.3">
      <c r="A70" s="4"/>
      <c r="B70" s="180"/>
      <c r="C70" s="181"/>
      <c r="D70" s="180"/>
      <c r="E70" s="182"/>
      <c r="F70" s="604"/>
      <c r="G70" s="605"/>
      <c r="H70" s="349"/>
      <c r="I70" s="591"/>
      <c r="J70" s="592"/>
      <c r="K70" s="592"/>
      <c r="L70" s="592"/>
      <c r="M70" s="592"/>
      <c r="N70" s="592"/>
      <c r="O70" s="593"/>
      <c r="P70" s="171"/>
      <c r="Q70" s="171"/>
      <c r="R70" s="171"/>
      <c r="S70" s="304"/>
      <c r="T70" s="182"/>
      <c r="U70" s="235" t="str">
        <f t="shared" si="132"/>
        <v/>
      </c>
      <c r="V70" s="420"/>
      <c r="W70" s="606"/>
      <c r="X70" s="607"/>
      <c r="Y70" s="608"/>
      <c r="Z70" s="609"/>
      <c r="AA70" s="205"/>
      <c r="AB70" s="206"/>
      <c r="AC70" s="206"/>
      <c r="AD70" s="207"/>
      <c r="AE70" s="208"/>
      <c r="AF70" s="214"/>
      <c r="AG70" s="215"/>
      <c r="AH70" s="215"/>
      <c r="AI70" s="222"/>
      <c r="AJ70" s="278"/>
      <c r="AK70" s="598"/>
      <c r="AL70" s="599"/>
      <c r="AM70" s="610"/>
      <c r="AN70" s="611"/>
      <c r="AO70" s="471"/>
      <c r="AP70" s="472"/>
      <c r="AQ70" s="472"/>
      <c r="AR70" s="473"/>
      <c r="AS70" s="602"/>
      <c r="AT70" s="603"/>
      <c r="AU70" s="5"/>
      <c r="AW70" s="418">
        <f t="shared" si="255"/>
        <v>0</v>
      </c>
      <c r="AX70" s="423"/>
      <c r="AY70" s="424"/>
      <c r="AZ70" s="458"/>
      <c r="BD70" s="56"/>
      <c r="BE70" s="56"/>
      <c r="BF70" s="16"/>
      <c r="BG70" s="17" t="str">
        <f t="shared" si="133"/>
        <v/>
      </c>
      <c r="BH70" s="16"/>
      <c r="BI70" s="16"/>
      <c r="BJ70" s="16"/>
      <c r="BK70" s="16"/>
      <c r="BL70" s="239"/>
      <c r="BM70" s="230"/>
      <c r="BN70" s="216" t="b">
        <v>0</v>
      </c>
      <c r="BO70" s="38" t="b">
        <v>0</v>
      </c>
      <c r="BP70" s="270" t="b">
        <v>0</v>
      </c>
      <c r="BR70" s="228">
        <f t="shared" si="134"/>
        <v>0</v>
      </c>
      <c r="BU70" s="219">
        <f t="shared" si="256"/>
        <v>0</v>
      </c>
      <c r="BV70" s="1">
        <f t="shared" si="135"/>
        <v>0</v>
      </c>
      <c r="BX70" s="331">
        <f t="shared" si="136"/>
        <v>0</v>
      </c>
      <c r="BY70" s="332">
        <f t="shared" si="137"/>
        <v>0</v>
      </c>
      <c r="BZ70" s="257">
        <f t="shared" si="138"/>
        <v>0</v>
      </c>
      <c r="CA70" s="258">
        <f t="shared" si="138"/>
        <v>0</v>
      </c>
      <c r="CB70" s="258">
        <f t="shared" si="138"/>
        <v>0</v>
      </c>
      <c r="CC70" s="258">
        <f t="shared" si="138"/>
        <v>0</v>
      </c>
      <c r="CD70" s="170">
        <f t="shared" si="139"/>
        <v>0</v>
      </c>
      <c r="CE70" s="259">
        <f t="shared" si="140"/>
        <v>0</v>
      </c>
      <c r="CF70" s="259">
        <f t="shared" si="141"/>
        <v>0</v>
      </c>
      <c r="CG70" s="259">
        <f t="shared" si="142"/>
        <v>0</v>
      </c>
      <c r="CH70" s="259">
        <f t="shared" si="143"/>
        <v>0</v>
      </c>
      <c r="CI70" s="259">
        <f t="shared" si="144"/>
        <v>0</v>
      </c>
      <c r="CJ70" s="259">
        <f t="shared" si="145"/>
        <v>0</v>
      </c>
      <c r="CK70" s="259">
        <f t="shared" si="146"/>
        <v>0</v>
      </c>
      <c r="CL70" s="259">
        <f t="shared" si="147"/>
        <v>0</v>
      </c>
      <c r="CM70" s="259">
        <f t="shared" si="148"/>
        <v>0</v>
      </c>
      <c r="CN70" s="259">
        <f t="shared" si="149"/>
        <v>0</v>
      </c>
      <c r="CO70" s="259">
        <f t="shared" si="150"/>
        <v>0</v>
      </c>
      <c r="CP70" s="259">
        <f t="shared" si="151"/>
        <v>0</v>
      </c>
      <c r="CQ70" s="259">
        <f t="shared" si="152"/>
        <v>0</v>
      </c>
      <c r="CR70" s="259">
        <f t="shared" si="153"/>
        <v>0</v>
      </c>
      <c r="CS70" s="259">
        <f t="shared" si="154"/>
        <v>0</v>
      </c>
      <c r="CT70" s="259">
        <f t="shared" si="155"/>
        <v>0</v>
      </c>
      <c r="CU70" s="259">
        <f t="shared" si="156"/>
        <v>0</v>
      </c>
      <c r="CV70" s="260">
        <f t="shared" si="157"/>
        <v>0</v>
      </c>
      <c r="CW70" s="260">
        <f t="shared" si="158"/>
        <v>0</v>
      </c>
      <c r="CX70" s="260">
        <f t="shared" si="159"/>
        <v>0</v>
      </c>
      <c r="CY70" s="260">
        <f t="shared" si="160"/>
        <v>0</v>
      </c>
      <c r="CZ70" s="260">
        <f t="shared" si="161"/>
        <v>0</v>
      </c>
      <c r="DA70" s="260">
        <f t="shared" si="162"/>
        <v>0</v>
      </c>
      <c r="DB70" s="260">
        <f t="shared" si="163"/>
        <v>0</v>
      </c>
      <c r="DC70" s="260">
        <f t="shared" si="164"/>
        <v>0</v>
      </c>
      <c r="DD70" s="260">
        <f t="shared" si="165"/>
        <v>0</v>
      </c>
      <c r="DE70" s="260">
        <f t="shared" si="166"/>
        <v>0</v>
      </c>
      <c r="DF70" s="260">
        <f t="shared" si="167"/>
        <v>0</v>
      </c>
      <c r="DG70" s="260">
        <f t="shared" si="168"/>
        <v>0</v>
      </c>
      <c r="DH70" s="260">
        <f t="shared" si="169"/>
        <v>0</v>
      </c>
      <c r="DI70" s="260">
        <f t="shared" si="170"/>
        <v>0</v>
      </c>
      <c r="DJ70" s="260">
        <f t="shared" si="171"/>
        <v>0</v>
      </c>
      <c r="DK70" s="260">
        <f t="shared" si="172"/>
        <v>0</v>
      </c>
      <c r="DL70" s="260">
        <f t="shared" si="173"/>
        <v>0</v>
      </c>
      <c r="DM70" s="261">
        <f t="shared" si="174"/>
        <v>0</v>
      </c>
      <c r="DN70" s="262">
        <f t="shared" si="175"/>
        <v>0</v>
      </c>
      <c r="DO70" s="310"/>
      <c r="DP70" s="333">
        <f t="shared" si="176"/>
        <v>0</v>
      </c>
      <c r="DQ70" s="335">
        <f t="shared" si="257"/>
        <v>0</v>
      </c>
      <c r="DR70" s="263">
        <f t="shared" si="177"/>
        <v>0</v>
      </c>
      <c r="DS70" s="263">
        <f t="shared" si="177"/>
        <v>0</v>
      </c>
      <c r="DT70" s="263">
        <f t="shared" si="177"/>
        <v>0</v>
      </c>
      <c r="DU70" s="263">
        <f t="shared" si="177"/>
        <v>0</v>
      </c>
      <c r="DV70" s="170">
        <f t="shared" si="178"/>
        <v>0</v>
      </c>
      <c r="DW70" s="259">
        <f t="shared" si="179"/>
        <v>0</v>
      </c>
      <c r="DX70" s="259">
        <f t="shared" si="180"/>
        <v>0</v>
      </c>
      <c r="DY70" s="259">
        <f t="shared" si="181"/>
        <v>0</v>
      </c>
      <c r="DZ70" s="259">
        <f t="shared" si="182"/>
        <v>0</v>
      </c>
      <c r="EA70" s="259">
        <f t="shared" si="183"/>
        <v>0</v>
      </c>
      <c r="EB70" s="259">
        <f t="shared" si="184"/>
        <v>0</v>
      </c>
      <c r="EC70" s="259">
        <f t="shared" si="185"/>
        <v>0</v>
      </c>
      <c r="ED70" s="259">
        <f t="shared" si="186"/>
        <v>0</v>
      </c>
      <c r="EE70" s="259">
        <f t="shared" si="187"/>
        <v>0</v>
      </c>
      <c r="EF70" s="259">
        <f t="shared" si="188"/>
        <v>0</v>
      </c>
      <c r="EG70" s="259">
        <f t="shared" si="189"/>
        <v>0</v>
      </c>
      <c r="EH70" s="259">
        <f t="shared" si="190"/>
        <v>0</v>
      </c>
      <c r="EI70" s="259">
        <f t="shared" si="191"/>
        <v>0</v>
      </c>
      <c r="EJ70" s="259">
        <f t="shared" si="192"/>
        <v>0</v>
      </c>
      <c r="EK70" s="259">
        <f t="shared" si="193"/>
        <v>0</v>
      </c>
      <c r="EL70" s="259">
        <f t="shared" si="194"/>
        <v>0</v>
      </c>
      <c r="EM70" s="259">
        <f t="shared" si="195"/>
        <v>0</v>
      </c>
      <c r="EN70" s="260">
        <f t="shared" si="196"/>
        <v>0</v>
      </c>
      <c r="EO70" s="260">
        <f t="shared" si="197"/>
        <v>0</v>
      </c>
      <c r="EP70" s="260">
        <f t="shared" si="198"/>
        <v>0</v>
      </c>
      <c r="EQ70" s="260">
        <f t="shared" si="199"/>
        <v>0</v>
      </c>
      <c r="ER70" s="260">
        <f t="shared" si="200"/>
        <v>0</v>
      </c>
      <c r="ES70" s="260">
        <f t="shared" si="201"/>
        <v>0</v>
      </c>
      <c r="ET70" s="260">
        <f t="shared" si="202"/>
        <v>0</v>
      </c>
      <c r="EU70" s="260">
        <f t="shared" si="203"/>
        <v>0</v>
      </c>
      <c r="EV70" s="260">
        <f t="shared" si="204"/>
        <v>0</v>
      </c>
      <c r="EW70" s="260">
        <f t="shared" si="205"/>
        <v>0</v>
      </c>
      <c r="EX70" s="260">
        <f t="shared" si="206"/>
        <v>0</v>
      </c>
      <c r="EY70" s="260">
        <f t="shared" si="207"/>
        <v>0</v>
      </c>
      <c r="EZ70" s="260">
        <f t="shared" si="208"/>
        <v>0</v>
      </c>
      <c r="FA70" s="260">
        <f t="shared" si="209"/>
        <v>0</v>
      </c>
      <c r="FB70" s="260">
        <f t="shared" si="210"/>
        <v>0</v>
      </c>
      <c r="FC70" s="260">
        <f t="shared" si="211"/>
        <v>0</v>
      </c>
      <c r="FD70" s="260">
        <f t="shared" si="212"/>
        <v>0</v>
      </c>
      <c r="FE70" s="261">
        <f t="shared" si="213"/>
        <v>0</v>
      </c>
      <c r="FF70" s="262">
        <f t="shared" si="214"/>
        <v>0</v>
      </c>
      <c r="FG70" s="310"/>
      <c r="FH70" s="333">
        <f t="shared" si="215"/>
        <v>0</v>
      </c>
      <c r="FI70" s="334">
        <f t="shared" si="216"/>
        <v>0</v>
      </c>
      <c r="FJ70" s="245">
        <f t="shared" si="217"/>
        <v>0</v>
      </c>
      <c r="FK70" s="245">
        <f t="shared" si="217"/>
        <v>0</v>
      </c>
      <c r="FL70" s="245">
        <f t="shared" si="217"/>
        <v>0</v>
      </c>
      <c r="FM70" s="245">
        <f t="shared" si="217"/>
        <v>0</v>
      </c>
      <c r="FN70" s="170">
        <f t="shared" si="218"/>
        <v>0</v>
      </c>
      <c r="FO70" s="252">
        <f t="shared" si="219"/>
        <v>0</v>
      </c>
      <c r="FP70" s="252">
        <f t="shared" si="220"/>
        <v>0</v>
      </c>
      <c r="FQ70" s="252">
        <f t="shared" si="221"/>
        <v>0</v>
      </c>
      <c r="FR70" s="252">
        <f t="shared" si="222"/>
        <v>0</v>
      </c>
      <c r="FS70" s="252">
        <f t="shared" si="223"/>
        <v>0</v>
      </c>
      <c r="FT70" s="252">
        <f t="shared" si="224"/>
        <v>0</v>
      </c>
      <c r="FU70" s="252">
        <f t="shared" si="225"/>
        <v>0</v>
      </c>
      <c r="FV70" s="252">
        <f t="shared" si="226"/>
        <v>0</v>
      </c>
      <c r="FW70" s="252">
        <f t="shared" si="227"/>
        <v>0</v>
      </c>
      <c r="FX70" s="252">
        <f t="shared" si="228"/>
        <v>0</v>
      </c>
      <c r="FY70" s="252">
        <f t="shared" si="229"/>
        <v>0</v>
      </c>
      <c r="FZ70" s="252">
        <f t="shared" si="230"/>
        <v>0</v>
      </c>
      <c r="GA70" s="252">
        <f t="shared" si="231"/>
        <v>0</v>
      </c>
      <c r="GB70" s="252">
        <f t="shared" si="232"/>
        <v>0</v>
      </c>
      <c r="GC70" s="252">
        <f t="shared" si="233"/>
        <v>0</v>
      </c>
      <c r="GD70" s="252">
        <f t="shared" si="234"/>
        <v>0</v>
      </c>
      <c r="GE70" s="252">
        <f t="shared" si="235"/>
        <v>0</v>
      </c>
      <c r="GF70" s="253">
        <f t="shared" si="236"/>
        <v>0</v>
      </c>
      <c r="GG70" s="253">
        <f t="shared" si="237"/>
        <v>0</v>
      </c>
      <c r="GH70" s="253">
        <f t="shared" si="238"/>
        <v>0</v>
      </c>
      <c r="GI70" s="253">
        <f t="shared" si="239"/>
        <v>0</v>
      </c>
      <c r="GJ70" s="253">
        <f t="shared" si="240"/>
        <v>0</v>
      </c>
      <c r="GK70" s="253">
        <f t="shared" si="241"/>
        <v>0</v>
      </c>
      <c r="GL70" s="253">
        <f t="shared" si="242"/>
        <v>0</v>
      </c>
      <c r="GM70" s="253">
        <f t="shared" si="243"/>
        <v>0</v>
      </c>
      <c r="GN70" s="253">
        <f t="shared" si="244"/>
        <v>0</v>
      </c>
      <c r="GO70" s="253">
        <f t="shared" si="245"/>
        <v>0</v>
      </c>
      <c r="GP70" s="253">
        <f t="shared" si="246"/>
        <v>0</v>
      </c>
      <c r="GQ70" s="253">
        <f t="shared" si="247"/>
        <v>0</v>
      </c>
      <c r="GR70" s="253">
        <f t="shared" si="248"/>
        <v>0</v>
      </c>
      <c r="GS70" s="253">
        <f t="shared" si="249"/>
        <v>0</v>
      </c>
      <c r="GT70" s="253">
        <f t="shared" si="250"/>
        <v>0</v>
      </c>
      <c r="GU70" s="253">
        <f t="shared" si="251"/>
        <v>0</v>
      </c>
      <c r="GV70" s="253">
        <f t="shared" si="252"/>
        <v>0</v>
      </c>
      <c r="GW70" s="254">
        <f t="shared" si="253"/>
        <v>0</v>
      </c>
      <c r="GX70" s="256">
        <f t="shared" si="254"/>
        <v>0</v>
      </c>
    </row>
    <row r="71" spans="1:206" ht="18" hidden="1" customHeight="1" thickBot="1" x14ac:dyDescent="0.3">
      <c r="A71" s="4"/>
      <c r="B71" s="180"/>
      <c r="C71" s="181"/>
      <c r="D71" s="180"/>
      <c r="E71" s="182"/>
      <c r="F71" s="604"/>
      <c r="G71" s="605"/>
      <c r="H71" s="349"/>
      <c r="I71" s="591"/>
      <c r="J71" s="592"/>
      <c r="K71" s="592"/>
      <c r="L71" s="592"/>
      <c r="M71" s="592"/>
      <c r="N71" s="592"/>
      <c r="O71" s="593"/>
      <c r="P71" s="171"/>
      <c r="Q71" s="171"/>
      <c r="R71" s="171"/>
      <c r="S71" s="304"/>
      <c r="T71" s="182"/>
      <c r="U71" s="235" t="str">
        <f t="shared" si="132"/>
        <v/>
      </c>
      <c r="V71" s="420"/>
      <c r="W71" s="606"/>
      <c r="X71" s="607"/>
      <c r="Y71" s="608"/>
      <c r="Z71" s="609"/>
      <c r="AA71" s="205"/>
      <c r="AB71" s="206"/>
      <c r="AC71" s="206"/>
      <c r="AD71" s="207"/>
      <c r="AE71" s="208"/>
      <c r="AF71" s="214"/>
      <c r="AG71" s="215"/>
      <c r="AH71" s="215"/>
      <c r="AI71" s="222"/>
      <c r="AJ71" s="278"/>
      <c r="AK71" s="598"/>
      <c r="AL71" s="599"/>
      <c r="AM71" s="610"/>
      <c r="AN71" s="611"/>
      <c r="AO71" s="471"/>
      <c r="AP71" s="472"/>
      <c r="AQ71" s="472"/>
      <c r="AR71" s="473"/>
      <c r="AS71" s="602"/>
      <c r="AT71" s="603"/>
      <c r="AU71" s="5"/>
      <c r="AW71" s="418">
        <f t="shared" si="255"/>
        <v>0</v>
      </c>
      <c r="AX71" s="423"/>
      <c r="AY71" s="424"/>
      <c r="AZ71" s="458"/>
      <c r="BD71" s="56"/>
      <c r="BE71" s="56"/>
      <c r="BF71" s="16"/>
      <c r="BG71" s="17" t="str">
        <f t="shared" si="133"/>
        <v/>
      </c>
      <c r="BH71" s="16"/>
      <c r="BI71" s="16"/>
      <c r="BJ71" s="16"/>
      <c r="BK71" s="16"/>
      <c r="BL71" s="239"/>
      <c r="BM71" s="230"/>
      <c r="BN71" s="216" t="b">
        <v>0</v>
      </c>
      <c r="BO71" s="38" t="b">
        <v>0</v>
      </c>
      <c r="BP71" s="270" t="b">
        <v>0</v>
      </c>
      <c r="BR71" s="228">
        <f t="shared" si="134"/>
        <v>0</v>
      </c>
      <c r="BU71" s="219">
        <f t="shared" si="256"/>
        <v>0</v>
      </c>
      <c r="BV71" s="1">
        <f t="shared" si="135"/>
        <v>0</v>
      </c>
      <c r="BX71" s="331">
        <f t="shared" si="136"/>
        <v>0</v>
      </c>
      <c r="BY71" s="332">
        <f t="shared" si="137"/>
        <v>0</v>
      </c>
      <c r="BZ71" s="257">
        <f t="shared" si="138"/>
        <v>0</v>
      </c>
      <c r="CA71" s="258">
        <f t="shared" si="138"/>
        <v>0</v>
      </c>
      <c r="CB71" s="258">
        <f t="shared" si="138"/>
        <v>0</v>
      </c>
      <c r="CC71" s="258">
        <f t="shared" si="138"/>
        <v>0</v>
      </c>
      <c r="CD71" s="170">
        <f t="shared" si="139"/>
        <v>0</v>
      </c>
      <c r="CE71" s="259">
        <f t="shared" si="140"/>
        <v>0</v>
      </c>
      <c r="CF71" s="259">
        <f t="shared" si="141"/>
        <v>0</v>
      </c>
      <c r="CG71" s="259">
        <f t="shared" si="142"/>
        <v>0</v>
      </c>
      <c r="CH71" s="259">
        <f t="shared" si="143"/>
        <v>0</v>
      </c>
      <c r="CI71" s="259">
        <f t="shared" si="144"/>
        <v>0</v>
      </c>
      <c r="CJ71" s="259">
        <f t="shared" si="145"/>
        <v>0</v>
      </c>
      <c r="CK71" s="259">
        <f t="shared" si="146"/>
        <v>0</v>
      </c>
      <c r="CL71" s="259">
        <f t="shared" si="147"/>
        <v>0</v>
      </c>
      <c r="CM71" s="259">
        <f t="shared" si="148"/>
        <v>0</v>
      </c>
      <c r="CN71" s="259">
        <f t="shared" si="149"/>
        <v>0</v>
      </c>
      <c r="CO71" s="259">
        <f t="shared" si="150"/>
        <v>0</v>
      </c>
      <c r="CP71" s="259">
        <f t="shared" si="151"/>
        <v>0</v>
      </c>
      <c r="CQ71" s="259">
        <f t="shared" si="152"/>
        <v>0</v>
      </c>
      <c r="CR71" s="259">
        <f t="shared" si="153"/>
        <v>0</v>
      </c>
      <c r="CS71" s="259">
        <f t="shared" si="154"/>
        <v>0</v>
      </c>
      <c r="CT71" s="259">
        <f t="shared" si="155"/>
        <v>0</v>
      </c>
      <c r="CU71" s="259">
        <f t="shared" si="156"/>
        <v>0</v>
      </c>
      <c r="CV71" s="260">
        <f t="shared" si="157"/>
        <v>0</v>
      </c>
      <c r="CW71" s="260">
        <f t="shared" si="158"/>
        <v>0</v>
      </c>
      <c r="CX71" s="260">
        <f t="shared" si="159"/>
        <v>0</v>
      </c>
      <c r="CY71" s="260">
        <f t="shared" si="160"/>
        <v>0</v>
      </c>
      <c r="CZ71" s="260">
        <f t="shared" si="161"/>
        <v>0</v>
      </c>
      <c r="DA71" s="260">
        <f t="shared" si="162"/>
        <v>0</v>
      </c>
      <c r="DB71" s="260">
        <f t="shared" si="163"/>
        <v>0</v>
      </c>
      <c r="DC71" s="260">
        <f t="shared" si="164"/>
        <v>0</v>
      </c>
      <c r="DD71" s="260">
        <f t="shared" si="165"/>
        <v>0</v>
      </c>
      <c r="DE71" s="260">
        <f t="shared" si="166"/>
        <v>0</v>
      </c>
      <c r="DF71" s="260">
        <f t="shared" si="167"/>
        <v>0</v>
      </c>
      <c r="DG71" s="260">
        <f t="shared" si="168"/>
        <v>0</v>
      </c>
      <c r="DH71" s="260">
        <f t="shared" si="169"/>
        <v>0</v>
      </c>
      <c r="DI71" s="260">
        <f t="shared" si="170"/>
        <v>0</v>
      </c>
      <c r="DJ71" s="260">
        <f t="shared" si="171"/>
        <v>0</v>
      </c>
      <c r="DK71" s="260">
        <f t="shared" si="172"/>
        <v>0</v>
      </c>
      <c r="DL71" s="260">
        <f t="shared" si="173"/>
        <v>0</v>
      </c>
      <c r="DM71" s="261">
        <f t="shared" si="174"/>
        <v>0</v>
      </c>
      <c r="DN71" s="262">
        <f t="shared" si="175"/>
        <v>0</v>
      </c>
      <c r="DO71" s="310"/>
      <c r="DP71" s="333">
        <f t="shared" si="176"/>
        <v>0</v>
      </c>
      <c r="DQ71" s="335">
        <f t="shared" si="257"/>
        <v>0</v>
      </c>
      <c r="DR71" s="263">
        <f t="shared" si="177"/>
        <v>0</v>
      </c>
      <c r="DS71" s="263">
        <f t="shared" si="177"/>
        <v>0</v>
      </c>
      <c r="DT71" s="263">
        <f t="shared" si="177"/>
        <v>0</v>
      </c>
      <c r="DU71" s="263">
        <f t="shared" si="177"/>
        <v>0</v>
      </c>
      <c r="DV71" s="170">
        <f t="shared" si="178"/>
        <v>0</v>
      </c>
      <c r="DW71" s="259">
        <f t="shared" si="179"/>
        <v>0</v>
      </c>
      <c r="DX71" s="259">
        <f t="shared" si="180"/>
        <v>0</v>
      </c>
      <c r="DY71" s="259">
        <f t="shared" si="181"/>
        <v>0</v>
      </c>
      <c r="DZ71" s="259">
        <f t="shared" si="182"/>
        <v>0</v>
      </c>
      <c r="EA71" s="259">
        <f t="shared" si="183"/>
        <v>0</v>
      </c>
      <c r="EB71" s="259">
        <f t="shared" si="184"/>
        <v>0</v>
      </c>
      <c r="EC71" s="259">
        <f t="shared" si="185"/>
        <v>0</v>
      </c>
      <c r="ED71" s="259">
        <f t="shared" si="186"/>
        <v>0</v>
      </c>
      <c r="EE71" s="259">
        <f t="shared" si="187"/>
        <v>0</v>
      </c>
      <c r="EF71" s="259">
        <f t="shared" si="188"/>
        <v>0</v>
      </c>
      <c r="EG71" s="259">
        <f t="shared" si="189"/>
        <v>0</v>
      </c>
      <c r="EH71" s="259">
        <f t="shared" si="190"/>
        <v>0</v>
      </c>
      <c r="EI71" s="259">
        <f t="shared" si="191"/>
        <v>0</v>
      </c>
      <c r="EJ71" s="259">
        <f t="shared" si="192"/>
        <v>0</v>
      </c>
      <c r="EK71" s="259">
        <f t="shared" si="193"/>
        <v>0</v>
      </c>
      <c r="EL71" s="259">
        <f t="shared" si="194"/>
        <v>0</v>
      </c>
      <c r="EM71" s="259">
        <f t="shared" si="195"/>
        <v>0</v>
      </c>
      <c r="EN71" s="260">
        <f t="shared" si="196"/>
        <v>0</v>
      </c>
      <c r="EO71" s="260">
        <f t="shared" si="197"/>
        <v>0</v>
      </c>
      <c r="EP71" s="260">
        <f t="shared" si="198"/>
        <v>0</v>
      </c>
      <c r="EQ71" s="260">
        <f t="shared" si="199"/>
        <v>0</v>
      </c>
      <c r="ER71" s="260">
        <f t="shared" si="200"/>
        <v>0</v>
      </c>
      <c r="ES71" s="260">
        <f t="shared" si="201"/>
        <v>0</v>
      </c>
      <c r="ET71" s="260">
        <f t="shared" si="202"/>
        <v>0</v>
      </c>
      <c r="EU71" s="260">
        <f t="shared" si="203"/>
        <v>0</v>
      </c>
      <c r="EV71" s="260">
        <f t="shared" si="204"/>
        <v>0</v>
      </c>
      <c r="EW71" s="260">
        <f t="shared" si="205"/>
        <v>0</v>
      </c>
      <c r="EX71" s="260">
        <f t="shared" si="206"/>
        <v>0</v>
      </c>
      <c r="EY71" s="260">
        <f t="shared" si="207"/>
        <v>0</v>
      </c>
      <c r="EZ71" s="260">
        <f t="shared" si="208"/>
        <v>0</v>
      </c>
      <c r="FA71" s="260">
        <f t="shared" si="209"/>
        <v>0</v>
      </c>
      <c r="FB71" s="260">
        <f t="shared" si="210"/>
        <v>0</v>
      </c>
      <c r="FC71" s="260">
        <f t="shared" si="211"/>
        <v>0</v>
      </c>
      <c r="FD71" s="260">
        <f t="shared" si="212"/>
        <v>0</v>
      </c>
      <c r="FE71" s="261">
        <f t="shared" si="213"/>
        <v>0</v>
      </c>
      <c r="FF71" s="262">
        <f t="shared" si="214"/>
        <v>0</v>
      </c>
      <c r="FG71" s="310"/>
      <c r="FH71" s="333">
        <f t="shared" si="215"/>
        <v>0</v>
      </c>
      <c r="FI71" s="334">
        <f t="shared" si="216"/>
        <v>0</v>
      </c>
      <c r="FJ71" s="245">
        <f t="shared" si="217"/>
        <v>0</v>
      </c>
      <c r="FK71" s="245">
        <f t="shared" si="217"/>
        <v>0</v>
      </c>
      <c r="FL71" s="245">
        <f t="shared" si="217"/>
        <v>0</v>
      </c>
      <c r="FM71" s="245">
        <f t="shared" si="217"/>
        <v>0</v>
      </c>
      <c r="FN71" s="170">
        <f t="shared" si="218"/>
        <v>0</v>
      </c>
      <c r="FO71" s="252">
        <f t="shared" si="219"/>
        <v>0</v>
      </c>
      <c r="FP71" s="252">
        <f t="shared" si="220"/>
        <v>0</v>
      </c>
      <c r="FQ71" s="252">
        <f t="shared" si="221"/>
        <v>0</v>
      </c>
      <c r="FR71" s="252">
        <f t="shared" si="222"/>
        <v>0</v>
      </c>
      <c r="FS71" s="252">
        <f t="shared" si="223"/>
        <v>0</v>
      </c>
      <c r="FT71" s="252">
        <f t="shared" si="224"/>
        <v>0</v>
      </c>
      <c r="FU71" s="252">
        <f t="shared" si="225"/>
        <v>0</v>
      </c>
      <c r="FV71" s="252">
        <f t="shared" si="226"/>
        <v>0</v>
      </c>
      <c r="FW71" s="252">
        <f t="shared" si="227"/>
        <v>0</v>
      </c>
      <c r="FX71" s="252">
        <f t="shared" si="228"/>
        <v>0</v>
      </c>
      <c r="FY71" s="252">
        <f t="shared" si="229"/>
        <v>0</v>
      </c>
      <c r="FZ71" s="252">
        <f t="shared" si="230"/>
        <v>0</v>
      </c>
      <c r="GA71" s="252">
        <f t="shared" si="231"/>
        <v>0</v>
      </c>
      <c r="GB71" s="252">
        <f t="shared" si="232"/>
        <v>0</v>
      </c>
      <c r="GC71" s="252">
        <f t="shared" si="233"/>
        <v>0</v>
      </c>
      <c r="GD71" s="252">
        <f t="shared" si="234"/>
        <v>0</v>
      </c>
      <c r="GE71" s="252">
        <f t="shared" si="235"/>
        <v>0</v>
      </c>
      <c r="GF71" s="253">
        <f t="shared" si="236"/>
        <v>0</v>
      </c>
      <c r="GG71" s="253">
        <f t="shared" si="237"/>
        <v>0</v>
      </c>
      <c r="GH71" s="253">
        <f t="shared" si="238"/>
        <v>0</v>
      </c>
      <c r="GI71" s="253">
        <f t="shared" si="239"/>
        <v>0</v>
      </c>
      <c r="GJ71" s="253">
        <f t="shared" si="240"/>
        <v>0</v>
      </c>
      <c r="GK71" s="253">
        <f t="shared" si="241"/>
        <v>0</v>
      </c>
      <c r="GL71" s="253">
        <f t="shared" si="242"/>
        <v>0</v>
      </c>
      <c r="GM71" s="253">
        <f t="shared" si="243"/>
        <v>0</v>
      </c>
      <c r="GN71" s="253">
        <f t="shared" si="244"/>
        <v>0</v>
      </c>
      <c r="GO71" s="253">
        <f t="shared" si="245"/>
        <v>0</v>
      </c>
      <c r="GP71" s="253">
        <f t="shared" si="246"/>
        <v>0</v>
      </c>
      <c r="GQ71" s="253">
        <f t="shared" si="247"/>
        <v>0</v>
      </c>
      <c r="GR71" s="253">
        <f t="shared" si="248"/>
        <v>0</v>
      </c>
      <c r="GS71" s="253">
        <f t="shared" si="249"/>
        <v>0</v>
      </c>
      <c r="GT71" s="253">
        <f t="shared" si="250"/>
        <v>0</v>
      </c>
      <c r="GU71" s="253">
        <f t="shared" si="251"/>
        <v>0</v>
      </c>
      <c r="GV71" s="253">
        <f t="shared" si="252"/>
        <v>0</v>
      </c>
      <c r="GW71" s="254">
        <f t="shared" si="253"/>
        <v>0</v>
      </c>
      <c r="GX71" s="256">
        <f t="shared" si="254"/>
        <v>0</v>
      </c>
    </row>
    <row r="72" spans="1:206" ht="18" hidden="1" customHeight="1" thickBot="1" x14ac:dyDescent="0.3">
      <c r="A72" s="4"/>
      <c r="B72" s="180"/>
      <c r="C72" s="181"/>
      <c r="D72" s="180"/>
      <c r="E72" s="182"/>
      <c r="F72" s="604"/>
      <c r="G72" s="605"/>
      <c r="H72" s="349"/>
      <c r="I72" s="591"/>
      <c r="J72" s="592"/>
      <c r="K72" s="592"/>
      <c r="L72" s="592"/>
      <c r="M72" s="592"/>
      <c r="N72" s="592"/>
      <c r="O72" s="593"/>
      <c r="P72" s="171"/>
      <c r="Q72" s="171"/>
      <c r="R72" s="171"/>
      <c r="S72" s="304"/>
      <c r="T72" s="182"/>
      <c r="U72" s="235" t="str">
        <f t="shared" si="132"/>
        <v/>
      </c>
      <c r="V72" s="420"/>
      <c r="W72" s="606"/>
      <c r="X72" s="607"/>
      <c r="Y72" s="608"/>
      <c r="Z72" s="609"/>
      <c r="AA72" s="205"/>
      <c r="AB72" s="206"/>
      <c r="AC72" s="206"/>
      <c r="AD72" s="207"/>
      <c r="AE72" s="208"/>
      <c r="AF72" s="214"/>
      <c r="AG72" s="215"/>
      <c r="AH72" s="215"/>
      <c r="AI72" s="222"/>
      <c r="AJ72" s="278"/>
      <c r="AK72" s="598"/>
      <c r="AL72" s="599"/>
      <c r="AM72" s="610"/>
      <c r="AN72" s="611"/>
      <c r="AO72" s="471"/>
      <c r="AP72" s="472"/>
      <c r="AQ72" s="472"/>
      <c r="AR72" s="473"/>
      <c r="AS72" s="602"/>
      <c r="AT72" s="603"/>
      <c r="AU72" s="5"/>
      <c r="AW72" s="418">
        <f t="shared" si="255"/>
        <v>0</v>
      </c>
      <c r="AX72" s="423"/>
      <c r="AY72" s="424"/>
      <c r="AZ72" s="458"/>
      <c r="BD72" s="56"/>
      <c r="BE72" s="56"/>
      <c r="BF72" s="16"/>
      <c r="BG72" s="17" t="str">
        <f t="shared" si="133"/>
        <v/>
      </c>
      <c r="BH72" s="16"/>
      <c r="BI72" s="16"/>
      <c r="BJ72" s="16"/>
      <c r="BK72" s="16"/>
      <c r="BL72" s="239"/>
      <c r="BM72" s="230"/>
      <c r="BN72" s="216" t="b">
        <v>0</v>
      </c>
      <c r="BO72" s="38" t="b">
        <v>0</v>
      </c>
      <c r="BP72" s="270" t="b">
        <v>0</v>
      </c>
      <c r="BR72" s="228">
        <f t="shared" si="134"/>
        <v>0</v>
      </c>
      <c r="BU72" s="219">
        <f t="shared" si="256"/>
        <v>0</v>
      </c>
      <c r="BV72" s="1">
        <f t="shared" si="135"/>
        <v>0</v>
      </c>
      <c r="BX72" s="331">
        <f t="shared" si="136"/>
        <v>0</v>
      </c>
      <c r="BY72" s="332">
        <f t="shared" si="137"/>
        <v>0</v>
      </c>
      <c r="BZ72" s="257">
        <f t="shared" si="138"/>
        <v>0</v>
      </c>
      <c r="CA72" s="258">
        <f t="shared" si="138"/>
        <v>0</v>
      </c>
      <c r="CB72" s="258">
        <f t="shared" si="138"/>
        <v>0</v>
      </c>
      <c r="CC72" s="258">
        <f t="shared" si="138"/>
        <v>0</v>
      </c>
      <c r="CD72" s="170">
        <f t="shared" si="139"/>
        <v>0</v>
      </c>
      <c r="CE72" s="259">
        <f t="shared" si="140"/>
        <v>0</v>
      </c>
      <c r="CF72" s="259">
        <f t="shared" si="141"/>
        <v>0</v>
      </c>
      <c r="CG72" s="259">
        <f t="shared" si="142"/>
        <v>0</v>
      </c>
      <c r="CH72" s="259">
        <f t="shared" si="143"/>
        <v>0</v>
      </c>
      <c r="CI72" s="259">
        <f t="shared" si="144"/>
        <v>0</v>
      </c>
      <c r="CJ72" s="259">
        <f t="shared" si="145"/>
        <v>0</v>
      </c>
      <c r="CK72" s="259">
        <f t="shared" si="146"/>
        <v>0</v>
      </c>
      <c r="CL72" s="259">
        <f t="shared" si="147"/>
        <v>0</v>
      </c>
      <c r="CM72" s="259">
        <f t="shared" si="148"/>
        <v>0</v>
      </c>
      <c r="CN72" s="259">
        <f t="shared" si="149"/>
        <v>0</v>
      </c>
      <c r="CO72" s="259">
        <f t="shared" si="150"/>
        <v>0</v>
      </c>
      <c r="CP72" s="259">
        <f t="shared" si="151"/>
        <v>0</v>
      </c>
      <c r="CQ72" s="259">
        <f t="shared" si="152"/>
        <v>0</v>
      </c>
      <c r="CR72" s="259">
        <f t="shared" si="153"/>
        <v>0</v>
      </c>
      <c r="CS72" s="259">
        <f t="shared" si="154"/>
        <v>0</v>
      </c>
      <c r="CT72" s="259">
        <f t="shared" si="155"/>
        <v>0</v>
      </c>
      <c r="CU72" s="259">
        <f t="shared" si="156"/>
        <v>0</v>
      </c>
      <c r="CV72" s="260">
        <f t="shared" si="157"/>
        <v>0</v>
      </c>
      <c r="CW72" s="260">
        <f t="shared" si="158"/>
        <v>0</v>
      </c>
      <c r="CX72" s="260">
        <f t="shared" si="159"/>
        <v>0</v>
      </c>
      <c r="CY72" s="260">
        <f t="shared" si="160"/>
        <v>0</v>
      </c>
      <c r="CZ72" s="260">
        <f t="shared" si="161"/>
        <v>0</v>
      </c>
      <c r="DA72" s="260">
        <f t="shared" si="162"/>
        <v>0</v>
      </c>
      <c r="DB72" s="260">
        <f t="shared" si="163"/>
        <v>0</v>
      </c>
      <c r="DC72" s="260">
        <f t="shared" si="164"/>
        <v>0</v>
      </c>
      <c r="DD72" s="260">
        <f t="shared" si="165"/>
        <v>0</v>
      </c>
      <c r="DE72" s="260">
        <f t="shared" si="166"/>
        <v>0</v>
      </c>
      <c r="DF72" s="260">
        <f t="shared" si="167"/>
        <v>0</v>
      </c>
      <c r="DG72" s="260">
        <f t="shared" si="168"/>
        <v>0</v>
      </c>
      <c r="DH72" s="260">
        <f t="shared" si="169"/>
        <v>0</v>
      </c>
      <c r="DI72" s="260">
        <f t="shared" si="170"/>
        <v>0</v>
      </c>
      <c r="DJ72" s="260">
        <f t="shared" si="171"/>
        <v>0</v>
      </c>
      <c r="DK72" s="260">
        <f t="shared" si="172"/>
        <v>0</v>
      </c>
      <c r="DL72" s="260">
        <f t="shared" si="173"/>
        <v>0</v>
      </c>
      <c r="DM72" s="261">
        <f t="shared" si="174"/>
        <v>0</v>
      </c>
      <c r="DN72" s="262">
        <f t="shared" si="175"/>
        <v>0</v>
      </c>
      <c r="DO72" s="310"/>
      <c r="DP72" s="333">
        <f t="shared" si="176"/>
        <v>0</v>
      </c>
      <c r="DQ72" s="335">
        <f t="shared" si="257"/>
        <v>0</v>
      </c>
      <c r="DR72" s="263">
        <f t="shared" si="177"/>
        <v>0</v>
      </c>
      <c r="DS72" s="263">
        <f t="shared" si="177"/>
        <v>0</v>
      </c>
      <c r="DT72" s="263">
        <f t="shared" si="177"/>
        <v>0</v>
      </c>
      <c r="DU72" s="263">
        <f t="shared" si="177"/>
        <v>0</v>
      </c>
      <c r="DV72" s="170">
        <f t="shared" si="178"/>
        <v>0</v>
      </c>
      <c r="DW72" s="259">
        <f t="shared" si="179"/>
        <v>0</v>
      </c>
      <c r="DX72" s="259">
        <f t="shared" si="180"/>
        <v>0</v>
      </c>
      <c r="DY72" s="259">
        <f t="shared" si="181"/>
        <v>0</v>
      </c>
      <c r="DZ72" s="259">
        <f t="shared" si="182"/>
        <v>0</v>
      </c>
      <c r="EA72" s="259">
        <f t="shared" si="183"/>
        <v>0</v>
      </c>
      <c r="EB72" s="259">
        <f t="shared" si="184"/>
        <v>0</v>
      </c>
      <c r="EC72" s="259">
        <f t="shared" si="185"/>
        <v>0</v>
      </c>
      <c r="ED72" s="259">
        <f t="shared" si="186"/>
        <v>0</v>
      </c>
      <c r="EE72" s="259">
        <f t="shared" si="187"/>
        <v>0</v>
      </c>
      <c r="EF72" s="259">
        <f t="shared" si="188"/>
        <v>0</v>
      </c>
      <c r="EG72" s="259">
        <f t="shared" si="189"/>
        <v>0</v>
      </c>
      <c r="EH72" s="259">
        <f t="shared" si="190"/>
        <v>0</v>
      </c>
      <c r="EI72" s="259">
        <f t="shared" si="191"/>
        <v>0</v>
      </c>
      <c r="EJ72" s="259">
        <f t="shared" si="192"/>
        <v>0</v>
      </c>
      <c r="EK72" s="259">
        <f t="shared" si="193"/>
        <v>0</v>
      </c>
      <c r="EL72" s="259">
        <f t="shared" si="194"/>
        <v>0</v>
      </c>
      <c r="EM72" s="259">
        <f t="shared" si="195"/>
        <v>0</v>
      </c>
      <c r="EN72" s="260">
        <f t="shared" si="196"/>
        <v>0</v>
      </c>
      <c r="EO72" s="260">
        <f t="shared" si="197"/>
        <v>0</v>
      </c>
      <c r="EP72" s="260">
        <f t="shared" si="198"/>
        <v>0</v>
      </c>
      <c r="EQ72" s="260">
        <f t="shared" si="199"/>
        <v>0</v>
      </c>
      <c r="ER72" s="260">
        <f t="shared" si="200"/>
        <v>0</v>
      </c>
      <c r="ES72" s="260">
        <f t="shared" si="201"/>
        <v>0</v>
      </c>
      <c r="ET72" s="260">
        <f t="shared" si="202"/>
        <v>0</v>
      </c>
      <c r="EU72" s="260">
        <f t="shared" si="203"/>
        <v>0</v>
      </c>
      <c r="EV72" s="260">
        <f t="shared" si="204"/>
        <v>0</v>
      </c>
      <c r="EW72" s="260">
        <f t="shared" si="205"/>
        <v>0</v>
      </c>
      <c r="EX72" s="260">
        <f t="shared" si="206"/>
        <v>0</v>
      </c>
      <c r="EY72" s="260">
        <f t="shared" si="207"/>
        <v>0</v>
      </c>
      <c r="EZ72" s="260">
        <f t="shared" si="208"/>
        <v>0</v>
      </c>
      <c r="FA72" s="260">
        <f t="shared" si="209"/>
        <v>0</v>
      </c>
      <c r="FB72" s="260">
        <f t="shared" si="210"/>
        <v>0</v>
      </c>
      <c r="FC72" s="260">
        <f t="shared" si="211"/>
        <v>0</v>
      </c>
      <c r="FD72" s="260">
        <f t="shared" si="212"/>
        <v>0</v>
      </c>
      <c r="FE72" s="261">
        <f t="shared" si="213"/>
        <v>0</v>
      </c>
      <c r="FF72" s="262">
        <f t="shared" si="214"/>
        <v>0</v>
      </c>
      <c r="FG72" s="310"/>
      <c r="FH72" s="333">
        <f t="shared" si="215"/>
        <v>0</v>
      </c>
      <c r="FI72" s="334">
        <f t="shared" si="216"/>
        <v>0</v>
      </c>
      <c r="FJ72" s="245">
        <f t="shared" si="217"/>
        <v>0</v>
      </c>
      <c r="FK72" s="245">
        <f t="shared" si="217"/>
        <v>0</v>
      </c>
      <c r="FL72" s="245">
        <f t="shared" si="217"/>
        <v>0</v>
      </c>
      <c r="FM72" s="245">
        <f t="shared" si="217"/>
        <v>0</v>
      </c>
      <c r="FN72" s="170">
        <f t="shared" si="218"/>
        <v>0</v>
      </c>
      <c r="FO72" s="252">
        <f t="shared" si="219"/>
        <v>0</v>
      </c>
      <c r="FP72" s="252">
        <f t="shared" si="220"/>
        <v>0</v>
      </c>
      <c r="FQ72" s="252">
        <f t="shared" si="221"/>
        <v>0</v>
      </c>
      <c r="FR72" s="252">
        <f t="shared" si="222"/>
        <v>0</v>
      </c>
      <c r="FS72" s="252">
        <f t="shared" si="223"/>
        <v>0</v>
      </c>
      <c r="FT72" s="252">
        <f t="shared" si="224"/>
        <v>0</v>
      </c>
      <c r="FU72" s="252">
        <f t="shared" si="225"/>
        <v>0</v>
      </c>
      <c r="FV72" s="252">
        <f t="shared" si="226"/>
        <v>0</v>
      </c>
      <c r="FW72" s="252">
        <f t="shared" si="227"/>
        <v>0</v>
      </c>
      <c r="FX72" s="252">
        <f t="shared" si="228"/>
        <v>0</v>
      </c>
      <c r="FY72" s="252">
        <f t="shared" si="229"/>
        <v>0</v>
      </c>
      <c r="FZ72" s="252">
        <f t="shared" si="230"/>
        <v>0</v>
      </c>
      <c r="GA72" s="252">
        <f t="shared" si="231"/>
        <v>0</v>
      </c>
      <c r="GB72" s="252">
        <f t="shared" si="232"/>
        <v>0</v>
      </c>
      <c r="GC72" s="252">
        <f t="shared" si="233"/>
        <v>0</v>
      </c>
      <c r="GD72" s="252">
        <f t="shared" si="234"/>
        <v>0</v>
      </c>
      <c r="GE72" s="252">
        <f t="shared" si="235"/>
        <v>0</v>
      </c>
      <c r="GF72" s="253">
        <f t="shared" si="236"/>
        <v>0</v>
      </c>
      <c r="GG72" s="253">
        <f t="shared" si="237"/>
        <v>0</v>
      </c>
      <c r="GH72" s="253">
        <f t="shared" si="238"/>
        <v>0</v>
      </c>
      <c r="GI72" s="253">
        <f t="shared" si="239"/>
        <v>0</v>
      </c>
      <c r="GJ72" s="253">
        <f t="shared" si="240"/>
        <v>0</v>
      </c>
      <c r="GK72" s="253">
        <f t="shared" si="241"/>
        <v>0</v>
      </c>
      <c r="GL72" s="253">
        <f t="shared" si="242"/>
        <v>0</v>
      </c>
      <c r="GM72" s="253">
        <f t="shared" si="243"/>
        <v>0</v>
      </c>
      <c r="GN72" s="253">
        <f t="shared" si="244"/>
        <v>0</v>
      </c>
      <c r="GO72" s="253">
        <f t="shared" si="245"/>
        <v>0</v>
      </c>
      <c r="GP72" s="253">
        <f t="shared" si="246"/>
        <v>0</v>
      </c>
      <c r="GQ72" s="253">
        <f t="shared" si="247"/>
        <v>0</v>
      </c>
      <c r="GR72" s="253">
        <f t="shared" si="248"/>
        <v>0</v>
      </c>
      <c r="GS72" s="253">
        <f t="shared" si="249"/>
        <v>0</v>
      </c>
      <c r="GT72" s="253">
        <f t="shared" si="250"/>
        <v>0</v>
      </c>
      <c r="GU72" s="253">
        <f t="shared" si="251"/>
        <v>0</v>
      </c>
      <c r="GV72" s="253">
        <f t="shared" si="252"/>
        <v>0</v>
      </c>
      <c r="GW72" s="254">
        <f t="shared" si="253"/>
        <v>0</v>
      </c>
      <c r="GX72" s="256">
        <f t="shared" si="254"/>
        <v>0</v>
      </c>
    </row>
    <row r="73" spans="1:206" ht="18" hidden="1" customHeight="1" thickBot="1" x14ac:dyDescent="0.3">
      <c r="A73" s="4"/>
      <c r="B73" s="180"/>
      <c r="C73" s="181"/>
      <c r="D73" s="180"/>
      <c r="E73" s="182"/>
      <c r="F73" s="604"/>
      <c r="G73" s="605"/>
      <c r="H73" s="349"/>
      <c r="I73" s="591"/>
      <c r="J73" s="592"/>
      <c r="K73" s="592"/>
      <c r="L73" s="592"/>
      <c r="M73" s="592"/>
      <c r="N73" s="592"/>
      <c r="O73" s="593"/>
      <c r="P73" s="171"/>
      <c r="Q73" s="171"/>
      <c r="R73" s="171"/>
      <c r="S73" s="304"/>
      <c r="T73" s="182"/>
      <c r="U73" s="235" t="str">
        <f t="shared" si="132"/>
        <v/>
      </c>
      <c r="V73" s="420"/>
      <c r="W73" s="606"/>
      <c r="X73" s="607"/>
      <c r="Y73" s="608"/>
      <c r="Z73" s="609"/>
      <c r="AA73" s="205"/>
      <c r="AB73" s="206"/>
      <c r="AC73" s="206"/>
      <c r="AD73" s="207"/>
      <c r="AE73" s="208"/>
      <c r="AF73" s="214"/>
      <c r="AG73" s="215"/>
      <c r="AH73" s="215"/>
      <c r="AI73" s="222"/>
      <c r="AJ73" s="278"/>
      <c r="AK73" s="598"/>
      <c r="AL73" s="599"/>
      <c r="AM73" s="610"/>
      <c r="AN73" s="611"/>
      <c r="AO73" s="471"/>
      <c r="AP73" s="472"/>
      <c r="AQ73" s="472"/>
      <c r="AR73" s="473"/>
      <c r="AS73" s="602"/>
      <c r="AT73" s="603"/>
      <c r="AU73" s="5"/>
      <c r="AW73" s="418">
        <f t="shared" si="255"/>
        <v>0</v>
      </c>
      <c r="AX73" s="423"/>
      <c r="AY73" s="424"/>
      <c r="AZ73" s="458"/>
      <c r="BD73" s="56"/>
      <c r="BE73" s="56"/>
      <c r="BF73" s="16"/>
      <c r="BG73" s="17" t="str">
        <f t="shared" si="133"/>
        <v/>
      </c>
      <c r="BH73" s="16"/>
      <c r="BI73" s="16"/>
      <c r="BJ73" s="16"/>
      <c r="BK73" s="16"/>
      <c r="BL73" s="239"/>
      <c r="BM73" s="230"/>
      <c r="BN73" s="216" t="b">
        <v>0</v>
      </c>
      <c r="BO73" s="38" t="b">
        <v>0</v>
      </c>
      <c r="BP73" s="270" t="b">
        <v>0</v>
      </c>
      <c r="BR73" s="228">
        <f t="shared" si="134"/>
        <v>0</v>
      </c>
      <c r="BU73" s="219">
        <f t="shared" si="256"/>
        <v>0</v>
      </c>
      <c r="BV73" s="1">
        <f t="shared" si="135"/>
        <v>0</v>
      </c>
      <c r="BX73" s="331">
        <f t="shared" si="136"/>
        <v>0</v>
      </c>
      <c r="BY73" s="332">
        <f t="shared" si="137"/>
        <v>0</v>
      </c>
      <c r="BZ73" s="257">
        <f t="shared" si="138"/>
        <v>0</v>
      </c>
      <c r="CA73" s="258">
        <f t="shared" si="138"/>
        <v>0</v>
      </c>
      <c r="CB73" s="258">
        <f t="shared" si="138"/>
        <v>0</v>
      </c>
      <c r="CC73" s="258">
        <f t="shared" si="138"/>
        <v>0</v>
      </c>
      <c r="CD73" s="170">
        <f t="shared" si="139"/>
        <v>0</v>
      </c>
      <c r="CE73" s="259">
        <f t="shared" si="140"/>
        <v>0</v>
      </c>
      <c r="CF73" s="259">
        <f t="shared" si="141"/>
        <v>0</v>
      </c>
      <c r="CG73" s="259">
        <f t="shared" si="142"/>
        <v>0</v>
      </c>
      <c r="CH73" s="259">
        <f t="shared" si="143"/>
        <v>0</v>
      </c>
      <c r="CI73" s="259">
        <f t="shared" si="144"/>
        <v>0</v>
      </c>
      <c r="CJ73" s="259">
        <f t="shared" si="145"/>
        <v>0</v>
      </c>
      <c r="CK73" s="259">
        <f t="shared" si="146"/>
        <v>0</v>
      </c>
      <c r="CL73" s="259">
        <f t="shared" si="147"/>
        <v>0</v>
      </c>
      <c r="CM73" s="259">
        <f t="shared" si="148"/>
        <v>0</v>
      </c>
      <c r="CN73" s="259">
        <f t="shared" si="149"/>
        <v>0</v>
      </c>
      <c r="CO73" s="259">
        <f t="shared" si="150"/>
        <v>0</v>
      </c>
      <c r="CP73" s="259">
        <f t="shared" si="151"/>
        <v>0</v>
      </c>
      <c r="CQ73" s="259">
        <f t="shared" si="152"/>
        <v>0</v>
      </c>
      <c r="CR73" s="259">
        <f t="shared" si="153"/>
        <v>0</v>
      </c>
      <c r="CS73" s="259">
        <f t="shared" si="154"/>
        <v>0</v>
      </c>
      <c r="CT73" s="259">
        <f t="shared" si="155"/>
        <v>0</v>
      </c>
      <c r="CU73" s="259">
        <f t="shared" si="156"/>
        <v>0</v>
      </c>
      <c r="CV73" s="260">
        <f t="shared" si="157"/>
        <v>0</v>
      </c>
      <c r="CW73" s="260">
        <f t="shared" si="158"/>
        <v>0</v>
      </c>
      <c r="CX73" s="260">
        <f t="shared" si="159"/>
        <v>0</v>
      </c>
      <c r="CY73" s="260">
        <f t="shared" si="160"/>
        <v>0</v>
      </c>
      <c r="CZ73" s="260">
        <f t="shared" si="161"/>
        <v>0</v>
      </c>
      <c r="DA73" s="260">
        <f t="shared" si="162"/>
        <v>0</v>
      </c>
      <c r="DB73" s="260">
        <f t="shared" si="163"/>
        <v>0</v>
      </c>
      <c r="DC73" s="260">
        <f t="shared" si="164"/>
        <v>0</v>
      </c>
      <c r="DD73" s="260">
        <f t="shared" si="165"/>
        <v>0</v>
      </c>
      <c r="DE73" s="260">
        <f t="shared" si="166"/>
        <v>0</v>
      </c>
      <c r="DF73" s="260">
        <f t="shared" si="167"/>
        <v>0</v>
      </c>
      <c r="DG73" s="260">
        <f t="shared" si="168"/>
        <v>0</v>
      </c>
      <c r="DH73" s="260">
        <f t="shared" si="169"/>
        <v>0</v>
      </c>
      <c r="DI73" s="260">
        <f t="shared" si="170"/>
        <v>0</v>
      </c>
      <c r="DJ73" s="260">
        <f t="shared" si="171"/>
        <v>0</v>
      </c>
      <c r="DK73" s="260">
        <f t="shared" si="172"/>
        <v>0</v>
      </c>
      <c r="DL73" s="260">
        <f t="shared" si="173"/>
        <v>0</v>
      </c>
      <c r="DM73" s="261">
        <f t="shared" si="174"/>
        <v>0</v>
      </c>
      <c r="DN73" s="262">
        <f t="shared" si="175"/>
        <v>0</v>
      </c>
      <c r="DO73" s="310"/>
      <c r="DP73" s="333">
        <f t="shared" si="176"/>
        <v>0</v>
      </c>
      <c r="DQ73" s="335">
        <f t="shared" si="257"/>
        <v>0</v>
      </c>
      <c r="DR73" s="263">
        <f t="shared" si="177"/>
        <v>0</v>
      </c>
      <c r="DS73" s="263">
        <f t="shared" si="177"/>
        <v>0</v>
      </c>
      <c r="DT73" s="263">
        <f t="shared" si="177"/>
        <v>0</v>
      </c>
      <c r="DU73" s="263">
        <f t="shared" si="177"/>
        <v>0</v>
      </c>
      <c r="DV73" s="170">
        <f t="shared" si="178"/>
        <v>0</v>
      </c>
      <c r="DW73" s="259">
        <f t="shared" si="179"/>
        <v>0</v>
      </c>
      <c r="DX73" s="259">
        <f t="shared" si="180"/>
        <v>0</v>
      </c>
      <c r="DY73" s="259">
        <f t="shared" si="181"/>
        <v>0</v>
      </c>
      <c r="DZ73" s="259">
        <f t="shared" si="182"/>
        <v>0</v>
      </c>
      <c r="EA73" s="259">
        <f t="shared" si="183"/>
        <v>0</v>
      </c>
      <c r="EB73" s="259">
        <f t="shared" si="184"/>
        <v>0</v>
      </c>
      <c r="EC73" s="259">
        <f t="shared" si="185"/>
        <v>0</v>
      </c>
      <c r="ED73" s="259">
        <f t="shared" si="186"/>
        <v>0</v>
      </c>
      <c r="EE73" s="259">
        <f t="shared" si="187"/>
        <v>0</v>
      </c>
      <c r="EF73" s="259">
        <f t="shared" si="188"/>
        <v>0</v>
      </c>
      <c r="EG73" s="259">
        <f t="shared" si="189"/>
        <v>0</v>
      </c>
      <c r="EH73" s="259">
        <f t="shared" si="190"/>
        <v>0</v>
      </c>
      <c r="EI73" s="259">
        <f t="shared" si="191"/>
        <v>0</v>
      </c>
      <c r="EJ73" s="259">
        <f t="shared" si="192"/>
        <v>0</v>
      </c>
      <c r="EK73" s="259">
        <f t="shared" si="193"/>
        <v>0</v>
      </c>
      <c r="EL73" s="259">
        <f t="shared" si="194"/>
        <v>0</v>
      </c>
      <c r="EM73" s="259">
        <f t="shared" si="195"/>
        <v>0</v>
      </c>
      <c r="EN73" s="260">
        <f t="shared" si="196"/>
        <v>0</v>
      </c>
      <c r="EO73" s="260">
        <f t="shared" si="197"/>
        <v>0</v>
      </c>
      <c r="EP73" s="260">
        <f t="shared" si="198"/>
        <v>0</v>
      </c>
      <c r="EQ73" s="260">
        <f t="shared" si="199"/>
        <v>0</v>
      </c>
      <c r="ER73" s="260">
        <f t="shared" si="200"/>
        <v>0</v>
      </c>
      <c r="ES73" s="260">
        <f t="shared" si="201"/>
        <v>0</v>
      </c>
      <c r="ET73" s="260">
        <f t="shared" si="202"/>
        <v>0</v>
      </c>
      <c r="EU73" s="260">
        <f t="shared" si="203"/>
        <v>0</v>
      </c>
      <c r="EV73" s="260">
        <f t="shared" si="204"/>
        <v>0</v>
      </c>
      <c r="EW73" s="260">
        <f t="shared" si="205"/>
        <v>0</v>
      </c>
      <c r="EX73" s="260">
        <f t="shared" si="206"/>
        <v>0</v>
      </c>
      <c r="EY73" s="260">
        <f t="shared" si="207"/>
        <v>0</v>
      </c>
      <c r="EZ73" s="260">
        <f t="shared" si="208"/>
        <v>0</v>
      </c>
      <c r="FA73" s="260">
        <f t="shared" si="209"/>
        <v>0</v>
      </c>
      <c r="FB73" s="260">
        <f t="shared" si="210"/>
        <v>0</v>
      </c>
      <c r="FC73" s="260">
        <f t="shared" si="211"/>
        <v>0</v>
      </c>
      <c r="FD73" s="260">
        <f t="shared" si="212"/>
        <v>0</v>
      </c>
      <c r="FE73" s="261">
        <f t="shared" si="213"/>
        <v>0</v>
      </c>
      <c r="FF73" s="262">
        <f t="shared" si="214"/>
        <v>0</v>
      </c>
      <c r="FG73" s="310"/>
      <c r="FH73" s="333">
        <f t="shared" si="215"/>
        <v>0</v>
      </c>
      <c r="FI73" s="334">
        <f t="shared" si="216"/>
        <v>0</v>
      </c>
      <c r="FJ73" s="245">
        <f t="shared" si="217"/>
        <v>0</v>
      </c>
      <c r="FK73" s="245">
        <f t="shared" si="217"/>
        <v>0</v>
      </c>
      <c r="FL73" s="245">
        <f t="shared" si="217"/>
        <v>0</v>
      </c>
      <c r="FM73" s="245">
        <f t="shared" si="217"/>
        <v>0</v>
      </c>
      <c r="FN73" s="170">
        <f t="shared" si="218"/>
        <v>0</v>
      </c>
      <c r="FO73" s="252">
        <f t="shared" si="219"/>
        <v>0</v>
      </c>
      <c r="FP73" s="252">
        <f t="shared" si="220"/>
        <v>0</v>
      </c>
      <c r="FQ73" s="252">
        <f t="shared" si="221"/>
        <v>0</v>
      </c>
      <c r="FR73" s="252">
        <f t="shared" si="222"/>
        <v>0</v>
      </c>
      <c r="FS73" s="252">
        <f t="shared" si="223"/>
        <v>0</v>
      </c>
      <c r="FT73" s="252">
        <f t="shared" si="224"/>
        <v>0</v>
      </c>
      <c r="FU73" s="252">
        <f t="shared" si="225"/>
        <v>0</v>
      </c>
      <c r="FV73" s="252">
        <f t="shared" si="226"/>
        <v>0</v>
      </c>
      <c r="FW73" s="252">
        <f t="shared" si="227"/>
        <v>0</v>
      </c>
      <c r="FX73" s="252">
        <f t="shared" si="228"/>
        <v>0</v>
      </c>
      <c r="FY73" s="252">
        <f t="shared" si="229"/>
        <v>0</v>
      </c>
      <c r="FZ73" s="252">
        <f t="shared" si="230"/>
        <v>0</v>
      </c>
      <c r="GA73" s="252">
        <f t="shared" si="231"/>
        <v>0</v>
      </c>
      <c r="GB73" s="252">
        <f t="shared" si="232"/>
        <v>0</v>
      </c>
      <c r="GC73" s="252">
        <f t="shared" si="233"/>
        <v>0</v>
      </c>
      <c r="GD73" s="252">
        <f t="shared" si="234"/>
        <v>0</v>
      </c>
      <c r="GE73" s="252">
        <f t="shared" si="235"/>
        <v>0</v>
      </c>
      <c r="GF73" s="253">
        <f t="shared" si="236"/>
        <v>0</v>
      </c>
      <c r="GG73" s="253">
        <f t="shared" si="237"/>
        <v>0</v>
      </c>
      <c r="GH73" s="253">
        <f t="shared" si="238"/>
        <v>0</v>
      </c>
      <c r="GI73" s="253">
        <f t="shared" si="239"/>
        <v>0</v>
      </c>
      <c r="GJ73" s="253">
        <f t="shared" si="240"/>
        <v>0</v>
      </c>
      <c r="GK73" s="253">
        <f t="shared" si="241"/>
        <v>0</v>
      </c>
      <c r="GL73" s="253">
        <f t="shared" si="242"/>
        <v>0</v>
      </c>
      <c r="GM73" s="253">
        <f t="shared" si="243"/>
        <v>0</v>
      </c>
      <c r="GN73" s="253">
        <f t="shared" si="244"/>
        <v>0</v>
      </c>
      <c r="GO73" s="253">
        <f t="shared" si="245"/>
        <v>0</v>
      </c>
      <c r="GP73" s="253">
        <f t="shared" si="246"/>
        <v>0</v>
      </c>
      <c r="GQ73" s="253">
        <f t="shared" si="247"/>
        <v>0</v>
      </c>
      <c r="GR73" s="253">
        <f t="shared" si="248"/>
        <v>0</v>
      </c>
      <c r="GS73" s="253">
        <f t="shared" si="249"/>
        <v>0</v>
      </c>
      <c r="GT73" s="253">
        <f t="shared" si="250"/>
        <v>0</v>
      </c>
      <c r="GU73" s="253">
        <f t="shared" si="251"/>
        <v>0</v>
      </c>
      <c r="GV73" s="253">
        <f t="shared" si="252"/>
        <v>0</v>
      </c>
      <c r="GW73" s="254">
        <f t="shared" si="253"/>
        <v>0</v>
      </c>
      <c r="GX73" s="256">
        <f t="shared" si="254"/>
        <v>0</v>
      </c>
    </row>
    <row r="74" spans="1:206" ht="18" hidden="1" customHeight="1" thickBot="1" x14ac:dyDescent="0.3">
      <c r="A74" s="4"/>
      <c r="B74" s="180"/>
      <c r="C74" s="181"/>
      <c r="D74" s="180"/>
      <c r="E74" s="182"/>
      <c r="F74" s="604"/>
      <c r="G74" s="605"/>
      <c r="H74" s="349"/>
      <c r="I74" s="591"/>
      <c r="J74" s="592"/>
      <c r="K74" s="592"/>
      <c r="L74" s="592"/>
      <c r="M74" s="592"/>
      <c r="N74" s="592"/>
      <c r="O74" s="593"/>
      <c r="P74" s="171"/>
      <c r="Q74" s="171"/>
      <c r="R74" s="171"/>
      <c r="S74" s="304"/>
      <c r="T74" s="182"/>
      <c r="U74" s="235" t="str">
        <f t="shared" si="132"/>
        <v/>
      </c>
      <c r="V74" s="420"/>
      <c r="W74" s="606"/>
      <c r="X74" s="607"/>
      <c r="Y74" s="608"/>
      <c r="Z74" s="609"/>
      <c r="AA74" s="205"/>
      <c r="AB74" s="206"/>
      <c r="AC74" s="206"/>
      <c r="AD74" s="207"/>
      <c r="AE74" s="208"/>
      <c r="AF74" s="214"/>
      <c r="AG74" s="215"/>
      <c r="AH74" s="215"/>
      <c r="AI74" s="222"/>
      <c r="AJ74" s="278"/>
      <c r="AK74" s="598"/>
      <c r="AL74" s="599"/>
      <c r="AM74" s="610"/>
      <c r="AN74" s="611"/>
      <c r="AO74" s="471"/>
      <c r="AP74" s="472"/>
      <c r="AQ74" s="472"/>
      <c r="AR74" s="473"/>
      <c r="AS74" s="602"/>
      <c r="AT74" s="603"/>
      <c r="AU74" s="5"/>
      <c r="AW74" s="418">
        <f t="shared" si="255"/>
        <v>0</v>
      </c>
      <c r="AX74" s="423"/>
      <c r="AY74" s="424"/>
      <c r="AZ74" s="458"/>
      <c r="BD74" s="56"/>
      <c r="BE74" s="56"/>
      <c r="BF74" s="16"/>
      <c r="BG74" s="17" t="str">
        <f t="shared" si="133"/>
        <v/>
      </c>
      <c r="BH74" s="16"/>
      <c r="BI74" s="16"/>
      <c r="BJ74" s="16"/>
      <c r="BK74" s="16"/>
      <c r="BL74" s="239"/>
      <c r="BM74" s="230"/>
      <c r="BN74" s="216" t="b">
        <v>0</v>
      </c>
      <c r="BO74" s="38" t="b">
        <v>0</v>
      </c>
      <c r="BP74" s="270" t="b">
        <v>0</v>
      </c>
      <c r="BR74" s="228">
        <f t="shared" si="134"/>
        <v>0</v>
      </c>
      <c r="BU74" s="219">
        <f t="shared" si="256"/>
        <v>0</v>
      </c>
      <c r="BV74" s="1">
        <f t="shared" si="135"/>
        <v>0</v>
      </c>
      <c r="BX74" s="331">
        <f t="shared" si="136"/>
        <v>0</v>
      </c>
      <c r="BY74" s="332">
        <f t="shared" si="137"/>
        <v>0</v>
      </c>
      <c r="BZ74" s="257">
        <f t="shared" si="138"/>
        <v>0</v>
      </c>
      <c r="CA74" s="258">
        <f t="shared" si="138"/>
        <v>0</v>
      </c>
      <c r="CB74" s="258">
        <f t="shared" si="138"/>
        <v>0</v>
      </c>
      <c r="CC74" s="258">
        <f t="shared" si="138"/>
        <v>0</v>
      </c>
      <c r="CD74" s="170">
        <f t="shared" si="139"/>
        <v>0</v>
      </c>
      <c r="CE74" s="259">
        <f t="shared" si="140"/>
        <v>0</v>
      </c>
      <c r="CF74" s="259">
        <f t="shared" si="141"/>
        <v>0</v>
      </c>
      <c r="CG74" s="259">
        <f t="shared" si="142"/>
        <v>0</v>
      </c>
      <c r="CH74" s="259">
        <f t="shared" si="143"/>
        <v>0</v>
      </c>
      <c r="CI74" s="259">
        <f t="shared" si="144"/>
        <v>0</v>
      </c>
      <c r="CJ74" s="259">
        <f t="shared" si="145"/>
        <v>0</v>
      </c>
      <c r="CK74" s="259">
        <f t="shared" si="146"/>
        <v>0</v>
      </c>
      <c r="CL74" s="259">
        <f t="shared" si="147"/>
        <v>0</v>
      </c>
      <c r="CM74" s="259">
        <f t="shared" si="148"/>
        <v>0</v>
      </c>
      <c r="CN74" s="259">
        <f t="shared" si="149"/>
        <v>0</v>
      </c>
      <c r="CO74" s="259">
        <f t="shared" si="150"/>
        <v>0</v>
      </c>
      <c r="CP74" s="259">
        <f t="shared" si="151"/>
        <v>0</v>
      </c>
      <c r="CQ74" s="259">
        <f t="shared" si="152"/>
        <v>0</v>
      </c>
      <c r="CR74" s="259">
        <f t="shared" si="153"/>
        <v>0</v>
      </c>
      <c r="CS74" s="259">
        <f t="shared" si="154"/>
        <v>0</v>
      </c>
      <c r="CT74" s="259">
        <f t="shared" si="155"/>
        <v>0</v>
      </c>
      <c r="CU74" s="259">
        <f t="shared" si="156"/>
        <v>0</v>
      </c>
      <c r="CV74" s="260">
        <f t="shared" si="157"/>
        <v>0</v>
      </c>
      <c r="CW74" s="260">
        <f t="shared" si="158"/>
        <v>0</v>
      </c>
      <c r="CX74" s="260">
        <f t="shared" si="159"/>
        <v>0</v>
      </c>
      <c r="CY74" s="260">
        <f t="shared" si="160"/>
        <v>0</v>
      </c>
      <c r="CZ74" s="260">
        <f t="shared" si="161"/>
        <v>0</v>
      </c>
      <c r="DA74" s="260">
        <f t="shared" si="162"/>
        <v>0</v>
      </c>
      <c r="DB74" s="260">
        <f t="shared" si="163"/>
        <v>0</v>
      </c>
      <c r="DC74" s="260">
        <f t="shared" si="164"/>
        <v>0</v>
      </c>
      <c r="DD74" s="260">
        <f t="shared" si="165"/>
        <v>0</v>
      </c>
      <c r="DE74" s="260">
        <f t="shared" si="166"/>
        <v>0</v>
      </c>
      <c r="DF74" s="260">
        <f t="shared" si="167"/>
        <v>0</v>
      </c>
      <c r="DG74" s="260">
        <f t="shared" si="168"/>
        <v>0</v>
      </c>
      <c r="DH74" s="260">
        <f t="shared" si="169"/>
        <v>0</v>
      </c>
      <c r="DI74" s="260">
        <f t="shared" si="170"/>
        <v>0</v>
      </c>
      <c r="DJ74" s="260">
        <f t="shared" si="171"/>
        <v>0</v>
      </c>
      <c r="DK74" s="260">
        <f t="shared" si="172"/>
        <v>0</v>
      </c>
      <c r="DL74" s="260">
        <f t="shared" si="173"/>
        <v>0</v>
      </c>
      <c r="DM74" s="261">
        <f t="shared" si="174"/>
        <v>0</v>
      </c>
      <c r="DN74" s="262">
        <f t="shared" si="175"/>
        <v>0</v>
      </c>
      <c r="DO74" s="310"/>
      <c r="DP74" s="333">
        <f t="shared" si="176"/>
        <v>0</v>
      </c>
      <c r="DQ74" s="335">
        <f t="shared" si="257"/>
        <v>0</v>
      </c>
      <c r="DR74" s="263">
        <f t="shared" ref="DR74:DU80" si="258">+AA74</f>
        <v>0</v>
      </c>
      <c r="DS74" s="263">
        <f t="shared" si="258"/>
        <v>0</v>
      </c>
      <c r="DT74" s="263">
        <f t="shared" si="258"/>
        <v>0</v>
      </c>
      <c r="DU74" s="263">
        <f t="shared" si="258"/>
        <v>0</v>
      </c>
      <c r="DV74" s="170">
        <f t="shared" si="178"/>
        <v>0</v>
      </c>
      <c r="DW74" s="259">
        <f t="shared" si="179"/>
        <v>0</v>
      </c>
      <c r="DX74" s="259">
        <f t="shared" si="180"/>
        <v>0</v>
      </c>
      <c r="DY74" s="259">
        <f t="shared" si="181"/>
        <v>0</v>
      </c>
      <c r="DZ74" s="259">
        <f t="shared" si="182"/>
        <v>0</v>
      </c>
      <c r="EA74" s="259">
        <f t="shared" si="183"/>
        <v>0</v>
      </c>
      <c r="EB74" s="259">
        <f t="shared" si="184"/>
        <v>0</v>
      </c>
      <c r="EC74" s="259">
        <f t="shared" si="185"/>
        <v>0</v>
      </c>
      <c r="ED74" s="259">
        <f t="shared" si="186"/>
        <v>0</v>
      </c>
      <c r="EE74" s="259">
        <f t="shared" si="187"/>
        <v>0</v>
      </c>
      <c r="EF74" s="259">
        <f t="shared" si="188"/>
        <v>0</v>
      </c>
      <c r="EG74" s="259">
        <f t="shared" si="189"/>
        <v>0</v>
      </c>
      <c r="EH74" s="259">
        <f t="shared" si="190"/>
        <v>0</v>
      </c>
      <c r="EI74" s="259">
        <f t="shared" si="191"/>
        <v>0</v>
      </c>
      <c r="EJ74" s="259">
        <f t="shared" si="192"/>
        <v>0</v>
      </c>
      <c r="EK74" s="259">
        <f t="shared" si="193"/>
        <v>0</v>
      </c>
      <c r="EL74" s="259">
        <f t="shared" si="194"/>
        <v>0</v>
      </c>
      <c r="EM74" s="259">
        <f t="shared" si="195"/>
        <v>0</v>
      </c>
      <c r="EN74" s="260">
        <f t="shared" si="196"/>
        <v>0</v>
      </c>
      <c r="EO74" s="260">
        <f t="shared" si="197"/>
        <v>0</v>
      </c>
      <c r="EP74" s="260">
        <f t="shared" si="198"/>
        <v>0</v>
      </c>
      <c r="EQ74" s="260">
        <f t="shared" si="199"/>
        <v>0</v>
      </c>
      <c r="ER74" s="260">
        <f t="shared" si="200"/>
        <v>0</v>
      </c>
      <c r="ES74" s="260">
        <f t="shared" si="201"/>
        <v>0</v>
      </c>
      <c r="ET74" s="260">
        <f t="shared" si="202"/>
        <v>0</v>
      </c>
      <c r="EU74" s="260">
        <f t="shared" si="203"/>
        <v>0</v>
      </c>
      <c r="EV74" s="260">
        <f t="shared" si="204"/>
        <v>0</v>
      </c>
      <c r="EW74" s="260">
        <f t="shared" si="205"/>
        <v>0</v>
      </c>
      <c r="EX74" s="260">
        <f t="shared" si="206"/>
        <v>0</v>
      </c>
      <c r="EY74" s="260">
        <f t="shared" si="207"/>
        <v>0</v>
      </c>
      <c r="EZ74" s="260">
        <f t="shared" si="208"/>
        <v>0</v>
      </c>
      <c r="FA74" s="260">
        <f t="shared" si="209"/>
        <v>0</v>
      </c>
      <c r="FB74" s="260">
        <f t="shared" si="210"/>
        <v>0</v>
      </c>
      <c r="FC74" s="260">
        <f t="shared" si="211"/>
        <v>0</v>
      </c>
      <c r="FD74" s="260">
        <f t="shared" si="212"/>
        <v>0</v>
      </c>
      <c r="FE74" s="261">
        <f t="shared" si="213"/>
        <v>0</v>
      </c>
      <c r="FF74" s="262">
        <f t="shared" si="214"/>
        <v>0</v>
      </c>
      <c r="FG74" s="310"/>
      <c r="FH74" s="333">
        <f t="shared" si="215"/>
        <v>0</v>
      </c>
      <c r="FI74" s="334">
        <f t="shared" si="216"/>
        <v>0</v>
      </c>
      <c r="FJ74" s="245">
        <f t="shared" si="217"/>
        <v>0</v>
      </c>
      <c r="FK74" s="245">
        <f t="shared" si="217"/>
        <v>0</v>
      </c>
      <c r="FL74" s="245">
        <f t="shared" si="217"/>
        <v>0</v>
      </c>
      <c r="FM74" s="245">
        <f t="shared" si="217"/>
        <v>0</v>
      </c>
      <c r="FN74" s="170">
        <f t="shared" si="218"/>
        <v>0</v>
      </c>
      <c r="FO74" s="252">
        <f t="shared" si="219"/>
        <v>0</v>
      </c>
      <c r="FP74" s="252">
        <f t="shared" si="220"/>
        <v>0</v>
      </c>
      <c r="FQ74" s="252">
        <f t="shared" si="221"/>
        <v>0</v>
      </c>
      <c r="FR74" s="252">
        <f t="shared" si="222"/>
        <v>0</v>
      </c>
      <c r="FS74" s="252">
        <f t="shared" si="223"/>
        <v>0</v>
      </c>
      <c r="FT74" s="252">
        <f t="shared" si="224"/>
        <v>0</v>
      </c>
      <c r="FU74" s="252">
        <f t="shared" si="225"/>
        <v>0</v>
      </c>
      <c r="FV74" s="252">
        <f t="shared" si="226"/>
        <v>0</v>
      </c>
      <c r="FW74" s="252">
        <f t="shared" si="227"/>
        <v>0</v>
      </c>
      <c r="FX74" s="252">
        <f t="shared" si="228"/>
        <v>0</v>
      </c>
      <c r="FY74" s="252">
        <f t="shared" si="229"/>
        <v>0</v>
      </c>
      <c r="FZ74" s="252">
        <f t="shared" si="230"/>
        <v>0</v>
      </c>
      <c r="GA74" s="252">
        <f t="shared" si="231"/>
        <v>0</v>
      </c>
      <c r="GB74" s="252">
        <f t="shared" si="232"/>
        <v>0</v>
      </c>
      <c r="GC74" s="252">
        <f t="shared" si="233"/>
        <v>0</v>
      </c>
      <c r="GD74" s="252">
        <f t="shared" si="234"/>
        <v>0</v>
      </c>
      <c r="GE74" s="252">
        <f t="shared" si="235"/>
        <v>0</v>
      </c>
      <c r="GF74" s="253">
        <f t="shared" si="236"/>
        <v>0</v>
      </c>
      <c r="GG74" s="253">
        <f t="shared" si="237"/>
        <v>0</v>
      </c>
      <c r="GH74" s="253">
        <f t="shared" si="238"/>
        <v>0</v>
      </c>
      <c r="GI74" s="253">
        <f t="shared" si="239"/>
        <v>0</v>
      </c>
      <c r="GJ74" s="253">
        <f t="shared" si="240"/>
        <v>0</v>
      </c>
      <c r="GK74" s="253">
        <f t="shared" si="241"/>
        <v>0</v>
      </c>
      <c r="GL74" s="253">
        <f t="shared" si="242"/>
        <v>0</v>
      </c>
      <c r="GM74" s="253">
        <f t="shared" si="243"/>
        <v>0</v>
      </c>
      <c r="GN74" s="253">
        <f t="shared" si="244"/>
        <v>0</v>
      </c>
      <c r="GO74" s="253">
        <f t="shared" si="245"/>
        <v>0</v>
      </c>
      <c r="GP74" s="253">
        <f t="shared" si="246"/>
        <v>0</v>
      </c>
      <c r="GQ74" s="253">
        <f t="shared" si="247"/>
        <v>0</v>
      </c>
      <c r="GR74" s="253">
        <f t="shared" si="248"/>
        <v>0</v>
      </c>
      <c r="GS74" s="253">
        <f t="shared" si="249"/>
        <v>0</v>
      </c>
      <c r="GT74" s="253">
        <f t="shared" si="250"/>
        <v>0</v>
      </c>
      <c r="GU74" s="253">
        <f t="shared" si="251"/>
        <v>0</v>
      </c>
      <c r="GV74" s="253">
        <f t="shared" si="252"/>
        <v>0</v>
      </c>
      <c r="GW74" s="254">
        <f t="shared" si="253"/>
        <v>0</v>
      </c>
      <c r="GX74" s="256">
        <f t="shared" si="254"/>
        <v>0</v>
      </c>
    </row>
    <row r="75" spans="1:206" ht="18" hidden="1" customHeight="1" thickBot="1" x14ac:dyDescent="0.3">
      <c r="A75" s="4"/>
      <c r="B75" s="180"/>
      <c r="C75" s="181"/>
      <c r="D75" s="180"/>
      <c r="E75" s="182"/>
      <c r="F75" s="604"/>
      <c r="G75" s="605"/>
      <c r="H75" s="349"/>
      <c r="I75" s="591"/>
      <c r="J75" s="592"/>
      <c r="K75" s="592"/>
      <c r="L75" s="592"/>
      <c r="M75" s="592"/>
      <c r="N75" s="592"/>
      <c r="O75" s="593"/>
      <c r="P75" s="171"/>
      <c r="Q75" s="171"/>
      <c r="R75" s="171"/>
      <c r="S75" s="304"/>
      <c r="T75" s="182"/>
      <c r="U75" s="235" t="str">
        <f t="shared" si="132"/>
        <v/>
      </c>
      <c r="V75" s="420"/>
      <c r="W75" s="606"/>
      <c r="X75" s="607"/>
      <c r="Y75" s="608"/>
      <c r="Z75" s="609"/>
      <c r="AA75" s="205"/>
      <c r="AB75" s="206"/>
      <c r="AC75" s="206"/>
      <c r="AD75" s="207"/>
      <c r="AE75" s="208"/>
      <c r="AF75" s="214"/>
      <c r="AG75" s="215"/>
      <c r="AH75" s="215"/>
      <c r="AI75" s="222"/>
      <c r="AJ75" s="278"/>
      <c r="AK75" s="598"/>
      <c r="AL75" s="599"/>
      <c r="AM75" s="610"/>
      <c r="AN75" s="611"/>
      <c r="AO75" s="471"/>
      <c r="AP75" s="472"/>
      <c r="AQ75" s="472"/>
      <c r="AR75" s="473"/>
      <c r="AS75" s="602"/>
      <c r="AT75" s="603"/>
      <c r="AU75" s="5"/>
      <c r="AW75" s="418">
        <f t="shared" si="255"/>
        <v>0</v>
      </c>
      <c r="AX75" s="423"/>
      <c r="AY75" s="424"/>
      <c r="AZ75" s="458"/>
      <c r="BD75" s="56"/>
      <c r="BE75" s="56"/>
      <c r="BF75" s="16"/>
      <c r="BG75" s="17" t="str">
        <f t="shared" si="133"/>
        <v/>
      </c>
      <c r="BH75" s="16"/>
      <c r="BI75" s="16"/>
      <c r="BJ75" s="16"/>
      <c r="BK75" s="16"/>
      <c r="BL75" s="239"/>
      <c r="BM75" s="230"/>
      <c r="BN75" s="216" t="b">
        <v>0</v>
      </c>
      <c r="BO75" s="38" t="b">
        <v>0</v>
      </c>
      <c r="BP75" s="270" t="b">
        <v>0</v>
      </c>
      <c r="BR75" s="228">
        <f t="shared" si="134"/>
        <v>0</v>
      </c>
      <c r="BU75" s="219">
        <f t="shared" si="256"/>
        <v>0</v>
      </c>
      <c r="BV75" s="1">
        <f t="shared" si="135"/>
        <v>0</v>
      </c>
      <c r="BX75" s="331">
        <f t="shared" si="136"/>
        <v>0</v>
      </c>
      <c r="BY75" s="332">
        <f t="shared" si="137"/>
        <v>0</v>
      </c>
      <c r="BZ75" s="257">
        <f t="shared" si="138"/>
        <v>0</v>
      </c>
      <c r="CA75" s="258">
        <f t="shared" si="138"/>
        <v>0</v>
      </c>
      <c r="CB75" s="258">
        <f t="shared" si="138"/>
        <v>0</v>
      </c>
      <c r="CC75" s="258">
        <f t="shared" si="138"/>
        <v>0</v>
      </c>
      <c r="CD75" s="170">
        <f t="shared" si="139"/>
        <v>0</v>
      </c>
      <c r="CE75" s="259">
        <f t="shared" si="140"/>
        <v>0</v>
      </c>
      <c r="CF75" s="259">
        <f t="shared" si="141"/>
        <v>0</v>
      </c>
      <c r="CG75" s="259">
        <f t="shared" si="142"/>
        <v>0</v>
      </c>
      <c r="CH75" s="259">
        <f t="shared" si="143"/>
        <v>0</v>
      </c>
      <c r="CI75" s="259">
        <f t="shared" si="144"/>
        <v>0</v>
      </c>
      <c r="CJ75" s="259">
        <f t="shared" si="145"/>
        <v>0</v>
      </c>
      <c r="CK75" s="259">
        <f t="shared" si="146"/>
        <v>0</v>
      </c>
      <c r="CL75" s="259">
        <f t="shared" si="147"/>
        <v>0</v>
      </c>
      <c r="CM75" s="259">
        <f t="shared" si="148"/>
        <v>0</v>
      </c>
      <c r="CN75" s="259">
        <f t="shared" si="149"/>
        <v>0</v>
      </c>
      <c r="CO75" s="259">
        <f t="shared" si="150"/>
        <v>0</v>
      </c>
      <c r="CP75" s="259">
        <f t="shared" si="151"/>
        <v>0</v>
      </c>
      <c r="CQ75" s="259">
        <f t="shared" si="152"/>
        <v>0</v>
      </c>
      <c r="CR75" s="259">
        <f t="shared" si="153"/>
        <v>0</v>
      </c>
      <c r="CS75" s="259">
        <f t="shared" si="154"/>
        <v>0</v>
      </c>
      <c r="CT75" s="259">
        <f t="shared" si="155"/>
        <v>0</v>
      </c>
      <c r="CU75" s="259">
        <f t="shared" si="156"/>
        <v>0</v>
      </c>
      <c r="CV75" s="260">
        <f t="shared" si="157"/>
        <v>0</v>
      </c>
      <c r="CW75" s="260">
        <f t="shared" si="158"/>
        <v>0</v>
      </c>
      <c r="CX75" s="260">
        <f t="shared" si="159"/>
        <v>0</v>
      </c>
      <c r="CY75" s="260">
        <f t="shared" si="160"/>
        <v>0</v>
      </c>
      <c r="CZ75" s="260">
        <f t="shared" si="161"/>
        <v>0</v>
      </c>
      <c r="DA75" s="260">
        <f t="shared" si="162"/>
        <v>0</v>
      </c>
      <c r="DB75" s="260">
        <f t="shared" si="163"/>
        <v>0</v>
      </c>
      <c r="DC75" s="260">
        <f t="shared" si="164"/>
        <v>0</v>
      </c>
      <c r="DD75" s="260">
        <f t="shared" si="165"/>
        <v>0</v>
      </c>
      <c r="DE75" s="260">
        <f t="shared" si="166"/>
        <v>0</v>
      </c>
      <c r="DF75" s="260">
        <f t="shared" si="167"/>
        <v>0</v>
      </c>
      <c r="DG75" s="260">
        <f t="shared" si="168"/>
        <v>0</v>
      </c>
      <c r="DH75" s="260">
        <f t="shared" si="169"/>
        <v>0</v>
      </c>
      <c r="DI75" s="260">
        <f t="shared" si="170"/>
        <v>0</v>
      </c>
      <c r="DJ75" s="260">
        <f t="shared" si="171"/>
        <v>0</v>
      </c>
      <c r="DK75" s="260">
        <f t="shared" si="172"/>
        <v>0</v>
      </c>
      <c r="DL75" s="260">
        <f t="shared" si="173"/>
        <v>0</v>
      </c>
      <c r="DM75" s="261">
        <f t="shared" si="174"/>
        <v>0</v>
      </c>
      <c r="DN75" s="262">
        <f t="shared" si="175"/>
        <v>0</v>
      </c>
      <c r="DO75" s="310"/>
      <c r="DP75" s="333">
        <f t="shared" si="176"/>
        <v>0</v>
      </c>
      <c r="DQ75" s="335">
        <f t="shared" si="257"/>
        <v>0</v>
      </c>
      <c r="DR75" s="263">
        <f t="shared" si="258"/>
        <v>0</v>
      </c>
      <c r="DS75" s="263">
        <f t="shared" si="258"/>
        <v>0</v>
      </c>
      <c r="DT75" s="263">
        <f t="shared" si="258"/>
        <v>0</v>
      </c>
      <c r="DU75" s="263">
        <f t="shared" si="258"/>
        <v>0</v>
      </c>
      <c r="DV75" s="170">
        <f t="shared" si="178"/>
        <v>0</v>
      </c>
      <c r="DW75" s="259">
        <f t="shared" si="179"/>
        <v>0</v>
      </c>
      <c r="DX75" s="259">
        <f t="shared" si="180"/>
        <v>0</v>
      </c>
      <c r="DY75" s="259">
        <f t="shared" si="181"/>
        <v>0</v>
      </c>
      <c r="DZ75" s="259">
        <f t="shared" si="182"/>
        <v>0</v>
      </c>
      <c r="EA75" s="259">
        <f t="shared" si="183"/>
        <v>0</v>
      </c>
      <c r="EB75" s="259">
        <f t="shared" si="184"/>
        <v>0</v>
      </c>
      <c r="EC75" s="259">
        <f t="shared" si="185"/>
        <v>0</v>
      </c>
      <c r="ED75" s="259">
        <f t="shared" si="186"/>
        <v>0</v>
      </c>
      <c r="EE75" s="259">
        <f t="shared" si="187"/>
        <v>0</v>
      </c>
      <c r="EF75" s="259">
        <f t="shared" si="188"/>
        <v>0</v>
      </c>
      <c r="EG75" s="259">
        <f t="shared" si="189"/>
        <v>0</v>
      </c>
      <c r="EH75" s="259">
        <f t="shared" si="190"/>
        <v>0</v>
      </c>
      <c r="EI75" s="259">
        <f t="shared" si="191"/>
        <v>0</v>
      </c>
      <c r="EJ75" s="259">
        <f t="shared" si="192"/>
        <v>0</v>
      </c>
      <c r="EK75" s="259">
        <f t="shared" si="193"/>
        <v>0</v>
      </c>
      <c r="EL75" s="259">
        <f t="shared" si="194"/>
        <v>0</v>
      </c>
      <c r="EM75" s="259">
        <f t="shared" si="195"/>
        <v>0</v>
      </c>
      <c r="EN75" s="260">
        <f t="shared" si="196"/>
        <v>0</v>
      </c>
      <c r="EO75" s="260">
        <f t="shared" si="197"/>
        <v>0</v>
      </c>
      <c r="EP75" s="260">
        <f t="shared" si="198"/>
        <v>0</v>
      </c>
      <c r="EQ75" s="260">
        <f t="shared" si="199"/>
        <v>0</v>
      </c>
      <c r="ER75" s="260">
        <f t="shared" si="200"/>
        <v>0</v>
      </c>
      <c r="ES75" s="260">
        <f t="shared" si="201"/>
        <v>0</v>
      </c>
      <c r="ET75" s="260">
        <f t="shared" si="202"/>
        <v>0</v>
      </c>
      <c r="EU75" s="260">
        <f t="shared" si="203"/>
        <v>0</v>
      </c>
      <c r="EV75" s="260">
        <f t="shared" si="204"/>
        <v>0</v>
      </c>
      <c r="EW75" s="260">
        <f t="shared" si="205"/>
        <v>0</v>
      </c>
      <c r="EX75" s="260">
        <f t="shared" si="206"/>
        <v>0</v>
      </c>
      <c r="EY75" s="260">
        <f t="shared" si="207"/>
        <v>0</v>
      </c>
      <c r="EZ75" s="260">
        <f t="shared" si="208"/>
        <v>0</v>
      </c>
      <c r="FA75" s="260">
        <f t="shared" si="209"/>
        <v>0</v>
      </c>
      <c r="FB75" s="260">
        <f t="shared" si="210"/>
        <v>0</v>
      </c>
      <c r="FC75" s="260">
        <f t="shared" si="211"/>
        <v>0</v>
      </c>
      <c r="FD75" s="260">
        <f t="shared" si="212"/>
        <v>0</v>
      </c>
      <c r="FE75" s="261">
        <f t="shared" si="213"/>
        <v>0</v>
      </c>
      <c r="FF75" s="262">
        <f t="shared" si="214"/>
        <v>0</v>
      </c>
      <c r="FG75" s="310"/>
      <c r="FH75" s="333">
        <f t="shared" si="215"/>
        <v>0</v>
      </c>
      <c r="FI75" s="334">
        <f t="shared" si="216"/>
        <v>0</v>
      </c>
      <c r="FJ75" s="245">
        <f t="shared" si="217"/>
        <v>0</v>
      </c>
      <c r="FK75" s="245">
        <f t="shared" si="217"/>
        <v>0</v>
      </c>
      <c r="FL75" s="245">
        <f t="shared" si="217"/>
        <v>0</v>
      </c>
      <c r="FM75" s="245">
        <f t="shared" si="217"/>
        <v>0</v>
      </c>
      <c r="FN75" s="170">
        <f t="shared" si="218"/>
        <v>0</v>
      </c>
      <c r="FO75" s="252">
        <f t="shared" si="219"/>
        <v>0</v>
      </c>
      <c r="FP75" s="252">
        <f t="shared" si="220"/>
        <v>0</v>
      </c>
      <c r="FQ75" s="252">
        <f t="shared" si="221"/>
        <v>0</v>
      </c>
      <c r="FR75" s="252">
        <f t="shared" si="222"/>
        <v>0</v>
      </c>
      <c r="FS75" s="252">
        <f t="shared" si="223"/>
        <v>0</v>
      </c>
      <c r="FT75" s="252">
        <f t="shared" si="224"/>
        <v>0</v>
      </c>
      <c r="FU75" s="252">
        <f t="shared" si="225"/>
        <v>0</v>
      </c>
      <c r="FV75" s="252">
        <f t="shared" si="226"/>
        <v>0</v>
      </c>
      <c r="FW75" s="252">
        <f t="shared" si="227"/>
        <v>0</v>
      </c>
      <c r="FX75" s="252">
        <f t="shared" si="228"/>
        <v>0</v>
      </c>
      <c r="FY75" s="252">
        <f t="shared" si="229"/>
        <v>0</v>
      </c>
      <c r="FZ75" s="252">
        <f t="shared" si="230"/>
        <v>0</v>
      </c>
      <c r="GA75" s="252">
        <f t="shared" si="231"/>
        <v>0</v>
      </c>
      <c r="GB75" s="252">
        <f t="shared" si="232"/>
        <v>0</v>
      </c>
      <c r="GC75" s="252">
        <f t="shared" si="233"/>
        <v>0</v>
      </c>
      <c r="GD75" s="252">
        <f t="shared" si="234"/>
        <v>0</v>
      </c>
      <c r="GE75" s="252">
        <f t="shared" si="235"/>
        <v>0</v>
      </c>
      <c r="GF75" s="253">
        <f t="shared" si="236"/>
        <v>0</v>
      </c>
      <c r="GG75" s="253">
        <f t="shared" si="237"/>
        <v>0</v>
      </c>
      <c r="GH75" s="253">
        <f t="shared" si="238"/>
        <v>0</v>
      </c>
      <c r="GI75" s="253">
        <f t="shared" si="239"/>
        <v>0</v>
      </c>
      <c r="GJ75" s="253">
        <f t="shared" si="240"/>
        <v>0</v>
      </c>
      <c r="GK75" s="253">
        <f t="shared" si="241"/>
        <v>0</v>
      </c>
      <c r="GL75" s="253">
        <f t="shared" si="242"/>
        <v>0</v>
      </c>
      <c r="GM75" s="253">
        <f t="shared" si="243"/>
        <v>0</v>
      </c>
      <c r="GN75" s="253">
        <f t="shared" si="244"/>
        <v>0</v>
      </c>
      <c r="GO75" s="253">
        <f t="shared" si="245"/>
        <v>0</v>
      </c>
      <c r="GP75" s="253">
        <f t="shared" si="246"/>
        <v>0</v>
      </c>
      <c r="GQ75" s="253">
        <f t="shared" si="247"/>
        <v>0</v>
      </c>
      <c r="GR75" s="253">
        <f t="shared" si="248"/>
        <v>0</v>
      </c>
      <c r="GS75" s="253">
        <f t="shared" si="249"/>
        <v>0</v>
      </c>
      <c r="GT75" s="253">
        <f t="shared" si="250"/>
        <v>0</v>
      </c>
      <c r="GU75" s="253">
        <f t="shared" si="251"/>
        <v>0</v>
      </c>
      <c r="GV75" s="253">
        <f t="shared" si="252"/>
        <v>0</v>
      </c>
      <c r="GW75" s="254">
        <f t="shared" si="253"/>
        <v>0</v>
      </c>
      <c r="GX75" s="256">
        <f t="shared" si="254"/>
        <v>0</v>
      </c>
    </row>
    <row r="76" spans="1:206" ht="18" hidden="1" customHeight="1" thickBot="1" x14ac:dyDescent="0.3">
      <c r="A76" s="4"/>
      <c r="B76" s="180"/>
      <c r="C76" s="181"/>
      <c r="D76" s="180"/>
      <c r="E76" s="182"/>
      <c r="F76" s="604"/>
      <c r="G76" s="605"/>
      <c r="H76" s="349"/>
      <c r="I76" s="591"/>
      <c r="J76" s="592"/>
      <c r="K76" s="592"/>
      <c r="L76" s="592"/>
      <c r="M76" s="592"/>
      <c r="N76" s="592"/>
      <c r="O76" s="593"/>
      <c r="P76" s="171"/>
      <c r="Q76" s="171"/>
      <c r="R76" s="171"/>
      <c r="S76" s="304"/>
      <c r="T76" s="182"/>
      <c r="U76" s="235" t="str">
        <f t="shared" si="132"/>
        <v/>
      </c>
      <c r="V76" s="420"/>
      <c r="W76" s="606"/>
      <c r="X76" s="607"/>
      <c r="Y76" s="608"/>
      <c r="Z76" s="609"/>
      <c r="AA76" s="205"/>
      <c r="AB76" s="206"/>
      <c r="AC76" s="206"/>
      <c r="AD76" s="207"/>
      <c r="AE76" s="208"/>
      <c r="AF76" s="214"/>
      <c r="AG76" s="215"/>
      <c r="AH76" s="215"/>
      <c r="AI76" s="222"/>
      <c r="AJ76" s="278"/>
      <c r="AK76" s="598"/>
      <c r="AL76" s="599"/>
      <c r="AM76" s="610"/>
      <c r="AN76" s="611"/>
      <c r="AO76" s="471"/>
      <c r="AP76" s="472"/>
      <c r="AQ76" s="472"/>
      <c r="AR76" s="473"/>
      <c r="AS76" s="602"/>
      <c r="AT76" s="603"/>
      <c r="AU76" s="5"/>
      <c r="AW76" s="418">
        <f t="shared" si="255"/>
        <v>0</v>
      </c>
      <c r="AX76" s="423"/>
      <c r="AY76" s="424"/>
      <c r="AZ76" s="458"/>
      <c r="BD76" s="56"/>
      <c r="BE76" s="56"/>
      <c r="BF76" s="16"/>
      <c r="BG76" s="17" t="str">
        <f t="shared" si="133"/>
        <v/>
      </c>
      <c r="BH76" s="16"/>
      <c r="BI76" s="16"/>
      <c r="BJ76" s="16"/>
      <c r="BK76" s="16"/>
      <c r="BL76" s="239"/>
      <c r="BM76" s="230"/>
      <c r="BN76" s="216" t="b">
        <v>0</v>
      </c>
      <c r="BO76" s="38" t="b">
        <v>0</v>
      </c>
      <c r="BP76" s="270" t="b">
        <v>0</v>
      </c>
      <c r="BR76" s="228">
        <f t="shared" si="134"/>
        <v>0</v>
      </c>
      <c r="BU76" s="219">
        <f t="shared" si="256"/>
        <v>0</v>
      </c>
      <c r="BV76" s="1">
        <f t="shared" si="135"/>
        <v>0</v>
      </c>
      <c r="BX76" s="331">
        <f t="shared" si="136"/>
        <v>0</v>
      </c>
      <c r="BY76" s="332">
        <f t="shared" si="137"/>
        <v>0</v>
      </c>
      <c r="BZ76" s="257">
        <f t="shared" si="138"/>
        <v>0</v>
      </c>
      <c r="CA76" s="258">
        <f t="shared" si="138"/>
        <v>0</v>
      </c>
      <c r="CB76" s="258">
        <f t="shared" si="138"/>
        <v>0</v>
      </c>
      <c r="CC76" s="258">
        <f t="shared" si="138"/>
        <v>0</v>
      </c>
      <c r="CD76" s="170">
        <f t="shared" si="139"/>
        <v>0</v>
      </c>
      <c r="CE76" s="259">
        <f t="shared" si="140"/>
        <v>0</v>
      </c>
      <c r="CF76" s="259">
        <f t="shared" si="141"/>
        <v>0</v>
      </c>
      <c r="CG76" s="259">
        <f t="shared" si="142"/>
        <v>0</v>
      </c>
      <c r="CH76" s="259">
        <f t="shared" si="143"/>
        <v>0</v>
      </c>
      <c r="CI76" s="259">
        <f t="shared" si="144"/>
        <v>0</v>
      </c>
      <c r="CJ76" s="259">
        <f t="shared" si="145"/>
        <v>0</v>
      </c>
      <c r="CK76" s="259">
        <f t="shared" si="146"/>
        <v>0</v>
      </c>
      <c r="CL76" s="259">
        <f t="shared" si="147"/>
        <v>0</v>
      </c>
      <c r="CM76" s="259">
        <f t="shared" si="148"/>
        <v>0</v>
      </c>
      <c r="CN76" s="259">
        <f t="shared" si="149"/>
        <v>0</v>
      </c>
      <c r="CO76" s="259">
        <f t="shared" si="150"/>
        <v>0</v>
      </c>
      <c r="CP76" s="259">
        <f t="shared" si="151"/>
        <v>0</v>
      </c>
      <c r="CQ76" s="259">
        <f t="shared" si="152"/>
        <v>0</v>
      </c>
      <c r="CR76" s="259">
        <f t="shared" si="153"/>
        <v>0</v>
      </c>
      <c r="CS76" s="259">
        <f t="shared" si="154"/>
        <v>0</v>
      </c>
      <c r="CT76" s="259">
        <f t="shared" si="155"/>
        <v>0</v>
      </c>
      <c r="CU76" s="259">
        <f t="shared" si="156"/>
        <v>0</v>
      </c>
      <c r="CV76" s="260">
        <f t="shared" si="157"/>
        <v>0</v>
      </c>
      <c r="CW76" s="260">
        <f t="shared" si="158"/>
        <v>0</v>
      </c>
      <c r="CX76" s="260">
        <f t="shared" si="159"/>
        <v>0</v>
      </c>
      <c r="CY76" s="260">
        <f t="shared" si="160"/>
        <v>0</v>
      </c>
      <c r="CZ76" s="260">
        <f t="shared" si="161"/>
        <v>0</v>
      </c>
      <c r="DA76" s="260">
        <f t="shared" si="162"/>
        <v>0</v>
      </c>
      <c r="DB76" s="260">
        <f t="shared" si="163"/>
        <v>0</v>
      </c>
      <c r="DC76" s="260">
        <f t="shared" si="164"/>
        <v>0</v>
      </c>
      <c r="DD76" s="260">
        <f t="shared" si="165"/>
        <v>0</v>
      </c>
      <c r="DE76" s="260">
        <f t="shared" si="166"/>
        <v>0</v>
      </c>
      <c r="DF76" s="260">
        <f t="shared" si="167"/>
        <v>0</v>
      </c>
      <c r="DG76" s="260">
        <f t="shared" si="168"/>
        <v>0</v>
      </c>
      <c r="DH76" s="260">
        <f t="shared" si="169"/>
        <v>0</v>
      </c>
      <c r="DI76" s="260">
        <f t="shared" si="170"/>
        <v>0</v>
      </c>
      <c r="DJ76" s="260">
        <f t="shared" si="171"/>
        <v>0</v>
      </c>
      <c r="DK76" s="260">
        <f t="shared" si="172"/>
        <v>0</v>
      </c>
      <c r="DL76" s="260">
        <f t="shared" si="173"/>
        <v>0</v>
      </c>
      <c r="DM76" s="261">
        <f t="shared" si="174"/>
        <v>0</v>
      </c>
      <c r="DN76" s="262">
        <f t="shared" si="175"/>
        <v>0</v>
      </c>
      <c r="DO76" s="310"/>
      <c r="DP76" s="333">
        <f t="shared" si="176"/>
        <v>0</v>
      </c>
      <c r="DQ76" s="335">
        <f t="shared" si="257"/>
        <v>0</v>
      </c>
      <c r="DR76" s="263">
        <f t="shared" si="258"/>
        <v>0</v>
      </c>
      <c r="DS76" s="263">
        <f t="shared" si="258"/>
        <v>0</v>
      </c>
      <c r="DT76" s="263">
        <f t="shared" si="258"/>
        <v>0</v>
      </c>
      <c r="DU76" s="263">
        <f t="shared" si="258"/>
        <v>0</v>
      </c>
      <c r="DV76" s="170">
        <f t="shared" si="178"/>
        <v>0</v>
      </c>
      <c r="DW76" s="259">
        <f t="shared" si="179"/>
        <v>0</v>
      </c>
      <c r="DX76" s="259">
        <f t="shared" si="180"/>
        <v>0</v>
      </c>
      <c r="DY76" s="259">
        <f t="shared" si="181"/>
        <v>0</v>
      </c>
      <c r="DZ76" s="259">
        <f t="shared" si="182"/>
        <v>0</v>
      </c>
      <c r="EA76" s="259">
        <f t="shared" si="183"/>
        <v>0</v>
      </c>
      <c r="EB76" s="259">
        <f t="shared" si="184"/>
        <v>0</v>
      </c>
      <c r="EC76" s="259">
        <f t="shared" si="185"/>
        <v>0</v>
      </c>
      <c r="ED76" s="259">
        <f t="shared" si="186"/>
        <v>0</v>
      </c>
      <c r="EE76" s="259">
        <f t="shared" si="187"/>
        <v>0</v>
      </c>
      <c r="EF76" s="259">
        <f t="shared" si="188"/>
        <v>0</v>
      </c>
      <c r="EG76" s="259">
        <f t="shared" si="189"/>
        <v>0</v>
      </c>
      <c r="EH76" s="259">
        <f t="shared" si="190"/>
        <v>0</v>
      </c>
      <c r="EI76" s="259">
        <f t="shared" si="191"/>
        <v>0</v>
      </c>
      <c r="EJ76" s="259">
        <f t="shared" si="192"/>
        <v>0</v>
      </c>
      <c r="EK76" s="259">
        <f t="shared" si="193"/>
        <v>0</v>
      </c>
      <c r="EL76" s="259">
        <f t="shared" si="194"/>
        <v>0</v>
      </c>
      <c r="EM76" s="259">
        <f t="shared" si="195"/>
        <v>0</v>
      </c>
      <c r="EN76" s="260">
        <f t="shared" si="196"/>
        <v>0</v>
      </c>
      <c r="EO76" s="260">
        <f t="shared" si="197"/>
        <v>0</v>
      </c>
      <c r="EP76" s="260">
        <f t="shared" si="198"/>
        <v>0</v>
      </c>
      <c r="EQ76" s="260">
        <f t="shared" si="199"/>
        <v>0</v>
      </c>
      <c r="ER76" s="260">
        <f t="shared" si="200"/>
        <v>0</v>
      </c>
      <c r="ES76" s="260">
        <f t="shared" si="201"/>
        <v>0</v>
      </c>
      <c r="ET76" s="260">
        <f t="shared" si="202"/>
        <v>0</v>
      </c>
      <c r="EU76" s="260">
        <f t="shared" si="203"/>
        <v>0</v>
      </c>
      <c r="EV76" s="260">
        <f t="shared" si="204"/>
        <v>0</v>
      </c>
      <c r="EW76" s="260">
        <f t="shared" si="205"/>
        <v>0</v>
      </c>
      <c r="EX76" s="260">
        <f t="shared" si="206"/>
        <v>0</v>
      </c>
      <c r="EY76" s="260">
        <f t="shared" si="207"/>
        <v>0</v>
      </c>
      <c r="EZ76" s="260">
        <f t="shared" si="208"/>
        <v>0</v>
      </c>
      <c r="FA76" s="260">
        <f t="shared" si="209"/>
        <v>0</v>
      </c>
      <c r="FB76" s="260">
        <f t="shared" si="210"/>
        <v>0</v>
      </c>
      <c r="FC76" s="260">
        <f t="shared" si="211"/>
        <v>0</v>
      </c>
      <c r="FD76" s="260">
        <f t="shared" si="212"/>
        <v>0</v>
      </c>
      <c r="FE76" s="261">
        <f t="shared" si="213"/>
        <v>0</v>
      </c>
      <c r="FF76" s="262">
        <f t="shared" si="214"/>
        <v>0</v>
      </c>
      <c r="FG76" s="310"/>
      <c r="FH76" s="333">
        <f t="shared" si="215"/>
        <v>0</v>
      </c>
      <c r="FI76" s="334">
        <f t="shared" si="216"/>
        <v>0</v>
      </c>
      <c r="FJ76" s="245">
        <f t="shared" si="217"/>
        <v>0</v>
      </c>
      <c r="FK76" s="245">
        <f t="shared" si="217"/>
        <v>0</v>
      </c>
      <c r="FL76" s="245">
        <f t="shared" si="217"/>
        <v>0</v>
      </c>
      <c r="FM76" s="245">
        <f t="shared" si="217"/>
        <v>0</v>
      </c>
      <c r="FN76" s="170">
        <f t="shared" si="218"/>
        <v>0</v>
      </c>
      <c r="FO76" s="252">
        <f t="shared" si="219"/>
        <v>0</v>
      </c>
      <c r="FP76" s="252">
        <f t="shared" si="220"/>
        <v>0</v>
      </c>
      <c r="FQ76" s="252">
        <f t="shared" si="221"/>
        <v>0</v>
      </c>
      <c r="FR76" s="252">
        <f t="shared" si="222"/>
        <v>0</v>
      </c>
      <c r="FS76" s="252">
        <f t="shared" si="223"/>
        <v>0</v>
      </c>
      <c r="FT76" s="252">
        <f t="shared" si="224"/>
        <v>0</v>
      </c>
      <c r="FU76" s="252">
        <f t="shared" si="225"/>
        <v>0</v>
      </c>
      <c r="FV76" s="252">
        <f t="shared" si="226"/>
        <v>0</v>
      </c>
      <c r="FW76" s="252">
        <f t="shared" si="227"/>
        <v>0</v>
      </c>
      <c r="FX76" s="252">
        <f t="shared" si="228"/>
        <v>0</v>
      </c>
      <c r="FY76" s="252">
        <f t="shared" si="229"/>
        <v>0</v>
      </c>
      <c r="FZ76" s="252">
        <f t="shared" si="230"/>
        <v>0</v>
      </c>
      <c r="GA76" s="252">
        <f t="shared" si="231"/>
        <v>0</v>
      </c>
      <c r="GB76" s="252">
        <f t="shared" si="232"/>
        <v>0</v>
      </c>
      <c r="GC76" s="252">
        <f t="shared" si="233"/>
        <v>0</v>
      </c>
      <c r="GD76" s="252">
        <f t="shared" si="234"/>
        <v>0</v>
      </c>
      <c r="GE76" s="252">
        <f t="shared" si="235"/>
        <v>0</v>
      </c>
      <c r="GF76" s="253">
        <f t="shared" si="236"/>
        <v>0</v>
      </c>
      <c r="GG76" s="253">
        <f t="shared" si="237"/>
        <v>0</v>
      </c>
      <c r="GH76" s="253">
        <f t="shared" si="238"/>
        <v>0</v>
      </c>
      <c r="GI76" s="253">
        <f t="shared" si="239"/>
        <v>0</v>
      </c>
      <c r="GJ76" s="253">
        <f t="shared" si="240"/>
        <v>0</v>
      </c>
      <c r="GK76" s="253">
        <f t="shared" si="241"/>
        <v>0</v>
      </c>
      <c r="GL76" s="253">
        <f t="shared" si="242"/>
        <v>0</v>
      </c>
      <c r="GM76" s="253">
        <f t="shared" si="243"/>
        <v>0</v>
      </c>
      <c r="GN76" s="253">
        <f t="shared" si="244"/>
        <v>0</v>
      </c>
      <c r="GO76" s="253">
        <f t="shared" si="245"/>
        <v>0</v>
      </c>
      <c r="GP76" s="253">
        <f t="shared" si="246"/>
        <v>0</v>
      </c>
      <c r="GQ76" s="253">
        <f t="shared" si="247"/>
        <v>0</v>
      </c>
      <c r="GR76" s="253">
        <f t="shared" si="248"/>
        <v>0</v>
      </c>
      <c r="GS76" s="253">
        <f t="shared" si="249"/>
        <v>0</v>
      </c>
      <c r="GT76" s="253">
        <f t="shared" si="250"/>
        <v>0</v>
      </c>
      <c r="GU76" s="253">
        <f t="shared" si="251"/>
        <v>0</v>
      </c>
      <c r="GV76" s="253">
        <f t="shared" si="252"/>
        <v>0</v>
      </c>
      <c r="GW76" s="254">
        <f t="shared" si="253"/>
        <v>0</v>
      </c>
      <c r="GX76" s="256">
        <f t="shared" si="254"/>
        <v>0</v>
      </c>
    </row>
    <row r="77" spans="1:206" ht="18" hidden="1" customHeight="1" thickBot="1" x14ac:dyDescent="0.3">
      <c r="A77" s="4"/>
      <c r="B77" s="180"/>
      <c r="C77" s="181"/>
      <c r="D77" s="180"/>
      <c r="E77" s="182"/>
      <c r="F77" s="604"/>
      <c r="G77" s="605"/>
      <c r="H77" s="349"/>
      <c r="I77" s="591"/>
      <c r="J77" s="592"/>
      <c r="K77" s="592"/>
      <c r="L77" s="592"/>
      <c r="M77" s="592"/>
      <c r="N77" s="592"/>
      <c r="O77" s="593"/>
      <c r="P77" s="171"/>
      <c r="Q77" s="171"/>
      <c r="R77" s="171"/>
      <c r="S77" s="304"/>
      <c r="T77" s="182"/>
      <c r="U77" s="235" t="str">
        <f t="shared" si="132"/>
        <v/>
      </c>
      <c r="V77" s="420"/>
      <c r="W77" s="606"/>
      <c r="X77" s="607"/>
      <c r="Y77" s="608"/>
      <c r="Z77" s="609"/>
      <c r="AA77" s="205"/>
      <c r="AB77" s="206"/>
      <c r="AC77" s="206"/>
      <c r="AD77" s="207"/>
      <c r="AE77" s="208"/>
      <c r="AF77" s="214"/>
      <c r="AG77" s="215"/>
      <c r="AH77" s="215"/>
      <c r="AI77" s="222"/>
      <c r="AJ77" s="278"/>
      <c r="AK77" s="598"/>
      <c r="AL77" s="599"/>
      <c r="AM77" s="610"/>
      <c r="AN77" s="611"/>
      <c r="AO77" s="471"/>
      <c r="AP77" s="472"/>
      <c r="AQ77" s="472"/>
      <c r="AR77" s="473"/>
      <c r="AS77" s="602"/>
      <c r="AT77" s="603"/>
      <c r="AU77" s="5"/>
      <c r="AW77" s="418">
        <f t="shared" si="255"/>
        <v>0</v>
      </c>
      <c r="AX77" s="423"/>
      <c r="AY77" s="424"/>
      <c r="AZ77" s="458"/>
      <c r="BD77" s="56"/>
      <c r="BE77" s="56"/>
      <c r="BF77" s="16"/>
      <c r="BG77" s="17" t="str">
        <f t="shared" si="133"/>
        <v/>
      </c>
      <c r="BH77" s="16"/>
      <c r="BI77" s="16"/>
      <c r="BJ77" s="16"/>
      <c r="BK77" s="16"/>
      <c r="BL77" s="239"/>
      <c r="BM77" s="230"/>
      <c r="BN77" s="216" t="b">
        <v>0</v>
      </c>
      <c r="BO77" s="38" t="b">
        <v>0</v>
      </c>
      <c r="BP77" s="270" t="b">
        <v>0</v>
      </c>
      <c r="BR77" s="228">
        <f t="shared" si="134"/>
        <v>0</v>
      </c>
      <c r="BU77" s="219">
        <f t="shared" si="256"/>
        <v>0</v>
      </c>
      <c r="BV77" s="1">
        <f t="shared" si="135"/>
        <v>0</v>
      </c>
      <c r="BX77" s="331">
        <f t="shared" si="136"/>
        <v>0</v>
      </c>
      <c r="BY77" s="332">
        <f t="shared" si="137"/>
        <v>0</v>
      </c>
      <c r="BZ77" s="257">
        <f t="shared" si="138"/>
        <v>0</v>
      </c>
      <c r="CA77" s="258">
        <f t="shared" si="138"/>
        <v>0</v>
      </c>
      <c r="CB77" s="258">
        <f t="shared" si="138"/>
        <v>0</v>
      </c>
      <c r="CC77" s="258">
        <f t="shared" si="138"/>
        <v>0</v>
      </c>
      <c r="CD77" s="170">
        <f t="shared" si="139"/>
        <v>0</v>
      </c>
      <c r="CE77" s="259">
        <f t="shared" si="140"/>
        <v>0</v>
      </c>
      <c r="CF77" s="259">
        <f t="shared" si="141"/>
        <v>0</v>
      </c>
      <c r="CG77" s="259">
        <f t="shared" si="142"/>
        <v>0</v>
      </c>
      <c r="CH77" s="259">
        <f t="shared" si="143"/>
        <v>0</v>
      </c>
      <c r="CI77" s="259">
        <f t="shared" si="144"/>
        <v>0</v>
      </c>
      <c r="CJ77" s="259">
        <f t="shared" si="145"/>
        <v>0</v>
      </c>
      <c r="CK77" s="259">
        <f t="shared" si="146"/>
        <v>0</v>
      </c>
      <c r="CL77" s="259">
        <f t="shared" si="147"/>
        <v>0</v>
      </c>
      <c r="CM77" s="259">
        <f t="shared" si="148"/>
        <v>0</v>
      </c>
      <c r="CN77" s="259">
        <f t="shared" si="149"/>
        <v>0</v>
      </c>
      <c r="CO77" s="259">
        <f t="shared" si="150"/>
        <v>0</v>
      </c>
      <c r="CP77" s="259">
        <f t="shared" si="151"/>
        <v>0</v>
      </c>
      <c r="CQ77" s="259">
        <f t="shared" si="152"/>
        <v>0</v>
      </c>
      <c r="CR77" s="259">
        <f t="shared" si="153"/>
        <v>0</v>
      </c>
      <c r="CS77" s="259">
        <f t="shared" si="154"/>
        <v>0</v>
      </c>
      <c r="CT77" s="259">
        <f t="shared" si="155"/>
        <v>0</v>
      </c>
      <c r="CU77" s="259">
        <f t="shared" si="156"/>
        <v>0</v>
      </c>
      <c r="CV77" s="260">
        <f t="shared" si="157"/>
        <v>0</v>
      </c>
      <c r="CW77" s="260">
        <f t="shared" si="158"/>
        <v>0</v>
      </c>
      <c r="CX77" s="260">
        <f t="shared" si="159"/>
        <v>0</v>
      </c>
      <c r="CY77" s="260">
        <f t="shared" si="160"/>
        <v>0</v>
      </c>
      <c r="CZ77" s="260">
        <f t="shared" si="161"/>
        <v>0</v>
      </c>
      <c r="DA77" s="260">
        <f t="shared" si="162"/>
        <v>0</v>
      </c>
      <c r="DB77" s="260">
        <f t="shared" si="163"/>
        <v>0</v>
      </c>
      <c r="DC77" s="260">
        <f t="shared" si="164"/>
        <v>0</v>
      </c>
      <c r="DD77" s="260">
        <f t="shared" si="165"/>
        <v>0</v>
      </c>
      <c r="DE77" s="260">
        <f t="shared" si="166"/>
        <v>0</v>
      </c>
      <c r="DF77" s="260">
        <f t="shared" si="167"/>
        <v>0</v>
      </c>
      <c r="DG77" s="260">
        <f t="shared" si="168"/>
        <v>0</v>
      </c>
      <c r="DH77" s="260">
        <f t="shared" si="169"/>
        <v>0</v>
      </c>
      <c r="DI77" s="260">
        <f t="shared" si="170"/>
        <v>0</v>
      </c>
      <c r="DJ77" s="260">
        <f t="shared" si="171"/>
        <v>0</v>
      </c>
      <c r="DK77" s="260">
        <f t="shared" si="172"/>
        <v>0</v>
      </c>
      <c r="DL77" s="260">
        <f t="shared" si="173"/>
        <v>0</v>
      </c>
      <c r="DM77" s="261">
        <f t="shared" si="174"/>
        <v>0</v>
      </c>
      <c r="DN77" s="262">
        <f t="shared" si="175"/>
        <v>0</v>
      </c>
      <c r="DO77" s="310"/>
      <c r="DP77" s="333">
        <f t="shared" si="176"/>
        <v>0</v>
      </c>
      <c r="DQ77" s="335">
        <f t="shared" si="257"/>
        <v>0</v>
      </c>
      <c r="DR77" s="263">
        <f t="shared" si="258"/>
        <v>0</v>
      </c>
      <c r="DS77" s="263">
        <f t="shared" si="258"/>
        <v>0</v>
      </c>
      <c r="DT77" s="263">
        <f t="shared" si="258"/>
        <v>0</v>
      </c>
      <c r="DU77" s="263">
        <f t="shared" si="258"/>
        <v>0</v>
      </c>
      <c r="DV77" s="170">
        <f t="shared" si="178"/>
        <v>0</v>
      </c>
      <c r="DW77" s="259">
        <f t="shared" si="179"/>
        <v>0</v>
      </c>
      <c r="DX77" s="259">
        <f t="shared" si="180"/>
        <v>0</v>
      </c>
      <c r="DY77" s="259">
        <f t="shared" si="181"/>
        <v>0</v>
      </c>
      <c r="DZ77" s="259">
        <f t="shared" si="182"/>
        <v>0</v>
      </c>
      <c r="EA77" s="259">
        <f t="shared" si="183"/>
        <v>0</v>
      </c>
      <c r="EB77" s="259">
        <f t="shared" si="184"/>
        <v>0</v>
      </c>
      <c r="EC77" s="259">
        <f t="shared" si="185"/>
        <v>0</v>
      </c>
      <c r="ED77" s="259">
        <f t="shared" si="186"/>
        <v>0</v>
      </c>
      <c r="EE77" s="259">
        <f t="shared" si="187"/>
        <v>0</v>
      </c>
      <c r="EF77" s="259">
        <f t="shared" si="188"/>
        <v>0</v>
      </c>
      <c r="EG77" s="259">
        <f t="shared" si="189"/>
        <v>0</v>
      </c>
      <c r="EH77" s="259">
        <f t="shared" si="190"/>
        <v>0</v>
      </c>
      <c r="EI77" s="259">
        <f t="shared" si="191"/>
        <v>0</v>
      </c>
      <c r="EJ77" s="259">
        <f t="shared" si="192"/>
        <v>0</v>
      </c>
      <c r="EK77" s="259">
        <f t="shared" si="193"/>
        <v>0</v>
      </c>
      <c r="EL77" s="259">
        <f t="shared" si="194"/>
        <v>0</v>
      </c>
      <c r="EM77" s="259">
        <f t="shared" si="195"/>
        <v>0</v>
      </c>
      <c r="EN77" s="260">
        <f t="shared" si="196"/>
        <v>0</v>
      </c>
      <c r="EO77" s="260">
        <f t="shared" si="197"/>
        <v>0</v>
      </c>
      <c r="EP77" s="260">
        <f t="shared" si="198"/>
        <v>0</v>
      </c>
      <c r="EQ77" s="260">
        <f t="shared" si="199"/>
        <v>0</v>
      </c>
      <c r="ER77" s="260">
        <f t="shared" si="200"/>
        <v>0</v>
      </c>
      <c r="ES77" s="260">
        <f t="shared" si="201"/>
        <v>0</v>
      </c>
      <c r="ET77" s="260">
        <f t="shared" si="202"/>
        <v>0</v>
      </c>
      <c r="EU77" s="260">
        <f t="shared" si="203"/>
        <v>0</v>
      </c>
      <c r="EV77" s="260">
        <f t="shared" si="204"/>
        <v>0</v>
      </c>
      <c r="EW77" s="260">
        <f t="shared" si="205"/>
        <v>0</v>
      </c>
      <c r="EX77" s="260">
        <f t="shared" si="206"/>
        <v>0</v>
      </c>
      <c r="EY77" s="260">
        <f t="shared" si="207"/>
        <v>0</v>
      </c>
      <c r="EZ77" s="260">
        <f t="shared" si="208"/>
        <v>0</v>
      </c>
      <c r="FA77" s="260">
        <f t="shared" si="209"/>
        <v>0</v>
      </c>
      <c r="FB77" s="260">
        <f t="shared" si="210"/>
        <v>0</v>
      </c>
      <c r="FC77" s="260">
        <f t="shared" si="211"/>
        <v>0</v>
      </c>
      <c r="FD77" s="260">
        <f t="shared" si="212"/>
        <v>0</v>
      </c>
      <c r="FE77" s="261">
        <f t="shared" si="213"/>
        <v>0</v>
      </c>
      <c r="FF77" s="262">
        <f t="shared" si="214"/>
        <v>0</v>
      </c>
      <c r="FG77" s="310"/>
      <c r="FH77" s="333">
        <f t="shared" si="215"/>
        <v>0</v>
      </c>
      <c r="FI77" s="334">
        <f t="shared" si="216"/>
        <v>0</v>
      </c>
      <c r="FJ77" s="245">
        <f t="shared" si="217"/>
        <v>0</v>
      </c>
      <c r="FK77" s="245">
        <f t="shared" si="217"/>
        <v>0</v>
      </c>
      <c r="FL77" s="245">
        <f t="shared" si="217"/>
        <v>0</v>
      </c>
      <c r="FM77" s="245">
        <f t="shared" si="217"/>
        <v>0</v>
      </c>
      <c r="FN77" s="170">
        <f t="shared" si="218"/>
        <v>0</v>
      </c>
      <c r="FO77" s="252">
        <f t="shared" si="219"/>
        <v>0</v>
      </c>
      <c r="FP77" s="252">
        <f t="shared" si="220"/>
        <v>0</v>
      </c>
      <c r="FQ77" s="252">
        <f t="shared" si="221"/>
        <v>0</v>
      </c>
      <c r="FR77" s="252">
        <f t="shared" si="222"/>
        <v>0</v>
      </c>
      <c r="FS77" s="252">
        <f t="shared" si="223"/>
        <v>0</v>
      </c>
      <c r="FT77" s="252">
        <f t="shared" si="224"/>
        <v>0</v>
      </c>
      <c r="FU77" s="252">
        <f t="shared" si="225"/>
        <v>0</v>
      </c>
      <c r="FV77" s="252">
        <f t="shared" si="226"/>
        <v>0</v>
      </c>
      <c r="FW77" s="252">
        <f t="shared" si="227"/>
        <v>0</v>
      </c>
      <c r="FX77" s="252">
        <f t="shared" si="228"/>
        <v>0</v>
      </c>
      <c r="FY77" s="252">
        <f t="shared" si="229"/>
        <v>0</v>
      </c>
      <c r="FZ77" s="252">
        <f t="shared" si="230"/>
        <v>0</v>
      </c>
      <c r="GA77" s="252">
        <f t="shared" si="231"/>
        <v>0</v>
      </c>
      <c r="GB77" s="252">
        <f t="shared" si="232"/>
        <v>0</v>
      </c>
      <c r="GC77" s="252">
        <f t="shared" si="233"/>
        <v>0</v>
      </c>
      <c r="GD77" s="252">
        <f t="shared" si="234"/>
        <v>0</v>
      </c>
      <c r="GE77" s="252">
        <f t="shared" si="235"/>
        <v>0</v>
      </c>
      <c r="GF77" s="253">
        <f t="shared" si="236"/>
        <v>0</v>
      </c>
      <c r="GG77" s="253">
        <f t="shared" si="237"/>
        <v>0</v>
      </c>
      <c r="GH77" s="253">
        <f t="shared" si="238"/>
        <v>0</v>
      </c>
      <c r="GI77" s="253">
        <f t="shared" si="239"/>
        <v>0</v>
      </c>
      <c r="GJ77" s="253">
        <f t="shared" si="240"/>
        <v>0</v>
      </c>
      <c r="GK77" s="253">
        <f t="shared" si="241"/>
        <v>0</v>
      </c>
      <c r="GL77" s="253">
        <f t="shared" si="242"/>
        <v>0</v>
      </c>
      <c r="GM77" s="253">
        <f t="shared" si="243"/>
        <v>0</v>
      </c>
      <c r="GN77" s="253">
        <f t="shared" si="244"/>
        <v>0</v>
      </c>
      <c r="GO77" s="253">
        <f t="shared" si="245"/>
        <v>0</v>
      </c>
      <c r="GP77" s="253">
        <f t="shared" si="246"/>
        <v>0</v>
      </c>
      <c r="GQ77" s="253">
        <f t="shared" si="247"/>
        <v>0</v>
      </c>
      <c r="GR77" s="253">
        <f t="shared" si="248"/>
        <v>0</v>
      </c>
      <c r="GS77" s="253">
        <f t="shared" si="249"/>
        <v>0</v>
      </c>
      <c r="GT77" s="253">
        <f t="shared" si="250"/>
        <v>0</v>
      </c>
      <c r="GU77" s="253">
        <f t="shared" si="251"/>
        <v>0</v>
      </c>
      <c r="GV77" s="253">
        <f t="shared" si="252"/>
        <v>0</v>
      </c>
      <c r="GW77" s="254">
        <f t="shared" si="253"/>
        <v>0</v>
      </c>
      <c r="GX77" s="256">
        <f t="shared" si="254"/>
        <v>0</v>
      </c>
    </row>
    <row r="78" spans="1:206" ht="18" hidden="1" customHeight="1" thickBot="1" x14ac:dyDescent="0.3">
      <c r="A78" s="4"/>
      <c r="B78" s="180"/>
      <c r="C78" s="181"/>
      <c r="D78" s="180"/>
      <c r="E78" s="182"/>
      <c r="F78" s="604"/>
      <c r="G78" s="605"/>
      <c r="H78" s="349"/>
      <c r="I78" s="591"/>
      <c r="J78" s="592"/>
      <c r="K78" s="592"/>
      <c r="L78" s="592"/>
      <c r="M78" s="592"/>
      <c r="N78" s="592"/>
      <c r="O78" s="593"/>
      <c r="P78" s="171"/>
      <c r="Q78" s="171"/>
      <c r="R78" s="171"/>
      <c r="S78" s="304"/>
      <c r="T78" s="182"/>
      <c r="U78" s="235" t="str">
        <f t="shared" si="132"/>
        <v/>
      </c>
      <c r="V78" s="420"/>
      <c r="W78" s="606"/>
      <c r="X78" s="607"/>
      <c r="Y78" s="608"/>
      <c r="Z78" s="609"/>
      <c r="AA78" s="205"/>
      <c r="AB78" s="206"/>
      <c r="AC78" s="206"/>
      <c r="AD78" s="207"/>
      <c r="AE78" s="208"/>
      <c r="AF78" s="214"/>
      <c r="AG78" s="215"/>
      <c r="AH78" s="215"/>
      <c r="AI78" s="222"/>
      <c r="AJ78" s="278"/>
      <c r="AK78" s="598"/>
      <c r="AL78" s="599"/>
      <c r="AM78" s="610"/>
      <c r="AN78" s="611"/>
      <c r="AO78" s="471"/>
      <c r="AP78" s="472"/>
      <c r="AQ78" s="472"/>
      <c r="AR78" s="473"/>
      <c r="AS78" s="602"/>
      <c r="AT78" s="603"/>
      <c r="AU78" s="5"/>
      <c r="AW78" s="418">
        <f t="shared" si="255"/>
        <v>0</v>
      </c>
      <c r="AX78" s="423"/>
      <c r="AY78" s="424"/>
      <c r="AZ78" s="458"/>
      <c r="BD78" s="56"/>
      <c r="BE78" s="56"/>
      <c r="BF78" s="16"/>
      <c r="BG78" s="17" t="str">
        <f t="shared" si="133"/>
        <v/>
      </c>
      <c r="BH78" s="16"/>
      <c r="BI78" s="16"/>
      <c r="BJ78" s="16"/>
      <c r="BK78" s="16"/>
      <c r="BL78" s="239"/>
      <c r="BM78" s="230"/>
      <c r="BN78" s="216" t="b">
        <v>0</v>
      </c>
      <c r="BO78" s="38" t="b">
        <v>0</v>
      </c>
      <c r="BP78" s="270" t="b">
        <v>0</v>
      </c>
      <c r="BR78" s="228">
        <f t="shared" si="134"/>
        <v>0</v>
      </c>
      <c r="BU78" s="219">
        <f t="shared" si="256"/>
        <v>0</v>
      </c>
      <c r="BV78" s="1">
        <f t="shared" si="135"/>
        <v>0</v>
      </c>
      <c r="BX78" s="331">
        <f t="shared" si="136"/>
        <v>0</v>
      </c>
      <c r="BY78" s="332">
        <f t="shared" si="137"/>
        <v>0</v>
      </c>
      <c r="BZ78" s="257">
        <f t="shared" si="138"/>
        <v>0</v>
      </c>
      <c r="CA78" s="258">
        <f t="shared" si="138"/>
        <v>0</v>
      </c>
      <c r="CB78" s="258">
        <f t="shared" si="138"/>
        <v>0</v>
      </c>
      <c r="CC78" s="258">
        <f t="shared" si="138"/>
        <v>0</v>
      </c>
      <c r="CD78" s="170">
        <f t="shared" si="139"/>
        <v>0</v>
      </c>
      <c r="CE78" s="259">
        <f t="shared" si="140"/>
        <v>0</v>
      </c>
      <c r="CF78" s="259">
        <f t="shared" si="141"/>
        <v>0</v>
      </c>
      <c r="CG78" s="259">
        <f t="shared" si="142"/>
        <v>0</v>
      </c>
      <c r="CH78" s="259">
        <f t="shared" si="143"/>
        <v>0</v>
      </c>
      <c r="CI78" s="259">
        <f t="shared" si="144"/>
        <v>0</v>
      </c>
      <c r="CJ78" s="259">
        <f t="shared" si="145"/>
        <v>0</v>
      </c>
      <c r="CK78" s="259">
        <f t="shared" si="146"/>
        <v>0</v>
      </c>
      <c r="CL78" s="259">
        <f t="shared" si="147"/>
        <v>0</v>
      </c>
      <c r="CM78" s="259">
        <f t="shared" si="148"/>
        <v>0</v>
      </c>
      <c r="CN78" s="259">
        <f t="shared" si="149"/>
        <v>0</v>
      </c>
      <c r="CO78" s="259">
        <f t="shared" si="150"/>
        <v>0</v>
      </c>
      <c r="CP78" s="259">
        <f t="shared" si="151"/>
        <v>0</v>
      </c>
      <c r="CQ78" s="259">
        <f t="shared" si="152"/>
        <v>0</v>
      </c>
      <c r="CR78" s="259">
        <f t="shared" si="153"/>
        <v>0</v>
      </c>
      <c r="CS78" s="259">
        <f t="shared" si="154"/>
        <v>0</v>
      </c>
      <c r="CT78" s="259">
        <f t="shared" si="155"/>
        <v>0</v>
      </c>
      <c r="CU78" s="259">
        <f t="shared" si="156"/>
        <v>0</v>
      </c>
      <c r="CV78" s="260">
        <f t="shared" si="157"/>
        <v>0</v>
      </c>
      <c r="CW78" s="260">
        <f t="shared" si="158"/>
        <v>0</v>
      </c>
      <c r="CX78" s="260">
        <f t="shared" si="159"/>
        <v>0</v>
      </c>
      <c r="CY78" s="260">
        <f t="shared" si="160"/>
        <v>0</v>
      </c>
      <c r="CZ78" s="260">
        <f t="shared" si="161"/>
        <v>0</v>
      </c>
      <c r="DA78" s="260">
        <f t="shared" si="162"/>
        <v>0</v>
      </c>
      <c r="DB78" s="260">
        <f t="shared" si="163"/>
        <v>0</v>
      </c>
      <c r="DC78" s="260">
        <f t="shared" si="164"/>
        <v>0</v>
      </c>
      <c r="DD78" s="260">
        <f t="shared" si="165"/>
        <v>0</v>
      </c>
      <c r="DE78" s="260">
        <f t="shared" si="166"/>
        <v>0</v>
      </c>
      <c r="DF78" s="260">
        <f t="shared" si="167"/>
        <v>0</v>
      </c>
      <c r="DG78" s="260">
        <f t="shared" si="168"/>
        <v>0</v>
      </c>
      <c r="DH78" s="260">
        <f t="shared" si="169"/>
        <v>0</v>
      </c>
      <c r="DI78" s="260">
        <f t="shared" si="170"/>
        <v>0</v>
      </c>
      <c r="DJ78" s="260">
        <f t="shared" si="171"/>
        <v>0</v>
      </c>
      <c r="DK78" s="260">
        <f t="shared" si="172"/>
        <v>0</v>
      </c>
      <c r="DL78" s="260">
        <f t="shared" si="173"/>
        <v>0</v>
      </c>
      <c r="DM78" s="261">
        <f t="shared" si="174"/>
        <v>0</v>
      </c>
      <c r="DN78" s="262">
        <f t="shared" si="175"/>
        <v>0</v>
      </c>
      <c r="DO78" s="310"/>
      <c r="DP78" s="333">
        <f t="shared" si="176"/>
        <v>0</v>
      </c>
      <c r="DQ78" s="335">
        <f t="shared" si="257"/>
        <v>0</v>
      </c>
      <c r="DR78" s="263">
        <f t="shared" si="258"/>
        <v>0</v>
      </c>
      <c r="DS78" s="263">
        <f t="shared" si="258"/>
        <v>0</v>
      </c>
      <c r="DT78" s="263">
        <f t="shared" si="258"/>
        <v>0</v>
      </c>
      <c r="DU78" s="263">
        <f t="shared" si="258"/>
        <v>0</v>
      </c>
      <c r="DV78" s="170">
        <f t="shared" si="178"/>
        <v>0</v>
      </c>
      <c r="DW78" s="259">
        <f t="shared" si="179"/>
        <v>0</v>
      </c>
      <c r="DX78" s="259">
        <f t="shared" si="180"/>
        <v>0</v>
      </c>
      <c r="DY78" s="259">
        <f t="shared" si="181"/>
        <v>0</v>
      </c>
      <c r="DZ78" s="259">
        <f t="shared" si="182"/>
        <v>0</v>
      </c>
      <c r="EA78" s="259">
        <f t="shared" si="183"/>
        <v>0</v>
      </c>
      <c r="EB78" s="259">
        <f t="shared" si="184"/>
        <v>0</v>
      </c>
      <c r="EC78" s="259">
        <f t="shared" si="185"/>
        <v>0</v>
      </c>
      <c r="ED78" s="259">
        <f t="shared" si="186"/>
        <v>0</v>
      </c>
      <c r="EE78" s="259">
        <f t="shared" si="187"/>
        <v>0</v>
      </c>
      <c r="EF78" s="259">
        <f t="shared" si="188"/>
        <v>0</v>
      </c>
      <c r="EG78" s="259">
        <f t="shared" si="189"/>
        <v>0</v>
      </c>
      <c r="EH78" s="259">
        <f t="shared" si="190"/>
        <v>0</v>
      </c>
      <c r="EI78" s="259">
        <f t="shared" si="191"/>
        <v>0</v>
      </c>
      <c r="EJ78" s="259">
        <f t="shared" si="192"/>
        <v>0</v>
      </c>
      <c r="EK78" s="259">
        <f t="shared" si="193"/>
        <v>0</v>
      </c>
      <c r="EL78" s="259">
        <f t="shared" si="194"/>
        <v>0</v>
      </c>
      <c r="EM78" s="259">
        <f t="shared" si="195"/>
        <v>0</v>
      </c>
      <c r="EN78" s="260">
        <f t="shared" si="196"/>
        <v>0</v>
      </c>
      <c r="EO78" s="260">
        <f t="shared" si="197"/>
        <v>0</v>
      </c>
      <c r="EP78" s="260">
        <f t="shared" si="198"/>
        <v>0</v>
      </c>
      <c r="EQ78" s="260">
        <f t="shared" si="199"/>
        <v>0</v>
      </c>
      <c r="ER78" s="260">
        <f t="shared" si="200"/>
        <v>0</v>
      </c>
      <c r="ES78" s="260">
        <f t="shared" si="201"/>
        <v>0</v>
      </c>
      <c r="ET78" s="260">
        <f t="shared" si="202"/>
        <v>0</v>
      </c>
      <c r="EU78" s="260">
        <f t="shared" si="203"/>
        <v>0</v>
      </c>
      <c r="EV78" s="260">
        <f t="shared" si="204"/>
        <v>0</v>
      </c>
      <c r="EW78" s="260">
        <f t="shared" si="205"/>
        <v>0</v>
      </c>
      <c r="EX78" s="260">
        <f t="shared" si="206"/>
        <v>0</v>
      </c>
      <c r="EY78" s="260">
        <f t="shared" si="207"/>
        <v>0</v>
      </c>
      <c r="EZ78" s="260">
        <f t="shared" si="208"/>
        <v>0</v>
      </c>
      <c r="FA78" s="260">
        <f t="shared" si="209"/>
        <v>0</v>
      </c>
      <c r="FB78" s="260">
        <f t="shared" si="210"/>
        <v>0</v>
      </c>
      <c r="FC78" s="260">
        <f t="shared" si="211"/>
        <v>0</v>
      </c>
      <c r="FD78" s="260">
        <f t="shared" si="212"/>
        <v>0</v>
      </c>
      <c r="FE78" s="261">
        <f t="shared" si="213"/>
        <v>0</v>
      </c>
      <c r="FF78" s="262">
        <f t="shared" si="214"/>
        <v>0</v>
      </c>
      <c r="FG78" s="310"/>
      <c r="FH78" s="333">
        <f t="shared" si="215"/>
        <v>0</v>
      </c>
      <c r="FI78" s="334">
        <f t="shared" si="216"/>
        <v>0</v>
      </c>
      <c r="FJ78" s="245">
        <f t="shared" si="217"/>
        <v>0</v>
      </c>
      <c r="FK78" s="245">
        <f t="shared" si="217"/>
        <v>0</v>
      </c>
      <c r="FL78" s="245">
        <f t="shared" si="217"/>
        <v>0</v>
      </c>
      <c r="FM78" s="245">
        <f t="shared" si="217"/>
        <v>0</v>
      </c>
      <c r="FN78" s="170">
        <f t="shared" si="218"/>
        <v>0</v>
      </c>
      <c r="FO78" s="252">
        <f t="shared" si="219"/>
        <v>0</v>
      </c>
      <c r="FP78" s="252">
        <f t="shared" si="220"/>
        <v>0</v>
      </c>
      <c r="FQ78" s="252">
        <f t="shared" si="221"/>
        <v>0</v>
      </c>
      <c r="FR78" s="252">
        <f t="shared" si="222"/>
        <v>0</v>
      </c>
      <c r="FS78" s="252">
        <f t="shared" si="223"/>
        <v>0</v>
      </c>
      <c r="FT78" s="252">
        <f t="shared" si="224"/>
        <v>0</v>
      </c>
      <c r="FU78" s="252">
        <f t="shared" si="225"/>
        <v>0</v>
      </c>
      <c r="FV78" s="252">
        <f t="shared" si="226"/>
        <v>0</v>
      </c>
      <c r="FW78" s="252">
        <f t="shared" si="227"/>
        <v>0</v>
      </c>
      <c r="FX78" s="252">
        <f t="shared" si="228"/>
        <v>0</v>
      </c>
      <c r="FY78" s="252">
        <f t="shared" si="229"/>
        <v>0</v>
      </c>
      <c r="FZ78" s="252">
        <f t="shared" si="230"/>
        <v>0</v>
      </c>
      <c r="GA78" s="252">
        <f t="shared" si="231"/>
        <v>0</v>
      </c>
      <c r="GB78" s="252">
        <f t="shared" si="232"/>
        <v>0</v>
      </c>
      <c r="GC78" s="252">
        <f t="shared" si="233"/>
        <v>0</v>
      </c>
      <c r="GD78" s="252">
        <f t="shared" si="234"/>
        <v>0</v>
      </c>
      <c r="GE78" s="252">
        <f t="shared" si="235"/>
        <v>0</v>
      </c>
      <c r="GF78" s="253">
        <f t="shared" si="236"/>
        <v>0</v>
      </c>
      <c r="GG78" s="253">
        <f t="shared" si="237"/>
        <v>0</v>
      </c>
      <c r="GH78" s="253">
        <f t="shared" si="238"/>
        <v>0</v>
      </c>
      <c r="GI78" s="253">
        <f t="shared" si="239"/>
        <v>0</v>
      </c>
      <c r="GJ78" s="253">
        <f t="shared" si="240"/>
        <v>0</v>
      </c>
      <c r="GK78" s="253">
        <f t="shared" si="241"/>
        <v>0</v>
      </c>
      <c r="GL78" s="253">
        <f t="shared" si="242"/>
        <v>0</v>
      </c>
      <c r="GM78" s="253">
        <f t="shared" si="243"/>
        <v>0</v>
      </c>
      <c r="GN78" s="253">
        <f t="shared" si="244"/>
        <v>0</v>
      </c>
      <c r="GO78" s="253">
        <f t="shared" si="245"/>
        <v>0</v>
      </c>
      <c r="GP78" s="253">
        <f t="shared" si="246"/>
        <v>0</v>
      </c>
      <c r="GQ78" s="253">
        <f t="shared" si="247"/>
        <v>0</v>
      </c>
      <c r="GR78" s="253">
        <f t="shared" si="248"/>
        <v>0</v>
      </c>
      <c r="GS78" s="253">
        <f t="shared" si="249"/>
        <v>0</v>
      </c>
      <c r="GT78" s="253">
        <f t="shared" si="250"/>
        <v>0</v>
      </c>
      <c r="GU78" s="253">
        <f t="shared" si="251"/>
        <v>0</v>
      </c>
      <c r="GV78" s="253">
        <f t="shared" si="252"/>
        <v>0</v>
      </c>
      <c r="GW78" s="254">
        <f t="shared" si="253"/>
        <v>0</v>
      </c>
      <c r="GX78" s="256">
        <f t="shared" si="254"/>
        <v>0</v>
      </c>
    </row>
    <row r="79" spans="1:206" ht="18" hidden="1" customHeight="1" thickBot="1" x14ac:dyDescent="0.3">
      <c r="A79" s="4"/>
      <c r="B79" s="180"/>
      <c r="C79" s="181"/>
      <c r="D79" s="180"/>
      <c r="E79" s="182"/>
      <c r="F79" s="604"/>
      <c r="G79" s="605"/>
      <c r="H79" s="349"/>
      <c r="I79" s="591"/>
      <c r="J79" s="592"/>
      <c r="K79" s="592"/>
      <c r="L79" s="592"/>
      <c r="M79" s="592"/>
      <c r="N79" s="592"/>
      <c r="O79" s="593"/>
      <c r="P79" s="171"/>
      <c r="Q79" s="171"/>
      <c r="R79" s="171"/>
      <c r="S79" s="304"/>
      <c r="T79" s="182"/>
      <c r="U79" s="235" t="str">
        <f t="shared" si="132"/>
        <v/>
      </c>
      <c r="V79" s="420"/>
      <c r="W79" s="606"/>
      <c r="X79" s="607"/>
      <c r="Y79" s="608"/>
      <c r="Z79" s="609"/>
      <c r="AA79" s="205"/>
      <c r="AB79" s="206"/>
      <c r="AC79" s="206"/>
      <c r="AD79" s="207"/>
      <c r="AE79" s="208"/>
      <c r="AF79" s="214"/>
      <c r="AG79" s="215"/>
      <c r="AH79" s="215"/>
      <c r="AI79" s="222"/>
      <c r="AJ79" s="278"/>
      <c r="AK79" s="598"/>
      <c r="AL79" s="599"/>
      <c r="AM79" s="610"/>
      <c r="AN79" s="611"/>
      <c r="AO79" s="471"/>
      <c r="AP79" s="472"/>
      <c r="AQ79" s="472"/>
      <c r="AR79" s="473"/>
      <c r="AS79" s="602"/>
      <c r="AT79" s="603"/>
      <c r="AU79" s="5"/>
      <c r="AW79" s="418">
        <f t="shared" si="255"/>
        <v>0</v>
      </c>
      <c r="AX79" s="423"/>
      <c r="AY79" s="424"/>
      <c r="AZ79" s="458"/>
      <c r="BD79" s="56"/>
      <c r="BE79" s="56"/>
      <c r="BF79" s="16"/>
      <c r="BG79" s="17" t="str">
        <f t="shared" si="133"/>
        <v/>
      </c>
      <c r="BH79" s="16"/>
      <c r="BI79" s="16"/>
      <c r="BJ79" s="16"/>
      <c r="BK79" s="16"/>
      <c r="BL79" s="239"/>
      <c r="BM79" s="230"/>
      <c r="BN79" s="216" t="b">
        <v>0</v>
      </c>
      <c r="BO79" s="38" t="b">
        <v>0</v>
      </c>
      <c r="BP79" s="270" t="b">
        <v>0</v>
      </c>
      <c r="BR79" s="228">
        <f t="shared" si="134"/>
        <v>0</v>
      </c>
      <c r="BU79" s="219">
        <f t="shared" si="256"/>
        <v>0</v>
      </c>
      <c r="BV79" s="1">
        <f t="shared" si="135"/>
        <v>0</v>
      </c>
      <c r="BX79" s="331">
        <f t="shared" si="136"/>
        <v>0</v>
      </c>
      <c r="BY79" s="332">
        <f t="shared" si="137"/>
        <v>0</v>
      </c>
      <c r="BZ79" s="257">
        <f t="shared" si="138"/>
        <v>0</v>
      </c>
      <c r="CA79" s="258">
        <f t="shared" si="138"/>
        <v>0</v>
      </c>
      <c r="CB79" s="258">
        <f t="shared" si="138"/>
        <v>0</v>
      </c>
      <c r="CC79" s="258">
        <f t="shared" si="138"/>
        <v>0</v>
      </c>
      <c r="CD79" s="170">
        <f t="shared" si="139"/>
        <v>0</v>
      </c>
      <c r="CE79" s="259">
        <f t="shared" si="140"/>
        <v>0</v>
      </c>
      <c r="CF79" s="259">
        <f t="shared" si="141"/>
        <v>0</v>
      </c>
      <c r="CG79" s="259">
        <f t="shared" si="142"/>
        <v>0</v>
      </c>
      <c r="CH79" s="259">
        <f t="shared" si="143"/>
        <v>0</v>
      </c>
      <c r="CI79" s="259">
        <f t="shared" si="144"/>
        <v>0</v>
      </c>
      <c r="CJ79" s="259">
        <f t="shared" si="145"/>
        <v>0</v>
      </c>
      <c r="CK79" s="259">
        <f t="shared" si="146"/>
        <v>0</v>
      </c>
      <c r="CL79" s="259">
        <f t="shared" si="147"/>
        <v>0</v>
      </c>
      <c r="CM79" s="259">
        <f t="shared" si="148"/>
        <v>0</v>
      </c>
      <c r="CN79" s="259">
        <f t="shared" si="149"/>
        <v>0</v>
      </c>
      <c r="CO79" s="259">
        <f t="shared" si="150"/>
        <v>0</v>
      </c>
      <c r="CP79" s="259">
        <f t="shared" si="151"/>
        <v>0</v>
      </c>
      <c r="CQ79" s="259">
        <f t="shared" si="152"/>
        <v>0</v>
      </c>
      <c r="CR79" s="259">
        <f t="shared" si="153"/>
        <v>0</v>
      </c>
      <c r="CS79" s="259">
        <f t="shared" si="154"/>
        <v>0</v>
      </c>
      <c r="CT79" s="259">
        <f t="shared" si="155"/>
        <v>0</v>
      </c>
      <c r="CU79" s="259">
        <f t="shared" si="156"/>
        <v>0</v>
      </c>
      <c r="CV79" s="260">
        <f t="shared" si="157"/>
        <v>0</v>
      </c>
      <c r="CW79" s="260">
        <f t="shared" si="158"/>
        <v>0</v>
      </c>
      <c r="CX79" s="260">
        <f t="shared" si="159"/>
        <v>0</v>
      </c>
      <c r="CY79" s="260">
        <f t="shared" si="160"/>
        <v>0</v>
      </c>
      <c r="CZ79" s="260">
        <f t="shared" si="161"/>
        <v>0</v>
      </c>
      <c r="DA79" s="260">
        <f t="shared" si="162"/>
        <v>0</v>
      </c>
      <c r="DB79" s="260">
        <f t="shared" si="163"/>
        <v>0</v>
      </c>
      <c r="DC79" s="260">
        <f t="shared" si="164"/>
        <v>0</v>
      </c>
      <c r="DD79" s="260">
        <f t="shared" si="165"/>
        <v>0</v>
      </c>
      <c r="DE79" s="260">
        <f t="shared" si="166"/>
        <v>0</v>
      </c>
      <c r="DF79" s="260">
        <f t="shared" si="167"/>
        <v>0</v>
      </c>
      <c r="DG79" s="260">
        <f t="shared" si="168"/>
        <v>0</v>
      </c>
      <c r="DH79" s="260">
        <f t="shared" si="169"/>
        <v>0</v>
      </c>
      <c r="DI79" s="260">
        <f t="shared" si="170"/>
        <v>0</v>
      </c>
      <c r="DJ79" s="260">
        <f t="shared" si="171"/>
        <v>0</v>
      </c>
      <c r="DK79" s="260">
        <f t="shared" si="172"/>
        <v>0</v>
      </c>
      <c r="DL79" s="260">
        <f t="shared" si="173"/>
        <v>0</v>
      </c>
      <c r="DM79" s="261">
        <f t="shared" si="174"/>
        <v>0</v>
      </c>
      <c r="DN79" s="262">
        <f t="shared" si="175"/>
        <v>0</v>
      </c>
      <c r="DO79" s="310"/>
      <c r="DP79" s="333">
        <f t="shared" si="176"/>
        <v>0</v>
      </c>
      <c r="DQ79" s="335">
        <f t="shared" si="257"/>
        <v>0</v>
      </c>
      <c r="DR79" s="263">
        <f t="shared" si="258"/>
        <v>0</v>
      </c>
      <c r="DS79" s="263">
        <f t="shared" si="258"/>
        <v>0</v>
      </c>
      <c r="DT79" s="263">
        <f t="shared" si="258"/>
        <v>0</v>
      </c>
      <c r="DU79" s="263">
        <f t="shared" si="258"/>
        <v>0</v>
      </c>
      <c r="DV79" s="170">
        <f t="shared" si="178"/>
        <v>0</v>
      </c>
      <c r="DW79" s="259">
        <f t="shared" si="179"/>
        <v>0</v>
      </c>
      <c r="DX79" s="259">
        <f t="shared" si="180"/>
        <v>0</v>
      </c>
      <c r="DY79" s="259">
        <f t="shared" si="181"/>
        <v>0</v>
      </c>
      <c r="DZ79" s="259">
        <f t="shared" si="182"/>
        <v>0</v>
      </c>
      <c r="EA79" s="259">
        <f t="shared" si="183"/>
        <v>0</v>
      </c>
      <c r="EB79" s="259">
        <f t="shared" si="184"/>
        <v>0</v>
      </c>
      <c r="EC79" s="259">
        <f t="shared" si="185"/>
        <v>0</v>
      </c>
      <c r="ED79" s="259">
        <f t="shared" si="186"/>
        <v>0</v>
      </c>
      <c r="EE79" s="259">
        <f t="shared" si="187"/>
        <v>0</v>
      </c>
      <c r="EF79" s="259">
        <f t="shared" si="188"/>
        <v>0</v>
      </c>
      <c r="EG79" s="259">
        <f t="shared" si="189"/>
        <v>0</v>
      </c>
      <c r="EH79" s="259">
        <f t="shared" si="190"/>
        <v>0</v>
      </c>
      <c r="EI79" s="259">
        <f t="shared" si="191"/>
        <v>0</v>
      </c>
      <c r="EJ79" s="259">
        <f t="shared" si="192"/>
        <v>0</v>
      </c>
      <c r="EK79" s="259">
        <f t="shared" si="193"/>
        <v>0</v>
      </c>
      <c r="EL79" s="259">
        <f t="shared" si="194"/>
        <v>0</v>
      </c>
      <c r="EM79" s="259">
        <f t="shared" si="195"/>
        <v>0</v>
      </c>
      <c r="EN79" s="260">
        <f t="shared" si="196"/>
        <v>0</v>
      </c>
      <c r="EO79" s="260">
        <f t="shared" si="197"/>
        <v>0</v>
      </c>
      <c r="EP79" s="260">
        <f t="shared" si="198"/>
        <v>0</v>
      </c>
      <c r="EQ79" s="260">
        <f t="shared" si="199"/>
        <v>0</v>
      </c>
      <c r="ER79" s="260">
        <f t="shared" si="200"/>
        <v>0</v>
      </c>
      <c r="ES79" s="260">
        <f t="shared" si="201"/>
        <v>0</v>
      </c>
      <c r="ET79" s="260">
        <f t="shared" si="202"/>
        <v>0</v>
      </c>
      <c r="EU79" s="260">
        <f t="shared" si="203"/>
        <v>0</v>
      </c>
      <c r="EV79" s="260">
        <f t="shared" si="204"/>
        <v>0</v>
      </c>
      <c r="EW79" s="260">
        <f t="shared" si="205"/>
        <v>0</v>
      </c>
      <c r="EX79" s="260">
        <f t="shared" si="206"/>
        <v>0</v>
      </c>
      <c r="EY79" s="260">
        <f t="shared" si="207"/>
        <v>0</v>
      </c>
      <c r="EZ79" s="260">
        <f t="shared" si="208"/>
        <v>0</v>
      </c>
      <c r="FA79" s="260">
        <f t="shared" si="209"/>
        <v>0</v>
      </c>
      <c r="FB79" s="260">
        <f t="shared" si="210"/>
        <v>0</v>
      </c>
      <c r="FC79" s="260">
        <f t="shared" si="211"/>
        <v>0</v>
      </c>
      <c r="FD79" s="260">
        <f t="shared" si="212"/>
        <v>0</v>
      </c>
      <c r="FE79" s="261">
        <f t="shared" si="213"/>
        <v>0</v>
      </c>
      <c r="FF79" s="262">
        <f t="shared" si="214"/>
        <v>0</v>
      </c>
      <c r="FG79" s="310"/>
      <c r="FH79" s="333">
        <f t="shared" si="215"/>
        <v>0</v>
      </c>
      <c r="FI79" s="334">
        <f t="shared" si="216"/>
        <v>0</v>
      </c>
      <c r="FJ79" s="245">
        <f t="shared" si="217"/>
        <v>0</v>
      </c>
      <c r="FK79" s="245">
        <f t="shared" si="217"/>
        <v>0</v>
      </c>
      <c r="FL79" s="245">
        <f t="shared" si="217"/>
        <v>0</v>
      </c>
      <c r="FM79" s="245">
        <f t="shared" si="217"/>
        <v>0</v>
      </c>
      <c r="FN79" s="170">
        <f t="shared" si="218"/>
        <v>0</v>
      </c>
      <c r="FO79" s="252">
        <f t="shared" si="219"/>
        <v>0</v>
      </c>
      <c r="FP79" s="252">
        <f t="shared" si="220"/>
        <v>0</v>
      </c>
      <c r="FQ79" s="252">
        <f t="shared" si="221"/>
        <v>0</v>
      </c>
      <c r="FR79" s="252">
        <f t="shared" si="222"/>
        <v>0</v>
      </c>
      <c r="FS79" s="252">
        <f t="shared" si="223"/>
        <v>0</v>
      </c>
      <c r="FT79" s="252">
        <f t="shared" si="224"/>
        <v>0</v>
      </c>
      <c r="FU79" s="252">
        <f t="shared" si="225"/>
        <v>0</v>
      </c>
      <c r="FV79" s="252">
        <f t="shared" si="226"/>
        <v>0</v>
      </c>
      <c r="FW79" s="252">
        <f t="shared" si="227"/>
        <v>0</v>
      </c>
      <c r="FX79" s="252">
        <f t="shared" si="228"/>
        <v>0</v>
      </c>
      <c r="FY79" s="252">
        <f t="shared" si="229"/>
        <v>0</v>
      </c>
      <c r="FZ79" s="252">
        <f t="shared" si="230"/>
        <v>0</v>
      </c>
      <c r="GA79" s="252">
        <f t="shared" si="231"/>
        <v>0</v>
      </c>
      <c r="GB79" s="252">
        <f t="shared" si="232"/>
        <v>0</v>
      </c>
      <c r="GC79" s="252">
        <f t="shared" si="233"/>
        <v>0</v>
      </c>
      <c r="GD79" s="252">
        <f t="shared" si="234"/>
        <v>0</v>
      </c>
      <c r="GE79" s="252">
        <f t="shared" si="235"/>
        <v>0</v>
      </c>
      <c r="GF79" s="253">
        <f t="shared" si="236"/>
        <v>0</v>
      </c>
      <c r="GG79" s="253">
        <f t="shared" si="237"/>
        <v>0</v>
      </c>
      <c r="GH79" s="253">
        <f t="shared" si="238"/>
        <v>0</v>
      </c>
      <c r="GI79" s="253">
        <f t="shared" si="239"/>
        <v>0</v>
      </c>
      <c r="GJ79" s="253">
        <f t="shared" si="240"/>
        <v>0</v>
      </c>
      <c r="GK79" s="253">
        <f t="shared" si="241"/>
        <v>0</v>
      </c>
      <c r="GL79" s="253">
        <f t="shared" si="242"/>
        <v>0</v>
      </c>
      <c r="GM79" s="253">
        <f t="shared" si="243"/>
        <v>0</v>
      </c>
      <c r="GN79" s="253">
        <f t="shared" si="244"/>
        <v>0</v>
      </c>
      <c r="GO79" s="253">
        <f t="shared" si="245"/>
        <v>0</v>
      </c>
      <c r="GP79" s="253">
        <f t="shared" si="246"/>
        <v>0</v>
      </c>
      <c r="GQ79" s="253">
        <f t="shared" si="247"/>
        <v>0</v>
      </c>
      <c r="GR79" s="253">
        <f t="shared" si="248"/>
        <v>0</v>
      </c>
      <c r="GS79" s="253">
        <f t="shared" si="249"/>
        <v>0</v>
      </c>
      <c r="GT79" s="253">
        <f t="shared" si="250"/>
        <v>0</v>
      </c>
      <c r="GU79" s="253">
        <f t="shared" si="251"/>
        <v>0</v>
      </c>
      <c r="GV79" s="253">
        <f t="shared" si="252"/>
        <v>0</v>
      </c>
      <c r="GW79" s="254">
        <f t="shared" si="253"/>
        <v>0</v>
      </c>
      <c r="GX79" s="256">
        <f t="shared" si="254"/>
        <v>0</v>
      </c>
    </row>
    <row r="80" spans="1:206" ht="18" hidden="1" customHeight="1" thickBot="1" x14ac:dyDescent="0.3">
      <c r="A80" s="4"/>
      <c r="B80" s="351"/>
      <c r="C80" s="352"/>
      <c r="D80" s="272"/>
      <c r="E80" s="353"/>
      <c r="F80" s="589"/>
      <c r="G80" s="590"/>
      <c r="H80" s="354"/>
      <c r="I80" s="591"/>
      <c r="J80" s="592"/>
      <c r="K80" s="592"/>
      <c r="L80" s="592"/>
      <c r="M80" s="592"/>
      <c r="N80" s="592"/>
      <c r="O80" s="593"/>
      <c r="P80" s="355"/>
      <c r="Q80" s="355"/>
      <c r="R80" s="355"/>
      <c r="S80" s="356"/>
      <c r="T80" s="353"/>
      <c r="U80" s="415" t="str">
        <f t="shared" si="132"/>
        <v/>
      </c>
      <c r="V80" s="440"/>
      <c r="W80" s="594"/>
      <c r="X80" s="595"/>
      <c r="Y80" s="596"/>
      <c r="Z80" s="597"/>
      <c r="AA80" s="357"/>
      <c r="AB80" s="358"/>
      <c r="AC80" s="358"/>
      <c r="AD80" s="359"/>
      <c r="AE80" s="401"/>
      <c r="AF80" s="214"/>
      <c r="AG80" s="215"/>
      <c r="AH80" s="215"/>
      <c r="AI80" s="222"/>
      <c r="AJ80" s="278"/>
      <c r="AK80" s="598"/>
      <c r="AL80" s="599"/>
      <c r="AM80" s="600"/>
      <c r="AN80" s="601"/>
      <c r="AO80" s="474"/>
      <c r="AP80" s="475"/>
      <c r="AQ80" s="475"/>
      <c r="AR80" s="476"/>
      <c r="AS80" s="569"/>
      <c r="AT80" s="570"/>
      <c r="AU80" s="5"/>
      <c r="AW80" s="418">
        <f t="shared" si="255"/>
        <v>0</v>
      </c>
      <c r="AX80" s="423"/>
      <c r="AY80" s="424"/>
      <c r="AZ80" s="458"/>
      <c r="BD80" s="56"/>
      <c r="BE80" s="56"/>
      <c r="BF80" s="16"/>
      <c r="BG80" s="17" t="str">
        <f t="shared" si="133"/>
        <v/>
      </c>
      <c r="BH80" s="16"/>
      <c r="BI80" s="16"/>
      <c r="BJ80" s="16"/>
      <c r="BK80" s="16"/>
      <c r="BL80" s="239"/>
      <c r="BM80" s="230"/>
      <c r="BN80" s="216" t="b">
        <v>0</v>
      </c>
      <c r="BO80" s="38" t="b">
        <v>0</v>
      </c>
      <c r="BP80" s="270" t="b">
        <v>0</v>
      </c>
      <c r="BR80" s="228">
        <f t="shared" si="134"/>
        <v>0</v>
      </c>
      <c r="BU80" s="219">
        <f t="shared" si="256"/>
        <v>0</v>
      </c>
      <c r="BV80" s="1">
        <f t="shared" si="135"/>
        <v>0</v>
      </c>
      <c r="BX80" s="331">
        <f t="shared" si="136"/>
        <v>0</v>
      </c>
      <c r="BY80" s="332">
        <f t="shared" si="137"/>
        <v>0</v>
      </c>
      <c r="BZ80" s="257">
        <f t="shared" ref="BZ80:CC80" si="259">+AO80</f>
        <v>0</v>
      </c>
      <c r="CA80" s="258">
        <f t="shared" si="259"/>
        <v>0</v>
      </c>
      <c r="CB80" s="258">
        <f t="shared" si="259"/>
        <v>0</v>
      </c>
      <c r="CC80" s="258">
        <f t="shared" si="259"/>
        <v>0</v>
      </c>
      <c r="CD80" s="170">
        <f t="shared" si="139"/>
        <v>0</v>
      </c>
      <c r="CE80" s="259">
        <f t="shared" si="140"/>
        <v>0</v>
      </c>
      <c r="CF80" s="259">
        <f t="shared" si="141"/>
        <v>0</v>
      </c>
      <c r="CG80" s="259">
        <f t="shared" si="142"/>
        <v>0</v>
      </c>
      <c r="CH80" s="259">
        <f t="shared" si="143"/>
        <v>0</v>
      </c>
      <c r="CI80" s="259">
        <f t="shared" si="144"/>
        <v>0</v>
      </c>
      <c r="CJ80" s="259">
        <f t="shared" si="145"/>
        <v>0</v>
      </c>
      <c r="CK80" s="259">
        <f t="shared" si="146"/>
        <v>0</v>
      </c>
      <c r="CL80" s="259">
        <f t="shared" si="147"/>
        <v>0</v>
      </c>
      <c r="CM80" s="259">
        <f t="shared" si="148"/>
        <v>0</v>
      </c>
      <c r="CN80" s="259">
        <f t="shared" si="149"/>
        <v>0</v>
      </c>
      <c r="CO80" s="259">
        <f t="shared" si="150"/>
        <v>0</v>
      </c>
      <c r="CP80" s="259">
        <f t="shared" si="151"/>
        <v>0</v>
      </c>
      <c r="CQ80" s="259">
        <f t="shared" si="152"/>
        <v>0</v>
      </c>
      <c r="CR80" s="259">
        <f t="shared" si="153"/>
        <v>0</v>
      </c>
      <c r="CS80" s="259">
        <f t="shared" si="154"/>
        <v>0</v>
      </c>
      <c r="CT80" s="259">
        <f t="shared" si="155"/>
        <v>0</v>
      </c>
      <c r="CU80" s="259">
        <f t="shared" si="156"/>
        <v>0</v>
      </c>
      <c r="CV80" s="260">
        <f t="shared" si="157"/>
        <v>0</v>
      </c>
      <c r="CW80" s="260">
        <f t="shared" si="158"/>
        <v>0</v>
      </c>
      <c r="CX80" s="260">
        <f t="shared" si="159"/>
        <v>0</v>
      </c>
      <c r="CY80" s="260">
        <f t="shared" si="160"/>
        <v>0</v>
      </c>
      <c r="CZ80" s="260">
        <f t="shared" si="161"/>
        <v>0</v>
      </c>
      <c r="DA80" s="260">
        <f t="shared" si="162"/>
        <v>0</v>
      </c>
      <c r="DB80" s="260">
        <f t="shared" si="163"/>
        <v>0</v>
      </c>
      <c r="DC80" s="260">
        <f t="shared" si="164"/>
        <v>0</v>
      </c>
      <c r="DD80" s="260">
        <f t="shared" si="165"/>
        <v>0</v>
      </c>
      <c r="DE80" s="260">
        <f t="shared" si="166"/>
        <v>0</v>
      </c>
      <c r="DF80" s="260">
        <f t="shared" si="167"/>
        <v>0</v>
      </c>
      <c r="DG80" s="260">
        <f t="shared" si="168"/>
        <v>0</v>
      </c>
      <c r="DH80" s="260">
        <f t="shared" si="169"/>
        <v>0</v>
      </c>
      <c r="DI80" s="260">
        <f t="shared" si="170"/>
        <v>0</v>
      </c>
      <c r="DJ80" s="260">
        <f t="shared" si="171"/>
        <v>0</v>
      </c>
      <c r="DK80" s="260">
        <f t="shared" si="172"/>
        <v>0</v>
      </c>
      <c r="DL80" s="260">
        <f t="shared" si="173"/>
        <v>0</v>
      </c>
      <c r="DM80" s="261">
        <f t="shared" si="174"/>
        <v>0</v>
      </c>
      <c r="DN80" s="262">
        <f t="shared" si="175"/>
        <v>0</v>
      </c>
      <c r="DO80" s="310"/>
      <c r="DP80" s="333">
        <f t="shared" si="176"/>
        <v>0</v>
      </c>
      <c r="DQ80" s="335">
        <f t="shared" si="257"/>
        <v>0</v>
      </c>
      <c r="DR80" s="263">
        <f t="shared" si="258"/>
        <v>0</v>
      </c>
      <c r="DS80" s="263">
        <f t="shared" si="258"/>
        <v>0</v>
      </c>
      <c r="DT80" s="263">
        <f t="shared" si="258"/>
        <v>0</v>
      </c>
      <c r="DU80" s="263">
        <f t="shared" si="258"/>
        <v>0</v>
      </c>
      <c r="DV80" s="170">
        <f t="shared" si="178"/>
        <v>0</v>
      </c>
      <c r="DW80" s="259">
        <f t="shared" si="179"/>
        <v>0</v>
      </c>
      <c r="DX80" s="259">
        <f t="shared" si="180"/>
        <v>0</v>
      </c>
      <c r="DY80" s="259">
        <f t="shared" si="181"/>
        <v>0</v>
      </c>
      <c r="DZ80" s="259">
        <f t="shared" si="182"/>
        <v>0</v>
      </c>
      <c r="EA80" s="259">
        <f t="shared" si="183"/>
        <v>0</v>
      </c>
      <c r="EB80" s="259">
        <f t="shared" si="184"/>
        <v>0</v>
      </c>
      <c r="EC80" s="259">
        <f t="shared" si="185"/>
        <v>0</v>
      </c>
      <c r="ED80" s="259">
        <f t="shared" si="186"/>
        <v>0</v>
      </c>
      <c r="EE80" s="259">
        <f t="shared" si="187"/>
        <v>0</v>
      </c>
      <c r="EF80" s="259">
        <f t="shared" si="188"/>
        <v>0</v>
      </c>
      <c r="EG80" s="259">
        <f t="shared" si="189"/>
        <v>0</v>
      </c>
      <c r="EH80" s="259">
        <f t="shared" si="190"/>
        <v>0</v>
      </c>
      <c r="EI80" s="259">
        <f t="shared" si="191"/>
        <v>0</v>
      </c>
      <c r="EJ80" s="259">
        <f t="shared" si="192"/>
        <v>0</v>
      </c>
      <c r="EK80" s="259">
        <f t="shared" si="193"/>
        <v>0</v>
      </c>
      <c r="EL80" s="259">
        <f t="shared" si="194"/>
        <v>0</v>
      </c>
      <c r="EM80" s="259">
        <f t="shared" si="195"/>
        <v>0</v>
      </c>
      <c r="EN80" s="260">
        <f t="shared" si="196"/>
        <v>0</v>
      </c>
      <c r="EO80" s="260">
        <f t="shared" si="197"/>
        <v>0</v>
      </c>
      <c r="EP80" s="260">
        <f t="shared" si="198"/>
        <v>0</v>
      </c>
      <c r="EQ80" s="260">
        <f t="shared" si="199"/>
        <v>0</v>
      </c>
      <c r="ER80" s="260">
        <f t="shared" si="200"/>
        <v>0</v>
      </c>
      <c r="ES80" s="260">
        <f t="shared" si="201"/>
        <v>0</v>
      </c>
      <c r="ET80" s="260">
        <f t="shared" si="202"/>
        <v>0</v>
      </c>
      <c r="EU80" s="260">
        <f t="shared" si="203"/>
        <v>0</v>
      </c>
      <c r="EV80" s="260">
        <f t="shared" si="204"/>
        <v>0</v>
      </c>
      <c r="EW80" s="260">
        <f t="shared" si="205"/>
        <v>0</v>
      </c>
      <c r="EX80" s="260">
        <f t="shared" si="206"/>
        <v>0</v>
      </c>
      <c r="EY80" s="260">
        <f t="shared" si="207"/>
        <v>0</v>
      </c>
      <c r="EZ80" s="260">
        <f t="shared" si="208"/>
        <v>0</v>
      </c>
      <c r="FA80" s="260">
        <f t="shared" si="209"/>
        <v>0</v>
      </c>
      <c r="FB80" s="260">
        <f t="shared" si="210"/>
        <v>0</v>
      </c>
      <c r="FC80" s="260">
        <f t="shared" si="211"/>
        <v>0</v>
      </c>
      <c r="FD80" s="260">
        <f t="shared" si="212"/>
        <v>0</v>
      </c>
      <c r="FE80" s="261">
        <f t="shared" si="213"/>
        <v>0</v>
      </c>
      <c r="FF80" s="262">
        <f t="shared" si="214"/>
        <v>0</v>
      </c>
      <c r="FG80" s="310"/>
      <c r="FH80" s="333">
        <f t="shared" si="215"/>
        <v>0</v>
      </c>
      <c r="FI80" s="334">
        <f t="shared" si="216"/>
        <v>0</v>
      </c>
      <c r="FJ80" s="245">
        <f t="shared" si="217"/>
        <v>0</v>
      </c>
      <c r="FK80" s="245">
        <f t="shared" si="217"/>
        <v>0</v>
      </c>
      <c r="FL80" s="245">
        <f t="shared" si="217"/>
        <v>0</v>
      </c>
      <c r="FM80" s="245">
        <f t="shared" si="217"/>
        <v>0</v>
      </c>
      <c r="FN80" s="170">
        <f t="shared" si="218"/>
        <v>0</v>
      </c>
      <c r="FO80" s="252">
        <f t="shared" si="219"/>
        <v>0</v>
      </c>
      <c r="FP80" s="252">
        <f t="shared" si="220"/>
        <v>0</v>
      </c>
      <c r="FQ80" s="252">
        <f t="shared" si="221"/>
        <v>0</v>
      </c>
      <c r="FR80" s="252">
        <f t="shared" si="222"/>
        <v>0</v>
      </c>
      <c r="FS80" s="252">
        <f t="shared" si="223"/>
        <v>0</v>
      </c>
      <c r="FT80" s="252">
        <f t="shared" si="224"/>
        <v>0</v>
      </c>
      <c r="FU80" s="252">
        <f t="shared" si="225"/>
        <v>0</v>
      </c>
      <c r="FV80" s="252">
        <f t="shared" si="226"/>
        <v>0</v>
      </c>
      <c r="FW80" s="252">
        <f t="shared" si="227"/>
        <v>0</v>
      </c>
      <c r="FX80" s="252">
        <f t="shared" si="228"/>
        <v>0</v>
      </c>
      <c r="FY80" s="252">
        <f t="shared" si="229"/>
        <v>0</v>
      </c>
      <c r="FZ80" s="252">
        <f t="shared" si="230"/>
        <v>0</v>
      </c>
      <c r="GA80" s="252">
        <f t="shared" si="231"/>
        <v>0</v>
      </c>
      <c r="GB80" s="252">
        <f t="shared" si="232"/>
        <v>0</v>
      </c>
      <c r="GC80" s="252">
        <f t="shared" si="233"/>
        <v>0</v>
      </c>
      <c r="GD80" s="252">
        <f t="shared" si="234"/>
        <v>0</v>
      </c>
      <c r="GE80" s="252">
        <f t="shared" si="235"/>
        <v>0</v>
      </c>
      <c r="GF80" s="253">
        <f t="shared" si="236"/>
        <v>0</v>
      </c>
      <c r="GG80" s="253">
        <f t="shared" si="237"/>
        <v>0</v>
      </c>
      <c r="GH80" s="253">
        <f t="shared" si="238"/>
        <v>0</v>
      </c>
      <c r="GI80" s="253">
        <f t="shared" si="239"/>
        <v>0</v>
      </c>
      <c r="GJ80" s="253">
        <f t="shared" si="240"/>
        <v>0</v>
      </c>
      <c r="GK80" s="253">
        <f t="shared" si="241"/>
        <v>0</v>
      </c>
      <c r="GL80" s="253">
        <f t="shared" si="242"/>
        <v>0</v>
      </c>
      <c r="GM80" s="253">
        <f t="shared" si="243"/>
        <v>0</v>
      </c>
      <c r="GN80" s="253">
        <f t="shared" si="244"/>
        <v>0</v>
      </c>
      <c r="GO80" s="253">
        <f t="shared" si="245"/>
        <v>0</v>
      </c>
      <c r="GP80" s="253">
        <f t="shared" si="246"/>
        <v>0</v>
      </c>
      <c r="GQ80" s="253">
        <f t="shared" si="247"/>
        <v>0</v>
      </c>
      <c r="GR80" s="253">
        <f t="shared" si="248"/>
        <v>0</v>
      </c>
      <c r="GS80" s="253">
        <f t="shared" si="249"/>
        <v>0</v>
      </c>
      <c r="GT80" s="253">
        <f t="shared" si="250"/>
        <v>0</v>
      </c>
      <c r="GU80" s="253">
        <f t="shared" si="251"/>
        <v>0</v>
      </c>
      <c r="GV80" s="253">
        <f t="shared" si="252"/>
        <v>0</v>
      </c>
      <c r="GW80" s="254">
        <f t="shared" si="253"/>
        <v>0</v>
      </c>
      <c r="GX80" s="256">
        <f t="shared" si="254"/>
        <v>0</v>
      </c>
    </row>
    <row r="81" spans="1:120" ht="15" hidden="1" customHeight="1" thickBot="1" x14ac:dyDescent="0.3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360" t="s">
        <v>44</v>
      </c>
      <c r="W81" s="571">
        <f>SUM(W58:X80,Y58:Z80)</f>
        <v>0</v>
      </c>
      <c r="X81" s="572"/>
      <c r="Y81" s="572"/>
      <c r="Z81" s="573"/>
      <c r="AA81" s="8"/>
      <c r="AB81" s="574" t="s">
        <v>50</v>
      </c>
      <c r="AC81" s="574"/>
      <c r="AD81" s="574"/>
      <c r="AE81" s="574"/>
      <c r="AF81" s="574"/>
      <c r="AG81" s="8"/>
      <c r="AH81" s="8"/>
      <c r="AI81" s="8"/>
      <c r="AJ81" s="8"/>
      <c r="AK81" s="361" t="s">
        <v>45</v>
      </c>
      <c r="AL81" s="362"/>
      <c r="AM81" s="362"/>
      <c r="AN81" s="362"/>
      <c r="AO81" s="575" t="str">
        <f>IF(+$AO$41=0,"",+$AO$41)</f>
        <v/>
      </c>
      <c r="AP81" s="575"/>
      <c r="AQ81" s="575"/>
      <c r="AR81" s="561"/>
      <c r="AS81" s="561"/>
      <c r="AT81" s="561"/>
      <c r="AU81" s="562"/>
      <c r="AV81" s="30"/>
      <c r="AZ81" s="456"/>
      <c r="BD81" s="56"/>
      <c r="BE81" s="56"/>
      <c r="BF81" s="16"/>
      <c r="BG81" s="17"/>
      <c r="BH81" s="16"/>
      <c r="BI81" s="16"/>
      <c r="BJ81" s="16"/>
      <c r="BK81" s="16"/>
      <c r="BL81" s="239"/>
      <c r="BM81" s="16"/>
      <c r="BN81" s="16"/>
      <c r="BP81" s="16"/>
      <c r="BQ81" s="16"/>
      <c r="BR81" s="35">
        <f>SUM(BR58:BR80)</f>
        <v>0</v>
      </c>
      <c r="BS81" s="16"/>
      <c r="BU81" s="232">
        <f>SUM(BU58:BU80,BU30:BU40)</f>
        <v>0</v>
      </c>
      <c r="BV81" s="244">
        <f>SUM(BV58:BV80,BV30:BV40)</f>
        <v>0</v>
      </c>
      <c r="BZ81" s="61"/>
      <c r="CA81" s="61"/>
      <c r="CB81" s="61"/>
      <c r="CC81" s="52"/>
      <c r="CD81" s="62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4"/>
      <c r="CW81" s="62"/>
      <c r="CX81"/>
      <c r="CY81" s="65"/>
      <c r="CZ81" s="66"/>
      <c r="DA81" s="66"/>
      <c r="DB81" s="62"/>
      <c r="DC81"/>
      <c r="DD81" s="64"/>
      <c r="DE81" s="62"/>
      <c r="DF81"/>
      <c r="DG81" s="65"/>
      <c r="DH81" s="66"/>
      <c r="DI81" s="66"/>
      <c r="DJ81" s="62"/>
      <c r="DK81"/>
      <c r="DL81" s="64"/>
      <c r="DM81" s="62"/>
      <c r="DN81"/>
      <c r="DO81"/>
      <c r="DP81"/>
    </row>
    <row r="82" spans="1:120" ht="8.25" hidden="1" customHeight="1" x14ac:dyDescent="0.25">
      <c r="A82" s="4"/>
      <c r="P82" s="576" t="s">
        <v>52</v>
      </c>
      <c r="Q82" s="576"/>
      <c r="R82" s="576"/>
      <c r="S82" s="576"/>
      <c r="T82" s="576"/>
      <c r="U82" s="576"/>
      <c r="V82" s="576"/>
      <c r="W82" s="577">
        <f>+W81+W41</f>
        <v>0</v>
      </c>
      <c r="X82" s="578"/>
      <c r="Y82" s="578"/>
      <c r="Z82" s="579"/>
      <c r="AA82" s="583" t="str">
        <f>IF(+$AA$42="","",$AA$42)</f>
        <v/>
      </c>
      <c r="AB82" s="584"/>
      <c r="AC82" s="584"/>
      <c r="AD82" s="584"/>
      <c r="AE82" s="584"/>
      <c r="AF82" s="584"/>
      <c r="AG82" s="584"/>
      <c r="AH82" s="585"/>
      <c r="AK82" s="18" t="s">
        <v>278</v>
      </c>
      <c r="AU82" s="5"/>
      <c r="AV82" s="5"/>
      <c r="AZ82" s="456"/>
      <c r="BD82" s="16"/>
      <c r="BE82" s="16"/>
      <c r="BF82" s="16"/>
      <c r="BG82" s="17"/>
      <c r="BH82" s="16"/>
      <c r="BI82" s="16"/>
      <c r="BJ82" s="16"/>
      <c r="BK82" s="16"/>
      <c r="BL82" s="239"/>
      <c r="BM82" s="16"/>
      <c r="BN82" s="16"/>
      <c r="BO82" s="16"/>
      <c r="BP82" s="16"/>
      <c r="BQ82" s="16"/>
      <c r="BR82" s="16"/>
      <c r="BS82" s="16"/>
      <c r="BZ82" s="61"/>
      <c r="CA82" s="61"/>
      <c r="CB82" s="61"/>
      <c r="CC82" s="52"/>
      <c r="CD82" s="62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4"/>
      <c r="CW82" s="62"/>
      <c r="CX82"/>
      <c r="CY82" s="65"/>
      <c r="CZ82" s="66"/>
      <c r="DA82" s="66"/>
      <c r="DB82" s="62"/>
      <c r="DC82"/>
      <c r="DD82" s="64"/>
      <c r="DE82" s="62"/>
      <c r="DF82"/>
      <c r="DG82" s="65"/>
      <c r="DH82" s="66"/>
      <c r="DI82" s="66"/>
      <c r="DJ82" s="62"/>
      <c r="DK82"/>
      <c r="DL82" s="64"/>
      <c r="DM82" s="62"/>
      <c r="DN82"/>
      <c r="DO82"/>
      <c r="DP82"/>
    </row>
    <row r="83" spans="1:120" ht="12.75" hidden="1" customHeight="1" x14ac:dyDescent="0.25">
      <c r="A83" s="4"/>
      <c r="B83" s="19" t="s">
        <v>46</v>
      </c>
      <c r="E83" s="551"/>
      <c r="F83" s="551"/>
      <c r="G83" s="551"/>
      <c r="H83" s="551"/>
      <c r="I83" s="551"/>
      <c r="J83" s="551"/>
      <c r="K83" s="551"/>
      <c r="L83" s="551"/>
      <c r="M83" s="551"/>
      <c r="N83" s="551"/>
      <c r="O83" s="551"/>
      <c r="P83" s="576"/>
      <c r="Q83" s="576"/>
      <c r="R83" s="576"/>
      <c r="S83" s="576"/>
      <c r="T83" s="576"/>
      <c r="U83" s="576"/>
      <c r="V83" s="576"/>
      <c r="W83" s="580"/>
      <c r="X83" s="581"/>
      <c r="Y83" s="581"/>
      <c r="Z83" s="582"/>
      <c r="AA83" s="586"/>
      <c r="AB83" s="587"/>
      <c r="AC83" s="587"/>
      <c r="AD83" s="587"/>
      <c r="AE83" s="587"/>
      <c r="AF83" s="587"/>
      <c r="AG83" s="587"/>
      <c r="AH83" s="588"/>
      <c r="AI83" s="5"/>
      <c r="AK83" s="552" t="str">
        <f>IF(+AK43="","",+AK43)</f>
        <v/>
      </c>
      <c r="AL83" s="553"/>
      <c r="AM83" s="553"/>
      <c r="AN83" s="553"/>
      <c r="AO83" s="553"/>
      <c r="AP83" s="553"/>
      <c r="AQ83" s="553"/>
      <c r="AR83" s="553"/>
      <c r="AS83" s="553"/>
      <c r="AT83" s="553"/>
      <c r="AU83" s="554"/>
      <c r="AV83" s="15"/>
      <c r="AW83" s="18"/>
      <c r="AX83" s="422"/>
      <c r="AY83" s="422"/>
      <c r="AZ83" s="460"/>
      <c r="BA83" s="18"/>
      <c r="BB83" s="18"/>
      <c r="BD83" s="16"/>
      <c r="BE83" s="16"/>
      <c r="BF83" s="16"/>
      <c r="BG83" s="17"/>
      <c r="BH83" s="16"/>
      <c r="BI83" s="16"/>
      <c r="BJ83" s="16"/>
      <c r="BK83" s="16"/>
      <c r="BL83" s="239"/>
      <c r="BM83" s="16"/>
      <c r="BN83" s="16"/>
      <c r="BO83" s="16"/>
      <c r="BP83" s="16"/>
      <c r="BQ83" s="16"/>
      <c r="BR83" s="16"/>
      <c r="BS83" s="16"/>
      <c r="BZ83" s="61"/>
      <c r="CA83" s="61"/>
      <c r="CB83" s="61"/>
      <c r="CC83" s="52"/>
      <c r="CD83" s="62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4"/>
      <c r="CW83" s="62"/>
      <c r="CX83"/>
      <c r="CY83" s="65"/>
      <c r="CZ83" s="66"/>
      <c r="DA83" s="66"/>
      <c r="DB83" s="62"/>
      <c r="DC83"/>
      <c r="DD83" s="64"/>
      <c r="DE83" s="62"/>
      <c r="DF83"/>
      <c r="DG83" s="65"/>
      <c r="DH83" s="66"/>
      <c r="DI83" s="66"/>
      <c r="DJ83" s="62"/>
      <c r="DK83"/>
      <c r="DL83" s="64"/>
      <c r="DM83" s="62"/>
      <c r="DN83"/>
      <c r="DO83"/>
      <c r="DP83"/>
    </row>
    <row r="84" spans="1:120" ht="12.75" hidden="1" customHeight="1" x14ac:dyDescent="0.25">
      <c r="A84" s="4"/>
      <c r="B84" s="545"/>
      <c r="C84" s="545"/>
      <c r="D84" s="545"/>
      <c r="E84" s="545"/>
      <c r="F84" s="545"/>
      <c r="G84" s="545"/>
      <c r="H84" s="545"/>
      <c r="I84" s="545"/>
      <c r="J84" s="545"/>
      <c r="K84" s="545"/>
      <c r="L84" s="545"/>
      <c r="M84" s="545"/>
      <c r="N84" s="545"/>
      <c r="O84" s="545"/>
      <c r="P84" s="545"/>
      <c r="Q84" s="545"/>
      <c r="R84" s="545"/>
      <c r="S84" s="545"/>
      <c r="T84" s="545"/>
      <c r="U84" s="545"/>
      <c r="V84" s="545"/>
      <c r="W84" s="545"/>
      <c r="X84" s="545"/>
      <c r="Y84" s="545"/>
      <c r="AA84" s="560"/>
      <c r="AB84" s="561"/>
      <c r="AC84" s="561"/>
      <c r="AD84" s="561"/>
      <c r="AE84" s="561"/>
      <c r="AF84" s="561"/>
      <c r="AG84" s="561"/>
      <c r="AH84" s="562"/>
      <c r="AK84" s="555"/>
      <c r="AL84" s="556"/>
      <c r="AM84" s="556"/>
      <c r="AN84" s="556"/>
      <c r="AO84" s="556"/>
      <c r="AP84" s="556"/>
      <c r="AQ84" s="556"/>
      <c r="AR84" s="556"/>
      <c r="AS84" s="556"/>
      <c r="AT84" s="556"/>
      <c r="AU84" s="557"/>
      <c r="AV84" s="15"/>
      <c r="AW84" s="18"/>
      <c r="AX84" s="422"/>
      <c r="AY84" s="422"/>
      <c r="AZ84" s="460"/>
      <c r="BA84" s="18"/>
      <c r="BB84" s="18"/>
      <c r="BD84" s="16"/>
      <c r="BE84" s="16"/>
      <c r="BF84" s="16"/>
      <c r="BG84" s="17"/>
      <c r="BH84" s="16"/>
      <c r="BI84" s="16"/>
      <c r="BJ84" s="16"/>
      <c r="BK84" s="16"/>
      <c r="BL84" s="239"/>
      <c r="BM84" s="16"/>
      <c r="BN84" s="16"/>
      <c r="BO84" s="16"/>
      <c r="BP84" s="16"/>
      <c r="BQ84" s="16"/>
      <c r="BR84" s="16"/>
      <c r="BS84" s="16"/>
      <c r="BZ84" s="61"/>
      <c r="CA84" s="61"/>
      <c r="CB84" s="61"/>
      <c r="CC84" s="52"/>
      <c r="CD84" s="62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4"/>
      <c r="CW84" s="62"/>
      <c r="CX84"/>
      <c r="CY84" s="65"/>
      <c r="CZ84" s="66"/>
      <c r="DA84" s="66"/>
      <c r="DB84" s="62"/>
      <c r="DC84"/>
      <c r="DD84" s="64"/>
      <c r="DE84" s="62"/>
      <c r="DF84"/>
      <c r="DG84" s="65"/>
      <c r="DH84" s="66"/>
      <c r="DI84" s="66"/>
      <c r="DJ84" s="62"/>
      <c r="DK84"/>
      <c r="DL84" s="64"/>
      <c r="DM84" s="62"/>
      <c r="DN84"/>
      <c r="DO84"/>
      <c r="DP84"/>
    </row>
    <row r="85" spans="1:120" ht="12.75" hidden="1" customHeight="1" x14ac:dyDescent="0.25">
      <c r="A85" s="4"/>
      <c r="B85" s="545"/>
      <c r="C85" s="545"/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AA85" s="563"/>
      <c r="AB85" s="564"/>
      <c r="AC85" s="564"/>
      <c r="AD85" s="564"/>
      <c r="AE85" s="564"/>
      <c r="AF85" s="564"/>
      <c r="AG85" s="564"/>
      <c r="AH85" s="565"/>
      <c r="AK85" s="555"/>
      <c r="AL85" s="556"/>
      <c r="AM85" s="556"/>
      <c r="AN85" s="556"/>
      <c r="AO85" s="556"/>
      <c r="AP85" s="556"/>
      <c r="AQ85" s="556"/>
      <c r="AR85" s="556"/>
      <c r="AS85" s="556"/>
      <c r="AT85" s="556"/>
      <c r="AU85" s="557"/>
      <c r="AV85" s="15"/>
      <c r="AW85" s="18"/>
      <c r="AX85" s="422"/>
      <c r="AY85" s="422"/>
      <c r="AZ85" s="460"/>
      <c r="BA85" s="18"/>
      <c r="BB85" s="18"/>
      <c r="BD85" s="16"/>
      <c r="BE85" s="16"/>
      <c r="BF85" s="16"/>
      <c r="BG85" s="17"/>
      <c r="BH85" s="16"/>
      <c r="BI85" s="16"/>
      <c r="BJ85" s="16"/>
      <c r="BK85" s="16"/>
      <c r="BL85" s="239"/>
      <c r="BM85" s="16"/>
      <c r="BN85" s="16"/>
      <c r="BO85" s="16"/>
      <c r="BP85" s="16"/>
      <c r="BQ85" s="16"/>
      <c r="BR85" s="16"/>
      <c r="BS85" s="16"/>
      <c r="BZ85" s="61"/>
      <c r="CA85" s="61"/>
      <c r="CB85" s="61"/>
      <c r="CC85" s="52"/>
      <c r="CD85" s="62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4"/>
      <c r="CW85" s="62"/>
      <c r="CX85"/>
      <c r="CY85" s="65"/>
      <c r="CZ85" s="66"/>
      <c r="DA85" s="66"/>
      <c r="DB85" s="62"/>
      <c r="DC85"/>
      <c r="DD85" s="64"/>
      <c r="DE85" s="62"/>
      <c r="DF85"/>
      <c r="DG85" s="65"/>
      <c r="DH85" s="66"/>
      <c r="DI85" s="66"/>
      <c r="DJ85" s="62"/>
      <c r="DK85"/>
      <c r="DL85" s="64"/>
      <c r="DM85" s="62"/>
      <c r="DN85"/>
      <c r="DO85"/>
      <c r="DP85"/>
    </row>
    <row r="86" spans="1:120" ht="13.5" hidden="1" customHeight="1" thickBot="1" x14ac:dyDescent="0.3">
      <c r="A86" s="4"/>
      <c r="B86" s="545"/>
      <c r="C86" s="545"/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5"/>
      <c r="U86" s="545"/>
      <c r="V86" s="545"/>
      <c r="W86" s="545"/>
      <c r="X86" s="545"/>
      <c r="Y86" s="545"/>
      <c r="AA86" s="566" t="s">
        <v>49</v>
      </c>
      <c r="AB86" s="567"/>
      <c r="AC86" s="567"/>
      <c r="AD86" s="567"/>
      <c r="AE86" s="567"/>
      <c r="AF86" s="567"/>
      <c r="AG86" s="567"/>
      <c r="AH86" s="568"/>
      <c r="AK86" s="558"/>
      <c r="AL86" s="559"/>
      <c r="AM86" s="559"/>
      <c r="AN86" s="559"/>
      <c r="AO86" s="559"/>
      <c r="AP86" s="559"/>
      <c r="AQ86" s="556"/>
      <c r="AR86" s="556"/>
      <c r="AS86" s="556"/>
      <c r="AT86" s="556"/>
      <c r="AU86" s="557"/>
      <c r="AV86" s="15"/>
      <c r="AW86" s="18"/>
      <c r="AX86" s="422"/>
      <c r="AY86" s="422"/>
      <c r="AZ86" s="460"/>
      <c r="BA86" s="18"/>
      <c r="BB86" s="18"/>
      <c r="BD86" s="16"/>
      <c r="BE86" s="16"/>
      <c r="BF86" s="16"/>
      <c r="BG86" s="17"/>
      <c r="BH86" s="16"/>
      <c r="BI86" s="16"/>
      <c r="BJ86" s="16"/>
      <c r="BK86" s="16"/>
      <c r="BL86" s="239"/>
      <c r="BM86" s="16"/>
      <c r="BN86" s="16"/>
      <c r="BO86" s="16"/>
      <c r="BP86" s="16"/>
      <c r="BQ86" s="16"/>
      <c r="BR86" s="16"/>
      <c r="BS86" s="16"/>
      <c r="BZ86" s="61"/>
      <c r="CA86" s="61"/>
      <c r="CB86" s="61"/>
      <c r="CC86" s="52"/>
      <c r="CD86" s="62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4"/>
      <c r="CW86" s="62"/>
      <c r="CX86"/>
      <c r="CY86" s="65"/>
      <c r="CZ86" s="66"/>
      <c r="DA86" s="66"/>
      <c r="DB86" s="62"/>
      <c r="DC86"/>
      <c r="DD86" s="64"/>
      <c r="DE86" s="62"/>
      <c r="DF86"/>
      <c r="DG86" s="65"/>
      <c r="DH86" s="66"/>
      <c r="DI86" s="66"/>
      <c r="DJ86" s="62"/>
      <c r="DK86"/>
      <c r="DL86" s="64"/>
      <c r="DM86" s="62"/>
      <c r="DN86"/>
      <c r="DO86"/>
      <c r="DP86"/>
    </row>
    <row r="87" spans="1:120" ht="15" hidden="1" customHeight="1" x14ac:dyDescent="0.25">
      <c r="A87" s="4"/>
      <c r="B87" s="545"/>
      <c r="C87" s="545"/>
      <c r="D87" s="545"/>
      <c r="E87" s="545"/>
      <c r="F87" s="545"/>
      <c r="G87" s="545"/>
      <c r="H87" s="545"/>
      <c r="I87" s="545"/>
      <c r="J87" s="545"/>
      <c r="K87" s="545"/>
      <c r="L87" s="545"/>
      <c r="M87" s="545"/>
      <c r="N87" s="545"/>
      <c r="O87" s="545"/>
      <c r="P87" s="545"/>
      <c r="Q87" s="545"/>
      <c r="R87" s="545"/>
      <c r="S87" s="545"/>
      <c r="T87" s="545"/>
      <c r="U87" s="545"/>
      <c r="V87" s="545"/>
      <c r="W87" s="545"/>
      <c r="X87" s="545"/>
      <c r="Y87" s="545"/>
      <c r="Z87" s="31"/>
      <c r="AC87" s="223" t="s">
        <v>47</v>
      </c>
      <c r="AD87" s="546"/>
      <c r="AE87" s="547"/>
      <c r="AF87" s="547"/>
      <c r="AG87" s="547"/>
      <c r="AH87" s="547"/>
      <c r="AQ87" s="548" t="s">
        <v>48</v>
      </c>
      <c r="AR87" s="548"/>
      <c r="AS87" s="548"/>
      <c r="AT87" s="548"/>
      <c r="AU87" s="496"/>
      <c r="AV87" s="5"/>
      <c r="AW87" s="18"/>
      <c r="AX87" s="422"/>
      <c r="AY87" s="422"/>
      <c r="AZ87" s="460"/>
      <c r="BA87" s="18"/>
      <c r="BB87" s="18"/>
      <c r="BC87" s="18"/>
      <c r="BD87" s="16"/>
      <c r="BE87" s="16"/>
      <c r="BF87" s="16"/>
      <c r="BG87" s="17"/>
      <c r="BH87" s="16"/>
      <c r="BI87" s="16"/>
      <c r="BJ87" s="16"/>
      <c r="BK87" s="16"/>
      <c r="BL87" s="239"/>
      <c r="BM87" s="16"/>
      <c r="BN87" s="16"/>
      <c r="BO87" s="16"/>
      <c r="BP87" s="16"/>
      <c r="BQ87" s="16"/>
      <c r="BR87" s="16"/>
      <c r="BS87" s="16"/>
      <c r="BZ87" s="61"/>
      <c r="CA87" s="61"/>
      <c r="CB87" s="61"/>
      <c r="CC87" s="52"/>
      <c r="CD87" s="62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4"/>
      <c r="CW87" s="62"/>
      <c r="CX87"/>
      <c r="CY87" s="65"/>
      <c r="CZ87" s="66"/>
      <c r="DA87" s="66"/>
      <c r="DB87" s="62"/>
      <c r="DC87"/>
      <c r="DD87" s="64"/>
      <c r="DE87" s="62"/>
      <c r="DF87"/>
      <c r="DG87" s="65"/>
      <c r="DH87" s="66"/>
      <c r="DI87" s="66"/>
      <c r="DJ87" s="62"/>
      <c r="DK87"/>
      <c r="DL87" s="64"/>
      <c r="DM87" s="62"/>
      <c r="DN87"/>
      <c r="DO87"/>
      <c r="DP87"/>
    </row>
    <row r="88" spans="1:120" ht="8.25" hidden="1" customHeight="1" x14ac:dyDescent="0.25">
      <c r="A88" s="27"/>
      <c r="B88" s="549"/>
      <c r="C88" s="549"/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28"/>
      <c r="AA88" s="29"/>
      <c r="AB88" s="29"/>
      <c r="AC88" s="441"/>
      <c r="AD88" s="550"/>
      <c r="AE88" s="550"/>
      <c r="AF88" s="550"/>
      <c r="AG88" s="550"/>
      <c r="AH88" s="550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72"/>
      <c r="AV88" s="11"/>
      <c r="AW88" s="29"/>
      <c r="AX88" s="461"/>
      <c r="AY88" s="461"/>
      <c r="AZ88" s="462"/>
      <c r="BD88" s="16"/>
      <c r="BE88" s="16"/>
      <c r="BF88" s="16"/>
      <c r="BG88" s="17"/>
      <c r="BH88" s="16"/>
      <c r="BI88" s="16"/>
      <c r="BJ88" s="16"/>
      <c r="BK88" s="16"/>
      <c r="BL88" s="239"/>
      <c r="BM88" s="16"/>
      <c r="BN88" s="16"/>
      <c r="BO88" s="16"/>
      <c r="BP88" s="16"/>
      <c r="BQ88" s="16"/>
      <c r="BR88" s="16"/>
      <c r="BS88" s="16"/>
      <c r="BZ88" s="61"/>
      <c r="CA88" s="61"/>
      <c r="CB88" s="61"/>
      <c r="CC88" s="52"/>
      <c r="CD88" s="62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4"/>
      <c r="CW88" s="62"/>
      <c r="CX88"/>
      <c r="CY88" s="65"/>
      <c r="CZ88" s="66"/>
      <c r="DA88" s="66"/>
      <c r="DB88" s="62"/>
      <c r="DC88"/>
      <c r="DD88" s="64"/>
      <c r="DE88" s="62"/>
      <c r="DF88"/>
      <c r="DG88" s="65"/>
      <c r="DH88" s="66"/>
      <c r="DI88" s="66"/>
      <c r="DJ88" s="62"/>
      <c r="DK88"/>
      <c r="DL88" s="64"/>
      <c r="DM88" s="62"/>
      <c r="DN88"/>
      <c r="DO88"/>
      <c r="DP88"/>
    </row>
    <row r="89" spans="1:120" ht="8.25" hidden="1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31"/>
      <c r="AC89" s="223"/>
      <c r="AD89" s="224"/>
      <c r="AE89" s="224"/>
      <c r="AF89" s="224"/>
      <c r="AG89" s="224"/>
      <c r="AH89" s="224"/>
      <c r="AU89" s="19"/>
      <c r="BD89" s="16"/>
      <c r="BE89" s="16"/>
      <c r="BF89" s="16"/>
      <c r="BG89" s="17"/>
      <c r="BH89" s="16"/>
      <c r="BI89" s="16"/>
      <c r="BJ89" s="16"/>
      <c r="BK89" s="16"/>
      <c r="BL89" s="239"/>
      <c r="BM89" s="16"/>
      <c r="BN89" s="16"/>
      <c r="BO89" s="16"/>
      <c r="BP89" s="16"/>
      <c r="BQ89" s="16"/>
      <c r="BR89" s="16"/>
      <c r="BS89" s="16"/>
      <c r="BZ89" s="61"/>
      <c r="CA89" s="61"/>
      <c r="CB89" s="61"/>
      <c r="CC89" s="52"/>
      <c r="CD89" s="62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4"/>
      <c r="CW89" s="62"/>
      <c r="CX89"/>
      <c r="CY89" s="65"/>
      <c r="CZ89" s="66"/>
      <c r="DA89" s="66"/>
      <c r="DB89" s="62"/>
      <c r="DC89"/>
      <c r="DD89" s="64"/>
      <c r="DE89" s="62"/>
      <c r="DF89"/>
      <c r="DG89" s="65"/>
      <c r="DH89" s="66"/>
      <c r="DI89" s="66"/>
      <c r="DJ89" s="62"/>
      <c r="DK89"/>
      <c r="DL89" s="64"/>
      <c r="DM89" s="62"/>
      <c r="DN89"/>
      <c r="DO89"/>
      <c r="DP89"/>
    </row>
    <row r="90" spans="1:120" ht="28.5" customHeight="1" x14ac:dyDescent="0.25">
      <c r="BD90" s="16"/>
      <c r="BE90" s="16"/>
      <c r="BF90" s="16"/>
      <c r="BG90" s="17"/>
      <c r="BH90" s="16"/>
      <c r="BI90" s="16"/>
      <c r="BJ90" s="16"/>
      <c r="BK90" s="16"/>
      <c r="BL90" s="239"/>
      <c r="BM90" s="16"/>
      <c r="BN90" s="16"/>
      <c r="BO90" s="16"/>
      <c r="BP90" s="16"/>
      <c r="BQ90" s="16"/>
      <c r="BR90" s="16"/>
      <c r="BS90" s="16"/>
      <c r="BZ90" s="61"/>
      <c r="CA90" s="61"/>
      <c r="CB90" s="61"/>
      <c r="CC90" s="52"/>
      <c r="CD90" s="62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4"/>
      <c r="CW90" s="62"/>
      <c r="CX90"/>
      <c r="CY90" s="65"/>
      <c r="CZ90" s="66"/>
      <c r="DA90" s="66"/>
      <c r="DB90" s="62"/>
      <c r="DC90"/>
      <c r="DD90" s="64"/>
      <c r="DE90" s="62"/>
      <c r="DF90"/>
      <c r="DG90" s="65"/>
      <c r="DH90" s="66"/>
      <c r="DI90" s="66"/>
      <c r="DJ90" s="62"/>
      <c r="DK90"/>
      <c r="DL90" s="64"/>
      <c r="DM90" s="62"/>
      <c r="DN90"/>
      <c r="DO90"/>
      <c r="DP90"/>
    </row>
    <row r="91" spans="1:120" ht="8.25" customHeight="1" x14ac:dyDescent="0.25">
      <c r="BD91" s="16"/>
      <c r="BE91" s="16"/>
      <c r="BF91" s="16"/>
      <c r="BG91" s="17"/>
      <c r="BO91" s="16"/>
      <c r="BP91" s="16"/>
      <c r="BQ91" s="16"/>
      <c r="BR91" s="16"/>
      <c r="BS91" s="16"/>
      <c r="BZ91" s="61"/>
      <c r="CA91" s="61"/>
      <c r="CB91" s="61"/>
      <c r="CC91" s="52"/>
      <c r="CD91" s="62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4"/>
      <c r="CW91" s="62"/>
      <c r="CX91"/>
      <c r="CY91" s="65"/>
      <c r="CZ91" s="66"/>
      <c r="DA91" s="66"/>
      <c r="DB91" s="62"/>
      <c r="DC91"/>
      <c r="DD91" s="64"/>
      <c r="DE91" s="62"/>
      <c r="DF91"/>
      <c r="DG91" s="65"/>
      <c r="DH91" s="66"/>
      <c r="DI91" s="66"/>
      <c r="DJ91" s="62"/>
      <c r="DK91"/>
      <c r="DL91" s="64"/>
      <c r="DM91" s="62"/>
      <c r="DN91"/>
      <c r="DO91"/>
      <c r="DP91"/>
    </row>
    <row r="92" spans="1:120" ht="5.25" customHeight="1" x14ac:dyDescent="0.25">
      <c r="BD92" s="16"/>
      <c r="BE92" s="16"/>
      <c r="BF92" s="16"/>
      <c r="BG92" s="17"/>
      <c r="BH92" s="16"/>
      <c r="BI92" s="16"/>
      <c r="BJ92" s="16"/>
      <c r="BK92" s="16"/>
      <c r="BL92" s="239"/>
      <c r="BM92" s="16"/>
      <c r="BN92" s="16"/>
      <c r="BO92" s="16"/>
      <c r="BP92" s="16"/>
      <c r="BQ92" s="16"/>
      <c r="BR92" s="16"/>
      <c r="BS92" s="16"/>
      <c r="BZ92" s="61"/>
      <c r="CA92" s="61"/>
      <c r="CB92" s="61"/>
      <c r="CC92" s="52"/>
      <c r="CD92" s="62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4"/>
      <c r="CW92" s="62"/>
      <c r="CX92"/>
      <c r="CY92" s="65"/>
      <c r="CZ92" s="66"/>
      <c r="DA92" s="66"/>
      <c r="DB92" s="62"/>
      <c r="DC92"/>
      <c r="DD92" s="64"/>
      <c r="DE92" s="62"/>
      <c r="DF92"/>
      <c r="DG92" s="65"/>
      <c r="DH92" s="66"/>
      <c r="DI92" s="66"/>
      <c r="DJ92" s="62"/>
      <c r="DK92"/>
      <c r="DL92" s="64"/>
      <c r="DM92" s="62"/>
      <c r="DN92"/>
      <c r="DO92"/>
      <c r="DP92"/>
    </row>
    <row r="93" spans="1:120" ht="19.5" customHeight="1" x14ac:dyDescent="0.25">
      <c r="A93" s="26"/>
      <c r="BD93" s="16"/>
      <c r="BE93" s="16"/>
      <c r="BF93" s="16"/>
      <c r="BG93" s="17"/>
      <c r="BH93" s="16"/>
      <c r="BI93" s="16"/>
      <c r="BJ93" s="16"/>
      <c r="BK93" s="16"/>
      <c r="BL93" s="239"/>
      <c r="BM93" s="16"/>
      <c r="BN93" s="16"/>
      <c r="BO93" s="16"/>
      <c r="BP93" s="16"/>
      <c r="BQ93" s="16"/>
      <c r="BR93" s="16"/>
      <c r="BS93" s="16"/>
      <c r="BZ93" s="61"/>
      <c r="CA93" s="61"/>
      <c r="CB93" s="61"/>
      <c r="CC93" s="52"/>
      <c r="CD93" s="62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4"/>
      <c r="CW93" s="62"/>
      <c r="CX93"/>
      <c r="CY93" s="65"/>
      <c r="CZ93" s="66"/>
      <c r="DA93" s="66"/>
      <c r="DB93" s="62"/>
      <c r="DC93"/>
      <c r="DD93" s="64"/>
      <c r="DE93" s="62"/>
      <c r="DF93"/>
      <c r="DG93" s="65"/>
      <c r="DH93" s="66"/>
      <c r="DI93" s="66"/>
      <c r="DJ93" s="62"/>
      <c r="DK93"/>
      <c r="DL93" s="64"/>
      <c r="DM93" s="62"/>
      <c r="DN93"/>
      <c r="DO93"/>
      <c r="DP93"/>
    </row>
    <row r="94" spans="1:120" ht="15.75" customHeight="1" x14ac:dyDescent="0.25">
      <c r="A94" s="4"/>
      <c r="BD94" s="16"/>
      <c r="BE94" s="16"/>
      <c r="BF94" s="16"/>
      <c r="BG94" s="17"/>
      <c r="BH94" s="16"/>
      <c r="BI94" s="16"/>
      <c r="BJ94" s="16"/>
      <c r="BK94" s="16"/>
      <c r="BL94" s="239"/>
      <c r="BM94" s="16"/>
      <c r="BN94" s="16"/>
      <c r="BO94" s="16"/>
      <c r="BP94" s="16"/>
      <c r="BQ94" s="16"/>
      <c r="BR94" s="16"/>
      <c r="BS94" s="16"/>
      <c r="BZ94" s="61"/>
      <c r="CA94" s="61"/>
      <c r="CB94" s="61"/>
      <c r="CC94" s="52"/>
      <c r="CD94" s="62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4"/>
      <c r="CW94" s="62"/>
      <c r="CX94"/>
      <c r="CY94" s="65"/>
      <c r="CZ94" s="66"/>
      <c r="DA94" s="66"/>
      <c r="DB94" s="62"/>
      <c r="DC94"/>
      <c r="DD94" s="64"/>
      <c r="DE94" s="62"/>
      <c r="DF94"/>
      <c r="DG94" s="65"/>
      <c r="DH94" s="66"/>
      <c r="DI94" s="66"/>
      <c r="DJ94" s="62"/>
      <c r="DK94"/>
      <c r="DL94" s="64"/>
      <c r="DM94" s="62"/>
      <c r="DN94"/>
      <c r="DO94"/>
      <c r="DP94"/>
    </row>
    <row r="95" spans="1:120" ht="13.5" customHeight="1" x14ac:dyDescent="0.25">
      <c r="A95" s="4"/>
      <c r="BD95" s="16"/>
      <c r="BE95" s="16"/>
      <c r="BF95" s="16"/>
      <c r="BG95" s="17"/>
      <c r="BH95" s="16"/>
      <c r="BI95" s="16"/>
      <c r="BJ95" s="16"/>
      <c r="BK95" s="16"/>
      <c r="BL95" s="239"/>
      <c r="BM95" s="16"/>
      <c r="BN95" s="16"/>
      <c r="BO95" s="16"/>
      <c r="BP95" s="16"/>
      <c r="BQ95" s="16"/>
      <c r="BR95" s="16"/>
      <c r="BS95" s="16"/>
      <c r="BZ95" s="61"/>
      <c r="CA95" s="61"/>
      <c r="CB95" s="61"/>
      <c r="CC95" s="52"/>
      <c r="CD95" s="62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4"/>
      <c r="CW95" s="62"/>
      <c r="CX95"/>
      <c r="CY95" s="65"/>
      <c r="CZ95" s="66"/>
      <c r="DA95" s="66"/>
      <c r="DB95" s="62"/>
      <c r="DC95"/>
      <c r="DD95" s="64"/>
      <c r="DE95" s="62"/>
      <c r="DF95"/>
      <c r="DG95" s="65"/>
      <c r="DH95" s="66"/>
      <c r="DI95" s="66"/>
      <c r="DJ95" s="62"/>
      <c r="DK95"/>
      <c r="DL95" s="64"/>
      <c r="DM95" s="62"/>
      <c r="DN95"/>
      <c r="DO95"/>
      <c r="DP95"/>
    </row>
    <row r="96" spans="1:120" ht="14.25" customHeight="1" x14ac:dyDescent="0.25">
      <c r="A96" s="4"/>
      <c r="BD96" s="16"/>
      <c r="BE96" s="16"/>
      <c r="BF96" s="16"/>
      <c r="BG96" s="17"/>
      <c r="BH96" s="16"/>
      <c r="BI96" s="16"/>
      <c r="BJ96" s="16"/>
      <c r="BK96" s="16"/>
      <c r="BL96" s="239"/>
      <c r="BM96" s="16"/>
      <c r="BN96" s="16"/>
      <c r="BO96" s="16"/>
      <c r="BP96" s="16"/>
      <c r="BQ96" s="16"/>
      <c r="BR96" s="16"/>
      <c r="BS96" s="16"/>
      <c r="BZ96" s="61"/>
      <c r="CA96" s="61"/>
      <c r="CB96" s="61"/>
      <c r="CC96" s="52"/>
      <c r="CD96" s="62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4"/>
      <c r="CW96" s="62"/>
      <c r="CX96"/>
      <c r="CY96" s="65"/>
      <c r="CZ96" s="66"/>
      <c r="DA96" s="66"/>
      <c r="DB96" s="62"/>
      <c r="DC96"/>
      <c r="DD96" s="64"/>
      <c r="DE96" s="62"/>
      <c r="DF96"/>
      <c r="DG96" s="65"/>
      <c r="DH96" s="66"/>
      <c r="DI96" s="66"/>
      <c r="DJ96" s="62"/>
      <c r="DK96"/>
      <c r="DL96" s="64"/>
      <c r="DM96" s="62"/>
      <c r="DN96"/>
      <c r="DO96"/>
      <c r="DP96"/>
    </row>
    <row r="97" spans="1:120" ht="11.25" customHeight="1" x14ac:dyDescent="0.25">
      <c r="A97" s="4"/>
      <c r="BD97" s="16"/>
      <c r="BE97" s="16"/>
      <c r="BF97" s="16"/>
      <c r="BG97" s="17"/>
      <c r="BH97" s="16"/>
      <c r="BI97" s="16"/>
      <c r="BJ97" s="16"/>
      <c r="BK97" s="16"/>
      <c r="BL97" s="239"/>
      <c r="BM97" s="16"/>
      <c r="BN97" s="16"/>
      <c r="BO97" s="16"/>
      <c r="BP97" s="16"/>
      <c r="BQ97" s="16"/>
      <c r="BR97" s="16"/>
      <c r="BS97" s="16"/>
      <c r="BZ97" s="61"/>
      <c r="CA97" s="61"/>
      <c r="CB97" s="61"/>
      <c r="CC97" s="52"/>
      <c r="CD97" s="62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4"/>
      <c r="CW97" s="62"/>
      <c r="CX97"/>
      <c r="CY97" s="65"/>
      <c r="CZ97" s="66"/>
      <c r="DA97" s="66"/>
      <c r="DB97" s="62"/>
      <c r="DC97"/>
      <c r="DD97" s="64"/>
      <c r="DE97" s="62"/>
      <c r="DF97"/>
      <c r="DG97" s="65"/>
      <c r="DH97" s="66"/>
      <c r="DI97" s="66"/>
      <c r="DJ97" s="62"/>
      <c r="DK97"/>
      <c r="DL97" s="64"/>
      <c r="DM97" s="62"/>
      <c r="DN97"/>
      <c r="DO97"/>
      <c r="DP97"/>
    </row>
    <row r="98" spans="1:120" ht="11.25" customHeight="1" x14ac:dyDescent="0.25">
      <c r="A98" s="4"/>
      <c r="BD98" s="16"/>
      <c r="BE98" s="16"/>
      <c r="BF98" s="16"/>
      <c r="BG98" s="17"/>
      <c r="BH98" s="16"/>
      <c r="BI98" s="16"/>
      <c r="BJ98" s="16"/>
      <c r="BK98" s="16"/>
      <c r="BL98" s="239"/>
      <c r="BM98" s="16"/>
      <c r="BN98" s="16"/>
      <c r="BO98" s="16"/>
      <c r="BP98" s="16"/>
      <c r="BQ98" s="16"/>
      <c r="BR98" s="16"/>
      <c r="BS98" s="16"/>
      <c r="BZ98" s="61"/>
      <c r="CA98" s="61"/>
      <c r="CB98" s="61"/>
      <c r="CC98" s="52"/>
      <c r="CD98" s="62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4"/>
      <c r="CW98" s="62"/>
      <c r="CX98"/>
      <c r="CY98" s="65"/>
      <c r="CZ98" s="66"/>
      <c r="DA98" s="66"/>
      <c r="DB98" s="62"/>
      <c r="DC98"/>
      <c r="DD98" s="64"/>
      <c r="DE98" s="62"/>
      <c r="DF98"/>
      <c r="DG98" s="65"/>
      <c r="DH98" s="66"/>
      <c r="DI98" s="66"/>
      <c r="DJ98" s="62"/>
      <c r="DK98"/>
      <c r="DL98" s="64"/>
      <c r="DM98" s="62"/>
      <c r="DN98"/>
      <c r="DO98"/>
      <c r="DP98"/>
    </row>
    <row r="99" spans="1:120" ht="20.25" customHeight="1" x14ac:dyDescent="0.25">
      <c r="A99" s="4"/>
      <c r="BD99" s="16"/>
      <c r="BE99" s="16"/>
      <c r="BF99" s="16"/>
      <c r="BG99" s="17"/>
      <c r="BH99" s="16"/>
      <c r="BI99" s="16"/>
      <c r="BJ99" s="16"/>
      <c r="BK99" s="16"/>
      <c r="BL99" s="239"/>
      <c r="BM99" s="16"/>
      <c r="BN99" s="16"/>
      <c r="BO99" s="16"/>
      <c r="BP99" s="16"/>
      <c r="BQ99" s="16"/>
      <c r="BR99" s="16"/>
      <c r="BS99" s="16"/>
      <c r="BZ99" s="61"/>
      <c r="CA99" s="61"/>
      <c r="CB99" s="61"/>
      <c r="CC99" s="61"/>
      <c r="CD99" s="62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4"/>
      <c r="CW99" s="62"/>
      <c r="CX99"/>
      <c r="CY99" s="65"/>
      <c r="CZ99" s="66"/>
      <c r="DA99" s="66"/>
      <c r="DB99" s="62"/>
      <c r="DC99"/>
      <c r="DD99" s="64"/>
      <c r="DE99" s="62"/>
      <c r="DF99"/>
      <c r="DG99" s="65"/>
      <c r="DH99" s="66"/>
      <c r="DI99" s="66"/>
      <c r="DJ99" s="62"/>
      <c r="DK99"/>
      <c r="DL99" s="64"/>
      <c r="DM99" s="62"/>
      <c r="DN99"/>
      <c r="DO99"/>
      <c r="DP99"/>
    </row>
    <row r="100" spans="1:120" ht="20.25" customHeight="1" x14ac:dyDescent="0.25">
      <c r="A100" s="4"/>
      <c r="BD100" s="16"/>
      <c r="BE100" s="16"/>
      <c r="BF100" s="16"/>
      <c r="BG100" s="17"/>
      <c r="BH100" s="16">
        <v>10</v>
      </c>
      <c r="BI100" s="16"/>
      <c r="BJ100" s="16"/>
      <c r="BK100" s="16"/>
      <c r="BL100" s="239"/>
      <c r="BM100" s="16"/>
      <c r="BN100" s="16"/>
      <c r="BO100" s="16"/>
      <c r="BP100" s="16"/>
      <c r="BQ100" s="16"/>
      <c r="BR100" s="16"/>
      <c r="BS100" s="16"/>
      <c r="BZ100" s="61"/>
      <c r="CA100" s="61"/>
      <c r="CB100" s="61"/>
      <c r="CC100" s="61"/>
      <c r="CD100" s="62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4"/>
      <c r="CW100" s="62"/>
      <c r="CX100"/>
      <c r="CY100" s="65"/>
      <c r="CZ100" s="66"/>
      <c r="DA100" s="66"/>
      <c r="DB100" s="62"/>
      <c r="DC100"/>
      <c r="DD100" s="64"/>
      <c r="DE100" s="62"/>
      <c r="DF100"/>
      <c r="DG100" s="65"/>
      <c r="DH100" s="66"/>
      <c r="DI100" s="66"/>
      <c r="DJ100" s="62"/>
      <c r="DK100"/>
      <c r="DL100" s="64"/>
      <c r="DM100" s="62"/>
      <c r="DN100"/>
      <c r="DO100"/>
      <c r="DP100"/>
    </row>
    <row r="101" spans="1:120" ht="20.25" customHeight="1" x14ac:dyDescent="0.25">
      <c r="A101" s="4"/>
      <c r="BD101" s="16"/>
      <c r="BE101" s="16"/>
      <c r="BF101" s="16"/>
      <c r="BG101" s="17"/>
      <c r="BH101" s="16">
        <v>14</v>
      </c>
      <c r="BI101" s="16"/>
      <c r="BJ101" s="16"/>
      <c r="BK101" s="16"/>
      <c r="BL101" s="239"/>
      <c r="BM101" s="16"/>
      <c r="BN101" s="16"/>
      <c r="BO101" s="16"/>
      <c r="BP101" s="16"/>
      <c r="BQ101" s="16"/>
      <c r="BR101" s="16"/>
      <c r="BS101" s="16"/>
      <c r="BZ101" s="61"/>
      <c r="CA101" s="61"/>
      <c r="CB101" s="61"/>
      <c r="CC101" s="61"/>
      <c r="CD101" s="62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4"/>
      <c r="CW101" s="62"/>
      <c r="CX101"/>
      <c r="CY101" s="65"/>
      <c r="CZ101" s="66"/>
      <c r="DA101" s="66"/>
      <c r="DB101" s="62"/>
      <c r="DC101"/>
      <c r="DD101" s="64"/>
      <c r="DE101" s="62"/>
      <c r="DF101"/>
      <c r="DG101" s="65"/>
      <c r="DH101" s="66"/>
      <c r="DI101" s="66"/>
      <c r="DJ101" s="62"/>
      <c r="DK101"/>
      <c r="DL101" s="64"/>
      <c r="DM101" s="62"/>
      <c r="DN101"/>
      <c r="DO101"/>
      <c r="DP101"/>
    </row>
    <row r="102" spans="1:120" ht="20.25" customHeight="1" x14ac:dyDescent="0.25">
      <c r="A102" s="4"/>
      <c r="BD102" s="16"/>
      <c r="BE102" s="16"/>
      <c r="BF102" s="16"/>
      <c r="BG102" s="17"/>
      <c r="BH102" s="16">
        <v>30</v>
      </c>
      <c r="BI102" s="16"/>
      <c r="BJ102" s="16"/>
      <c r="BK102" s="16"/>
      <c r="BL102" s="239"/>
      <c r="BM102" s="16"/>
      <c r="BN102" s="16"/>
      <c r="BO102" s="16"/>
      <c r="BP102" s="16"/>
      <c r="BQ102" s="16"/>
      <c r="BR102" s="16"/>
      <c r="BS102" s="16"/>
      <c r="BZ102" s="61"/>
      <c r="CA102" s="61"/>
      <c r="CB102" s="61"/>
      <c r="CC102" s="61"/>
      <c r="CD102" s="62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4"/>
      <c r="CW102" s="62"/>
      <c r="CX102"/>
      <c r="CY102" s="65"/>
      <c r="CZ102" s="66"/>
      <c r="DA102" s="66"/>
      <c r="DB102" s="62"/>
      <c r="DC102"/>
      <c r="DD102" s="64"/>
      <c r="DE102" s="62"/>
      <c r="DF102"/>
      <c r="DG102" s="65"/>
      <c r="DH102" s="66"/>
      <c r="DI102" s="66"/>
      <c r="DJ102" s="62"/>
      <c r="DK102"/>
      <c r="DL102" s="64"/>
      <c r="DM102" s="62"/>
      <c r="DN102"/>
      <c r="DO102"/>
      <c r="DP102"/>
    </row>
    <row r="103" spans="1:120" ht="20.25" customHeight="1" x14ac:dyDescent="0.25">
      <c r="A103" s="4"/>
      <c r="BD103" s="16"/>
      <c r="BE103" s="16"/>
      <c r="BF103" s="16"/>
      <c r="BG103" s="17"/>
      <c r="BH103" s="16">
        <v>41</v>
      </c>
      <c r="BI103" s="16"/>
      <c r="BJ103" s="16"/>
      <c r="BK103" s="16"/>
      <c r="BL103" s="239"/>
      <c r="BM103" s="16"/>
      <c r="BN103" s="16"/>
      <c r="BO103" s="16"/>
      <c r="BP103" s="16"/>
      <c r="BQ103" s="16"/>
      <c r="BR103" s="16"/>
      <c r="BS103" s="16"/>
      <c r="BZ103" s="61"/>
      <c r="CA103" s="61"/>
      <c r="CB103" s="61"/>
      <c r="CC103" s="61"/>
      <c r="CD103" s="62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4"/>
      <c r="CW103" s="62"/>
      <c r="CX103"/>
      <c r="CY103" s="65"/>
      <c r="CZ103" s="66"/>
      <c r="DA103" s="66"/>
      <c r="DB103" s="62"/>
      <c r="DC103"/>
      <c r="DD103" s="64"/>
      <c r="DE103" s="62"/>
      <c r="DF103"/>
      <c r="DG103" s="65"/>
      <c r="DH103" s="66"/>
      <c r="DI103" s="66"/>
      <c r="DJ103" s="62"/>
      <c r="DK103"/>
      <c r="DL103" s="64"/>
      <c r="DM103" s="62"/>
      <c r="DN103"/>
      <c r="DO103"/>
      <c r="DP103"/>
    </row>
    <row r="104" spans="1:120" ht="20.25" customHeight="1" x14ac:dyDescent="0.25">
      <c r="A104" s="4"/>
      <c r="BD104" s="16"/>
      <c r="BE104" s="16"/>
      <c r="BF104" s="16"/>
      <c r="BG104" s="17"/>
      <c r="BH104" s="16">
        <v>42</v>
      </c>
      <c r="BI104" s="16"/>
      <c r="BJ104" s="16"/>
      <c r="BK104" s="16"/>
      <c r="BL104" s="239"/>
      <c r="BM104" s="16"/>
      <c r="BN104" s="16"/>
      <c r="BO104" s="16"/>
      <c r="BP104" s="16"/>
      <c r="BQ104" s="16"/>
      <c r="BR104" s="16"/>
      <c r="BS104" s="16"/>
      <c r="BZ104" s="61"/>
      <c r="CA104" s="61"/>
      <c r="CB104" s="61"/>
      <c r="CC104" s="61"/>
      <c r="CD104" s="62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4"/>
      <c r="CW104" s="62"/>
      <c r="CX104"/>
      <c r="CY104" s="65"/>
      <c r="CZ104" s="66"/>
      <c r="DA104" s="66"/>
      <c r="DB104" s="62"/>
      <c r="DC104"/>
      <c r="DD104" s="64"/>
      <c r="DE104" s="62"/>
      <c r="DF104"/>
      <c r="DG104" s="65"/>
      <c r="DH104" s="66"/>
      <c r="DI104" s="66"/>
      <c r="DJ104" s="62"/>
      <c r="DK104"/>
      <c r="DL104" s="64"/>
      <c r="DM104" s="62"/>
      <c r="DN104"/>
      <c r="DO104"/>
      <c r="DP104"/>
    </row>
    <row r="105" spans="1:120" ht="20.25" customHeight="1" x14ac:dyDescent="0.25">
      <c r="A105" s="4"/>
      <c r="BD105" s="16"/>
      <c r="BE105" s="16"/>
      <c r="BF105" s="16"/>
      <c r="BG105" s="17"/>
      <c r="BH105" s="16">
        <v>43</v>
      </c>
      <c r="BI105" s="16"/>
      <c r="BJ105" s="16"/>
      <c r="BK105" s="16"/>
      <c r="BL105" s="239"/>
      <c r="BM105" s="16"/>
      <c r="BN105" s="16"/>
      <c r="BO105" s="16"/>
      <c r="BP105" s="16"/>
      <c r="BQ105" s="16"/>
      <c r="BR105" s="16"/>
      <c r="BS105" s="16"/>
      <c r="BZ105" s="61"/>
      <c r="CA105" s="61"/>
      <c r="CB105" s="61"/>
      <c r="CC105" s="61"/>
      <c r="CD105" s="62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4"/>
      <c r="CW105" s="62"/>
      <c r="CX105"/>
      <c r="CY105" s="65"/>
      <c r="CZ105" s="66"/>
      <c r="DA105" s="66"/>
      <c r="DB105" s="62"/>
      <c r="DC105"/>
      <c r="DD105" s="64"/>
      <c r="DE105" s="62"/>
      <c r="DF105"/>
      <c r="DG105" s="65"/>
      <c r="DH105" s="66"/>
      <c r="DI105" s="66"/>
      <c r="DJ105" s="62"/>
      <c r="DK105"/>
      <c r="DL105" s="64"/>
      <c r="DM105" s="62"/>
      <c r="DN105"/>
      <c r="DO105"/>
      <c r="DP105"/>
    </row>
    <row r="106" spans="1:120" ht="20.25" customHeight="1" x14ac:dyDescent="0.25">
      <c r="A106" s="4"/>
      <c r="BD106" s="16"/>
      <c r="BE106" s="16"/>
      <c r="BF106" s="16"/>
      <c r="BG106" s="17"/>
      <c r="BH106" s="16">
        <v>50</v>
      </c>
      <c r="BI106" s="16"/>
      <c r="BJ106" s="16"/>
      <c r="BK106" s="16"/>
      <c r="BL106" s="239"/>
      <c r="BM106" s="16"/>
      <c r="BN106" s="16"/>
      <c r="BO106" s="16"/>
      <c r="BP106" s="16"/>
      <c r="BQ106" s="16"/>
      <c r="BR106" s="16"/>
      <c r="BS106" s="16"/>
      <c r="BZ106" s="61"/>
      <c r="CA106" s="61"/>
      <c r="CB106" s="61"/>
      <c r="CC106" s="61"/>
      <c r="CD106" s="62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4"/>
      <c r="CW106" s="62"/>
      <c r="CX106"/>
      <c r="CY106" s="65"/>
      <c r="CZ106" s="66"/>
      <c r="DA106" s="66"/>
      <c r="DB106" s="62"/>
      <c r="DC106"/>
      <c r="DD106" s="64"/>
      <c r="DE106" s="62"/>
      <c r="DF106"/>
      <c r="DG106" s="65"/>
      <c r="DH106" s="66"/>
      <c r="DI106" s="66"/>
      <c r="DJ106" s="62"/>
      <c r="DK106"/>
      <c r="DL106" s="64"/>
      <c r="DM106" s="62"/>
      <c r="DN106"/>
      <c r="DO106"/>
      <c r="DP106"/>
    </row>
    <row r="107" spans="1:120" ht="20.25" customHeight="1" x14ac:dyDescent="0.25">
      <c r="A107" s="4"/>
      <c r="BD107" s="16"/>
      <c r="BE107" s="16"/>
      <c r="BF107" s="16"/>
      <c r="BG107" s="17"/>
      <c r="BH107" s="16">
        <v>60</v>
      </c>
      <c r="BI107" s="16"/>
      <c r="BJ107" s="16"/>
      <c r="BK107" s="16"/>
      <c r="BL107" s="239"/>
      <c r="BM107" s="16"/>
      <c r="BN107" s="16"/>
      <c r="BO107" s="16"/>
      <c r="BP107" s="16"/>
      <c r="BQ107" s="16"/>
      <c r="BR107" s="16"/>
      <c r="BS107" s="16"/>
      <c r="BZ107" s="61"/>
      <c r="CA107" s="61"/>
      <c r="CB107" s="61"/>
      <c r="CC107" s="61"/>
      <c r="CD107" s="62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4"/>
      <c r="CW107" s="62"/>
      <c r="CX107"/>
      <c r="CY107" s="65"/>
      <c r="CZ107" s="66"/>
      <c r="DA107" s="66"/>
      <c r="DB107" s="62"/>
      <c r="DC107"/>
      <c r="DD107" s="64"/>
      <c r="DE107" s="62"/>
      <c r="DF107"/>
      <c r="DG107" s="65"/>
      <c r="DH107" s="66"/>
      <c r="DI107" s="66"/>
      <c r="DJ107" s="62"/>
      <c r="DK107"/>
      <c r="DL107" s="64"/>
      <c r="DM107" s="62"/>
      <c r="DN107"/>
      <c r="DO107"/>
      <c r="DP107"/>
    </row>
    <row r="108" spans="1:120" ht="20.25" customHeight="1" x14ac:dyDescent="0.25">
      <c r="A108" s="4"/>
      <c r="BD108" s="16"/>
      <c r="BE108" s="16"/>
      <c r="BF108" s="16"/>
      <c r="BG108" s="17"/>
      <c r="BH108" s="16">
        <v>80</v>
      </c>
      <c r="BI108" s="16"/>
      <c r="BJ108" s="16"/>
      <c r="BK108" s="16"/>
      <c r="BL108" s="239"/>
      <c r="BM108" s="16"/>
      <c r="BN108" s="16"/>
      <c r="BO108" s="16"/>
      <c r="BP108" s="16"/>
      <c r="BQ108" s="16"/>
      <c r="BR108" s="16"/>
      <c r="BS108" s="16"/>
      <c r="BZ108" s="61"/>
      <c r="CA108" s="61"/>
      <c r="CB108" s="61"/>
      <c r="CC108" s="61"/>
      <c r="CD108" s="62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4"/>
      <c r="CW108" s="62"/>
      <c r="CX108"/>
      <c r="CY108" s="65"/>
      <c r="CZ108" s="66"/>
      <c r="DA108" s="66"/>
      <c r="DB108" s="62"/>
      <c r="DC108"/>
      <c r="DD108" s="64"/>
      <c r="DE108" s="62"/>
      <c r="DF108"/>
      <c r="DG108" s="65"/>
      <c r="DH108" s="66"/>
      <c r="DI108" s="66"/>
      <c r="DJ108" s="62"/>
      <c r="DK108"/>
      <c r="DL108" s="64"/>
      <c r="DM108" s="62"/>
      <c r="DN108"/>
      <c r="DO108"/>
      <c r="DP108"/>
    </row>
    <row r="109" spans="1:120" ht="20.25" customHeight="1" x14ac:dyDescent="0.25">
      <c r="A109" s="4"/>
      <c r="BD109" s="16"/>
      <c r="BE109" s="16"/>
      <c r="BF109" s="16"/>
      <c r="BG109" s="17"/>
      <c r="BH109" s="16">
        <v>104</v>
      </c>
      <c r="BI109" s="16"/>
      <c r="BJ109" s="16"/>
      <c r="BK109" s="16"/>
      <c r="BL109" s="239"/>
      <c r="BM109" s="16"/>
      <c r="BN109" s="16"/>
      <c r="BO109" s="16"/>
      <c r="BP109" s="16"/>
      <c r="BQ109" s="16"/>
      <c r="BR109" s="16"/>
      <c r="BS109" s="16"/>
      <c r="BZ109" s="61"/>
      <c r="CA109" s="61"/>
      <c r="CB109" s="61"/>
      <c r="CC109" s="61"/>
      <c r="CD109" s="62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4"/>
      <c r="CW109" s="62"/>
      <c r="CX109"/>
      <c r="CY109" s="65"/>
      <c r="CZ109" s="66"/>
      <c r="DA109" s="66"/>
      <c r="DB109" s="62"/>
      <c r="DC109"/>
      <c r="DD109" s="64"/>
      <c r="DE109" s="62"/>
      <c r="DF109"/>
      <c r="DG109" s="65"/>
      <c r="DH109" s="66"/>
      <c r="DI109" s="66"/>
      <c r="DJ109" s="62"/>
      <c r="DK109"/>
      <c r="DL109" s="64"/>
      <c r="DM109" s="62"/>
      <c r="DN109"/>
      <c r="DO109"/>
      <c r="DP109"/>
    </row>
    <row r="110" spans="1:120" ht="20.25" customHeight="1" x14ac:dyDescent="0.25">
      <c r="A110" s="4"/>
      <c r="BD110" s="16"/>
      <c r="BE110" s="16"/>
      <c r="BF110" s="16"/>
      <c r="BG110" s="17"/>
      <c r="BH110" s="16">
        <v>105</v>
      </c>
      <c r="BI110" s="16"/>
      <c r="BJ110" s="16"/>
      <c r="BK110" s="16"/>
      <c r="BL110" s="239"/>
      <c r="BM110" s="16"/>
      <c r="BN110" s="16"/>
      <c r="BO110" s="16"/>
      <c r="BP110" s="16"/>
      <c r="BQ110" s="16"/>
      <c r="BR110" s="16"/>
      <c r="BS110" s="16"/>
      <c r="BZ110" s="61"/>
      <c r="CA110" s="61"/>
      <c r="CB110" s="61"/>
      <c r="CC110" s="61"/>
      <c r="CD110" s="62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4"/>
      <c r="CW110" s="62"/>
      <c r="CX110"/>
      <c r="CY110" s="65"/>
      <c r="CZ110" s="66"/>
      <c r="DA110" s="66"/>
      <c r="DB110" s="62"/>
      <c r="DC110"/>
      <c r="DD110" s="64"/>
      <c r="DE110" s="62"/>
      <c r="DF110"/>
      <c r="DG110" s="65"/>
      <c r="DH110" s="66"/>
      <c r="DI110" s="66"/>
      <c r="DJ110" s="62"/>
      <c r="DK110"/>
      <c r="DL110" s="64"/>
      <c r="DM110" s="62"/>
      <c r="DN110"/>
      <c r="DO110"/>
      <c r="DP110"/>
    </row>
    <row r="111" spans="1:120" ht="20.25" customHeight="1" x14ac:dyDescent="0.25">
      <c r="A111" s="4"/>
      <c r="BD111" s="16"/>
      <c r="BE111" s="16"/>
      <c r="BF111" s="16"/>
      <c r="BG111" s="17"/>
      <c r="BH111" s="16">
        <v>110</v>
      </c>
      <c r="BI111" s="16"/>
      <c r="BJ111" s="16"/>
      <c r="BK111" s="16"/>
      <c r="BL111" s="239"/>
      <c r="BM111" s="16"/>
      <c r="BN111" s="16"/>
      <c r="BO111" s="16"/>
      <c r="BP111" s="16"/>
      <c r="BQ111" s="16"/>
      <c r="BR111" s="16"/>
      <c r="BS111" s="16"/>
      <c r="BZ111" s="61"/>
      <c r="CA111" s="61"/>
      <c r="CB111" s="61"/>
      <c r="CC111" s="61"/>
      <c r="CD111" s="62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4"/>
      <c r="CW111" s="62"/>
      <c r="CX111"/>
      <c r="CY111" s="65"/>
      <c r="CZ111" s="66"/>
      <c r="DA111" s="66"/>
      <c r="DB111" s="62"/>
      <c r="DC111"/>
      <c r="DD111" s="64"/>
      <c r="DE111" s="62"/>
      <c r="DF111"/>
      <c r="DG111" s="65"/>
      <c r="DH111" s="66"/>
      <c r="DI111" s="66"/>
      <c r="DJ111" s="62"/>
      <c r="DK111"/>
      <c r="DL111" s="64"/>
      <c r="DM111" s="62"/>
      <c r="DN111"/>
      <c r="DO111"/>
      <c r="DP111"/>
    </row>
    <row r="112" spans="1:120" ht="20.25" customHeight="1" x14ac:dyDescent="0.25">
      <c r="A112" s="4"/>
      <c r="BD112" s="16"/>
      <c r="BE112" s="16"/>
      <c r="BF112" s="16"/>
      <c r="BG112" s="17"/>
      <c r="BH112" s="16">
        <v>120</v>
      </c>
      <c r="BI112" s="16"/>
      <c r="BJ112" s="16"/>
      <c r="BK112" s="16"/>
      <c r="BL112" s="239"/>
      <c r="BM112" s="16"/>
      <c r="BN112" s="16"/>
      <c r="BO112" s="16"/>
      <c r="BP112" s="16"/>
      <c r="BQ112" s="16"/>
      <c r="BR112" s="16"/>
      <c r="BS112" s="16"/>
      <c r="BZ112" s="61"/>
      <c r="CA112" s="61"/>
      <c r="CB112" s="61"/>
      <c r="CC112" s="61"/>
      <c r="CD112" s="62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4"/>
      <c r="CW112" s="62"/>
      <c r="CX112"/>
      <c r="CY112" s="65"/>
      <c r="CZ112" s="66"/>
      <c r="DA112" s="66"/>
      <c r="DB112" s="62"/>
      <c r="DC112"/>
      <c r="DD112" s="64"/>
      <c r="DE112" s="62"/>
      <c r="DF112"/>
      <c r="DG112" s="65"/>
      <c r="DH112" s="66"/>
      <c r="DI112" s="66"/>
      <c r="DJ112" s="62"/>
      <c r="DK112"/>
      <c r="DL112" s="64"/>
      <c r="DM112" s="62"/>
      <c r="DN112"/>
      <c r="DO112"/>
      <c r="DP112"/>
    </row>
    <row r="113" spans="1:120" ht="20.25" customHeight="1" x14ac:dyDescent="0.25">
      <c r="A113" s="4"/>
      <c r="BD113" s="16"/>
      <c r="BE113" s="16"/>
      <c r="BF113" s="16"/>
      <c r="BG113" s="17"/>
      <c r="BH113" s="16">
        <v>130</v>
      </c>
      <c r="BI113" s="16"/>
      <c r="BJ113" s="16"/>
      <c r="BK113" s="16"/>
      <c r="BL113" s="239"/>
      <c r="BM113" s="16"/>
      <c r="BN113" s="16"/>
      <c r="BO113" s="16"/>
      <c r="BP113" s="16"/>
      <c r="BQ113" s="16"/>
      <c r="BR113" s="16"/>
      <c r="BS113" s="16"/>
      <c r="BZ113" s="61"/>
      <c r="CA113" s="61"/>
      <c r="CB113" s="61"/>
      <c r="CC113" s="61"/>
      <c r="CD113" s="62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4"/>
      <c r="CW113" s="62"/>
      <c r="CX113"/>
      <c r="CY113" s="65"/>
      <c r="CZ113" s="66"/>
      <c r="DA113" s="66"/>
      <c r="DB113" s="62"/>
      <c r="DC113"/>
      <c r="DD113" s="64"/>
      <c r="DE113" s="62"/>
      <c r="DF113"/>
      <c r="DG113" s="65"/>
      <c r="DH113" s="66"/>
      <c r="DI113" s="66"/>
      <c r="DJ113" s="62"/>
      <c r="DK113"/>
      <c r="DL113" s="64"/>
      <c r="DM113" s="62"/>
      <c r="DN113"/>
      <c r="DO113"/>
      <c r="DP113"/>
    </row>
    <row r="114" spans="1:120" ht="20.25" customHeight="1" x14ac:dyDescent="0.25">
      <c r="A114" s="4"/>
      <c r="BD114" s="16"/>
      <c r="BE114" s="16"/>
      <c r="BF114" s="16"/>
      <c r="BG114" s="17"/>
      <c r="BH114" s="16">
        <v>132</v>
      </c>
      <c r="BI114" s="16"/>
      <c r="BJ114" s="16"/>
      <c r="BK114" s="16"/>
      <c r="BL114" s="239"/>
      <c r="BM114" s="16"/>
      <c r="BN114" s="16"/>
      <c r="BO114" s="16"/>
      <c r="BP114" s="16"/>
      <c r="BQ114" s="16"/>
      <c r="BR114" s="16"/>
      <c r="BS114" s="16"/>
      <c r="BZ114" s="61"/>
      <c r="CA114" s="61"/>
      <c r="CB114" s="61"/>
      <c r="CC114" s="61"/>
      <c r="CD114" s="62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4"/>
      <c r="CW114" s="62"/>
      <c r="CX114"/>
      <c r="CY114" s="65"/>
      <c r="CZ114" s="66"/>
      <c r="DA114" s="66"/>
      <c r="DB114" s="62"/>
      <c r="DC114"/>
      <c r="DD114" s="64"/>
      <c r="DE114" s="62"/>
      <c r="DF114"/>
      <c r="DG114" s="65"/>
      <c r="DH114" s="66"/>
      <c r="DI114" s="66"/>
      <c r="DJ114" s="62"/>
      <c r="DK114"/>
      <c r="DL114" s="64"/>
      <c r="DM114" s="62"/>
      <c r="DN114"/>
      <c r="DO114"/>
      <c r="DP114"/>
    </row>
    <row r="115" spans="1:120" ht="20.25" customHeight="1" x14ac:dyDescent="0.25">
      <c r="A115" s="4"/>
      <c r="BD115" s="16"/>
      <c r="BE115" s="16"/>
      <c r="BF115" s="16"/>
      <c r="BG115" s="17"/>
      <c r="BH115" s="16">
        <v>133</v>
      </c>
      <c r="BI115" s="16"/>
      <c r="BJ115" s="16"/>
      <c r="BK115" s="16"/>
      <c r="BL115" s="239"/>
      <c r="BM115" s="16"/>
      <c r="BN115" s="16"/>
      <c r="BO115" s="16"/>
      <c r="BP115" s="16"/>
      <c r="BQ115" s="16"/>
      <c r="BR115" s="16"/>
      <c r="BS115" s="16"/>
      <c r="BZ115" s="61"/>
      <c r="CA115" s="61"/>
      <c r="CB115" s="61"/>
      <c r="CC115" s="61"/>
      <c r="CD115" s="62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4"/>
      <c r="CW115" s="62"/>
      <c r="CX115"/>
      <c r="CY115" s="65"/>
      <c r="CZ115" s="66"/>
      <c r="DA115" s="66"/>
      <c r="DB115" s="62"/>
      <c r="DC115"/>
      <c r="DD115" s="64"/>
      <c r="DE115" s="62"/>
      <c r="DF115"/>
      <c r="DG115" s="65"/>
      <c r="DH115" s="66"/>
      <c r="DI115" s="66"/>
      <c r="DJ115" s="62"/>
      <c r="DK115"/>
      <c r="DL115" s="64"/>
      <c r="DM115" s="62"/>
      <c r="DN115"/>
      <c r="DO115"/>
      <c r="DP115"/>
    </row>
    <row r="116" spans="1:120" ht="20.25" customHeight="1" x14ac:dyDescent="0.25">
      <c r="A116" s="4"/>
      <c r="BD116" s="16"/>
      <c r="BE116" s="16"/>
      <c r="BF116" s="16"/>
      <c r="BG116" s="17"/>
      <c r="BH116" s="16">
        <v>135</v>
      </c>
      <c r="BI116" s="16"/>
      <c r="BJ116" s="16"/>
      <c r="BK116" s="16"/>
      <c r="BL116" s="239"/>
      <c r="BM116" s="16"/>
      <c r="BN116" s="16"/>
      <c r="BO116" s="16"/>
      <c r="BP116" s="16"/>
      <c r="BQ116" s="16"/>
      <c r="BR116" s="16"/>
      <c r="BS116" s="16"/>
      <c r="BZ116" s="61"/>
      <c r="CA116" s="61"/>
      <c r="CB116" s="61"/>
      <c r="CC116" s="61"/>
      <c r="CD116" s="62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4"/>
      <c r="CW116" s="62"/>
      <c r="CX116"/>
      <c r="CY116" s="65"/>
      <c r="CZ116" s="66"/>
      <c r="DA116" s="66"/>
      <c r="DB116" s="62"/>
      <c r="DC116"/>
      <c r="DD116" s="64"/>
      <c r="DE116" s="62"/>
      <c r="DF116"/>
      <c r="DG116" s="65"/>
      <c r="DH116" s="66"/>
      <c r="DI116" s="66"/>
      <c r="DJ116" s="62"/>
      <c r="DK116"/>
      <c r="DL116" s="64"/>
      <c r="DM116" s="62"/>
      <c r="DN116"/>
      <c r="DO116"/>
      <c r="DP116"/>
    </row>
    <row r="117" spans="1:120" ht="20.25" customHeight="1" x14ac:dyDescent="0.25">
      <c r="A117" s="4"/>
      <c r="BD117" s="16"/>
      <c r="BE117" s="16"/>
      <c r="BF117" s="16"/>
      <c r="BG117" s="17"/>
      <c r="BH117" s="16">
        <v>140</v>
      </c>
      <c r="BI117" s="16"/>
      <c r="BJ117" s="16"/>
      <c r="BK117" s="16"/>
      <c r="BL117" s="239"/>
      <c r="BM117" s="16"/>
      <c r="BN117" s="16"/>
      <c r="BO117" s="16"/>
      <c r="BP117" s="16"/>
      <c r="BQ117" s="16"/>
      <c r="BR117" s="16"/>
      <c r="BS117" s="16"/>
      <c r="BZ117" s="61"/>
      <c r="CA117" s="61"/>
      <c r="CB117" s="61"/>
      <c r="CC117" s="61"/>
      <c r="CD117" s="62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4"/>
      <c r="CW117" s="62"/>
      <c r="CX117"/>
      <c r="CY117" s="65"/>
      <c r="CZ117" s="66"/>
      <c r="DA117" s="66"/>
      <c r="DB117" s="62"/>
      <c r="DC117"/>
      <c r="DD117" s="64"/>
      <c r="DE117" s="62"/>
      <c r="DF117"/>
      <c r="DG117" s="65"/>
      <c r="DH117" s="66"/>
      <c r="DI117" s="66"/>
      <c r="DJ117" s="62"/>
      <c r="DK117"/>
      <c r="DL117" s="64"/>
      <c r="DM117" s="62"/>
      <c r="DN117"/>
      <c r="DO117"/>
      <c r="DP117"/>
    </row>
    <row r="118" spans="1:120" ht="20.25" customHeight="1" x14ac:dyDescent="0.25">
      <c r="A118" s="4"/>
      <c r="BD118" s="16"/>
      <c r="BE118" s="16"/>
      <c r="BF118" s="16"/>
      <c r="BG118" s="17"/>
      <c r="BH118" s="16">
        <v>141</v>
      </c>
      <c r="BI118" s="16"/>
      <c r="BJ118" s="16"/>
      <c r="BK118" s="16"/>
      <c r="BL118" s="239"/>
      <c r="BM118" s="16"/>
      <c r="BN118" s="16"/>
      <c r="BO118" s="16"/>
      <c r="BP118" s="16"/>
      <c r="BQ118" s="16"/>
      <c r="BR118" s="16"/>
      <c r="BS118" s="16"/>
      <c r="BZ118" s="61"/>
      <c r="CA118" s="61"/>
      <c r="CB118" s="61"/>
      <c r="CC118" s="61"/>
      <c r="CD118" s="62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4"/>
      <c r="CW118" s="62"/>
      <c r="CX118"/>
      <c r="CY118" s="65"/>
      <c r="CZ118" s="66"/>
      <c r="DA118" s="66"/>
      <c r="DB118" s="62"/>
      <c r="DC118"/>
      <c r="DD118" s="64"/>
      <c r="DE118" s="62"/>
      <c r="DF118"/>
      <c r="DG118" s="65"/>
      <c r="DH118" s="66"/>
      <c r="DI118" s="66"/>
      <c r="DJ118" s="62"/>
      <c r="DK118"/>
      <c r="DL118" s="64"/>
      <c r="DM118" s="62"/>
      <c r="DN118"/>
      <c r="DO118"/>
      <c r="DP118"/>
    </row>
    <row r="119" spans="1:120" ht="20.25" customHeight="1" x14ac:dyDescent="0.25">
      <c r="A119" s="4"/>
      <c r="BD119" s="16"/>
      <c r="BE119" s="16"/>
      <c r="BF119" s="16"/>
      <c r="BG119" s="17"/>
      <c r="BH119" s="16">
        <v>142</v>
      </c>
      <c r="BI119" s="16"/>
      <c r="BJ119" s="16"/>
      <c r="BK119" s="16"/>
      <c r="BL119" s="239"/>
      <c r="BM119" s="16"/>
      <c r="BN119" s="16"/>
      <c r="BO119" s="16"/>
      <c r="BP119" s="16"/>
      <c r="BQ119" s="16"/>
      <c r="BR119" s="16"/>
      <c r="BS119" s="16"/>
      <c r="BZ119" s="61"/>
      <c r="CA119" s="61"/>
      <c r="CB119" s="61"/>
      <c r="CC119" s="61"/>
      <c r="CD119" s="62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4"/>
      <c r="CW119" s="62"/>
      <c r="CX119"/>
      <c r="CY119" s="65"/>
      <c r="CZ119" s="66"/>
      <c r="DA119" s="66"/>
      <c r="DB119" s="62"/>
      <c r="DC119"/>
      <c r="DD119" s="64"/>
      <c r="DE119" s="62"/>
      <c r="DF119"/>
      <c r="DG119" s="65"/>
      <c r="DH119" s="66"/>
      <c r="DI119" s="66"/>
      <c r="DJ119" s="62"/>
      <c r="DK119"/>
      <c r="DL119" s="64"/>
      <c r="DM119" s="62"/>
      <c r="DN119"/>
      <c r="DO119"/>
      <c r="DP119"/>
    </row>
    <row r="120" spans="1:120" ht="20.25" customHeight="1" x14ac:dyDescent="0.25">
      <c r="A120" s="4"/>
      <c r="BD120" s="16"/>
      <c r="BE120" s="16"/>
      <c r="BF120" s="16"/>
      <c r="BG120" s="17"/>
      <c r="BH120" s="16">
        <v>150</v>
      </c>
      <c r="BI120" s="16"/>
      <c r="BJ120" s="16"/>
      <c r="BK120" s="16"/>
      <c r="BL120" s="239"/>
      <c r="BM120" s="16"/>
      <c r="BN120" s="16"/>
      <c r="BO120" s="16"/>
      <c r="BP120" s="16"/>
      <c r="BQ120" s="16"/>
      <c r="BR120" s="16"/>
      <c r="BS120" s="16"/>
      <c r="BZ120" s="61"/>
      <c r="CA120" s="61"/>
      <c r="CB120" s="61"/>
      <c r="CC120" s="61"/>
      <c r="CD120" s="62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4"/>
      <c r="CW120" s="62"/>
      <c r="CX120"/>
      <c r="CY120" s="65"/>
      <c r="CZ120" s="66"/>
      <c r="DA120" s="66"/>
      <c r="DB120" s="62"/>
      <c r="DC120"/>
      <c r="DD120" s="64"/>
      <c r="DE120" s="62"/>
      <c r="DF120"/>
      <c r="DG120" s="65"/>
      <c r="DH120" s="66"/>
      <c r="DI120" s="66"/>
      <c r="DJ120" s="62"/>
      <c r="DK120"/>
      <c r="DL120" s="64"/>
      <c r="DM120" s="62"/>
      <c r="DN120"/>
      <c r="DO120"/>
      <c r="DP120"/>
    </row>
    <row r="121" spans="1:120" ht="20.25" customHeight="1" x14ac:dyDescent="0.25">
      <c r="A121" s="4"/>
      <c r="BD121" s="16"/>
      <c r="BE121" s="16"/>
      <c r="BF121" s="16"/>
      <c r="BG121" s="17"/>
      <c r="BH121" s="16">
        <v>160</v>
      </c>
      <c r="BI121" s="16"/>
      <c r="BJ121" s="16"/>
      <c r="BK121" s="16"/>
      <c r="BL121" s="239"/>
      <c r="BM121" s="16"/>
      <c r="BN121" s="16"/>
      <c r="BO121" s="16"/>
      <c r="BP121" s="16"/>
      <c r="BQ121" s="16"/>
      <c r="BR121" s="16"/>
      <c r="BS121" s="16"/>
      <c r="BZ121" s="61"/>
      <c r="CA121" s="61"/>
      <c r="CB121" s="61"/>
      <c r="CC121" s="61"/>
      <c r="CD121" s="62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4"/>
      <c r="CW121" s="62"/>
      <c r="CX121"/>
      <c r="CY121" s="65"/>
      <c r="CZ121" s="66"/>
      <c r="DA121" s="66"/>
      <c r="DB121" s="62"/>
      <c r="DC121"/>
      <c r="DD121" s="64"/>
      <c r="DE121" s="62"/>
      <c r="DF121"/>
      <c r="DG121" s="65"/>
      <c r="DH121" s="66"/>
      <c r="DI121" s="66"/>
      <c r="DJ121" s="62"/>
      <c r="DK121"/>
      <c r="DL121" s="64"/>
      <c r="DM121" s="62"/>
      <c r="DN121"/>
      <c r="DO121"/>
      <c r="DP121"/>
    </row>
    <row r="122" spans="1:120" ht="15" customHeight="1" x14ac:dyDescent="0.25">
      <c r="A122" s="4"/>
      <c r="BD122" s="16"/>
      <c r="BE122" s="16"/>
      <c r="BF122" s="16"/>
      <c r="BG122" s="17"/>
      <c r="BH122" s="16">
        <v>165</v>
      </c>
      <c r="BI122" s="16"/>
      <c r="BJ122" s="16"/>
      <c r="BK122" s="16"/>
      <c r="BL122" s="239"/>
      <c r="BM122" s="16"/>
      <c r="BN122" s="16"/>
      <c r="BO122" s="16"/>
      <c r="BP122" s="16"/>
      <c r="BQ122" s="16"/>
      <c r="BR122" s="16"/>
      <c r="BS122" s="16"/>
      <c r="BZ122" s="61"/>
      <c r="CA122" s="61"/>
      <c r="CB122" s="61"/>
      <c r="CC122" s="52"/>
      <c r="CD122" s="62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4"/>
      <c r="CW122" s="62"/>
      <c r="CX122"/>
      <c r="CY122" s="65"/>
      <c r="CZ122" s="66"/>
      <c r="DA122" s="66"/>
      <c r="DB122" s="62"/>
      <c r="DC122"/>
      <c r="DD122" s="64"/>
      <c r="DE122" s="62"/>
      <c r="DF122"/>
      <c r="DG122" s="65"/>
      <c r="DH122" s="66"/>
      <c r="DI122" s="66"/>
      <c r="DJ122" s="62"/>
      <c r="DK122"/>
      <c r="DL122" s="64"/>
      <c r="DM122" s="62"/>
      <c r="DN122"/>
      <c r="DO122"/>
      <c r="DP122"/>
    </row>
    <row r="123" spans="1:120" ht="8.25" customHeight="1" x14ac:dyDescent="0.25">
      <c r="A123" s="4"/>
      <c r="BD123" s="16"/>
      <c r="BE123" s="16"/>
      <c r="BF123" s="16"/>
      <c r="BG123" s="17"/>
      <c r="BH123" s="16">
        <v>170</v>
      </c>
      <c r="BI123" s="16"/>
      <c r="BJ123" s="16"/>
      <c r="BK123" s="16"/>
      <c r="BL123" s="239"/>
      <c r="BM123" s="16"/>
      <c r="BN123" s="16"/>
      <c r="BO123" s="16"/>
      <c r="BP123" s="16"/>
      <c r="BQ123" s="16"/>
      <c r="BR123" s="16"/>
      <c r="BS123" s="16"/>
      <c r="BZ123" s="61"/>
      <c r="CA123" s="61"/>
      <c r="CB123" s="61"/>
      <c r="CC123" s="52"/>
      <c r="CD123" s="62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4"/>
      <c r="CW123" s="62"/>
      <c r="CX123"/>
      <c r="CY123" s="65"/>
      <c r="CZ123" s="66"/>
      <c r="DA123" s="66"/>
      <c r="DB123" s="62"/>
      <c r="DC123"/>
      <c r="DD123" s="64"/>
      <c r="DE123" s="62"/>
      <c r="DF123"/>
      <c r="DG123" s="65"/>
      <c r="DH123" s="66"/>
      <c r="DI123" s="66"/>
      <c r="DJ123" s="62"/>
      <c r="DK123"/>
      <c r="DL123" s="64"/>
      <c r="DM123" s="62"/>
      <c r="DN123"/>
      <c r="DO123"/>
      <c r="DP123"/>
    </row>
    <row r="124" spans="1:120" ht="12.75" customHeight="1" x14ac:dyDescent="0.25">
      <c r="A124" s="4"/>
      <c r="BA124" s="18"/>
      <c r="BD124" s="16"/>
      <c r="BE124" s="16"/>
      <c r="BF124" s="16"/>
      <c r="BG124" s="17"/>
      <c r="BH124" s="16">
        <v>180</v>
      </c>
      <c r="BI124" s="16"/>
      <c r="BJ124" s="16"/>
      <c r="BK124" s="16"/>
      <c r="BL124" s="239"/>
      <c r="BM124" s="16"/>
      <c r="BN124" s="16"/>
      <c r="BO124" s="16"/>
      <c r="BP124" s="16"/>
      <c r="BQ124" s="16"/>
      <c r="BR124" s="16"/>
      <c r="BS124" s="16"/>
      <c r="BZ124" s="61"/>
      <c r="CA124" s="61"/>
      <c r="CB124" s="61"/>
      <c r="CC124" s="52"/>
      <c r="CD124" s="62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4"/>
      <c r="CW124" s="62"/>
      <c r="CX124"/>
      <c r="CY124" s="65"/>
      <c r="CZ124" s="66"/>
      <c r="DA124" s="66"/>
      <c r="DB124" s="62"/>
      <c r="DC124"/>
      <c r="DD124" s="64"/>
      <c r="DE124" s="62"/>
      <c r="DF124"/>
      <c r="DG124" s="65"/>
      <c r="DH124" s="66"/>
      <c r="DI124" s="66"/>
      <c r="DJ124" s="62"/>
      <c r="DK124"/>
      <c r="DL124" s="64"/>
      <c r="DM124" s="62"/>
      <c r="DN124"/>
      <c r="DO124"/>
      <c r="DP124"/>
    </row>
    <row r="125" spans="1:120" ht="12.75" customHeight="1" x14ac:dyDescent="0.25">
      <c r="A125" s="4"/>
      <c r="BA125" s="18"/>
      <c r="BD125" s="16"/>
      <c r="BE125" s="16"/>
      <c r="BF125" s="16"/>
      <c r="BG125" s="17"/>
      <c r="BH125" s="16">
        <v>190</v>
      </c>
      <c r="BI125" s="16"/>
      <c r="BJ125" s="16"/>
      <c r="BK125" s="16"/>
      <c r="BL125" s="239"/>
      <c r="BM125" s="16"/>
      <c r="BN125" s="16"/>
      <c r="BO125" s="16"/>
      <c r="BP125" s="16"/>
      <c r="BQ125" s="16"/>
      <c r="BR125" s="16"/>
      <c r="BS125" s="16"/>
      <c r="BZ125" s="61"/>
      <c r="CA125" s="61"/>
      <c r="CB125" s="61"/>
      <c r="CC125" s="52"/>
      <c r="CD125" s="62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4"/>
      <c r="CW125" s="62"/>
      <c r="CX125"/>
      <c r="CY125" s="65"/>
      <c r="CZ125" s="66"/>
      <c r="DA125" s="66"/>
      <c r="DB125" s="62"/>
      <c r="DC125"/>
      <c r="DD125" s="64"/>
      <c r="DE125" s="62"/>
      <c r="DF125"/>
      <c r="DG125" s="65"/>
      <c r="DH125" s="66"/>
      <c r="DI125" s="66"/>
      <c r="DJ125" s="62"/>
      <c r="DK125"/>
      <c r="DL125" s="64"/>
      <c r="DM125" s="62"/>
      <c r="DN125"/>
      <c r="DO125"/>
      <c r="DP125"/>
    </row>
    <row r="126" spans="1:120" ht="12.75" customHeight="1" x14ac:dyDescent="0.25">
      <c r="A126" s="4"/>
      <c r="BA126" s="18"/>
      <c r="BD126" s="16"/>
      <c r="BE126" s="16"/>
      <c r="BF126" s="16"/>
      <c r="BG126" s="17"/>
      <c r="BH126" s="16">
        <v>191</v>
      </c>
      <c r="BI126" s="16"/>
      <c r="BJ126" s="16"/>
      <c r="BK126" s="16"/>
      <c r="BL126" s="239"/>
      <c r="BM126" s="16"/>
      <c r="BN126" s="16"/>
      <c r="BO126" s="16"/>
      <c r="BP126" s="16"/>
      <c r="BQ126" s="16"/>
      <c r="BR126" s="16"/>
      <c r="BS126" s="16"/>
      <c r="BZ126" s="61"/>
      <c r="CA126" s="61"/>
      <c r="CB126" s="61"/>
      <c r="CC126" s="52"/>
      <c r="CD126" s="62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4"/>
      <c r="CW126" s="62"/>
      <c r="CX126"/>
      <c r="CY126" s="65"/>
      <c r="CZ126" s="66"/>
      <c r="DA126" s="66"/>
      <c r="DB126" s="62"/>
      <c r="DC126"/>
      <c r="DD126" s="64"/>
      <c r="DE126" s="62"/>
      <c r="DF126"/>
      <c r="DG126" s="65"/>
      <c r="DH126" s="66"/>
      <c r="DI126" s="66"/>
      <c r="DJ126" s="62"/>
      <c r="DK126"/>
      <c r="DL126" s="64"/>
      <c r="DM126" s="62"/>
      <c r="DN126"/>
      <c r="DO126"/>
      <c r="DP126"/>
    </row>
    <row r="127" spans="1:120" ht="13.5" customHeight="1" x14ac:dyDescent="0.25">
      <c r="A127" s="4"/>
      <c r="BA127" s="18"/>
      <c r="BD127" s="16"/>
      <c r="BE127" s="16"/>
      <c r="BF127" s="16"/>
      <c r="BG127" s="17"/>
      <c r="BH127" s="16">
        <v>210</v>
      </c>
      <c r="BI127" s="16"/>
      <c r="BJ127" s="16"/>
      <c r="BK127" s="16"/>
      <c r="BL127" s="239"/>
      <c r="BM127" s="16"/>
      <c r="BN127" s="16"/>
      <c r="BO127" s="16"/>
      <c r="BP127" s="16"/>
      <c r="BQ127" s="16"/>
      <c r="BR127" s="16"/>
      <c r="BS127" s="16"/>
      <c r="BZ127" s="61"/>
      <c r="CA127" s="61"/>
      <c r="CB127" s="61"/>
      <c r="CC127" s="52"/>
      <c r="CD127" s="62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4"/>
      <c r="CW127" s="62"/>
      <c r="CX127"/>
      <c r="CY127" s="65"/>
      <c r="CZ127" s="66"/>
      <c r="DA127" s="66"/>
      <c r="DB127" s="62"/>
      <c r="DC127"/>
      <c r="DD127" s="64"/>
      <c r="DE127" s="62"/>
      <c r="DF127"/>
      <c r="DG127" s="65"/>
      <c r="DH127" s="66"/>
      <c r="DI127" s="66"/>
      <c r="DJ127" s="62"/>
      <c r="DK127"/>
      <c r="DL127" s="64"/>
      <c r="DM127" s="62"/>
      <c r="DN127"/>
      <c r="DO127"/>
      <c r="DP127"/>
    </row>
    <row r="128" spans="1:120" ht="15" customHeight="1" x14ac:dyDescent="0.25">
      <c r="A128" s="4"/>
      <c r="BA128" s="18"/>
      <c r="BD128" s="16"/>
      <c r="BE128" s="16"/>
      <c r="BF128" s="16"/>
      <c r="BG128" s="17"/>
      <c r="BH128" s="16"/>
      <c r="BI128" s="16"/>
      <c r="BJ128" s="16"/>
      <c r="BK128" s="16"/>
      <c r="BL128" s="239"/>
      <c r="BM128" s="16"/>
      <c r="BN128" s="16"/>
      <c r="BO128" s="16"/>
      <c r="BP128" s="16"/>
      <c r="BQ128" s="16"/>
      <c r="BR128" s="16"/>
      <c r="BS128" s="16"/>
      <c r="BZ128" s="61"/>
      <c r="CA128" s="61"/>
      <c r="CB128" s="61"/>
      <c r="CC128" s="52"/>
      <c r="CD128" s="62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4"/>
      <c r="CW128" s="62"/>
      <c r="CX128"/>
      <c r="CY128" s="65"/>
      <c r="CZ128" s="66"/>
      <c r="DA128" s="66"/>
      <c r="DB128" s="62"/>
      <c r="DC128"/>
      <c r="DD128" s="64"/>
      <c r="DE128" s="62"/>
      <c r="DF128"/>
      <c r="DG128" s="65"/>
      <c r="DH128" s="66"/>
      <c r="DI128" s="66"/>
      <c r="DJ128" s="62"/>
      <c r="DK128"/>
      <c r="DL128" s="64"/>
      <c r="DM128" s="62"/>
      <c r="DN128"/>
      <c r="DO128"/>
      <c r="DP128"/>
    </row>
    <row r="129" spans="1:120" ht="5.25" hidden="1" customHeight="1" x14ac:dyDescent="0.25">
      <c r="A129" s="27"/>
      <c r="BD129" s="16"/>
      <c r="BE129" s="16"/>
      <c r="BF129" s="16"/>
      <c r="BG129" s="17"/>
      <c r="BH129" s="16">
        <v>395</v>
      </c>
      <c r="BO129" s="16"/>
      <c r="BP129" s="16"/>
      <c r="BQ129" s="16"/>
      <c r="BR129" s="16"/>
      <c r="BS129" s="16"/>
      <c r="BZ129" s="61"/>
      <c r="CA129" s="61"/>
      <c r="CB129" s="61"/>
      <c r="CC129" s="52"/>
      <c r="CD129" s="62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4"/>
      <c r="CW129" s="62"/>
      <c r="CX129"/>
      <c r="CY129" s="65"/>
      <c r="CZ129" s="66"/>
      <c r="DA129" s="66"/>
      <c r="DB129" s="62"/>
      <c r="DC129"/>
      <c r="DD129" s="64"/>
      <c r="DE129" s="62"/>
      <c r="DF129"/>
      <c r="DG129" s="65"/>
      <c r="DH129" s="66"/>
      <c r="DI129" s="66"/>
      <c r="DJ129" s="62"/>
      <c r="DK129"/>
      <c r="DL129" s="64"/>
      <c r="DM129" s="62"/>
      <c r="DN129"/>
      <c r="DO129"/>
      <c r="DP129"/>
    </row>
    <row r="130" spans="1:120" ht="5.25" customHeight="1" x14ac:dyDescent="0.25">
      <c r="BD130" s="16"/>
      <c r="BE130" s="16"/>
      <c r="BF130" s="16"/>
      <c r="BG130" s="17"/>
      <c r="BH130" s="16">
        <v>495</v>
      </c>
      <c r="BI130" s="16"/>
      <c r="BJ130" s="16"/>
      <c r="BK130" s="16"/>
      <c r="BL130" s="239"/>
      <c r="BM130" s="16"/>
      <c r="BN130" s="16"/>
      <c r="BO130" s="16"/>
      <c r="BP130" s="16"/>
      <c r="BQ130" s="16"/>
      <c r="BR130" s="16"/>
      <c r="BS130" s="16"/>
      <c r="BZ130" s="61"/>
      <c r="CA130" s="61"/>
      <c r="CB130" s="61"/>
      <c r="CC130" s="52"/>
      <c r="CD130" s="62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4"/>
      <c r="CW130" s="62"/>
      <c r="CX130"/>
      <c r="CY130" s="65"/>
      <c r="CZ130" s="66"/>
      <c r="DA130" s="66"/>
      <c r="DB130" s="62"/>
      <c r="DC130"/>
      <c r="DD130" s="64"/>
      <c r="DE130" s="62"/>
      <c r="DF130"/>
      <c r="DG130" s="65"/>
      <c r="DH130" s="66"/>
      <c r="DI130" s="66"/>
      <c r="DJ130" s="62"/>
      <c r="DK130"/>
      <c r="DL130" s="64"/>
      <c r="DM130" s="62"/>
      <c r="DN130"/>
      <c r="DO130"/>
      <c r="DP130"/>
    </row>
    <row r="131" spans="1:120" ht="25.5" customHeight="1" x14ac:dyDescent="0.2">
      <c r="BD131" s="16"/>
      <c r="BE131" s="16"/>
      <c r="BF131" s="16"/>
      <c r="BG131" s="17"/>
      <c r="BH131" s="16">
        <v>595</v>
      </c>
      <c r="BI131" s="16"/>
      <c r="BK131" s="16"/>
      <c r="BL131" s="239"/>
      <c r="BM131" s="16"/>
      <c r="BN131" s="16"/>
      <c r="BO131" s="16"/>
      <c r="BP131" s="16"/>
      <c r="BQ131" s="16"/>
      <c r="BR131" s="16"/>
      <c r="BS131" s="16"/>
    </row>
    <row r="132" spans="1:120" ht="6" customHeight="1" x14ac:dyDescent="0.2">
      <c r="BD132" s="16"/>
      <c r="BE132" s="16"/>
      <c r="BF132" s="16"/>
      <c r="BG132" s="17"/>
      <c r="BH132" s="16"/>
      <c r="BI132" s="16"/>
      <c r="BJ132" s="16"/>
      <c r="BK132" s="16"/>
      <c r="BL132" s="239"/>
      <c r="BM132" s="16"/>
      <c r="BN132" s="16"/>
      <c r="BO132" s="16"/>
      <c r="BP132" s="16"/>
      <c r="BQ132" s="16"/>
      <c r="BR132" s="16"/>
      <c r="BS132" s="16"/>
    </row>
    <row r="133" spans="1:120" ht="8.25" customHeight="1" x14ac:dyDescent="0.2">
      <c r="BD133" s="16"/>
      <c r="BE133" s="16"/>
      <c r="BF133" s="16"/>
      <c r="BG133" s="17"/>
      <c r="BH133" s="16"/>
      <c r="BI133" s="16"/>
      <c r="BJ133" s="16"/>
      <c r="BK133" s="16"/>
      <c r="BL133" s="239"/>
      <c r="BM133" s="16"/>
      <c r="BN133" s="16"/>
      <c r="BO133" s="16"/>
      <c r="BP133" s="16"/>
      <c r="BQ133" s="16"/>
      <c r="BR133" s="16"/>
      <c r="BS133" s="16"/>
    </row>
    <row r="134" spans="1:120" ht="18" customHeight="1" x14ac:dyDescent="0.2">
      <c r="A134" s="26"/>
      <c r="BD134" s="16"/>
      <c r="BE134" s="16"/>
      <c r="BF134" s="16"/>
      <c r="BG134" s="17"/>
      <c r="BH134" s="16"/>
      <c r="BI134" s="16"/>
      <c r="BJ134" s="16"/>
      <c r="BK134" s="16"/>
      <c r="BL134" s="239"/>
      <c r="BM134" s="16"/>
      <c r="BN134" s="16"/>
      <c r="BO134" s="16"/>
      <c r="BP134" s="16"/>
      <c r="BQ134" s="16"/>
      <c r="BR134" s="16"/>
      <c r="BS134" s="16"/>
    </row>
    <row r="135" spans="1:120" ht="15" customHeight="1" x14ac:dyDescent="0.2">
      <c r="A135" s="4"/>
      <c r="BD135" s="16"/>
      <c r="BE135" s="16"/>
      <c r="BF135" s="16"/>
      <c r="BG135" s="17"/>
      <c r="BH135" s="16"/>
      <c r="BI135" s="16"/>
      <c r="BJ135" s="16"/>
      <c r="BK135" s="16"/>
      <c r="BL135" s="239"/>
      <c r="BM135" s="16"/>
      <c r="BN135" s="16"/>
      <c r="BO135" s="16"/>
      <c r="BP135" s="16"/>
      <c r="BQ135" s="16"/>
      <c r="BR135" s="16"/>
      <c r="BS135" s="16"/>
    </row>
    <row r="136" spans="1:120" ht="15" customHeight="1" x14ac:dyDescent="0.2">
      <c r="A136" s="4"/>
      <c r="BD136" s="16"/>
      <c r="BE136" s="16"/>
      <c r="BF136" s="16"/>
      <c r="BG136" s="17"/>
      <c r="BH136" s="16"/>
      <c r="BI136" s="16"/>
      <c r="BJ136" s="16"/>
      <c r="BK136" s="16"/>
      <c r="BL136" s="239"/>
      <c r="BM136" s="16"/>
      <c r="BN136" s="16"/>
      <c r="BO136" s="16"/>
      <c r="BP136" s="16"/>
      <c r="BQ136" s="16"/>
      <c r="BR136" s="16"/>
      <c r="BS136" s="16"/>
    </row>
    <row r="137" spans="1:120" ht="15" customHeight="1" x14ac:dyDescent="0.2">
      <c r="A137" s="4"/>
      <c r="BD137" s="16"/>
      <c r="BE137" s="16"/>
      <c r="BF137" s="16"/>
      <c r="BG137" s="17"/>
      <c r="BH137" s="16"/>
      <c r="BI137" s="16"/>
      <c r="BJ137" s="16"/>
      <c r="BK137" s="16"/>
      <c r="BL137" s="239"/>
      <c r="BM137" s="16"/>
      <c r="BN137" s="16"/>
      <c r="BO137" s="16"/>
      <c r="BP137" s="16"/>
      <c r="BQ137" s="16"/>
      <c r="BR137" s="16"/>
      <c r="BS137" s="16"/>
    </row>
    <row r="138" spans="1:120" ht="11.25" customHeight="1" x14ac:dyDescent="0.2">
      <c r="A138" s="4"/>
      <c r="BD138" s="16"/>
      <c r="BE138" s="16"/>
      <c r="BF138" s="16"/>
      <c r="BG138" s="17"/>
      <c r="BH138" s="16"/>
      <c r="BI138" s="16"/>
      <c r="BJ138" s="16"/>
      <c r="BK138" s="16"/>
      <c r="BL138" s="239"/>
      <c r="BM138" s="16"/>
      <c r="BN138" s="16"/>
      <c r="BO138" s="16"/>
      <c r="BP138" s="16"/>
      <c r="BQ138" s="16"/>
      <c r="BR138" s="16"/>
      <c r="BS138" s="16"/>
    </row>
    <row r="139" spans="1:120" ht="11.25" customHeight="1" x14ac:dyDescent="0.2">
      <c r="A139" s="4"/>
      <c r="BD139" s="16"/>
      <c r="BE139" s="16"/>
      <c r="BF139" s="16"/>
      <c r="BG139" s="17"/>
      <c r="BH139" s="16"/>
      <c r="BI139" s="16"/>
      <c r="BJ139" s="16"/>
      <c r="BK139" s="16"/>
      <c r="BL139" s="239"/>
      <c r="BM139" s="16"/>
      <c r="BN139" s="16"/>
      <c r="BO139" s="16"/>
      <c r="BP139" s="16"/>
      <c r="BQ139" s="16"/>
      <c r="BR139" s="16"/>
      <c r="BS139" s="16"/>
    </row>
    <row r="140" spans="1:120" ht="20.25" customHeight="1" x14ac:dyDescent="0.25">
      <c r="A140" s="4"/>
      <c r="BD140" s="16"/>
      <c r="BE140" s="16"/>
      <c r="BF140" s="16"/>
      <c r="BG140" s="17"/>
      <c r="BH140" s="16"/>
      <c r="BI140" s="16"/>
      <c r="BJ140" s="16"/>
      <c r="BK140" s="16"/>
      <c r="BL140" s="239"/>
      <c r="BM140" s="16"/>
      <c r="BN140" s="16"/>
      <c r="BO140" s="16"/>
      <c r="BP140" s="16"/>
      <c r="BQ140" s="16"/>
      <c r="BR140" s="16"/>
      <c r="BS140" s="16"/>
      <c r="BZ140" s="61"/>
      <c r="CA140" s="61"/>
      <c r="CB140" s="61"/>
      <c r="CC140" s="61"/>
      <c r="CD140" s="62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4"/>
      <c r="CW140" s="62"/>
      <c r="CX140"/>
      <c r="CY140" s="65"/>
      <c r="CZ140" s="66"/>
      <c r="DA140" s="66"/>
      <c r="DB140" s="62"/>
      <c r="DC140"/>
      <c r="DD140" s="64"/>
      <c r="DE140" s="62"/>
      <c r="DF140"/>
      <c r="DG140" s="65"/>
      <c r="DH140" s="66"/>
      <c r="DI140" s="66"/>
      <c r="DJ140" s="62"/>
      <c r="DK140"/>
      <c r="DL140" s="64"/>
      <c r="DM140" s="62"/>
      <c r="DN140"/>
      <c r="DO140"/>
      <c r="DP140"/>
    </row>
    <row r="141" spans="1:120" ht="20.25" customHeight="1" x14ac:dyDescent="0.25">
      <c r="A141" s="4"/>
      <c r="BD141" s="16"/>
      <c r="BE141" s="16"/>
      <c r="BF141" s="16"/>
      <c r="BG141" s="17"/>
      <c r="BH141" s="16"/>
      <c r="BI141" s="16"/>
      <c r="BJ141" s="16"/>
      <c r="BK141" s="16"/>
      <c r="BL141" s="239"/>
      <c r="BM141" s="16"/>
      <c r="BN141" s="16"/>
      <c r="BO141" s="16"/>
      <c r="BP141" s="16"/>
      <c r="BQ141" s="16"/>
      <c r="BR141" s="16"/>
      <c r="BS141" s="16"/>
      <c r="BZ141" s="61"/>
      <c r="CA141" s="61"/>
      <c r="CB141" s="61"/>
      <c r="CC141" s="61"/>
      <c r="CD141" s="62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4"/>
      <c r="CW141" s="62"/>
      <c r="CX141"/>
      <c r="CY141" s="65"/>
      <c r="CZ141" s="66"/>
      <c r="DA141" s="66"/>
      <c r="DB141" s="62"/>
      <c r="DC141"/>
      <c r="DD141" s="64"/>
      <c r="DE141" s="62"/>
      <c r="DF141"/>
      <c r="DG141" s="65"/>
      <c r="DH141" s="66"/>
      <c r="DI141" s="66"/>
      <c r="DJ141" s="62"/>
      <c r="DK141"/>
      <c r="DL141" s="64"/>
      <c r="DM141" s="62"/>
      <c r="DN141"/>
      <c r="DO141"/>
      <c r="DP141"/>
    </row>
    <row r="142" spans="1:120" ht="20.25" customHeight="1" x14ac:dyDescent="0.25">
      <c r="A142" s="4"/>
      <c r="BD142" s="16"/>
      <c r="BE142" s="16"/>
      <c r="BF142" s="16"/>
      <c r="BG142" s="17"/>
      <c r="BH142" s="16"/>
      <c r="BI142" s="16"/>
      <c r="BJ142" s="16"/>
      <c r="BK142" s="16"/>
      <c r="BL142" s="239"/>
      <c r="BM142" s="16"/>
      <c r="BN142" s="16"/>
      <c r="BO142" s="16"/>
      <c r="BP142" s="16"/>
      <c r="BQ142" s="16"/>
      <c r="BR142" s="16"/>
      <c r="BS142" s="16"/>
      <c r="BZ142" s="61"/>
      <c r="CA142" s="61"/>
      <c r="CB142" s="61"/>
      <c r="CC142" s="61"/>
      <c r="CD142" s="62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4"/>
      <c r="CW142" s="62"/>
      <c r="CX142"/>
      <c r="CY142" s="65"/>
      <c r="CZ142" s="66"/>
      <c r="DA142" s="66"/>
      <c r="DB142" s="62"/>
      <c r="DC142"/>
      <c r="DD142" s="64"/>
      <c r="DE142" s="62"/>
      <c r="DF142"/>
      <c r="DG142" s="65"/>
      <c r="DH142" s="66"/>
      <c r="DI142" s="66"/>
      <c r="DJ142" s="62"/>
      <c r="DK142"/>
      <c r="DL142" s="64"/>
      <c r="DM142" s="62"/>
      <c r="DN142"/>
      <c r="DO142"/>
      <c r="DP142"/>
    </row>
    <row r="143" spans="1:120" ht="20.25" customHeight="1" x14ac:dyDescent="0.25">
      <c r="A143" s="4"/>
      <c r="BD143" s="16"/>
      <c r="BE143" s="16"/>
      <c r="BF143" s="16"/>
      <c r="BG143" s="17"/>
      <c r="BH143" s="16"/>
      <c r="BI143" s="16"/>
      <c r="BJ143" s="16"/>
      <c r="BK143" s="16"/>
      <c r="BL143" s="239"/>
      <c r="BM143" s="16"/>
      <c r="BN143" s="16"/>
      <c r="BO143" s="16"/>
      <c r="BP143" s="16"/>
      <c r="BQ143" s="16"/>
      <c r="BR143" s="16"/>
      <c r="BS143" s="16"/>
      <c r="BZ143" s="61"/>
      <c r="CA143" s="61"/>
      <c r="CB143" s="61"/>
      <c r="CC143" s="61"/>
      <c r="CD143" s="62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4"/>
      <c r="CW143" s="62"/>
      <c r="CX143"/>
      <c r="CY143" s="65"/>
      <c r="CZ143" s="66"/>
      <c r="DA143" s="66"/>
      <c r="DB143" s="62"/>
      <c r="DC143"/>
      <c r="DD143" s="64"/>
      <c r="DE143" s="62"/>
      <c r="DF143"/>
      <c r="DG143" s="65"/>
      <c r="DH143" s="66"/>
      <c r="DI143" s="66"/>
      <c r="DJ143" s="62"/>
      <c r="DK143"/>
      <c r="DL143" s="64"/>
      <c r="DM143" s="62"/>
      <c r="DN143"/>
      <c r="DO143"/>
      <c r="DP143"/>
    </row>
    <row r="144" spans="1:120" ht="20.25" customHeight="1" x14ac:dyDescent="0.25">
      <c r="A144" s="4"/>
      <c r="BD144" s="16"/>
      <c r="BE144" s="16"/>
      <c r="BF144" s="16"/>
      <c r="BG144" s="17"/>
      <c r="BH144" s="16"/>
      <c r="BI144" s="16"/>
      <c r="BJ144" s="16"/>
      <c r="BK144" s="16"/>
      <c r="BL144" s="239"/>
      <c r="BM144" s="16"/>
      <c r="BN144" s="16"/>
      <c r="BO144" s="16"/>
      <c r="BP144" s="16"/>
      <c r="BQ144" s="16"/>
      <c r="BR144" s="16"/>
      <c r="BS144" s="16"/>
      <c r="BZ144" s="61"/>
      <c r="CA144" s="61"/>
      <c r="CB144" s="61"/>
      <c r="CC144" s="61"/>
      <c r="CD144" s="62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4"/>
      <c r="CW144" s="62"/>
      <c r="CX144"/>
      <c r="CY144" s="65"/>
      <c r="CZ144" s="66"/>
      <c r="DA144" s="66"/>
      <c r="DB144" s="62"/>
      <c r="DC144"/>
      <c r="DD144" s="64"/>
      <c r="DE144" s="62"/>
      <c r="DF144"/>
      <c r="DG144" s="65"/>
      <c r="DH144" s="66"/>
      <c r="DI144" s="66"/>
      <c r="DJ144" s="62"/>
      <c r="DK144"/>
      <c r="DL144" s="64"/>
      <c r="DM144" s="62"/>
      <c r="DN144"/>
      <c r="DO144"/>
      <c r="DP144"/>
    </row>
    <row r="145" spans="1:120" ht="20.25" customHeight="1" x14ac:dyDescent="0.25">
      <c r="A145" s="4"/>
      <c r="BD145" s="16"/>
      <c r="BE145" s="16"/>
      <c r="BF145" s="16"/>
      <c r="BG145" s="17"/>
      <c r="BH145" s="16"/>
      <c r="BI145" s="16"/>
      <c r="BJ145" s="16"/>
      <c r="BK145" s="16"/>
      <c r="BL145" s="239"/>
      <c r="BM145" s="16"/>
      <c r="BN145" s="16"/>
      <c r="BO145" s="16"/>
      <c r="BP145" s="16"/>
      <c r="BQ145" s="16"/>
      <c r="BR145" s="16"/>
      <c r="BS145" s="16"/>
      <c r="BZ145" s="61"/>
      <c r="CA145" s="61"/>
      <c r="CB145" s="61"/>
      <c r="CC145" s="61"/>
      <c r="CD145" s="62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4"/>
      <c r="CW145" s="62"/>
      <c r="CX145"/>
      <c r="CY145" s="65"/>
      <c r="CZ145" s="66"/>
      <c r="DA145" s="66"/>
      <c r="DB145" s="62"/>
      <c r="DC145"/>
      <c r="DD145" s="64"/>
      <c r="DE145" s="62"/>
      <c r="DF145"/>
      <c r="DG145" s="65"/>
      <c r="DH145" s="66"/>
      <c r="DI145" s="66"/>
      <c r="DJ145" s="62"/>
      <c r="DK145"/>
      <c r="DL145" s="64"/>
      <c r="DM145" s="62"/>
      <c r="DN145"/>
      <c r="DO145"/>
      <c r="DP145"/>
    </row>
    <row r="146" spans="1:120" ht="20.25" customHeight="1" x14ac:dyDescent="0.25">
      <c r="A146" s="4"/>
      <c r="BD146" s="16"/>
      <c r="BE146" s="16"/>
      <c r="BF146" s="16"/>
      <c r="BG146" s="17"/>
      <c r="BH146" s="16"/>
      <c r="BI146" s="16"/>
      <c r="BJ146" s="16"/>
      <c r="BK146" s="16"/>
      <c r="BL146" s="239"/>
      <c r="BM146" s="16"/>
      <c r="BN146" s="16"/>
      <c r="BO146" s="16"/>
      <c r="BP146" s="16"/>
      <c r="BQ146" s="16"/>
      <c r="BR146" s="16"/>
      <c r="BS146" s="16"/>
      <c r="BZ146" s="61"/>
      <c r="CA146" s="61"/>
      <c r="CB146" s="61"/>
      <c r="CC146" s="61"/>
      <c r="CD146" s="62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4"/>
      <c r="CW146" s="62"/>
      <c r="CX146"/>
      <c r="CY146" s="65"/>
      <c r="CZ146" s="66"/>
      <c r="DA146" s="66"/>
      <c r="DB146" s="62"/>
      <c r="DC146"/>
      <c r="DD146" s="64"/>
      <c r="DE146" s="62"/>
      <c r="DF146"/>
      <c r="DG146" s="65"/>
      <c r="DH146" s="66"/>
      <c r="DI146" s="66"/>
      <c r="DJ146" s="62"/>
      <c r="DK146"/>
      <c r="DL146" s="64"/>
      <c r="DM146" s="62"/>
      <c r="DN146"/>
      <c r="DO146"/>
      <c r="DP146"/>
    </row>
    <row r="147" spans="1:120" ht="20.25" customHeight="1" x14ac:dyDescent="0.25">
      <c r="A147" s="4"/>
      <c r="BD147" s="16"/>
      <c r="BE147" s="16"/>
      <c r="BF147" s="16"/>
      <c r="BG147" s="17"/>
      <c r="BH147" s="16"/>
      <c r="BI147" s="16"/>
      <c r="BJ147" s="16"/>
      <c r="BK147" s="16"/>
      <c r="BL147" s="239"/>
      <c r="BM147" s="16"/>
      <c r="BN147" s="16"/>
      <c r="BO147" s="16"/>
      <c r="BP147" s="16"/>
      <c r="BQ147" s="16"/>
      <c r="BR147" s="16"/>
      <c r="BS147" s="16"/>
      <c r="BZ147" s="61"/>
      <c r="CA147" s="61"/>
      <c r="CB147" s="61"/>
      <c r="CC147" s="61"/>
      <c r="CD147" s="62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4"/>
      <c r="CW147" s="62"/>
      <c r="CX147"/>
      <c r="CY147" s="65"/>
      <c r="CZ147" s="66"/>
      <c r="DA147" s="66"/>
      <c r="DB147" s="62"/>
      <c r="DC147"/>
      <c r="DD147" s="64"/>
      <c r="DE147" s="62"/>
      <c r="DF147"/>
      <c r="DG147" s="65"/>
      <c r="DH147" s="66"/>
      <c r="DI147" s="66"/>
      <c r="DJ147" s="62"/>
      <c r="DK147"/>
      <c r="DL147" s="64"/>
      <c r="DM147" s="62"/>
      <c r="DN147"/>
      <c r="DO147"/>
      <c r="DP147"/>
    </row>
    <row r="148" spans="1:120" ht="20.25" customHeight="1" x14ac:dyDescent="0.25">
      <c r="A148" s="4"/>
      <c r="BD148" s="16"/>
      <c r="BE148" s="16"/>
      <c r="BF148" s="16"/>
      <c r="BG148" s="17"/>
      <c r="BH148" s="16"/>
      <c r="BI148" s="16"/>
      <c r="BJ148" s="16"/>
      <c r="BK148" s="16"/>
      <c r="BL148" s="239"/>
      <c r="BM148" s="16"/>
      <c r="BN148" s="16"/>
      <c r="BO148" s="16"/>
      <c r="BP148" s="16"/>
      <c r="BQ148" s="16"/>
      <c r="BR148" s="16"/>
      <c r="BS148" s="16"/>
      <c r="BZ148" s="61"/>
      <c r="CA148" s="61"/>
      <c r="CB148" s="61"/>
      <c r="CC148" s="61"/>
      <c r="CD148" s="62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4"/>
      <c r="CW148" s="62"/>
      <c r="CX148"/>
      <c r="CY148" s="65"/>
      <c r="CZ148" s="66"/>
      <c r="DA148" s="66"/>
      <c r="DB148" s="62"/>
      <c r="DC148"/>
      <c r="DD148" s="64"/>
      <c r="DE148" s="62"/>
      <c r="DF148"/>
      <c r="DG148" s="65"/>
      <c r="DH148" s="66"/>
      <c r="DI148" s="66"/>
      <c r="DJ148" s="62"/>
      <c r="DK148"/>
      <c r="DL148" s="64"/>
      <c r="DM148" s="62"/>
      <c r="DN148"/>
      <c r="DO148"/>
      <c r="DP148"/>
    </row>
    <row r="149" spans="1:120" ht="20.25" customHeight="1" x14ac:dyDescent="0.25">
      <c r="A149" s="4"/>
      <c r="BD149" s="16"/>
      <c r="BE149" s="16"/>
      <c r="BF149" s="16"/>
      <c r="BG149" s="17"/>
      <c r="BH149" s="16"/>
      <c r="BI149" s="16"/>
      <c r="BJ149" s="16"/>
      <c r="BK149" s="16"/>
      <c r="BL149" s="239"/>
      <c r="BM149" s="16"/>
      <c r="BN149" s="16"/>
      <c r="BO149" s="16"/>
      <c r="BP149" s="16"/>
      <c r="BQ149" s="16"/>
      <c r="BR149" s="16"/>
      <c r="BS149" s="16"/>
      <c r="BZ149" s="61"/>
      <c r="CA149" s="61"/>
      <c r="CB149" s="61"/>
      <c r="CC149" s="61"/>
      <c r="CD149" s="62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4"/>
      <c r="CW149" s="62"/>
      <c r="CX149"/>
      <c r="CY149" s="65"/>
      <c r="CZ149" s="66"/>
      <c r="DA149" s="66"/>
      <c r="DB149" s="62"/>
      <c r="DC149"/>
      <c r="DD149" s="64"/>
      <c r="DE149" s="62"/>
      <c r="DF149"/>
      <c r="DG149" s="65"/>
      <c r="DH149" s="66"/>
      <c r="DI149" s="66"/>
      <c r="DJ149" s="62"/>
      <c r="DK149"/>
      <c r="DL149" s="64"/>
      <c r="DM149" s="62"/>
      <c r="DN149"/>
      <c r="DO149"/>
      <c r="DP149"/>
    </row>
    <row r="150" spans="1:120" ht="20.25" customHeight="1" x14ac:dyDescent="0.25">
      <c r="A150" s="4"/>
      <c r="BD150" s="16"/>
      <c r="BE150" s="16"/>
      <c r="BF150" s="16"/>
      <c r="BG150" s="17"/>
      <c r="BH150" s="16"/>
      <c r="BI150" s="16"/>
      <c r="BJ150" s="16"/>
      <c r="BK150" s="16"/>
      <c r="BL150" s="239"/>
      <c r="BM150" s="16"/>
      <c r="BN150" s="16"/>
      <c r="BO150" s="16"/>
      <c r="BP150" s="16"/>
      <c r="BQ150" s="16"/>
      <c r="BR150" s="16"/>
      <c r="BS150" s="16"/>
      <c r="BZ150" s="61"/>
      <c r="CA150" s="61"/>
      <c r="CB150" s="61"/>
      <c r="CC150" s="61"/>
      <c r="CD150" s="62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4"/>
      <c r="CW150" s="62"/>
      <c r="CX150"/>
      <c r="CY150" s="65"/>
      <c r="CZ150" s="66"/>
      <c r="DA150" s="66"/>
      <c r="DB150" s="62"/>
      <c r="DC150"/>
      <c r="DD150" s="64"/>
      <c r="DE150" s="62"/>
      <c r="DF150"/>
      <c r="DG150" s="65"/>
      <c r="DH150" s="66"/>
      <c r="DI150" s="66"/>
      <c r="DJ150" s="62"/>
      <c r="DK150"/>
      <c r="DL150" s="64"/>
      <c r="DM150" s="62"/>
      <c r="DN150"/>
      <c r="DO150"/>
      <c r="DP150"/>
    </row>
    <row r="151" spans="1:120" ht="20.25" customHeight="1" x14ac:dyDescent="0.25">
      <c r="A151" s="4"/>
      <c r="BD151" s="16"/>
      <c r="BE151" s="16"/>
      <c r="BF151" s="16"/>
      <c r="BG151" s="17"/>
      <c r="BH151" s="16"/>
      <c r="BI151" s="16"/>
      <c r="BJ151" s="16"/>
      <c r="BK151" s="16"/>
      <c r="BL151" s="239"/>
      <c r="BM151" s="16"/>
      <c r="BN151" s="16"/>
      <c r="BO151" s="16"/>
      <c r="BP151" s="16"/>
      <c r="BQ151" s="16"/>
      <c r="BR151" s="16"/>
      <c r="BS151" s="16"/>
      <c r="BZ151" s="61"/>
      <c r="CA151" s="61"/>
      <c r="CB151" s="61"/>
      <c r="CC151" s="61"/>
      <c r="CD151" s="62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4"/>
      <c r="CW151" s="62"/>
      <c r="CX151"/>
      <c r="CY151" s="65"/>
      <c r="CZ151" s="66"/>
      <c r="DA151" s="66"/>
      <c r="DB151" s="62"/>
      <c r="DC151"/>
      <c r="DD151" s="64"/>
      <c r="DE151" s="62"/>
      <c r="DF151"/>
      <c r="DG151" s="65"/>
      <c r="DH151" s="66"/>
      <c r="DI151" s="66"/>
      <c r="DJ151" s="62"/>
      <c r="DK151"/>
      <c r="DL151" s="64"/>
      <c r="DM151" s="62"/>
      <c r="DN151"/>
      <c r="DO151"/>
      <c r="DP151"/>
    </row>
    <row r="152" spans="1:120" ht="20.25" customHeight="1" x14ac:dyDescent="0.25">
      <c r="A152" s="4"/>
      <c r="BD152" s="16"/>
      <c r="BE152" s="16"/>
      <c r="BF152" s="16"/>
      <c r="BG152" s="17"/>
      <c r="BH152" s="16"/>
      <c r="BI152" s="16"/>
      <c r="BJ152" s="16"/>
      <c r="BK152" s="16"/>
      <c r="BL152" s="239"/>
      <c r="BM152" s="16"/>
      <c r="BN152" s="16"/>
      <c r="BO152" s="16"/>
      <c r="BP152" s="16"/>
      <c r="BQ152" s="16"/>
      <c r="BR152" s="16"/>
      <c r="BS152" s="16"/>
      <c r="BZ152" s="61"/>
      <c r="CA152" s="61"/>
      <c r="CB152" s="61"/>
      <c r="CC152" s="61"/>
      <c r="CD152" s="62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4"/>
      <c r="CW152" s="62"/>
      <c r="CX152"/>
      <c r="CY152" s="65"/>
      <c r="CZ152" s="66"/>
      <c r="DA152" s="66"/>
      <c r="DB152" s="62"/>
      <c r="DC152"/>
      <c r="DD152" s="64"/>
      <c r="DE152" s="62"/>
      <c r="DF152"/>
      <c r="DG152" s="65"/>
      <c r="DH152" s="66"/>
      <c r="DI152" s="66"/>
      <c r="DJ152" s="62"/>
      <c r="DK152"/>
      <c r="DL152" s="64"/>
      <c r="DM152" s="62"/>
      <c r="DN152"/>
      <c r="DO152"/>
      <c r="DP152"/>
    </row>
    <row r="153" spans="1:120" ht="20.25" customHeight="1" x14ac:dyDescent="0.25">
      <c r="A153" s="4"/>
      <c r="BD153" s="16"/>
      <c r="BE153" s="16"/>
      <c r="BF153" s="16"/>
      <c r="BG153" s="17"/>
      <c r="BH153" s="16"/>
      <c r="BI153" s="16"/>
      <c r="BJ153" s="16"/>
      <c r="BK153" s="16"/>
      <c r="BL153" s="239"/>
      <c r="BM153" s="16"/>
      <c r="BN153" s="16"/>
      <c r="BO153" s="16"/>
      <c r="BP153" s="16"/>
      <c r="BQ153" s="16"/>
      <c r="BR153" s="16"/>
      <c r="BS153" s="16"/>
      <c r="BZ153" s="61"/>
      <c r="CA153" s="61"/>
      <c r="CB153" s="61"/>
      <c r="CC153" s="61"/>
      <c r="CD153" s="62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4"/>
      <c r="CW153" s="62"/>
      <c r="CX153"/>
      <c r="CY153" s="65"/>
      <c r="CZ153" s="66"/>
      <c r="DA153" s="66"/>
      <c r="DB153" s="62"/>
      <c r="DC153"/>
      <c r="DD153" s="64"/>
      <c r="DE153" s="62"/>
      <c r="DF153"/>
      <c r="DG153" s="65"/>
      <c r="DH153" s="66"/>
      <c r="DI153" s="66"/>
      <c r="DJ153" s="62"/>
      <c r="DK153"/>
      <c r="DL153" s="64"/>
      <c r="DM153" s="62"/>
      <c r="DN153"/>
      <c r="DO153"/>
      <c r="DP153"/>
    </row>
    <row r="154" spans="1:120" ht="20.25" customHeight="1" x14ac:dyDescent="0.25">
      <c r="A154" s="4"/>
      <c r="BD154" s="16"/>
      <c r="BE154" s="16"/>
      <c r="BF154" s="16"/>
      <c r="BG154" s="17"/>
      <c r="BH154" s="16"/>
      <c r="BI154" s="16"/>
      <c r="BJ154" s="16"/>
      <c r="BK154" s="16"/>
      <c r="BL154" s="239"/>
      <c r="BM154" s="16"/>
      <c r="BN154" s="16"/>
      <c r="BO154" s="16"/>
      <c r="BP154" s="16"/>
      <c r="BQ154" s="16"/>
      <c r="BR154" s="16"/>
      <c r="BS154" s="16"/>
      <c r="BZ154" s="61"/>
      <c r="CA154" s="61"/>
      <c r="CB154" s="61"/>
      <c r="CC154" s="61"/>
      <c r="CD154" s="62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4"/>
      <c r="CW154" s="62"/>
      <c r="CX154"/>
      <c r="CY154" s="65"/>
      <c r="CZ154" s="66"/>
      <c r="DA154" s="66"/>
      <c r="DB154" s="62"/>
      <c r="DC154"/>
      <c r="DD154" s="64"/>
      <c r="DE154" s="62"/>
      <c r="DF154"/>
      <c r="DG154" s="65"/>
      <c r="DH154" s="66"/>
      <c r="DI154" s="66"/>
      <c r="DJ154" s="62"/>
      <c r="DK154"/>
      <c r="DL154" s="64"/>
      <c r="DM154" s="62"/>
      <c r="DN154"/>
      <c r="DO154"/>
      <c r="DP154"/>
    </row>
    <row r="155" spans="1:120" ht="20.25" customHeight="1" x14ac:dyDescent="0.25">
      <c r="A155" s="4"/>
      <c r="BD155" s="16"/>
      <c r="BE155" s="16"/>
      <c r="BF155" s="16"/>
      <c r="BG155" s="17"/>
      <c r="BH155" s="16"/>
      <c r="BI155" s="16"/>
      <c r="BJ155" s="16"/>
      <c r="BK155" s="16"/>
      <c r="BL155" s="239"/>
      <c r="BM155" s="16"/>
      <c r="BN155" s="16"/>
      <c r="BO155" s="16"/>
      <c r="BP155" s="16"/>
      <c r="BQ155" s="16"/>
      <c r="BR155" s="16"/>
      <c r="BS155" s="16"/>
      <c r="BZ155" s="61"/>
      <c r="CA155" s="61"/>
      <c r="CB155" s="61"/>
      <c r="CC155" s="61"/>
      <c r="CD155" s="62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4"/>
      <c r="CW155" s="62"/>
      <c r="CX155"/>
      <c r="CY155" s="65"/>
      <c r="CZ155" s="66"/>
      <c r="DA155" s="66"/>
      <c r="DB155" s="62"/>
      <c r="DC155"/>
      <c r="DD155" s="64"/>
      <c r="DE155" s="62"/>
      <c r="DF155"/>
      <c r="DG155" s="65"/>
      <c r="DH155" s="66"/>
      <c r="DI155" s="66"/>
      <c r="DJ155" s="62"/>
      <c r="DK155"/>
      <c r="DL155" s="64"/>
      <c r="DM155" s="62"/>
      <c r="DN155"/>
      <c r="DO155"/>
      <c r="DP155"/>
    </row>
    <row r="156" spans="1:120" ht="20.25" customHeight="1" x14ac:dyDescent="0.25">
      <c r="A156" s="4"/>
      <c r="BD156" s="16"/>
      <c r="BE156" s="16"/>
      <c r="BF156" s="16"/>
      <c r="BG156" s="17"/>
      <c r="BH156" s="16"/>
      <c r="BI156" s="16"/>
      <c r="BJ156" s="16"/>
      <c r="BK156" s="16"/>
      <c r="BL156" s="239"/>
      <c r="BM156" s="16"/>
      <c r="BN156" s="16"/>
      <c r="BO156" s="16"/>
      <c r="BP156" s="16"/>
      <c r="BQ156" s="16"/>
      <c r="BR156" s="16"/>
      <c r="BS156" s="16"/>
      <c r="BZ156" s="61"/>
      <c r="CA156" s="61"/>
      <c r="CB156" s="61"/>
      <c r="CC156" s="61"/>
      <c r="CD156" s="62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4"/>
      <c r="CW156" s="62"/>
      <c r="CX156"/>
      <c r="CY156" s="65"/>
      <c r="CZ156" s="66"/>
      <c r="DA156" s="66"/>
      <c r="DB156" s="62"/>
      <c r="DC156"/>
      <c r="DD156" s="64"/>
      <c r="DE156" s="62"/>
      <c r="DF156"/>
      <c r="DG156" s="65"/>
      <c r="DH156" s="66"/>
      <c r="DI156" s="66"/>
      <c r="DJ156" s="62"/>
      <c r="DK156"/>
      <c r="DL156" s="64"/>
      <c r="DM156" s="62"/>
      <c r="DN156"/>
      <c r="DO156"/>
      <c r="DP156"/>
    </row>
    <row r="157" spans="1:120" ht="20.25" customHeight="1" x14ac:dyDescent="0.25">
      <c r="A157" s="4"/>
      <c r="BD157" s="16"/>
      <c r="BE157" s="16"/>
      <c r="BF157" s="16"/>
      <c r="BG157" s="17"/>
      <c r="BH157" s="16"/>
      <c r="BI157" s="16"/>
      <c r="BJ157" s="16"/>
      <c r="BK157" s="16"/>
      <c r="BL157" s="239"/>
      <c r="BM157" s="16"/>
      <c r="BN157" s="16"/>
      <c r="BO157" s="16"/>
      <c r="BP157" s="16"/>
      <c r="BQ157" s="16"/>
      <c r="BR157" s="16"/>
      <c r="BS157" s="16"/>
      <c r="BZ157" s="61"/>
      <c r="CA157" s="61"/>
      <c r="CB157" s="61"/>
      <c r="CC157" s="61"/>
      <c r="CD157" s="62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4"/>
      <c r="CW157" s="62"/>
      <c r="CX157"/>
      <c r="CY157" s="65"/>
      <c r="CZ157" s="66"/>
      <c r="DA157" s="66"/>
      <c r="DB157" s="62"/>
      <c r="DC157"/>
      <c r="DD157" s="64"/>
      <c r="DE157" s="62"/>
      <c r="DF157"/>
      <c r="DG157" s="65"/>
      <c r="DH157" s="66"/>
      <c r="DI157" s="66"/>
      <c r="DJ157" s="62"/>
      <c r="DK157"/>
      <c r="DL157" s="64"/>
      <c r="DM157" s="62"/>
      <c r="DN157"/>
      <c r="DO157"/>
      <c r="DP157"/>
    </row>
    <row r="158" spans="1:120" ht="20.25" customHeight="1" x14ac:dyDescent="0.25">
      <c r="A158" s="4"/>
      <c r="BD158" s="16"/>
      <c r="BE158" s="16"/>
      <c r="BF158" s="16"/>
      <c r="BG158" s="17"/>
      <c r="BH158" s="16"/>
      <c r="BI158" s="16"/>
      <c r="BJ158" s="16"/>
      <c r="BK158" s="16"/>
      <c r="BL158" s="239"/>
      <c r="BM158" s="16"/>
      <c r="BN158" s="16"/>
      <c r="BO158" s="16"/>
      <c r="BP158" s="16"/>
      <c r="BQ158" s="16"/>
      <c r="BR158" s="16"/>
      <c r="BS158" s="16"/>
      <c r="BZ158" s="61"/>
      <c r="CA158" s="61"/>
      <c r="CB158" s="61"/>
      <c r="CC158" s="61"/>
      <c r="CD158" s="62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4"/>
      <c r="CW158" s="62"/>
      <c r="CX158"/>
      <c r="CY158" s="65"/>
      <c r="CZ158" s="66"/>
      <c r="DA158" s="66"/>
      <c r="DB158" s="62"/>
      <c r="DC158"/>
      <c r="DD158" s="64"/>
      <c r="DE158" s="62"/>
      <c r="DF158"/>
      <c r="DG158" s="65"/>
      <c r="DH158" s="66"/>
      <c r="DI158" s="66"/>
      <c r="DJ158" s="62"/>
      <c r="DK158"/>
      <c r="DL158" s="64"/>
      <c r="DM158" s="62"/>
      <c r="DN158"/>
      <c r="DO158"/>
      <c r="DP158"/>
    </row>
    <row r="159" spans="1:120" ht="20.25" customHeight="1" x14ac:dyDescent="0.25">
      <c r="A159" s="4"/>
      <c r="BD159" s="16"/>
      <c r="BE159" s="16"/>
      <c r="BF159" s="16"/>
      <c r="BG159" s="17"/>
      <c r="BH159" s="16"/>
      <c r="BI159" s="16"/>
      <c r="BJ159" s="16"/>
      <c r="BK159" s="16"/>
      <c r="BL159" s="239"/>
      <c r="BM159" s="16"/>
      <c r="BN159" s="16"/>
      <c r="BO159" s="16"/>
      <c r="BP159" s="16"/>
      <c r="BQ159" s="16"/>
      <c r="BR159" s="16"/>
      <c r="BS159" s="16"/>
      <c r="BZ159" s="61"/>
      <c r="CA159" s="61"/>
      <c r="CB159" s="61"/>
      <c r="CC159" s="61"/>
      <c r="CD159" s="62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4"/>
      <c r="CW159" s="62"/>
      <c r="CX159"/>
      <c r="CY159" s="65"/>
      <c r="CZ159" s="66"/>
      <c r="DA159" s="66"/>
      <c r="DB159" s="62"/>
      <c r="DC159"/>
      <c r="DD159" s="64"/>
      <c r="DE159" s="62"/>
      <c r="DF159"/>
      <c r="DG159" s="65"/>
      <c r="DH159" s="66"/>
      <c r="DI159" s="66"/>
      <c r="DJ159" s="62"/>
      <c r="DK159"/>
      <c r="DL159" s="64"/>
      <c r="DM159" s="62"/>
      <c r="DN159"/>
      <c r="DO159"/>
      <c r="DP159"/>
    </row>
    <row r="160" spans="1:120" ht="20.25" customHeight="1" x14ac:dyDescent="0.25">
      <c r="A160" s="4"/>
      <c r="BD160" s="16"/>
      <c r="BE160" s="16"/>
      <c r="BF160" s="16"/>
      <c r="BG160" s="17"/>
      <c r="BH160" s="16"/>
      <c r="BI160" s="16"/>
      <c r="BJ160" s="16"/>
      <c r="BK160" s="16"/>
      <c r="BL160" s="239"/>
      <c r="BM160" s="16"/>
      <c r="BN160" s="16"/>
      <c r="BO160" s="16"/>
      <c r="BP160" s="16"/>
      <c r="BQ160" s="16"/>
      <c r="BR160" s="16"/>
      <c r="BS160" s="16"/>
      <c r="BZ160" s="61"/>
      <c r="CA160" s="61"/>
      <c r="CB160" s="61"/>
      <c r="CC160" s="61"/>
      <c r="CD160" s="62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4"/>
      <c r="CW160" s="62"/>
      <c r="CX160"/>
      <c r="CY160" s="65"/>
      <c r="CZ160" s="66"/>
      <c r="DA160" s="66"/>
      <c r="DB160" s="62"/>
      <c r="DC160"/>
      <c r="DD160" s="64"/>
      <c r="DE160" s="62"/>
      <c r="DF160"/>
      <c r="DG160" s="65"/>
      <c r="DH160" s="66"/>
      <c r="DI160" s="66"/>
      <c r="DJ160" s="62"/>
      <c r="DK160"/>
      <c r="DL160" s="64"/>
      <c r="DM160" s="62"/>
      <c r="DN160"/>
      <c r="DO160"/>
      <c r="DP160"/>
    </row>
    <row r="161" spans="1:120" ht="20.25" customHeight="1" x14ac:dyDescent="0.25">
      <c r="A161" s="4"/>
      <c r="BD161" s="16"/>
      <c r="BE161" s="16"/>
      <c r="BF161" s="16"/>
      <c r="BG161" s="17"/>
      <c r="BH161" s="16"/>
      <c r="BI161" s="16"/>
      <c r="BJ161" s="16"/>
      <c r="BK161" s="16"/>
      <c r="BL161" s="239"/>
      <c r="BM161" s="16"/>
      <c r="BN161" s="16"/>
      <c r="BO161" s="16"/>
      <c r="BP161" s="16"/>
      <c r="BQ161" s="16"/>
      <c r="BR161" s="16"/>
      <c r="BS161" s="16"/>
      <c r="BZ161" s="61"/>
      <c r="CA161" s="61"/>
      <c r="CB161" s="61"/>
      <c r="CC161" s="61"/>
      <c r="CD161" s="62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4"/>
      <c r="CW161" s="62"/>
      <c r="CX161"/>
      <c r="CY161" s="65"/>
      <c r="CZ161" s="66"/>
      <c r="DA161" s="66"/>
      <c r="DB161" s="62"/>
      <c r="DC161"/>
      <c r="DD161" s="64"/>
      <c r="DE161" s="62"/>
      <c r="DF161"/>
      <c r="DG161" s="65"/>
      <c r="DH161" s="66"/>
      <c r="DI161" s="66"/>
      <c r="DJ161" s="62"/>
      <c r="DK161"/>
      <c r="DL161" s="64"/>
      <c r="DM161" s="62"/>
      <c r="DN161"/>
      <c r="DO161"/>
      <c r="DP161"/>
    </row>
    <row r="162" spans="1:120" ht="20.25" customHeight="1" x14ac:dyDescent="0.25">
      <c r="A162" s="4"/>
      <c r="BD162" s="16"/>
      <c r="BE162" s="16"/>
      <c r="BF162" s="16"/>
      <c r="BG162" s="17"/>
      <c r="BH162" s="16"/>
      <c r="BI162" s="16"/>
      <c r="BJ162" s="16"/>
      <c r="BK162" s="16"/>
      <c r="BL162" s="239"/>
      <c r="BM162" s="16"/>
      <c r="BN162" s="16"/>
      <c r="BO162" s="16"/>
      <c r="BP162" s="16"/>
      <c r="BQ162" s="16"/>
      <c r="BR162" s="16"/>
      <c r="BS162" s="16"/>
      <c r="BZ162" s="61"/>
      <c r="CA162" s="61"/>
      <c r="CB162" s="61"/>
      <c r="CC162" s="61"/>
      <c r="CD162" s="62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4"/>
      <c r="CW162" s="62"/>
      <c r="CX162"/>
      <c r="CY162" s="65"/>
      <c r="CZ162" s="66"/>
      <c r="DA162" s="66"/>
      <c r="DB162" s="62"/>
      <c r="DC162"/>
      <c r="DD162" s="64"/>
      <c r="DE162" s="62"/>
      <c r="DF162"/>
      <c r="DG162" s="65"/>
      <c r="DH162" s="66"/>
      <c r="DI162" s="66"/>
      <c r="DJ162" s="62"/>
      <c r="DK162"/>
      <c r="DL162" s="64"/>
      <c r="DM162" s="62"/>
      <c r="DN162"/>
      <c r="DO162"/>
      <c r="DP162"/>
    </row>
    <row r="163" spans="1:120" ht="15" customHeight="1" x14ac:dyDescent="0.25">
      <c r="A163" s="4"/>
      <c r="BD163" s="16"/>
      <c r="BE163" s="16"/>
      <c r="BF163" s="16"/>
      <c r="BG163" s="17"/>
      <c r="BH163" s="16"/>
      <c r="BI163" s="16"/>
      <c r="BJ163" s="16"/>
      <c r="BK163" s="16"/>
      <c r="BL163" s="239"/>
      <c r="BM163" s="16"/>
      <c r="BN163" s="16"/>
      <c r="BO163" s="16"/>
      <c r="BP163" s="16"/>
      <c r="BQ163" s="16"/>
      <c r="BR163" s="16"/>
      <c r="BS163" s="16"/>
      <c r="BZ163" s="61"/>
      <c r="CA163" s="61"/>
      <c r="CB163" s="61"/>
      <c r="CC163" s="52"/>
      <c r="CD163" s="62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4"/>
      <c r="CW163" s="62"/>
      <c r="CX163"/>
      <c r="CY163" s="65"/>
      <c r="CZ163" s="66"/>
      <c r="DA163" s="66"/>
      <c r="DB163" s="62"/>
      <c r="DC163"/>
      <c r="DD163" s="64"/>
      <c r="DE163" s="62"/>
      <c r="DF163"/>
      <c r="DG163" s="65"/>
      <c r="DH163" s="66"/>
      <c r="DI163" s="66"/>
      <c r="DJ163" s="62"/>
      <c r="DK163"/>
      <c r="DL163" s="64"/>
      <c r="DM163" s="62"/>
      <c r="DN163"/>
      <c r="DO163"/>
      <c r="DP163"/>
    </row>
    <row r="164" spans="1:120" ht="8.25" customHeight="1" x14ac:dyDescent="0.25">
      <c r="A164" s="4"/>
      <c r="BD164" s="16"/>
      <c r="BE164" s="16"/>
      <c r="BF164" s="16"/>
      <c r="BG164" s="17"/>
      <c r="BH164" s="16"/>
      <c r="BI164" s="16"/>
      <c r="BJ164" s="16"/>
      <c r="BK164" s="16"/>
      <c r="BL164" s="239"/>
      <c r="BM164" s="16"/>
      <c r="BN164" s="16"/>
      <c r="BO164" s="16"/>
      <c r="BP164" s="16"/>
      <c r="BQ164" s="16"/>
      <c r="BR164" s="16"/>
      <c r="BS164" s="16"/>
      <c r="BZ164" s="61"/>
      <c r="CA164" s="61"/>
      <c r="CB164" s="61"/>
      <c r="CC164" s="52"/>
      <c r="CD164" s="62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4"/>
      <c r="CW164" s="62"/>
      <c r="CX164"/>
      <c r="CY164" s="65"/>
      <c r="CZ164" s="66"/>
      <c r="DA164" s="66"/>
      <c r="DB164" s="62"/>
      <c r="DC164"/>
      <c r="DD164" s="64"/>
      <c r="DE164" s="62"/>
      <c r="DF164"/>
      <c r="DG164" s="65"/>
      <c r="DH164" s="66"/>
      <c r="DI164" s="66"/>
      <c r="DJ164" s="62"/>
      <c r="DK164"/>
      <c r="DL164" s="64"/>
      <c r="DM164" s="62"/>
      <c r="DN164"/>
      <c r="DO164"/>
      <c r="DP164"/>
    </row>
    <row r="165" spans="1:120" ht="12.75" customHeight="1" x14ac:dyDescent="0.25">
      <c r="A165" s="4"/>
      <c r="BA165" s="18"/>
      <c r="BD165" s="16"/>
      <c r="BE165" s="16"/>
      <c r="BF165" s="16"/>
      <c r="BG165" s="17"/>
      <c r="BH165" s="16"/>
      <c r="BI165" s="16"/>
      <c r="BJ165" s="16"/>
      <c r="BK165" s="16"/>
      <c r="BL165" s="239"/>
      <c r="BM165" s="16"/>
      <c r="BN165" s="16"/>
      <c r="BO165" s="16"/>
      <c r="BP165" s="16"/>
      <c r="BQ165" s="16"/>
      <c r="BR165" s="16"/>
      <c r="BS165" s="16"/>
      <c r="BZ165" s="61"/>
      <c r="CA165" s="61"/>
      <c r="CB165" s="61"/>
      <c r="CC165" s="52"/>
      <c r="CD165" s="62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4"/>
      <c r="CW165" s="62"/>
      <c r="CX165"/>
      <c r="CY165" s="65"/>
      <c r="CZ165" s="66"/>
      <c r="DA165" s="66"/>
      <c r="DB165" s="62"/>
      <c r="DC165"/>
      <c r="DD165" s="64"/>
      <c r="DE165" s="62"/>
      <c r="DF165"/>
      <c r="DG165" s="65"/>
      <c r="DH165" s="66"/>
      <c r="DI165" s="66"/>
      <c r="DJ165" s="62"/>
      <c r="DK165"/>
      <c r="DL165" s="64"/>
      <c r="DM165" s="62"/>
      <c r="DN165"/>
      <c r="DO165"/>
      <c r="DP165"/>
    </row>
    <row r="166" spans="1:120" ht="12.75" customHeight="1" x14ac:dyDescent="0.25">
      <c r="A166" s="4"/>
      <c r="BA166" s="18"/>
      <c r="BD166" s="16"/>
      <c r="BE166" s="16"/>
      <c r="BF166" s="16"/>
      <c r="BG166" s="17"/>
      <c r="BH166" s="16"/>
      <c r="BI166" s="16"/>
      <c r="BJ166" s="16"/>
      <c r="BK166" s="16"/>
      <c r="BL166" s="239"/>
      <c r="BM166" s="16"/>
      <c r="BN166" s="16"/>
      <c r="BO166" s="16"/>
      <c r="BP166" s="16"/>
      <c r="BQ166" s="16"/>
      <c r="BR166" s="16"/>
      <c r="BS166" s="16"/>
      <c r="BZ166" s="61"/>
      <c r="CA166" s="61"/>
      <c r="CB166" s="61"/>
      <c r="CC166" s="52"/>
      <c r="CD166" s="62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4"/>
      <c r="CW166" s="62"/>
      <c r="CX166"/>
      <c r="CY166" s="65"/>
      <c r="CZ166" s="66"/>
      <c r="DA166" s="66"/>
      <c r="DB166" s="62"/>
      <c r="DC166"/>
      <c r="DD166" s="64"/>
      <c r="DE166" s="62"/>
      <c r="DF166"/>
      <c r="DG166" s="65"/>
      <c r="DH166" s="66"/>
      <c r="DI166" s="66"/>
      <c r="DJ166" s="62"/>
      <c r="DK166"/>
      <c r="DL166" s="64"/>
      <c r="DM166" s="62"/>
      <c r="DN166"/>
      <c r="DO166"/>
      <c r="DP166"/>
    </row>
    <row r="167" spans="1:120" ht="12.75" customHeight="1" x14ac:dyDescent="0.25">
      <c r="A167" s="4"/>
      <c r="BA167" s="18"/>
      <c r="BD167" s="16"/>
      <c r="BE167" s="16"/>
      <c r="BF167" s="16"/>
      <c r="BG167" s="17"/>
      <c r="BH167" s="16"/>
      <c r="BI167" s="16"/>
      <c r="BJ167" s="16"/>
      <c r="BK167" s="16"/>
      <c r="BL167" s="239"/>
      <c r="BM167" s="16"/>
      <c r="BN167" s="16"/>
      <c r="BO167" s="16"/>
      <c r="BP167" s="16"/>
      <c r="BQ167" s="16"/>
      <c r="BR167" s="16"/>
      <c r="BS167" s="16"/>
      <c r="BZ167" s="61"/>
      <c r="CA167" s="61"/>
      <c r="CB167" s="61"/>
      <c r="CC167" s="52"/>
      <c r="CD167" s="62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4"/>
      <c r="CW167" s="62"/>
      <c r="CX167"/>
      <c r="CY167" s="65"/>
      <c r="CZ167" s="66"/>
      <c r="DA167" s="66"/>
      <c r="DB167" s="62"/>
      <c r="DC167"/>
      <c r="DD167" s="64"/>
      <c r="DE167" s="62"/>
      <c r="DF167"/>
      <c r="DG167" s="65"/>
      <c r="DH167" s="66"/>
      <c r="DI167" s="66"/>
      <c r="DJ167" s="62"/>
      <c r="DK167"/>
      <c r="DL167" s="64"/>
      <c r="DM167" s="62"/>
      <c r="DN167"/>
      <c r="DO167"/>
      <c r="DP167"/>
    </row>
    <row r="168" spans="1:120" ht="13.5" customHeight="1" x14ac:dyDescent="0.25">
      <c r="A168" s="4"/>
      <c r="BA168" s="18"/>
      <c r="BD168" s="16"/>
      <c r="BE168" s="16"/>
      <c r="BF168" s="16"/>
      <c r="BG168" s="17"/>
      <c r="BH168" s="16"/>
      <c r="BI168" s="16"/>
      <c r="BJ168" s="16"/>
      <c r="BK168" s="16"/>
      <c r="BL168" s="239"/>
      <c r="BM168" s="16"/>
      <c r="BN168" s="16"/>
      <c r="BO168" s="16"/>
      <c r="BP168" s="16"/>
      <c r="BQ168" s="16"/>
      <c r="BR168" s="16"/>
      <c r="BS168" s="16"/>
      <c r="BZ168" s="61"/>
      <c r="CA168" s="61"/>
      <c r="CB168" s="61"/>
      <c r="CC168" s="52"/>
      <c r="CD168" s="62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4"/>
      <c r="CW168" s="62"/>
      <c r="CX168"/>
      <c r="CY168" s="65"/>
      <c r="CZ168" s="66"/>
      <c r="DA168" s="66"/>
      <c r="DB168" s="62"/>
      <c r="DC168"/>
      <c r="DD168" s="64"/>
      <c r="DE168" s="62"/>
      <c r="DF168"/>
      <c r="DG168" s="65"/>
      <c r="DH168" s="66"/>
      <c r="DI168" s="66"/>
      <c r="DJ168" s="62"/>
      <c r="DK168"/>
      <c r="DL168" s="64"/>
      <c r="DM168" s="62"/>
      <c r="DN168"/>
      <c r="DO168"/>
      <c r="DP168"/>
    </row>
    <row r="169" spans="1:120" ht="15" customHeight="1" x14ac:dyDescent="0.25">
      <c r="A169" s="4"/>
      <c r="BA169" s="18"/>
      <c r="BD169" s="16"/>
      <c r="BE169" s="16"/>
      <c r="BF169" s="16"/>
      <c r="BG169" s="17"/>
      <c r="BH169" s="16"/>
      <c r="BI169" s="16"/>
      <c r="BJ169" s="16"/>
      <c r="BK169" s="16"/>
      <c r="BL169" s="239"/>
      <c r="BM169" s="16"/>
      <c r="BN169" s="16"/>
      <c r="BO169" s="16"/>
      <c r="BP169" s="16"/>
      <c r="BQ169" s="16"/>
      <c r="BR169" s="16"/>
      <c r="BS169" s="16"/>
      <c r="BZ169" s="61"/>
      <c r="CA169" s="61"/>
      <c r="CB169" s="61"/>
      <c r="CC169" s="52"/>
      <c r="CD169" s="62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4"/>
      <c r="CW169" s="62"/>
      <c r="CX169"/>
      <c r="CY169" s="65"/>
      <c r="CZ169" s="66"/>
      <c r="DA169" s="66"/>
      <c r="DB169" s="62"/>
      <c r="DC169"/>
      <c r="DD169" s="64"/>
      <c r="DE169" s="62"/>
      <c r="DF169"/>
      <c r="DG169" s="65"/>
      <c r="DH169" s="66"/>
      <c r="DI169" s="66"/>
      <c r="DJ169" s="62"/>
      <c r="DK169"/>
      <c r="DL169" s="64"/>
      <c r="DM169" s="62"/>
      <c r="DN169"/>
      <c r="DO169"/>
      <c r="DP169"/>
    </row>
    <row r="170" spans="1:120" ht="5.25" customHeight="1" x14ac:dyDescent="0.25">
      <c r="A170" s="27"/>
      <c r="BD170" s="16"/>
      <c r="BE170" s="16"/>
      <c r="BF170" s="16"/>
      <c r="BG170" s="17"/>
      <c r="BH170" s="16"/>
      <c r="BI170" s="16"/>
      <c r="BJ170" s="16"/>
      <c r="BK170" s="16"/>
      <c r="BL170" s="239"/>
      <c r="BM170" s="16"/>
      <c r="BN170" s="16"/>
      <c r="BO170" s="16"/>
      <c r="BP170" s="16"/>
      <c r="BQ170" s="16"/>
      <c r="BR170" s="16"/>
      <c r="BS170" s="16"/>
      <c r="BZ170" s="61"/>
      <c r="CA170" s="61"/>
      <c r="CB170" s="61"/>
      <c r="CC170" s="52"/>
      <c r="CD170" s="62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4"/>
      <c r="CW170" s="62"/>
      <c r="CX170"/>
      <c r="CY170" s="65"/>
      <c r="CZ170" s="66"/>
      <c r="DA170" s="66"/>
      <c r="DB170" s="62"/>
      <c r="DC170"/>
      <c r="DD170" s="64"/>
      <c r="DE170" s="62"/>
      <c r="DF170"/>
      <c r="DG170" s="65"/>
      <c r="DH170" s="66"/>
      <c r="DI170" s="66"/>
      <c r="DJ170" s="62"/>
      <c r="DK170"/>
      <c r="DL170" s="64"/>
      <c r="DM170" s="62"/>
      <c r="DN170"/>
      <c r="DO170"/>
      <c r="DP170"/>
    </row>
    <row r="171" spans="1:120" ht="9" customHeight="1" x14ac:dyDescent="0.25">
      <c r="BD171" s="16"/>
      <c r="BE171" s="16"/>
      <c r="BF171" s="16"/>
      <c r="BG171" s="17"/>
      <c r="BH171" s="16"/>
      <c r="BI171" s="16"/>
      <c r="BJ171" s="16"/>
      <c r="BK171" s="16"/>
      <c r="BL171" s="239"/>
      <c r="BM171" s="16"/>
      <c r="BN171" s="16"/>
      <c r="BO171" s="16"/>
      <c r="BP171" s="16"/>
      <c r="BQ171" s="16"/>
      <c r="BR171" s="16"/>
      <c r="BS171" s="16"/>
      <c r="BZ171" s="61"/>
      <c r="CA171" s="61"/>
      <c r="CB171" s="61"/>
      <c r="CC171" s="52"/>
      <c r="CD171" s="62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4"/>
      <c r="CW171" s="62"/>
      <c r="CX171"/>
      <c r="CY171" s="65"/>
      <c r="CZ171" s="66"/>
      <c r="DA171" s="66"/>
      <c r="DB171" s="62"/>
      <c r="DC171"/>
      <c r="DD171" s="64"/>
      <c r="DE171" s="62"/>
      <c r="DF171"/>
      <c r="DG171" s="65"/>
      <c r="DH171" s="66"/>
      <c r="DI171" s="66"/>
      <c r="DJ171" s="62"/>
      <c r="DK171"/>
      <c r="DL171" s="64"/>
      <c r="DM171" s="62"/>
      <c r="DN171"/>
      <c r="DO171"/>
      <c r="DP171"/>
    </row>
    <row r="172" spans="1:120" ht="25.5" customHeight="1" x14ac:dyDescent="0.2">
      <c r="BD172" s="16"/>
      <c r="BE172" s="16"/>
      <c r="BF172" s="16"/>
      <c r="BG172" s="17"/>
      <c r="BH172" s="16"/>
      <c r="BI172" s="16"/>
      <c r="BJ172" s="279"/>
      <c r="BK172" s="16"/>
      <c r="BL172" s="239"/>
      <c r="BM172" s="16"/>
      <c r="BN172" s="16"/>
      <c r="BO172" s="16"/>
      <c r="BP172" s="16"/>
      <c r="BQ172" s="16"/>
      <c r="BR172" s="16"/>
      <c r="BS172" s="16"/>
    </row>
    <row r="173" spans="1:120" ht="9" customHeight="1" x14ac:dyDescent="0.25">
      <c r="BD173" s="16"/>
      <c r="BE173" s="16"/>
      <c r="BF173" s="16"/>
      <c r="BG173" s="17"/>
      <c r="BH173" s="16"/>
      <c r="BI173" s="16"/>
      <c r="BJ173" s="16"/>
      <c r="BK173" s="16"/>
      <c r="BL173" s="239"/>
      <c r="BM173" s="16"/>
      <c r="BN173" s="16"/>
      <c r="BO173" s="16"/>
      <c r="BP173" s="16"/>
      <c r="BQ173" s="16"/>
      <c r="BR173" s="16"/>
      <c r="BS173" s="16"/>
      <c r="BZ173" s="61"/>
      <c r="CA173" s="61"/>
      <c r="CB173" s="61"/>
      <c r="CC173" s="52"/>
      <c r="CD173" s="62"/>
      <c r="CE173" s="63"/>
      <c r="CF173" s="63"/>
      <c r="CG173" s="63"/>
      <c r="CH173" s="63"/>
      <c r="CI173" s="63"/>
      <c r="CJ173" s="63"/>
      <c r="CK173" s="63"/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4"/>
      <c r="CW173" s="62"/>
      <c r="CX173"/>
      <c r="CY173" s="65"/>
      <c r="CZ173" s="66"/>
      <c r="DA173" s="66"/>
      <c r="DB173" s="62"/>
      <c r="DC173"/>
      <c r="DD173" s="64"/>
      <c r="DE173" s="62"/>
      <c r="DF173"/>
      <c r="DG173" s="65"/>
      <c r="DH173" s="66"/>
      <c r="DI173" s="66"/>
      <c r="DJ173" s="62"/>
      <c r="DK173"/>
      <c r="DL173" s="64"/>
      <c r="DM173" s="62"/>
      <c r="DN173"/>
      <c r="DO173"/>
      <c r="DP173"/>
    </row>
    <row r="174" spans="1:120" ht="10.5" customHeight="1" x14ac:dyDescent="0.25">
      <c r="BD174" s="16"/>
      <c r="BE174" s="16"/>
      <c r="BF174" s="16"/>
      <c r="BG174" s="17"/>
      <c r="BH174" s="16"/>
      <c r="BI174" s="16"/>
      <c r="BJ174" s="16"/>
      <c r="BK174" s="16"/>
      <c r="BL174" s="239"/>
      <c r="BM174" s="16"/>
      <c r="BN174" s="16"/>
      <c r="BO174" s="16"/>
      <c r="BP174" s="16"/>
      <c r="BQ174" s="16"/>
      <c r="BR174" s="16"/>
      <c r="BS174" s="16"/>
      <c r="BZ174" s="61"/>
      <c r="CA174" s="61"/>
      <c r="CB174" s="61"/>
      <c r="CC174" s="52"/>
      <c r="CD174" s="62"/>
      <c r="CE174" s="63"/>
      <c r="CF174" s="63"/>
      <c r="CG174" s="63"/>
      <c r="CH174" s="63"/>
      <c r="CI174" s="63"/>
      <c r="CJ174" s="63"/>
      <c r="CK174" s="63"/>
      <c r="CL174" s="63"/>
      <c r="CM174" s="63"/>
      <c r="CN174" s="63"/>
      <c r="CO174" s="63"/>
      <c r="CP174" s="63"/>
      <c r="CQ174" s="63"/>
      <c r="CR174" s="63"/>
      <c r="CS174" s="63"/>
      <c r="CT174" s="63"/>
      <c r="CU174" s="63"/>
      <c r="CV174" s="64"/>
      <c r="CW174" s="62"/>
      <c r="CX174"/>
      <c r="CY174" s="65"/>
      <c r="CZ174" s="66"/>
      <c r="DA174" s="66"/>
      <c r="DB174" s="62"/>
      <c r="DC174"/>
      <c r="DD174" s="64"/>
      <c r="DE174" s="62"/>
      <c r="DF174"/>
      <c r="DG174" s="65"/>
      <c r="DH174" s="66"/>
      <c r="DI174" s="66"/>
      <c r="DJ174" s="62"/>
      <c r="DK174"/>
      <c r="DL174" s="64"/>
      <c r="DM174" s="62"/>
      <c r="DN174"/>
      <c r="DO174"/>
      <c r="DP174"/>
    </row>
    <row r="175" spans="1:120" ht="19.5" customHeight="1" x14ac:dyDescent="0.25">
      <c r="A175" s="26"/>
      <c r="BD175" s="16"/>
      <c r="BE175" s="16"/>
      <c r="BF175" s="16"/>
      <c r="BG175" s="17"/>
      <c r="BH175" s="16"/>
      <c r="BI175" s="16"/>
      <c r="BJ175" s="16"/>
      <c r="BK175" s="16"/>
      <c r="BL175" s="239"/>
      <c r="BM175" s="16"/>
      <c r="BN175" s="16"/>
      <c r="BO175" s="16"/>
      <c r="BP175" s="16"/>
      <c r="BQ175" s="16"/>
      <c r="BR175" s="16"/>
      <c r="BS175" s="16"/>
      <c r="BZ175" s="61"/>
      <c r="CA175" s="61"/>
      <c r="CB175" s="61"/>
      <c r="CC175" s="52"/>
      <c r="CD175" s="62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4"/>
      <c r="CW175" s="62"/>
      <c r="CX175"/>
      <c r="CY175" s="65"/>
      <c r="CZ175" s="66"/>
      <c r="DA175" s="66"/>
      <c r="DB175" s="62"/>
      <c r="DC175"/>
      <c r="DD175" s="64"/>
      <c r="DE175" s="62"/>
      <c r="DF175"/>
      <c r="DG175" s="65"/>
      <c r="DH175" s="66"/>
      <c r="DI175" s="66"/>
      <c r="DJ175" s="62"/>
      <c r="DK175"/>
      <c r="DL175" s="64"/>
      <c r="DM175" s="62"/>
      <c r="DN175"/>
      <c r="DO175"/>
      <c r="DP175"/>
    </row>
    <row r="176" spans="1:120" ht="15.75" customHeight="1" x14ac:dyDescent="0.25">
      <c r="A176" s="4"/>
      <c r="BD176" s="16"/>
      <c r="BE176" s="16"/>
      <c r="BF176" s="16"/>
      <c r="BG176" s="17"/>
      <c r="BH176" s="16"/>
      <c r="BI176" s="16"/>
      <c r="BJ176" s="16"/>
      <c r="BK176" s="16"/>
      <c r="BL176" s="239"/>
      <c r="BM176" s="16"/>
      <c r="BN176" s="16"/>
      <c r="BO176" s="16"/>
      <c r="BP176" s="16"/>
      <c r="BQ176" s="16"/>
      <c r="BR176" s="16"/>
      <c r="BS176" s="16"/>
      <c r="BZ176" s="61"/>
      <c r="CA176" s="61"/>
      <c r="CB176" s="61"/>
      <c r="CC176" s="52"/>
      <c r="CD176" s="62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4"/>
      <c r="CW176" s="62"/>
      <c r="CX176"/>
      <c r="CY176" s="65"/>
      <c r="CZ176" s="66"/>
      <c r="DA176" s="66"/>
      <c r="DB176" s="62"/>
      <c r="DC176"/>
      <c r="DD176" s="64"/>
      <c r="DE176" s="62"/>
      <c r="DF176"/>
      <c r="DG176" s="65"/>
      <c r="DH176" s="66"/>
      <c r="DI176" s="66"/>
      <c r="DJ176" s="62"/>
      <c r="DK176"/>
      <c r="DL176" s="64"/>
      <c r="DM176" s="62"/>
      <c r="DN176"/>
      <c r="DO176"/>
      <c r="DP176"/>
    </row>
    <row r="177" spans="1:120" ht="13.5" customHeight="1" x14ac:dyDescent="0.25">
      <c r="A177" s="4"/>
      <c r="BD177" s="16"/>
      <c r="BE177" s="16"/>
      <c r="BF177" s="16"/>
      <c r="BG177" s="17"/>
      <c r="BH177" s="16"/>
      <c r="BI177" s="16"/>
      <c r="BJ177" s="16"/>
      <c r="BK177" s="16"/>
      <c r="BL177" s="239"/>
      <c r="BM177" s="16"/>
      <c r="BN177" s="16"/>
      <c r="BO177" s="16"/>
      <c r="BP177" s="16"/>
      <c r="BQ177" s="16"/>
      <c r="BR177" s="16"/>
      <c r="BS177" s="16"/>
      <c r="BZ177" s="61"/>
      <c r="CA177" s="61"/>
      <c r="CB177" s="61"/>
      <c r="CC177" s="52"/>
      <c r="CD177" s="62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4"/>
      <c r="CW177" s="62"/>
      <c r="CX177"/>
      <c r="CY177" s="65"/>
      <c r="CZ177" s="66"/>
      <c r="DA177" s="66"/>
      <c r="DB177" s="62"/>
      <c r="DC177"/>
      <c r="DD177" s="64"/>
      <c r="DE177" s="62"/>
      <c r="DF177"/>
      <c r="DG177" s="65"/>
      <c r="DH177" s="66"/>
      <c r="DI177" s="66"/>
      <c r="DJ177" s="62"/>
      <c r="DK177"/>
      <c r="DL177" s="64"/>
      <c r="DM177" s="62"/>
      <c r="DN177"/>
      <c r="DO177"/>
      <c r="DP177"/>
    </row>
    <row r="178" spans="1:120" ht="14.25" customHeight="1" x14ac:dyDescent="0.25">
      <c r="A178" s="4"/>
      <c r="BD178" s="16"/>
      <c r="BE178" s="16"/>
      <c r="BF178" s="16"/>
      <c r="BG178" s="17"/>
      <c r="BH178" s="16"/>
      <c r="BI178" s="16"/>
      <c r="BJ178" s="16"/>
      <c r="BK178" s="16"/>
      <c r="BL178" s="239"/>
      <c r="BM178" s="16"/>
      <c r="BN178" s="16"/>
      <c r="BO178" s="16"/>
      <c r="BP178" s="16"/>
      <c r="BQ178" s="16"/>
      <c r="BR178" s="16"/>
      <c r="BS178" s="16"/>
      <c r="BZ178" s="61"/>
      <c r="CA178" s="61"/>
      <c r="CB178" s="61"/>
      <c r="CC178" s="52"/>
      <c r="CD178" s="62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4"/>
      <c r="CW178" s="62"/>
      <c r="CX178"/>
      <c r="CY178" s="65"/>
      <c r="CZ178" s="66"/>
      <c r="DA178" s="66"/>
      <c r="DB178" s="62"/>
      <c r="DC178"/>
      <c r="DD178" s="64"/>
      <c r="DE178" s="62"/>
      <c r="DF178"/>
      <c r="DG178" s="65"/>
      <c r="DH178" s="66"/>
      <c r="DI178" s="66"/>
      <c r="DJ178" s="62"/>
      <c r="DK178"/>
      <c r="DL178" s="64"/>
      <c r="DM178" s="62"/>
      <c r="DN178"/>
      <c r="DO178"/>
      <c r="DP178"/>
    </row>
    <row r="179" spans="1:120" ht="11.25" customHeight="1" x14ac:dyDescent="0.25">
      <c r="A179" s="4"/>
      <c r="BD179" s="16"/>
      <c r="BE179" s="16"/>
      <c r="BF179" s="16"/>
      <c r="BG179" s="17"/>
      <c r="BH179" s="16"/>
      <c r="BI179" s="16"/>
      <c r="BJ179" s="16"/>
      <c r="BK179" s="16"/>
      <c r="BL179" s="239"/>
      <c r="BM179" s="16"/>
      <c r="BN179" s="16"/>
      <c r="BO179" s="16"/>
      <c r="BP179" s="16"/>
      <c r="BQ179" s="16"/>
      <c r="BR179" s="16"/>
      <c r="BS179" s="16"/>
      <c r="BZ179" s="61"/>
      <c r="CA179" s="61"/>
      <c r="CB179" s="61"/>
      <c r="CC179" s="52"/>
      <c r="CD179" s="62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4"/>
      <c r="CW179" s="62"/>
      <c r="CX179"/>
      <c r="CY179" s="65"/>
      <c r="CZ179" s="66"/>
      <c r="DA179" s="66"/>
      <c r="DB179" s="62"/>
      <c r="DC179"/>
      <c r="DD179" s="64"/>
      <c r="DE179" s="62"/>
      <c r="DF179"/>
      <c r="DG179" s="65"/>
      <c r="DH179" s="66"/>
      <c r="DI179" s="66"/>
      <c r="DJ179" s="62"/>
      <c r="DK179"/>
      <c r="DL179" s="64"/>
      <c r="DM179" s="62"/>
      <c r="DN179"/>
      <c r="DO179"/>
      <c r="DP179"/>
    </row>
    <row r="180" spans="1:120" ht="11.25" customHeight="1" x14ac:dyDescent="0.25">
      <c r="A180" s="4"/>
      <c r="BD180" s="16"/>
      <c r="BE180" s="16"/>
      <c r="BF180" s="16"/>
      <c r="BG180" s="17"/>
      <c r="BH180" s="16"/>
      <c r="BI180" s="16"/>
      <c r="BJ180" s="16"/>
      <c r="BK180" s="16"/>
      <c r="BL180" s="239"/>
      <c r="BM180" s="16"/>
      <c r="BN180" s="16"/>
      <c r="BO180" s="16"/>
      <c r="BP180" s="16"/>
      <c r="BQ180" s="16"/>
      <c r="BR180" s="16"/>
      <c r="BS180" s="16"/>
      <c r="BZ180" s="61"/>
      <c r="CA180" s="61"/>
      <c r="CB180" s="61"/>
      <c r="CC180" s="52"/>
      <c r="CD180" s="62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4"/>
      <c r="CW180" s="62"/>
      <c r="CX180"/>
      <c r="CY180" s="65"/>
      <c r="CZ180" s="66"/>
      <c r="DA180" s="66"/>
      <c r="DB180" s="62"/>
      <c r="DC180"/>
      <c r="DD180" s="64"/>
      <c r="DE180" s="62"/>
      <c r="DF180"/>
      <c r="DG180" s="65"/>
      <c r="DH180" s="66"/>
      <c r="DI180" s="66"/>
      <c r="DJ180" s="62"/>
      <c r="DK180"/>
      <c r="DL180" s="64"/>
      <c r="DM180" s="62"/>
      <c r="DN180"/>
      <c r="DO180"/>
      <c r="DP180"/>
    </row>
    <row r="181" spans="1:120" ht="20.25" customHeight="1" x14ac:dyDescent="0.25">
      <c r="A181" s="4"/>
      <c r="BD181" s="16"/>
      <c r="BE181" s="16"/>
      <c r="BF181" s="16"/>
      <c r="BG181" s="17"/>
      <c r="BH181" s="16"/>
      <c r="BI181" s="16"/>
      <c r="BJ181" s="16"/>
      <c r="BK181" s="16"/>
      <c r="BL181" s="239"/>
      <c r="BM181" s="16"/>
      <c r="BN181" s="16"/>
      <c r="BO181" s="16"/>
      <c r="BP181" s="16"/>
      <c r="BQ181" s="16"/>
      <c r="BR181" s="16"/>
      <c r="BS181" s="16"/>
      <c r="BZ181" s="61"/>
      <c r="CA181" s="61"/>
      <c r="CB181" s="61"/>
      <c r="CC181" s="61"/>
      <c r="CD181" s="62"/>
      <c r="CE181" s="63"/>
      <c r="CF181" s="63"/>
      <c r="CG181" s="63"/>
      <c r="CH181" s="63"/>
      <c r="CI181" s="63"/>
      <c r="CJ181" s="63"/>
      <c r="CK181" s="63"/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4"/>
      <c r="CW181" s="62"/>
      <c r="CX181"/>
      <c r="CY181" s="65"/>
      <c r="CZ181" s="66"/>
      <c r="DA181" s="66"/>
      <c r="DB181" s="62"/>
      <c r="DC181"/>
      <c r="DD181" s="64"/>
      <c r="DE181" s="62"/>
      <c r="DF181"/>
      <c r="DG181" s="65"/>
      <c r="DH181" s="66"/>
      <c r="DI181" s="66"/>
      <c r="DJ181" s="62"/>
      <c r="DK181"/>
      <c r="DL181" s="64"/>
      <c r="DM181" s="62"/>
      <c r="DN181"/>
      <c r="DO181"/>
      <c r="DP181"/>
    </row>
    <row r="182" spans="1:120" ht="20.25" customHeight="1" x14ac:dyDescent="0.25">
      <c r="A182" s="4"/>
      <c r="BD182" s="16"/>
      <c r="BE182" s="16"/>
      <c r="BF182" s="16"/>
      <c r="BG182" s="17"/>
      <c r="BH182" s="16"/>
      <c r="BI182" s="16"/>
      <c r="BJ182" s="16"/>
      <c r="BK182" s="16"/>
      <c r="BL182" s="239"/>
      <c r="BM182" s="16"/>
      <c r="BN182" s="16"/>
      <c r="BO182" s="16"/>
      <c r="BP182" s="16"/>
      <c r="BQ182" s="16"/>
      <c r="BR182" s="16"/>
      <c r="BS182" s="16"/>
      <c r="BZ182" s="61"/>
      <c r="CA182" s="61"/>
      <c r="CB182" s="61"/>
      <c r="CC182" s="61"/>
      <c r="CD182" s="62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4"/>
      <c r="CW182" s="62"/>
      <c r="CX182"/>
      <c r="CY182" s="65"/>
      <c r="CZ182" s="66"/>
      <c r="DA182" s="66"/>
      <c r="DB182" s="62"/>
      <c r="DC182"/>
      <c r="DD182" s="64"/>
      <c r="DE182" s="62"/>
      <c r="DF182"/>
      <c r="DG182" s="65"/>
      <c r="DH182" s="66"/>
      <c r="DI182" s="66"/>
      <c r="DJ182" s="62"/>
      <c r="DK182"/>
      <c r="DL182" s="64"/>
      <c r="DM182" s="62"/>
      <c r="DN182"/>
      <c r="DO182"/>
      <c r="DP182"/>
    </row>
    <row r="183" spans="1:120" ht="20.25" customHeight="1" x14ac:dyDescent="0.25">
      <c r="A183" s="4"/>
      <c r="BD183" s="16"/>
      <c r="BE183" s="16"/>
      <c r="BF183" s="16"/>
      <c r="BG183" s="17"/>
      <c r="BH183" s="16"/>
      <c r="BI183" s="16"/>
      <c r="BJ183" s="16"/>
      <c r="BK183" s="16"/>
      <c r="BL183" s="239"/>
      <c r="BM183" s="16"/>
      <c r="BN183" s="16"/>
      <c r="BO183" s="16"/>
      <c r="BP183" s="16"/>
      <c r="BQ183" s="16"/>
      <c r="BR183" s="16"/>
      <c r="BS183" s="16"/>
      <c r="BZ183" s="61"/>
      <c r="CA183" s="61"/>
      <c r="CB183" s="61"/>
      <c r="CC183" s="61"/>
      <c r="CD183" s="62"/>
      <c r="CE183" s="63"/>
      <c r="CF183" s="63"/>
      <c r="CG183" s="63"/>
      <c r="CH183" s="63"/>
      <c r="CI183" s="63"/>
      <c r="CJ183" s="63"/>
      <c r="CK183" s="63"/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4"/>
      <c r="CW183" s="62"/>
      <c r="CX183"/>
      <c r="CY183" s="65"/>
      <c r="CZ183" s="66"/>
      <c r="DA183" s="66"/>
      <c r="DB183" s="62"/>
      <c r="DC183"/>
      <c r="DD183" s="64"/>
      <c r="DE183" s="62"/>
      <c r="DF183"/>
      <c r="DG183" s="65"/>
      <c r="DH183" s="66"/>
      <c r="DI183" s="66"/>
      <c r="DJ183" s="62"/>
      <c r="DK183"/>
      <c r="DL183" s="64"/>
      <c r="DM183" s="62"/>
      <c r="DN183"/>
      <c r="DO183"/>
      <c r="DP183"/>
    </row>
    <row r="184" spans="1:120" ht="20.25" customHeight="1" x14ac:dyDescent="0.25">
      <c r="A184" s="4"/>
      <c r="BD184" s="16"/>
      <c r="BE184" s="16"/>
      <c r="BF184" s="16"/>
      <c r="BG184" s="17"/>
      <c r="BH184" s="16"/>
      <c r="BI184" s="16"/>
      <c r="BJ184" s="16"/>
      <c r="BK184" s="16"/>
      <c r="BL184" s="239"/>
      <c r="BM184" s="16"/>
      <c r="BN184" s="16"/>
      <c r="BO184" s="16"/>
      <c r="BP184" s="16"/>
      <c r="BQ184" s="16"/>
      <c r="BR184" s="16"/>
      <c r="BS184" s="16"/>
      <c r="BZ184" s="61"/>
      <c r="CA184" s="61"/>
      <c r="CB184" s="61"/>
      <c r="CC184" s="61"/>
      <c r="CD184" s="62"/>
      <c r="CE184" s="63"/>
      <c r="CF184" s="63"/>
      <c r="CG184" s="63"/>
      <c r="CH184" s="63"/>
      <c r="CI184" s="63"/>
      <c r="CJ184" s="63"/>
      <c r="CK184" s="63"/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4"/>
      <c r="CW184" s="62"/>
      <c r="CX184"/>
      <c r="CY184" s="65"/>
      <c r="CZ184" s="66"/>
      <c r="DA184" s="66"/>
      <c r="DB184" s="62"/>
      <c r="DC184"/>
      <c r="DD184" s="64"/>
      <c r="DE184" s="62"/>
      <c r="DF184"/>
      <c r="DG184" s="65"/>
      <c r="DH184" s="66"/>
      <c r="DI184" s="66"/>
      <c r="DJ184" s="62"/>
      <c r="DK184"/>
      <c r="DL184" s="64"/>
      <c r="DM184" s="62"/>
      <c r="DN184"/>
      <c r="DO184"/>
      <c r="DP184"/>
    </row>
    <row r="185" spans="1:120" ht="20.25" customHeight="1" x14ac:dyDescent="0.25">
      <c r="A185" s="4"/>
      <c r="BD185" s="16"/>
      <c r="BE185" s="16"/>
      <c r="BF185" s="16"/>
      <c r="BG185" s="17"/>
      <c r="BH185" s="16"/>
      <c r="BI185" s="16"/>
      <c r="BJ185" s="16"/>
      <c r="BK185" s="16"/>
      <c r="BL185" s="239"/>
      <c r="BM185" s="16"/>
      <c r="BN185" s="16"/>
      <c r="BO185" s="16"/>
      <c r="BP185" s="16"/>
      <c r="BQ185" s="16"/>
      <c r="BR185" s="16"/>
      <c r="BS185" s="16"/>
      <c r="BZ185" s="61"/>
      <c r="CA185" s="61"/>
      <c r="CB185" s="61"/>
      <c r="CC185" s="61"/>
      <c r="CD185" s="62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4"/>
      <c r="CW185" s="62"/>
      <c r="CX185"/>
      <c r="CY185" s="65"/>
      <c r="CZ185" s="66"/>
      <c r="DA185" s="66"/>
      <c r="DB185" s="62"/>
      <c r="DC185"/>
      <c r="DD185" s="64"/>
      <c r="DE185" s="62"/>
      <c r="DF185"/>
      <c r="DG185" s="65"/>
      <c r="DH185" s="66"/>
      <c r="DI185" s="66"/>
      <c r="DJ185" s="62"/>
      <c r="DK185"/>
      <c r="DL185" s="64"/>
      <c r="DM185" s="62"/>
      <c r="DN185"/>
      <c r="DO185"/>
      <c r="DP185"/>
    </row>
    <row r="186" spans="1:120" ht="20.25" customHeight="1" x14ac:dyDescent="0.25">
      <c r="A186" s="4"/>
      <c r="BD186" s="16"/>
      <c r="BE186" s="16"/>
      <c r="BF186" s="16"/>
      <c r="BG186" s="17"/>
      <c r="BH186" s="16"/>
      <c r="BI186" s="16"/>
      <c r="BJ186" s="16"/>
      <c r="BK186" s="16"/>
      <c r="BL186" s="239"/>
      <c r="BM186" s="16"/>
      <c r="BN186" s="16"/>
      <c r="BO186" s="16"/>
      <c r="BP186" s="16"/>
      <c r="BQ186" s="16"/>
      <c r="BR186" s="16"/>
      <c r="BS186" s="16"/>
      <c r="BZ186" s="61"/>
      <c r="CA186" s="61"/>
      <c r="CB186" s="61"/>
      <c r="CC186" s="61"/>
      <c r="CD186" s="62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4"/>
      <c r="CW186" s="62"/>
      <c r="CX186"/>
      <c r="CY186" s="65"/>
      <c r="CZ186" s="66"/>
      <c r="DA186" s="66"/>
      <c r="DB186" s="62"/>
      <c r="DC186"/>
      <c r="DD186" s="64"/>
      <c r="DE186" s="62"/>
      <c r="DF186"/>
      <c r="DG186" s="65"/>
      <c r="DH186" s="66"/>
      <c r="DI186" s="66"/>
      <c r="DJ186" s="62"/>
      <c r="DK186"/>
      <c r="DL186" s="64"/>
      <c r="DM186" s="62"/>
      <c r="DN186"/>
      <c r="DO186"/>
      <c r="DP186"/>
    </row>
    <row r="187" spans="1:120" ht="20.25" customHeight="1" x14ac:dyDescent="0.25">
      <c r="A187" s="4"/>
      <c r="BD187" s="16"/>
      <c r="BE187" s="16"/>
      <c r="BF187" s="16"/>
      <c r="BG187" s="17"/>
      <c r="BH187" s="16"/>
      <c r="BI187" s="16"/>
      <c r="BJ187" s="16"/>
      <c r="BK187" s="16"/>
      <c r="BL187" s="239"/>
      <c r="BM187" s="16"/>
      <c r="BN187" s="16"/>
      <c r="BO187" s="16"/>
      <c r="BP187" s="16"/>
      <c r="BQ187" s="16"/>
      <c r="BR187" s="16"/>
      <c r="BS187" s="16"/>
      <c r="BZ187" s="61"/>
      <c r="CA187" s="61"/>
      <c r="CB187" s="61"/>
      <c r="CC187" s="61"/>
      <c r="CD187" s="62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4"/>
      <c r="CW187" s="62"/>
      <c r="CX187"/>
      <c r="CY187" s="65"/>
      <c r="CZ187" s="66"/>
      <c r="DA187" s="66"/>
      <c r="DB187" s="62"/>
      <c r="DC187"/>
      <c r="DD187" s="64"/>
      <c r="DE187" s="62"/>
      <c r="DF187"/>
      <c r="DG187" s="65"/>
      <c r="DH187" s="66"/>
      <c r="DI187" s="66"/>
      <c r="DJ187" s="62"/>
      <c r="DK187"/>
      <c r="DL187" s="64"/>
      <c r="DM187" s="62"/>
      <c r="DN187"/>
      <c r="DO187"/>
      <c r="DP187"/>
    </row>
    <row r="188" spans="1:120" ht="20.25" customHeight="1" x14ac:dyDescent="0.25">
      <c r="A188" s="4"/>
      <c r="BD188" s="16"/>
      <c r="BE188" s="16"/>
      <c r="BF188" s="16"/>
      <c r="BG188" s="17"/>
      <c r="BH188" s="16"/>
      <c r="BI188" s="16"/>
      <c r="BJ188" s="16"/>
      <c r="BK188" s="16"/>
      <c r="BL188" s="239"/>
      <c r="BM188" s="16"/>
      <c r="BN188" s="16"/>
      <c r="BO188" s="16"/>
      <c r="BP188" s="16"/>
      <c r="BQ188" s="16"/>
      <c r="BR188" s="16"/>
      <c r="BS188" s="16"/>
      <c r="BZ188" s="61"/>
      <c r="CA188" s="61"/>
      <c r="CB188" s="61"/>
      <c r="CC188" s="61"/>
      <c r="CD188" s="62"/>
      <c r="CE188" s="63"/>
      <c r="CF188" s="63"/>
      <c r="CG188" s="63"/>
      <c r="CH188" s="63"/>
      <c r="CI188" s="63"/>
      <c r="CJ188" s="63"/>
      <c r="CK188" s="63"/>
      <c r="CL188" s="63"/>
      <c r="CM188" s="63"/>
      <c r="CN188" s="63"/>
      <c r="CO188" s="63"/>
      <c r="CP188" s="63"/>
      <c r="CQ188" s="63"/>
      <c r="CR188" s="63"/>
      <c r="CS188" s="63"/>
      <c r="CT188" s="63"/>
      <c r="CU188" s="63"/>
      <c r="CV188" s="64"/>
      <c r="CW188" s="62"/>
      <c r="CX188"/>
      <c r="CY188" s="65"/>
      <c r="CZ188" s="66"/>
      <c r="DA188" s="66"/>
      <c r="DB188" s="62"/>
      <c r="DC188"/>
      <c r="DD188" s="64"/>
      <c r="DE188" s="62"/>
      <c r="DF188"/>
      <c r="DG188" s="65"/>
      <c r="DH188" s="66"/>
      <c r="DI188" s="66"/>
      <c r="DJ188" s="62"/>
      <c r="DK188"/>
      <c r="DL188" s="64"/>
      <c r="DM188" s="62"/>
      <c r="DN188"/>
      <c r="DO188"/>
      <c r="DP188"/>
    </row>
    <row r="189" spans="1:120" ht="20.25" customHeight="1" x14ac:dyDescent="0.25">
      <c r="A189" s="4"/>
      <c r="BD189" s="16"/>
      <c r="BE189" s="16"/>
      <c r="BF189" s="16"/>
      <c r="BG189" s="17"/>
      <c r="BH189" s="16"/>
      <c r="BI189" s="16"/>
      <c r="BJ189" s="16"/>
      <c r="BK189" s="16"/>
      <c r="BL189" s="239"/>
      <c r="BM189" s="16"/>
      <c r="BN189" s="16"/>
      <c r="BO189" s="16"/>
      <c r="BP189" s="16"/>
      <c r="BQ189" s="16"/>
      <c r="BR189" s="16"/>
      <c r="BS189" s="16"/>
      <c r="BZ189" s="61"/>
      <c r="CA189" s="61"/>
      <c r="CB189" s="61"/>
      <c r="CC189" s="61"/>
      <c r="CD189" s="62"/>
      <c r="CE189" s="63"/>
      <c r="CF189" s="63"/>
      <c r="CG189" s="63"/>
      <c r="CH189" s="63"/>
      <c r="CI189" s="63"/>
      <c r="CJ189" s="63"/>
      <c r="CK189" s="63"/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4"/>
      <c r="CW189" s="62"/>
      <c r="CX189"/>
      <c r="CY189" s="65"/>
      <c r="CZ189" s="66"/>
      <c r="DA189" s="66"/>
      <c r="DB189" s="62"/>
      <c r="DC189"/>
      <c r="DD189" s="64"/>
      <c r="DE189" s="62"/>
      <c r="DF189"/>
      <c r="DG189" s="65"/>
      <c r="DH189" s="66"/>
      <c r="DI189" s="66"/>
      <c r="DJ189" s="62"/>
      <c r="DK189"/>
      <c r="DL189" s="64"/>
      <c r="DM189" s="62"/>
      <c r="DN189"/>
      <c r="DO189"/>
      <c r="DP189"/>
    </row>
    <row r="190" spans="1:120" ht="20.25" customHeight="1" x14ac:dyDescent="0.25">
      <c r="A190" s="4"/>
      <c r="BD190" s="16"/>
      <c r="BE190" s="16"/>
      <c r="BF190" s="16"/>
      <c r="BG190" s="17"/>
      <c r="BH190" s="16"/>
      <c r="BI190" s="16"/>
      <c r="BJ190" s="16"/>
      <c r="BK190" s="16"/>
      <c r="BL190" s="239"/>
      <c r="BM190" s="16"/>
      <c r="BN190" s="16"/>
      <c r="BO190" s="16"/>
      <c r="BP190" s="16"/>
      <c r="BQ190" s="16"/>
      <c r="BR190" s="16"/>
      <c r="BS190" s="16"/>
      <c r="BZ190" s="61"/>
      <c r="CA190" s="61"/>
      <c r="CB190" s="61"/>
      <c r="CC190" s="61"/>
      <c r="CD190" s="62"/>
      <c r="CE190" s="63"/>
      <c r="CF190" s="63"/>
      <c r="CG190" s="63"/>
      <c r="CH190" s="63"/>
      <c r="CI190" s="63"/>
      <c r="CJ190" s="63"/>
      <c r="CK190" s="63"/>
      <c r="CL190" s="63"/>
      <c r="CM190" s="63"/>
      <c r="CN190" s="63"/>
      <c r="CO190" s="63"/>
      <c r="CP190" s="63"/>
      <c r="CQ190" s="63"/>
      <c r="CR190" s="63"/>
      <c r="CS190" s="63"/>
      <c r="CT190" s="63"/>
      <c r="CU190" s="63"/>
      <c r="CV190" s="64"/>
      <c r="CW190" s="62"/>
      <c r="CX190"/>
      <c r="CY190" s="65"/>
      <c r="CZ190" s="66"/>
      <c r="DA190" s="66"/>
      <c r="DB190" s="62"/>
      <c r="DC190"/>
      <c r="DD190" s="64"/>
      <c r="DE190" s="62"/>
      <c r="DF190"/>
      <c r="DG190" s="65"/>
      <c r="DH190" s="66"/>
      <c r="DI190" s="66"/>
      <c r="DJ190" s="62"/>
      <c r="DK190"/>
      <c r="DL190" s="64"/>
      <c r="DM190" s="62"/>
      <c r="DN190"/>
      <c r="DO190"/>
      <c r="DP190"/>
    </row>
    <row r="191" spans="1:120" ht="20.25" customHeight="1" x14ac:dyDescent="0.25">
      <c r="A191" s="4"/>
      <c r="BD191" s="16"/>
      <c r="BE191" s="16"/>
      <c r="BF191" s="16"/>
      <c r="BG191" s="17"/>
      <c r="BH191" s="16"/>
      <c r="BI191" s="16"/>
      <c r="BJ191" s="16"/>
      <c r="BK191" s="16"/>
      <c r="BL191" s="239"/>
      <c r="BM191" s="16"/>
      <c r="BN191" s="16"/>
      <c r="BO191" s="16"/>
      <c r="BP191" s="16"/>
      <c r="BQ191" s="16"/>
      <c r="BR191" s="16"/>
      <c r="BS191" s="16"/>
      <c r="BZ191" s="61"/>
      <c r="CA191" s="61"/>
      <c r="CB191" s="61"/>
      <c r="CC191" s="61"/>
      <c r="CD191" s="62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4"/>
      <c r="CW191" s="62"/>
      <c r="CX191"/>
      <c r="CY191" s="65"/>
      <c r="CZ191" s="66"/>
      <c r="DA191" s="66"/>
      <c r="DB191" s="62"/>
      <c r="DC191"/>
      <c r="DD191" s="64"/>
      <c r="DE191" s="62"/>
      <c r="DF191"/>
      <c r="DG191" s="65"/>
      <c r="DH191" s="66"/>
      <c r="DI191" s="66"/>
      <c r="DJ191" s="62"/>
      <c r="DK191"/>
      <c r="DL191" s="64"/>
      <c r="DM191" s="62"/>
      <c r="DN191"/>
      <c r="DO191"/>
      <c r="DP191"/>
    </row>
    <row r="192" spans="1:120" ht="20.25" customHeight="1" x14ac:dyDescent="0.25">
      <c r="A192" s="4"/>
      <c r="BD192" s="16"/>
      <c r="BE192" s="16"/>
      <c r="BF192" s="16"/>
      <c r="BG192" s="17"/>
      <c r="BH192" s="16"/>
      <c r="BI192" s="16"/>
      <c r="BJ192" s="16"/>
      <c r="BK192" s="16"/>
      <c r="BL192" s="239"/>
      <c r="BM192" s="16"/>
      <c r="BN192" s="16"/>
      <c r="BO192" s="16"/>
      <c r="BP192" s="16"/>
      <c r="BQ192" s="16"/>
      <c r="BR192" s="16"/>
      <c r="BS192" s="16"/>
      <c r="BZ192" s="61"/>
      <c r="CA192" s="61"/>
      <c r="CB192" s="61"/>
      <c r="CC192" s="61"/>
      <c r="CD192" s="62"/>
      <c r="CE192" s="63"/>
      <c r="CF192" s="63"/>
      <c r="CG192" s="63"/>
      <c r="CH192" s="63"/>
      <c r="CI192" s="63"/>
      <c r="CJ192" s="63"/>
      <c r="CK192" s="63"/>
      <c r="CL192" s="63"/>
      <c r="CM192" s="63"/>
      <c r="CN192" s="63"/>
      <c r="CO192" s="63"/>
      <c r="CP192" s="63"/>
      <c r="CQ192" s="63"/>
      <c r="CR192" s="63"/>
      <c r="CS192" s="63"/>
      <c r="CT192" s="63"/>
      <c r="CU192" s="63"/>
      <c r="CV192" s="64"/>
      <c r="CW192" s="62"/>
      <c r="CX192"/>
      <c r="CY192" s="65"/>
      <c r="CZ192" s="66"/>
      <c r="DA192" s="66"/>
      <c r="DB192" s="62"/>
      <c r="DC192"/>
      <c r="DD192" s="64"/>
      <c r="DE192" s="62"/>
      <c r="DF192"/>
      <c r="DG192" s="65"/>
      <c r="DH192" s="66"/>
      <c r="DI192" s="66"/>
      <c r="DJ192" s="62"/>
      <c r="DK192"/>
      <c r="DL192" s="64"/>
      <c r="DM192" s="62"/>
      <c r="DN192"/>
      <c r="DO192"/>
      <c r="DP192"/>
    </row>
    <row r="193" spans="1:120" ht="20.25" customHeight="1" x14ac:dyDescent="0.25">
      <c r="A193" s="4"/>
      <c r="BD193" s="16"/>
      <c r="BE193" s="16"/>
      <c r="BF193" s="16"/>
      <c r="BG193" s="17"/>
      <c r="BH193" s="16"/>
      <c r="BI193" s="16"/>
      <c r="BJ193" s="16"/>
      <c r="BK193" s="16"/>
      <c r="BL193" s="239"/>
      <c r="BM193" s="16"/>
      <c r="BN193" s="16"/>
      <c r="BO193" s="16"/>
      <c r="BP193" s="16"/>
      <c r="BQ193" s="16"/>
      <c r="BR193" s="16"/>
      <c r="BS193" s="16"/>
      <c r="BZ193" s="61"/>
      <c r="CA193" s="61"/>
      <c r="CB193" s="61"/>
      <c r="CC193" s="61"/>
      <c r="CD193" s="62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4"/>
      <c r="CW193" s="62"/>
      <c r="CX193"/>
      <c r="CY193" s="65"/>
      <c r="CZ193" s="66"/>
      <c r="DA193" s="66"/>
      <c r="DB193" s="62"/>
      <c r="DC193"/>
      <c r="DD193" s="64"/>
      <c r="DE193" s="62"/>
      <c r="DF193"/>
      <c r="DG193" s="65"/>
      <c r="DH193" s="66"/>
      <c r="DI193" s="66"/>
      <c r="DJ193" s="62"/>
      <c r="DK193"/>
      <c r="DL193" s="64"/>
      <c r="DM193" s="62"/>
      <c r="DN193"/>
      <c r="DO193"/>
      <c r="DP193"/>
    </row>
    <row r="194" spans="1:120" ht="20.25" customHeight="1" x14ac:dyDescent="0.25">
      <c r="A194" s="4"/>
      <c r="BD194" s="16"/>
      <c r="BE194" s="16"/>
      <c r="BF194" s="16"/>
      <c r="BG194" s="17"/>
      <c r="BH194" s="16"/>
      <c r="BI194" s="16"/>
      <c r="BJ194" s="16"/>
      <c r="BK194" s="16"/>
      <c r="BL194" s="239"/>
      <c r="BM194" s="16"/>
      <c r="BN194" s="16"/>
      <c r="BO194" s="16"/>
      <c r="BP194" s="16"/>
      <c r="BQ194" s="16"/>
      <c r="BR194" s="16"/>
      <c r="BS194" s="16"/>
      <c r="BZ194" s="61"/>
      <c r="CA194" s="61"/>
      <c r="CB194" s="61"/>
      <c r="CC194" s="61"/>
      <c r="CD194" s="62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4"/>
      <c r="CW194" s="62"/>
      <c r="CX194"/>
      <c r="CY194" s="65"/>
      <c r="CZ194" s="66"/>
      <c r="DA194" s="66"/>
      <c r="DB194" s="62"/>
      <c r="DC194"/>
      <c r="DD194" s="64"/>
      <c r="DE194" s="62"/>
      <c r="DF194"/>
      <c r="DG194" s="65"/>
      <c r="DH194" s="66"/>
      <c r="DI194" s="66"/>
      <c r="DJ194" s="62"/>
      <c r="DK194"/>
      <c r="DL194" s="64"/>
      <c r="DM194" s="62"/>
      <c r="DN194"/>
      <c r="DO194"/>
      <c r="DP194"/>
    </row>
    <row r="195" spans="1:120" ht="20.25" customHeight="1" x14ac:dyDescent="0.25">
      <c r="A195" s="4"/>
      <c r="BD195" s="16"/>
      <c r="BE195" s="16"/>
      <c r="BF195" s="16"/>
      <c r="BG195" s="17"/>
      <c r="BH195" s="16"/>
      <c r="BI195" s="16"/>
      <c r="BJ195" s="16"/>
      <c r="BK195" s="16"/>
      <c r="BL195" s="239"/>
      <c r="BM195" s="16"/>
      <c r="BN195" s="16"/>
      <c r="BO195" s="16"/>
      <c r="BP195" s="16"/>
      <c r="BQ195" s="16"/>
      <c r="BR195" s="16"/>
      <c r="BS195" s="16"/>
      <c r="BZ195" s="61"/>
      <c r="CA195" s="61"/>
      <c r="CB195" s="61"/>
      <c r="CC195" s="61"/>
      <c r="CD195" s="62"/>
      <c r="CE195" s="63"/>
      <c r="CF195" s="63"/>
      <c r="CG195" s="63"/>
      <c r="CH195" s="63"/>
      <c r="CI195" s="63"/>
      <c r="CJ195" s="63"/>
      <c r="CK195" s="63"/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4"/>
      <c r="CW195" s="62"/>
      <c r="CX195"/>
      <c r="CY195" s="65"/>
      <c r="CZ195" s="66"/>
      <c r="DA195" s="66"/>
      <c r="DB195" s="62"/>
      <c r="DC195"/>
      <c r="DD195" s="64"/>
      <c r="DE195" s="62"/>
      <c r="DF195"/>
      <c r="DG195" s="65"/>
      <c r="DH195" s="66"/>
      <c r="DI195" s="66"/>
      <c r="DJ195" s="62"/>
      <c r="DK195"/>
      <c r="DL195" s="64"/>
      <c r="DM195" s="62"/>
      <c r="DN195"/>
      <c r="DO195"/>
      <c r="DP195"/>
    </row>
    <row r="196" spans="1:120" ht="20.25" customHeight="1" x14ac:dyDescent="0.25">
      <c r="A196" s="4"/>
      <c r="BD196" s="16"/>
      <c r="BE196" s="16"/>
      <c r="BF196" s="16"/>
      <c r="BG196" s="17"/>
      <c r="BH196" s="16"/>
      <c r="BI196" s="16"/>
      <c r="BJ196" s="16"/>
      <c r="BK196" s="16"/>
      <c r="BL196" s="239"/>
      <c r="BM196" s="16"/>
      <c r="BN196" s="16"/>
      <c r="BO196" s="16"/>
      <c r="BP196" s="16"/>
      <c r="BQ196" s="16"/>
      <c r="BR196" s="16"/>
      <c r="BS196" s="16"/>
      <c r="BZ196" s="61"/>
      <c r="CA196" s="61"/>
      <c r="CB196" s="61"/>
      <c r="CC196" s="61"/>
      <c r="CD196" s="62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4"/>
      <c r="CW196" s="62"/>
      <c r="CX196"/>
      <c r="CY196" s="65"/>
      <c r="CZ196" s="66"/>
      <c r="DA196" s="66"/>
      <c r="DB196" s="62"/>
      <c r="DC196"/>
      <c r="DD196" s="64"/>
      <c r="DE196" s="62"/>
      <c r="DF196"/>
      <c r="DG196" s="65"/>
      <c r="DH196" s="66"/>
      <c r="DI196" s="66"/>
      <c r="DJ196" s="62"/>
      <c r="DK196"/>
      <c r="DL196" s="64"/>
      <c r="DM196" s="62"/>
      <c r="DN196"/>
      <c r="DO196"/>
      <c r="DP196"/>
    </row>
    <row r="197" spans="1:120" ht="20.25" customHeight="1" x14ac:dyDescent="0.25">
      <c r="A197" s="4"/>
      <c r="BD197" s="16"/>
      <c r="BE197" s="16"/>
      <c r="BF197" s="16"/>
      <c r="BG197" s="17"/>
      <c r="BH197" s="16"/>
      <c r="BI197" s="16"/>
      <c r="BJ197" s="16"/>
      <c r="BK197" s="16"/>
      <c r="BL197" s="239"/>
      <c r="BM197" s="16"/>
      <c r="BN197" s="16"/>
      <c r="BO197" s="16"/>
      <c r="BP197" s="16"/>
      <c r="BQ197" s="16"/>
      <c r="BR197" s="16"/>
      <c r="BS197" s="16"/>
      <c r="BZ197" s="61"/>
      <c r="CA197" s="61"/>
      <c r="CB197" s="61"/>
      <c r="CC197" s="61"/>
      <c r="CD197" s="62"/>
      <c r="CE197" s="63"/>
      <c r="CF197" s="63"/>
      <c r="CG197" s="63"/>
      <c r="CH197" s="63"/>
      <c r="CI197" s="63"/>
      <c r="CJ197" s="63"/>
      <c r="CK197" s="63"/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4"/>
      <c r="CW197" s="62"/>
      <c r="CX197"/>
      <c r="CY197" s="65"/>
      <c r="CZ197" s="66"/>
      <c r="DA197" s="66"/>
      <c r="DB197" s="62"/>
      <c r="DC197"/>
      <c r="DD197" s="64"/>
      <c r="DE197" s="62"/>
      <c r="DF197"/>
      <c r="DG197" s="65"/>
      <c r="DH197" s="66"/>
      <c r="DI197" s="66"/>
      <c r="DJ197" s="62"/>
      <c r="DK197"/>
      <c r="DL197" s="64"/>
      <c r="DM197" s="62"/>
      <c r="DN197"/>
      <c r="DO197"/>
      <c r="DP197"/>
    </row>
    <row r="198" spans="1:120" ht="20.25" customHeight="1" x14ac:dyDescent="0.25">
      <c r="A198" s="4"/>
      <c r="BD198" s="16"/>
      <c r="BE198" s="16"/>
      <c r="BF198" s="16"/>
      <c r="BG198" s="17"/>
      <c r="BH198" s="16"/>
      <c r="BI198" s="16"/>
      <c r="BJ198" s="16"/>
      <c r="BK198" s="16"/>
      <c r="BL198" s="239"/>
      <c r="BM198" s="16"/>
      <c r="BN198" s="16"/>
      <c r="BO198" s="16"/>
      <c r="BP198" s="16"/>
      <c r="BQ198" s="16"/>
      <c r="BR198" s="16"/>
      <c r="BS198" s="16"/>
      <c r="BZ198" s="61"/>
      <c r="CA198" s="61"/>
      <c r="CB198" s="61"/>
      <c r="CC198" s="61"/>
      <c r="CD198" s="62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4"/>
      <c r="CW198" s="62"/>
      <c r="CX198"/>
      <c r="CY198" s="65"/>
      <c r="CZ198" s="66"/>
      <c r="DA198" s="66"/>
      <c r="DB198" s="62"/>
      <c r="DC198"/>
      <c r="DD198" s="64"/>
      <c r="DE198" s="62"/>
      <c r="DF198"/>
      <c r="DG198" s="65"/>
      <c r="DH198" s="66"/>
      <c r="DI198" s="66"/>
      <c r="DJ198" s="62"/>
      <c r="DK198"/>
      <c r="DL198" s="64"/>
      <c r="DM198" s="62"/>
      <c r="DN198"/>
      <c r="DO198"/>
      <c r="DP198"/>
    </row>
    <row r="199" spans="1:120" ht="20.25" customHeight="1" x14ac:dyDescent="0.25">
      <c r="A199" s="4"/>
      <c r="BD199" s="16"/>
      <c r="BE199" s="16"/>
      <c r="BF199" s="16"/>
      <c r="BG199" s="17"/>
      <c r="BH199" s="16"/>
      <c r="BI199" s="16"/>
      <c r="BJ199" s="16"/>
      <c r="BK199" s="16"/>
      <c r="BL199" s="239"/>
      <c r="BM199" s="16"/>
      <c r="BN199" s="16"/>
      <c r="BO199" s="16"/>
      <c r="BP199" s="16"/>
      <c r="BQ199" s="16"/>
      <c r="BR199" s="16"/>
      <c r="BS199" s="16"/>
      <c r="BZ199" s="61"/>
      <c r="CA199" s="61"/>
      <c r="CB199" s="61"/>
      <c r="CC199" s="61"/>
      <c r="CD199" s="62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4"/>
      <c r="CW199" s="62"/>
      <c r="CX199"/>
      <c r="CY199" s="65"/>
      <c r="CZ199" s="66"/>
      <c r="DA199" s="66"/>
      <c r="DB199" s="62"/>
      <c r="DC199"/>
      <c r="DD199" s="64"/>
      <c r="DE199" s="62"/>
      <c r="DF199"/>
      <c r="DG199" s="65"/>
      <c r="DH199" s="66"/>
      <c r="DI199" s="66"/>
      <c r="DJ199" s="62"/>
      <c r="DK199"/>
      <c r="DL199" s="64"/>
      <c r="DM199" s="62"/>
      <c r="DN199"/>
      <c r="DO199"/>
      <c r="DP199"/>
    </row>
    <row r="200" spans="1:120" ht="15" customHeight="1" x14ac:dyDescent="0.25">
      <c r="A200" s="4"/>
      <c r="BD200" s="16"/>
      <c r="BE200" s="16"/>
      <c r="BF200" s="16"/>
      <c r="BG200" s="17"/>
      <c r="BH200" s="16"/>
      <c r="BI200" s="16"/>
      <c r="BJ200" s="16"/>
      <c r="BK200" s="16"/>
      <c r="BL200" s="239"/>
      <c r="BM200" s="16"/>
      <c r="BN200" s="16"/>
      <c r="BO200" s="16"/>
      <c r="BP200" s="16"/>
      <c r="BQ200" s="16"/>
      <c r="BR200" s="16"/>
      <c r="BS200" s="16"/>
      <c r="BZ200" s="61"/>
      <c r="CA200" s="61"/>
      <c r="CB200" s="61"/>
      <c r="CC200" s="61"/>
      <c r="CD200" s="62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4"/>
      <c r="CW200" s="62"/>
      <c r="CX200"/>
      <c r="CY200" s="65"/>
      <c r="CZ200" s="66"/>
      <c r="DA200" s="66"/>
      <c r="DB200" s="62"/>
      <c r="DC200"/>
      <c r="DD200" s="64"/>
      <c r="DE200" s="62"/>
      <c r="DF200"/>
      <c r="DG200" s="65"/>
      <c r="DH200" s="66"/>
      <c r="DI200" s="66"/>
      <c r="DJ200" s="62"/>
      <c r="DK200"/>
      <c r="DL200" s="64"/>
      <c r="DM200" s="62"/>
      <c r="DN200"/>
      <c r="DO200"/>
      <c r="DP200"/>
    </row>
    <row r="201" spans="1:120" ht="8.25" customHeight="1" x14ac:dyDescent="0.25">
      <c r="A201" s="4"/>
      <c r="BD201" s="16"/>
      <c r="BE201" s="16"/>
      <c r="BF201" s="16"/>
      <c r="BG201" s="17"/>
      <c r="BH201" s="16"/>
      <c r="BI201" s="16"/>
      <c r="BJ201" s="16"/>
      <c r="BK201" s="16"/>
      <c r="BL201" s="239"/>
      <c r="BM201" s="16"/>
      <c r="BN201" s="16"/>
      <c r="BO201" s="16"/>
      <c r="BP201" s="16"/>
      <c r="BQ201" s="16"/>
      <c r="BR201" s="16"/>
      <c r="BS201" s="16"/>
      <c r="BZ201" s="61"/>
      <c r="CA201" s="61"/>
      <c r="CB201" s="61"/>
      <c r="CC201" s="61"/>
      <c r="CD201" s="62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4"/>
      <c r="CW201" s="62"/>
      <c r="CX201"/>
      <c r="CY201" s="65"/>
      <c r="CZ201" s="66"/>
      <c r="DA201" s="66"/>
      <c r="DB201" s="62"/>
      <c r="DC201"/>
      <c r="DD201" s="64"/>
      <c r="DE201" s="62"/>
      <c r="DF201"/>
      <c r="DG201" s="65"/>
      <c r="DH201" s="66"/>
      <c r="DI201" s="66"/>
      <c r="DJ201" s="62"/>
      <c r="DK201"/>
      <c r="DL201" s="64"/>
      <c r="DM201" s="62"/>
      <c r="DN201"/>
      <c r="DO201"/>
      <c r="DP201"/>
    </row>
    <row r="202" spans="1:120" ht="12.75" customHeight="1" x14ac:dyDescent="0.25">
      <c r="A202" s="4"/>
      <c r="BA202" s="18"/>
      <c r="BD202" s="16"/>
      <c r="BE202" s="16"/>
      <c r="BF202" s="16"/>
      <c r="BG202" s="17"/>
      <c r="BH202" s="16"/>
      <c r="BI202" s="16"/>
      <c r="BJ202" s="16"/>
      <c r="BK202" s="16"/>
      <c r="BL202" s="239"/>
      <c r="BM202" s="16"/>
      <c r="BN202" s="16"/>
      <c r="BO202" s="16"/>
      <c r="BP202" s="16"/>
      <c r="BQ202" s="16"/>
      <c r="BR202" s="16"/>
      <c r="BS202" s="16"/>
      <c r="BZ202" s="61"/>
      <c r="CA202" s="61"/>
      <c r="CB202" s="61"/>
      <c r="CC202" s="61"/>
      <c r="CD202" s="62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4"/>
      <c r="CW202" s="62"/>
      <c r="CX202"/>
      <c r="CY202" s="65"/>
      <c r="CZ202" s="66"/>
      <c r="DA202" s="66"/>
      <c r="DB202" s="62"/>
      <c r="DC202"/>
      <c r="DD202" s="64"/>
      <c r="DE202" s="62"/>
      <c r="DF202"/>
      <c r="DG202" s="65"/>
      <c r="DH202" s="66"/>
      <c r="DI202" s="66"/>
      <c r="DJ202" s="62"/>
      <c r="DK202"/>
      <c r="DL202" s="64"/>
      <c r="DM202" s="62"/>
      <c r="DN202"/>
      <c r="DO202"/>
      <c r="DP202"/>
    </row>
    <row r="203" spans="1:120" ht="12.75" customHeight="1" x14ac:dyDescent="0.25">
      <c r="A203" s="4"/>
      <c r="BA203" s="18"/>
      <c r="BD203" s="16"/>
      <c r="BE203" s="16"/>
      <c r="BF203" s="16"/>
      <c r="BG203" s="17"/>
      <c r="BH203" s="16"/>
      <c r="BI203" s="16"/>
      <c r="BJ203" s="16"/>
      <c r="BK203" s="16"/>
      <c r="BL203" s="239"/>
      <c r="BM203" s="16"/>
      <c r="BN203" s="16"/>
      <c r="BO203" s="16"/>
      <c r="BP203" s="16"/>
      <c r="BQ203" s="16"/>
      <c r="BR203" s="16"/>
      <c r="BS203" s="16"/>
      <c r="BZ203" s="61"/>
      <c r="CA203" s="61"/>
      <c r="CB203" s="61"/>
      <c r="CC203" s="61"/>
      <c r="CD203" s="62"/>
      <c r="CE203" s="63"/>
      <c r="CF203" s="63"/>
      <c r="CG203" s="63"/>
      <c r="CH203" s="63"/>
      <c r="CI203" s="63"/>
      <c r="CJ203" s="63"/>
      <c r="CK203" s="63"/>
      <c r="CL203" s="63"/>
      <c r="CM203" s="63"/>
      <c r="CN203" s="63"/>
      <c r="CO203" s="63"/>
      <c r="CP203" s="63"/>
      <c r="CQ203" s="63"/>
      <c r="CR203" s="63"/>
      <c r="CS203" s="63"/>
      <c r="CT203" s="63"/>
      <c r="CU203" s="63"/>
      <c r="CV203" s="64"/>
      <c r="CW203" s="62"/>
      <c r="CX203"/>
      <c r="CY203" s="65"/>
      <c r="CZ203" s="66"/>
      <c r="DA203" s="66"/>
      <c r="DB203" s="62"/>
      <c r="DC203"/>
      <c r="DD203" s="64"/>
      <c r="DE203" s="62"/>
      <c r="DF203"/>
      <c r="DG203" s="65"/>
      <c r="DH203" s="66"/>
      <c r="DI203" s="66"/>
      <c r="DJ203" s="62"/>
      <c r="DK203"/>
      <c r="DL203" s="64"/>
      <c r="DM203" s="62"/>
      <c r="DN203"/>
      <c r="DO203"/>
      <c r="DP203"/>
    </row>
    <row r="204" spans="1:120" ht="12.75" customHeight="1" x14ac:dyDescent="0.25">
      <c r="A204" s="4"/>
      <c r="BA204" s="18"/>
      <c r="BD204" s="16"/>
      <c r="BE204" s="16"/>
      <c r="BF204" s="16"/>
      <c r="BG204" s="17"/>
      <c r="BH204" s="16"/>
      <c r="BI204" s="16"/>
      <c r="BJ204" s="16"/>
      <c r="BK204" s="16"/>
      <c r="BL204" s="239"/>
      <c r="BM204" s="16"/>
      <c r="BN204" s="16"/>
      <c r="BO204" s="16"/>
      <c r="BP204" s="16"/>
      <c r="BQ204" s="16"/>
      <c r="BR204" s="16"/>
      <c r="BS204" s="16"/>
      <c r="BZ204" s="61"/>
      <c r="CA204" s="61"/>
      <c r="CB204" s="61"/>
      <c r="CC204" s="61"/>
      <c r="CD204" s="62"/>
      <c r="CE204" s="63"/>
      <c r="CF204" s="63"/>
      <c r="CG204" s="63"/>
      <c r="CH204" s="63"/>
      <c r="CI204" s="63"/>
      <c r="CJ204" s="63"/>
      <c r="CK204" s="63"/>
      <c r="CL204" s="63"/>
      <c r="CM204" s="63"/>
      <c r="CN204" s="63"/>
      <c r="CO204" s="63"/>
      <c r="CP204" s="63"/>
      <c r="CQ204" s="63"/>
      <c r="CR204" s="63"/>
      <c r="CS204" s="63"/>
      <c r="CT204" s="63"/>
      <c r="CU204" s="63"/>
      <c r="CV204" s="64"/>
      <c r="CW204" s="62"/>
      <c r="CX204"/>
      <c r="CY204" s="65"/>
      <c r="CZ204" s="66"/>
      <c r="DA204" s="66"/>
      <c r="DB204" s="62"/>
      <c r="DC204"/>
      <c r="DD204" s="64"/>
      <c r="DE204" s="62"/>
      <c r="DF204"/>
      <c r="DG204" s="65"/>
      <c r="DH204" s="66"/>
      <c r="DI204" s="66"/>
      <c r="DJ204" s="62"/>
      <c r="DK204"/>
      <c r="DL204" s="64"/>
      <c r="DM204" s="62"/>
      <c r="DN204"/>
      <c r="DO204"/>
      <c r="DP204"/>
    </row>
    <row r="205" spans="1:120" ht="13.5" customHeight="1" x14ac:dyDescent="0.25">
      <c r="A205" s="4"/>
      <c r="BA205" s="18"/>
      <c r="BD205" s="16"/>
      <c r="BE205" s="16"/>
      <c r="BF205" s="16"/>
      <c r="BG205" s="17"/>
      <c r="BH205" s="16"/>
      <c r="BI205" s="16"/>
      <c r="BJ205" s="16"/>
      <c r="BK205" s="16"/>
      <c r="BL205" s="239"/>
      <c r="BM205" s="16"/>
      <c r="BN205" s="16"/>
      <c r="BO205" s="16"/>
      <c r="BP205" s="16"/>
      <c r="BQ205" s="16"/>
      <c r="BR205" s="16"/>
      <c r="BS205" s="16"/>
      <c r="BZ205" s="61"/>
      <c r="CA205" s="61"/>
      <c r="CB205" s="61"/>
      <c r="CC205" s="61"/>
      <c r="CD205" s="62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4"/>
      <c r="CW205" s="62"/>
      <c r="CX205"/>
      <c r="CY205" s="65"/>
      <c r="CZ205" s="66"/>
      <c r="DA205" s="66"/>
      <c r="DB205" s="62"/>
      <c r="DC205"/>
      <c r="DD205" s="64"/>
      <c r="DE205" s="62"/>
      <c r="DF205"/>
      <c r="DG205" s="65"/>
      <c r="DH205" s="66"/>
      <c r="DI205" s="66"/>
      <c r="DJ205" s="62"/>
      <c r="DK205"/>
      <c r="DL205" s="64"/>
      <c r="DM205" s="62"/>
      <c r="DN205"/>
      <c r="DO205"/>
      <c r="DP205"/>
    </row>
    <row r="206" spans="1:120" ht="15" hidden="1" customHeight="1" x14ac:dyDescent="0.25">
      <c r="A206" s="4"/>
      <c r="BA206" s="18"/>
      <c r="BD206" s="16"/>
      <c r="BE206" s="16"/>
      <c r="BF206" s="16"/>
      <c r="BG206" s="17"/>
      <c r="BH206" s="16"/>
      <c r="BI206" s="16"/>
      <c r="BJ206" s="16"/>
      <c r="BK206" s="16"/>
      <c r="BL206" s="239"/>
      <c r="BM206" s="16"/>
      <c r="BN206" s="16"/>
      <c r="BO206" s="16"/>
      <c r="BP206" s="16"/>
      <c r="BQ206" s="16"/>
      <c r="BR206" s="16"/>
      <c r="BS206" s="16"/>
      <c r="BZ206" s="61"/>
      <c r="CA206" s="61"/>
      <c r="CB206" s="61"/>
      <c r="CC206" s="52"/>
      <c r="CD206" s="62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4"/>
      <c r="CW206" s="62"/>
      <c r="CX206"/>
      <c r="CY206" s="65"/>
      <c r="CZ206" s="66"/>
      <c r="DA206" s="66"/>
      <c r="DB206" s="62"/>
      <c r="DC206"/>
      <c r="DD206" s="64"/>
      <c r="DE206" s="62"/>
      <c r="DF206"/>
      <c r="DG206" s="65"/>
      <c r="DH206" s="66"/>
      <c r="DI206" s="66"/>
      <c r="DJ206" s="62"/>
      <c r="DK206"/>
      <c r="DL206" s="64"/>
      <c r="DM206" s="62"/>
      <c r="DN206"/>
      <c r="DO206"/>
      <c r="DP206"/>
    </row>
    <row r="207" spans="1:120" ht="5.25" hidden="1" customHeight="1" x14ac:dyDescent="0.25">
      <c r="A207" s="27"/>
      <c r="BD207" s="16"/>
      <c r="BE207" s="16"/>
      <c r="BF207" s="16"/>
      <c r="BG207" s="17"/>
      <c r="BH207" s="16"/>
      <c r="BI207" s="16"/>
      <c r="BJ207" s="16"/>
      <c r="BK207" s="16"/>
      <c r="BL207" s="239"/>
      <c r="BM207" s="16"/>
      <c r="BN207" s="16"/>
      <c r="BO207" s="16"/>
      <c r="BP207" s="16"/>
      <c r="BQ207" s="16"/>
      <c r="BR207" s="16"/>
      <c r="BS207" s="16"/>
      <c r="BZ207" s="61"/>
      <c r="CA207" s="61"/>
      <c r="CB207" s="61"/>
      <c r="CC207" s="52"/>
      <c r="CD207" s="62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4"/>
      <c r="CW207" s="62"/>
      <c r="CX207"/>
      <c r="CY207" s="65"/>
      <c r="CZ207" s="66"/>
      <c r="DA207" s="66"/>
      <c r="DB207" s="62"/>
      <c r="DC207"/>
      <c r="DD207" s="64"/>
      <c r="DE207" s="62"/>
      <c r="DF207"/>
      <c r="DG207" s="65"/>
      <c r="DH207" s="66"/>
      <c r="DI207" s="66"/>
      <c r="DJ207" s="62"/>
      <c r="DK207"/>
      <c r="DL207" s="64"/>
      <c r="DM207" s="62"/>
      <c r="DN207"/>
      <c r="DO207"/>
      <c r="DP207"/>
    </row>
    <row r="208" spans="1:120" ht="11.25" hidden="1" customHeight="1" x14ac:dyDescent="0.2">
      <c r="A208" s="4"/>
      <c r="BD208" s="16"/>
      <c r="BE208" s="16"/>
      <c r="BF208" s="16"/>
      <c r="BG208" s="17"/>
    </row>
    <row r="209" spans="1:59" x14ac:dyDescent="0.2">
      <c r="A209" s="27"/>
      <c r="BD209" s="16"/>
      <c r="BE209" s="16"/>
      <c r="BF209" s="16"/>
      <c r="BG209" s="17"/>
    </row>
    <row r="210" spans="1:59" x14ac:dyDescent="0.2">
      <c r="BD210" s="16"/>
      <c r="BE210" s="16"/>
      <c r="BF210" s="16"/>
      <c r="BG210" s="17"/>
    </row>
    <row r="211" spans="1:59" x14ac:dyDescent="0.2">
      <c r="BD211" s="16"/>
      <c r="BE211" s="16"/>
      <c r="BF211" s="16"/>
      <c r="BG211" s="17"/>
    </row>
    <row r="212" spans="1:59" x14ac:dyDescent="0.2">
      <c r="BD212" s="16"/>
      <c r="BE212" s="16"/>
      <c r="BF212" s="16"/>
      <c r="BG212" s="17"/>
    </row>
    <row r="213" spans="1:59" x14ac:dyDescent="0.2">
      <c r="BD213" s="16"/>
      <c r="BE213" s="16"/>
      <c r="BF213" s="16"/>
      <c r="BG213" s="17"/>
    </row>
    <row r="214" spans="1:59" x14ac:dyDescent="0.2">
      <c r="BD214" s="16"/>
      <c r="BE214" s="16"/>
      <c r="BF214" s="16"/>
      <c r="BG214" s="17"/>
    </row>
    <row r="215" spans="1:59" x14ac:dyDescent="0.2">
      <c r="BD215" s="16"/>
      <c r="BE215" s="16"/>
      <c r="BF215" s="16"/>
      <c r="BG215" s="17"/>
    </row>
    <row r="216" spans="1:59" x14ac:dyDescent="0.2">
      <c r="BD216" s="16"/>
      <c r="BE216" s="16"/>
      <c r="BF216" s="16"/>
      <c r="BG216" s="17"/>
    </row>
    <row r="217" spans="1:59" x14ac:dyDescent="0.2">
      <c r="BD217" s="16"/>
      <c r="BE217" s="16"/>
      <c r="BF217" s="16"/>
      <c r="BG217" s="17"/>
    </row>
    <row r="218" spans="1:59" x14ac:dyDescent="0.2">
      <c r="BD218" s="16"/>
      <c r="BE218" s="16"/>
      <c r="BF218" s="16"/>
      <c r="BG218" s="17"/>
    </row>
    <row r="219" spans="1:59" x14ac:dyDescent="0.2">
      <c r="BD219" s="16"/>
      <c r="BE219" s="16"/>
      <c r="BF219" s="16"/>
      <c r="BG219" s="17"/>
    </row>
    <row r="220" spans="1:59" x14ac:dyDescent="0.2">
      <c r="BD220" s="16"/>
      <c r="BE220" s="16"/>
      <c r="BF220" s="16"/>
      <c r="BG220" s="17"/>
    </row>
    <row r="221" spans="1:59" x14ac:dyDescent="0.2">
      <c r="BD221" s="16"/>
      <c r="BE221" s="16"/>
      <c r="BF221" s="16"/>
      <c r="BG221" s="17"/>
    </row>
    <row r="222" spans="1:59" x14ac:dyDescent="0.2">
      <c r="BD222" s="16"/>
      <c r="BE222" s="16"/>
      <c r="BF222" s="16"/>
      <c r="BG222" s="17"/>
    </row>
    <row r="223" spans="1:59" x14ac:dyDescent="0.2">
      <c r="BD223" s="16"/>
      <c r="BE223" s="16"/>
      <c r="BF223" s="16"/>
      <c r="BG223" s="17"/>
    </row>
    <row r="224" spans="1:59" x14ac:dyDescent="0.2">
      <c r="BD224" s="16"/>
      <c r="BE224" s="16"/>
      <c r="BF224" s="16"/>
      <c r="BG224" s="17"/>
    </row>
    <row r="225" spans="56:59" x14ac:dyDescent="0.2">
      <c r="BD225" s="16"/>
      <c r="BE225" s="16"/>
      <c r="BF225" s="16"/>
      <c r="BG225" s="17"/>
    </row>
    <row r="226" spans="56:59" x14ac:dyDescent="0.2">
      <c r="BD226" s="16"/>
      <c r="BE226" s="16"/>
      <c r="BF226" s="16"/>
      <c r="BG226" s="17"/>
    </row>
    <row r="227" spans="56:59" x14ac:dyDescent="0.2">
      <c r="BD227" s="16"/>
      <c r="BE227" s="16"/>
      <c r="BF227" s="16"/>
      <c r="BG227" s="17"/>
    </row>
    <row r="228" spans="56:59" x14ac:dyDescent="0.2">
      <c r="BD228" s="16"/>
      <c r="BE228" s="16"/>
      <c r="BF228" s="16"/>
      <c r="BG228" s="17"/>
    </row>
    <row r="229" spans="56:59" x14ac:dyDescent="0.2">
      <c r="BD229" s="16"/>
      <c r="BE229" s="16"/>
      <c r="BF229" s="16"/>
      <c r="BG229" s="17"/>
    </row>
    <row r="230" spans="56:59" x14ac:dyDescent="0.2">
      <c r="BD230" s="16"/>
      <c r="BE230" s="16"/>
      <c r="BF230" s="16"/>
      <c r="BG230" s="17"/>
    </row>
    <row r="231" spans="56:59" x14ac:dyDescent="0.2">
      <c r="BD231" s="16"/>
      <c r="BE231" s="16"/>
      <c r="BF231" s="16"/>
      <c r="BG231" s="17"/>
    </row>
    <row r="232" spans="56:59" x14ac:dyDescent="0.2">
      <c r="BD232" s="16"/>
      <c r="BE232" s="16"/>
      <c r="BF232" s="16"/>
      <c r="BG232" s="17"/>
    </row>
    <row r="233" spans="56:59" x14ac:dyDescent="0.2">
      <c r="BD233" s="16"/>
      <c r="BE233" s="16"/>
      <c r="BF233" s="16"/>
      <c r="BG233" s="17"/>
    </row>
    <row r="234" spans="56:59" x14ac:dyDescent="0.2">
      <c r="BD234" s="16"/>
      <c r="BE234" s="16"/>
      <c r="BF234" s="16"/>
      <c r="BG234" s="17"/>
    </row>
    <row r="235" spans="56:59" x14ac:dyDescent="0.2">
      <c r="BD235" s="16"/>
      <c r="BE235" s="16"/>
      <c r="BF235" s="16"/>
      <c r="BG235" s="17"/>
    </row>
    <row r="236" spans="56:59" x14ac:dyDescent="0.2">
      <c r="BD236" s="16"/>
      <c r="BE236" s="16"/>
      <c r="BF236" s="16"/>
      <c r="BG236" s="17"/>
    </row>
    <row r="237" spans="56:59" x14ac:dyDescent="0.2">
      <c r="BD237" s="16"/>
      <c r="BE237" s="16"/>
      <c r="BF237" s="16"/>
      <c r="BG237" s="17"/>
    </row>
    <row r="238" spans="56:59" x14ac:dyDescent="0.2">
      <c r="BD238" s="16"/>
      <c r="BE238" s="16"/>
      <c r="BF238" s="16"/>
      <c r="BG238" s="17"/>
    </row>
    <row r="239" spans="56:59" x14ac:dyDescent="0.2">
      <c r="BD239" s="16"/>
      <c r="BE239" s="16"/>
      <c r="BF239" s="16"/>
      <c r="BG239" s="17"/>
    </row>
    <row r="240" spans="56:59" x14ac:dyDescent="0.2">
      <c r="BD240" s="16"/>
      <c r="BE240" s="16"/>
      <c r="BF240" s="16"/>
      <c r="BG240" s="17"/>
    </row>
    <row r="241" spans="56:59" x14ac:dyDescent="0.2">
      <c r="BD241" s="16"/>
      <c r="BE241" s="16"/>
      <c r="BF241" s="16"/>
      <c r="BG241" s="17"/>
    </row>
    <row r="242" spans="56:59" x14ac:dyDescent="0.2">
      <c r="BD242" s="16"/>
      <c r="BE242" s="16"/>
      <c r="BF242" s="16"/>
      <c r="BG242" s="17"/>
    </row>
    <row r="243" spans="56:59" x14ac:dyDescent="0.2">
      <c r="BD243" s="16"/>
      <c r="BE243" s="16"/>
      <c r="BF243" s="16"/>
      <c r="BG243" s="17"/>
    </row>
    <row r="244" spans="56:59" x14ac:dyDescent="0.2">
      <c r="BD244" s="16"/>
      <c r="BE244" s="16"/>
      <c r="BF244" s="16"/>
      <c r="BG244" s="17"/>
    </row>
    <row r="245" spans="56:59" x14ac:dyDescent="0.2">
      <c r="BD245" s="16"/>
      <c r="BE245" s="16"/>
      <c r="BF245" s="16"/>
      <c r="BG245" s="17"/>
    </row>
    <row r="246" spans="56:59" x14ac:dyDescent="0.2">
      <c r="BD246" s="16"/>
      <c r="BE246" s="16"/>
      <c r="BF246" s="16"/>
      <c r="BG246" s="17"/>
    </row>
    <row r="247" spans="56:59" x14ac:dyDescent="0.2">
      <c r="BD247" s="16"/>
      <c r="BE247" s="16"/>
      <c r="BF247" s="16"/>
      <c r="BG247" s="17"/>
    </row>
    <row r="248" spans="56:59" x14ac:dyDescent="0.2">
      <c r="BD248" s="16"/>
      <c r="BE248" s="16"/>
      <c r="BF248" s="16"/>
      <c r="BG248" s="17"/>
    </row>
    <row r="249" spans="56:59" x14ac:dyDescent="0.2">
      <c r="BD249" s="16"/>
      <c r="BE249" s="16"/>
      <c r="BF249" s="16"/>
      <c r="BG249" s="17"/>
    </row>
    <row r="250" spans="56:59" x14ac:dyDescent="0.2">
      <c r="BD250" s="16"/>
      <c r="BE250" s="16"/>
      <c r="BF250" s="16"/>
      <c r="BG250" s="17"/>
    </row>
    <row r="251" spans="56:59" x14ac:dyDescent="0.2">
      <c r="BD251" s="16"/>
      <c r="BE251" s="16"/>
      <c r="BF251" s="16"/>
      <c r="BG251" s="17"/>
    </row>
    <row r="252" spans="56:59" x14ac:dyDescent="0.2">
      <c r="BD252" s="16"/>
      <c r="BE252" s="16"/>
      <c r="BF252" s="16"/>
      <c r="BG252" s="17"/>
    </row>
    <row r="253" spans="56:59" x14ac:dyDescent="0.2">
      <c r="BD253" s="16"/>
      <c r="BE253" s="16"/>
      <c r="BF253" s="16"/>
      <c r="BG253" s="17"/>
    </row>
    <row r="254" spans="56:59" x14ac:dyDescent="0.2">
      <c r="BD254" s="16"/>
      <c r="BE254" s="16"/>
      <c r="BF254" s="16"/>
      <c r="BG254" s="17"/>
    </row>
    <row r="255" spans="56:59" x14ac:dyDescent="0.2">
      <c r="BD255" s="16"/>
      <c r="BE255" s="16"/>
      <c r="BF255" s="16"/>
      <c r="BG255" s="17"/>
    </row>
    <row r="256" spans="56:59" x14ac:dyDescent="0.2">
      <c r="BD256" s="16"/>
      <c r="BE256" s="16"/>
      <c r="BF256" s="16"/>
      <c r="BG256" s="17"/>
    </row>
    <row r="257" spans="56:59" x14ac:dyDescent="0.2">
      <c r="BD257" s="16"/>
      <c r="BE257" s="16"/>
      <c r="BF257" s="16"/>
      <c r="BG257" s="17"/>
    </row>
    <row r="258" spans="56:59" x14ac:dyDescent="0.2">
      <c r="BD258" s="16"/>
      <c r="BE258" s="16"/>
      <c r="BF258" s="16"/>
      <c r="BG258" s="17"/>
    </row>
    <row r="259" spans="56:59" x14ac:dyDescent="0.2">
      <c r="BD259" s="16"/>
      <c r="BE259" s="16"/>
      <c r="BF259" s="16"/>
      <c r="BG259" s="17"/>
    </row>
    <row r="260" spans="56:59" x14ac:dyDescent="0.2">
      <c r="BD260" s="16"/>
      <c r="BE260" s="16"/>
      <c r="BF260" s="16"/>
      <c r="BG260" s="17"/>
    </row>
    <row r="261" spans="56:59" x14ac:dyDescent="0.2">
      <c r="BD261" s="16"/>
      <c r="BE261" s="16"/>
      <c r="BF261" s="16"/>
      <c r="BG261" s="17"/>
    </row>
    <row r="262" spans="56:59" x14ac:dyDescent="0.2">
      <c r="BD262" s="16"/>
      <c r="BE262" s="16"/>
      <c r="BF262" s="16"/>
      <c r="BG262" s="17"/>
    </row>
    <row r="263" spans="56:59" x14ac:dyDescent="0.2">
      <c r="BD263" s="16"/>
      <c r="BE263" s="16"/>
      <c r="BF263" s="16"/>
      <c r="BG263" s="17"/>
    </row>
    <row r="264" spans="56:59" x14ac:dyDescent="0.2">
      <c r="BD264" s="16"/>
      <c r="BE264" s="16"/>
      <c r="BF264" s="16"/>
      <c r="BG264" s="17"/>
    </row>
    <row r="265" spans="56:59" x14ac:dyDescent="0.2">
      <c r="BD265" s="16"/>
      <c r="BE265" s="16"/>
      <c r="BF265" s="16"/>
      <c r="BG265" s="17"/>
    </row>
    <row r="266" spans="56:59" x14ac:dyDescent="0.2">
      <c r="BD266" s="16"/>
      <c r="BE266" s="16"/>
      <c r="BF266" s="16"/>
      <c r="BG266" s="17"/>
    </row>
    <row r="267" spans="56:59" x14ac:dyDescent="0.2">
      <c r="BD267" s="16"/>
      <c r="BE267" s="16"/>
      <c r="BF267" s="16"/>
      <c r="BG267" s="17"/>
    </row>
    <row r="268" spans="56:59" x14ac:dyDescent="0.2">
      <c r="BD268" s="16"/>
      <c r="BE268" s="16"/>
      <c r="BF268" s="16"/>
      <c r="BG268" s="17"/>
    </row>
    <row r="269" spans="56:59" x14ac:dyDescent="0.2">
      <c r="BD269" s="16"/>
      <c r="BE269" s="16"/>
      <c r="BF269" s="16"/>
      <c r="BG269" s="17"/>
    </row>
    <row r="270" spans="56:59" x14ac:dyDescent="0.2">
      <c r="BD270" s="16"/>
      <c r="BE270" s="16"/>
      <c r="BF270" s="16"/>
      <c r="BG270" s="17"/>
    </row>
    <row r="271" spans="56:59" x14ac:dyDescent="0.2">
      <c r="BD271" s="16"/>
      <c r="BE271" s="16"/>
      <c r="BF271" s="16"/>
      <c r="BG271" s="17"/>
    </row>
    <row r="272" spans="56:59" x14ac:dyDescent="0.2">
      <c r="BD272" s="16"/>
      <c r="BE272" s="16"/>
      <c r="BF272" s="16"/>
      <c r="BG272" s="17"/>
    </row>
    <row r="273" spans="56:59" x14ac:dyDescent="0.2">
      <c r="BD273" s="16"/>
      <c r="BE273" s="16"/>
      <c r="BF273" s="16"/>
      <c r="BG273" s="17"/>
    </row>
    <row r="274" spans="56:59" x14ac:dyDescent="0.2">
      <c r="BD274" s="16"/>
      <c r="BE274" s="16"/>
      <c r="BF274" s="16"/>
      <c r="BG274" s="17"/>
    </row>
    <row r="275" spans="56:59" x14ac:dyDescent="0.2">
      <c r="BD275" s="16"/>
      <c r="BE275" s="16"/>
      <c r="BF275" s="16"/>
      <c r="BG275" s="17"/>
    </row>
    <row r="276" spans="56:59" x14ac:dyDescent="0.2">
      <c r="BD276" s="16"/>
      <c r="BE276" s="16"/>
      <c r="BF276" s="16"/>
      <c r="BG276" s="17"/>
    </row>
    <row r="277" spans="56:59" x14ac:dyDescent="0.2">
      <c r="BD277" s="16"/>
      <c r="BE277" s="16"/>
      <c r="BF277" s="16"/>
      <c r="BG277" s="17"/>
    </row>
    <row r="278" spans="56:59" x14ac:dyDescent="0.2">
      <c r="BD278" s="16"/>
      <c r="BE278" s="16"/>
      <c r="BF278" s="16"/>
      <c r="BG278" s="17"/>
    </row>
    <row r="279" spans="56:59" x14ac:dyDescent="0.2">
      <c r="BD279" s="16"/>
      <c r="BE279" s="16"/>
      <c r="BF279" s="16"/>
      <c r="BG279" s="17"/>
    </row>
    <row r="280" spans="56:59" x14ac:dyDescent="0.2">
      <c r="BD280" s="16"/>
      <c r="BE280" s="16"/>
      <c r="BF280" s="16"/>
      <c r="BG280" s="17"/>
    </row>
    <row r="281" spans="56:59" x14ac:dyDescent="0.2">
      <c r="BD281" s="16"/>
      <c r="BE281" s="16"/>
      <c r="BF281" s="16"/>
      <c r="BG281" s="17"/>
    </row>
    <row r="282" spans="56:59" x14ac:dyDescent="0.2">
      <c r="BD282" s="16"/>
      <c r="BE282" s="16"/>
      <c r="BF282" s="16"/>
      <c r="BG282" s="17"/>
    </row>
    <row r="283" spans="56:59" x14ac:dyDescent="0.2">
      <c r="BD283" s="16"/>
      <c r="BE283" s="16"/>
      <c r="BF283" s="16"/>
      <c r="BG283" s="17"/>
    </row>
    <row r="284" spans="56:59" x14ac:dyDescent="0.2">
      <c r="BD284" s="16"/>
      <c r="BE284" s="16"/>
      <c r="BF284" s="16"/>
      <c r="BG284" s="17"/>
    </row>
    <row r="285" spans="56:59" x14ac:dyDescent="0.2">
      <c r="BD285" s="16"/>
      <c r="BE285" s="16"/>
      <c r="BF285" s="16"/>
      <c r="BG285" s="17"/>
    </row>
    <row r="286" spans="56:59" x14ac:dyDescent="0.2">
      <c r="BD286" s="16"/>
      <c r="BE286" s="16"/>
      <c r="BF286" s="16"/>
      <c r="BG286" s="17"/>
    </row>
    <row r="287" spans="56:59" x14ac:dyDescent="0.2">
      <c r="BD287" s="16"/>
      <c r="BE287" s="16"/>
      <c r="BF287" s="16"/>
      <c r="BG287" s="17"/>
    </row>
    <row r="288" spans="56:59" x14ac:dyDescent="0.2">
      <c r="BD288" s="16"/>
      <c r="BE288" s="16"/>
      <c r="BF288" s="16"/>
      <c r="BG288" s="17"/>
    </row>
    <row r="289" spans="56:59" x14ac:dyDescent="0.2">
      <c r="BD289" s="16"/>
      <c r="BE289" s="16"/>
      <c r="BF289" s="16"/>
      <c r="BG289" s="17"/>
    </row>
  </sheetData>
  <sheetProtection algorithmName="SHA-512" hashValue="bELostnChCuLJl/qKtCUHgRm7ORpeA/ScTk5krolEbB0rjtv8WQkGEmfUiwTy4Y0m0++569GNUZnMgMxIRcOTA==" saltValue="QM0Vox5jxlcvUndyZrP5hg==" spinCount="100000" sheet="1" objects="1" scenarios="1"/>
  <mergeCells count="434">
    <mergeCell ref="B87:Y87"/>
    <mergeCell ref="AD87:AH87"/>
    <mergeCell ref="AQ87:AT87"/>
    <mergeCell ref="B88:Y88"/>
    <mergeCell ref="AD88:AH88"/>
    <mergeCell ref="E83:O83"/>
    <mergeCell ref="AK83:AU86"/>
    <mergeCell ref="B84:Y84"/>
    <mergeCell ref="AA84:AH85"/>
    <mergeCell ref="B85:Y85"/>
    <mergeCell ref="B86:Y86"/>
    <mergeCell ref="AA86:AH86"/>
    <mergeCell ref="AS80:AT80"/>
    <mergeCell ref="W81:Z81"/>
    <mergeCell ref="AB81:AF81"/>
    <mergeCell ref="AO81:AQ81"/>
    <mergeCell ref="AR81:AU81"/>
    <mergeCell ref="P82:V83"/>
    <mergeCell ref="W82:Z83"/>
    <mergeCell ref="AA82:AH83"/>
    <mergeCell ref="F80:G80"/>
    <mergeCell ref="I80:O80"/>
    <mergeCell ref="W80:X80"/>
    <mergeCell ref="Y80:Z80"/>
    <mergeCell ref="AK80:AL80"/>
    <mergeCell ref="AM80:AN80"/>
    <mergeCell ref="AS78:AT78"/>
    <mergeCell ref="F79:G79"/>
    <mergeCell ref="I79:O79"/>
    <mergeCell ref="W79:X79"/>
    <mergeCell ref="Y79:Z79"/>
    <mergeCell ref="AK79:AL79"/>
    <mergeCell ref="AM79:AN79"/>
    <mergeCell ref="AS79:AT79"/>
    <mergeCell ref="F78:G78"/>
    <mergeCell ref="I78:O78"/>
    <mergeCell ref="W78:X78"/>
    <mergeCell ref="Y78:Z78"/>
    <mergeCell ref="AK78:AL78"/>
    <mergeCell ref="AM78:AN78"/>
    <mergeCell ref="AS76:AT76"/>
    <mergeCell ref="F77:G77"/>
    <mergeCell ref="I77:O77"/>
    <mergeCell ref="W77:X77"/>
    <mergeCell ref="Y77:Z77"/>
    <mergeCell ref="AK77:AL77"/>
    <mergeCell ref="AM77:AN77"/>
    <mergeCell ref="AS77:AT77"/>
    <mergeCell ref="F76:G76"/>
    <mergeCell ref="I76:O76"/>
    <mergeCell ref="W76:X76"/>
    <mergeCell ref="Y76:Z76"/>
    <mergeCell ref="AK76:AL76"/>
    <mergeCell ref="AM76:AN76"/>
    <mergeCell ref="AS74:AT74"/>
    <mergeCell ref="F75:G75"/>
    <mergeCell ref="I75:O75"/>
    <mergeCell ref="W75:X75"/>
    <mergeCell ref="Y75:Z75"/>
    <mergeCell ref="AK75:AL75"/>
    <mergeCell ref="AM75:AN75"/>
    <mergeCell ref="AS75:AT75"/>
    <mergeCell ref="F74:G74"/>
    <mergeCell ref="I74:O74"/>
    <mergeCell ref="W74:X74"/>
    <mergeCell ref="Y74:Z74"/>
    <mergeCell ref="AK74:AL74"/>
    <mergeCell ref="AM74:AN74"/>
    <mergeCell ref="AS72:AT72"/>
    <mergeCell ref="F73:G73"/>
    <mergeCell ref="I73:O73"/>
    <mergeCell ref="W73:X73"/>
    <mergeCell ref="Y73:Z73"/>
    <mergeCell ref="AK73:AL73"/>
    <mergeCell ref="AM73:AN73"/>
    <mergeCell ref="AS73:AT73"/>
    <mergeCell ref="F72:G72"/>
    <mergeCell ref="I72:O72"/>
    <mergeCell ref="W72:X72"/>
    <mergeCell ref="Y72:Z72"/>
    <mergeCell ref="AK72:AL72"/>
    <mergeCell ref="AM72:AN72"/>
    <mergeCell ref="AS70:AT70"/>
    <mergeCell ref="F71:G71"/>
    <mergeCell ref="I71:O71"/>
    <mergeCell ref="W71:X71"/>
    <mergeCell ref="Y71:Z71"/>
    <mergeCell ref="AK71:AL71"/>
    <mergeCell ref="AM71:AN71"/>
    <mergeCell ref="AS71:AT71"/>
    <mergeCell ref="F70:G70"/>
    <mergeCell ref="I70:O70"/>
    <mergeCell ref="W70:X70"/>
    <mergeCell ref="Y70:Z70"/>
    <mergeCell ref="AK70:AL70"/>
    <mergeCell ref="AM70:AN70"/>
    <mergeCell ref="AS68:AT68"/>
    <mergeCell ref="F69:G69"/>
    <mergeCell ref="I69:O69"/>
    <mergeCell ref="W69:X69"/>
    <mergeCell ref="Y69:Z69"/>
    <mergeCell ref="AK69:AL69"/>
    <mergeCell ref="AM69:AN69"/>
    <mergeCell ref="AS69:AT69"/>
    <mergeCell ref="F68:G68"/>
    <mergeCell ref="I68:O68"/>
    <mergeCell ref="W68:X68"/>
    <mergeCell ref="Y68:Z68"/>
    <mergeCell ref="AK68:AL68"/>
    <mergeCell ref="AM68:AN68"/>
    <mergeCell ref="AS66:AT66"/>
    <mergeCell ref="F67:G67"/>
    <mergeCell ref="I67:O67"/>
    <mergeCell ref="W67:X67"/>
    <mergeCell ref="Y67:Z67"/>
    <mergeCell ref="AK67:AL67"/>
    <mergeCell ref="AM67:AN67"/>
    <mergeCell ref="AS67:AT67"/>
    <mergeCell ref="F66:G66"/>
    <mergeCell ref="I66:O66"/>
    <mergeCell ref="W66:X66"/>
    <mergeCell ref="Y66:Z66"/>
    <mergeCell ref="AK66:AL66"/>
    <mergeCell ref="AM66:AN66"/>
    <mergeCell ref="AS64:AT64"/>
    <mergeCell ref="F65:G65"/>
    <mergeCell ref="I65:O65"/>
    <mergeCell ref="W65:X65"/>
    <mergeCell ref="Y65:Z65"/>
    <mergeCell ref="AK65:AL65"/>
    <mergeCell ref="AM65:AN65"/>
    <mergeCell ref="AS65:AT65"/>
    <mergeCell ref="F64:G64"/>
    <mergeCell ref="I64:O64"/>
    <mergeCell ref="W64:X64"/>
    <mergeCell ref="Y64:Z64"/>
    <mergeCell ref="AK64:AL64"/>
    <mergeCell ref="AM64:AN64"/>
    <mergeCell ref="AS62:AT62"/>
    <mergeCell ref="F63:G63"/>
    <mergeCell ref="I63:O63"/>
    <mergeCell ref="W63:X63"/>
    <mergeCell ref="Y63:Z63"/>
    <mergeCell ref="AK63:AL63"/>
    <mergeCell ref="AM63:AN63"/>
    <mergeCell ref="AS63:AT63"/>
    <mergeCell ref="F62:G62"/>
    <mergeCell ref="I62:O62"/>
    <mergeCell ref="W62:X62"/>
    <mergeCell ref="Y62:Z62"/>
    <mergeCell ref="AK62:AL62"/>
    <mergeCell ref="AM62:AN62"/>
    <mergeCell ref="F59:G59"/>
    <mergeCell ref="I59:O59"/>
    <mergeCell ref="W59:X59"/>
    <mergeCell ref="Y59:Z59"/>
    <mergeCell ref="AK59:AL59"/>
    <mergeCell ref="AM59:AN59"/>
    <mergeCell ref="AS59:AT59"/>
    <mergeCell ref="AS60:AT60"/>
    <mergeCell ref="F61:G61"/>
    <mergeCell ref="I61:O61"/>
    <mergeCell ref="W61:X61"/>
    <mergeCell ref="Y61:Z61"/>
    <mergeCell ref="AK61:AL61"/>
    <mergeCell ref="AM61:AN61"/>
    <mergeCell ref="AS61:AT61"/>
    <mergeCell ref="F60:G60"/>
    <mergeCell ref="I60:O60"/>
    <mergeCell ref="W60:X60"/>
    <mergeCell ref="Y60:Z60"/>
    <mergeCell ref="AK60:AL60"/>
    <mergeCell ref="AM60:AN60"/>
    <mergeCell ref="AY56:AY57"/>
    <mergeCell ref="AK57:AL57"/>
    <mergeCell ref="BX57:DN57"/>
    <mergeCell ref="DP57:FF57"/>
    <mergeCell ref="FH57:GX57"/>
    <mergeCell ref="F58:G58"/>
    <mergeCell ref="I58:O58"/>
    <mergeCell ref="W58:X58"/>
    <mergeCell ref="Y58:Z58"/>
    <mergeCell ref="AK58:AL58"/>
    <mergeCell ref="Y56:Z57"/>
    <mergeCell ref="AA56:AE56"/>
    <mergeCell ref="AF56:AJ56"/>
    <mergeCell ref="AM56:AN57"/>
    <mergeCell ref="AO56:AT56"/>
    <mergeCell ref="AX56:AX57"/>
    <mergeCell ref="R56:R57"/>
    <mergeCell ref="S56:S57"/>
    <mergeCell ref="T56:T57"/>
    <mergeCell ref="U56:U57"/>
    <mergeCell ref="V56:V57"/>
    <mergeCell ref="W56:X57"/>
    <mergeCell ref="AM58:AN58"/>
    <mergeCell ref="AS58:AT58"/>
    <mergeCell ref="B48:Y48"/>
    <mergeCell ref="AD48:AH48"/>
    <mergeCell ref="O52:AD52"/>
    <mergeCell ref="AH52:AM53"/>
    <mergeCell ref="AN52:AS53"/>
    <mergeCell ref="AW52:AW57"/>
    <mergeCell ref="O53:AD53"/>
    <mergeCell ref="E54:H54"/>
    <mergeCell ref="O54:Q55"/>
    <mergeCell ref="J55:L55"/>
    <mergeCell ref="AA55:AE55"/>
    <mergeCell ref="B56:B57"/>
    <mergeCell ref="C56:C57"/>
    <mergeCell ref="D56:D57"/>
    <mergeCell ref="E56:E57"/>
    <mergeCell ref="F56:G57"/>
    <mergeCell ref="H56:H57"/>
    <mergeCell ref="I56:O57"/>
    <mergeCell ref="P56:P57"/>
    <mergeCell ref="Q56:Q57"/>
    <mergeCell ref="BH45:BK45"/>
    <mergeCell ref="B46:Y46"/>
    <mergeCell ref="AA46:AH46"/>
    <mergeCell ref="B47:Y47"/>
    <mergeCell ref="AD47:AH47"/>
    <mergeCell ref="AQ47:AT47"/>
    <mergeCell ref="W41:Z41"/>
    <mergeCell ref="AB41:AF41"/>
    <mergeCell ref="AN41:AQ41"/>
    <mergeCell ref="AA42:AH43"/>
    <mergeCell ref="E43:Y43"/>
    <mergeCell ref="AK43:AT46"/>
    <mergeCell ref="B44:Y44"/>
    <mergeCell ref="AA44:AH45"/>
    <mergeCell ref="B45:Y45"/>
    <mergeCell ref="AS39:AT39"/>
    <mergeCell ref="F40:G40"/>
    <mergeCell ref="I40:O40"/>
    <mergeCell ref="W40:X40"/>
    <mergeCell ref="Y40:Z40"/>
    <mergeCell ref="AK40:AL40"/>
    <mergeCell ref="AM40:AN40"/>
    <mergeCell ref="AS40:AT40"/>
    <mergeCell ref="F39:G39"/>
    <mergeCell ref="I39:O39"/>
    <mergeCell ref="W39:X39"/>
    <mergeCell ref="Y39:Z39"/>
    <mergeCell ref="AK39:AL39"/>
    <mergeCell ref="AM39:AN39"/>
    <mergeCell ref="AS37:AT37"/>
    <mergeCell ref="F38:G38"/>
    <mergeCell ref="I38:O38"/>
    <mergeCell ref="W38:X38"/>
    <mergeCell ref="Y38:Z38"/>
    <mergeCell ref="AK38:AL38"/>
    <mergeCell ref="AM38:AN38"/>
    <mergeCell ref="AS38:AT38"/>
    <mergeCell ref="F37:G37"/>
    <mergeCell ref="I37:O37"/>
    <mergeCell ref="W37:X37"/>
    <mergeCell ref="Y37:Z37"/>
    <mergeCell ref="AK37:AL37"/>
    <mergeCell ref="AM37:AN37"/>
    <mergeCell ref="AS35:AT35"/>
    <mergeCell ref="F36:G36"/>
    <mergeCell ref="I36:O36"/>
    <mergeCell ref="W36:X36"/>
    <mergeCell ref="Y36:Z36"/>
    <mergeCell ref="AK36:AL36"/>
    <mergeCell ref="AM36:AN36"/>
    <mergeCell ref="AS36:AT36"/>
    <mergeCell ref="F35:G35"/>
    <mergeCell ref="I35:O35"/>
    <mergeCell ref="W35:X35"/>
    <mergeCell ref="Y35:Z35"/>
    <mergeCell ref="AK35:AL35"/>
    <mergeCell ref="AM35:AN35"/>
    <mergeCell ref="AS33:AT33"/>
    <mergeCell ref="F34:G34"/>
    <mergeCell ref="I34:O34"/>
    <mergeCell ref="W34:X34"/>
    <mergeCell ref="Y34:Z34"/>
    <mergeCell ref="AK34:AL34"/>
    <mergeCell ref="AM34:AN34"/>
    <mergeCell ref="AS34:AT34"/>
    <mergeCell ref="F33:G33"/>
    <mergeCell ref="I33:O33"/>
    <mergeCell ref="W33:X33"/>
    <mergeCell ref="Y33:Z33"/>
    <mergeCell ref="AK33:AL33"/>
    <mergeCell ref="AM33:AN33"/>
    <mergeCell ref="AS31:AT31"/>
    <mergeCell ref="F32:G32"/>
    <mergeCell ref="I32:O32"/>
    <mergeCell ref="W32:X32"/>
    <mergeCell ref="Y32:Z32"/>
    <mergeCell ref="AK32:AL32"/>
    <mergeCell ref="AM32:AN32"/>
    <mergeCell ref="AS32:AT32"/>
    <mergeCell ref="F31:G31"/>
    <mergeCell ref="I31:O31"/>
    <mergeCell ref="W31:X31"/>
    <mergeCell ref="Y31:Z31"/>
    <mergeCell ref="AK31:AL31"/>
    <mergeCell ref="AM31:AN31"/>
    <mergeCell ref="FH29:GX29"/>
    <mergeCell ref="F30:G30"/>
    <mergeCell ref="I30:O30"/>
    <mergeCell ref="W30:X30"/>
    <mergeCell ref="Y30:Z30"/>
    <mergeCell ref="AK30:AL30"/>
    <mergeCell ref="AM30:AN30"/>
    <mergeCell ref="AS30:AT30"/>
    <mergeCell ref="AW28:AW29"/>
    <mergeCell ref="AX28:AX29"/>
    <mergeCell ref="AY28:AY29"/>
    <mergeCell ref="AS29:AT29"/>
    <mergeCell ref="BX29:DN29"/>
    <mergeCell ref="DP29:FF29"/>
    <mergeCell ref="V28:V29"/>
    <mergeCell ref="W28:X29"/>
    <mergeCell ref="Y28:Z29"/>
    <mergeCell ref="AA28:AE28"/>
    <mergeCell ref="AM28:AN29"/>
    <mergeCell ref="AO28:AT28"/>
    <mergeCell ref="P28:P29"/>
    <mergeCell ref="Q28:Q29"/>
    <mergeCell ref="R28:R29"/>
    <mergeCell ref="S28:S29"/>
    <mergeCell ref="T28:T29"/>
    <mergeCell ref="U28:U29"/>
    <mergeCell ref="C28:C29"/>
    <mergeCell ref="D28:D29"/>
    <mergeCell ref="E28:E29"/>
    <mergeCell ref="F28:G29"/>
    <mergeCell ref="H28:H29"/>
    <mergeCell ref="I28:O29"/>
    <mergeCell ref="AH24:AT25"/>
    <mergeCell ref="B25:C25"/>
    <mergeCell ref="F25:G25"/>
    <mergeCell ref="B27:N27"/>
    <mergeCell ref="O27:V27"/>
    <mergeCell ref="Y27:AE27"/>
    <mergeCell ref="AF27:AJ28"/>
    <mergeCell ref="AK27:AL29"/>
    <mergeCell ref="AO27:AT27"/>
    <mergeCell ref="B28:B29"/>
    <mergeCell ref="B24:C24"/>
    <mergeCell ref="F24:G24"/>
    <mergeCell ref="P24:W25"/>
    <mergeCell ref="X24:Y25"/>
    <mergeCell ref="Z24:AC25"/>
    <mergeCell ref="AD24:AF25"/>
    <mergeCell ref="AW18:AW27"/>
    <mergeCell ref="E19:N19"/>
    <mergeCell ref="P19:AC19"/>
    <mergeCell ref="AD19:AF19"/>
    <mergeCell ref="B20:C20"/>
    <mergeCell ref="B22:C22"/>
    <mergeCell ref="F22:G22"/>
    <mergeCell ref="P22:AC22"/>
    <mergeCell ref="AD22:AF22"/>
    <mergeCell ref="B23:C23"/>
    <mergeCell ref="F23:G23"/>
    <mergeCell ref="F20:G20"/>
    <mergeCell ref="P20:AC20"/>
    <mergeCell ref="AD20:AF20"/>
    <mergeCell ref="B21:C21"/>
    <mergeCell ref="F21:G21"/>
    <mergeCell ref="P21:AC21"/>
    <mergeCell ref="AD21:AF21"/>
    <mergeCell ref="B16:F16"/>
    <mergeCell ref="L16:N17"/>
    <mergeCell ref="P16:AC16"/>
    <mergeCell ref="AD16:AF16"/>
    <mergeCell ref="AI16:AL17"/>
    <mergeCell ref="AM16:AT17"/>
    <mergeCell ref="P17:AC17"/>
    <mergeCell ref="AD17:AF17"/>
    <mergeCell ref="B18:C19"/>
    <mergeCell ref="E18:N18"/>
    <mergeCell ref="P18:AC18"/>
    <mergeCell ref="AD18:AF18"/>
    <mergeCell ref="B14:B15"/>
    <mergeCell ref="C14:C15"/>
    <mergeCell ref="D14:M15"/>
    <mergeCell ref="N14:N15"/>
    <mergeCell ref="P14:AC14"/>
    <mergeCell ref="AD14:AF14"/>
    <mergeCell ref="AI14:AL15"/>
    <mergeCell ref="AM14:AT15"/>
    <mergeCell ref="P15:AC15"/>
    <mergeCell ref="AD15:AF15"/>
    <mergeCell ref="AN10:AR11"/>
    <mergeCell ref="AS10:AT11"/>
    <mergeCell ref="B11:H12"/>
    <mergeCell ref="I11:N12"/>
    <mergeCell ref="P11:AC11"/>
    <mergeCell ref="AD11:AF11"/>
    <mergeCell ref="P12:AC12"/>
    <mergeCell ref="AD12:AF12"/>
    <mergeCell ref="AH12:AL13"/>
    <mergeCell ref="AM12:AM13"/>
    <mergeCell ref="B10:H10"/>
    <mergeCell ref="J10:M10"/>
    <mergeCell ref="P10:AC10"/>
    <mergeCell ref="AD10:AF10"/>
    <mergeCell ref="AH10:AK11"/>
    <mergeCell ref="AL10:AL11"/>
    <mergeCell ref="AN12:AT13"/>
    <mergeCell ref="P13:AC13"/>
    <mergeCell ref="AD13:AF13"/>
    <mergeCell ref="P8:AC8"/>
    <mergeCell ref="AD8:AF8"/>
    <mergeCell ref="AH8:AH9"/>
    <mergeCell ref="AL8:AN9"/>
    <mergeCell ref="AP8:AR9"/>
    <mergeCell ref="D9:I9"/>
    <mergeCell ref="J9:M9"/>
    <mergeCell ref="P9:AC9"/>
    <mergeCell ref="AD9:AF9"/>
    <mergeCell ref="B6:C7"/>
    <mergeCell ref="D6:J7"/>
    <mergeCell ref="P6:AU6"/>
    <mergeCell ref="P7:AC7"/>
    <mergeCell ref="AD7:AF7"/>
    <mergeCell ref="AH7:AU7"/>
    <mergeCell ref="P2:AF3"/>
    <mergeCell ref="AG2:AR2"/>
    <mergeCell ref="GY2:GZ2"/>
    <mergeCell ref="F3:I3"/>
    <mergeCell ref="AG3:AP4"/>
    <mergeCell ref="AQ3:AR4"/>
    <mergeCell ref="F4:I5"/>
    <mergeCell ref="K4:L5"/>
    <mergeCell ref="M4:N5"/>
    <mergeCell ref="P4:Q5"/>
  </mergeCells>
  <conditionalFormatting sqref="W41:Z41 W81:Z81">
    <cfRule type="cellIs" dxfId="101" priority="91" stopIfTrue="1" operator="equal">
      <formula>0</formula>
    </cfRule>
  </conditionalFormatting>
  <conditionalFormatting sqref="AH10">
    <cfRule type="expression" dxfId="100" priority="92" stopIfTrue="1">
      <formula>$BR$22=$BO$7</formula>
    </cfRule>
  </conditionalFormatting>
  <conditionalFormatting sqref="AN10">
    <cfRule type="expression" dxfId="99" priority="93" stopIfTrue="1">
      <formula>$BR$24=$BO$7</formula>
    </cfRule>
  </conditionalFormatting>
  <conditionalFormatting sqref="U28 U56">
    <cfRule type="expression" dxfId="98" priority="90" stopIfTrue="1">
      <formula>$AL$28=$BP$28</formula>
    </cfRule>
  </conditionalFormatting>
  <conditionalFormatting sqref="B27">
    <cfRule type="expression" dxfId="97" priority="89" stopIfTrue="1">
      <formula>B27&lt;&gt;""</formula>
    </cfRule>
  </conditionalFormatting>
  <conditionalFormatting sqref="AP8">
    <cfRule type="expression" dxfId="96" priority="88">
      <formula>$BR$20=$BO$7</formula>
    </cfRule>
  </conditionalFormatting>
  <conditionalFormatting sqref="AL8">
    <cfRule type="expression" dxfId="95" priority="87">
      <formula>$BR$21=$BO$7</formula>
    </cfRule>
  </conditionalFormatting>
  <conditionalFormatting sqref="AH8">
    <cfRule type="expression" dxfId="94" priority="86">
      <formula>$BR$19=$BO$7</formula>
    </cfRule>
  </conditionalFormatting>
  <conditionalFormatting sqref="AL10">
    <cfRule type="expression" dxfId="93" priority="85" stopIfTrue="1">
      <formula>$BR$22=$BO$7</formula>
    </cfRule>
  </conditionalFormatting>
  <conditionalFormatting sqref="H21:H25 J21:K25 M21:N25">
    <cfRule type="expression" dxfId="92" priority="84">
      <formula>OR($C$14=25,$C$14=26)</formula>
    </cfRule>
  </conditionalFormatting>
  <conditionalFormatting sqref="T56">
    <cfRule type="expression" dxfId="91" priority="83">
      <formula>$BM56=$BH$40</formula>
    </cfRule>
  </conditionalFormatting>
  <conditionalFormatting sqref="R28">
    <cfRule type="expression" dxfId="90" priority="82">
      <formula>$BU$81&gt;0</formula>
    </cfRule>
  </conditionalFormatting>
  <conditionalFormatting sqref="AA30:AE30">
    <cfRule type="expression" dxfId="89" priority="81">
      <formula>$Y30&gt;0</formula>
    </cfRule>
  </conditionalFormatting>
  <conditionalFormatting sqref="T56">
    <cfRule type="expression" dxfId="88" priority="80">
      <formula>$BV$81&gt;0</formula>
    </cfRule>
  </conditionalFormatting>
  <conditionalFormatting sqref="R58:R80">
    <cfRule type="expression" dxfId="87" priority="94">
      <formula>$BN58=$BH$40</formula>
    </cfRule>
  </conditionalFormatting>
  <conditionalFormatting sqref="S58:S80">
    <cfRule type="expression" dxfId="86" priority="95">
      <formula>BO58=$BH$40</formula>
    </cfRule>
  </conditionalFormatting>
  <conditionalFormatting sqref="AF30:AG30">
    <cfRule type="expression" dxfId="85" priority="96">
      <formula>$BP30=$BH$40</formula>
    </cfRule>
  </conditionalFormatting>
  <conditionalFormatting sqref="AE31:AE40">
    <cfRule type="expression" dxfId="84" priority="79">
      <formula>$Y31&gt;0</formula>
    </cfRule>
  </conditionalFormatting>
  <conditionalFormatting sqref="AR73 AR80 AO74:AR78">
    <cfRule type="expression" dxfId="83" priority="78">
      <formula>($W73+$Y73)&gt;0</formula>
    </cfRule>
  </conditionalFormatting>
  <conditionalFormatting sqref="X24:Y25">
    <cfRule type="expression" dxfId="82" priority="77">
      <formula>$BK$56&gt;0</formula>
    </cfRule>
  </conditionalFormatting>
  <conditionalFormatting sqref="Y30">
    <cfRule type="expression" dxfId="81" priority="76">
      <formula>$Y30&gt;0</formula>
    </cfRule>
  </conditionalFormatting>
  <conditionalFormatting sqref="Y31:Y39">
    <cfRule type="expression" dxfId="80" priority="75">
      <formula>$Y31&gt;0</formula>
    </cfRule>
  </conditionalFormatting>
  <conditionalFormatting sqref="Y40">
    <cfRule type="expression" dxfId="79" priority="74">
      <formula>$Y40&gt;0</formula>
    </cfRule>
  </conditionalFormatting>
  <conditionalFormatting sqref="Y58">
    <cfRule type="expression" dxfId="78" priority="73">
      <formula>$Y58&gt;0</formula>
    </cfRule>
  </conditionalFormatting>
  <conditionalFormatting sqref="Y80">
    <cfRule type="expression" dxfId="77" priority="72">
      <formula>$Y80&gt;0</formula>
    </cfRule>
  </conditionalFormatting>
  <conditionalFormatting sqref="AF56">
    <cfRule type="expression" dxfId="76" priority="71">
      <formula>BH69=$BH$40</formula>
    </cfRule>
  </conditionalFormatting>
  <conditionalFormatting sqref="AF30:AJ30">
    <cfRule type="expression" dxfId="75" priority="70">
      <formula>$BU30&gt;0</formula>
    </cfRule>
  </conditionalFormatting>
  <conditionalFormatting sqref="AS73:AT80">
    <cfRule type="expression" dxfId="74" priority="69">
      <formula>($W73+$Y73)&gt;0</formula>
    </cfRule>
  </conditionalFormatting>
  <conditionalFormatting sqref="L16">
    <cfRule type="expression" dxfId="73" priority="68">
      <formula>$BH$41=$BH$40</formula>
    </cfRule>
  </conditionalFormatting>
  <conditionalFormatting sqref="K16:K17">
    <cfRule type="expression" dxfId="72" priority="67">
      <formula>$BH$41=$BH$40</formula>
    </cfRule>
  </conditionalFormatting>
  <conditionalFormatting sqref="R30">
    <cfRule type="expression" dxfId="71" priority="66">
      <formula>$BN$30=$BM$28</formula>
    </cfRule>
  </conditionalFormatting>
  <conditionalFormatting sqref="T28">
    <cfRule type="expression" dxfId="70" priority="65">
      <formula>$BV$81&gt;0</formula>
    </cfRule>
  </conditionalFormatting>
  <conditionalFormatting sqref="AO73:AR80">
    <cfRule type="expression" dxfId="69" priority="64">
      <formula>($W73+$Y73)&gt;0</formula>
    </cfRule>
  </conditionalFormatting>
  <conditionalFormatting sqref="AO73:AR80">
    <cfRule type="expression" dxfId="68" priority="63">
      <formula>AND($BX73&gt;0,$BY73&lt;&gt;0)</formula>
    </cfRule>
  </conditionalFormatting>
  <conditionalFormatting sqref="AA31:AD35">
    <cfRule type="expression" dxfId="67" priority="62">
      <formula>$Y31&gt;0</formula>
    </cfRule>
  </conditionalFormatting>
  <conditionalFormatting sqref="AA36:AD40">
    <cfRule type="expression" dxfId="66" priority="61">
      <formula>$Y36&gt;0</formula>
    </cfRule>
  </conditionalFormatting>
  <conditionalFormatting sqref="AA58:AD80">
    <cfRule type="expression" dxfId="65" priority="60">
      <formula>$Y58&gt;0</formula>
    </cfRule>
  </conditionalFormatting>
  <conditionalFormatting sqref="AG14">
    <cfRule type="expression" dxfId="64" priority="59">
      <formula>OR(C14=16,C14=17,C14=18,C14=19,C14=24,C14=27,C14=32,C14=34,C14=31,C14=33,C14=36)</formula>
    </cfRule>
  </conditionalFormatting>
  <conditionalFormatting sqref="AG15">
    <cfRule type="expression" dxfId="63" priority="58">
      <formula>C14=41</formula>
    </cfRule>
  </conditionalFormatting>
  <conditionalFormatting sqref="AF27:AJ28">
    <cfRule type="expression" dxfId="62" priority="57">
      <formula>BH41=$BH$40</formula>
    </cfRule>
  </conditionalFormatting>
  <conditionalFormatting sqref="AF31:AG40">
    <cfRule type="expression" dxfId="61" priority="56">
      <formula>$BP31=$BH$40</formula>
    </cfRule>
  </conditionalFormatting>
  <conditionalFormatting sqref="AF31:AJ40">
    <cfRule type="expression" dxfId="60" priority="55">
      <formula>$BU31&gt;0</formula>
    </cfRule>
  </conditionalFormatting>
  <conditionalFormatting sqref="AF58:AG80">
    <cfRule type="expression" dxfId="59" priority="54">
      <formula>$BP58=$BH$40</formula>
    </cfRule>
  </conditionalFormatting>
  <conditionalFormatting sqref="AF58:AJ80">
    <cfRule type="expression" dxfId="58" priority="53">
      <formula>$BU58&gt;0</formula>
    </cfRule>
  </conditionalFormatting>
  <conditionalFormatting sqref="AH24:AT25">
    <cfRule type="expression" dxfId="57" priority="52">
      <formula>$AH$24&lt;&gt;""</formula>
    </cfRule>
  </conditionalFormatting>
  <conditionalFormatting sqref="AM12:AM13">
    <cfRule type="expression" dxfId="56" priority="51">
      <formula>$BH$41&lt;&gt;$BH$43</formula>
    </cfRule>
  </conditionalFormatting>
  <conditionalFormatting sqref="AD7:AF22">
    <cfRule type="expression" dxfId="55" priority="50">
      <formula>$P7&lt;&gt;$BO$2</formula>
    </cfRule>
  </conditionalFormatting>
  <conditionalFormatting sqref="AD9:AD22">
    <cfRule type="expression" dxfId="54" priority="49" stopIfTrue="1">
      <formula>$BC8=0</formula>
    </cfRule>
  </conditionalFormatting>
  <conditionalFormatting sqref="U30:U40">
    <cfRule type="expression" dxfId="53" priority="48">
      <formula>AND(U30&lt;&gt;$M$4,U30&lt;&gt;+$M$6)</formula>
    </cfRule>
  </conditionalFormatting>
  <conditionalFormatting sqref="U58:U80">
    <cfRule type="expression" dxfId="52" priority="47">
      <formula>AND(U58&lt;&gt;$M$4,U58&lt;&gt;+$M$6)</formula>
    </cfRule>
  </conditionalFormatting>
  <conditionalFormatting sqref="AO62:AR72">
    <cfRule type="expression" dxfId="51" priority="46">
      <formula>($W62+$Y62)&gt;0</formula>
    </cfRule>
  </conditionalFormatting>
  <conditionalFormatting sqref="AS62:AT72">
    <cfRule type="expression" dxfId="50" priority="45">
      <formula>($W62+$Y62)&gt;0</formula>
    </cfRule>
  </conditionalFormatting>
  <conditionalFormatting sqref="AO62:AR72">
    <cfRule type="expression" dxfId="49" priority="44">
      <formula>($W62+$Y62)&gt;0</formula>
    </cfRule>
  </conditionalFormatting>
  <conditionalFormatting sqref="AO62:AR72">
    <cfRule type="expression" dxfId="48" priority="43">
      <formula>AND($BX62&gt;0,$BY62&lt;&gt;0)</formula>
    </cfRule>
  </conditionalFormatting>
  <conditionalFormatting sqref="AO30:AR30">
    <cfRule type="expression" dxfId="47" priority="42">
      <formula>($W30+$Y30)&gt;0</formula>
    </cfRule>
  </conditionalFormatting>
  <conditionalFormatting sqref="AS30:AT30">
    <cfRule type="expression" dxfId="46" priority="41">
      <formula>($W30+$Y30)&gt;0</formula>
    </cfRule>
  </conditionalFormatting>
  <conditionalFormatting sqref="AO30:AR30">
    <cfRule type="expression" dxfId="45" priority="40">
      <formula>($W30+$Y30)&gt;0</formula>
    </cfRule>
  </conditionalFormatting>
  <conditionalFormatting sqref="AO30:AR30">
    <cfRule type="expression" dxfId="44" priority="39">
      <formula>AND($BX30&gt;0,$BY30&lt;&gt;0)</formula>
    </cfRule>
  </conditionalFormatting>
  <conditionalFormatting sqref="AO31:AR40">
    <cfRule type="expression" dxfId="43" priority="38">
      <formula>($W31+$Y31)&gt;0</formula>
    </cfRule>
  </conditionalFormatting>
  <conditionalFormatting sqref="AS31:AT40">
    <cfRule type="expression" dxfId="42" priority="37">
      <formula>($W31+$Y31)&gt;0</formula>
    </cfRule>
  </conditionalFormatting>
  <conditionalFormatting sqref="AO31:AR40">
    <cfRule type="expression" dxfId="41" priority="36">
      <formula>($W31+$Y31)&gt;0</formula>
    </cfRule>
  </conditionalFormatting>
  <conditionalFormatting sqref="AO31:AR40">
    <cfRule type="expression" dxfId="40" priority="35">
      <formula>AND($BX31&gt;0,$BY31&lt;&gt;0)</formula>
    </cfRule>
  </conditionalFormatting>
  <conditionalFormatting sqref="V28 V56">
    <cfRule type="expression" dxfId="39" priority="34">
      <formula>$V$28=$BE$32</formula>
    </cfRule>
  </conditionalFormatting>
  <conditionalFormatting sqref="AG3:AP4">
    <cfRule type="expression" dxfId="38" priority="33">
      <formula>$AQ$3="Multiple"</formula>
    </cfRule>
  </conditionalFormatting>
  <conditionalFormatting sqref="F25">
    <cfRule type="expression" dxfId="37" priority="28">
      <formula>OR($C$14=25,$C$14=26)</formula>
    </cfRule>
  </conditionalFormatting>
  <conditionalFormatting sqref="F21">
    <cfRule type="expression" dxfId="36" priority="32">
      <formula>OR($C$14=25,$C$14=26)</formula>
    </cfRule>
  </conditionalFormatting>
  <conditionalFormatting sqref="F22">
    <cfRule type="expression" dxfId="35" priority="31">
      <formula>OR($C$14=25,$C$14=26)</formula>
    </cfRule>
  </conditionalFormatting>
  <conditionalFormatting sqref="F23">
    <cfRule type="expression" dxfId="34" priority="30">
      <formula>OR($C$14=25,$C$14=26)</formula>
    </cfRule>
  </conditionalFormatting>
  <conditionalFormatting sqref="F24">
    <cfRule type="expression" dxfId="33" priority="29">
      <formula>OR($C$14=25,$C$14=26)</formula>
    </cfRule>
  </conditionalFormatting>
  <conditionalFormatting sqref="AD8">
    <cfRule type="expression" dxfId="32" priority="27" stopIfTrue="1">
      <formula>$BC7=0</formula>
    </cfRule>
  </conditionalFormatting>
  <conditionalFormatting sqref="AD7">
    <cfRule type="expression" dxfId="31" priority="26" stopIfTrue="1">
      <formula>$BC6=0</formula>
    </cfRule>
  </conditionalFormatting>
  <conditionalFormatting sqref="V30">
    <cfRule type="expression" dxfId="30" priority="25">
      <formula>$D30="VE"</formula>
    </cfRule>
  </conditionalFormatting>
  <conditionalFormatting sqref="V31:V40">
    <cfRule type="expression" dxfId="29" priority="24">
      <formula>$D31="VE"</formula>
    </cfRule>
  </conditionalFormatting>
  <conditionalFormatting sqref="V58">
    <cfRule type="expression" dxfId="28" priority="23">
      <formula>$D58="VE"</formula>
    </cfRule>
  </conditionalFormatting>
  <conditionalFormatting sqref="V59:V60">
    <cfRule type="expression" dxfId="27" priority="22">
      <formula>$D59="VE"</formula>
    </cfRule>
  </conditionalFormatting>
  <conditionalFormatting sqref="V61:V80">
    <cfRule type="expression" dxfId="26" priority="21">
      <formula>$D61="VE"</formula>
    </cfRule>
  </conditionalFormatting>
  <conditionalFormatting sqref="E18:N18">
    <cfRule type="expression" dxfId="25" priority="20">
      <formula>AND(BH41=BH40,E18&lt;&gt;"")</formula>
    </cfRule>
  </conditionalFormatting>
  <conditionalFormatting sqref="B16:F16">
    <cfRule type="expression" dxfId="24" priority="19">
      <formula>BQ29&lt;&gt;BO27</formula>
    </cfRule>
  </conditionalFormatting>
  <conditionalFormatting sqref="AZ30:AZ40">
    <cfRule type="expression" dxfId="23" priority="97">
      <formula>$AQ$3="Oui"</formula>
    </cfRule>
  </conditionalFormatting>
  <conditionalFormatting sqref="AD14:AG14 AD15:AF15">
    <cfRule type="expression" dxfId="22" priority="18">
      <formula>$AQ$3="Multiple"</formula>
    </cfRule>
  </conditionalFormatting>
  <conditionalFormatting sqref="S30:S40">
    <cfRule type="expression" dxfId="21" priority="98">
      <formula>BO30=$BH$40</formula>
    </cfRule>
  </conditionalFormatting>
  <conditionalFormatting sqref="R56">
    <cfRule type="expression" dxfId="20" priority="17">
      <formula>$BU$81&gt;0</formula>
    </cfRule>
  </conditionalFormatting>
  <conditionalFormatting sqref="R31">
    <cfRule type="expression" dxfId="19" priority="16">
      <formula>$BN31=$BH$40</formula>
    </cfRule>
  </conditionalFormatting>
  <conditionalFormatting sqref="R32:R40">
    <cfRule type="expression" dxfId="18" priority="15">
      <formula>$BN32=$BH$40</formula>
    </cfRule>
  </conditionalFormatting>
  <conditionalFormatting sqref="AO58:AR58">
    <cfRule type="expression" dxfId="17" priority="14">
      <formula>($W58+$Y58)&gt;0</formula>
    </cfRule>
  </conditionalFormatting>
  <conditionalFormatting sqref="AS58:AT58">
    <cfRule type="expression" dxfId="16" priority="13">
      <formula>($W58+$Y58)&gt;0</formula>
    </cfRule>
  </conditionalFormatting>
  <conditionalFormatting sqref="AO58:AR58">
    <cfRule type="expression" dxfId="15" priority="12">
      <formula>($W58+$Y58)&gt;0</formula>
    </cfRule>
  </conditionalFormatting>
  <conditionalFormatting sqref="AO58:AR58">
    <cfRule type="expression" dxfId="14" priority="11">
      <formula>AND($BX58&gt;0,$BY58&lt;&gt;0)</formula>
    </cfRule>
  </conditionalFormatting>
  <conditionalFormatting sqref="AO59:AR61">
    <cfRule type="expression" dxfId="13" priority="10">
      <formula>($W59+$Y59)&gt;0</formula>
    </cfRule>
  </conditionalFormatting>
  <conditionalFormatting sqref="AS59:AT61">
    <cfRule type="expression" dxfId="12" priority="9">
      <formula>($W59+$Y59)&gt;0</formula>
    </cfRule>
  </conditionalFormatting>
  <conditionalFormatting sqref="AO59:AR61">
    <cfRule type="expression" dxfId="11" priority="8">
      <formula>($W59+$Y59)&gt;0</formula>
    </cfRule>
  </conditionalFormatting>
  <conditionalFormatting sqref="AO59:AR61">
    <cfRule type="expression" dxfId="10" priority="7">
      <formula>AND($BX59&gt;0,$BY59&lt;&gt;0)</formula>
    </cfRule>
  </conditionalFormatting>
  <conditionalFormatting sqref="Y59:Y79">
    <cfRule type="expression" dxfId="9" priority="5">
      <formula>$Y59&gt;0</formula>
    </cfRule>
  </conditionalFormatting>
  <conditionalFormatting sqref="AE58">
    <cfRule type="expression" dxfId="8" priority="4">
      <formula>$Y58&gt;0</formula>
    </cfRule>
  </conditionalFormatting>
  <conditionalFormatting sqref="AE59">
    <cfRule type="expression" dxfId="7" priority="3">
      <formula>$Y59&gt;0</formula>
    </cfRule>
  </conditionalFormatting>
  <conditionalFormatting sqref="AE60:AE79">
    <cfRule type="expression" dxfId="6" priority="2">
      <formula>$Y60&gt;0</formula>
    </cfRule>
  </conditionalFormatting>
  <conditionalFormatting sqref="AE80">
    <cfRule type="expression" dxfId="5" priority="1">
      <formula>$Y80&gt;0</formula>
    </cfRule>
  </conditionalFormatting>
  <dataValidations disablePrompts="1" count="11">
    <dataValidation type="list" showDropDown="1" showInputMessage="1" showErrorMessage="1" sqref="L21:L25 E21:E25 I21:I25" xr:uid="{00000000-0002-0000-0300-000000000000}">
      <formula1>$BH$100:$BH$131</formula1>
    </dataValidation>
    <dataValidation type="list" allowBlank="1" showInputMessage="1" showErrorMessage="1" sqref="AQ3" xr:uid="{00000000-0002-0000-0300-000001000000}">
      <formula1>$BD$32:$BD$33</formula1>
    </dataValidation>
    <dataValidation type="list" allowBlank="1" showInputMessage="1" showErrorMessage="1" sqref="AG15" xr:uid="{00000000-0002-0000-0300-000002000000}">
      <formula1>INDIRECT($BI$38)</formula1>
    </dataValidation>
    <dataValidation type="custom" operator="notEqual" allowBlank="1" showInputMessage="1" showErrorMessage="1" errorTitle="Mauvais Valideur pour cette UC" error="Vérifiez l'UC" sqref="AS58:AT80 AS30:AT40" xr:uid="{00000000-0002-0000-0300-000003000000}">
      <formula1>BY30=0</formula1>
    </dataValidation>
    <dataValidation type="custom" allowBlank="1" showInputMessage="1" showErrorMessage="1" errorTitle="Mauvais Valideur pour cette UC" error="Vérifiez l'UC" sqref="AJ30:AJ40 AJ58:AJ80" xr:uid="{00000000-0002-0000-0300-000004000000}">
      <formula1>FI30=0</formula1>
    </dataValidation>
    <dataValidation type="custom" allowBlank="1" showInputMessage="1" showErrorMessage="1" errorTitle="Mauvais Valideur pour cette UC" error="Vérifiez l'UC" sqref="AE30:AE40 AE58:AE67" xr:uid="{00000000-0002-0000-0300-000005000000}">
      <formula1>DQ30=0</formula1>
    </dataValidation>
    <dataValidation type="list" allowBlank="1" showInputMessage="1" showErrorMessage="1" sqref="M26 J26" xr:uid="{00000000-0002-0000-0300-000008000000}">
      <formula1>$BG$6:$BG$17</formula1>
    </dataValidation>
    <dataValidation type="list" allowBlank="1" showInputMessage="1" showErrorMessage="1" sqref="F58:G80 F30:G40" xr:uid="{00000000-0002-0000-0300-000009000000}">
      <formula1>INDIRECT($N$14)</formula1>
    </dataValidation>
    <dataValidation type="list" allowBlank="1" showInputMessage="1" showErrorMessage="1" sqref="L26 I26" xr:uid="{00000000-0002-0000-0300-00000A000000}">
      <formula1>$BF$6:$BF$38</formula1>
    </dataValidation>
    <dataValidation type="list" showInputMessage="1" showErrorMessage="1" sqref="F21:G25 J21:J25 M21:M25" xr:uid="{A7A54C7C-5AB4-4ADE-963D-E2E1BE436FE9}">
      <formula1>$BG$6:$BG$16</formula1>
    </dataValidation>
    <dataValidation type="list" allowBlank="1" showInputMessage="1" showErrorMessage="1" sqref="F4:I5" xr:uid="{F13EFE4F-4C14-418D-A2E7-9C20C79C8FC7}">
      <formula1>$BD$6:$BD$16</formula1>
    </dataValidation>
  </dataValidations>
  <pageMargins left="0.23622047244094491" right="0.23622047244094491" top="0.74803149606299213" bottom="0.74803149606299213" header="0.31496062992125984" footer="0.31496062992125984"/>
  <pageSetup paperSize="5" scale="7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5" r:id="rId4" name="Check Box 1">
              <controlPr defaultSize="0" autoFill="0" autoLine="0" autoPict="0">
                <anchor moveWithCells="1">
                  <from>
                    <xdr:col>40</xdr:col>
                    <xdr:colOff>7620</xdr:colOff>
                    <xdr:row>7</xdr:row>
                    <xdr:rowOff>76200</xdr:rowOff>
                  </from>
                  <to>
                    <xdr:col>41</xdr:col>
                    <xdr:colOff>38100</xdr:colOff>
                    <xdr:row>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6" r:id="rId5" name="Check Box 2">
              <controlPr defaultSize="0" autoFill="0" autoLine="0" autoPict="0">
                <anchor moveWithCells="1">
                  <from>
                    <xdr:col>37</xdr:col>
                    <xdr:colOff>106680</xdr:colOff>
                    <xdr:row>9</xdr:row>
                    <xdr:rowOff>99060</xdr:rowOff>
                  </from>
                  <to>
                    <xdr:col>38</xdr:col>
                    <xdr:colOff>304800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7" r:id="rId6" name="Check Box 3">
              <controlPr defaultSize="0" autoFill="0" autoLine="0" autoPict="0">
                <anchor moveWithCells="1">
                  <from>
                    <xdr:col>34</xdr:col>
                    <xdr:colOff>236220</xdr:colOff>
                    <xdr:row>7</xdr:row>
                    <xdr:rowOff>99060</xdr:rowOff>
                  </from>
                  <to>
                    <xdr:col>37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8" r:id="rId7" name="Check Box 4">
              <controlPr defaultSize="0" autoFill="0" autoLine="0" autoPict="0">
                <anchor moveWithCells="1">
                  <from>
                    <xdr:col>44</xdr:col>
                    <xdr:colOff>76200</xdr:colOff>
                    <xdr:row>7</xdr:row>
                    <xdr:rowOff>68580</xdr:rowOff>
                  </from>
                  <to>
                    <xdr:col>46</xdr:col>
                    <xdr:colOff>7620</xdr:colOff>
                    <xdr:row>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9" r:id="rId8" name="Check Box 5">
              <controlPr defaultSize="0" autoFill="0" autoLine="0" autoPict="0">
                <anchor moveWithCells="1">
                  <from>
                    <xdr:col>17</xdr:col>
                    <xdr:colOff>7620</xdr:colOff>
                    <xdr:row>3</xdr:row>
                    <xdr:rowOff>106680</xdr:rowOff>
                  </from>
                  <to>
                    <xdr:col>18</xdr:col>
                    <xdr:colOff>45720</xdr:colOff>
                    <xdr:row>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0" r:id="rId9" name="Check Box 6">
              <controlPr defaultSize="0" autoFill="0" autoLine="0" autoPict="0">
                <anchor moveWithCells="1">
                  <from>
                    <xdr:col>18</xdr:col>
                    <xdr:colOff>160020</xdr:colOff>
                    <xdr:row>3</xdr:row>
                    <xdr:rowOff>106680</xdr:rowOff>
                  </from>
                  <to>
                    <xdr:col>19</xdr:col>
                    <xdr:colOff>228600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1" r:id="rId10" name="Check Box 7">
              <controlPr defaultSize="0" autoFill="0" autoLine="0" autoPict="0">
                <anchor moveWithCells="1">
                  <from>
                    <xdr:col>21</xdr:col>
                    <xdr:colOff>38100</xdr:colOff>
                    <xdr:row>3</xdr:row>
                    <xdr:rowOff>121920</xdr:rowOff>
                  </from>
                  <to>
                    <xdr:col>21</xdr:col>
                    <xdr:colOff>335280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2" r:id="rId11" name="Check Box 8">
              <controlPr defaultSize="0" autoFill="0" autoLine="0" autoPict="0">
                <anchor moveWithCells="1">
                  <from>
                    <xdr:col>20</xdr:col>
                    <xdr:colOff>76200</xdr:colOff>
                    <xdr:row>3</xdr:row>
                    <xdr:rowOff>114300</xdr:rowOff>
                  </from>
                  <to>
                    <xdr:col>20</xdr:col>
                    <xdr:colOff>388620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3" r:id="rId12" name="Check Box 9">
              <controlPr defaultSize="0" autoFill="0" autoLine="0" autoPict="0">
                <anchor moveWithCells="1">
                  <from>
                    <xdr:col>21</xdr:col>
                    <xdr:colOff>845820</xdr:colOff>
                    <xdr:row>3</xdr:row>
                    <xdr:rowOff>121920</xdr:rowOff>
                  </from>
                  <to>
                    <xdr:col>22</xdr:col>
                    <xdr:colOff>236220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4" r:id="rId13" name="Check Box 10">
              <controlPr defaultSize="0" autoFill="0" autoLine="0" autoPict="0">
                <anchor moveWithCells="1">
                  <from>
                    <xdr:col>24</xdr:col>
                    <xdr:colOff>144780</xdr:colOff>
                    <xdr:row>3</xdr:row>
                    <xdr:rowOff>121920</xdr:rowOff>
                  </from>
                  <to>
                    <xdr:col>24</xdr:col>
                    <xdr:colOff>449580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5" r:id="rId14" name="Check Box 11">
              <controlPr defaultSize="0" autoFill="0" autoLine="0" autoPict="0">
                <anchor moveWithCells="1">
                  <from>
                    <xdr:col>27</xdr:col>
                    <xdr:colOff>68580</xdr:colOff>
                    <xdr:row>3</xdr:row>
                    <xdr:rowOff>121920</xdr:rowOff>
                  </from>
                  <to>
                    <xdr:col>28</xdr:col>
                    <xdr:colOff>45720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6" r:id="rId15" name="Check Box 12">
              <controlPr defaultSize="0" autoFill="0" autoLine="0" autoPict="0">
                <anchor moveWithCells="1">
                  <from>
                    <xdr:col>25</xdr:col>
                    <xdr:colOff>22860</xdr:colOff>
                    <xdr:row>3</xdr:row>
                    <xdr:rowOff>121920</xdr:rowOff>
                  </from>
                  <to>
                    <xdr:col>26</xdr:col>
                    <xdr:colOff>213360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7" r:id="rId16" name="Check Box 13">
              <controlPr defaultSize="0" autoFill="0" autoLine="0" autoPict="0">
                <anchor moveWithCells="1">
                  <from>
                    <xdr:col>21</xdr:col>
                    <xdr:colOff>457200</xdr:colOff>
                    <xdr:row>3</xdr:row>
                    <xdr:rowOff>114300</xdr:rowOff>
                  </from>
                  <to>
                    <xdr:col>21</xdr:col>
                    <xdr:colOff>762000</xdr:colOff>
                    <xdr:row>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8" r:id="rId17" name="Check Box 14">
              <controlPr defaultSize="0" autoFill="0" autoLine="0" autoPict="0">
                <anchor moveWithCells="1">
                  <from>
                    <xdr:col>23</xdr:col>
                    <xdr:colOff>83820</xdr:colOff>
                    <xdr:row>3</xdr:row>
                    <xdr:rowOff>121920</xdr:rowOff>
                  </from>
                  <to>
                    <xdr:col>24</xdr:col>
                    <xdr:colOff>30480</xdr:colOff>
                    <xdr:row>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9" r:id="rId18" name="Button 15">
              <controlPr defaultSize="0" print="0" autoFill="0" autoPict="0" macro="[0]!ajoute_ligne">
                <anchor moveWithCells="1" sizeWithCells="1">
                  <from>
                    <xdr:col>0</xdr:col>
                    <xdr:colOff>45720</xdr:colOff>
                    <xdr:row>48</xdr:row>
                    <xdr:rowOff>99060</xdr:rowOff>
                  </from>
                  <to>
                    <xdr:col>6</xdr:col>
                    <xdr:colOff>236220</xdr:colOff>
                    <xdr:row>48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0" r:id="rId19" name="Button 16">
              <controlPr defaultSize="0" print="0" autoFill="0" autoPict="0" macro="[0]!MASQ_LIGNE">
                <anchor moveWithCells="1" sizeWithCells="1">
                  <from>
                    <xdr:col>8</xdr:col>
                    <xdr:colOff>266700</xdr:colOff>
                    <xdr:row>51</xdr:row>
                    <xdr:rowOff>60960</xdr:rowOff>
                  </from>
                  <to>
                    <xdr:col>16</xdr:col>
                    <xdr:colOff>7620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1" r:id="rId20" name="Check Box 17">
              <controlPr defaultSize="0" autoFill="0" autoLine="0" autoPict="0">
                <anchor moveWithCells="1">
                  <from>
                    <xdr:col>10</xdr:col>
                    <xdr:colOff>30480</xdr:colOff>
                    <xdr:row>15</xdr:row>
                    <xdr:rowOff>30480</xdr:rowOff>
                  </from>
                  <to>
                    <xdr:col>10</xdr:col>
                    <xdr:colOff>259080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2" r:id="rId21" name="Check Box 18">
              <controlPr defaultSize="0" autoFill="0" autoLine="0" autoPict="0">
                <anchor moveWithCells="1">
                  <from>
                    <xdr:col>44</xdr:col>
                    <xdr:colOff>30480</xdr:colOff>
                    <xdr:row>9</xdr:row>
                    <xdr:rowOff>144780</xdr:rowOff>
                  </from>
                  <to>
                    <xdr:col>45</xdr:col>
                    <xdr:colOff>144780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3" r:id="rId22" name="Check Box 1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57</xdr:row>
                    <xdr:rowOff>7620</xdr:rowOff>
                  </from>
                  <to>
                    <xdr:col>15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4" r:id="rId23" name="Check Box 20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57</xdr:row>
                    <xdr:rowOff>22860</xdr:rowOff>
                  </from>
                  <to>
                    <xdr:col>16</xdr:col>
                    <xdr:colOff>266700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5" r:id="rId24" name="Check Box 2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57</xdr:row>
                    <xdr:rowOff>7620</xdr:rowOff>
                  </from>
                  <to>
                    <xdr:col>17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6" r:id="rId25" name="Check Box 2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57</xdr:row>
                    <xdr:rowOff>7620</xdr:rowOff>
                  </from>
                  <to>
                    <xdr:col>18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7" r:id="rId26" name="Check Box 2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57</xdr:row>
                    <xdr:rowOff>7620</xdr:rowOff>
                  </from>
                  <to>
                    <xdr:col>19</xdr:col>
                    <xdr:colOff>220980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8" r:id="rId27" name="Check Box 2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58</xdr:row>
                    <xdr:rowOff>7620</xdr:rowOff>
                  </from>
                  <to>
                    <xdr:col>15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9" r:id="rId28" name="Check Box 2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58</xdr:row>
                    <xdr:rowOff>7620</xdr:rowOff>
                  </from>
                  <to>
                    <xdr:col>16</xdr:col>
                    <xdr:colOff>274320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0" r:id="rId29" name="Check Box 2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58</xdr:row>
                    <xdr:rowOff>7620</xdr:rowOff>
                  </from>
                  <to>
                    <xdr:col>17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1" r:id="rId30" name="Check Box 2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58</xdr:row>
                    <xdr:rowOff>7620</xdr:rowOff>
                  </from>
                  <to>
                    <xdr:col>18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2" r:id="rId31" name="Check Box 28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58</xdr:row>
                    <xdr:rowOff>7620</xdr:rowOff>
                  </from>
                  <to>
                    <xdr:col>19</xdr:col>
                    <xdr:colOff>220980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3" r:id="rId32" name="Check Box 2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59</xdr:row>
                    <xdr:rowOff>7620</xdr:rowOff>
                  </from>
                  <to>
                    <xdr:col>15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4" r:id="rId33" name="Check Box 30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60</xdr:row>
                    <xdr:rowOff>7620</xdr:rowOff>
                  </from>
                  <to>
                    <xdr:col>15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5" r:id="rId34" name="Check Box 31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61</xdr:row>
                    <xdr:rowOff>7620</xdr:rowOff>
                  </from>
                  <to>
                    <xdr:col>15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6" r:id="rId35" name="Check Box 32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62</xdr:row>
                    <xdr:rowOff>7620</xdr:rowOff>
                  </from>
                  <to>
                    <xdr:col>15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7" r:id="rId36" name="Check Box 33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63</xdr:row>
                    <xdr:rowOff>7620</xdr:rowOff>
                  </from>
                  <to>
                    <xdr:col>15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8" r:id="rId37" name="Check Box 3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64</xdr:row>
                    <xdr:rowOff>7620</xdr:rowOff>
                  </from>
                  <to>
                    <xdr:col>15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9" r:id="rId38" name="Check Box 35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65</xdr:row>
                    <xdr:rowOff>7620</xdr:rowOff>
                  </from>
                  <to>
                    <xdr:col>15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0" r:id="rId39" name="Check Box 36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66</xdr:row>
                    <xdr:rowOff>7620</xdr:rowOff>
                  </from>
                  <to>
                    <xdr:col>15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1" r:id="rId40" name="Check Box 37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67</xdr:row>
                    <xdr:rowOff>7620</xdr:rowOff>
                  </from>
                  <to>
                    <xdr:col>15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2" r:id="rId41" name="Check Box 38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68</xdr:row>
                    <xdr:rowOff>7620</xdr:rowOff>
                  </from>
                  <to>
                    <xdr:col>15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3" r:id="rId42" name="Check Box 3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69</xdr:row>
                    <xdr:rowOff>7620</xdr:rowOff>
                  </from>
                  <to>
                    <xdr:col>15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4" r:id="rId43" name="Check Box 40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70</xdr:row>
                    <xdr:rowOff>7620</xdr:rowOff>
                  </from>
                  <to>
                    <xdr:col>15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5" r:id="rId44" name="Check Box 41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71</xdr:row>
                    <xdr:rowOff>7620</xdr:rowOff>
                  </from>
                  <to>
                    <xdr:col>15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6" r:id="rId45" name="Check Box 42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72</xdr:row>
                    <xdr:rowOff>7620</xdr:rowOff>
                  </from>
                  <to>
                    <xdr:col>15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7" r:id="rId46" name="Check Box 43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73</xdr:row>
                    <xdr:rowOff>7620</xdr:rowOff>
                  </from>
                  <to>
                    <xdr:col>15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8" r:id="rId47" name="Check Box 4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74</xdr:row>
                    <xdr:rowOff>7620</xdr:rowOff>
                  </from>
                  <to>
                    <xdr:col>15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9" r:id="rId48" name="Check Box 45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75</xdr:row>
                    <xdr:rowOff>7620</xdr:rowOff>
                  </from>
                  <to>
                    <xdr:col>15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0" r:id="rId49" name="Check Box 46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76</xdr:row>
                    <xdr:rowOff>7620</xdr:rowOff>
                  </from>
                  <to>
                    <xdr:col>15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1" r:id="rId50" name="Check Box 47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77</xdr:row>
                    <xdr:rowOff>7620</xdr:rowOff>
                  </from>
                  <to>
                    <xdr:col>15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2" r:id="rId51" name="Check Box 48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78</xdr:row>
                    <xdr:rowOff>7620</xdr:rowOff>
                  </from>
                  <to>
                    <xdr:col>15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3" r:id="rId52" name="Check Box 49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79</xdr:row>
                    <xdr:rowOff>7620</xdr:rowOff>
                  </from>
                  <to>
                    <xdr:col>15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4" r:id="rId53" name="Check Box 5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79</xdr:row>
                    <xdr:rowOff>22860</xdr:rowOff>
                  </from>
                  <to>
                    <xdr:col>16</xdr:col>
                    <xdr:colOff>274320</xdr:colOff>
                    <xdr:row>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5" r:id="rId54" name="Check Box 51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78</xdr:row>
                    <xdr:rowOff>22860</xdr:rowOff>
                  </from>
                  <to>
                    <xdr:col>16</xdr:col>
                    <xdr:colOff>274320</xdr:colOff>
                    <xdr:row>78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6" r:id="rId55" name="Check Box 52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77</xdr:row>
                    <xdr:rowOff>22860</xdr:rowOff>
                  </from>
                  <to>
                    <xdr:col>16</xdr:col>
                    <xdr:colOff>274320</xdr:colOff>
                    <xdr:row>77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7" r:id="rId56" name="Check Box 53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76</xdr:row>
                    <xdr:rowOff>22860</xdr:rowOff>
                  </from>
                  <to>
                    <xdr:col>16</xdr:col>
                    <xdr:colOff>274320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8" r:id="rId57" name="Check Box 54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75</xdr:row>
                    <xdr:rowOff>22860</xdr:rowOff>
                  </from>
                  <to>
                    <xdr:col>16</xdr:col>
                    <xdr:colOff>274320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9" r:id="rId58" name="Check Box 5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74</xdr:row>
                    <xdr:rowOff>22860</xdr:rowOff>
                  </from>
                  <to>
                    <xdr:col>16</xdr:col>
                    <xdr:colOff>274320</xdr:colOff>
                    <xdr:row>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0" r:id="rId59" name="Check Box 56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73</xdr:row>
                    <xdr:rowOff>22860</xdr:rowOff>
                  </from>
                  <to>
                    <xdr:col>16</xdr:col>
                    <xdr:colOff>274320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1" r:id="rId60" name="Check Box 57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72</xdr:row>
                    <xdr:rowOff>22860</xdr:rowOff>
                  </from>
                  <to>
                    <xdr:col>16</xdr:col>
                    <xdr:colOff>274320</xdr:colOff>
                    <xdr:row>72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2" r:id="rId61" name="Check Box 58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71</xdr:row>
                    <xdr:rowOff>22860</xdr:rowOff>
                  </from>
                  <to>
                    <xdr:col>16</xdr:col>
                    <xdr:colOff>274320</xdr:colOff>
                    <xdr:row>71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3" r:id="rId62" name="Check Box 59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70</xdr:row>
                    <xdr:rowOff>22860</xdr:rowOff>
                  </from>
                  <to>
                    <xdr:col>16</xdr:col>
                    <xdr:colOff>274320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4" r:id="rId63" name="Check Box 6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69</xdr:row>
                    <xdr:rowOff>22860</xdr:rowOff>
                  </from>
                  <to>
                    <xdr:col>16</xdr:col>
                    <xdr:colOff>274320</xdr:colOff>
                    <xdr:row>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5" r:id="rId64" name="Check Box 61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68</xdr:row>
                    <xdr:rowOff>22860</xdr:rowOff>
                  </from>
                  <to>
                    <xdr:col>16</xdr:col>
                    <xdr:colOff>274320</xdr:colOff>
                    <xdr:row>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6" r:id="rId65" name="Check Box 62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67</xdr:row>
                    <xdr:rowOff>22860</xdr:rowOff>
                  </from>
                  <to>
                    <xdr:col>16</xdr:col>
                    <xdr:colOff>274320</xdr:colOff>
                    <xdr:row>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7" r:id="rId66" name="Check Box 63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66</xdr:row>
                    <xdr:rowOff>22860</xdr:rowOff>
                  </from>
                  <to>
                    <xdr:col>16</xdr:col>
                    <xdr:colOff>274320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8" r:id="rId67" name="Check Box 64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65</xdr:row>
                    <xdr:rowOff>22860</xdr:rowOff>
                  </from>
                  <to>
                    <xdr:col>16</xdr:col>
                    <xdr:colOff>274320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9" r:id="rId68" name="Check Box 65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64</xdr:row>
                    <xdr:rowOff>22860</xdr:rowOff>
                  </from>
                  <to>
                    <xdr:col>16</xdr:col>
                    <xdr:colOff>274320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0" r:id="rId69" name="Check Box 66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63</xdr:row>
                    <xdr:rowOff>22860</xdr:rowOff>
                  </from>
                  <to>
                    <xdr:col>16</xdr:col>
                    <xdr:colOff>274320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1" r:id="rId70" name="Check Box 67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62</xdr:row>
                    <xdr:rowOff>22860</xdr:rowOff>
                  </from>
                  <to>
                    <xdr:col>16</xdr:col>
                    <xdr:colOff>274320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2" r:id="rId71" name="Check Box 68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61</xdr:row>
                    <xdr:rowOff>22860</xdr:rowOff>
                  </from>
                  <to>
                    <xdr:col>16</xdr:col>
                    <xdr:colOff>274320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3" r:id="rId72" name="Check Box 69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60</xdr:row>
                    <xdr:rowOff>22860</xdr:rowOff>
                  </from>
                  <to>
                    <xdr:col>16</xdr:col>
                    <xdr:colOff>274320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4" r:id="rId73" name="Check Box 7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59</xdr:row>
                    <xdr:rowOff>22860</xdr:rowOff>
                  </from>
                  <to>
                    <xdr:col>16</xdr:col>
                    <xdr:colOff>274320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5" r:id="rId74" name="Check Box 7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59</xdr:row>
                    <xdr:rowOff>22860</xdr:rowOff>
                  </from>
                  <to>
                    <xdr:col>17</xdr:col>
                    <xdr:colOff>220980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6" r:id="rId75" name="Check Box 7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60</xdr:row>
                    <xdr:rowOff>22860</xdr:rowOff>
                  </from>
                  <to>
                    <xdr:col>17</xdr:col>
                    <xdr:colOff>220980</xdr:colOff>
                    <xdr:row>60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7" r:id="rId76" name="Check Box 7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61</xdr:row>
                    <xdr:rowOff>7620</xdr:rowOff>
                  </from>
                  <to>
                    <xdr:col>17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8" r:id="rId77" name="Check Box 7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62</xdr:row>
                    <xdr:rowOff>7620</xdr:rowOff>
                  </from>
                  <to>
                    <xdr:col>17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9" r:id="rId78" name="Check Box 75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63</xdr:row>
                    <xdr:rowOff>7620</xdr:rowOff>
                  </from>
                  <to>
                    <xdr:col>17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0" r:id="rId79" name="Check Box 7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64</xdr:row>
                    <xdr:rowOff>7620</xdr:rowOff>
                  </from>
                  <to>
                    <xdr:col>17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1" r:id="rId80" name="Check Box 7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65</xdr:row>
                    <xdr:rowOff>7620</xdr:rowOff>
                  </from>
                  <to>
                    <xdr:col>17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2" r:id="rId81" name="Check Box 7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66</xdr:row>
                    <xdr:rowOff>7620</xdr:rowOff>
                  </from>
                  <to>
                    <xdr:col>17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3" r:id="rId82" name="Check Box 7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67</xdr:row>
                    <xdr:rowOff>7620</xdr:rowOff>
                  </from>
                  <to>
                    <xdr:col>17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4" r:id="rId83" name="Check Box 8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68</xdr:row>
                    <xdr:rowOff>7620</xdr:rowOff>
                  </from>
                  <to>
                    <xdr:col>17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5" r:id="rId84" name="Check Box 8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69</xdr:row>
                    <xdr:rowOff>7620</xdr:rowOff>
                  </from>
                  <to>
                    <xdr:col>17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6" r:id="rId85" name="Check Box 8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70</xdr:row>
                    <xdr:rowOff>7620</xdr:rowOff>
                  </from>
                  <to>
                    <xdr:col>17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7" r:id="rId86" name="Check Box 8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71</xdr:row>
                    <xdr:rowOff>7620</xdr:rowOff>
                  </from>
                  <to>
                    <xdr:col>17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8" r:id="rId87" name="Check Box 8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72</xdr:row>
                    <xdr:rowOff>7620</xdr:rowOff>
                  </from>
                  <to>
                    <xdr:col>17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9" r:id="rId88" name="Check Box 85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73</xdr:row>
                    <xdr:rowOff>7620</xdr:rowOff>
                  </from>
                  <to>
                    <xdr:col>17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0" r:id="rId89" name="Check Box 8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79</xdr:row>
                    <xdr:rowOff>7620</xdr:rowOff>
                  </from>
                  <to>
                    <xdr:col>17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1" r:id="rId90" name="Check Box 8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78</xdr:row>
                    <xdr:rowOff>7620</xdr:rowOff>
                  </from>
                  <to>
                    <xdr:col>17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2" r:id="rId91" name="Check Box 8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77</xdr:row>
                    <xdr:rowOff>7620</xdr:rowOff>
                  </from>
                  <to>
                    <xdr:col>17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3" r:id="rId92" name="Check Box 8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76</xdr:row>
                    <xdr:rowOff>7620</xdr:rowOff>
                  </from>
                  <to>
                    <xdr:col>17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4" r:id="rId93" name="Check Box 9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75</xdr:row>
                    <xdr:rowOff>7620</xdr:rowOff>
                  </from>
                  <to>
                    <xdr:col>17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5" r:id="rId94" name="Check Box 9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74</xdr:row>
                    <xdr:rowOff>7620</xdr:rowOff>
                  </from>
                  <to>
                    <xdr:col>17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6" r:id="rId95" name="Check Box 9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79</xdr:row>
                    <xdr:rowOff>7620</xdr:rowOff>
                  </from>
                  <to>
                    <xdr:col>18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7" r:id="rId96" name="Check Box 93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78</xdr:row>
                    <xdr:rowOff>7620</xdr:rowOff>
                  </from>
                  <to>
                    <xdr:col>18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8" r:id="rId97" name="Check Box 9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77</xdr:row>
                    <xdr:rowOff>7620</xdr:rowOff>
                  </from>
                  <to>
                    <xdr:col>18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9" r:id="rId98" name="Check Box 9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76</xdr:row>
                    <xdr:rowOff>7620</xdr:rowOff>
                  </from>
                  <to>
                    <xdr:col>18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0" r:id="rId99" name="Check Box 9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75</xdr:row>
                    <xdr:rowOff>7620</xdr:rowOff>
                  </from>
                  <to>
                    <xdr:col>18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1" r:id="rId100" name="Check Box 9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74</xdr:row>
                    <xdr:rowOff>7620</xdr:rowOff>
                  </from>
                  <to>
                    <xdr:col>18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2" r:id="rId101" name="Check Box 9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73</xdr:row>
                    <xdr:rowOff>7620</xdr:rowOff>
                  </from>
                  <to>
                    <xdr:col>18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3" r:id="rId102" name="Check Box 99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72</xdr:row>
                    <xdr:rowOff>7620</xdr:rowOff>
                  </from>
                  <to>
                    <xdr:col>18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4" r:id="rId103" name="Check Box 10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71</xdr:row>
                    <xdr:rowOff>7620</xdr:rowOff>
                  </from>
                  <to>
                    <xdr:col>18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5" r:id="rId104" name="Check Box 10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70</xdr:row>
                    <xdr:rowOff>7620</xdr:rowOff>
                  </from>
                  <to>
                    <xdr:col>18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6" r:id="rId105" name="Check Box 102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70</xdr:row>
                    <xdr:rowOff>7620</xdr:rowOff>
                  </from>
                  <to>
                    <xdr:col>19</xdr:col>
                    <xdr:colOff>220980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7" r:id="rId106" name="Check Box 10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71</xdr:row>
                    <xdr:rowOff>7620</xdr:rowOff>
                  </from>
                  <to>
                    <xdr:col>19</xdr:col>
                    <xdr:colOff>220980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8" r:id="rId107" name="Check Box 104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72</xdr:row>
                    <xdr:rowOff>7620</xdr:rowOff>
                  </from>
                  <to>
                    <xdr:col>19</xdr:col>
                    <xdr:colOff>220980</xdr:colOff>
                    <xdr:row>72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9" r:id="rId108" name="Check Box 105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73</xdr:row>
                    <xdr:rowOff>7620</xdr:rowOff>
                  </from>
                  <to>
                    <xdr:col>19</xdr:col>
                    <xdr:colOff>220980</xdr:colOff>
                    <xdr:row>73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0" r:id="rId109" name="Check Box 106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74</xdr:row>
                    <xdr:rowOff>7620</xdr:rowOff>
                  </from>
                  <to>
                    <xdr:col>19</xdr:col>
                    <xdr:colOff>220980</xdr:colOff>
                    <xdr:row>74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1" r:id="rId110" name="Check Box 10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75</xdr:row>
                    <xdr:rowOff>7620</xdr:rowOff>
                  </from>
                  <to>
                    <xdr:col>19</xdr:col>
                    <xdr:colOff>220980</xdr:colOff>
                    <xdr:row>75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2" r:id="rId111" name="Check Box 108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76</xdr:row>
                    <xdr:rowOff>7620</xdr:rowOff>
                  </from>
                  <to>
                    <xdr:col>19</xdr:col>
                    <xdr:colOff>220980</xdr:colOff>
                    <xdr:row>76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3" r:id="rId112" name="Check Box 10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77</xdr:row>
                    <xdr:rowOff>7620</xdr:rowOff>
                  </from>
                  <to>
                    <xdr:col>19</xdr:col>
                    <xdr:colOff>220980</xdr:colOff>
                    <xdr:row>77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4" r:id="rId113" name="Check Box 110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78</xdr:row>
                    <xdr:rowOff>7620</xdr:rowOff>
                  </from>
                  <to>
                    <xdr:col>19</xdr:col>
                    <xdr:colOff>220980</xdr:colOff>
                    <xdr:row>78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5" r:id="rId114" name="Check Box 111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79</xdr:row>
                    <xdr:rowOff>7620</xdr:rowOff>
                  </from>
                  <to>
                    <xdr:col>19</xdr:col>
                    <xdr:colOff>220980</xdr:colOff>
                    <xdr:row>79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6" r:id="rId115" name="Check Box 11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69</xdr:row>
                    <xdr:rowOff>7620</xdr:rowOff>
                  </from>
                  <to>
                    <xdr:col>18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7" r:id="rId116" name="Check Box 11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69</xdr:row>
                    <xdr:rowOff>7620</xdr:rowOff>
                  </from>
                  <to>
                    <xdr:col>19</xdr:col>
                    <xdr:colOff>220980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8" r:id="rId117" name="Check Box 114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68</xdr:row>
                    <xdr:rowOff>7620</xdr:rowOff>
                  </from>
                  <to>
                    <xdr:col>19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9" r:id="rId118" name="Check Box 11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68</xdr:row>
                    <xdr:rowOff>7620</xdr:rowOff>
                  </from>
                  <to>
                    <xdr:col>18</xdr:col>
                    <xdr:colOff>220980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0" r:id="rId119" name="Check Box 11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67</xdr:row>
                    <xdr:rowOff>7620</xdr:rowOff>
                  </from>
                  <to>
                    <xdr:col>18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1" r:id="rId120" name="Check Box 11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67</xdr:row>
                    <xdr:rowOff>7620</xdr:rowOff>
                  </from>
                  <to>
                    <xdr:col>19</xdr:col>
                    <xdr:colOff>220980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2" r:id="rId121" name="Check Box 11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66</xdr:row>
                    <xdr:rowOff>7620</xdr:rowOff>
                  </from>
                  <to>
                    <xdr:col>18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3" r:id="rId122" name="Check Box 11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66</xdr:row>
                    <xdr:rowOff>7620</xdr:rowOff>
                  </from>
                  <to>
                    <xdr:col>19</xdr:col>
                    <xdr:colOff>220980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4" r:id="rId123" name="Check Box 12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65</xdr:row>
                    <xdr:rowOff>7620</xdr:rowOff>
                  </from>
                  <to>
                    <xdr:col>18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5" r:id="rId124" name="Check Box 121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65</xdr:row>
                    <xdr:rowOff>7620</xdr:rowOff>
                  </from>
                  <to>
                    <xdr:col>19</xdr:col>
                    <xdr:colOff>220980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6" r:id="rId125" name="Check Box 12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64</xdr:row>
                    <xdr:rowOff>7620</xdr:rowOff>
                  </from>
                  <to>
                    <xdr:col>18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7" r:id="rId126" name="Check Box 12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64</xdr:row>
                    <xdr:rowOff>7620</xdr:rowOff>
                  </from>
                  <to>
                    <xdr:col>19</xdr:col>
                    <xdr:colOff>220980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8" r:id="rId127" name="Check Box 12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63</xdr:row>
                    <xdr:rowOff>7620</xdr:rowOff>
                  </from>
                  <to>
                    <xdr:col>18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9" r:id="rId128" name="Check Box 125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63</xdr:row>
                    <xdr:rowOff>7620</xdr:rowOff>
                  </from>
                  <to>
                    <xdr:col>19</xdr:col>
                    <xdr:colOff>220980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0" r:id="rId129" name="Check Box 12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59</xdr:row>
                    <xdr:rowOff>7620</xdr:rowOff>
                  </from>
                  <to>
                    <xdr:col>18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1" r:id="rId130" name="Check Box 12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59</xdr:row>
                    <xdr:rowOff>7620</xdr:rowOff>
                  </from>
                  <to>
                    <xdr:col>19</xdr:col>
                    <xdr:colOff>220980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2" r:id="rId131" name="Check Box 12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60</xdr:row>
                    <xdr:rowOff>7620</xdr:rowOff>
                  </from>
                  <to>
                    <xdr:col>18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3" r:id="rId132" name="Check Box 129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60</xdr:row>
                    <xdr:rowOff>7620</xdr:rowOff>
                  </from>
                  <to>
                    <xdr:col>19</xdr:col>
                    <xdr:colOff>220980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4" r:id="rId133" name="Check Box 13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61</xdr:row>
                    <xdr:rowOff>7620</xdr:rowOff>
                  </from>
                  <to>
                    <xdr:col>18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5" r:id="rId134" name="Check Box 13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62</xdr:row>
                    <xdr:rowOff>7620</xdr:rowOff>
                  </from>
                  <to>
                    <xdr:col>18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6" r:id="rId135" name="Check Box 132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62</xdr:row>
                    <xdr:rowOff>7620</xdr:rowOff>
                  </from>
                  <to>
                    <xdr:col>19</xdr:col>
                    <xdr:colOff>220980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7" r:id="rId136" name="Check Box 133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61</xdr:row>
                    <xdr:rowOff>7620</xdr:rowOff>
                  </from>
                  <to>
                    <xdr:col>19</xdr:col>
                    <xdr:colOff>220980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8" r:id="rId137" name="Check Box 134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39</xdr:row>
                    <xdr:rowOff>7620</xdr:rowOff>
                  </from>
                  <to>
                    <xdr:col>15</xdr:col>
                    <xdr:colOff>190500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9" r:id="rId138" name="Check Box 135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39</xdr:row>
                    <xdr:rowOff>22860</xdr:rowOff>
                  </from>
                  <to>
                    <xdr:col>16</xdr:col>
                    <xdr:colOff>266700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0" r:id="rId139" name="Check Box 136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39</xdr:row>
                    <xdr:rowOff>7620</xdr:rowOff>
                  </from>
                  <to>
                    <xdr:col>17</xdr:col>
                    <xdr:colOff>220980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1" r:id="rId140" name="Check Box 13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39</xdr:row>
                    <xdr:rowOff>7620</xdr:rowOff>
                  </from>
                  <to>
                    <xdr:col>18</xdr:col>
                    <xdr:colOff>220980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2" r:id="rId141" name="Check Box 138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38</xdr:row>
                    <xdr:rowOff>228600</xdr:rowOff>
                  </from>
                  <to>
                    <xdr:col>19</xdr:col>
                    <xdr:colOff>228600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3" r:id="rId142" name="Check Box 139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29</xdr:row>
                    <xdr:rowOff>22860</xdr:rowOff>
                  </from>
                  <to>
                    <xdr:col>17</xdr:col>
                    <xdr:colOff>220980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4" r:id="rId143" name="Check Box 140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30</xdr:row>
                    <xdr:rowOff>7620</xdr:rowOff>
                  </from>
                  <to>
                    <xdr:col>17</xdr:col>
                    <xdr:colOff>220980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5" r:id="rId144" name="Check Box 141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31</xdr:row>
                    <xdr:rowOff>7620</xdr:rowOff>
                  </from>
                  <to>
                    <xdr:col>17</xdr:col>
                    <xdr:colOff>220980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6" r:id="rId145" name="Check Box 142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33</xdr:row>
                    <xdr:rowOff>7620</xdr:rowOff>
                  </from>
                  <to>
                    <xdr:col>17</xdr:col>
                    <xdr:colOff>220980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7" r:id="rId146" name="Check Box 143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32</xdr:row>
                    <xdr:rowOff>7620</xdr:rowOff>
                  </from>
                  <to>
                    <xdr:col>17</xdr:col>
                    <xdr:colOff>220980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8" r:id="rId147" name="Check Box 14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34</xdr:row>
                    <xdr:rowOff>7620</xdr:rowOff>
                  </from>
                  <to>
                    <xdr:col>17</xdr:col>
                    <xdr:colOff>220980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9" r:id="rId148" name="Check Box 145">
              <controlPr locked="0" defaultSize="0" autoFill="0" autoLine="0" autoPict="0">
                <anchor moveWithCells="1" sizeWithCells="1">
                  <from>
                    <xdr:col>17</xdr:col>
                    <xdr:colOff>7620</xdr:colOff>
                    <xdr:row>35</xdr:row>
                    <xdr:rowOff>7620</xdr:rowOff>
                  </from>
                  <to>
                    <xdr:col>17</xdr:col>
                    <xdr:colOff>220980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0" r:id="rId149" name="Check Box 146">
              <controlPr locked="0" defaultSize="0" autoFill="0" autoLine="0" autoPict="0">
                <anchor moveWithCells="1" sizeWithCells="1">
                  <from>
                    <xdr:col>17</xdr:col>
                    <xdr:colOff>7620</xdr:colOff>
                    <xdr:row>36</xdr:row>
                    <xdr:rowOff>7620</xdr:rowOff>
                  </from>
                  <to>
                    <xdr:col>17</xdr:col>
                    <xdr:colOff>220980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1" r:id="rId150" name="Check Box 147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37</xdr:row>
                    <xdr:rowOff>7620</xdr:rowOff>
                  </from>
                  <to>
                    <xdr:col>17</xdr:col>
                    <xdr:colOff>220980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2" r:id="rId151" name="Check Box 148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28</xdr:row>
                    <xdr:rowOff>160020</xdr:rowOff>
                  </from>
                  <to>
                    <xdr:col>19</xdr:col>
                    <xdr:colOff>228600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3" r:id="rId152" name="Check Box 149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29</xdr:row>
                    <xdr:rowOff>236220</xdr:rowOff>
                  </from>
                  <to>
                    <xdr:col>19</xdr:col>
                    <xdr:colOff>228600</xdr:colOff>
                    <xdr:row>30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4" r:id="rId153" name="Check Box 150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30</xdr:row>
                    <xdr:rowOff>236220</xdr:rowOff>
                  </from>
                  <to>
                    <xdr:col>19</xdr:col>
                    <xdr:colOff>228600</xdr:colOff>
                    <xdr:row>31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5" r:id="rId154" name="Check Box 151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31</xdr:row>
                    <xdr:rowOff>236220</xdr:rowOff>
                  </from>
                  <to>
                    <xdr:col>19</xdr:col>
                    <xdr:colOff>228600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6" r:id="rId155" name="Check Box 152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32</xdr:row>
                    <xdr:rowOff>236220</xdr:rowOff>
                  </from>
                  <to>
                    <xdr:col>19</xdr:col>
                    <xdr:colOff>228600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7" r:id="rId156" name="Check Box 153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33</xdr:row>
                    <xdr:rowOff>236220</xdr:rowOff>
                  </from>
                  <to>
                    <xdr:col>19</xdr:col>
                    <xdr:colOff>228600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8" r:id="rId157" name="Check Box 154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34</xdr:row>
                    <xdr:rowOff>236220</xdr:rowOff>
                  </from>
                  <to>
                    <xdr:col>19</xdr:col>
                    <xdr:colOff>228600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9" r:id="rId158" name="Check Box 155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35</xdr:row>
                    <xdr:rowOff>228600</xdr:rowOff>
                  </from>
                  <to>
                    <xdr:col>19</xdr:col>
                    <xdr:colOff>228600</xdr:colOff>
                    <xdr:row>36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0" r:id="rId159" name="Check Box 156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36</xdr:row>
                    <xdr:rowOff>228600</xdr:rowOff>
                  </from>
                  <to>
                    <xdr:col>19</xdr:col>
                    <xdr:colOff>228600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1" r:id="rId160" name="Check Box 157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38</xdr:row>
                    <xdr:rowOff>7620</xdr:rowOff>
                  </from>
                  <to>
                    <xdr:col>15</xdr:col>
                    <xdr:colOff>190500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2" r:id="rId161" name="Check Box 158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38</xdr:row>
                    <xdr:rowOff>7620</xdr:rowOff>
                  </from>
                  <to>
                    <xdr:col>17</xdr:col>
                    <xdr:colOff>220980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3" r:id="rId162" name="Check Box 159">
              <controlPr defaultSize="0" autoFill="0" autoLine="0" autoPict="0">
                <anchor moveWithCells="1" sizeWithCells="1">
                  <from>
                    <xdr:col>19</xdr:col>
                    <xdr:colOff>22860</xdr:colOff>
                    <xdr:row>37</xdr:row>
                    <xdr:rowOff>228600</xdr:rowOff>
                  </from>
                  <to>
                    <xdr:col>19</xdr:col>
                    <xdr:colOff>228600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4" r:id="rId163" name="Check Box 160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38</xdr:row>
                    <xdr:rowOff>22860</xdr:rowOff>
                  </from>
                  <to>
                    <xdr:col>16</xdr:col>
                    <xdr:colOff>266700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5" r:id="rId164" name="Check Box 161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37</xdr:row>
                    <xdr:rowOff>22860</xdr:rowOff>
                  </from>
                  <to>
                    <xdr:col>16</xdr:col>
                    <xdr:colOff>266700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6" r:id="rId165" name="Check Box 162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36</xdr:row>
                    <xdr:rowOff>22860</xdr:rowOff>
                  </from>
                  <to>
                    <xdr:col>16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7" r:id="rId166" name="Check Box 163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35</xdr:row>
                    <xdr:rowOff>22860</xdr:rowOff>
                  </from>
                  <to>
                    <xdr:col>16</xdr:col>
                    <xdr:colOff>266700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8" r:id="rId167" name="Check Box 164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34</xdr:row>
                    <xdr:rowOff>22860</xdr:rowOff>
                  </from>
                  <to>
                    <xdr:col>16</xdr:col>
                    <xdr:colOff>266700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9" r:id="rId168" name="Check Box 165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33</xdr:row>
                    <xdr:rowOff>22860</xdr:rowOff>
                  </from>
                  <to>
                    <xdr:col>16</xdr:col>
                    <xdr:colOff>266700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0" r:id="rId169" name="Check Box 166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32</xdr:row>
                    <xdr:rowOff>22860</xdr:rowOff>
                  </from>
                  <to>
                    <xdr:col>16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1" r:id="rId170" name="Check Box 167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31</xdr:row>
                    <xdr:rowOff>22860</xdr:rowOff>
                  </from>
                  <to>
                    <xdr:col>16</xdr:col>
                    <xdr:colOff>266700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2" r:id="rId171" name="Check Box 168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30</xdr:row>
                    <xdr:rowOff>22860</xdr:rowOff>
                  </from>
                  <to>
                    <xdr:col>16</xdr:col>
                    <xdr:colOff>266700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3" r:id="rId172" name="Check Box 169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29</xdr:row>
                    <xdr:rowOff>22860</xdr:rowOff>
                  </from>
                  <to>
                    <xdr:col>16</xdr:col>
                    <xdr:colOff>266700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4" r:id="rId173" name="Check Box 170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38</xdr:row>
                    <xdr:rowOff>7620</xdr:rowOff>
                  </from>
                  <to>
                    <xdr:col>18</xdr:col>
                    <xdr:colOff>220980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5" r:id="rId174" name="Check Box 171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37</xdr:row>
                    <xdr:rowOff>7620</xdr:rowOff>
                  </from>
                  <to>
                    <xdr:col>18</xdr:col>
                    <xdr:colOff>220980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6" r:id="rId175" name="Check Box 172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36</xdr:row>
                    <xdr:rowOff>7620</xdr:rowOff>
                  </from>
                  <to>
                    <xdr:col>18</xdr:col>
                    <xdr:colOff>220980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7" r:id="rId176" name="Check Box 173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35</xdr:row>
                    <xdr:rowOff>7620</xdr:rowOff>
                  </from>
                  <to>
                    <xdr:col>18</xdr:col>
                    <xdr:colOff>220980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8" r:id="rId177" name="Check Box 174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34</xdr:row>
                    <xdr:rowOff>7620</xdr:rowOff>
                  </from>
                  <to>
                    <xdr:col>18</xdr:col>
                    <xdr:colOff>220980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9" r:id="rId178" name="Check Box 175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33</xdr:row>
                    <xdr:rowOff>7620</xdr:rowOff>
                  </from>
                  <to>
                    <xdr:col>18</xdr:col>
                    <xdr:colOff>220980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0" r:id="rId179" name="Check Box 176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32</xdr:row>
                    <xdr:rowOff>7620</xdr:rowOff>
                  </from>
                  <to>
                    <xdr:col>18</xdr:col>
                    <xdr:colOff>220980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1" r:id="rId180" name="Check Box 177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31</xdr:row>
                    <xdr:rowOff>7620</xdr:rowOff>
                  </from>
                  <to>
                    <xdr:col>18</xdr:col>
                    <xdr:colOff>220980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2" r:id="rId181" name="Check Box 178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30</xdr:row>
                    <xdr:rowOff>7620</xdr:rowOff>
                  </from>
                  <to>
                    <xdr:col>18</xdr:col>
                    <xdr:colOff>220980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3" r:id="rId182" name="Check Box 179">
              <controlPr defaultSize="0" autoFill="0" autoLine="0" autoPict="0">
                <anchor moveWithCells="1" sizeWithCells="1">
                  <from>
                    <xdr:col>18</xdr:col>
                    <xdr:colOff>7620</xdr:colOff>
                    <xdr:row>29</xdr:row>
                    <xdr:rowOff>7620</xdr:rowOff>
                  </from>
                  <to>
                    <xdr:col>18</xdr:col>
                    <xdr:colOff>220980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4" r:id="rId183" name="Check Box 180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37</xdr:row>
                    <xdr:rowOff>7620</xdr:rowOff>
                  </from>
                  <to>
                    <xdr:col>15</xdr:col>
                    <xdr:colOff>190500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5" r:id="rId184" name="Check Box 181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36</xdr:row>
                    <xdr:rowOff>7620</xdr:rowOff>
                  </from>
                  <to>
                    <xdr:col>15</xdr:col>
                    <xdr:colOff>190500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6" r:id="rId185" name="Check Box 182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35</xdr:row>
                    <xdr:rowOff>7620</xdr:rowOff>
                  </from>
                  <to>
                    <xdr:col>15</xdr:col>
                    <xdr:colOff>190500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7" r:id="rId186" name="Check Box 183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34</xdr:row>
                    <xdr:rowOff>7620</xdr:rowOff>
                  </from>
                  <to>
                    <xdr:col>15</xdr:col>
                    <xdr:colOff>190500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8" r:id="rId187" name="Check Box 184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33</xdr:row>
                    <xdr:rowOff>7620</xdr:rowOff>
                  </from>
                  <to>
                    <xdr:col>15</xdr:col>
                    <xdr:colOff>190500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9" r:id="rId188" name="Check Box 185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32</xdr:row>
                    <xdr:rowOff>7620</xdr:rowOff>
                  </from>
                  <to>
                    <xdr:col>15</xdr:col>
                    <xdr:colOff>190500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0" r:id="rId189" name="Check Box 186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31</xdr:row>
                    <xdr:rowOff>7620</xdr:rowOff>
                  </from>
                  <to>
                    <xdr:col>15</xdr:col>
                    <xdr:colOff>190500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1" r:id="rId190" name="Check Box 187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30</xdr:row>
                    <xdr:rowOff>7620</xdr:rowOff>
                  </from>
                  <to>
                    <xdr:col>15</xdr:col>
                    <xdr:colOff>190500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2" r:id="rId191" name="Check Box 188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29</xdr:row>
                    <xdr:rowOff>7620</xdr:rowOff>
                  </from>
                  <to>
                    <xdr:col>15</xdr:col>
                    <xdr:colOff>190500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3" r:id="rId192" name="Check Box 189">
              <controlPr defaultSize="0" autoFill="0" autoLine="0" autoPict="0">
                <anchor moveWithCells="1">
                  <from>
                    <xdr:col>6</xdr:col>
                    <xdr:colOff>60960</xdr:colOff>
                    <xdr:row>15</xdr:row>
                    <xdr:rowOff>7620</xdr:rowOff>
                  </from>
                  <to>
                    <xdr:col>7</xdr:col>
                    <xdr:colOff>83820</xdr:colOff>
                    <xdr:row>16</xdr:row>
                    <xdr:rowOff>99060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185F3FD5-7178-488B-8970-DB3396BC7D67}">
            <xm:f>$P14='Feuil1 (2)'!$AO$11</xm:f>
            <x14:dxf>
              <numFmt numFmtId="3" formatCode="#,##0"/>
            </x14:dxf>
          </x14:cfRule>
          <xm:sqref>AD14:AF14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300-00000B000000}">
          <x14:formula1>
            <xm:f>'Feuil1 (2)'!$AG$44:$AG$62</xm:f>
          </x14:formula1>
          <xm:sqref>D58:D80</xm:sqref>
        </x14:dataValidation>
        <x14:dataValidation type="list" allowBlank="1" showInputMessage="1" showErrorMessage="1" xr:uid="{00000000-0002-0000-0300-00000C000000}">
          <x14:formula1>
            <xm:f>'Feuil1 (2)'!$AG$44:$AG$63</xm:f>
          </x14:formula1>
          <xm:sqref>D30:D40</xm:sqref>
        </x14:dataValidation>
        <x14:dataValidation type="list" allowBlank="1" showDropDown="1" showInputMessage="1" showErrorMessage="1" errorTitle="Option" error="Ce Numéro n'est pas une option Valide" xr:uid="{00000000-0002-0000-0300-00000D000000}">
          <x14:formula1>
            <xm:f>'Feuil1 (2)'!AB$4:AB$29</xm:f>
          </x14:formula1>
          <xm:sqref>C14:C15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P158"/>
  <sheetViews>
    <sheetView zoomScale="91" zoomScaleNormal="91" workbookViewId="0">
      <selection activeCell="S31" sqref="S31"/>
    </sheetView>
  </sheetViews>
  <sheetFormatPr baseColWidth="10" defaultColWidth="11.44140625" defaultRowHeight="13.2" x14ac:dyDescent="0.25"/>
  <cols>
    <col min="13" max="13" width="20.33203125" customWidth="1"/>
  </cols>
  <sheetData>
    <row r="1" spans="1:13" x14ac:dyDescent="0.25">
      <c r="M1" s="377"/>
    </row>
    <row r="2" spans="1:13" ht="14.25" customHeight="1" x14ac:dyDescent="0.25">
      <c r="A2" s="956" t="s">
        <v>9216</v>
      </c>
      <c r="B2" s="956"/>
      <c r="C2" s="956"/>
      <c r="D2" s="956"/>
      <c r="E2" s="956"/>
      <c r="F2" s="956"/>
      <c r="G2" s="956"/>
      <c r="H2" s="956"/>
      <c r="J2" s="544"/>
      <c r="K2" s="544"/>
      <c r="L2" s="544"/>
      <c r="M2" s="377"/>
    </row>
    <row r="3" spans="1:13" ht="15" customHeight="1" x14ac:dyDescent="0.25">
      <c r="A3" s="956"/>
      <c r="B3" s="956"/>
      <c r="C3" s="956"/>
      <c r="D3" s="956"/>
      <c r="E3" s="956"/>
      <c r="F3" s="956"/>
      <c r="G3" s="956"/>
      <c r="H3" s="956"/>
      <c r="I3" s="118"/>
      <c r="J3" s="544"/>
      <c r="K3" s="544"/>
      <c r="L3" s="544"/>
      <c r="M3" s="377"/>
    </row>
    <row r="4" spans="1:13" ht="13.8" x14ac:dyDescent="0.25">
      <c r="A4" s="449"/>
      <c r="M4" s="377"/>
    </row>
    <row r="5" spans="1:13" ht="13.8" x14ac:dyDescent="0.25">
      <c r="A5" s="449"/>
      <c r="M5" s="377"/>
    </row>
    <row r="6" spans="1:13" ht="13.8" x14ac:dyDescent="0.25">
      <c r="A6" s="449"/>
    </row>
    <row r="7" spans="1:13" ht="13.8" x14ac:dyDescent="0.25">
      <c r="A7" s="449"/>
    </row>
    <row r="8" spans="1:13" ht="13.8" x14ac:dyDescent="0.25">
      <c r="A8" s="449"/>
    </row>
    <row r="9" spans="1:13" ht="13.8" x14ac:dyDescent="0.25">
      <c r="A9" s="449"/>
    </row>
    <row r="10" spans="1:13" ht="13.8" x14ac:dyDescent="0.25">
      <c r="A10" s="449"/>
    </row>
    <row r="11" spans="1:13" ht="13.8" x14ac:dyDescent="0.25">
      <c r="A11" s="449"/>
    </row>
    <row r="12" spans="1:13" ht="13.8" x14ac:dyDescent="0.25">
      <c r="A12" s="449"/>
    </row>
    <row r="13" spans="1:13" ht="13.8" x14ac:dyDescent="0.25">
      <c r="A13" s="449"/>
    </row>
    <row r="14" spans="1:13" ht="13.8" x14ac:dyDescent="0.25">
      <c r="A14" s="449"/>
    </row>
    <row r="15" spans="1:13" ht="13.8" x14ac:dyDescent="0.25">
      <c r="A15" s="449"/>
    </row>
    <row r="16" spans="1:13" ht="13.8" x14ac:dyDescent="0.25">
      <c r="A16" s="449"/>
    </row>
    <row r="17" spans="1:1" ht="13.8" x14ac:dyDescent="0.25">
      <c r="A17" s="449"/>
    </row>
    <row r="18" spans="1:1" ht="13.8" x14ac:dyDescent="0.25">
      <c r="A18" s="449"/>
    </row>
    <row r="19" spans="1:1" ht="13.8" x14ac:dyDescent="0.25">
      <c r="A19" s="449"/>
    </row>
    <row r="20" spans="1:1" ht="13.8" x14ac:dyDescent="0.25">
      <c r="A20" s="449"/>
    </row>
    <row r="21" spans="1:1" ht="13.8" x14ac:dyDescent="0.25">
      <c r="A21" s="449"/>
    </row>
    <row r="22" spans="1:1" ht="13.8" x14ac:dyDescent="0.25">
      <c r="A22" s="449"/>
    </row>
    <row r="23" spans="1:1" ht="13.8" x14ac:dyDescent="0.25">
      <c r="A23" s="449"/>
    </row>
    <row r="24" spans="1:1" ht="13.8" x14ac:dyDescent="0.25">
      <c r="A24" s="449"/>
    </row>
    <row r="25" spans="1:1" ht="13.8" x14ac:dyDescent="0.25">
      <c r="A25" s="449"/>
    </row>
    <row r="26" spans="1:1" ht="13.8" x14ac:dyDescent="0.25">
      <c r="A26" s="449"/>
    </row>
    <row r="27" spans="1:1" ht="13.8" x14ac:dyDescent="0.25">
      <c r="A27" s="449"/>
    </row>
    <row r="28" spans="1:1" ht="13.8" x14ac:dyDescent="0.25">
      <c r="A28" s="449"/>
    </row>
    <row r="29" spans="1:1" ht="13.8" x14ac:dyDescent="0.25">
      <c r="A29" s="449"/>
    </row>
    <row r="30" spans="1:1" ht="13.8" x14ac:dyDescent="0.25">
      <c r="A30" s="449"/>
    </row>
    <row r="31" spans="1:1" ht="13.8" x14ac:dyDescent="0.25">
      <c r="A31" s="449"/>
    </row>
    <row r="32" spans="1:1" ht="13.8" x14ac:dyDescent="0.25">
      <c r="A32" s="449"/>
    </row>
    <row r="33" spans="1:1" ht="13.8" x14ac:dyDescent="0.25">
      <c r="A33" s="449"/>
    </row>
    <row r="34" spans="1:1" ht="13.8" x14ac:dyDescent="0.25">
      <c r="A34" s="449"/>
    </row>
    <row r="35" spans="1:1" ht="13.8" x14ac:dyDescent="0.25">
      <c r="A35" s="449"/>
    </row>
    <row r="36" spans="1:1" ht="13.8" x14ac:dyDescent="0.25">
      <c r="A36" s="449"/>
    </row>
    <row r="37" spans="1:1" ht="13.8" x14ac:dyDescent="0.25">
      <c r="A37" s="449"/>
    </row>
    <row r="38" spans="1:1" ht="13.8" x14ac:dyDescent="0.25">
      <c r="A38" s="449"/>
    </row>
    <row r="39" spans="1:1" ht="13.8" x14ac:dyDescent="0.25">
      <c r="A39" s="449"/>
    </row>
    <row r="40" spans="1:1" ht="13.8" x14ac:dyDescent="0.25">
      <c r="A40" s="449"/>
    </row>
    <row r="41" spans="1:1" ht="13.8" x14ac:dyDescent="0.25">
      <c r="A41" s="449"/>
    </row>
    <row r="42" spans="1:1" ht="13.8" x14ac:dyDescent="0.25">
      <c r="A42" s="449"/>
    </row>
    <row r="43" spans="1:1" ht="13.8" x14ac:dyDescent="0.25">
      <c r="A43" s="449"/>
    </row>
    <row r="44" spans="1:1" ht="13.8" x14ac:dyDescent="0.25">
      <c r="A44" s="449"/>
    </row>
    <row r="83" spans="1:16" x14ac:dyDescent="0.25">
      <c r="A83" s="952" t="s">
        <v>9181</v>
      </c>
      <c r="B83" s="952"/>
      <c r="C83" s="952"/>
      <c r="D83" s="952"/>
      <c r="E83" s="952"/>
      <c r="F83" s="952"/>
      <c r="G83" s="952"/>
      <c r="H83" s="952"/>
      <c r="I83" s="952"/>
      <c r="J83" s="952"/>
      <c r="K83" s="952"/>
    </row>
    <row r="84" spans="1:16" x14ac:dyDescent="0.25">
      <c r="A84" s="952"/>
      <c r="B84" s="952"/>
      <c r="C84" s="952"/>
      <c r="D84" s="952"/>
      <c r="E84" s="952"/>
      <c r="F84" s="952"/>
      <c r="G84" s="952"/>
      <c r="H84" s="952"/>
      <c r="I84" s="952"/>
      <c r="J84" s="952"/>
      <c r="K84" s="952"/>
    </row>
    <row r="85" spans="1:16" ht="13.8" thickBot="1" x14ac:dyDescent="0.3"/>
    <row r="86" spans="1:16" ht="16.2" thickBot="1" x14ac:dyDescent="0.35">
      <c r="A86" s="953" t="s">
        <v>9213</v>
      </c>
      <c r="B86" s="954"/>
      <c r="C86" s="954"/>
      <c r="D86" s="954"/>
      <c r="E86" s="954"/>
      <c r="F86" s="954"/>
      <c r="G86" s="954"/>
      <c r="H86" s="954"/>
      <c r="I86" s="954"/>
      <c r="J86" s="954"/>
      <c r="K86" s="954"/>
      <c r="L86" s="954"/>
      <c r="M86" s="954"/>
      <c r="N86" s="954"/>
      <c r="O86" s="954"/>
      <c r="P86" s="955"/>
    </row>
    <row r="157" spans="12:15" ht="12.75" customHeight="1" x14ac:dyDescent="0.25">
      <c r="L157" s="348"/>
      <c r="M157" s="348"/>
      <c r="N157" s="348"/>
      <c r="O157" s="348"/>
    </row>
    <row r="158" spans="12:15" x14ac:dyDescent="0.25">
      <c r="L158" s="348"/>
      <c r="M158" s="348"/>
      <c r="N158" s="348"/>
      <c r="O158" s="348"/>
    </row>
  </sheetData>
  <sheetProtection insertHyperlinks="0"/>
  <mergeCells count="3">
    <mergeCell ref="A83:K84"/>
    <mergeCell ref="A86:P86"/>
    <mergeCell ref="A2:H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>
    <tabColor rgb="FFFFBF61"/>
  </sheetPr>
  <dimension ref="B1:P113"/>
  <sheetViews>
    <sheetView zoomScaleNormal="100" workbookViewId="0">
      <selection activeCell="T45" sqref="T45"/>
    </sheetView>
  </sheetViews>
  <sheetFormatPr baseColWidth="10" defaultRowHeight="13.2" x14ac:dyDescent="0.25"/>
  <cols>
    <col min="1" max="1" width="2.5546875" customWidth="1"/>
    <col min="2" max="2" width="17.44140625" customWidth="1"/>
    <col min="4" max="4" width="11.44140625" customWidth="1"/>
    <col min="7" max="7" width="14.44140625" customWidth="1"/>
    <col min="8" max="8" width="15.44140625" customWidth="1"/>
    <col min="14" max="14" width="11.44140625"/>
    <col min="15" max="16" width="11.44140625" style="377" hidden="1" customWidth="1"/>
    <col min="17" max="17" width="11.44140625"/>
  </cols>
  <sheetData>
    <row r="1" spans="2:16" ht="7.5" customHeight="1" thickBot="1" x14ac:dyDescent="0.3"/>
    <row r="2" spans="2:16" s="381" customFormat="1" ht="26.25" customHeight="1" thickBot="1" x14ac:dyDescent="0.3">
      <c r="B2" s="978" t="s">
        <v>9126</v>
      </c>
      <c r="C2" s="979"/>
      <c r="D2" s="979"/>
      <c r="E2" s="979"/>
      <c r="F2" s="979"/>
      <c r="G2" s="979"/>
      <c r="H2" s="979"/>
      <c r="I2" s="979"/>
      <c r="J2" s="980"/>
      <c r="O2" s="410"/>
      <c r="P2" s="410"/>
    </row>
    <row r="4" spans="2:16" x14ac:dyDescent="0.25">
      <c r="B4" s="995" t="s">
        <v>9127</v>
      </c>
      <c r="C4" s="995"/>
      <c r="D4" s="995"/>
      <c r="E4" s="995"/>
      <c r="F4" s="995"/>
      <c r="G4" s="995"/>
      <c r="H4" s="995"/>
      <c r="I4" s="995"/>
      <c r="J4" s="995"/>
    </row>
    <row r="5" spans="2:16" x14ac:dyDescent="0.25">
      <c r="B5" s="995"/>
      <c r="C5" s="995"/>
      <c r="D5" s="995"/>
      <c r="E5" s="995"/>
      <c r="F5" s="995"/>
      <c r="G5" s="995"/>
      <c r="H5" s="995"/>
      <c r="I5" s="995"/>
      <c r="J5" s="995"/>
    </row>
    <row r="6" spans="2:16" ht="4.5" customHeight="1" x14ac:dyDescent="0.25"/>
    <row r="7" spans="2:16" ht="5.25" customHeight="1" x14ac:dyDescent="0.25"/>
    <row r="8" spans="2:16" ht="18" customHeight="1" x14ac:dyDescent="0.25">
      <c r="C8" s="371" t="s">
        <v>9214</v>
      </c>
      <c r="D8" s="379" t="s">
        <v>9129</v>
      </c>
      <c r="E8" s="371" t="s">
        <v>9215</v>
      </c>
    </row>
    <row r="9" spans="2:16" s="118" customFormat="1" ht="18" customHeight="1" x14ac:dyDescent="0.25">
      <c r="C9" s="118" t="s">
        <v>9128</v>
      </c>
      <c r="D9" s="379" t="s">
        <v>9129</v>
      </c>
      <c r="E9" s="118" t="s">
        <v>9130</v>
      </c>
      <c r="O9" s="409"/>
      <c r="P9" s="409"/>
    </row>
    <row r="10" spans="2:16" s="118" customFormat="1" ht="18" customHeight="1" x14ac:dyDescent="0.25">
      <c r="C10" s="118" t="s">
        <v>9131</v>
      </c>
      <c r="D10" s="379" t="s">
        <v>9129</v>
      </c>
      <c r="E10" s="118" t="s">
        <v>9132</v>
      </c>
      <c r="O10" s="409"/>
      <c r="P10" s="409"/>
    </row>
    <row r="11" spans="2:16" s="118" customFormat="1" ht="18" customHeight="1" x14ac:dyDescent="0.25">
      <c r="C11" s="118" t="s">
        <v>9133</v>
      </c>
      <c r="D11" s="379" t="s">
        <v>9129</v>
      </c>
      <c r="E11" s="118" t="s">
        <v>9134</v>
      </c>
      <c r="O11" s="409"/>
      <c r="P11" s="409"/>
    </row>
    <row r="12" spans="2:16" s="118" customFormat="1" ht="18" customHeight="1" x14ac:dyDescent="0.25">
      <c r="C12" s="118" t="s">
        <v>9135</v>
      </c>
      <c r="D12" s="379" t="s">
        <v>9129</v>
      </c>
      <c r="E12" s="118" t="s">
        <v>9136</v>
      </c>
      <c r="O12" s="409"/>
      <c r="P12" s="409"/>
    </row>
    <row r="13" spans="2:16" s="118" customFormat="1" ht="18" customHeight="1" x14ac:dyDescent="0.25">
      <c r="C13" s="118" t="s">
        <v>9137</v>
      </c>
      <c r="D13" s="379" t="s">
        <v>9129</v>
      </c>
      <c r="E13" s="118" t="s">
        <v>9138</v>
      </c>
      <c r="O13" s="409"/>
      <c r="P13" s="409"/>
    </row>
    <row r="14" spans="2:16" s="118" customFormat="1" ht="18" customHeight="1" x14ac:dyDescent="0.25">
      <c r="C14" s="118" t="s">
        <v>9139</v>
      </c>
      <c r="D14" s="379" t="s">
        <v>9129</v>
      </c>
      <c r="E14" s="992"/>
      <c r="F14" s="966"/>
      <c r="G14" s="966"/>
      <c r="H14" s="966"/>
      <c r="I14" s="966"/>
      <c r="O14" s="409"/>
      <c r="P14" s="409"/>
    </row>
    <row r="15" spans="2:16" ht="13.8" thickBot="1" x14ac:dyDescent="0.3"/>
    <row r="16" spans="2:16" ht="13.8" thickBot="1" x14ac:dyDescent="0.3">
      <c r="B16" s="963" t="s">
        <v>9140</v>
      </c>
      <c r="C16" s="963"/>
      <c r="D16" s="963"/>
      <c r="E16" s="963"/>
      <c r="F16" s="963"/>
      <c r="G16" s="963"/>
      <c r="H16" s="963"/>
      <c r="I16" s="375"/>
    </row>
    <row r="17" spans="2:16" ht="13.8" thickBot="1" x14ac:dyDescent="0.3"/>
    <row r="18" spans="2:16" ht="13.8" thickBot="1" x14ac:dyDescent="0.3">
      <c r="B18" s="961" t="s">
        <v>9157</v>
      </c>
      <c r="C18" s="962"/>
      <c r="D18" s="962"/>
      <c r="E18" s="962"/>
      <c r="F18" s="962"/>
      <c r="G18" s="962"/>
      <c r="H18" s="336" t="s">
        <v>9158</v>
      </c>
      <c r="I18" s="375"/>
    </row>
    <row r="19" spans="2:16" x14ac:dyDescent="0.25">
      <c r="B19" s="962"/>
      <c r="C19" s="962"/>
      <c r="D19" s="962"/>
      <c r="P19" s="377" t="b">
        <v>1</v>
      </c>
    </row>
    <row r="20" spans="2:16" s="118" customFormat="1" ht="20.25" customHeight="1" x14ac:dyDescent="0.25">
      <c r="B20" s="409" t="s">
        <v>9161</v>
      </c>
      <c r="C20" s="409" t="s">
        <v>9165</v>
      </c>
      <c r="D20" s="391"/>
      <c r="E20" s="964" t="s">
        <v>9162</v>
      </c>
      <c r="F20" s="964"/>
      <c r="G20" s="967"/>
      <c r="H20" s="968"/>
      <c r="I20" s="968"/>
      <c r="O20" s="411" t="s">
        <v>9166</v>
      </c>
      <c r="P20" s="409" t="b">
        <v>0</v>
      </c>
    </row>
    <row r="21" spans="2:16" ht="12" customHeight="1" x14ac:dyDescent="0.25">
      <c r="O21" s="412" t="s">
        <v>9167</v>
      </c>
      <c r="P21" s="377" t="b">
        <v>0</v>
      </c>
    </row>
    <row r="22" spans="2:16" s="118" customFormat="1" ht="20.25" customHeight="1" x14ac:dyDescent="0.25">
      <c r="B22" s="965" t="s">
        <v>9164</v>
      </c>
      <c r="C22" s="965"/>
      <c r="D22" s="938" t="s">
        <v>9163</v>
      </c>
      <c r="E22" s="938"/>
      <c r="F22" s="966"/>
      <c r="G22" s="966"/>
      <c r="H22" s="371" t="s">
        <v>9159</v>
      </c>
      <c r="I22" s="380"/>
      <c r="O22" s="409"/>
      <c r="P22" s="409"/>
    </row>
    <row r="24" spans="2:16" x14ac:dyDescent="0.25">
      <c r="B24" s="963" t="s">
        <v>9141</v>
      </c>
      <c r="C24" s="963"/>
      <c r="D24" s="963"/>
      <c r="E24" s="963"/>
      <c r="F24" s="963"/>
      <c r="G24" s="963"/>
      <c r="H24" s="963"/>
    </row>
    <row r="26" spans="2:16" ht="22.5" customHeight="1" x14ac:dyDescent="0.25">
      <c r="B26" s="372" t="s">
        <v>9169</v>
      </c>
      <c r="C26" s="372"/>
      <c r="D26" s="372" t="s">
        <v>9168</v>
      </c>
      <c r="E26" s="372"/>
    </row>
    <row r="27" spans="2:16" ht="26.4" x14ac:dyDescent="0.25">
      <c r="B27" s="993" t="s">
        <v>9142</v>
      </c>
      <c r="C27" s="994"/>
      <c r="D27" s="373" t="s">
        <v>9143</v>
      </c>
      <c r="E27" s="373" t="s">
        <v>9144</v>
      </c>
      <c r="F27" s="373" t="s">
        <v>9145</v>
      </c>
      <c r="G27" s="373" t="s">
        <v>9146</v>
      </c>
      <c r="H27" s="373" t="s">
        <v>9147</v>
      </c>
    </row>
    <row r="28" spans="2:16" x14ac:dyDescent="0.25">
      <c r="B28" s="972"/>
      <c r="C28" s="972"/>
      <c r="D28" s="126"/>
      <c r="E28" s="126"/>
      <c r="F28" s="126"/>
      <c r="G28" s="126"/>
      <c r="H28" s="126"/>
    </row>
    <row r="29" spans="2:16" x14ac:dyDescent="0.25">
      <c r="B29" s="972"/>
      <c r="C29" s="972"/>
      <c r="D29" s="126"/>
      <c r="E29" s="126"/>
      <c r="F29" s="126"/>
      <c r="G29" s="126"/>
      <c r="H29" s="126"/>
    </row>
    <row r="30" spans="2:16" x14ac:dyDescent="0.25">
      <c r="B30" s="972"/>
      <c r="C30" s="972"/>
      <c r="D30" s="126"/>
      <c r="E30" s="126"/>
      <c r="F30" s="126"/>
      <c r="G30" s="126"/>
      <c r="H30" s="126"/>
    </row>
    <row r="31" spans="2:16" x14ac:dyDescent="0.25">
      <c r="B31" s="972"/>
      <c r="C31" s="972"/>
      <c r="D31" s="126"/>
      <c r="E31" s="126"/>
      <c r="F31" s="126"/>
      <c r="G31" s="126"/>
      <c r="H31" s="126"/>
    </row>
    <row r="32" spans="2:16" x14ac:dyDescent="0.25">
      <c r="B32" s="972"/>
      <c r="C32" s="972"/>
      <c r="D32" s="126"/>
      <c r="E32" s="126"/>
      <c r="F32" s="126"/>
      <c r="G32" s="126"/>
      <c r="H32" s="126"/>
    </row>
    <row r="33" spans="2:16" x14ac:dyDescent="0.25">
      <c r="B33" s="972"/>
      <c r="C33" s="972"/>
      <c r="D33" s="126"/>
      <c r="E33" s="126"/>
      <c r="F33" s="126"/>
      <c r="G33" s="126"/>
      <c r="H33" s="126"/>
    </row>
    <row r="34" spans="2:16" x14ac:dyDescent="0.25">
      <c r="B34" s="972"/>
      <c r="C34" s="972"/>
      <c r="D34" s="126"/>
      <c r="E34" s="126"/>
      <c r="F34" s="126"/>
      <c r="G34" s="126"/>
      <c r="H34" s="126"/>
    </row>
    <row r="35" spans="2:16" x14ac:dyDescent="0.25">
      <c r="B35" s="972"/>
      <c r="C35" s="972"/>
      <c r="D35" s="126"/>
      <c r="E35" s="126"/>
      <c r="F35" s="126"/>
      <c r="G35" s="126"/>
      <c r="H35" s="126"/>
    </row>
    <row r="37" spans="2:16" ht="18" customHeight="1" x14ac:dyDescent="0.25">
      <c r="B37" s="982" t="s">
        <v>9172</v>
      </c>
      <c r="C37" s="982"/>
      <c r="D37" s="982"/>
      <c r="E37" s="982"/>
      <c r="F37" s="982"/>
      <c r="G37" s="376"/>
      <c r="H37" s="292" t="s">
        <v>9170</v>
      </c>
      <c r="O37" s="412" t="s">
        <v>2262</v>
      </c>
      <c r="P37" s="377" t="b">
        <v>0</v>
      </c>
    </row>
    <row r="38" spans="2:16" s="118" customFormat="1" ht="24" customHeight="1" x14ac:dyDescent="0.25">
      <c r="B38" s="982" t="s">
        <v>9171</v>
      </c>
      <c r="C38" s="982"/>
      <c r="D38" s="982"/>
      <c r="E38" s="982"/>
      <c r="F38" s="982"/>
      <c r="G38" s="967"/>
      <c r="H38" s="968"/>
      <c r="I38" s="968"/>
      <c r="J38" s="968"/>
      <c r="O38" s="411" t="s">
        <v>9174</v>
      </c>
      <c r="P38" s="409" t="b">
        <v>0</v>
      </c>
    </row>
    <row r="39" spans="2:16" x14ac:dyDescent="0.25">
      <c r="B39" t="s">
        <v>9148</v>
      </c>
      <c r="G39" s="377"/>
    </row>
    <row r="40" spans="2:16" x14ac:dyDescent="0.25">
      <c r="B40" s="983"/>
      <c r="C40" s="984"/>
      <c r="D40" s="984"/>
      <c r="E40" s="984"/>
      <c r="F40" s="984"/>
      <c r="G40" s="984"/>
      <c r="H40" s="984"/>
      <c r="I40" s="984"/>
      <c r="J40" s="985"/>
    </row>
    <row r="41" spans="2:16" x14ac:dyDescent="0.25">
      <c r="B41" s="986"/>
      <c r="C41" s="987"/>
      <c r="D41" s="987"/>
      <c r="E41" s="987"/>
      <c r="F41" s="987"/>
      <c r="G41" s="987"/>
      <c r="H41" s="987"/>
      <c r="I41" s="987"/>
      <c r="J41" s="988"/>
    </row>
    <row r="42" spans="2:16" x14ac:dyDescent="0.25">
      <c r="B42" s="989"/>
      <c r="C42" s="990"/>
      <c r="D42" s="990"/>
      <c r="E42" s="990"/>
      <c r="F42" s="990"/>
      <c r="G42" s="990"/>
      <c r="H42" s="990"/>
      <c r="I42" s="990"/>
      <c r="J42" s="991"/>
    </row>
    <row r="43" spans="2:16" x14ac:dyDescent="0.25">
      <c r="B43" s="370"/>
      <c r="C43" s="370"/>
      <c r="D43" s="370"/>
      <c r="E43" s="370"/>
      <c r="F43" s="370"/>
      <c r="G43" s="370"/>
    </row>
    <row r="44" spans="2:16" ht="13.8" x14ac:dyDescent="0.25">
      <c r="B44" s="372" t="s">
        <v>9149</v>
      </c>
    </row>
    <row r="45" spans="2:16" ht="12.75" customHeight="1" x14ac:dyDescent="0.25">
      <c r="B45" s="981" t="s">
        <v>9150</v>
      </c>
      <c r="C45" s="981"/>
      <c r="D45" s="981"/>
      <c r="E45" s="981"/>
      <c r="F45" s="981"/>
      <c r="G45" s="981"/>
      <c r="H45" s="981"/>
      <c r="I45" s="981"/>
      <c r="J45" s="981"/>
      <c r="K45" s="374"/>
    </row>
    <row r="46" spans="2:16" x14ac:dyDescent="0.25">
      <c r="B46" s="981"/>
      <c r="C46" s="981"/>
      <c r="D46" s="981"/>
      <c r="E46" s="981"/>
      <c r="F46" s="981"/>
      <c r="G46" s="981"/>
      <c r="H46" s="981"/>
      <c r="I46" s="981"/>
      <c r="J46" s="981"/>
      <c r="K46" s="374"/>
    </row>
    <row r="47" spans="2:16" x14ac:dyDescent="0.25">
      <c r="B47" t="s">
        <v>9151</v>
      </c>
    </row>
    <row r="48" spans="2:16" ht="13.8" thickBot="1" x14ac:dyDescent="0.3"/>
    <row r="49" spans="2:10" ht="13.8" thickBot="1" x14ac:dyDescent="0.3">
      <c r="B49" s="969" t="s">
        <v>9152</v>
      </c>
      <c r="C49" s="970"/>
      <c r="D49" s="971"/>
      <c r="E49" s="969" t="s">
        <v>9153</v>
      </c>
      <c r="F49" s="970"/>
      <c r="G49" s="971"/>
      <c r="H49" s="969" t="s">
        <v>9154</v>
      </c>
      <c r="I49" s="971"/>
    </row>
    <row r="50" spans="2:10" ht="21.75" customHeight="1" x14ac:dyDescent="0.25">
      <c r="B50" s="960"/>
      <c r="C50" s="960"/>
      <c r="D50" s="960"/>
      <c r="E50" s="960"/>
      <c r="F50" s="960"/>
      <c r="G50" s="960"/>
      <c r="H50" s="960"/>
      <c r="I50" s="960"/>
    </row>
    <row r="51" spans="2:10" ht="21.75" customHeight="1" x14ac:dyDescent="0.25">
      <c r="B51" s="972"/>
      <c r="C51" s="972"/>
      <c r="D51" s="972"/>
      <c r="E51" s="972"/>
      <c r="F51" s="972"/>
      <c r="G51" s="972"/>
      <c r="H51" s="972"/>
      <c r="I51" s="972"/>
    </row>
    <row r="52" spans="2:10" ht="21.75" customHeight="1" x14ac:dyDescent="0.25">
      <c r="B52" s="972"/>
      <c r="C52" s="972"/>
      <c r="D52" s="972"/>
      <c r="E52" s="972"/>
      <c r="F52" s="972"/>
      <c r="G52" s="972"/>
      <c r="H52" s="972"/>
      <c r="I52" s="972"/>
    </row>
    <row r="56" spans="2:10" ht="15.6" x14ac:dyDescent="0.3">
      <c r="B56" s="977" t="s">
        <v>9173</v>
      </c>
      <c r="C56" s="977"/>
      <c r="D56" s="977"/>
      <c r="E56" s="977"/>
      <c r="F56" s="977"/>
      <c r="G56" s="977"/>
      <c r="H56" s="977"/>
    </row>
    <row r="57" spans="2:10" ht="15.6" x14ac:dyDescent="0.3">
      <c r="B57" s="392"/>
      <c r="C57" s="392"/>
      <c r="D57" s="392"/>
      <c r="E57" s="392"/>
      <c r="F57" s="392"/>
      <c r="G57" s="392"/>
      <c r="H57" s="392"/>
    </row>
    <row r="58" spans="2:10" x14ac:dyDescent="0.25">
      <c r="B58" s="973" t="s">
        <v>9180</v>
      </c>
      <c r="C58" s="963"/>
      <c r="D58" s="963"/>
      <c r="E58" s="963"/>
      <c r="F58" s="963"/>
      <c r="G58" s="963"/>
      <c r="H58" s="963"/>
    </row>
    <row r="59" spans="2:10" ht="12" customHeight="1" x14ac:dyDescent="0.3">
      <c r="B59" s="382"/>
      <c r="C59" s="382"/>
      <c r="D59" s="382"/>
      <c r="E59" s="382"/>
      <c r="F59" s="382"/>
      <c r="G59" s="382"/>
      <c r="H59" s="382"/>
    </row>
    <row r="60" spans="2:10" ht="22.5" customHeight="1" thickBot="1" x14ac:dyDescent="0.3">
      <c r="B60" s="372" t="s">
        <v>9169</v>
      </c>
      <c r="C60" s="372"/>
      <c r="D60" s="372" t="s">
        <v>9168</v>
      </c>
      <c r="E60" s="372"/>
    </row>
    <row r="61" spans="2:10" ht="27" thickBot="1" x14ac:dyDescent="0.3">
      <c r="B61" s="957" t="s">
        <v>9142</v>
      </c>
      <c r="C61" s="958"/>
      <c r="D61" s="386" t="s">
        <v>9143</v>
      </c>
      <c r="E61" s="386" t="s">
        <v>9144</v>
      </c>
      <c r="F61" s="386" t="s">
        <v>9145</v>
      </c>
      <c r="G61" s="386" t="s">
        <v>9146</v>
      </c>
      <c r="H61" s="387" t="s">
        <v>9147</v>
      </c>
    </row>
    <row r="62" spans="2:10" x14ac:dyDescent="0.25">
      <c r="B62" s="959"/>
      <c r="C62" s="960"/>
      <c r="D62" s="378"/>
      <c r="E62" s="378"/>
      <c r="F62" s="378"/>
      <c r="G62" s="378"/>
      <c r="H62" s="385"/>
      <c r="I62" s="377"/>
      <c r="J62" s="377"/>
    </row>
    <row r="63" spans="2:10" x14ac:dyDescent="0.25">
      <c r="B63" s="976"/>
      <c r="C63" s="972"/>
      <c r="D63" s="126"/>
      <c r="E63" s="126"/>
      <c r="F63" s="126"/>
      <c r="G63" s="126"/>
      <c r="H63" s="383"/>
      <c r="I63" s="377"/>
      <c r="J63" s="377"/>
    </row>
    <row r="64" spans="2:10" x14ac:dyDescent="0.25">
      <c r="B64" s="976"/>
      <c r="C64" s="972"/>
      <c r="D64" s="126"/>
      <c r="E64" s="126"/>
      <c r="F64" s="126"/>
      <c r="G64" s="126"/>
      <c r="H64" s="383"/>
      <c r="I64" s="377"/>
      <c r="J64" s="377"/>
    </row>
    <row r="65" spans="2:10" x14ac:dyDescent="0.25">
      <c r="B65" s="976"/>
      <c r="C65" s="972"/>
      <c r="D65" s="126"/>
      <c r="E65" s="126"/>
      <c r="F65" s="126"/>
      <c r="G65" s="126"/>
      <c r="H65" s="383"/>
      <c r="I65" s="377"/>
      <c r="J65" s="377"/>
    </row>
    <row r="66" spans="2:10" x14ac:dyDescent="0.25">
      <c r="B66" s="976"/>
      <c r="C66" s="972"/>
      <c r="D66" s="126"/>
      <c r="E66" s="126"/>
      <c r="F66" s="126"/>
      <c r="G66" s="126"/>
      <c r="H66" s="383"/>
      <c r="I66" s="377"/>
      <c r="J66" s="377"/>
    </row>
    <row r="67" spans="2:10" x14ac:dyDescent="0.25">
      <c r="B67" s="976"/>
      <c r="C67" s="972"/>
      <c r="D67" s="126"/>
      <c r="E67" s="126"/>
      <c r="F67" s="126"/>
      <c r="G67" s="126"/>
      <c r="H67" s="383"/>
      <c r="I67" s="377"/>
      <c r="J67" s="377"/>
    </row>
    <row r="68" spans="2:10" x14ac:dyDescent="0.25">
      <c r="B68" s="976"/>
      <c r="C68" s="972"/>
      <c r="D68" s="126"/>
      <c r="E68" s="126"/>
      <c r="F68" s="126"/>
      <c r="G68" s="126"/>
      <c r="H68" s="383"/>
      <c r="I68" s="377"/>
      <c r="J68" s="377"/>
    </row>
    <row r="69" spans="2:10" x14ac:dyDescent="0.25">
      <c r="B69" s="976"/>
      <c r="C69" s="972"/>
      <c r="D69" s="126"/>
      <c r="E69" s="126"/>
      <c r="F69" s="126"/>
      <c r="G69" s="126"/>
      <c r="H69" s="383"/>
      <c r="I69" s="377"/>
      <c r="J69" s="377"/>
    </row>
    <row r="70" spans="2:10" x14ac:dyDescent="0.25">
      <c r="B70" s="976"/>
      <c r="C70" s="972"/>
      <c r="D70" s="126"/>
      <c r="E70" s="126"/>
      <c r="F70" s="126"/>
      <c r="G70" s="126"/>
      <c r="H70" s="383"/>
      <c r="I70" s="377"/>
      <c r="J70" s="377"/>
    </row>
    <row r="71" spans="2:10" x14ac:dyDescent="0.25">
      <c r="B71" s="976"/>
      <c r="C71" s="972"/>
      <c r="D71" s="126"/>
      <c r="E71" s="126"/>
      <c r="F71" s="126"/>
      <c r="G71" s="126"/>
      <c r="H71" s="383"/>
      <c r="I71" s="377"/>
      <c r="J71" s="377"/>
    </row>
    <row r="72" spans="2:10" x14ac:dyDescent="0.25">
      <c r="B72" s="976"/>
      <c r="C72" s="972"/>
      <c r="D72" s="126"/>
      <c r="E72" s="126"/>
      <c r="F72" s="126"/>
      <c r="G72" s="126"/>
      <c r="H72" s="383"/>
      <c r="I72" s="377"/>
      <c r="J72" s="377"/>
    </row>
    <row r="73" spans="2:10" x14ac:dyDescent="0.25">
      <c r="B73" s="976"/>
      <c r="C73" s="972"/>
      <c r="D73" s="126"/>
      <c r="E73" s="126"/>
      <c r="F73" s="126"/>
      <c r="G73" s="126"/>
      <c r="H73" s="383"/>
      <c r="I73" s="377"/>
      <c r="J73" s="377"/>
    </row>
    <row r="74" spans="2:10" x14ac:dyDescent="0.25">
      <c r="B74" s="976"/>
      <c r="C74" s="972"/>
      <c r="D74" s="126"/>
      <c r="E74" s="126"/>
      <c r="F74" s="126"/>
      <c r="G74" s="126"/>
      <c r="H74" s="383"/>
      <c r="I74" s="377"/>
      <c r="J74" s="377"/>
    </row>
    <row r="75" spans="2:10" x14ac:dyDescent="0.25">
      <c r="B75" s="976"/>
      <c r="C75" s="972"/>
      <c r="D75" s="126"/>
      <c r="E75" s="126"/>
      <c r="F75" s="126"/>
      <c r="G75" s="126"/>
      <c r="H75" s="383"/>
      <c r="I75" s="377"/>
      <c r="J75" s="377"/>
    </row>
    <row r="76" spans="2:10" x14ac:dyDescent="0.25">
      <c r="B76" s="976"/>
      <c r="C76" s="972"/>
      <c r="D76" s="126"/>
      <c r="E76" s="126"/>
      <c r="F76" s="126"/>
      <c r="G76" s="126"/>
      <c r="H76" s="383"/>
      <c r="I76" s="377"/>
      <c r="J76" s="377"/>
    </row>
    <row r="77" spans="2:10" x14ac:dyDescent="0.25">
      <c r="B77" s="976"/>
      <c r="C77" s="972"/>
      <c r="D77" s="126"/>
      <c r="E77" s="126"/>
      <c r="F77" s="126"/>
      <c r="G77" s="126"/>
      <c r="H77" s="383"/>
      <c r="I77" s="377"/>
      <c r="J77" s="377"/>
    </row>
    <row r="78" spans="2:10" x14ac:dyDescent="0.25">
      <c r="B78" s="976"/>
      <c r="C78" s="972"/>
      <c r="D78" s="126"/>
      <c r="E78" s="126"/>
      <c r="F78" s="126"/>
      <c r="G78" s="126"/>
      <c r="H78" s="383"/>
      <c r="I78" s="377"/>
      <c r="J78" s="377"/>
    </row>
    <row r="79" spans="2:10" x14ac:dyDescent="0.25">
      <c r="B79" s="976"/>
      <c r="C79" s="972"/>
      <c r="D79" s="126"/>
      <c r="E79" s="126"/>
      <c r="F79" s="126"/>
      <c r="G79" s="126"/>
      <c r="H79" s="383"/>
      <c r="I79" s="377"/>
      <c r="J79" s="377"/>
    </row>
    <row r="80" spans="2:10" x14ac:dyDescent="0.25">
      <c r="B80" s="976"/>
      <c r="C80" s="972"/>
      <c r="D80" s="126"/>
      <c r="E80" s="126"/>
      <c r="F80" s="126"/>
      <c r="G80" s="126"/>
      <c r="H80" s="383"/>
      <c r="I80" s="377"/>
      <c r="J80" s="377"/>
    </row>
    <row r="81" spans="2:10" x14ac:dyDescent="0.25">
      <c r="B81" s="976"/>
      <c r="C81" s="972"/>
      <c r="D81" s="126"/>
      <c r="E81" s="126"/>
      <c r="F81" s="126"/>
      <c r="G81" s="126"/>
      <c r="H81" s="383"/>
      <c r="I81" s="377"/>
      <c r="J81" s="377"/>
    </row>
    <row r="82" spans="2:10" x14ac:dyDescent="0.25">
      <c r="B82" s="976"/>
      <c r="C82" s="972"/>
      <c r="D82" s="126"/>
      <c r="E82" s="126"/>
      <c r="F82" s="126"/>
      <c r="G82" s="126"/>
      <c r="H82" s="383"/>
      <c r="I82" s="377"/>
      <c r="J82" s="377"/>
    </row>
    <row r="83" spans="2:10" x14ac:dyDescent="0.25">
      <c r="B83" s="976"/>
      <c r="C83" s="972"/>
      <c r="D83" s="126"/>
      <c r="E83" s="126"/>
      <c r="F83" s="126"/>
      <c r="G83" s="126"/>
      <c r="H83" s="383"/>
      <c r="I83" s="377"/>
      <c r="J83" s="377"/>
    </row>
    <row r="84" spans="2:10" x14ac:dyDescent="0.25">
      <c r="B84" s="976"/>
      <c r="C84" s="972"/>
      <c r="D84" s="126"/>
      <c r="E84" s="126"/>
      <c r="F84" s="126"/>
      <c r="G84" s="126"/>
      <c r="H84" s="383"/>
      <c r="I84" s="377"/>
      <c r="J84" s="377"/>
    </row>
    <row r="85" spans="2:10" x14ac:dyDescent="0.25">
      <c r="B85" s="976"/>
      <c r="C85" s="972"/>
      <c r="D85" s="126"/>
      <c r="E85" s="126"/>
      <c r="F85" s="126"/>
      <c r="G85" s="126"/>
      <c r="H85" s="383"/>
      <c r="I85" s="377"/>
      <c r="J85" s="377"/>
    </row>
    <row r="86" spans="2:10" x14ac:dyDescent="0.25">
      <c r="B86" s="976"/>
      <c r="C86" s="972"/>
      <c r="D86" s="126"/>
      <c r="E86" s="126"/>
      <c r="F86" s="126"/>
      <c r="G86" s="126"/>
      <c r="H86" s="383"/>
      <c r="I86" s="377"/>
      <c r="J86" s="377"/>
    </row>
    <row r="87" spans="2:10" x14ac:dyDescent="0.25">
      <c r="B87" s="976"/>
      <c r="C87" s="972"/>
      <c r="D87" s="126"/>
      <c r="E87" s="126"/>
      <c r="F87" s="126"/>
      <c r="G87" s="126"/>
      <c r="H87" s="383"/>
      <c r="I87" s="377"/>
      <c r="J87" s="377"/>
    </row>
    <row r="88" spans="2:10" x14ac:dyDescent="0.25">
      <c r="B88" s="976"/>
      <c r="C88" s="972"/>
      <c r="D88" s="126"/>
      <c r="E88" s="126"/>
      <c r="F88" s="126"/>
      <c r="G88" s="126"/>
      <c r="H88" s="383"/>
      <c r="I88" s="377"/>
      <c r="J88" s="377"/>
    </row>
    <row r="89" spans="2:10" x14ac:dyDescent="0.25">
      <c r="B89" s="976"/>
      <c r="C89" s="972"/>
      <c r="D89" s="126"/>
      <c r="E89" s="126"/>
      <c r="F89" s="126"/>
      <c r="G89" s="126"/>
      <c r="H89" s="383"/>
      <c r="I89" s="377"/>
      <c r="J89" s="377"/>
    </row>
    <row r="90" spans="2:10" x14ac:dyDescent="0.25">
      <c r="B90" s="976"/>
      <c r="C90" s="972"/>
      <c r="D90" s="126"/>
      <c r="E90" s="126"/>
      <c r="F90" s="126"/>
      <c r="G90" s="126"/>
      <c r="H90" s="383"/>
      <c r="I90" s="377"/>
      <c r="J90" s="377"/>
    </row>
    <row r="91" spans="2:10" x14ac:dyDescent="0.25">
      <c r="B91" s="976"/>
      <c r="C91" s="972"/>
      <c r="D91" s="126"/>
      <c r="E91" s="126"/>
      <c r="F91" s="126"/>
      <c r="G91" s="126"/>
      <c r="H91" s="383"/>
      <c r="I91" s="377"/>
      <c r="J91" s="377"/>
    </row>
    <row r="92" spans="2:10" x14ac:dyDescent="0.25">
      <c r="B92" s="976"/>
      <c r="C92" s="972"/>
      <c r="D92" s="126"/>
      <c r="E92" s="126"/>
      <c r="F92" s="126"/>
      <c r="G92" s="126"/>
      <c r="H92" s="383"/>
      <c r="I92" s="377"/>
      <c r="J92" s="377"/>
    </row>
    <row r="93" spans="2:10" x14ac:dyDescent="0.25">
      <c r="B93" s="976"/>
      <c r="C93" s="972"/>
      <c r="D93" s="126"/>
      <c r="E93" s="126"/>
      <c r="F93" s="126"/>
      <c r="G93" s="126"/>
      <c r="H93" s="383"/>
      <c r="I93" s="377"/>
      <c r="J93" s="377"/>
    </row>
    <row r="94" spans="2:10" x14ac:dyDescent="0.25">
      <c r="B94" s="976"/>
      <c r="C94" s="972"/>
      <c r="D94" s="126"/>
      <c r="E94" s="126"/>
      <c r="F94" s="126"/>
      <c r="G94" s="126"/>
      <c r="H94" s="383"/>
      <c r="I94" s="377"/>
      <c r="J94" s="377"/>
    </row>
    <row r="95" spans="2:10" x14ac:dyDescent="0.25">
      <c r="B95" s="976"/>
      <c r="C95" s="972"/>
      <c r="D95" s="126"/>
      <c r="E95" s="126"/>
      <c r="F95" s="126"/>
      <c r="G95" s="126"/>
      <c r="H95" s="383"/>
      <c r="I95" s="377"/>
      <c r="J95" s="377"/>
    </row>
    <row r="96" spans="2:10" x14ac:dyDescent="0.25">
      <c r="B96" s="976"/>
      <c r="C96" s="972"/>
      <c r="D96" s="126"/>
      <c r="E96" s="126"/>
      <c r="F96" s="126"/>
      <c r="G96" s="126"/>
      <c r="H96" s="383"/>
      <c r="I96" s="377"/>
      <c r="J96" s="377"/>
    </row>
    <row r="97" spans="2:10" x14ac:dyDescent="0.25">
      <c r="B97" s="976"/>
      <c r="C97" s="972"/>
      <c r="D97" s="126"/>
      <c r="E97" s="126"/>
      <c r="F97" s="126"/>
      <c r="G97" s="126"/>
      <c r="H97" s="383"/>
      <c r="I97" s="377"/>
      <c r="J97" s="377"/>
    </row>
    <row r="98" spans="2:10" x14ac:dyDescent="0.25">
      <c r="B98" s="976"/>
      <c r="C98" s="972"/>
      <c r="D98" s="126"/>
      <c r="E98" s="126"/>
      <c r="F98" s="126"/>
      <c r="G98" s="126"/>
      <c r="H98" s="383"/>
      <c r="I98" s="377"/>
      <c r="J98" s="377"/>
    </row>
    <row r="99" spans="2:10" x14ac:dyDescent="0.25">
      <c r="B99" s="976"/>
      <c r="C99" s="972"/>
      <c r="D99" s="126"/>
      <c r="E99" s="126"/>
      <c r="F99" s="126"/>
      <c r="G99" s="126"/>
      <c r="H99" s="383"/>
      <c r="I99" s="377"/>
      <c r="J99" s="377"/>
    </row>
    <row r="100" spans="2:10" x14ac:dyDescent="0.25">
      <c r="B100" s="976"/>
      <c r="C100" s="972"/>
      <c r="D100" s="126"/>
      <c r="E100" s="126"/>
      <c r="F100" s="126"/>
      <c r="G100" s="126"/>
      <c r="H100" s="383"/>
      <c r="I100" s="377"/>
      <c r="J100" s="377"/>
    </row>
    <row r="101" spans="2:10" x14ac:dyDescent="0.25">
      <c r="B101" s="976"/>
      <c r="C101" s="972"/>
      <c r="D101" s="126"/>
      <c r="E101" s="126"/>
      <c r="F101" s="126"/>
      <c r="G101" s="126"/>
      <c r="H101" s="383"/>
      <c r="I101" s="377"/>
      <c r="J101" s="377"/>
    </row>
    <row r="102" spans="2:10" x14ac:dyDescent="0.25">
      <c r="B102" s="976"/>
      <c r="C102" s="972"/>
      <c r="D102" s="126"/>
      <c r="E102" s="126"/>
      <c r="F102" s="126"/>
      <c r="G102" s="126"/>
      <c r="H102" s="383"/>
      <c r="I102" s="377"/>
      <c r="J102" s="377"/>
    </row>
    <row r="103" spans="2:10" x14ac:dyDescent="0.25">
      <c r="B103" s="976"/>
      <c r="C103" s="972"/>
      <c r="D103" s="126"/>
      <c r="E103" s="126"/>
      <c r="F103" s="126"/>
      <c r="G103" s="126"/>
      <c r="H103" s="383"/>
      <c r="I103" s="377"/>
      <c r="J103" s="377"/>
    </row>
    <row r="104" spans="2:10" x14ac:dyDescent="0.25">
      <c r="B104" s="976"/>
      <c r="C104" s="972"/>
      <c r="D104" s="126"/>
      <c r="E104" s="126"/>
      <c r="F104" s="126"/>
      <c r="G104" s="126"/>
      <c r="H104" s="383"/>
      <c r="I104" s="377"/>
      <c r="J104" s="377"/>
    </row>
    <row r="105" spans="2:10" x14ac:dyDescent="0.25">
      <c r="B105" s="976"/>
      <c r="C105" s="972"/>
      <c r="D105" s="126"/>
      <c r="E105" s="126"/>
      <c r="F105" s="126"/>
      <c r="G105" s="126"/>
      <c r="H105" s="383"/>
      <c r="I105" s="377"/>
      <c r="J105" s="377"/>
    </row>
    <row r="106" spans="2:10" x14ac:dyDescent="0.25">
      <c r="B106" s="976"/>
      <c r="C106" s="972"/>
      <c r="D106" s="126"/>
      <c r="E106" s="126"/>
      <c r="F106" s="126"/>
      <c r="G106" s="126"/>
      <c r="H106" s="383"/>
      <c r="I106" s="377"/>
      <c r="J106" s="377"/>
    </row>
    <row r="107" spans="2:10" x14ac:dyDescent="0.25">
      <c r="B107" s="976"/>
      <c r="C107" s="972"/>
      <c r="D107" s="126"/>
      <c r="E107" s="126"/>
      <c r="F107" s="126"/>
      <c r="G107" s="126"/>
      <c r="H107" s="383"/>
      <c r="I107" s="377"/>
      <c r="J107" s="377"/>
    </row>
    <row r="108" spans="2:10" x14ac:dyDescent="0.25">
      <c r="B108" s="976"/>
      <c r="C108" s="972"/>
      <c r="D108" s="126"/>
      <c r="E108" s="126"/>
      <c r="F108" s="126"/>
      <c r="G108" s="126"/>
      <c r="H108" s="383"/>
      <c r="I108" s="377"/>
      <c r="J108" s="377"/>
    </row>
    <row r="109" spans="2:10" x14ac:dyDescent="0.25">
      <c r="B109" s="976"/>
      <c r="C109" s="972"/>
      <c r="D109" s="126"/>
      <c r="E109" s="126"/>
      <c r="F109" s="126"/>
      <c r="G109" s="126"/>
      <c r="H109" s="383"/>
      <c r="I109" s="377"/>
      <c r="J109" s="377"/>
    </row>
    <row r="110" spans="2:10" x14ac:dyDescent="0.25">
      <c r="B110" s="976"/>
      <c r="C110" s="972"/>
      <c r="D110" s="126"/>
      <c r="E110" s="126"/>
      <c r="F110" s="126"/>
      <c r="G110" s="126"/>
      <c r="H110" s="383"/>
      <c r="I110" s="377"/>
      <c r="J110" s="377"/>
    </row>
    <row r="111" spans="2:10" x14ac:dyDescent="0.25">
      <c r="B111" s="976"/>
      <c r="C111" s="972"/>
      <c r="D111" s="126"/>
      <c r="E111" s="126"/>
      <c r="F111" s="126"/>
      <c r="G111" s="126"/>
      <c r="H111" s="383"/>
      <c r="I111" s="377"/>
      <c r="J111" s="377"/>
    </row>
    <row r="112" spans="2:10" x14ac:dyDescent="0.25">
      <c r="B112" s="976"/>
      <c r="C112" s="972"/>
      <c r="D112" s="126"/>
      <c r="E112" s="126"/>
      <c r="F112" s="126"/>
      <c r="G112" s="126"/>
      <c r="H112" s="383"/>
      <c r="I112" s="377"/>
      <c r="J112" s="377"/>
    </row>
    <row r="113" spans="2:10" ht="13.8" thickBot="1" x14ac:dyDescent="0.3">
      <c r="B113" s="974"/>
      <c r="C113" s="975"/>
      <c r="D113" s="129"/>
      <c r="E113" s="129"/>
      <c r="F113" s="129"/>
      <c r="G113" s="129"/>
      <c r="H113" s="384"/>
      <c r="I113" s="377"/>
      <c r="J113" s="377"/>
    </row>
  </sheetData>
  <sheetProtection algorithmName="SHA-512" hashValue="xjzUrwuLl8f8i1BO9fhVGFTICD4r6ynh86N4DDvO9WeYNio0HLdMAu2ArkvnLKKid95Ow/4b8/HDfYU1WlmdQw==" saltValue="Hzt+pq7t7OeV3ehuNojzpQ==" spinCount="100000" sheet="1" objects="1" scenarios="1"/>
  <mergeCells count="93">
    <mergeCell ref="B95:C95"/>
    <mergeCell ref="B96:C96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90:C90"/>
    <mergeCell ref="B94:C94"/>
    <mergeCell ref="B2:J2"/>
    <mergeCell ref="B45:J46"/>
    <mergeCell ref="B31:C31"/>
    <mergeCell ref="B32:C32"/>
    <mergeCell ref="B29:C29"/>
    <mergeCell ref="B30:C30"/>
    <mergeCell ref="B38:F38"/>
    <mergeCell ref="B37:F37"/>
    <mergeCell ref="G38:J38"/>
    <mergeCell ref="B40:J42"/>
    <mergeCell ref="E14:I14"/>
    <mergeCell ref="B27:C27"/>
    <mergeCell ref="B4:J5"/>
    <mergeCell ref="B16:H16"/>
    <mergeCell ref="B34:C34"/>
    <mergeCell ref="B35:C35"/>
    <mergeCell ref="B33:C33"/>
    <mergeCell ref="H52:I52"/>
    <mergeCell ref="H50:I50"/>
    <mergeCell ref="E50:G50"/>
    <mergeCell ref="B50:D50"/>
    <mergeCell ref="B51:D51"/>
    <mergeCell ref="E51:G51"/>
    <mergeCell ref="H51:I51"/>
    <mergeCell ref="B109:C109"/>
    <mergeCell ref="B52:D52"/>
    <mergeCell ref="B106:C106"/>
    <mergeCell ref="B105:C105"/>
    <mergeCell ref="B100:C100"/>
    <mergeCell ref="B102:C102"/>
    <mergeCell ref="B63:C63"/>
    <mergeCell ref="B64:C64"/>
    <mergeCell ref="B69:C69"/>
    <mergeCell ref="B82:C82"/>
    <mergeCell ref="B83:C83"/>
    <mergeCell ref="B91:C91"/>
    <mergeCell ref="B98:C98"/>
    <mergeCell ref="B99:C99"/>
    <mergeCell ref="B56:H56"/>
    <mergeCell ref="B84:C84"/>
    <mergeCell ref="B85:C85"/>
    <mergeCell ref="B86:C86"/>
    <mergeCell ref="B87:C87"/>
    <mergeCell ref="B88:C88"/>
    <mergeCell ref="B89:C89"/>
    <mergeCell ref="B113:C113"/>
    <mergeCell ref="B101:C101"/>
    <mergeCell ref="B107:C107"/>
    <mergeCell ref="B65:C65"/>
    <mergeCell ref="B66:C66"/>
    <mergeCell ref="B67:C67"/>
    <mergeCell ref="B68:C68"/>
    <mergeCell ref="B97:C97"/>
    <mergeCell ref="B111:C111"/>
    <mergeCell ref="B112:C112"/>
    <mergeCell ref="B104:C104"/>
    <mergeCell ref="B110:C110"/>
    <mergeCell ref="B103:C103"/>
    <mergeCell ref="B108:C108"/>
    <mergeCell ref="B92:C92"/>
    <mergeCell ref="B93:C93"/>
    <mergeCell ref="B61:C61"/>
    <mergeCell ref="B62:C62"/>
    <mergeCell ref="B18:G18"/>
    <mergeCell ref="B19:D19"/>
    <mergeCell ref="B24:H24"/>
    <mergeCell ref="E20:F20"/>
    <mergeCell ref="B22:C22"/>
    <mergeCell ref="D22:E22"/>
    <mergeCell ref="F22:G22"/>
    <mergeCell ref="G20:I20"/>
    <mergeCell ref="B49:D49"/>
    <mergeCell ref="E49:G49"/>
    <mergeCell ref="H49:I49"/>
    <mergeCell ref="E52:G52"/>
    <mergeCell ref="B58:H58"/>
    <mergeCell ref="B28:C28"/>
  </mergeCells>
  <conditionalFormatting sqref="D20">
    <cfRule type="expression" dxfId="3" priority="4">
      <formula>$P$20=$P$19</formula>
    </cfRule>
  </conditionalFormatting>
  <conditionalFormatting sqref="G20:I20">
    <cfRule type="expression" dxfId="2" priority="3">
      <formula>$P$21=$P$19</formula>
    </cfRule>
  </conditionalFormatting>
  <conditionalFormatting sqref="G37">
    <cfRule type="expression" dxfId="1" priority="2">
      <formula>$P$37=$P$19</formula>
    </cfRule>
  </conditionalFormatting>
  <conditionalFormatting sqref="G38:J38">
    <cfRule type="expression" dxfId="0" priority="1">
      <formula>$P$38=$P$19</formula>
    </cfRule>
  </conditionalFormatting>
  <pageMargins left="0.23622047244094491" right="0.23622047244094491" top="0.35433070866141736" bottom="0.15748031496062992" header="0.31496062992125984" footer="0.31496062992125984"/>
  <pageSetup scale="86" orientation="portrait" r:id="rId1"/>
  <rowBreaks count="1" manualBreakCount="1">
    <brk id="54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9" r:id="rId4" name="Check Box 9">
              <controlPr defaultSize="0" autoFill="0" autoLine="0" autoPict="0">
                <anchor moveWithCells="1">
                  <from>
                    <xdr:col>2</xdr:col>
                    <xdr:colOff>22860</xdr:colOff>
                    <xdr:row>19</xdr:row>
                    <xdr:rowOff>22860</xdr:rowOff>
                  </from>
                  <to>
                    <xdr:col>2</xdr:col>
                    <xdr:colOff>251460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1" r:id="rId5" name="Check Box 11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22860</xdr:rowOff>
                  </from>
                  <to>
                    <xdr:col>4</xdr:col>
                    <xdr:colOff>495300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2" r:id="rId6" name="Check Box 12">
              <controlPr defaultSize="0" autoFill="0" autoLine="0" autoPict="0">
                <anchor moveWithCells="1">
                  <from>
                    <xdr:col>2</xdr:col>
                    <xdr:colOff>449580</xdr:colOff>
                    <xdr:row>21</xdr:row>
                    <xdr:rowOff>30480</xdr:rowOff>
                  </from>
                  <to>
                    <xdr:col>2</xdr:col>
                    <xdr:colOff>678180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7" r:id="rId7" name="Check Box 17">
              <controlPr defaultSize="0" autoFill="0" autoLine="0" autoPict="0">
                <anchor moveWithCells="1">
                  <from>
                    <xdr:col>2</xdr:col>
                    <xdr:colOff>274320</xdr:colOff>
                    <xdr:row>59</xdr:row>
                    <xdr:rowOff>45720</xdr:rowOff>
                  </from>
                  <to>
                    <xdr:col>2</xdr:col>
                    <xdr:colOff>502920</xdr:colOff>
                    <xdr:row>59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8" r:id="rId8" name="Check Box 18">
              <controlPr defaultSize="0" autoFill="0" autoLine="0" autoPict="0">
                <anchor moveWithCells="1">
                  <from>
                    <xdr:col>4</xdr:col>
                    <xdr:colOff>175260</xdr:colOff>
                    <xdr:row>59</xdr:row>
                    <xdr:rowOff>68580</xdr:rowOff>
                  </from>
                  <to>
                    <xdr:col>4</xdr:col>
                    <xdr:colOff>403860</xdr:colOff>
                    <xdr:row>59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1" r:id="rId9" name="Check Box 21">
              <controlPr defaultSize="0" autoFill="0" autoLine="0" autoPict="0">
                <anchor moveWithCells="1">
                  <from>
                    <xdr:col>2</xdr:col>
                    <xdr:colOff>274320</xdr:colOff>
                    <xdr:row>25</xdr:row>
                    <xdr:rowOff>45720</xdr:rowOff>
                  </from>
                  <to>
                    <xdr:col>2</xdr:col>
                    <xdr:colOff>502920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2" r:id="rId10" name="Check Box 22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38100</xdr:rowOff>
                  </from>
                  <to>
                    <xdr:col>4</xdr:col>
                    <xdr:colOff>381000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3" r:id="rId11" name="Check Box 23">
              <controlPr defaultSize="0" autoFill="0" autoLine="0" autoPict="0">
                <anchor moveWithCells="1">
                  <from>
                    <xdr:col>1</xdr:col>
                    <xdr:colOff>60960</xdr:colOff>
                    <xdr:row>36</xdr:row>
                    <xdr:rowOff>0</xdr:rowOff>
                  </from>
                  <to>
                    <xdr:col>1</xdr:col>
                    <xdr:colOff>289560</xdr:colOff>
                    <xdr:row>36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4" r:id="rId12" name="Check Box 24">
              <controlPr defaultSize="0" autoFill="0" autoLine="0" autoPict="0">
                <anchor moveWithCells="1">
                  <from>
                    <xdr:col>1</xdr:col>
                    <xdr:colOff>45720</xdr:colOff>
                    <xdr:row>37</xdr:row>
                    <xdr:rowOff>45720</xdr:rowOff>
                  </from>
                  <to>
                    <xdr:col>1</xdr:col>
                    <xdr:colOff>274320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6" r:id="rId13" name="Check Box 26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8</xdr:row>
                    <xdr:rowOff>22860</xdr:rowOff>
                  </from>
                  <to>
                    <xdr:col>3</xdr:col>
                    <xdr:colOff>480060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7" r:id="rId14" name="Check Box 27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9</xdr:row>
                    <xdr:rowOff>22860</xdr:rowOff>
                  </from>
                  <to>
                    <xdr:col>3</xdr:col>
                    <xdr:colOff>480060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8" r:id="rId15" name="Check Box 28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10</xdr:row>
                    <xdr:rowOff>22860</xdr:rowOff>
                  </from>
                  <to>
                    <xdr:col>3</xdr:col>
                    <xdr:colOff>480060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9" r:id="rId16" name="Check Box 29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11</xdr:row>
                    <xdr:rowOff>22860</xdr:rowOff>
                  </from>
                  <to>
                    <xdr:col>3</xdr:col>
                    <xdr:colOff>480060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0" r:id="rId17" name="Check Box 30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12</xdr:row>
                    <xdr:rowOff>22860</xdr:rowOff>
                  </from>
                  <to>
                    <xdr:col>3</xdr:col>
                    <xdr:colOff>480060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1" r:id="rId18" name="Check Box 31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12</xdr:row>
                    <xdr:rowOff>22860</xdr:rowOff>
                  </from>
                  <to>
                    <xdr:col>3</xdr:col>
                    <xdr:colOff>480060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2" r:id="rId19" name="Check Box 32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13</xdr:row>
                    <xdr:rowOff>22860</xdr:rowOff>
                  </from>
                  <to>
                    <xdr:col>3</xdr:col>
                    <xdr:colOff>480060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3" r:id="rId20" name="Check Box 33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7</xdr:row>
                    <xdr:rowOff>22860</xdr:rowOff>
                  </from>
                  <to>
                    <xdr:col>3</xdr:col>
                    <xdr:colOff>480060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4"/>
  <dimension ref="B1:T89"/>
  <sheetViews>
    <sheetView showGridLines="0" workbookViewId="0">
      <selection activeCell="V9" sqref="V9"/>
    </sheetView>
  </sheetViews>
  <sheetFormatPr baseColWidth="10" defaultColWidth="11.44140625" defaultRowHeight="10.199999999999999" x14ac:dyDescent="0.2"/>
  <cols>
    <col min="1" max="1" width="1.6640625" style="504" customWidth="1"/>
    <col min="2" max="2" width="3.109375" style="503" customWidth="1"/>
    <col min="3" max="3" width="5" style="504" customWidth="1"/>
    <col min="4" max="4" width="6.33203125" style="504" customWidth="1"/>
    <col min="5" max="5" width="6.44140625" style="504" customWidth="1"/>
    <col min="6" max="6" width="3.5546875" style="504" customWidth="1"/>
    <col min="7" max="7" width="3" style="504" customWidth="1"/>
    <col min="8" max="8" width="8.6640625" style="504" customWidth="1"/>
    <col min="9" max="9" width="4.109375" style="504" customWidth="1"/>
    <col min="10" max="10" width="14.6640625" style="504" bestFit="1" customWidth="1"/>
    <col min="11" max="12" width="4.109375" style="504" customWidth="1"/>
    <col min="13" max="13" width="9.33203125" style="504" bestFit="1" customWidth="1"/>
    <col min="14" max="14" width="11.6640625" style="504" bestFit="1" customWidth="1"/>
    <col min="15" max="15" width="4.33203125" style="504" customWidth="1"/>
    <col min="16" max="16" width="5.33203125" style="504" customWidth="1"/>
    <col min="17" max="17" width="7.33203125" style="504" customWidth="1"/>
    <col min="18" max="18" width="7" style="504" customWidth="1"/>
    <col min="19" max="19" width="3.5546875" style="504" customWidth="1"/>
    <col min="20" max="20" width="3.109375" style="504" customWidth="1"/>
    <col min="21" max="16384" width="11.44140625" style="504"/>
  </cols>
  <sheetData>
    <row r="1" spans="2:20" ht="17.399999999999999" x14ac:dyDescent="0.3">
      <c r="H1" s="1000"/>
      <c r="I1" s="1000"/>
      <c r="J1" s="1000"/>
      <c r="K1" s="1000"/>
      <c r="L1" s="505"/>
      <c r="M1" s="506" t="s">
        <v>9873</v>
      </c>
      <c r="N1" s="507"/>
      <c r="O1" s="1001"/>
      <c r="P1" s="1002"/>
      <c r="Q1" s="1002"/>
      <c r="R1" s="1003"/>
      <c r="S1" s="506"/>
      <c r="T1" s="506"/>
    </row>
    <row r="2" spans="2:20" ht="15" customHeight="1" x14ac:dyDescent="0.3">
      <c r="H2" s="1004" t="s">
        <v>9874</v>
      </c>
      <c r="I2" s="1004"/>
      <c r="J2" s="1004"/>
      <c r="K2" s="1004"/>
      <c r="L2" s="505"/>
      <c r="M2" s="508"/>
      <c r="N2" s="505"/>
      <c r="O2" s="1005"/>
      <c r="P2" s="1005"/>
      <c r="Q2" s="1006"/>
      <c r="R2" s="1006"/>
      <c r="S2" s="508"/>
      <c r="T2" s="508"/>
    </row>
    <row r="3" spans="2:20" ht="15" customHeight="1" x14ac:dyDescent="0.3">
      <c r="H3" s="996" t="s">
        <v>9875</v>
      </c>
      <c r="I3" s="996"/>
      <c r="J3" s="996"/>
      <c r="K3" s="996"/>
      <c r="L3" s="505"/>
      <c r="M3" s="508" t="s">
        <v>9876</v>
      </c>
      <c r="N3" s="505"/>
      <c r="O3" s="997"/>
      <c r="P3" s="998"/>
      <c r="Q3" s="998"/>
      <c r="R3" s="999"/>
      <c r="S3" s="505"/>
      <c r="T3" s="505"/>
    </row>
    <row r="4" spans="2:20" ht="9.75" customHeight="1" x14ac:dyDescent="0.3">
      <c r="H4" s="505"/>
      <c r="I4" s="505"/>
      <c r="J4" s="505"/>
      <c r="K4" s="505"/>
      <c r="L4" s="505"/>
      <c r="M4" s="505"/>
      <c r="N4" s="505"/>
      <c r="O4" s="505"/>
      <c r="P4" s="505"/>
      <c r="Q4" s="509"/>
      <c r="R4" s="509"/>
      <c r="S4" s="509"/>
      <c r="T4" s="509"/>
    </row>
    <row r="5" spans="2:20" ht="15" customHeight="1" thickBot="1" x14ac:dyDescent="0.3">
      <c r="C5" s="1007" t="s">
        <v>9877</v>
      </c>
      <c r="D5" s="1008"/>
      <c r="E5" s="1008"/>
      <c r="F5" s="1008"/>
      <c r="G5" s="1009"/>
      <c r="H5" s="505"/>
      <c r="I5" s="505"/>
      <c r="J5" s="505"/>
      <c r="K5" s="505"/>
      <c r="L5" s="505"/>
      <c r="M5" s="505"/>
      <c r="N5" s="505"/>
      <c r="O5" s="505"/>
      <c r="P5" s="1007" t="s">
        <v>9878</v>
      </c>
      <c r="Q5" s="1008"/>
      <c r="R5" s="1008"/>
      <c r="S5" s="1008"/>
      <c r="T5" s="1009"/>
    </row>
    <row r="6" spans="2:20" s="503" customFormat="1" ht="15" customHeight="1" x14ac:dyDescent="0.2">
      <c r="B6" s="510" t="s">
        <v>9879</v>
      </c>
      <c r="C6" s="511" t="s">
        <v>39</v>
      </c>
      <c r="D6" s="511" t="s">
        <v>40</v>
      </c>
      <c r="E6" s="511" t="s">
        <v>277</v>
      </c>
      <c r="F6" s="511" t="s">
        <v>41</v>
      </c>
      <c r="G6" s="511" t="s">
        <v>42</v>
      </c>
      <c r="H6" s="512" t="s">
        <v>9880</v>
      </c>
      <c r="I6" s="512" t="s">
        <v>32</v>
      </c>
      <c r="J6" s="513" t="s">
        <v>9881</v>
      </c>
      <c r="K6" s="514" t="s">
        <v>9882</v>
      </c>
      <c r="L6" s="514" t="s">
        <v>9883</v>
      </c>
      <c r="M6" s="515" t="s">
        <v>9884</v>
      </c>
      <c r="N6" s="515" t="s">
        <v>9885</v>
      </c>
      <c r="O6" s="516" t="s">
        <v>35</v>
      </c>
      <c r="P6" s="517" t="s">
        <v>39</v>
      </c>
      <c r="Q6" s="517" t="s">
        <v>40</v>
      </c>
      <c r="R6" s="517" t="s">
        <v>277</v>
      </c>
      <c r="S6" s="517" t="s">
        <v>41</v>
      </c>
      <c r="T6" s="518" t="s">
        <v>42</v>
      </c>
    </row>
    <row r="7" spans="2:20" ht="15.9" customHeight="1" x14ac:dyDescent="0.2">
      <c r="B7" s="519">
        <v>1</v>
      </c>
      <c r="C7" s="520"/>
      <c r="D7" s="521"/>
      <c r="E7" s="521"/>
      <c r="F7" s="522"/>
      <c r="G7" s="523"/>
      <c r="H7" s="524"/>
      <c r="I7" s="524"/>
      <c r="J7" s="525"/>
      <c r="K7" s="526"/>
      <c r="L7" s="526"/>
      <c r="M7" s="527"/>
      <c r="N7" s="528"/>
      <c r="O7" s="529"/>
      <c r="P7" s="530"/>
      <c r="Q7" s="531"/>
      <c r="R7" s="531"/>
      <c r="S7" s="532"/>
      <c r="T7" s="533"/>
    </row>
    <row r="8" spans="2:20" ht="15.9" customHeight="1" x14ac:dyDescent="0.2">
      <c r="B8" s="534">
        <v>2</v>
      </c>
      <c r="C8" s="520"/>
      <c r="D8" s="521"/>
      <c r="E8" s="521"/>
      <c r="F8" s="522"/>
      <c r="G8" s="523"/>
      <c r="H8" s="524"/>
      <c r="I8" s="535"/>
      <c r="J8" s="536"/>
      <c r="K8" s="537"/>
      <c r="L8" s="537"/>
      <c r="M8" s="527"/>
      <c r="N8" s="538"/>
      <c r="O8" s="529"/>
      <c r="P8" s="530"/>
      <c r="Q8" s="531"/>
      <c r="R8" s="531"/>
      <c r="S8" s="532"/>
      <c r="T8" s="533"/>
    </row>
    <row r="9" spans="2:20" ht="15.9" customHeight="1" x14ac:dyDescent="0.2">
      <c r="B9" s="534">
        <v>3</v>
      </c>
      <c r="C9" s="520"/>
      <c r="D9" s="521"/>
      <c r="E9" s="521"/>
      <c r="F9" s="522"/>
      <c r="G9" s="523"/>
      <c r="H9" s="524"/>
      <c r="I9" s="535"/>
      <c r="J9" s="536"/>
      <c r="K9" s="537"/>
      <c r="L9" s="537"/>
      <c r="M9" s="527"/>
      <c r="N9" s="538"/>
      <c r="O9" s="529"/>
      <c r="P9" s="530"/>
      <c r="Q9" s="531"/>
      <c r="R9" s="531"/>
      <c r="S9" s="532"/>
      <c r="T9" s="533"/>
    </row>
    <row r="10" spans="2:20" ht="15.9" customHeight="1" x14ac:dyDescent="0.2">
      <c r="B10" s="534">
        <v>4</v>
      </c>
      <c r="C10" s="520"/>
      <c r="D10" s="521"/>
      <c r="E10" s="521"/>
      <c r="F10" s="522"/>
      <c r="G10" s="523"/>
      <c r="H10" s="524"/>
      <c r="I10" s="535"/>
      <c r="J10" s="536"/>
      <c r="K10" s="537"/>
      <c r="L10" s="537"/>
      <c r="M10" s="527"/>
      <c r="N10" s="538"/>
      <c r="O10" s="529"/>
      <c r="P10" s="530"/>
      <c r="Q10" s="531"/>
      <c r="R10" s="531"/>
      <c r="S10" s="532"/>
      <c r="T10" s="533"/>
    </row>
    <row r="11" spans="2:20" ht="15.9" customHeight="1" x14ac:dyDescent="0.2">
      <c r="B11" s="534">
        <v>5</v>
      </c>
      <c r="C11" s="520"/>
      <c r="D11" s="521"/>
      <c r="E11" s="521"/>
      <c r="F11" s="522"/>
      <c r="G11" s="523"/>
      <c r="H11" s="524"/>
      <c r="I11" s="535"/>
      <c r="J11" s="536"/>
      <c r="K11" s="537"/>
      <c r="L11" s="537"/>
      <c r="M11" s="527"/>
      <c r="N11" s="538"/>
      <c r="O11" s="529"/>
      <c r="P11" s="530"/>
      <c r="Q11" s="531"/>
      <c r="R11" s="531"/>
      <c r="S11" s="532"/>
      <c r="T11" s="533"/>
    </row>
    <row r="12" spans="2:20" ht="15.9" customHeight="1" x14ac:dyDescent="0.2">
      <c r="B12" s="534">
        <v>6</v>
      </c>
      <c r="C12" s="520"/>
      <c r="D12" s="521"/>
      <c r="E12" s="521"/>
      <c r="F12" s="522"/>
      <c r="G12" s="523"/>
      <c r="H12" s="524"/>
      <c r="I12" s="535"/>
      <c r="J12" s="536"/>
      <c r="K12" s="537"/>
      <c r="L12" s="537"/>
      <c r="M12" s="527"/>
      <c r="N12" s="538"/>
      <c r="O12" s="529"/>
      <c r="P12" s="530"/>
      <c r="Q12" s="531"/>
      <c r="R12" s="531"/>
      <c r="S12" s="532"/>
      <c r="T12" s="533"/>
    </row>
    <row r="13" spans="2:20" ht="15.9" customHeight="1" x14ac:dyDescent="0.2">
      <c r="B13" s="534">
        <v>7</v>
      </c>
      <c r="C13" s="520"/>
      <c r="D13" s="521"/>
      <c r="E13" s="521"/>
      <c r="F13" s="522"/>
      <c r="G13" s="523"/>
      <c r="H13" s="524"/>
      <c r="I13" s="535"/>
      <c r="J13" s="536"/>
      <c r="K13" s="537"/>
      <c r="L13" s="537"/>
      <c r="M13" s="527"/>
      <c r="N13" s="538"/>
      <c r="O13" s="529"/>
      <c r="P13" s="530"/>
      <c r="Q13" s="531"/>
      <c r="R13" s="531"/>
      <c r="S13" s="532"/>
      <c r="T13" s="533"/>
    </row>
    <row r="14" spans="2:20" ht="15.9" customHeight="1" x14ac:dyDescent="0.2">
      <c r="B14" s="534">
        <v>8</v>
      </c>
      <c r="C14" s="520"/>
      <c r="D14" s="521"/>
      <c r="E14" s="521"/>
      <c r="F14" s="522"/>
      <c r="G14" s="523"/>
      <c r="H14" s="524"/>
      <c r="I14" s="535"/>
      <c r="J14" s="536"/>
      <c r="K14" s="537"/>
      <c r="L14" s="537"/>
      <c r="M14" s="527"/>
      <c r="N14" s="538"/>
      <c r="O14" s="529"/>
      <c r="P14" s="530"/>
      <c r="Q14" s="531"/>
      <c r="R14" s="531"/>
      <c r="S14" s="532"/>
      <c r="T14" s="533"/>
    </row>
    <row r="15" spans="2:20" ht="15.9" customHeight="1" x14ac:dyDescent="0.2">
      <c r="B15" s="534">
        <v>9</v>
      </c>
      <c r="C15" s="520"/>
      <c r="D15" s="521"/>
      <c r="E15" s="521"/>
      <c r="F15" s="522"/>
      <c r="G15" s="523"/>
      <c r="H15" s="524"/>
      <c r="I15" s="535"/>
      <c r="J15" s="536"/>
      <c r="K15" s="537"/>
      <c r="L15" s="537"/>
      <c r="M15" s="527"/>
      <c r="N15" s="538"/>
      <c r="O15" s="529"/>
      <c r="P15" s="530"/>
      <c r="Q15" s="531"/>
      <c r="R15" s="531"/>
      <c r="S15" s="532"/>
      <c r="T15" s="533"/>
    </row>
    <row r="16" spans="2:20" ht="15.9" customHeight="1" x14ac:dyDescent="0.2">
      <c r="B16" s="534">
        <v>10</v>
      </c>
      <c r="C16" s="520"/>
      <c r="D16" s="521"/>
      <c r="E16" s="521"/>
      <c r="F16" s="522"/>
      <c r="G16" s="523"/>
      <c r="H16" s="524"/>
      <c r="I16" s="535"/>
      <c r="J16" s="536"/>
      <c r="K16" s="537"/>
      <c r="L16" s="537"/>
      <c r="M16" s="527"/>
      <c r="N16" s="538"/>
      <c r="O16" s="529"/>
      <c r="P16" s="530"/>
      <c r="Q16" s="531"/>
      <c r="R16" s="531"/>
      <c r="S16" s="532"/>
      <c r="T16" s="533"/>
    </row>
    <row r="17" spans="2:20" ht="15.9" customHeight="1" x14ac:dyDescent="0.2">
      <c r="B17" s="534">
        <v>11</v>
      </c>
      <c r="C17" s="520"/>
      <c r="D17" s="521"/>
      <c r="E17" s="521"/>
      <c r="F17" s="522"/>
      <c r="G17" s="523"/>
      <c r="H17" s="524"/>
      <c r="I17" s="535"/>
      <c r="J17" s="536"/>
      <c r="K17" s="537"/>
      <c r="L17" s="537"/>
      <c r="M17" s="527"/>
      <c r="N17" s="538"/>
      <c r="O17" s="529"/>
      <c r="P17" s="530"/>
      <c r="Q17" s="531"/>
      <c r="R17" s="531"/>
      <c r="S17" s="532"/>
      <c r="T17" s="533"/>
    </row>
    <row r="18" spans="2:20" ht="15.9" customHeight="1" x14ac:dyDescent="0.2">
      <c r="B18" s="534">
        <v>12</v>
      </c>
      <c r="C18" s="520"/>
      <c r="D18" s="521"/>
      <c r="E18" s="521"/>
      <c r="F18" s="522"/>
      <c r="G18" s="523"/>
      <c r="H18" s="524"/>
      <c r="I18" s="535"/>
      <c r="J18" s="536"/>
      <c r="K18" s="537"/>
      <c r="L18" s="537"/>
      <c r="M18" s="527"/>
      <c r="N18" s="538"/>
      <c r="O18" s="529"/>
      <c r="P18" s="530"/>
      <c r="Q18" s="531"/>
      <c r="R18" s="531"/>
      <c r="S18" s="532"/>
      <c r="T18" s="533"/>
    </row>
    <row r="19" spans="2:20" ht="15.9" customHeight="1" x14ac:dyDescent="0.2">
      <c r="B19" s="534">
        <v>13</v>
      </c>
      <c r="C19" s="520"/>
      <c r="D19" s="521"/>
      <c r="E19" s="521"/>
      <c r="F19" s="522"/>
      <c r="G19" s="523"/>
      <c r="H19" s="524"/>
      <c r="I19" s="535"/>
      <c r="J19" s="536"/>
      <c r="K19" s="537"/>
      <c r="L19" s="537"/>
      <c r="M19" s="527"/>
      <c r="N19" s="538"/>
      <c r="O19" s="529"/>
      <c r="P19" s="530"/>
      <c r="Q19" s="531"/>
      <c r="R19" s="531"/>
      <c r="S19" s="532"/>
      <c r="T19" s="533"/>
    </row>
    <row r="20" spans="2:20" ht="15.9" customHeight="1" x14ac:dyDescent="0.2">
      <c r="B20" s="534">
        <v>14</v>
      </c>
      <c r="C20" s="520"/>
      <c r="D20" s="521"/>
      <c r="E20" s="521"/>
      <c r="F20" s="522"/>
      <c r="G20" s="523"/>
      <c r="H20" s="524"/>
      <c r="I20" s="535"/>
      <c r="J20" s="536"/>
      <c r="K20" s="537"/>
      <c r="L20" s="537"/>
      <c r="M20" s="527"/>
      <c r="N20" s="538"/>
      <c r="O20" s="529"/>
      <c r="P20" s="530"/>
      <c r="Q20" s="531"/>
      <c r="R20" s="531"/>
      <c r="S20" s="532"/>
      <c r="T20" s="533"/>
    </row>
    <row r="21" spans="2:20" ht="15.9" customHeight="1" x14ac:dyDescent="0.2">
      <c r="B21" s="534">
        <v>15</v>
      </c>
      <c r="C21" s="520"/>
      <c r="D21" s="521"/>
      <c r="E21" s="521"/>
      <c r="F21" s="522"/>
      <c r="G21" s="523"/>
      <c r="H21" s="524"/>
      <c r="I21" s="535"/>
      <c r="J21" s="536"/>
      <c r="K21" s="537"/>
      <c r="L21" s="537"/>
      <c r="M21" s="527"/>
      <c r="N21" s="538"/>
      <c r="O21" s="529"/>
      <c r="P21" s="530"/>
      <c r="Q21" s="531"/>
      <c r="R21" s="531"/>
      <c r="S21" s="532"/>
      <c r="T21" s="533"/>
    </row>
    <row r="22" spans="2:20" ht="15.9" customHeight="1" x14ac:dyDescent="0.2">
      <c r="B22" s="534">
        <v>16</v>
      </c>
      <c r="C22" s="520"/>
      <c r="D22" s="521"/>
      <c r="E22" s="521"/>
      <c r="F22" s="522"/>
      <c r="G22" s="523"/>
      <c r="H22" s="524"/>
      <c r="I22" s="535"/>
      <c r="J22" s="536"/>
      <c r="K22" s="537"/>
      <c r="L22" s="537"/>
      <c r="M22" s="527"/>
      <c r="N22" s="538"/>
      <c r="O22" s="529"/>
      <c r="P22" s="530"/>
      <c r="Q22" s="531"/>
      <c r="R22" s="531"/>
      <c r="S22" s="532"/>
      <c r="T22" s="533"/>
    </row>
    <row r="23" spans="2:20" ht="15.9" customHeight="1" x14ac:dyDescent="0.2">
      <c r="B23" s="534">
        <v>17</v>
      </c>
      <c r="C23" s="520"/>
      <c r="D23" s="521"/>
      <c r="E23" s="521"/>
      <c r="F23" s="522"/>
      <c r="G23" s="523"/>
      <c r="H23" s="524"/>
      <c r="I23" s="535"/>
      <c r="J23" s="536"/>
      <c r="K23" s="537"/>
      <c r="L23" s="537"/>
      <c r="M23" s="527"/>
      <c r="N23" s="538"/>
      <c r="O23" s="529"/>
      <c r="P23" s="530"/>
      <c r="Q23" s="531"/>
      <c r="R23" s="531"/>
      <c r="S23" s="532"/>
      <c r="T23" s="533"/>
    </row>
    <row r="24" spans="2:20" ht="15.9" customHeight="1" x14ac:dyDescent="0.2">
      <c r="B24" s="534">
        <v>18</v>
      </c>
      <c r="C24" s="520"/>
      <c r="D24" s="521"/>
      <c r="E24" s="521"/>
      <c r="F24" s="522"/>
      <c r="G24" s="523"/>
      <c r="H24" s="524"/>
      <c r="I24" s="535"/>
      <c r="J24" s="536"/>
      <c r="K24" s="537"/>
      <c r="L24" s="537"/>
      <c r="M24" s="527"/>
      <c r="N24" s="538"/>
      <c r="O24" s="529"/>
      <c r="P24" s="530"/>
      <c r="Q24" s="531"/>
      <c r="R24" s="531"/>
      <c r="S24" s="532"/>
      <c r="T24" s="533"/>
    </row>
    <row r="25" spans="2:20" ht="15.9" customHeight="1" x14ac:dyDescent="0.2">
      <c r="B25" s="534">
        <v>19</v>
      </c>
      <c r="C25" s="520"/>
      <c r="D25" s="521"/>
      <c r="E25" s="521"/>
      <c r="F25" s="522"/>
      <c r="G25" s="523"/>
      <c r="H25" s="539"/>
      <c r="I25" s="540"/>
      <c r="J25" s="536"/>
      <c r="K25" s="537"/>
      <c r="L25" s="537"/>
      <c r="M25" s="527"/>
      <c r="N25" s="538"/>
      <c r="O25" s="529"/>
      <c r="P25" s="530"/>
      <c r="Q25" s="531"/>
      <c r="R25" s="531"/>
      <c r="S25" s="532"/>
      <c r="T25" s="533"/>
    </row>
    <row r="26" spans="2:20" ht="15.9" customHeight="1" x14ac:dyDescent="0.2">
      <c r="B26" s="534">
        <v>20</v>
      </c>
      <c r="C26" s="520"/>
      <c r="D26" s="521"/>
      <c r="E26" s="521"/>
      <c r="F26" s="522"/>
      <c r="G26" s="523"/>
      <c r="H26" s="539"/>
      <c r="I26" s="540"/>
      <c r="J26" s="536"/>
      <c r="K26" s="537"/>
      <c r="L26" s="537"/>
      <c r="M26" s="527"/>
      <c r="N26" s="538"/>
      <c r="O26" s="529"/>
      <c r="P26" s="530"/>
      <c r="Q26" s="531"/>
      <c r="R26" s="531"/>
      <c r="S26" s="532"/>
      <c r="T26" s="533"/>
    </row>
    <row r="27" spans="2:20" ht="15.9" customHeight="1" x14ac:dyDescent="0.2">
      <c r="B27" s="534">
        <v>21</v>
      </c>
      <c r="C27" s="520"/>
      <c r="D27" s="521"/>
      <c r="E27" s="521"/>
      <c r="F27" s="522"/>
      <c r="G27" s="523"/>
      <c r="H27" s="539"/>
      <c r="I27" s="540"/>
      <c r="J27" s="536"/>
      <c r="K27" s="537"/>
      <c r="L27" s="537"/>
      <c r="M27" s="527"/>
      <c r="N27" s="538"/>
      <c r="O27" s="529"/>
      <c r="P27" s="530"/>
      <c r="Q27" s="531"/>
      <c r="R27" s="531"/>
      <c r="S27" s="532"/>
      <c r="T27" s="533"/>
    </row>
    <row r="28" spans="2:20" ht="15.9" customHeight="1" x14ac:dyDescent="0.2">
      <c r="B28" s="534">
        <v>22</v>
      </c>
      <c r="C28" s="520"/>
      <c r="D28" s="521"/>
      <c r="E28" s="521"/>
      <c r="F28" s="522"/>
      <c r="G28" s="523"/>
      <c r="H28" s="539"/>
      <c r="I28" s="540"/>
      <c r="J28" s="536"/>
      <c r="K28" s="537"/>
      <c r="L28" s="537"/>
      <c r="M28" s="527"/>
      <c r="N28" s="538"/>
      <c r="O28" s="529"/>
      <c r="P28" s="530"/>
      <c r="Q28" s="531"/>
      <c r="R28" s="531"/>
      <c r="S28" s="532"/>
      <c r="T28" s="533"/>
    </row>
    <row r="29" spans="2:20" ht="15.9" customHeight="1" x14ac:dyDescent="0.2">
      <c r="B29" s="534">
        <v>23</v>
      </c>
      <c r="C29" s="520"/>
      <c r="D29" s="521"/>
      <c r="E29" s="521"/>
      <c r="F29" s="522"/>
      <c r="G29" s="523"/>
      <c r="H29" s="539"/>
      <c r="I29" s="540"/>
      <c r="J29" s="536"/>
      <c r="K29" s="537"/>
      <c r="L29" s="537"/>
      <c r="M29" s="527"/>
      <c r="N29" s="538"/>
      <c r="O29" s="529"/>
      <c r="P29" s="530"/>
      <c r="Q29" s="531"/>
      <c r="R29" s="531"/>
      <c r="S29" s="532"/>
      <c r="T29" s="533"/>
    </row>
    <row r="30" spans="2:20" ht="15.9" customHeight="1" x14ac:dyDescent="0.2">
      <c r="B30" s="534">
        <v>24</v>
      </c>
      <c r="C30" s="520"/>
      <c r="D30" s="521"/>
      <c r="E30" s="521"/>
      <c r="F30" s="522"/>
      <c r="G30" s="523"/>
      <c r="H30" s="539"/>
      <c r="I30" s="540"/>
      <c r="J30" s="536"/>
      <c r="K30" s="537"/>
      <c r="L30" s="537"/>
      <c r="M30" s="527"/>
      <c r="N30" s="538"/>
      <c r="O30" s="529"/>
      <c r="P30" s="530"/>
      <c r="Q30" s="531"/>
      <c r="R30" s="531"/>
      <c r="S30" s="532"/>
      <c r="T30" s="533"/>
    </row>
    <row r="31" spans="2:20" ht="15.9" customHeight="1" x14ac:dyDescent="0.2">
      <c r="B31" s="534">
        <v>25</v>
      </c>
      <c r="C31" s="520"/>
      <c r="D31" s="521"/>
      <c r="E31" s="521"/>
      <c r="F31" s="522"/>
      <c r="G31" s="523"/>
      <c r="H31" s="539"/>
      <c r="I31" s="540"/>
      <c r="J31" s="536"/>
      <c r="K31" s="537"/>
      <c r="L31" s="537"/>
      <c r="M31" s="527"/>
      <c r="N31" s="538"/>
      <c r="O31" s="529"/>
      <c r="P31" s="530"/>
      <c r="Q31" s="531"/>
      <c r="R31" s="531"/>
      <c r="S31" s="532"/>
      <c r="T31" s="533"/>
    </row>
    <row r="32" spans="2:20" ht="15.9" customHeight="1" x14ac:dyDescent="0.2">
      <c r="B32" s="534">
        <v>26</v>
      </c>
      <c r="C32" s="520"/>
      <c r="D32" s="521"/>
      <c r="E32" s="521"/>
      <c r="F32" s="522"/>
      <c r="G32" s="523"/>
      <c r="H32" s="539"/>
      <c r="I32" s="540"/>
      <c r="J32" s="536"/>
      <c r="K32" s="537"/>
      <c r="L32" s="537"/>
      <c r="M32" s="527"/>
      <c r="N32" s="538"/>
      <c r="O32" s="529"/>
      <c r="P32" s="530"/>
      <c r="Q32" s="531"/>
      <c r="R32" s="531"/>
      <c r="S32" s="532"/>
      <c r="T32" s="533"/>
    </row>
    <row r="33" spans="2:20" ht="15.9" customHeight="1" x14ac:dyDescent="0.2">
      <c r="B33" s="534">
        <v>27</v>
      </c>
      <c r="C33" s="520"/>
      <c r="D33" s="521"/>
      <c r="E33" s="521"/>
      <c r="F33" s="522"/>
      <c r="G33" s="523"/>
      <c r="H33" s="539"/>
      <c r="I33" s="540"/>
      <c r="J33" s="536"/>
      <c r="K33" s="537"/>
      <c r="L33" s="537"/>
      <c r="M33" s="527"/>
      <c r="N33" s="538"/>
      <c r="O33" s="529"/>
      <c r="P33" s="530"/>
      <c r="Q33" s="531"/>
      <c r="R33" s="531"/>
      <c r="S33" s="532"/>
      <c r="T33" s="533"/>
    </row>
    <row r="34" spans="2:20" ht="15.9" customHeight="1" x14ac:dyDescent="0.2">
      <c r="B34" s="534">
        <v>28</v>
      </c>
      <c r="C34" s="520"/>
      <c r="D34" s="521"/>
      <c r="E34" s="521"/>
      <c r="F34" s="522"/>
      <c r="G34" s="523"/>
      <c r="H34" s="539"/>
      <c r="I34" s="540"/>
      <c r="J34" s="536"/>
      <c r="K34" s="537"/>
      <c r="L34" s="537"/>
      <c r="M34" s="527"/>
      <c r="N34" s="538"/>
      <c r="O34" s="529"/>
      <c r="P34" s="530"/>
      <c r="Q34" s="531"/>
      <c r="R34" s="531"/>
      <c r="S34" s="532"/>
      <c r="T34" s="533"/>
    </row>
    <row r="35" spans="2:20" ht="15.9" customHeight="1" x14ac:dyDescent="0.2">
      <c r="B35" s="534">
        <v>29</v>
      </c>
      <c r="C35" s="520"/>
      <c r="D35" s="521"/>
      <c r="E35" s="521"/>
      <c r="F35" s="522"/>
      <c r="G35" s="523"/>
      <c r="H35" s="539"/>
      <c r="I35" s="540"/>
      <c r="J35" s="536"/>
      <c r="K35" s="537"/>
      <c r="L35" s="537"/>
      <c r="M35" s="527"/>
      <c r="N35" s="538"/>
      <c r="O35" s="529"/>
      <c r="P35" s="530"/>
      <c r="Q35" s="531"/>
      <c r="R35" s="531"/>
      <c r="S35" s="532"/>
      <c r="T35" s="533"/>
    </row>
    <row r="36" spans="2:20" ht="15.9" customHeight="1" x14ac:dyDescent="0.2">
      <c r="B36" s="534">
        <v>30</v>
      </c>
      <c r="C36" s="520"/>
      <c r="D36" s="521"/>
      <c r="E36" s="521"/>
      <c r="F36" s="522"/>
      <c r="G36" s="523"/>
      <c r="H36" s="539"/>
      <c r="I36" s="540"/>
      <c r="J36" s="536"/>
      <c r="K36" s="537"/>
      <c r="L36" s="537"/>
      <c r="M36" s="527"/>
      <c r="N36" s="538"/>
      <c r="O36" s="529"/>
      <c r="P36" s="530"/>
      <c r="Q36" s="531"/>
      <c r="R36" s="531"/>
      <c r="S36" s="532"/>
      <c r="T36" s="533"/>
    </row>
    <row r="37" spans="2:20" ht="15.9" customHeight="1" x14ac:dyDescent="0.2">
      <c r="B37" s="534">
        <v>31</v>
      </c>
      <c r="C37" s="520"/>
      <c r="D37" s="521"/>
      <c r="E37" s="521"/>
      <c r="F37" s="522"/>
      <c r="G37" s="523"/>
      <c r="H37" s="539"/>
      <c r="I37" s="540"/>
      <c r="J37" s="536"/>
      <c r="K37" s="537"/>
      <c r="L37" s="537"/>
      <c r="M37" s="527"/>
      <c r="N37" s="538"/>
      <c r="O37" s="529"/>
      <c r="P37" s="530"/>
      <c r="Q37" s="531"/>
      <c r="R37" s="531"/>
      <c r="S37" s="532"/>
      <c r="T37" s="533"/>
    </row>
    <row r="38" spans="2:20" ht="15.9" customHeight="1" x14ac:dyDescent="0.2">
      <c r="B38" s="534">
        <v>32</v>
      </c>
      <c r="C38" s="520"/>
      <c r="D38" s="521"/>
      <c r="E38" s="521"/>
      <c r="F38" s="522"/>
      <c r="G38" s="523"/>
      <c r="H38" s="539"/>
      <c r="I38" s="540"/>
      <c r="J38" s="536"/>
      <c r="K38" s="537"/>
      <c r="L38" s="537"/>
      <c r="M38" s="527"/>
      <c r="N38" s="538"/>
      <c r="O38" s="529"/>
      <c r="P38" s="530"/>
      <c r="Q38" s="531"/>
      <c r="R38" s="531"/>
      <c r="S38" s="532"/>
      <c r="T38" s="533"/>
    </row>
    <row r="39" spans="2:20" ht="15.9" customHeight="1" x14ac:dyDescent="0.2">
      <c r="B39" s="534">
        <v>33</v>
      </c>
      <c r="C39" s="520"/>
      <c r="D39" s="521"/>
      <c r="E39" s="521"/>
      <c r="F39" s="522"/>
      <c r="G39" s="523"/>
      <c r="H39" s="539"/>
      <c r="I39" s="540"/>
      <c r="J39" s="536"/>
      <c r="K39" s="537"/>
      <c r="L39" s="537"/>
      <c r="M39" s="527"/>
      <c r="N39" s="538"/>
      <c r="O39" s="529"/>
      <c r="P39" s="530"/>
      <c r="Q39" s="531"/>
      <c r="R39" s="531"/>
      <c r="S39" s="532"/>
      <c r="T39" s="533"/>
    </row>
    <row r="40" spans="2:20" ht="15.9" customHeight="1" x14ac:dyDescent="0.2">
      <c r="B40" s="534">
        <v>34</v>
      </c>
      <c r="C40" s="520"/>
      <c r="D40" s="521"/>
      <c r="E40" s="521"/>
      <c r="F40" s="522"/>
      <c r="G40" s="523"/>
      <c r="H40" s="539"/>
      <c r="I40" s="540"/>
      <c r="J40" s="536"/>
      <c r="K40" s="537"/>
      <c r="L40" s="537"/>
      <c r="M40" s="527"/>
      <c r="N40" s="538"/>
      <c r="O40" s="529"/>
      <c r="P40" s="530"/>
      <c r="Q40" s="531"/>
      <c r="R40" s="531"/>
      <c r="S40" s="532"/>
      <c r="T40" s="533"/>
    </row>
    <row r="41" spans="2:20" ht="15.9" customHeight="1" x14ac:dyDescent="0.2">
      <c r="B41" s="534">
        <v>35</v>
      </c>
      <c r="C41" s="520"/>
      <c r="D41" s="521"/>
      <c r="E41" s="521"/>
      <c r="F41" s="522"/>
      <c r="G41" s="523"/>
      <c r="H41" s="539"/>
      <c r="I41" s="540"/>
      <c r="J41" s="536"/>
      <c r="K41" s="537"/>
      <c r="L41" s="537"/>
      <c r="M41" s="527"/>
      <c r="N41" s="538"/>
      <c r="O41" s="529"/>
      <c r="P41" s="530"/>
      <c r="Q41" s="531"/>
      <c r="R41" s="531"/>
      <c r="S41" s="532"/>
      <c r="T41" s="533"/>
    </row>
    <row r="42" spans="2:20" ht="15.9" customHeight="1" x14ac:dyDescent="0.2">
      <c r="B42" s="534">
        <v>36</v>
      </c>
      <c r="C42" s="520"/>
      <c r="D42" s="521"/>
      <c r="E42" s="521"/>
      <c r="F42" s="522"/>
      <c r="G42" s="523"/>
      <c r="H42" s="539"/>
      <c r="I42" s="540"/>
      <c r="J42" s="536"/>
      <c r="K42" s="537"/>
      <c r="L42" s="537"/>
      <c r="M42" s="527"/>
      <c r="N42" s="538"/>
      <c r="O42" s="529"/>
      <c r="P42" s="530"/>
      <c r="Q42" s="531"/>
      <c r="R42" s="531"/>
      <c r="S42" s="532"/>
      <c r="T42" s="533"/>
    </row>
    <row r="43" spans="2:20" ht="15.9" customHeight="1" x14ac:dyDescent="0.2">
      <c r="B43" s="534">
        <v>37</v>
      </c>
      <c r="C43" s="520"/>
      <c r="D43" s="521"/>
      <c r="E43" s="521"/>
      <c r="F43" s="522"/>
      <c r="G43" s="523"/>
      <c r="H43" s="539"/>
      <c r="I43" s="540"/>
      <c r="J43" s="536"/>
      <c r="K43" s="537"/>
      <c r="L43" s="537"/>
      <c r="M43" s="527"/>
      <c r="N43" s="538"/>
      <c r="O43" s="529"/>
      <c r="P43" s="530"/>
      <c r="Q43" s="531"/>
      <c r="R43" s="531"/>
      <c r="S43" s="532"/>
      <c r="T43" s="533"/>
    </row>
    <row r="44" spans="2:20" ht="15.9" customHeight="1" x14ac:dyDescent="0.2">
      <c r="B44" s="534">
        <v>38</v>
      </c>
      <c r="C44" s="520"/>
      <c r="D44" s="521"/>
      <c r="E44" s="521"/>
      <c r="F44" s="522"/>
      <c r="G44" s="523"/>
      <c r="H44" s="539"/>
      <c r="I44" s="540"/>
      <c r="J44" s="536"/>
      <c r="K44" s="537"/>
      <c r="L44" s="537"/>
      <c r="M44" s="527"/>
      <c r="N44" s="538"/>
      <c r="O44" s="529"/>
      <c r="P44" s="530"/>
      <c r="Q44" s="531"/>
      <c r="R44" s="531"/>
      <c r="S44" s="532"/>
      <c r="T44" s="533"/>
    </row>
    <row r="45" spans="2:20" ht="15.9" customHeight="1" x14ac:dyDescent="0.2">
      <c r="B45" s="534">
        <v>39</v>
      </c>
      <c r="C45" s="520"/>
      <c r="D45" s="521"/>
      <c r="E45" s="521"/>
      <c r="F45" s="522"/>
      <c r="G45" s="523"/>
      <c r="H45" s="539"/>
      <c r="I45" s="540"/>
      <c r="J45" s="536"/>
      <c r="K45" s="537"/>
      <c r="L45" s="537"/>
      <c r="M45" s="527"/>
      <c r="N45" s="538"/>
      <c r="O45" s="529"/>
      <c r="P45" s="530"/>
      <c r="Q45" s="531"/>
      <c r="R45" s="531"/>
      <c r="S45" s="532"/>
      <c r="T45" s="533"/>
    </row>
    <row r="46" spans="2:20" ht="15.9" customHeight="1" x14ac:dyDescent="0.2">
      <c r="B46" s="534">
        <v>40</v>
      </c>
      <c r="C46" s="520"/>
      <c r="D46" s="521"/>
      <c r="E46" s="521"/>
      <c r="F46" s="522"/>
      <c r="G46" s="523"/>
      <c r="H46" s="539"/>
      <c r="I46" s="540"/>
      <c r="J46" s="536"/>
      <c r="K46" s="537"/>
      <c r="L46" s="537"/>
      <c r="M46" s="527"/>
      <c r="N46" s="538"/>
      <c r="O46" s="529"/>
      <c r="P46" s="530"/>
      <c r="Q46" s="531"/>
      <c r="R46" s="531"/>
      <c r="S46" s="532"/>
      <c r="T46" s="533"/>
    </row>
    <row r="47" spans="2:20" ht="15.9" customHeight="1" x14ac:dyDescent="0.2">
      <c r="B47" s="534">
        <v>41</v>
      </c>
      <c r="C47" s="520"/>
      <c r="D47" s="521"/>
      <c r="E47" s="521"/>
      <c r="F47" s="522"/>
      <c r="G47" s="523"/>
      <c r="H47" s="539"/>
      <c r="I47" s="540"/>
      <c r="J47" s="536"/>
      <c r="K47" s="537"/>
      <c r="L47" s="537"/>
      <c r="M47" s="527"/>
      <c r="N47" s="538"/>
      <c r="O47" s="529"/>
      <c r="P47" s="530"/>
      <c r="Q47" s="531"/>
      <c r="R47" s="531"/>
      <c r="S47" s="532"/>
      <c r="T47" s="533"/>
    </row>
    <row r="48" spans="2:20" ht="15.9" customHeight="1" x14ac:dyDescent="0.2">
      <c r="B48" s="534">
        <v>42</v>
      </c>
      <c r="C48" s="520"/>
      <c r="D48" s="521"/>
      <c r="E48" s="521"/>
      <c r="F48" s="522"/>
      <c r="G48" s="523"/>
      <c r="H48" s="539"/>
      <c r="I48" s="540"/>
      <c r="J48" s="536"/>
      <c r="K48" s="537"/>
      <c r="L48" s="537"/>
      <c r="M48" s="527"/>
      <c r="N48" s="538"/>
      <c r="O48" s="529"/>
      <c r="P48" s="530"/>
      <c r="Q48" s="531"/>
      <c r="R48" s="531"/>
      <c r="S48" s="532"/>
      <c r="T48" s="533"/>
    </row>
    <row r="49" spans="2:20" ht="15.9" customHeight="1" x14ac:dyDescent="0.2">
      <c r="B49" s="534">
        <v>43</v>
      </c>
      <c r="C49" s="520"/>
      <c r="D49" s="521"/>
      <c r="E49" s="521"/>
      <c r="F49" s="522"/>
      <c r="G49" s="523"/>
      <c r="H49" s="539"/>
      <c r="I49" s="540"/>
      <c r="J49" s="536"/>
      <c r="K49" s="537"/>
      <c r="L49" s="537"/>
      <c r="M49" s="527"/>
      <c r="N49" s="538"/>
      <c r="O49" s="529"/>
      <c r="P49" s="530"/>
      <c r="Q49" s="531"/>
      <c r="R49" s="531"/>
      <c r="S49" s="532"/>
      <c r="T49" s="533"/>
    </row>
    <row r="50" spans="2:20" ht="15.9" customHeight="1" x14ac:dyDescent="0.2">
      <c r="B50" s="534">
        <v>44</v>
      </c>
      <c r="C50" s="520"/>
      <c r="D50" s="521"/>
      <c r="E50" s="521"/>
      <c r="F50" s="522"/>
      <c r="G50" s="523"/>
      <c r="H50" s="539"/>
      <c r="I50" s="540"/>
      <c r="J50" s="536"/>
      <c r="K50" s="537"/>
      <c r="L50" s="537"/>
      <c r="M50" s="527"/>
      <c r="N50" s="538"/>
      <c r="O50" s="529"/>
      <c r="P50" s="530"/>
      <c r="Q50" s="531"/>
      <c r="R50" s="531"/>
      <c r="S50" s="532"/>
      <c r="T50" s="533"/>
    </row>
    <row r="51" spans="2:20" ht="15.9" customHeight="1" x14ac:dyDescent="0.2">
      <c r="B51" s="534">
        <v>45</v>
      </c>
      <c r="C51" s="520"/>
      <c r="D51" s="521"/>
      <c r="E51" s="521"/>
      <c r="F51" s="522"/>
      <c r="G51" s="523"/>
      <c r="H51" s="539"/>
      <c r="I51" s="540"/>
      <c r="J51" s="536"/>
      <c r="K51" s="537"/>
      <c r="L51" s="537"/>
      <c r="M51" s="527"/>
      <c r="N51" s="538"/>
      <c r="O51" s="529"/>
      <c r="P51" s="530"/>
      <c r="Q51" s="531"/>
      <c r="R51" s="531"/>
      <c r="S51" s="532"/>
      <c r="T51" s="533"/>
    </row>
    <row r="52" spans="2:20" ht="15.9" customHeight="1" x14ac:dyDescent="0.2">
      <c r="B52" s="534">
        <v>46</v>
      </c>
      <c r="C52" s="520"/>
      <c r="D52" s="521"/>
      <c r="E52" s="521"/>
      <c r="F52" s="522"/>
      <c r="G52" s="523"/>
      <c r="H52" s="539"/>
      <c r="I52" s="540"/>
      <c r="J52" s="536"/>
      <c r="K52" s="537"/>
      <c r="L52" s="537"/>
      <c r="M52" s="527"/>
      <c r="N52" s="538"/>
      <c r="O52" s="529"/>
      <c r="P52" s="530"/>
      <c r="Q52" s="531"/>
      <c r="R52" s="531"/>
      <c r="S52" s="532"/>
      <c r="T52" s="533"/>
    </row>
    <row r="53" spans="2:20" ht="15.9" customHeight="1" x14ac:dyDescent="0.2">
      <c r="B53" s="534">
        <v>47</v>
      </c>
      <c r="C53" s="520"/>
      <c r="D53" s="521"/>
      <c r="E53" s="521"/>
      <c r="F53" s="522"/>
      <c r="G53" s="523"/>
      <c r="H53" s="539"/>
      <c r="I53" s="540"/>
      <c r="J53" s="536"/>
      <c r="K53" s="537"/>
      <c r="L53" s="537"/>
      <c r="M53" s="527"/>
      <c r="N53" s="538"/>
      <c r="O53" s="529"/>
      <c r="P53" s="530"/>
      <c r="Q53" s="531"/>
      <c r="R53" s="531"/>
      <c r="S53" s="532"/>
      <c r="T53" s="533"/>
    </row>
    <row r="54" spans="2:20" ht="15.9" customHeight="1" x14ac:dyDescent="0.2">
      <c r="B54" s="534">
        <v>48</v>
      </c>
      <c r="C54" s="520"/>
      <c r="D54" s="521"/>
      <c r="E54" s="521"/>
      <c r="F54" s="522"/>
      <c r="G54" s="523"/>
      <c r="H54" s="539"/>
      <c r="I54" s="540"/>
      <c r="J54" s="536"/>
      <c r="K54" s="537"/>
      <c r="L54" s="537"/>
      <c r="M54" s="527"/>
      <c r="N54" s="538"/>
      <c r="O54" s="529"/>
      <c r="P54" s="530"/>
      <c r="Q54" s="531"/>
      <c r="R54" s="531"/>
      <c r="S54" s="532"/>
      <c r="T54" s="533"/>
    </row>
    <row r="55" spans="2:20" ht="15.9" customHeight="1" x14ac:dyDescent="0.2">
      <c r="B55" s="534">
        <v>49</v>
      </c>
      <c r="C55" s="520"/>
      <c r="D55" s="521"/>
      <c r="E55" s="521"/>
      <c r="F55" s="522"/>
      <c r="G55" s="523"/>
      <c r="H55" s="539"/>
      <c r="I55" s="540"/>
      <c r="J55" s="536"/>
      <c r="K55" s="537"/>
      <c r="L55" s="537"/>
      <c r="M55" s="527"/>
      <c r="N55" s="538"/>
      <c r="O55" s="529"/>
      <c r="P55" s="530"/>
      <c r="Q55" s="531"/>
      <c r="R55" s="531"/>
      <c r="S55" s="532"/>
      <c r="T55" s="533"/>
    </row>
    <row r="56" spans="2:20" ht="15.9" customHeight="1" x14ac:dyDescent="0.2">
      <c r="B56" s="534">
        <v>50</v>
      </c>
      <c r="C56" s="520"/>
      <c r="D56" s="521"/>
      <c r="E56" s="521"/>
      <c r="F56" s="522"/>
      <c r="G56" s="523"/>
      <c r="H56" s="539"/>
      <c r="I56" s="540"/>
      <c r="J56" s="536"/>
      <c r="K56" s="537"/>
      <c r="L56" s="537"/>
      <c r="M56" s="527"/>
      <c r="N56" s="538"/>
      <c r="O56" s="529"/>
      <c r="P56" s="530"/>
      <c r="Q56" s="531"/>
      <c r="R56" s="531"/>
      <c r="S56" s="532"/>
      <c r="T56" s="533"/>
    </row>
    <row r="57" spans="2:20" ht="15.9" customHeight="1" x14ac:dyDescent="0.2">
      <c r="B57" s="534">
        <v>51</v>
      </c>
      <c r="C57" s="520"/>
      <c r="D57" s="521"/>
      <c r="E57" s="521"/>
      <c r="F57" s="522"/>
      <c r="G57" s="523"/>
      <c r="H57" s="539"/>
      <c r="I57" s="540"/>
      <c r="J57" s="536"/>
      <c r="K57" s="537"/>
      <c r="L57" s="537"/>
      <c r="M57" s="527"/>
      <c r="N57" s="538"/>
      <c r="O57" s="529"/>
      <c r="P57" s="530"/>
      <c r="Q57" s="531"/>
      <c r="R57" s="531"/>
      <c r="S57" s="532"/>
      <c r="T57" s="533"/>
    </row>
    <row r="58" spans="2:20" ht="15.9" customHeight="1" x14ac:dyDescent="0.2">
      <c r="B58" s="534">
        <v>52</v>
      </c>
      <c r="C58" s="520"/>
      <c r="D58" s="521"/>
      <c r="E58" s="521"/>
      <c r="F58" s="522"/>
      <c r="G58" s="523"/>
      <c r="H58" s="539"/>
      <c r="I58" s="540"/>
      <c r="J58" s="536"/>
      <c r="K58" s="537"/>
      <c r="L58" s="537"/>
      <c r="M58" s="527"/>
      <c r="N58" s="538"/>
      <c r="O58" s="529"/>
      <c r="P58" s="530"/>
      <c r="Q58" s="531"/>
      <c r="R58" s="531"/>
      <c r="S58" s="532"/>
      <c r="T58" s="533"/>
    </row>
    <row r="59" spans="2:20" ht="15.9" customHeight="1" x14ac:dyDescent="0.2">
      <c r="B59" s="534">
        <v>53</v>
      </c>
      <c r="C59" s="520"/>
      <c r="D59" s="521"/>
      <c r="E59" s="521"/>
      <c r="F59" s="522"/>
      <c r="G59" s="523"/>
      <c r="H59" s="539"/>
      <c r="I59" s="540"/>
      <c r="J59" s="536"/>
      <c r="K59" s="537"/>
      <c r="L59" s="537"/>
      <c r="M59" s="527"/>
      <c r="N59" s="538"/>
      <c r="O59" s="529"/>
      <c r="P59" s="530"/>
      <c r="Q59" s="531"/>
      <c r="R59" s="531"/>
      <c r="S59" s="532"/>
      <c r="T59" s="533"/>
    </row>
    <row r="60" spans="2:20" ht="15.9" customHeight="1" x14ac:dyDescent="0.2">
      <c r="B60" s="534">
        <v>54</v>
      </c>
      <c r="C60" s="520"/>
      <c r="D60" s="521"/>
      <c r="E60" s="521"/>
      <c r="F60" s="522"/>
      <c r="G60" s="523"/>
      <c r="H60" s="539"/>
      <c r="I60" s="540"/>
      <c r="J60" s="536"/>
      <c r="K60" s="537"/>
      <c r="L60" s="537"/>
      <c r="M60" s="527"/>
      <c r="N60" s="538"/>
      <c r="O60" s="529"/>
      <c r="P60" s="530"/>
      <c r="Q60" s="531"/>
      <c r="R60" s="531"/>
      <c r="S60" s="532"/>
      <c r="T60" s="533"/>
    </row>
    <row r="61" spans="2:20" ht="15.9" customHeight="1" x14ac:dyDescent="0.2">
      <c r="B61" s="534">
        <v>55</v>
      </c>
      <c r="C61" s="520"/>
      <c r="D61" s="521"/>
      <c r="E61" s="521"/>
      <c r="F61" s="522"/>
      <c r="G61" s="523"/>
      <c r="H61" s="539"/>
      <c r="I61" s="540"/>
      <c r="J61" s="536"/>
      <c r="K61" s="537"/>
      <c r="L61" s="537"/>
      <c r="M61" s="527"/>
      <c r="N61" s="538"/>
      <c r="O61" s="529"/>
      <c r="P61" s="530"/>
      <c r="Q61" s="531"/>
      <c r="R61" s="531"/>
      <c r="S61" s="532"/>
      <c r="T61" s="533"/>
    </row>
    <row r="62" spans="2:20" ht="15.9" customHeight="1" x14ac:dyDescent="0.2">
      <c r="B62" s="534">
        <v>56</v>
      </c>
      <c r="C62" s="520"/>
      <c r="D62" s="521"/>
      <c r="E62" s="521"/>
      <c r="F62" s="522"/>
      <c r="G62" s="523"/>
      <c r="H62" s="539"/>
      <c r="I62" s="540"/>
      <c r="J62" s="536"/>
      <c r="K62" s="537"/>
      <c r="L62" s="537"/>
      <c r="M62" s="527"/>
      <c r="N62" s="538"/>
      <c r="O62" s="529"/>
      <c r="P62" s="530"/>
      <c r="Q62" s="531"/>
      <c r="R62" s="531"/>
      <c r="S62" s="532"/>
      <c r="T62" s="533"/>
    </row>
    <row r="63" spans="2:20" ht="15.9" customHeight="1" x14ac:dyDescent="0.2">
      <c r="B63" s="534">
        <v>57</v>
      </c>
      <c r="C63" s="520"/>
      <c r="D63" s="521"/>
      <c r="E63" s="521"/>
      <c r="F63" s="522"/>
      <c r="G63" s="523"/>
      <c r="H63" s="539"/>
      <c r="I63" s="540"/>
      <c r="J63" s="536"/>
      <c r="K63" s="537"/>
      <c r="L63" s="537"/>
      <c r="M63" s="527"/>
      <c r="N63" s="538"/>
      <c r="O63" s="529"/>
      <c r="P63" s="530"/>
      <c r="Q63" s="531"/>
      <c r="R63" s="531"/>
      <c r="S63" s="532"/>
      <c r="T63" s="533"/>
    </row>
    <row r="64" spans="2:20" ht="15.9" customHeight="1" x14ac:dyDescent="0.2">
      <c r="B64" s="534">
        <v>58</v>
      </c>
      <c r="C64" s="520"/>
      <c r="D64" s="521"/>
      <c r="E64" s="521"/>
      <c r="F64" s="522"/>
      <c r="G64" s="523"/>
      <c r="H64" s="539"/>
      <c r="I64" s="540"/>
      <c r="J64" s="536"/>
      <c r="K64" s="537"/>
      <c r="L64" s="537"/>
      <c r="M64" s="527"/>
      <c r="N64" s="538"/>
      <c r="O64" s="529"/>
      <c r="P64" s="530"/>
      <c r="Q64" s="531"/>
      <c r="R64" s="531"/>
      <c r="S64" s="532"/>
      <c r="T64" s="533"/>
    </row>
    <row r="65" spans="2:20" ht="15.9" customHeight="1" x14ac:dyDescent="0.2">
      <c r="B65" s="534">
        <v>59</v>
      </c>
      <c r="C65" s="520"/>
      <c r="D65" s="521"/>
      <c r="E65" s="521"/>
      <c r="F65" s="522"/>
      <c r="G65" s="523"/>
      <c r="H65" s="539"/>
      <c r="I65" s="540"/>
      <c r="J65" s="536"/>
      <c r="K65" s="537"/>
      <c r="L65" s="537"/>
      <c r="M65" s="527"/>
      <c r="N65" s="538"/>
      <c r="O65" s="529"/>
      <c r="P65" s="530"/>
      <c r="Q65" s="531"/>
      <c r="R65" s="531"/>
      <c r="S65" s="532"/>
      <c r="T65" s="533"/>
    </row>
    <row r="66" spans="2:20" ht="15.9" customHeight="1" thickBot="1" x14ac:dyDescent="0.25">
      <c r="B66" s="534">
        <v>60</v>
      </c>
      <c r="C66" s="520"/>
      <c r="D66" s="521"/>
      <c r="E66" s="521"/>
      <c r="F66" s="522"/>
      <c r="G66" s="523"/>
      <c r="H66" s="539"/>
      <c r="I66" s="540"/>
      <c r="J66" s="536"/>
      <c r="K66" s="537"/>
      <c r="L66" s="537"/>
      <c r="M66" s="527"/>
      <c r="N66" s="538"/>
      <c r="O66" s="529"/>
      <c r="P66" s="530"/>
      <c r="Q66" s="531"/>
      <c r="R66" s="531"/>
      <c r="S66" s="532"/>
      <c r="T66" s="533"/>
    </row>
    <row r="67" spans="2:20" ht="15" customHeight="1" x14ac:dyDescent="0.2">
      <c r="B67" s="1010"/>
      <c r="C67" s="1011"/>
      <c r="D67" s="1011"/>
      <c r="E67" s="1011"/>
      <c r="F67" s="1011"/>
      <c r="G67" s="1011"/>
      <c r="H67" s="1011"/>
      <c r="I67" s="1011"/>
      <c r="J67" s="1011"/>
      <c r="K67" s="1012"/>
      <c r="L67" s="1013" t="s">
        <v>9886</v>
      </c>
      <c r="M67" s="1014"/>
      <c r="N67" s="1014"/>
      <c r="O67" s="1014"/>
      <c r="P67" s="1014"/>
      <c r="Q67" s="1014"/>
      <c r="R67" s="1014"/>
      <c r="S67" s="1014"/>
      <c r="T67" s="1015"/>
    </row>
    <row r="68" spans="2:20" ht="15" customHeight="1" x14ac:dyDescent="0.2">
      <c r="B68" s="1016"/>
      <c r="C68" s="1017"/>
      <c r="D68" s="1017"/>
      <c r="E68" s="1017"/>
      <c r="F68" s="1017"/>
      <c r="G68" s="1017"/>
      <c r="H68" s="1017"/>
      <c r="I68" s="1017"/>
      <c r="J68" s="1017"/>
      <c r="K68" s="1018"/>
      <c r="L68" s="1019"/>
      <c r="M68" s="1020"/>
      <c r="N68" s="1021"/>
      <c r="O68" s="1021"/>
      <c r="P68" s="1021"/>
      <c r="Q68" s="1021"/>
      <c r="R68" s="1021"/>
      <c r="S68" s="1021"/>
      <c r="T68" s="1022"/>
    </row>
    <row r="69" spans="2:20" ht="15" customHeight="1" x14ac:dyDescent="0.2">
      <c r="B69" s="1023" t="s">
        <v>9887</v>
      </c>
      <c r="C69" s="1024"/>
      <c r="D69" s="1024"/>
      <c r="E69" s="1025"/>
      <c r="F69" s="1017"/>
      <c r="G69" s="1017"/>
      <c r="H69" s="1017"/>
      <c r="I69" s="1017"/>
      <c r="J69" s="1017"/>
      <c r="K69" s="1018"/>
      <c r="L69" s="1026"/>
      <c r="M69" s="1027"/>
      <c r="N69" s="1027"/>
      <c r="O69" s="1027"/>
      <c r="P69" s="1027"/>
      <c r="Q69" s="1027"/>
      <c r="R69" s="1030"/>
      <c r="S69" s="1031"/>
      <c r="T69" s="1032"/>
    </row>
    <row r="70" spans="2:20" ht="34.5" customHeight="1" thickBot="1" x14ac:dyDescent="0.25">
      <c r="B70" s="1036"/>
      <c r="C70" s="1037"/>
      <c r="D70" s="1037"/>
      <c r="E70" s="1037"/>
      <c r="F70" s="1037"/>
      <c r="G70" s="1037"/>
      <c r="H70" s="1037"/>
      <c r="I70" s="1038"/>
      <c r="J70" s="1039"/>
      <c r="K70" s="1040"/>
      <c r="L70" s="1028"/>
      <c r="M70" s="1029"/>
      <c r="N70" s="1029"/>
      <c r="O70" s="1029"/>
      <c r="P70" s="1029"/>
      <c r="Q70" s="1029"/>
      <c r="R70" s="1033"/>
      <c r="S70" s="1034"/>
      <c r="T70" s="1035"/>
    </row>
    <row r="71" spans="2:20" ht="15" customHeight="1" x14ac:dyDescent="0.2">
      <c r="B71" s="1013" t="s">
        <v>9886</v>
      </c>
      <c r="C71" s="1014"/>
      <c r="D71" s="1014"/>
      <c r="E71" s="1014"/>
      <c r="F71" s="1014"/>
      <c r="G71" s="1014"/>
      <c r="H71" s="1014"/>
      <c r="I71" s="1014"/>
      <c r="J71" s="1014"/>
      <c r="K71" s="1015"/>
      <c r="L71" s="1019"/>
      <c r="M71" s="1020"/>
      <c r="N71" s="1021"/>
      <c r="O71" s="1021"/>
      <c r="P71" s="1021"/>
      <c r="Q71" s="1021"/>
      <c r="R71" s="1021"/>
      <c r="S71" s="1021"/>
      <c r="T71" s="1022"/>
    </row>
    <row r="72" spans="2:20" ht="15" customHeight="1" x14ac:dyDescent="0.2">
      <c r="B72" s="1019"/>
      <c r="C72" s="1020"/>
      <c r="D72" s="1041"/>
      <c r="E72" s="1041"/>
      <c r="F72" s="1041"/>
      <c r="G72" s="1041"/>
      <c r="H72" s="1041"/>
      <c r="I72" s="1041"/>
      <c r="J72" s="1041"/>
      <c r="K72" s="1042"/>
      <c r="L72" s="1026"/>
      <c r="M72" s="1027"/>
      <c r="N72" s="1027"/>
      <c r="O72" s="1027"/>
      <c r="P72" s="1027"/>
      <c r="Q72" s="1027"/>
      <c r="R72" s="1030"/>
      <c r="S72" s="1031"/>
      <c r="T72" s="1032"/>
    </row>
    <row r="73" spans="2:20" ht="33" customHeight="1" x14ac:dyDescent="0.2">
      <c r="B73" s="1043"/>
      <c r="C73" s="1044"/>
      <c r="D73" s="1044"/>
      <c r="E73" s="1044"/>
      <c r="F73" s="1044"/>
      <c r="G73" s="1044"/>
      <c r="H73" s="1044"/>
      <c r="I73" s="1045"/>
      <c r="J73" s="1046"/>
      <c r="K73" s="1047"/>
      <c r="L73" s="1028"/>
      <c r="M73" s="1029"/>
      <c r="N73" s="1029"/>
      <c r="O73" s="1029"/>
      <c r="P73" s="1029"/>
      <c r="Q73" s="1029"/>
      <c r="R73" s="1033"/>
      <c r="S73" s="1034"/>
      <c r="T73" s="1035"/>
    </row>
    <row r="74" spans="2:20" ht="15" customHeight="1" x14ac:dyDescent="0.2">
      <c r="B74" s="1019"/>
      <c r="C74" s="1020"/>
      <c r="D74" s="1021"/>
      <c r="E74" s="1021"/>
      <c r="F74" s="1021"/>
      <c r="G74" s="1021"/>
      <c r="H74" s="1021"/>
      <c r="I74" s="1021"/>
      <c r="J74" s="1021"/>
      <c r="K74" s="1021"/>
      <c r="L74" s="1019"/>
      <c r="M74" s="1020"/>
      <c r="N74" s="1021"/>
      <c r="O74" s="1021"/>
      <c r="P74" s="1021"/>
      <c r="Q74" s="1021"/>
      <c r="R74" s="1021"/>
      <c r="S74" s="1021"/>
      <c r="T74" s="1022"/>
    </row>
    <row r="75" spans="2:20" ht="33" customHeight="1" x14ac:dyDescent="0.2">
      <c r="B75" s="1043"/>
      <c r="C75" s="1044"/>
      <c r="D75" s="1044"/>
      <c r="E75" s="1044"/>
      <c r="F75" s="1044"/>
      <c r="G75" s="1044"/>
      <c r="H75" s="1044"/>
      <c r="I75" s="1045"/>
      <c r="J75" s="1046"/>
      <c r="K75" s="1047"/>
      <c r="L75" s="1026"/>
      <c r="M75" s="1027"/>
      <c r="N75" s="1027"/>
      <c r="O75" s="1027"/>
      <c r="P75" s="1027"/>
      <c r="Q75" s="1048"/>
      <c r="R75" s="1031"/>
      <c r="S75" s="1031"/>
      <c r="T75" s="1032"/>
    </row>
    <row r="76" spans="2:20" ht="15" customHeight="1" x14ac:dyDescent="0.2">
      <c r="B76" s="1019"/>
      <c r="C76" s="1020"/>
      <c r="D76" s="1021"/>
      <c r="E76" s="1021"/>
      <c r="F76" s="1021"/>
      <c r="G76" s="1021"/>
      <c r="H76" s="1021"/>
      <c r="I76" s="1021"/>
      <c r="J76" s="1021"/>
      <c r="K76" s="1022"/>
      <c r="L76" s="1019"/>
      <c r="M76" s="1020"/>
      <c r="N76" s="1021"/>
      <c r="O76" s="1021"/>
      <c r="P76" s="1021"/>
      <c r="Q76" s="1021"/>
      <c r="R76" s="1021"/>
      <c r="S76" s="1021"/>
      <c r="T76" s="1022"/>
    </row>
    <row r="77" spans="2:20" ht="33" customHeight="1" thickBot="1" x14ac:dyDescent="0.25">
      <c r="B77" s="1049"/>
      <c r="C77" s="1050"/>
      <c r="D77" s="1050"/>
      <c r="E77" s="1050"/>
      <c r="F77" s="1050"/>
      <c r="G77" s="1050"/>
      <c r="H77" s="1050"/>
      <c r="I77" s="1051"/>
      <c r="J77" s="1052"/>
      <c r="K77" s="1053"/>
      <c r="L77" s="1049"/>
      <c r="M77" s="1050"/>
      <c r="N77" s="1050"/>
      <c r="O77" s="1050"/>
      <c r="P77" s="1050"/>
      <c r="Q77" s="1051"/>
      <c r="R77" s="1054"/>
      <c r="S77" s="1054"/>
      <c r="T77" s="1055"/>
    </row>
    <row r="78" spans="2:20" ht="15" customHeight="1" x14ac:dyDescent="0.2"/>
    <row r="79" spans="2:20" ht="15" customHeight="1" x14ac:dyDescent="0.2"/>
    <row r="80" spans="2:20" ht="15" customHeight="1" x14ac:dyDescent="0.2"/>
    <row r="81" spans="2:12" ht="15" customHeight="1" x14ac:dyDescent="0.2"/>
    <row r="82" spans="2:12" ht="15" customHeight="1" x14ac:dyDescent="0.25">
      <c r="K82" s="505"/>
      <c r="L82" s="505"/>
    </row>
    <row r="89" spans="2:12" ht="13.2" x14ac:dyDescent="0.25">
      <c r="B89" s="505"/>
      <c r="C89" s="505"/>
      <c r="D89" s="505"/>
      <c r="E89" s="505"/>
      <c r="F89" s="505"/>
      <c r="G89" s="505"/>
      <c r="H89" s="505"/>
      <c r="I89" s="505"/>
      <c r="J89" s="505"/>
      <c r="K89" s="505"/>
    </row>
  </sheetData>
  <mergeCells count="45">
    <mergeCell ref="B76:C76"/>
    <mergeCell ref="D76:K76"/>
    <mergeCell ref="L76:M76"/>
    <mergeCell ref="N76:T76"/>
    <mergeCell ref="B77:I77"/>
    <mergeCell ref="J77:K77"/>
    <mergeCell ref="L77:Q77"/>
    <mergeCell ref="R77:T77"/>
    <mergeCell ref="B74:C74"/>
    <mergeCell ref="D74:K74"/>
    <mergeCell ref="L74:M74"/>
    <mergeCell ref="N74:T74"/>
    <mergeCell ref="B75:I75"/>
    <mergeCell ref="J75:K75"/>
    <mergeCell ref="L75:Q75"/>
    <mergeCell ref="R75:T75"/>
    <mergeCell ref="B71:K71"/>
    <mergeCell ref="L71:M71"/>
    <mergeCell ref="N71:T71"/>
    <mergeCell ref="B72:C72"/>
    <mergeCell ref="D72:K72"/>
    <mergeCell ref="L72:Q73"/>
    <mergeCell ref="R72:T73"/>
    <mergeCell ref="B73:I73"/>
    <mergeCell ref="J73:K73"/>
    <mergeCell ref="B69:E69"/>
    <mergeCell ref="F69:K69"/>
    <mergeCell ref="L69:Q70"/>
    <mergeCell ref="R69:T70"/>
    <mergeCell ref="B70:I70"/>
    <mergeCell ref="J70:K70"/>
    <mergeCell ref="C5:G5"/>
    <mergeCell ref="P5:T5"/>
    <mergeCell ref="B67:K67"/>
    <mergeCell ref="L67:T67"/>
    <mergeCell ref="B68:K68"/>
    <mergeCell ref="L68:M68"/>
    <mergeCell ref="N68:T68"/>
    <mergeCell ref="H3:K3"/>
    <mergeCell ref="O3:R3"/>
    <mergeCell ref="H1:K1"/>
    <mergeCell ref="O1:R1"/>
    <mergeCell ref="H2:K2"/>
    <mergeCell ref="O2:P2"/>
    <mergeCell ref="Q2:R2"/>
  </mergeCells>
  <dataValidations count="3">
    <dataValidation type="decimal" allowBlank="1" showInputMessage="1" showErrorMessage="1" errorTitle="Valeur non admise" error="Vous devez utilisez des décimales (ex : .025 pour 2.5 %, 1 pour 100 %)" sqref="M7:M66 M65543:M65602 M131079:M131138 M196615:M196674 M262151:M262210 M327687:M327746 M393223:M393282 M458759:M458818 M524295:M524354 M589831:M589890 M655367:M655426 M720903:M720962 M786439:M786498 M851975:M852034 M917511:M917570 M983047:M983106" xr:uid="{00000000-0002-0000-0600-000000000000}">
      <formula1>0</formula1>
      <formula2>1</formula2>
    </dataValidation>
    <dataValidation type="list" allowBlank="1" showDropDown="1" showInputMessage="1" showErrorMessage="1" sqref="G131079:G131138 T983047:T983106 T917511:T917570 T851975:T852034 T786439:T786498 T720903:T720962 T655367:T655426 T589831:T589890 T524295:T524354 T458759:T458818 T393223:T393282 T327687:T327746 T262151:T262210 T196615:T196674 T131079:T131138 T65543:T65602 G65543:G65602 G983047:G983106 G917511:G917570 G851975:G852034 G786439:G786498 G720903:G720962 G655367:G655426 G589831:G589890 G524295:G524354 G458759:G458818 G393223:G393282 G327687:G327746 G262151:G262210 G196615:G196674" xr:uid="{00000000-0002-0000-0600-000001000000}">
      <formula1>#REF!</formula1>
    </dataValidation>
    <dataValidation allowBlank="1" showDropDown="1" showInputMessage="1" showErrorMessage="1" sqref="G7:G66 T7:T66" xr:uid="{00000000-0002-0000-0600-000002000000}"/>
  </dataValidations>
  <printOptions horizontalCentered="1"/>
  <pageMargins left="0.39370078740157483" right="0.39370078740157483" top="0.39370078740157483" bottom="0.39370078740157483" header="0.31496062992125984" footer="0.35433070866141736"/>
  <pageSetup paperSize="5" scale="77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3">
    <tabColor theme="9" tint="0.59999389629810485"/>
  </sheetPr>
  <dimension ref="A2:F13122"/>
  <sheetViews>
    <sheetView topLeftCell="B1" zoomScale="80" zoomScaleNormal="80" workbookViewId="0">
      <selection activeCell="S32" sqref="S32"/>
    </sheetView>
  </sheetViews>
  <sheetFormatPr baseColWidth="10" defaultRowHeight="13.2" x14ac:dyDescent="0.25"/>
  <cols>
    <col min="1" max="1" width="11.44140625" style="480"/>
    <col min="2" max="2" width="52.109375" bestFit="1" customWidth="1"/>
    <col min="3" max="3" width="45" style="481" bestFit="1" customWidth="1"/>
    <col min="4" max="4" width="5" customWidth="1"/>
    <col min="5" max="5" width="8.5546875" style="74" customWidth="1"/>
    <col min="6" max="6" width="46.44140625" customWidth="1"/>
    <col min="7" max="7" width="5.33203125" customWidth="1"/>
    <col min="8" max="18" width="11.44140625"/>
  </cols>
  <sheetData>
    <row r="2" spans="1:6" ht="39" customHeight="1" x14ac:dyDescent="0.25"/>
    <row r="3" spans="1:6" ht="18" customHeight="1" thickBot="1" x14ac:dyDescent="0.3"/>
    <row r="4" spans="1:6" ht="27" thickBot="1" x14ac:dyDescent="0.3">
      <c r="A4" s="489" t="s">
        <v>9112</v>
      </c>
      <c r="B4" s="490" t="s">
        <v>277</v>
      </c>
      <c r="C4" s="491" t="s">
        <v>9309</v>
      </c>
      <c r="E4" s="373" t="s">
        <v>9226</v>
      </c>
      <c r="F4" s="492" t="s">
        <v>9227</v>
      </c>
    </row>
    <row r="5" spans="1:6" ht="13.5" customHeight="1" x14ac:dyDescent="0.25">
      <c r="A5" s="497">
        <v>2</v>
      </c>
      <c r="B5" s="497" t="s">
        <v>333</v>
      </c>
      <c r="C5" s="497" t="s">
        <v>9079</v>
      </c>
      <c r="E5" s="319">
        <v>1</v>
      </c>
      <c r="F5" s="482" t="s">
        <v>336</v>
      </c>
    </row>
    <row r="6" spans="1:6" ht="13.5" customHeight="1" x14ac:dyDescent="0.25">
      <c r="A6" s="319">
        <v>5</v>
      </c>
      <c r="B6" s="319" t="s">
        <v>9229</v>
      </c>
      <c r="C6" s="319" t="s">
        <v>9079</v>
      </c>
      <c r="E6" s="319">
        <v>2</v>
      </c>
      <c r="F6" s="482" t="s">
        <v>340</v>
      </c>
    </row>
    <row r="7" spans="1:6" ht="13.5" customHeight="1" x14ac:dyDescent="0.25">
      <c r="A7" s="319">
        <v>6</v>
      </c>
      <c r="B7" s="319" t="s">
        <v>342</v>
      </c>
      <c r="C7" s="319" t="s">
        <v>9079</v>
      </c>
      <c r="E7" s="319">
        <v>3</v>
      </c>
      <c r="F7" s="482" t="s">
        <v>345</v>
      </c>
    </row>
    <row r="8" spans="1:6" ht="13.5" customHeight="1" x14ac:dyDescent="0.25">
      <c r="A8" s="319">
        <v>7</v>
      </c>
      <c r="B8" s="319" t="s">
        <v>60</v>
      </c>
      <c r="C8" s="319" t="s">
        <v>9079</v>
      </c>
      <c r="E8" s="319">
        <v>4</v>
      </c>
      <c r="F8" s="482" t="s">
        <v>349</v>
      </c>
    </row>
    <row r="9" spans="1:6" ht="13.5" customHeight="1" x14ac:dyDescent="0.25">
      <c r="A9" s="319">
        <v>10</v>
      </c>
      <c r="B9" s="319" t="s">
        <v>61</v>
      </c>
      <c r="C9" s="319" t="s">
        <v>9079</v>
      </c>
      <c r="E9" s="319">
        <v>5</v>
      </c>
      <c r="F9" s="482" t="s">
        <v>353</v>
      </c>
    </row>
    <row r="10" spans="1:6" ht="13.5" customHeight="1" x14ac:dyDescent="0.25">
      <c r="A10" s="319">
        <v>11</v>
      </c>
      <c r="B10" s="319" t="s">
        <v>62</v>
      </c>
      <c r="C10" s="319" t="s">
        <v>9079</v>
      </c>
      <c r="E10" s="319">
        <v>10</v>
      </c>
      <c r="F10" s="482" t="s">
        <v>369</v>
      </c>
    </row>
    <row r="11" spans="1:6" ht="13.5" customHeight="1" x14ac:dyDescent="0.25">
      <c r="A11" s="319">
        <v>14</v>
      </c>
      <c r="B11" s="319" t="s">
        <v>63</v>
      </c>
      <c r="C11" s="319" t="s">
        <v>9079</v>
      </c>
      <c r="E11" s="319">
        <v>11</v>
      </c>
      <c r="F11" s="482" t="s">
        <v>373</v>
      </c>
    </row>
    <row r="12" spans="1:6" ht="13.5" customHeight="1" x14ac:dyDescent="0.25">
      <c r="A12" s="319">
        <v>15</v>
      </c>
      <c r="B12" s="319" t="s">
        <v>64</v>
      </c>
      <c r="C12" s="319" t="s">
        <v>9079</v>
      </c>
      <c r="E12" s="319">
        <v>16</v>
      </c>
      <c r="F12" s="482" t="s">
        <v>389</v>
      </c>
    </row>
    <row r="13" spans="1:6" ht="14.25" customHeight="1" x14ac:dyDescent="0.25">
      <c r="A13" s="319">
        <v>18</v>
      </c>
      <c r="B13" s="319" t="s">
        <v>61</v>
      </c>
      <c r="C13" s="319" t="s">
        <v>9079</v>
      </c>
      <c r="E13" s="319">
        <v>17</v>
      </c>
      <c r="F13" s="482" t="s">
        <v>393</v>
      </c>
    </row>
    <row r="14" spans="1:6" ht="14.25" customHeight="1" x14ac:dyDescent="0.25">
      <c r="A14" s="319">
        <v>19</v>
      </c>
      <c r="B14" s="319" t="s">
        <v>66</v>
      </c>
      <c r="C14" s="319" t="s">
        <v>9079</v>
      </c>
      <c r="E14" s="319">
        <v>18</v>
      </c>
      <c r="F14" s="482" t="s">
        <v>397</v>
      </c>
    </row>
    <row r="15" spans="1:6" ht="14.25" customHeight="1" x14ac:dyDescent="0.25">
      <c r="A15" s="319">
        <v>22</v>
      </c>
      <c r="B15" s="319" t="s">
        <v>67</v>
      </c>
      <c r="C15" s="319" t="s">
        <v>9079</v>
      </c>
      <c r="E15" s="319">
        <v>19</v>
      </c>
      <c r="F15" s="482" t="s">
        <v>401</v>
      </c>
    </row>
    <row r="16" spans="1:6" ht="14.25" customHeight="1" x14ac:dyDescent="0.25">
      <c r="A16" s="319">
        <v>25</v>
      </c>
      <c r="B16" s="319" t="s">
        <v>68</v>
      </c>
      <c r="C16" s="319" t="s">
        <v>9079</v>
      </c>
      <c r="E16" s="319">
        <v>24</v>
      </c>
      <c r="F16" s="482" t="s">
        <v>417</v>
      </c>
    </row>
    <row r="17" spans="1:6" ht="14.25" customHeight="1" x14ac:dyDescent="0.25">
      <c r="A17" s="319">
        <v>26</v>
      </c>
      <c r="B17" s="319" t="s">
        <v>69</v>
      </c>
      <c r="C17" s="319" t="s">
        <v>9079</v>
      </c>
      <c r="E17" s="319">
        <v>25</v>
      </c>
      <c r="F17" s="482" t="s">
        <v>421</v>
      </c>
    </row>
    <row r="18" spans="1:6" ht="14.25" customHeight="1" x14ac:dyDescent="0.25">
      <c r="A18" s="319">
        <v>32</v>
      </c>
      <c r="B18" s="319" t="s">
        <v>9383</v>
      </c>
      <c r="C18" s="319" t="s">
        <v>9079</v>
      </c>
      <c r="E18" s="319">
        <v>26</v>
      </c>
      <c r="F18" s="482" t="s">
        <v>425</v>
      </c>
    </row>
    <row r="19" spans="1:6" ht="14.25" customHeight="1" x14ac:dyDescent="0.25">
      <c r="A19" s="319">
        <v>33</v>
      </c>
      <c r="B19" s="319" t="s">
        <v>70</v>
      </c>
      <c r="C19" s="319" t="s">
        <v>9079</v>
      </c>
      <c r="E19" s="319">
        <v>27</v>
      </c>
      <c r="F19" s="482" t="s">
        <v>429</v>
      </c>
    </row>
    <row r="20" spans="1:6" ht="14.25" customHeight="1" x14ac:dyDescent="0.25">
      <c r="A20" s="319">
        <v>34</v>
      </c>
      <c r="B20" s="319" t="s">
        <v>71</v>
      </c>
      <c r="C20" s="319" t="s">
        <v>9079</v>
      </c>
      <c r="E20" s="319">
        <v>28</v>
      </c>
      <c r="F20" s="482" t="s">
        <v>433</v>
      </c>
    </row>
    <row r="21" spans="1:6" ht="14.25" customHeight="1" x14ac:dyDescent="0.25">
      <c r="A21" s="319">
        <v>36</v>
      </c>
      <c r="B21" s="319" t="s">
        <v>12871</v>
      </c>
      <c r="C21" s="319" t="s">
        <v>9079</v>
      </c>
      <c r="E21" s="319">
        <v>29</v>
      </c>
      <c r="F21" s="482" t="s">
        <v>438</v>
      </c>
    </row>
    <row r="22" spans="1:6" ht="14.25" customHeight="1" x14ac:dyDescent="0.25">
      <c r="A22" s="319">
        <v>41</v>
      </c>
      <c r="B22" s="319" t="s">
        <v>9384</v>
      </c>
      <c r="C22" s="319" t="s">
        <v>9079</v>
      </c>
      <c r="E22" s="319">
        <v>30</v>
      </c>
      <c r="F22" s="482" t="s">
        <v>443</v>
      </c>
    </row>
    <row r="23" spans="1:6" ht="14.25" customHeight="1" x14ac:dyDescent="0.25">
      <c r="A23" s="319">
        <v>42</v>
      </c>
      <c r="B23" s="319" t="s">
        <v>9888</v>
      </c>
      <c r="C23" s="319" t="s">
        <v>9079</v>
      </c>
      <c r="E23" s="319">
        <v>31</v>
      </c>
      <c r="F23" s="482" t="s">
        <v>447</v>
      </c>
    </row>
    <row r="24" spans="1:6" ht="14.25" customHeight="1" x14ac:dyDescent="0.25">
      <c r="A24" s="319">
        <v>46</v>
      </c>
      <c r="B24" s="319" t="s">
        <v>72</v>
      </c>
      <c r="C24" s="319" t="s">
        <v>9079</v>
      </c>
      <c r="E24" s="319">
        <v>32</v>
      </c>
      <c r="F24" s="482" t="s">
        <v>452</v>
      </c>
    </row>
    <row r="25" spans="1:6" ht="14.25" customHeight="1" x14ac:dyDescent="0.25">
      <c r="A25" s="319">
        <v>48</v>
      </c>
      <c r="B25" s="319" t="s">
        <v>73</v>
      </c>
      <c r="C25" s="319" t="s">
        <v>9079</v>
      </c>
      <c r="E25" s="319">
        <v>33</v>
      </c>
      <c r="F25" s="482" t="s">
        <v>457</v>
      </c>
    </row>
    <row r="26" spans="1:6" ht="14.25" customHeight="1" x14ac:dyDescent="0.25">
      <c r="A26" s="319">
        <v>53</v>
      </c>
      <c r="B26" s="319" t="s">
        <v>12872</v>
      </c>
      <c r="C26" s="319" t="s">
        <v>9079</v>
      </c>
      <c r="E26" s="319">
        <v>34</v>
      </c>
      <c r="F26" s="482" t="s">
        <v>461</v>
      </c>
    </row>
    <row r="27" spans="1:6" ht="14.25" customHeight="1" x14ac:dyDescent="0.25">
      <c r="A27" s="319">
        <v>55</v>
      </c>
      <c r="B27" s="319" t="s">
        <v>74</v>
      </c>
      <c r="C27" s="319" t="s">
        <v>9079</v>
      </c>
      <c r="E27" s="319">
        <v>35</v>
      </c>
      <c r="F27" s="482" t="s">
        <v>465</v>
      </c>
    </row>
    <row r="28" spans="1:6" ht="14.25" customHeight="1" x14ac:dyDescent="0.25">
      <c r="A28" s="319">
        <v>59</v>
      </c>
      <c r="B28" s="319" t="s">
        <v>9230</v>
      </c>
      <c r="C28" s="319" t="s">
        <v>9079</v>
      </c>
      <c r="E28" s="319">
        <v>36</v>
      </c>
      <c r="F28" s="482" t="s">
        <v>469</v>
      </c>
    </row>
    <row r="29" spans="1:6" ht="14.25" customHeight="1" x14ac:dyDescent="0.25">
      <c r="A29" s="319">
        <v>60</v>
      </c>
      <c r="B29" s="319" t="s">
        <v>75</v>
      </c>
      <c r="C29" s="319" t="s">
        <v>9079</v>
      </c>
      <c r="E29" s="319">
        <v>40</v>
      </c>
      <c r="F29" s="482" t="s">
        <v>473</v>
      </c>
    </row>
    <row r="30" spans="1:6" ht="14.25" customHeight="1" x14ac:dyDescent="0.25">
      <c r="A30" s="319">
        <v>61</v>
      </c>
      <c r="B30" s="319" t="s">
        <v>9231</v>
      </c>
      <c r="C30" s="319" t="s">
        <v>9079</v>
      </c>
      <c r="E30" s="319">
        <v>41</v>
      </c>
      <c r="F30" s="482" t="s">
        <v>477</v>
      </c>
    </row>
    <row r="31" spans="1:6" ht="14.25" customHeight="1" x14ac:dyDescent="0.25">
      <c r="A31" s="319">
        <v>63</v>
      </c>
      <c r="B31" s="319" t="s">
        <v>76</v>
      </c>
      <c r="C31" s="319" t="s">
        <v>9079</v>
      </c>
    </row>
    <row r="32" spans="1:6" ht="14.25" customHeight="1" x14ac:dyDescent="0.25">
      <c r="A32" s="319">
        <v>64</v>
      </c>
      <c r="B32" s="319" t="s">
        <v>77</v>
      </c>
      <c r="C32" s="319" t="s">
        <v>9079</v>
      </c>
    </row>
    <row r="33" spans="1:6" ht="14.25" customHeight="1" thickBot="1" x14ac:dyDescent="0.3">
      <c r="A33" s="319">
        <v>66</v>
      </c>
      <c r="B33" s="319" t="s">
        <v>78</v>
      </c>
      <c r="C33" s="319" t="s">
        <v>9079</v>
      </c>
    </row>
    <row r="34" spans="1:6" ht="14.25" customHeight="1" x14ac:dyDescent="0.25">
      <c r="A34" s="319">
        <v>68</v>
      </c>
      <c r="B34" s="319" t="s">
        <v>9889</v>
      </c>
      <c r="C34" s="319" t="s">
        <v>9079</v>
      </c>
      <c r="E34" s="1056" t="s">
        <v>9228</v>
      </c>
      <c r="F34" s="1057"/>
    </row>
    <row r="35" spans="1:6" ht="14.25" customHeight="1" thickBot="1" x14ac:dyDescent="0.3">
      <c r="A35" s="319">
        <v>69</v>
      </c>
      <c r="B35" s="319" t="s">
        <v>9385</v>
      </c>
      <c r="C35" s="319" t="s">
        <v>9079</v>
      </c>
      <c r="E35" s="1058"/>
      <c r="F35" s="1059"/>
    </row>
    <row r="36" spans="1:6" ht="14.25" customHeight="1" x14ac:dyDescent="0.25">
      <c r="A36" s="319">
        <v>70</v>
      </c>
      <c r="B36" s="319" t="s">
        <v>9232</v>
      </c>
      <c r="C36" s="319" t="s">
        <v>9079</v>
      </c>
    </row>
    <row r="37" spans="1:6" ht="14.25" customHeight="1" thickBot="1" x14ac:dyDescent="0.3">
      <c r="A37" s="319">
        <v>72</v>
      </c>
      <c r="B37" s="319" t="s">
        <v>79</v>
      </c>
      <c r="C37" s="319" t="s">
        <v>9079</v>
      </c>
      <c r="E37" s="483" t="s">
        <v>9381</v>
      </c>
      <c r="F37" s="484" t="s">
        <v>286</v>
      </c>
    </row>
    <row r="38" spans="1:6" ht="14.25" customHeight="1" x14ac:dyDescent="0.25">
      <c r="A38" s="319">
        <v>73</v>
      </c>
      <c r="B38" s="319" t="s">
        <v>9233</v>
      </c>
      <c r="C38" s="319" t="s">
        <v>9079</v>
      </c>
      <c r="E38" s="485" t="s">
        <v>9310</v>
      </c>
      <c r="F38" s="486" t="s">
        <v>9311</v>
      </c>
    </row>
    <row r="39" spans="1:6" ht="14.25" customHeight="1" x14ac:dyDescent="0.25">
      <c r="A39" s="319">
        <v>74</v>
      </c>
      <c r="B39" s="319" t="s">
        <v>80</v>
      </c>
      <c r="C39" s="319" t="s">
        <v>9079</v>
      </c>
      <c r="E39" s="487" t="s">
        <v>9310</v>
      </c>
      <c r="F39" s="488" t="s">
        <v>9312</v>
      </c>
    </row>
    <row r="40" spans="1:6" ht="14.25" customHeight="1" x14ac:dyDescent="0.25">
      <c r="A40" s="319">
        <v>75</v>
      </c>
      <c r="B40" s="319" t="s">
        <v>81</v>
      </c>
      <c r="C40" s="319" t="s">
        <v>9079</v>
      </c>
      <c r="E40" s="487" t="s">
        <v>9313</v>
      </c>
      <c r="F40" s="488" t="s">
        <v>9314</v>
      </c>
    </row>
    <row r="41" spans="1:6" ht="14.25" customHeight="1" x14ac:dyDescent="0.25">
      <c r="A41" s="319">
        <v>76</v>
      </c>
      <c r="B41" s="319" t="s">
        <v>82</v>
      </c>
      <c r="C41" s="319" t="s">
        <v>9079</v>
      </c>
      <c r="E41" s="487" t="s">
        <v>9313</v>
      </c>
      <c r="F41" s="488" t="s">
        <v>9315</v>
      </c>
    </row>
    <row r="42" spans="1:6" ht="14.25" customHeight="1" x14ac:dyDescent="0.25">
      <c r="A42" s="319">
        <v>77</v>
      </c>
      <c r="B42" s="319" t="s">
        <v>83</v>
      </c>
      <c r="C42" s="319" t="s">
        <v>9079</v>
      </c>
      <c r="E42" s="487" t="s">
        <v>9313</v>
      </c>
      <c r="F42" s="488" t="s">
        <v>9316</v>
      </c>
    </row>
    <row r="43" spans="1:6" ht="14.25" customHeight="1" x14ac:dyDescent="0.25">
      <c r="A43" s="319">
        <v>78</v>
      </c>
      <c r="B43" s="319" t="s">
        <v>84</v>
      </c>
      <c r="C43" s="319" t="s">
        <v>9079</v>
      </c>
      <c r="E43" s="487" t="s">
        <v>9313</v>
      </c>
      <c r="F43" s="488" t="s">
        <v>9326</v>
      </c>
    </row>
    <row r="44" spans="1:6" ht="14.25" customHeight="1" x14ac:dyDescent="0.25">
      <c r="A44" s="319">
        <v>80</v>
      </c>
      <c r="B44" s="319" t="s">
        <v>85</v>
      </c>
      <c r="C44" s="319" t="s">
        <v>9079</v>
      </c>
      <c r="E44" s="487" t="s">
        <v>9327</v>
      </c>
      <c r="F44" s="488" t="s">
        <v>9328</v>
      </c>
    </row>
    <row r="45" spans="1:6" ht="14.25" customHeight="1" x14ac:dyDescent="0.25">
      <c r="A45" s="319">
        <v>81</v>
      </c>
      <c r="B45" s="319" t="s">
        <v>86</v>
      </c>
      <c r="C45" s="319" t="s">
        <v>9079</v>
      </c>
      <c r="E45" s="487" t="s">
        <v>9327</v>
      </c>
      <c r="F45" s="488" t="s">
        <v>9866</v>
      </c>
    </row>
    <row r="46" spans="1:6" ht="14.25" customHeight="1" x14ac:dyDescent="0.25">
      <c r="A46" s="319">
        <v>85</v>
      </c>
      <c r="B46" s="319" t="s">
        <v>87</v>
      </c>
      <c r="C46" s="319" t="s">
        <v>9079</v>
      </c>
      <c r="E46" s="487" t="s">
        <v>9327</v>
      </c>
      <c r="F46" s="488" t="s">
        <v>9329</v>
      </c>
    </row>
    <row r="47" spans="1:6" ht="14.25" customHeight="1" x14ac:dyDescent="0.25">
      <c r="A47" s="319">
        <v>87</v>
      </c>
      <c r="B47" s="319" t="s">
        <v>88</v>
      </c>
      <c r="C47" s="319" t="s">
        <v>9079</v>
      </c>
      <c r="E47" s="487" t="s">
        <v>9317</v>
      </c>
      <c r="F47" s="488" t="s">
        <v>9318</v>
      </c>
    </row>
    <row r="48" spans="1:6" ht="14.25" customHeight="1" x14ac:dyDescent="0.25">
      <c r="A48" s="319">
        <v>88</v>
      </c>
      <c r="B48" s="319" t="s">
        <v>89</v>
      </c>
      <c r="C48" s="319" t="s">
        <v>9079</v>
      </c>
      <c r="E48" s="487" t="s">
        <v>9317</v>
      </c>
      <c r="F48" s="488" t="s">
        <v>9333</v>
      </c>
    </row>
    <row r="49" spans="1:6" ht="14.25" customHeight="1" x14ac:dyDescent="0.25">
      <c r="A49" s="319">
        <v>89</v>
      </c>
      <c r="B49" s="319" t="s">
        <v>90</v>
      </c>
      <c r="C49" s="319" t="s">
        <v>9079</v>
      </c>
      <c r="E49" s="487" t="s">
        <v>9317</v>
      </c>
      <c r="F49" s="488" t="s">
        <v>9334</v>
      </c>
    </row>
    <row r="50" spans="1:6" ht="14.25" customHeight="1" x14ac:dyDescent="0.25">
      <c r="A50" s="319">
        <v>90</v>
      </c>
      <c r="B50" s="319" t="s">
        <v>210</v>
      </c>
      <c r="C50" s="319" t="s">
        <v>9079</v>
      </c>
      <c r="E50" s="487" t="s">
        <v>9317</v>
      </c>
      <c r="F50" s="488" t="s">
        <v>9335</v>
      </c>
    </row>
    <row r="51" spans="1:6" ht="14.25" customHeight="1" x14ac:dyDescent="0.25">
      <c r="A51" s="319">
        <v>91</v>
      </c>
      <c r="B51" s="319" t="s">
        <v>9234</v>
      </c>
      <c r="C51" s="319" t="s">
        <v>9079</v>
      </c>
      <c r="E51" s="487" t="s">
        <v>9317</v>
      </c>
      <c r="F51" s="488" t="s">
        <v>9336</v>
      </c>
    </row>
    <row r="52" spans="1:6" ht="14.25" customHeight="1" x14ac:dyDescent="0.25">
      <c r="A52" s="319">
        <v>92</v>
      </c>
      <c r="B52" s="319" t="s">
        <v>90</v>
      </c>
      <c r="C52" s="319" t="s">
        <v>9079</v>
      </c>
      <c r="E52" s="487" t="s">
        <v>9337</v>
      </c>
      <c r="F52" s="488" t="s">
        <v>9338</v>
      </c>
    </row>
    <row r="53" spans="1:6" ht="14.25" customHeight="1" x14ac:dyDescent="0.25">
      <c r="A53" s="319">
        <v>94</v>
      </c>
      <c r="B53" s="319" t="s">
        <v>91</v>
      </c>
      <c r="C53" s="319" t="s">
        <v>9079</v>
      </c>
      <c r="E53" s="487" t="s">
        <v>9345</v>
      </c>
      <c r="F53" s="488" t="s">
        <v>9346</v>
      </c>
    </row>
    <row r="54" spans="1:6" ht="14.25" customHeight="1" x14ac:dyDescent="0.25">
      <c r="A54" s="319">
        <v>97</v>
      </c>
      <c r="B54" s="319" t="s">
        <v>933</v>
      </c>
      <c r="C54" s="319" t="s">
        <v>9079</v>
      </c>
      <c r="E54" s="487" t="s">
        <v>9345</v>
      </c>
      <c r="F54" s="488" t="s">
        <v>9347</v>
      </c>
    </row>
    <row r="55" spans="1:6" ht="14.25" customHeight="1" x14ac:dyDescent="0.25">
      <c r="A55" s="319">
        <v>99</v>
      </c>
      <c r="B55" s="319" t="s">
        <v>12876</v>
      </c>
      <c r="C55" s="319" t="s">
        <v>9079</v>
      </c>
      <c r="E55" s="487" t="s">
        <v>9345</v>
      </c>
      <c r="F55" s="488" t="s">
        <v>9348</v>
      </c>
    </row>
    <row r="56" spans="1:6" ht="14.25" customHeight="1" x14ac:dyDescent="0.25">
      <c r="A56" s="319">
        <v>100</v>
      </c>
      <c r="B56" s="319" t="s">
        <v>92</v>
      </c>
      <c r="C56" s="319" t="s">
        <v>9079</v>
      </c>
      <c r="E56" s="487" t="s">
        <v>9345</v>
      </c>
      <c r="F56" s="488" t="s">
        <v>9349</v>
      </c>
    </row>
    <row r="57" spans="1:6" ht="14.25" customHeight="1" x14ac:dyDescent="0.25">
      <c r="A57" s="319">
        <v>101</v>
      </c>
      <c r="B57" s="319" t="s">
        <v>93</v>
      </c>
      <c r="C57" s="319" t="s">
        <v>9079</v>
      </c>
      <c r="E57" s="487" t="s">
        <v>9345</v>
      </c>
      <c r="F57" s="488" t="s">
        <v>9350</v>
      </c>
    </row>
    <row r="58" spans="1:6" ht="14.25" customHeight="1" x14ac:dyDescent="0.25">
      <c r="A58" s="319">
        <v>102</v>
      </c>
      <c r="B58" s="319" t="s">
        <v>94</v>
      </c>
      <c r="C58" s="319" t="s">
        <v>9079</v>
      </c>
      <c r="E58" s="487" t="s">
        <v>9345</v>
      </c>
      <c r="F58" s="488" t="s">
        <v>9351</v>
      </c>
    </row>
    <row r="59" spans="1:6" ht="14.25" customHeight="1" x14ac:dyDescent="0.25">
      <c r="A59" s="319">
        <v>104</v>
      </c>
      <c r="B59" s="319" t="s">
        <v>95</v>
      </c>
      <c r="C59" s="319" t="s">
        <v>9079</v>
      </c>
      <c r="E59" s="487" t="s">
        <v>9352</v>
      </c>
      <c r="F59" s="488" t="s">
        <v>9353</v>
      </c>
    </row>
    <row r="60" spans="1:6" ht="14.25" customHeight="1" x14ac:dyDescent="0.25">
      <c r="A60" s="319">
        <v>106</v>
      </c>
      <c r="B60" s="319" t="s">
        <v>96</v>
      </c>
      <c r="C60" s="319" t="s">
        <v>9079</v>
      </c>
      <c r="E60" s="487" t="s">
        <v>9352</v>
      </c>
      <c r="F60" s="488" t="s">
        <v>9354</v>
      </c>
    </row>
    <row r="61" spans="1:6" ht="14.25" customHeight="1" x14ac:dyDescent="0.25">
      <c r="A61" s="319">
        <v>107</v>
      </c>
      <c r="B61" s="319" t="s">
        <v>97</v>
      </c>
      <c r="C61" s="319" t="s">
        <v>9079</v>
      </c>
      <c r="E61" s="487" t="s">
        <v>9352</v>
      </c>
      <c r="F61" s="488" t="s">
        <v>9355</v>
      </c>
    </row>
    <row r="62" spans="1:6" ht="14.25" customHeight="1" x14ac:dyDescent="0.25">
      <c r="A62" s="319">
        <v>108</v>
      </c>
      <c r="B62" s="319" t="s">
        <v>98</v>
      </c>
      <c r="C62" s="319" t="s">
        <v>9079</v>
      </c>
      <c r="E62" s="487" t="s">
        <v>9352</v>
      </c>
      <c r="F62" s="488" t="s">
        <v>9356</v>
      </c>
    </row>
    <row r="63" spans="1:6" ht="14.25" customHeight="1" x14ac:dyDescent="0.25">
      <c r="A63" s="319">
        <v>114</v>
      </c>
      <c r="B63" s="319" t="s">
        <v>99</v>
      </c>
      <c r="C63" s="319" t="s">
        <v>9079</v>
      </c>
      <c r="E63" s="487" t="s">
        <v>9352</v>
      </c>
      <c r="F63" s="488" t="s">
        <v>9357</v>
      </c>
    </row>
    <row r="64" spans="1:6" ht="14.25" customHeight="1" x14ac:dyDescent="0.25">
      <c r="A64" s="319">
        <v>125</v>
      </c>
      <c r="B64" s="319" t="s">
        <v>100</v>
      </c>
      <c r="C64" s="319" t="s">
        <v>9079</v>
      </c>
      <c r="E64" s="487" t="s">
        <v>9352</v>
      </c>
      <c r="F64" s="488" t="s">
        <v>9358</v>
      </c>
    </row>
    <row r="65" spans="1:6" ht="14.25" customHeight="1" x14ac:dyDescent="0.25">
      <c r="A65" s="319">
        <v>127</v>
      </c>
      <c r="B65" s="319" t="s">
        <v>101</v>
      </c>
      <c r="C65" s="319" t="s">
        <v>9079</v>
      </c>
      <c r="E65" s="487" t="s">
        <v>9352</v>
      </c>
      <c r="F65" s="488" t="s">
        <v>9361</v>
      </c>
    </row>
    <row r="66" spans="1:6" ht="14.25" customHeight="1" x14ac:dyDescent="0.25">
      <c r="A66" s="319">
        <v>129</v>
      </c>
      <c r="B66" s="319" t="s">
        <v>9890</v>
      </c>
      <c r="C66" s="319" t="s">
        <v>9079</v>
      </c>
      <c r="E66" s="487" t="s">
        <v>9371</v>
      </c>
      <c r="F66" s="488" t="s">
        <v>9372</v>
      </c>
    </row>
    <row r="67" spans="1:6" ht="14.25" customHeight="1" x14ac:dyDescent="0.25">
      <c r="A67" s="319">
        <v>130</v>
      </c>
      <c r="B67" s="319" t="s">
        <v>102</v>
      </c>
      <c r="C67" s="319" t="s">
        <v>9079</v>
      </c>
      <c r="E67" s="487" t="s">
        <v>9371</v>
      </c>
      <c r="F67" s="488" t="s">
        <v>9373</v>
      </c>
    </row>
    <row r="68" spans="1:6" ht="14.25" customHeight="1" x14ac:dyDescent="0.25">
      <c r="A68" s="319">
        <v>134</v>
      </c>
      <c r="B68" s="319" t="s">
        <v>9235</v>
      </c>
      <c r="C68" s="319" t="s">
        <v>9079</v>
      </c>
      <c r="E68" s="487" t="s">
        <v>9371</v>
      </c>
      <c r="F68" s="488" t="s">
        <v>9374</v>
      </c>
    </row>
    <row r="69" spans="1:6" ht="14.25" customHeight="1" x14ac:dyDescent="0.25">
      <c r="A69" s="319">
        <v>135</v>
      </c>
      <c r="B69" s="319" t="s">
        <v>103</v>
      </c>
      <c r="C69" s="319" t="s">
        <v>9079</v>
      </c>
      <c r="E69" s="487" t="s">
        <v>9371</v>
      </c>
      <c r="F69" s="488" t="s">
        <v>9375</v>
      </c>
    </row>
    <row r="70" spans="1:6" ht="14.25" customHeight="1" x14ac:dyDescent="0.25">
      <c r="A70" s="319">
        <v>136</v>
      </c>
      <c r="B70" s="319" t="s">
        <v>104</v>
      </c>
      <c r="C70" s="319" t="s">
        <v>9079</v>
      </c>
      <c r="E70" s="487" t="s">
        <v>9371</v>
      </c>
      <c r="F70" s="488" t="s">
        <v>9376</v>
      </c>
    </row>
    <row r="71" spans="1:6" ht="14.25" customHeight="1" x14ac:dyDescent="0.25">
      <c r="A71" s="319">
        <v>137</v>
      </c>
      <c r="B71" s="319" t="s">
        <v>105</v>
      </c>
      <c r="C71" s="319" t="s">
        <v>9079</v>
      </c>
      <c r="E71" s="487" t="s">
        <v>9319</v>
      </c>
      <c r="F71" s="488" t="s">
        <v>9320</v>
      </c>
    </row>
    <row r="72" spans="1:6" ht="14.25" customHeight="1" x14ac:dyDescent="0.25">
      <c r="A72" s="319">
        <v>138</v>
      </c>
      <c r="B72" s="319" t="s">
        <v>106</v>
      </c>
      <c r="C72" s="319" t="s">
        <v>9079</v>
      </c>
      <c r="E72" s="487" t="s">
        <v>9319</v>
      </c>
      <c r="F72" s="488" t="s">
        <v>9321</v>
      </c>
    </row>
    <row r="73" spans="1:6" ht="14.25" customHeight="1" x14ac:dyDescent="0.25">
      <c r="A73" s="319">
        <v>139</v>
      </c>
      <c r="B73" s="319" t="s">
        <v>594</v>
      </c>
      <c r="C73" s="319" t="s">
        <v>9079</v>
      </c>
      <c r="E73" s="487" t="s">
        <v>9319</v>
      </c>
      <c r="F73" s="488" t="s">
        <v>9322</v>
      </c>
    </row>
    <row r="74" spans="1:6" ht="14.25" customHeight="1" x14ac:dyDescent="0.25">
      <c r="A74" s="319">
        <v>140</v>
      </c>
      <c r="B74" s="319" t="s">
        <v>12873</v>
      </c>
      <c r="C74" s="319" t="s">
        <v>9079</v>
      </c>
      <c r="E74" s="487" t="s">
        <v>9319</v>
      </c>
      <c r="F74" s="488" t="s">
        <v>9323</v>
      </c>
    </row>
    <row r="75" spans="1:6" ht="14.25" customHeight="1" x14ac:dyDescent="0.25">
      <c r="A75" s="319">
        <v>141</v>
      </c>
      <c r="B75" s="319" t="s">
        <v>107</v>
      </c>
      <c r="C75" s="319" t="s">
        <v>9079</v>
      </c>
      <c r="E75" s="487" t="s">
        <v>9319</v>
      </c>
      <c r="F75" s="488" t="s">
        <v>9324</v>
      </c>
    </row>
    <row r="76" spans="1:6" ht="14.25" customHeight="1" x14ac:dyDescent="0.25">
      <c r="A76" s="319">
        <v>142</v>
      </c>
      <c r="B76" s="319" t="s">
        <v>108</v>
      </c>
      <c r="C76" s="319" t="s">
        <v>9079</v>
      </c>
      <c r="E76" s="487" t="s">
        <v>9319</v>
      </c>
      <c r="F76" s="488" t="s">
        <v>9325</v>
      </c>
    </row>
    <row r="77" spans="1:6" ht="14.25" customHeight="1" x14ac:dyDescent="0.25">
      <c r="A77" s="319">
        <v>143</v>
      </c>
      <c r="B77" s="319" t="s">
        <v>211</v>
      </c>
      <c r="C77" s="319" t="s">
        <v>9079</v>
      </c>
      <c r="E77" s="487" t="s">
        <v>9319</v>
      </c>
      <c r="F77" s="488" t="s">
        <v>9359</v>
      </c>
    </row>
    <row r="78" spans="1:6" ht="14.25" customHeight="1" x14ac:dyDescent="0.25">
      <c r="A78" s="319">
        <v>145</v>
      </c>
      <c r="B78" s="319" t="s">
        <v>109</v>
      </c>
      <c r="C78" s="319" t="s">
        <v>9079</v>
      </c>
      <c r="E78" s="487" t="s">
        <v>9319</v>
      </c>
      <c r="F78" s="488" t="s">
        <v>9360</v>
      </c>
    </row>
    <row r="79" spans="1:6" ht="14.25" customHeight="1" x14ac:dyDescent="0.25">
      <c r="A79" s="319">
        <v>146</v>
      </c>
      <c r="B79" s="319" t="s">
        <v>110</v>
      </c>
      <c r="C79" s="319" t="s">
        <v>9079</v>
      </c>
      <c r="E79" s="487" t="s">
        <v>9319</v>
      </c>
      <c r="F79" s="488" t="s">
        <v>9362</v>
      </c>
    </row>
    <row r="80" spans="1:6" ht="14.25" customHeight="1" x14ac:dyDescent="0.25">
      <c r="A80" s="319">
        <v>149</v>
      </c>
      <c r="B80" s="319" t="s">
        <v>111</v>
      </c>
      <c r="C80" s="319" t="s">
        <v>9079</v>
      </c>
      <c r="E80" s="487" t="s">
        <v>9319</v>
      </c>
      <c r="F80" s="488" t="s">
        <v>9363</v>
      </c>
    </row>
    <row r="81" spans="1:6" ht="14.25" customHeight="1" x14ac:dyDescent="0.25">
      <c r="A81" s="319">
        <v>150</v>
      </c>
      <c r="B81" s="319" t="s">
        <v>212</v>
      </c>
      <c r="C81" s="319" t="s">
        <v>9079</v>
      </c>
      <c r="E81" s="487" t="s">
        <v>9319</v>
      </c>
      <c r="F81" s="488" t="s">
        <v>9364</v>
      </c>
    </row>
    <row r="82" spans="1:6" ht="14.25" customHeight="1" x14ac:dyDescent="0.25">
      <c r="A82" s="319">
        <v>152</v>
      </c>
      <c r="B82" s="319" t="s">
        <v>112</v>
      </c>
      <c r="C82" s="319" t="s">
        <v>9079</v>
      </c>
      <c r="E82" s="487" t="s">
        <v>9319</v>
      </c>
      <c r="F82" s="488" t="s">
        <v>9365</v>
      </c>
    </row>
    <row r="83" spans="1:6" ht="14.25" customHeight="1" x14ac:dyDescent="0.25">
      <c r="A83" s="319">
        <v>153</v>
      </c>
      <c r="B83" s="319" t="s">
        <v>113</v>
      </c>
      <c r="C83" s="319" t="s">
        <v>9079</v>
      </c>
      <c r="E83" s="487" t="s">
        <v>9319</v>
      </c>
      <c r="F83" s="488" t="s">
        <v>9366</v>
      </c>
    </row>
    <row r="84" spans="1:6" ht="14.25" customHeight="1" x14ac:dyDescent="0.25">
      <c r="A84" s="319">
        <v>155</v>
      </c>
      <c r="B84" s="319" t="s">
        <v>114</v>
      </c>
      <c r="C84" s="319" t="s">
        <v>9079</v>
      </c>
      <c r="E84" s="487" t="s">
        <v>9319</v>
      </c>
      <c r="F84" s="488" t="s">
        <v>9367</v>
      </c>
    </row>
    <row r="85" spans="1:6" ht="14.25" customHeight="1" x14ac:dyDescent="0.25">
      <c r="A85" s="319">
        <v>158</v>
      </c>
      <c r="B85" s="319" t="s">
        <v>115</v>
      </c>
      <c r="C85" s="319" t="s">
        <v>9079</v>
      </c>
      <c r="E85" s="487" t="s">
        <v>9319</v>
      </c>
      <c r="F85" s="488" t="s">
        <v>9368</v>
      </c>
    </row>
    <row r="86" spans="1:6" ht="14.25" customHeight="1" x14ac:dyDescent="0.25">
      <c r="A86" s="319">
        <v>159</v>
      </c>
      <c r="B86" s="319" t="s">
        <v>116</v>
      </c>
      <c r="C86" s="319" t="s">
        <v>9079</v>
      </c>
      <c r="E86" s="487" t="s">
        <v>9319</v>
      </c>
      <c r="F86" s="488" t="s">
        <v>9369</v>
      </c>
    </row>
    <row r="87" spans="1:6" ht="14.25" customHeight="1" x14ac:dyDescent="0.25">
      <c r="A87" s="319">
        <v>160</v>
      </c>
      <c r="B87" s="319" t="s">
        <v>9386</v>
      </c>
      <c r="C87" s="319" t="s">
        <v>9079</v>
      </c>
      <c r="E87" s="487" t="s">
        <v>9319</v>
      </c>
      <c r="F87" s="488" t="s">
        <v>9370</v>
      </c>
    </row>
    <row r="88" spans="1:6" ht="14.25" customHeight="1" x14ac:dyDescent="0.25">
      <c r="A88" s="319">
        <v>161</v>
      </c>
      <c r="B88" s="319" t="s">
        <v>117</v>
      </c>
      <c r="C88" s="319" t="s">
        <v>9079</v>
      </c>
      <c r="E88" s="487" t="s">
        <v>9377</v>
      </c>
      <c r="F88" s="488" t="s">
        <v>9378</v>
      </c>
    </row>
    <row r="89" spans="1:6" ht="14.25" customHeight="1" x14ac:dyDescent="0.25">
      <c r="A89" s="319">
        <v>163</v>
      </c>
      <c r="B89" s="319" t="s">
        <v>118</v>
      </c>
      <c r="C89" s="319" t="s">
        <v>9079</v>
      </c>
      <c r="E89" s="487" t="s">
        <v>9377</v>
      </c>
      <c r="F89" s="488" t="s">
        <v>9379</v>
      </c>
    </row>
    <row r="90" spans="1:6" ht="14.25" customHeight="1" x14ac:dyDescent="0.25">
      <c r="A90" s="319">
        <v>165</v>
      </c>
      <c r="B90" s="319" t="s">
        <v>119</v>
      </c>
      <c r="C90" s="319" t="s">
        <v>9079</v>
      </c>
      <c r="E90" s="487" t="s">
        <v>9377</v>
      </c>
      <c r="F90" s="488" t="s">
        <v>9380</v>
      </c>
    </row>
    <row r="91" spans="1:6" ht="14.25" customHeight="1" x14ac:dyDescent="0.25">
      <c r="A91" s="319">
        <v>166</v>
      </c>
      <c r="B91" s="319" t="s">
        <v>120</v>
      </c>
      <c r="C91" s="319" t="s">
        <v>9079</v>
      </c>
      <c r="E91" s="487" t="s">
        <v>9330</v>
      </c>
      <c r="F91" s="488" t="s">
        <v>9331</v>
      </c>
    </row>
    <row r="92" spans="1:6" ht="14.25" customHeight="1" x14ac:dyDescent="0.25">
      <c r="A92" s="319">
        <v>168</v>
      </c>
      <c r="B92" s="319" t="s">
        <v>213</v>
      </c>
      <c r="C92" s="319" t="s">
        <v>9079</v>
      </c>
      <c r="E92" s="487" t="s">
        <v>9330</v>
      </c>
      <c r="F92" s="488" t="s">
        <v>9332</v>
      </c>
    </row>
    <row r="93" spans="1:6" ht="14.25" customHeight="1" x14ac:dyDescent="0.25">
      <c r="A93" s="319">
        <v>172</v>
      </c>
      <c r="B93" s="319" t="s">
        <v>12874</v>
      </c>
      <c r="C93" s="319" t="s">
        <v>9079</v>
      </c>
      <c r="E93" s="487" t="s">
        <v>9341</v>
      </c>
      <c r="F93" s="488" t="s">
        <v>9342</v>
      </c>
    </row>
    <row r="94" spans="1:6" ht="14.25" customHeight="1" x14ac:dyDescent="0.25">
      <c r="A94" s="319">
        <v>173</v>
      </c>
      <c r="B94" s="319" t="s">
        <v>121</v>
      </c>
      <c r="C94" s="319" t="s">
        <v>9079</v>
      </c>
      <c r="E94" s="487" t="s">
        <v>9339</v>
      </c>
      <c r="F94" s="488" t="s">
        <v>9340</v>
      </c>
    </row>
    <row r="95" spans="1:6" ht="14.25" customHeight="1" x14ac:dyDescent="0.25">
      <c r="A95" s="319">
        <v>175</v>
      </c>
      <c r="B95" s="319" t="s">
        <v>9532</v>
      </c>
      <c r="C95" s="319" t="s">
        <v>9079</v>
      </c>
      <c r="E95" s="487" t="s">
        <v>9339</v>
      </c>
      <c r="F95" s="488" t="s">
        <v>9343</v>
      </c>
    </row>
    <row r="96" spans="1:6" ht="14.25" customHeight="1" x14ac:dyDescent="0.25">
      <c r="A96" s="319">
        <v>177</v>
      </c>
      <c r="B96" s="319" t="s">
        <v>122</v>
      </c>
      <c r="C96" s="319" t="s">
        <v>9079</v>
      </c>
      <c r="E96" s="487" t="s">
        <v>9339</v>
      </c>
      <c r="F96" s="488" t="s">
        <v>9344</v>
      </c>
    </row>
    <row r="97" spans="1:3" ht="14.25" customHeight="1" x14ac:dyDescent="0.25">
      <c r="A97" s="319">
        <v>178</v>
      </c>
      <c r="B97" s="319" t="s">
        <v>124</v>
      </c>
      <c r="C97" s="319" t="s">
        <v>9079</v>
      </c>
    </row>
    <row r="98" spans="1:3" ht="14.25" customHeight="1" x14ac:dyDescent="0.25">
      <c r="A98" s="319">
        <v>180</v>
      </c>
      <c r="B98" s="319" t="s">
        <v>123</v>
      </c>
      <c r="C98" s="319" t="s">
        <v>9079</v>
      </c>
    </row>
    <row r="99" spans="1:3" ht="14.25" customHeight="1" x14ac:dyDescent="0.25">
      <c r="A99" s="319">
        <v>181</v>
      </c>
      <c r="B99" s="319" t="s">
        <v>124</v>
      </c>
      <c r="C99" s="319" t="s">
        <v>9079</v>
      </c>
    </row>
    <row r="100" spans="1:3" ht="14.25" customHeight="1" x14ac:dyDescent="0.25">
      <c r="A100" s="319">
        <v>182</v>
      </c>
      <c r="B100" s="319" t="s">
        <v>125</v>
      </c>
      <c r="C100" s="319" t="s">
        <v>9079</v>
      </c>
    </row>
    <row r="101" spans="1:3" ht="14.25" customHeight="1" x14ac:dyDescent="0.25">
      <c r="A101" s="319">
        <v>185</v>
      </c>
      <c r="B101" s="319" t="s">
        <v>126</v>
      </c>
      <c r="C101" s="319" t="s">
        <v>9079</v>
      </c>
    </row>
    <row r="102" spans="1:3" ht="14.25" customHeight="1" x14ac:dyDescent="0.25">
      <c r="A102" s="319">
        <v>186</v>
      </c>
      <c r="B102" s="319" t="s">
        <v>9236</v>
      </c>
      <c r="C102" s="319" t="s">
        <v>9079</v>
      </c>
    </row>
    <row r="103" spans="1:3" ht="14.25" customHeight="1" x14ac:dyDescent="0.25">
      <c r="A103" s="319">
        <v>187</v>
      </c>
      <c r="B103" s="319" t="s">
        <v>127</v>
      </c>
      <c r="C103" s="319" t="s">
        <v>9079</v>
      </c>
    </row>
    <row r="104" spans="1:3" ht="14.25" customHeight="1" x14ac:dyDescent="0.25">
      <c r="A104" s="319">
        <v>188</v>
      </c>
      <c r="B104" s="319" t="s">
        <v>128</v>
      </c>
      <c r="C104" s="319" t="s">
        <v>9079</v>
      </c>
    </row>
    <row r="105" spans="1:3" ht="14.25" customHeight="1" x14ac:dyDescent="0.25">
      <c r="A105" s="319">
        <v>189</v>
      </c>
      <c r="B105" s="319" t="s">
        <v>129</v>
      </c>
      <c r="C105" s="319" t="s">
        <v>9079</v>
      </c>
    </row>
    <row r="106" spans="1:3" ht="14.25" customHeight="1" x14ac:dyDescent="0.25">
      <c r="A106" s="319">
        <v>190</v>
      </c>
      <c r="B106" s="319" t="s">
        <v>130</v>
      </c>
      <c r="C106" s="319" t="s">
        <v>9079</v>
      </c>
    </row>
    <row r="107" spans="1:3" ht="14.25" customHeight="1" x14ac:dyDescent="0.25">
      <c r="A107" s="319">
        <v>191</v>
      </c>
      <c r="B107" s="319" t="s">
        <v>9237</v>
      </c>
      <c r="C107" s="319" t="s">
        <v>9079</v>
      </c>
    </row>
    <row r="108" spans="1:3" ht="14.25" customHeight="1" x14ac:dyDescent="0.25">
      <c r="A108" s="319">
        <v>194</v>
      </c>
      <c r="B108" s="319" t="s">
        <v>131</v>
      </c>
      <c r="C108" s="319" t="s">
        <v>9079</v>
      </c>
    </row>
    <row r="109" spans="1:3" ht="14.25" customHeight="1" x14ac:dyDescent="0.25">
      <c r="A109" s="319">
        <v>195</v>
      </c>
      <c r="B109" s="319" t="s">
        <v>132</v>
      </c>
      <c r="C109" s="319" t="s">
        <v>9079</v>
      </c>
    </row>
    <row r="110" spans="1:3" ht="14.25" customHeight="1" x14ac:dyDescent="0.25">
      <c r="A110" s="319">
        <v>197</v>
      </c>
      <c r="B110" s="319" t="s">
        <v>133</v>
      </c>
      <c r="C110" s="319" t="s">
        <v>9079</v>
      </c>
    </row>
    <row r="111" spans="1:3" ht="14.25" customHeight="1" x14ac:dyDescent="0.25">
      <c r="A111" s="319">
        <v>199</v>
      </c>
      <c r="B111" s="319" t="s">
        <v>134</v>
      </c>
      <c r="C111" s="319" t="s">
        <v>9079</v>
      </c>
    </row>
    <row r="112" spans="1:3" ht="14.25" customHeight="1" x14ac:dyDescent="0.25">
      <c r="A112" s="319">
        <v>201</v>
      </c>
      <c r="B112" s="319" t="s">
        <v>2299</v>
      </c>
      <c r="C112" s="319" t="s">
        <v>9079</v>
      </c>
    </row>
    <row r="113" spans="1:3" ht="14.25" customHeight="1" x14ac:dyDescent="0.25">
      <c r="A113" s="319">
        <v>204</v>
      </c>
      <c r="B113" s="319" t="s">
        <v>12875</v>
      </c>
      <c r="C113" s="319" t="s">
        <v>9079</v>
      </c>
    </row>
    <row r="114" spans="1:3" ht="14.25" customHeight="1" x14ac:dyDescent="0.25">
      <c r="A114" s="319">
        <v>205</v>
      </c>
      <c r="B114" s="319" t="s">
        <v>135</v>
      </c>
      <c r="C114" s="319" t="s">
        <v>9079</v>
      </c>
    </row>
    <row r="115" spans="1:3" ht="14.25" customHeight="1" x14ac:dyDescent="0.25">
      <c r="A115" s="319">
        <v>206</v>
      </c>
      <c r="B115" s="319" t="s">
        <v>136</v>
      </c>
      <c r="C115" s="319" t="s">
        <v>9079</v>
      </c>
    </row>
    <row r="116" spans="1:3" ht="14.25" customHeight="1" x14ac:dyDescent="0.25">
      <c r="A116" s="319">
        <v>207</v>
      </c>
      <c r="B116" s="319" t="s">
        <v>137</v>
      </c>
      <c r="C116" s="319" t="s">
        <v>9079</v>
      </c>
    </row>
    <row r="117" spans="1:3" ht="14.25" customHeight="1" x14ac:dyDescent="0.25">
      <c r="A117" s="319">
        <v>208</v>
      </c>
      <c r="B117" s="319" t="s">
        <v>138</v>
      </c>
      <c r="C117" s="319" t="s">
        <v>9079</v>
      </c>
    </row>
    <row r="118" spans="1:3" ht="14.25" customHeight="1" x14ac:dyDescent="0.25">
      <c r="A118" s="319">
        <v>209</v>
      </c>
      <c r="B118" s="319" t="s">
        <v>139</v>
      </c>
      <c r="C118" s="319" t="s">
        <v>9079</v>
      </c>
    </row>
    <row r="119" spans="1:3" ht="14.25" customHeight="1" x14ac:dyDescent="0.25">
      <c r="A119" s="319">
        <v>210</v>
      </c>
      <c r="B119" s="319" t="s">
        <v>140</v>
      </c>
      <c r="C119" s="319" t="s">
        <v>9079</v>
      </c>
    </row>
    <row r="120" spans="1:3" ht="14.25" customHeight="1" x14ac:dyDescent="0.25">
      <c r="A120" s="319">
        <v>212</v>
      </c>
      <c r="B120" s="319" t="s">
        <v>141</v>
      </c>
      <c r="C120" s="319" t="s">
        <v>9079</v>
      </c>
    </row>
    <row r="121" spans="1:3" ht="14.25" customHeight="1" x14ac:dyDescent="0.25">
      <c r="A121" s="319">
        <v>215</v>
      </c>
      <c r="B121" s="319" t="s">
        <v>142</v>
      </c>
      <c r="C121" s="319" t="s">
        <v>9079</v>
      </c>
    </row>
    <row r="122" spans="1:3" ht="14.25" customHeight="1" x14ac:dyDescent="0.25">
      <c r="A122" s="319">
        <v>217</v>
      </c>
      <c r="B122" s="319" t="s">
        <v>143</v>
      </c>
      <c r="C122" s="319" t="s">
        <v>9079</v>
      </c>
    </row>
    <row r="123" spans="1:3" ht="14.25" customHeight="1" x14ac:dyDescent="0.25">
      <c r="A123" s="319">
        <v>219</v>
      </c>
      <c r="B123" s="319" t="s">
        <v>144</v>
      </c>
      <c r="C123" s="319" t="s">
        <v>9079</v>
      </c>
    </row>
    <row r="124" spans="1:3" ht="14.25" customHeight="1" x14ac:dyDescent="0.25">
      <c r="A124" s="319">
        <v>220</v>
      </c>
      <c r="B124" s="319" t="s">
        <v>145</v>
      </c>
      <c r="C124" s="319" t="s">
        <v>9079</v>
      </c>
    </row>
    <row r="125" spans="1:3" ht="14.25" customHeight="1" x14ac:dyDescent="0.25">
      <c r="A125" s="319">
        <v>222</v>
      </c>
      <c r="B125" s="319" t="s">
        <v>146</v>
      </c>
      <c r="C125" s="319" t="s">
        <v>9079</v>
      </c>
    </row>
    <row r="126" spans="1:3" ht="14.25" customHeight="1" x14ac:dyDescent="0.25">
      <c r="A126" s="319">
        <v>224</v>
      </c>
      <c r="B126" s="319" t="s">
        <v>2300</v>
      </c>
      <c r="C126" s="319" t="s">
        <v>9080</v>
      </c>
    </row>
    <row r="127" spans="1:3" ht="14.25" customHeight="1" x14ac:dyDescent="0.25">
      <c r="A127" s="319">
        <v>225</v>
      </c>
      <c r="B127" s="319" t="s">
        <v>147</v>
      </c>
      <c r="C127" s="319" t="s">
        <v>9079</v>
      </c>
    </row>
    <row r="128" spans="1:3" ht="14.25" customHeight="1" x14ac:dyDescent="0.25">
      <c r="A128" s="319">
        <v>226</v>
      </c>
      <c r="B128" s="319" t="s">
        <v>148</v>
      </c>
      <c r="C128" s="319" t="s">
        <v>9079</v>
      </c>
    </row>
    <row r="129" spans="1:3" ht="14.25" customHeight="1" x14ac:dyDescent="0.25">
      <c r="A129" s="319">
        <v>227</v>
      </c>
      <c r="B129" s="319" t="s">
        <v>149</v>
      </c>
      <c r="C129" s="319" t="s">
        <v>9079</v>
      </c>
    </row>
    <row r="130" spans="1:3" ht="14.25" customHeight="1" x14ac:dyDescent="0.25">
      <c r="A130" s="319">
        <v>228</v>
      </c>
      <c r="B130" s="319" t="s">
        <v>150</v>
      </c>
      <c r="C130" s="319" t="s">
        <v>9079</v>
      </c>
    </row>
    <row r="131" spans="1:3" ht="14.25" customHeight="1" x14ac:dyDescent="0.25">
      <c r="A131" s="319">
        <v>229</v>
      </c>
      <c r="B131" s="319" t="s">
        <v>670</v>
      </c>
      <c r="C131" s="319" t="s">
        <v>9079</v>
      </c>
    </row>
    <row r="132" spans="1:3" ht="14.25" customHeight="1" x14ac:dyDescent="0.25">
      <c r="A132" s="319">
        <v>231</v>
      </c>
      <c r="B132" s="319" t="s">
        <v>151</v>
      </c>
      <c r="C132" s="319" t="s">
        <v>9079</v>
      </c>
    </row>
    <row r="133" spans="1:3" ht="14.25" customHeight="1" x14ac:dyDescent="0.25">
      <c r="A133" s="319">
        <v>232</v>
      </c>
      <c r="B133" s="319" t="s">
        <v>152</v>
      </c>
      <c r="C133" s="319" t="s">
        <v>9079</v>
      </c>
    </row>
    <row r="134" spans="1:3" ht="14.25" customHeight="1" x14ac:dyDescent="0.25">
      <c r="A134" s="319">
        <v>233</v>
      </c>
      <c r="B134" s="319" t="s">
        <v>153</v>
      </c>
      <c r="C134" s="319" t="s">
        <v>9079</v>
      </c>
    </row>
    <row r="135" spans="1:3" ht="14.25" customHeight="1" x14ac:dyDescent="0.25">
      <c r="A135" s="319">
        <v>234</v>
      </c>
      <c r="B135" s="319" t="s">
        <v>154</v>
      </c>
      <c r="C135" s="319" t="s">
        <v>9079</v>
      </c>
    </row>
    <row r="136" spans="1:3" ht="14.25" customHeight="1" x14ac:dyDescent="0.25">
      <c r="A136" s="319">
        <v>236</v>
      </c>
      <c r="B136" s="319" t="s">
        <v>155</v>
      </c>
      <c r="C136" s="319" t="s">
        <v>9079</v>
      </c>
    </row>
    <row r="137" spans="1:3" ht="14.25" customHeight="1" x14ac:dyDescent="0.25">
      <c r="A137" s="319">
        <v>237</v>
      </c>
      <c r="B137" s="319" t="s">
        <v>156</v>
      </c>
      <c r="C137" s="319" t="s">
        <v>9079</v>
      </c>
    </row>
    <row r="138" spans="1:3" ht="14.25" customHeight="1" x14ac:dyDescent="0.25">
      <c r="A138" s="319">
        <v>239</v>
      </c>
      <c r="B138" s="319" t="s">
        <v>157</v>
      </c>
      <c r="C138" s="319" t="s">
        <v>9079</v>
      </c>
    </row>
    <row r="139" spans="1:3" ht="14.25" customHeight="1" x14ac:dyDescent="0.25">
      <c r="A139" s="319">
        <v>240</v>
      </c>
      <c r="B139" s="319" t="s">
        <v>158</v>
      </c>
      <c r="C139" s="319" t="s">
        <v>9079</v>
      </c>
    </row>
    <row r="140" spans="1:3" ht="14.25" customHeight="1" x14ac:dyDescent="0.25">
      <c r="A140" s="319">
        <v>242</v>
      </c>
      <c r="B140" s="319" t="s">
        <v>159</v>
      </c>
      <c r="C140" s="319" t="s">
        <v>9079</v>
      </c>
    </row>
    <row r="141" spans="1:3" ht="14.25" customHeight="1" x14ac:dyDescent="0.25">
      <c r="A141" s="319">
        <v>243</v>
      </c>
      <c r="B141" s="319" t="s">
        <v>160</v>
      </c>
      <c r="C141" s="319" t="s">
        <v>9079</v>
      </c>
    </row>
    <row r="142" spans="1:3" ht="14.25" customHeight="1" x14ac:dyDescent="0.25">
      <c r="A142" s="319">
        <v>244</v>
      </c>
      <c r="B142" s="319" t="s">
        <v>2301</v>
      </c>
      <c r="C142" s="319" t="s">
        <v>9079</v>
      </c>
    </row>
    <row r="143" spans="1:3" ht="14.25" customHeight="1" x14ac:dyDescent="0.25">
      <c r="A143" s="319">
        <v>245</v>
      </c>
      <c r="B143" s="319" t="s">
        <v>161</v>
      </c>
      <c r="C143" s="319" t="s">
        <v>9079</v>
      </c>
    </row>
    <row r="144" spans="1:3" ht="14.25" customHeight="1" x14ac:dyDescent="0.25">
      <c r="A144" s="319">
        <v>247</v>
      </c>
      <c r="B144" s="319" t="s">
        <v>162</v>
      </c>
      <c r="C144" s="319" t="s">
        <v>9079</v>
      </c>
    </row>
    <row r="145" spans="1:3" ht="14.25" customHeight="1" x14ac:dyDescent="0.25">
      <c r="A145" s="319">
        <v>248</v>
      </c>
      <c r="B145" s="319" t="s">
        <v>684</v>
      </c>
      <c r="C145" s="319" t="s">
        <v>9079</v>
      </c>
    </row>
    <row r="146" spans="1:3" ht="14.25" customHeight="1" x14ac:dyDescent="0.25">
      <c r="A146" s="319">
        <v>249</v>
      </c>
      <c r="B146" s="319" t="s">
        <v>163</v>
      </c>
      <c r="C146" s="319" t="s">
        <v>9079</v>
      </c>
    </row>
    <row r="147" spans="1:3" ht="14.25" customHeight="1" x14ac:dyDescent="0.25">
      <c r="A147" s="319">
        <v>251</v>
      </c>
      <c r="B147" s="319" t="s">
        <v>164</v>
      </c>
      <c r="C147" s="319" t="s">
        <v>9079</v>
      </c>
    </row>
    <row r="148" spans="1:3" ht="14.25" customHeight="1" x14ac:dyDescent="0.25">
      <c r="A148" s="319">
        <v>253</v>
      </c>
      <c r="B148" s="319" t="s">
        <v>165</v>
      </c>
      <c r="C148" s="319" t="s">
        <v>9079</v>
      </c>
    </row>
    <row r="149" spans="1:3" ht="14.25" customHeight="1" x14ac:dyDescent="0.25">
      <c r="A149" s="319">
        <v>254</v>
      </c>
      <c r="B149" s="319" t="s">
        <v>166</v>
      </c>
      <c r="C149" s="319" t="s">
        <v>9079</v>
      </c>
    </row>
    <row r="150" spans="1:3" ht="14.25" customHeight="1" x14ac:dyDescent="0.25">
      <c r="A150" s="319">
        <v>255</v>
      </c>
      <c r="B150" s="319" t="s">
        <v>167</v>
      </c>
      <c r="C150" s="319" t="s">
        <v>9079</v>
      </c>
    </row>
    <row r="151" spans="1:3" ht="14.25" customHeight="1" x14ac:dyDescent="0.25">
      <c r="A151" s="319">
        <v>256</v>
      </c>
      <c r="B151" s="319" t="s">
        <v>214</v>
      </c>
      <c r="C151" s="319" t="s">
        <v>9079</v>
      </c>
    </row>
    <row r="152" spans="1:3" ht="14.25" customHeight="1" x14ac:dyDescent="0.25">
      <c r="A152" s="319">
        <v>263</v>
      </c>
      <c r="B152" s="319" t="s">
        <v>9533</v>
      </c>
      <c r="C152" s="319" t="s">
        <v>9079</v>
      </c>
    </row>
    <row r="153" spans="1:3" ht="14.25" customHeight="1" x14ac:dyDescent="0.25">
      <c r="A153" s="319">
        <v>265</v>
      </c>
      <c r="B153" s="319" t="s">
        <v>168</v>
      </c>
      <c r="C153" s="319" t="s">
        <v>9079</v>
      </c>
    </row>
    <row r="154" spans="1:3" ht="14.25" customHeight="1" x14ac:dyDescent="0.25">
      <c r="A154" s="319">
        <v>266</v>
      </c>
      <c r="B154" s="319" t="s">
        <v>169</v>
      </c>
      <c r="C154" s="319" t="s">
        <v>9079</v>
      </c>
    </row>
    <row r="155" spans="1:3" ht="14.25" customHeight="1" x14ac:dyDescent="0.25">
      <c r="A155" s="319">
        <v>267</v>
      </c>
      <c r="B155" s="319" t="s">
        <v>2302</v>
      </c>
      <c r="C155" s="319" t="s">
        <v>9079</v>
      </c>
    </row>
    <row r="156" spans="1:3" ht="14.25" customHeight="1" x14ac:dyDescent="0.25">
      <c r="A156" s="319">
        <v>268</v>
      </c>
      <c r="B156" s="319" t="s">
        <v>170</v>
      </c>
      <c r="C156" s="319" t="s">
        <v>9079</v>
      </c>
    </row>
    <row r="157" spans="1:3" ht="14.25" customHeight="1" x14ac:dyDescent="0.25">
      <c r="A157" s="319">
        <v>273</v>
      </c>
      <c r="B157" s="319" t="s">
        <v>699</v>
      </c>
      <c r="C157" s="319" t="s">
        <v>9079</v>
      </c>
    </row>
    <row r="158" spans="1:3" ht="14.25" customHeight="1" x14ac:dyDescent="0.25">
      <c r="A158" s="319">
        <v>274</v>
      </c>
      <c r="B158" s="319" t="s">
        <v>171</v>
      </c>
      <c r="C158" s="319" t="s">
        <v>9079</v>
      </c>
    </row>
    <row r="159" spans="1:3" ht="14.25" customHeight="1" x14ac:dyDescent="0.25">
      <c r="A159" s="319">
        <v>277</v>
      </c>
      <c r="B159" s="319" t="s">
        <v>172</v>
      </c>
      <c r="C159" s="319" t="s">
        <v>9079</v>
      </c>
    </row>
    <row r="160" spans="1:3" ht="14.25" customHeight="1" x14ac:dyDescent="0.25">
      <c r="A160" s="319">
        <v>280</v>
      </c>
      <c r="B160" s="319" t="s">
        <v>703</v>
      </c>
      <c r="C160" s="319" t="s">
        <v>9079</v>
      </c>
    </row>
    <row r="161" spans="1:3" ht="14.25" customHeight="1" x14ac:dyDescent="0.25">
      <c r="A161" s="319">
        <v>281</v>
      </c>
      <c r="B161" s="319" t="s">
        <v>173</v>
      </c>
      <c r="C161" s="319" t="s">
        <v>9079</v>
      </c>
    </row>
    <row r="162" spans="1:3" ht="14.25" customHeight="1" x14ac:dyDescent="0.25">
      <c r="A162" s="319">
        <v>282</v>
      </c>
      <c r="B162" s="319" t="s">
        <v>215</v>
      </c>
      <c r="C162" s="319" t="s">
        <v>9079</v>
      </c>
    </row>
    <row r="163" spans="1:3" ht="14.25" customHeight="1" x14ac:dyDescent="0.25">
      <c r="A163" s="319">
        <v>284</v>
      </c>
      <c r="B163" s="319" t="s">
        <v>707</v>
      </c>
      <c r="C163" s="319" t="s">
        <v>9079</v>
      </c>
    </row>
    <row r="164" spans="1:3" ht="14.25" customHeight="1" x14ac:dyDescent="0.25">
      <c r="A164" s="319">
        <v>287</v>
      </c>
      <c r="B164" s="319" t="s">
        <v>709</v>
      </c>
      <c r="C164" s="319" t="s">
        <v>9079</v>
      </c>
    </row>
    <row r="165" spans="1:3" ht="14.25" customHeight="1" x14ac:dyDescent="0.25">
      <c r="A165" s="319">
        <v>292</v>
      </c>
      <c r="B165" s="319" t="s">
        <v>174</v>
      </c>
      <c r="C165" s="319" t="s">
        <v>9079</v>
      </c>
    </row>
    <row r="166" spans="1:3" ht="14.25" customHeight="1" x14ac:dyDescent="0.25">
      <c r="A166" s="319">
        <v>302</v>
      </c>
      <c r="B166" s="319" t="s">
        <v>175</v>
      </c>
      <c r="C166" s="319" t="s">
        <v>9079</v>
      </c>
    </row>
    <row r="167" spans="1:3" ht="14.25" customHeight="1" x14ac:dyDescent="0.25">
      <c r="A167" s="319">
        <v>307</v>
      </c>
      <c r="B167" s="319" t="s">
        <v>176</v>
      </c>
      <c r="C167" s="319" t="s">
        <v>9079</v>
      </c>
    </row>
    <row r="168" spans="1:3" ht="14.25" customHeight="1" x14ac:dyDescent="0.25">
      <c r="A168" s="319">
        <v>309</v>
      </c>
      <c r="B168" s="319" t="s">
        <v>65</v>
      </c>
      <c r="C168" s="319" t="s">
        <v>9079</v>
      </c>
    </row>
    <row r="169" spans="1:3" ht="14.25" customHeight="1" x14ac:dyDescent="0.25">
      <c r="A169" s="319">
        <v>318</v>
      </c>
      <c r="B169" s="319" t="s">
        <v>216</v>
      </c>
      <c r="C169" s="319" t="s">
        <v>9079</v>
      </c>
    </row>
    <row r="170" spans="1:3" ht="14.25" customHeight="1" x14ac:dyDescent="0.25">
      <c r="A170" s="319">
        <v>319</v>
      </c>
      <c r="B170" s="319" t="s">
        <v>217</v>
      </c>
      <c r="C170" s="319" t="s">
        <v>9079</v>
      </c>
    </row>
    <row r="171" spans="1:3" ht="14.25" customHeight="1" x14ac:dyDescent="0.25">
      <c r="A171" s="319">
        <v>320</v>
      </c>
      <c r="B171" s="319" t="s">
        <v>218</v>
      </c>
      <c r="C171" s="319" t="s">
        <v>9079</v>
      </c>
    </row>
    <row r="172" spans="1:3" ht="14.25" customHeight="1" x14ac:dyDescent="0.25">
      <c r="A172" s="319">
        <v>321</v>
      </c>
      <c r="B172" s="319" t="s">
        <v>219</v>
      </c>
      <c r="C172" s="319" t="s">
        <v>9079</v>
      </c>
    </row>
    <row r="173" spans="1:3" ht="14.25" customHeight="1" x14ac:dyDescent="0.25">
      <c r="A173" s="319">
        <v>323</v>
      </c>
      <c r="B173" s="319" t="s">
        <v>220</v>
      </c>
      <c r="C173" s="319" t="s">
        <v>9079</v>
      </c>
    </row>
    <row r="174" spans="1:3" ht="14.25" customHeight="1" x14ac:dyDescent="0.25">
      <c r="A174" s="319">
        <v>324</v>
      </c>
      <c r="B174" s="319" t="s">
        <v>221</v>
      </c>
      <c r="C174" s="319" t="s">
        <v>9079</v>
      </c>
    </row>
    <row r="175" spans="1:3" ht="14.25" customHeight="1" x14ac:dyDescent="0.25">
      <c r="A175" s="319">
        <v>327</v>
      </c>
      <c r="B175" s="319" t="s">
        <v>222</v>
      </c>
      <c r="C175" s="319" t="s">
        <v>9079</v>
      </c>
    </row>
    <row r="176" spans="1:3" ht="14.25" customHeight="1" x14ac:dyDescent="0.25">
      <c r="A176" s="319">
        <v>329</v>
      </c>
      <c r="B176" s="319" t="s">
        <v>223</v>
      </c>
      <c r="C176" s="319" t="s">
        <v>9079</v>
      </c>
    </row>
    <row r="177" spans="1:3" ht="14.25" customHeight="1" x14ac:dyDescent="0.25">
      <c r="A177" s="319">
        <v>330</v>
      </c>
      <c r="B177" s="319" t="s">
        <v>224</v>
      </c>
      <c r="C177" s="319" t="s">
        <v>9079</v>
      </c>
    </row>
    <row r="178" spans="1:3" ht="14.25" customHeight="1" x14ac:dyDescent="0.25">
      <c r="A178" s="319">
        <v>333</v>
      </c>
      <c r="B178" s="319" t="s">
        <v>225</v>
      </c>
      <c r="C178" s="319" t="s">
        <v>9079</v>
      </c>
    </row>
    <row r="179" spans="1:3" ht="14.25" customHeight="1" x14ac:dyDescent="0.25">
      <c r="A179" s="319">
        <v>334</v>
      </c>
      <c r="B179" s="319" t="s">
        <v>226</v>
      </c>
      <c r="C179" s="319" t="s">
        <v>9079</v>
      </c>
    </row>
    <row r="180" spans="1:3" ht="14.25" customHeight="1" x14ac:dyDescent="0.25">
      <c r="A180" s="319">
        <v>336</v>
      </c>
      <c r="B180" s="319" t="s">
        <v>227</v>
      </c>
      <c r="C180" s="319" t="s">
        <v>9079</v>
      </c>
    </row>
    <row r="181" spans="1:3" ht="14.25" customHeight="1" x14ac:dyDescent="0.25">
      <c r="A181" s="319">
        <v>337</v>
      </c>
      <c r="B181" s="319" t="s">
        <v>228</v>
      </c>
      <c r="C181" s="319" t="s">
        <v>9079</v>
      </c>
    </row>
    <row r="182" spans="1:3" ht="14.25" customHeight="1" x14ac:dyDescent="0.25">
      <c r="A182" s="319">
        <v>338</v>
      </c>
      <c r="B182" s="319" t="s">
        <v>229</v>
      </c>
      <c r="C182" s="319" t="s">
        <v>9079</v>
      </c>
    </row>
    <row r="183" spans="1:3" ht="14.25" customHeight="1" x14ac:dyDescent="0.25">
      <c r="A183" s="319">
        <v>343</v>
      </c>
      <c r="B183" s="319" t="s">
        <v>9387</v>
      </c>
      <c r="C183" s="319" t="s">
        <v>9079</v>
      </c>
    </row>
    <row r="184" spans="1:3" ht="14.25" customHeight="1" x14ac:dyDescent="0.25">
      <c r="A184" s="319">
        <v>344</v>
      </c>
      <c r="B184" s="319" t="s">
        <v>735</v>
      </c>
      <c r="C184" s="319" t="s">
        <v>9079</v>
      </c>
    </row>
    <row r="185" spans="1:3" ht="14.25" customHeight="1" x14ac:dyDescent="0.25">
      <c r="A185" s="319">
        <v>345</v>
      </c>
      <c r="B185" s="319" t="s">
        <v>231</v>
      </c>
      <c r="C185" s="319" t="s">
        <v>9079</v>
      </c>
    </row>
    <row r="186" spans="1:3" ht="14.25" customHeight="1" x14ac:dyDescent="0.25">
      <c r="A186" s="319">
        <v>347</v>
      </c>
      <c r="B186" s="319" t="s">
        <v>232</v>
      </c>
      <c r="C186" s="319" t="s">
        <v>9079</v>
      </c>
    </row>
    <row r="187" spans="1:3" ht="14.25" customHeight="1" x14ac:dyDescent="0.25">
      <c r="A187" s="319">
        <v>349</v>
      </c>
      <c r="B187" s="319" t="s">
        <v>233</v>
      </c>
      <c r="C187" s="319" t="s">
        <v>9079</v>
      </c>
    </row>
    <row r="188" spans="1:3" ht="14.25" customHeight="1" x14ac:dyDescent="0.25">
      <c r="A188" s="319">
        <v>350</v>
      </c>
      <c r="B188" s="319" t="s">
        <v>9534</v>
      </c>
      <c r="C188" s="319" t="s">
        <v>9079</v>
      </c>
    </row>
    <row r="189" spans="1:3" ht="14.25" customHeight="1" x14ac:dyDescent="0.25">
      <c r="A189" s="319">
        <v>352</v>
      </c>
      <c r="B189" s="319" t="s">
        <v>234</v>
      </c>
      <c r="C189" s="319" t="s">
        <v>9079</v>
      </c>
    </row>
    <row r="190" spans="1:3" ht="14.25" customHeight="1" x14ac:dyDescent="0.25">
      <c r="A190" s="319">
        <v>353</v>
      </c>
      <c r="B190" s="319" t="s">
        <v>235</v>
      </c>
      <c r="C190" s="319" t="s">
        <v>9079</v>
      </c>
    </row>
    <row r="191" spans="1:3" ht="14.25" customHeight="1" x14ac:dyDescent="0.25">
      <c r="A191" s="319">
        <v>354</v>
      </c>
      <c r="B191" s="319" t="s">
        <v>3828</v>
      </c>
      <c r="C191" s="319" t="s">
        <v>9079</v>
      </c>
    </row>
    <row r="192" spans="1:3" ht="14.25" customHeight="1" x14ac:dyDescent="0.25">
      <c r="A192" s="319">
        <v>355</v>
      </c>
      <c r="B192" s="319" t="s">
        <v>236</v>
      </c>
      <c r="C192" s="319" t="s">
        <v>9079</v>
      </c>
    </row>
    <row r="193" spans="1:3" ht="14.25" customHeight="1" x14ac:dyDescent="0.25">
      <c r="A193" s="319">
        <v>356</v>
      </c>
      <c r="B193" s="319" t="s">
        <v>237</v>
      </c>
      <c r="C193" s="319" t="s">
        <v>9079</v>
      </c>
    </row>
    <row r="194" spans="1:3" ht="14.25" customHeight="1" x14ac:dyDescent="0.25">
      <c r="A194" s="319">
        <v>357</v>
      </c>
      <c r="B194" s="319" t="s">
        <v>238</v>
      </c>
      <c r="C194" s="319" t="s">
        <v>9079</v>
      </c>
    </row>
    <row r="195" spans="1:3" ht="14.25" customHeight="1" x14ac:dyDescent="0.25">
      <c r="A195" s="319">
        <v>359</v>
      </c>
      <c r="B195" s="319" t="s">
        <v>239</v>
      </c>
      <c r="C195" s="319" t="s">
        <v>9079</v>
      </c>
    </row>
    <row r="196" spans="1:3" ht="14.25" customHeight="1" x14ac:dyDescent="0.25">
      <c r="A196" s="319">
        <v>360</v>
      </c>
      <c r="B196" s="319" t="s">
        <v>240</v>
      </c>
      <c r="C196" s="319" t="s">
        <v>9079</v>
      </c>
    </row>
    <row r="197" spans="1:3" ht="14.25" customHeight="1" x14ac:dyDescent="0.25">
      <c r="A197" s="319">
        <v>363</v>
      </c>
      <c r="B197" s="319" t="s">
        <v>241</v>
      </c>
      <c r="C197" s="319" t="s">
        <v>9079</v>
      </c>
    </row>
    <row r="198" spans="1:3" ht="14.25" customHeight="1" x14ac:dyDescent="0.25">
      <c r="A198" s="319">
        <v>365</v>
      </c>
      <c r="B198" s="319" t="s">
        <v>242</v>
      </c>
      <c r="C198" s="319" t="s">
        <v>9079</v>
      </c>
    </row>
    <row r="199" spans="1:3" ht="14.25" customHeight="1" x14ac:dyDescent="0.25">
      <c r="A199" s="319">
        <v>366</v>
      </c>
      <c r="B199" s="319" t="s">
        <v>243</v>
      </c>
      <c r="C199" s="319" t="s">
        <v>9079</v>
      </c>
    </row>
    <row r="200" spans="1:3" ht="14.25" customHeight="1" x14ac:dyDescent="0.25">
      <c r="A200" s="319">
        <v>374</v>
      </c>
      <c r="B200" s="319" t="s">
        <v>244</v>
      </c>
      <c r="C200" s="319" t="s">
        <v>9079</v>
      </c>
    </row>
    <row r="201" spans="1:3" ht="14.25" customHeight="1" x14ac:dyDescent="0.25">
      <c r="A201" s="319">
        <v>376</v>
      </c>
      <c r="B201" s="319" t="s">
        <v>2303</v>
      </c>
      <c r="C201" s="319" t="s">
        <v>9081</v>
      </c>
    </row>
    <row r="202" spans="1:3" ht="14.25" customHeight="1" x14ac:dyDescent="0.25">
      <c r="A202" s="319">
        <v>379</v>
      </c>
      <c r="B202" s="319" t="s">
        <v>245</v>
      </c>
      <c r="C202" s="319" t="s">
        <v>9079</v>
      </c>
    </row>
    <row r="203" spans="1:3" ht="14.25" customHeight="1" x14ac:dyDescent="0.25">
      <c r="A203" s="319">
        <v>380</v>
      </c>
      <c r="B203" s="319" t="s">
        <v>246</v>
      </c>
      <c r="C203" s="319" t="s">
        <v>9079</v>
      </c>
    </row>
    <row r="204" spans="1:3" ht="14.25" customHeight="1" x14ac:dyDescent="0.25">
      <c r="A204" s="319">
        <v>381</v>
      </c>
      <c r="B204" s="319" t="s">
        <v>247</v>
      </c>
      <c r="C204" s="319" t="s">
        <v>9079</v>
      </c>
    </row>
    <row r="205" spans="1:3" ht="14.25" customHeight="1" x14ac:dyDescent="0.25">
      <c r="A205" s="319">
        <v>382</v>
      </c>
      <c r="B205" s="319" t="s">
        <v>248</v>
      </c>
      <c r="C205" s="319" t="s">
        <v>9079</v>
      </c>
    </row>
    <row r="206" spans="1:3" ht="14.25" customHeight="1" x14ac:dyDescent="0.25">
      <c r="A206" s="319">
        <v>385</v>
      </c>
      <c r="B206" s="319" t="s">
        <v>249</v>
      </c>
      <c r="C206" s="319" t="s">
        <v>9079</v>
      </c>
    </row>
    <row r="207" spans="1:3" ht="14.25" customHeight="1" x14ac:dyDescent="0.25">
      <c r="A207" s="319">
        <v>386</v>
      </c>
      <c r="B207" s="319" t="s">
        <v>250</v>
      </c>
      <c r="C207" s="319" t="s">
        <v>9079</v>
      </c>
    </row>
    <row r="208" spans="1:3" ht="14.25" customHeight="1" x14ac:dyDescent="0.25">
      <c r="A208" s="319">
        <v>388</v>
      </c>
      <c r="B208" s="319" t="s">
        <v>251</v>
      </c>
      <c r="C208" s="319" t="s">
        <v>9079</v>
      </c>
    </row>
    <row r="209" spans="1:3" ht="14.25" customHeight="1" x14ac:dyDescent="0.25">
      <c r="A209" s="319">
        <v>390</v>
      </c>
      <c r="B209" s="319" t="s">
        <v>252</v>
      </c>
      <c r="C209" s="319" t="s">
        <v>9079</v>
      </c>
    </row>
    <row r="210" spans="1:3" ht="14.25" customHeight="1" x14ac:dyDescent="0.25">
      <c r="A210" s="319">
        <v>392</v>
      </c>
      <c r="B210" s="319" t="s">
        <v>253</v>
      </c>
      <c r="C210" s="319" t="s">
        <v>9079</v>
      </c>
    </row>
    <row r="211" spans="1:3" ht="14.25" customHeight="1" x14ac:dyDescent="0.25">
      <c r="A211" s="319">
        <v>394</v>
      </c>
      <c r="B211" s="319" t="s">
        <v>2304</v>
      </c>
      <c r="C211" s="319" t="s">
        <v>9082</v>
      </c>
    </row>
    <row r="212" spans="1:3" ht="14.25" customHeight="1" x14ac:dyDescent="0.25">
      <c r="A212" s="319">
        <v>396</v>
      </c>
      <c r="B212" s="319" t="s">
        <v>254</v>
      </c>
      <c r="C212" s="319" t="s">
        <v>9079</v>
      </c>
    </row>
    <row r="213" spans="1:3" ht="14.25" customHeight="1" x14ac:dyDescent="0.25">
      <c r="A213" s="319">
        <v>397</v>
      </c>
      <c r="B213" s="319" t="s">
        <v>255</v>
      </c>
      <c r="C213" s="319" t="s">
        <v>9079</v>
      </c>
    </row>
    <row r="214" spans="1:3" ht="14.25" customHeight="1" x14ac:dyDescent="0.25">
      <c r="A214" s="319">
        <v>399</v>
      </c>
      <c r="B214" s="319" t="s">
        <v>256</v>
      </c>
      <c r="C214" s="319" t="s">
        <v>9079</v>
      </c>
    </row>
    <row r="215" spans="1:3" ht="14.25" customHeight="1" x14ac:dyDescent="0.25">
      <c r="A215" s="319">
        <v>400</v>
      </c>
      <c r="B215" s="319" t="s">
        <v>2305</v>
      </c>
      <c r="C215" s="319" t="s">
        <v>9082</v>
      </c>
    </row>
    <row r="216" spans="1:3" ht="14.25" customHeight="1" x14ac:dyDescent="0.25">
      <c r="A216" s="319">
        <v>402</v>
      </c>
      <c r="B216" s="319" t="s">
        <v>770</v>
      </c>
      <c r="C216" s="319" t="s">
        <v>9079</v>
      </c>
    </row>
    <row r="217" spans="1:3" ht="14.25" customHeight="1" x14ac:dyDescent="0.25">
      <c r="A217" s="319">
        <v>404</v>
      </c>
      <c r="B217" s="319" t="s">
        <v>224</v>
      </c>
      <c r="C217" s="319" t="s">
        <v>9079</v>
      </c>
    </row>
    <row r="218" spans="1:3" ht="14.25" customHeight="1" x14ac:dyDescent="0.25">
      <c r="A218" s="319">
        <v>405</v>
      </c>
      <c r="B218" s="319" t="s">
        <v>257</v>
      </c>
      <c r="C218" s="319" t="s">
        <v>9079</v>
      </c>
    </row>
    <row r="219" spans="1:3" ht="14.25" customHeight="1" x14ac:dyDescent="0.25">
      <c r="A219" s="319">
        <v>406</v>
      </c>
      <c r="B219" s="319" t="s">
        <v>258</v>
      </c>
      <c r="C219" s="319" t="s">
        <v>9079</v>
      </c>
    </row>
    <row r="220" spans="1:3" ht="14.25" customHeight="1" x14ac:dyDescent="0.25">
      <c r="A220" s="319">
        <v>407</v>
      </c>
      <c r="B220" s="319" t="s">
        <v>259</v>
      </c>
      <c r="C220" s="319" t="s">
        <v>9079</v>
      </c>
    </row>
    <row r="221" spans="1:3" ht="14.25" customHeight="1" x14ac:dyDescent="0.25">
      <c r="A221" s="319">
        <v>408</v>
      </c>
      <c r="B221" s="319" t="s">
        <v>260</v>
      </c>
      <c r="C221" s="319" t="s">
        <v>9079</v>
      </c>
    </row>
    <row r="222" spans="1:3" ht="14.25" customHeight="1" x14ac:dyDescent="0.25">
      <c r="A222" s="319">
        <v>409</v>
      </c>
      <c r="B222" s="319" t="s">
        <v>2306</v>
      </c>
      <c r="C222" s="319" t="s">
        <v>9082</v>
      </c>
    </row>
    <row r="223" spans="1:3" ht="14.25" customHeight="1" x14ac:dyDescent="0.25">
      <c r="A223" s="319">
        <v>411</v>
      </c>
      <c r="B223" s="319" t="s">
        <v>2307</v>
      </c>
      <c r="C223" s="319" t="s">
        <v>9082</v>
      </c>
    </row>
    <row r="224" spans="1:3" ht="14.25" customHeight="1" x14ac:dyDescent="0.25">
      <c r="A224" s="319">
        <v>413</v>
      </c>
      <c r="B224" s="319" t="s">
        <v>261</v>
      </c>
      <c r="C224" s="319" t="s">
        <v>9079</v>
      </c>
    </row>
    <row r="225" spans="1:3" ht="14.25" customHeight="1" x14ac:dyDescent="0.25">
      <c r="A225" s="319">
        <v>414</v>
      </c>
      <c r="B225" s="319" t="s">
        <v>2308</v>
      </c>
      <c r="C225" s="319" t="s">
        <v>9082</v>
      </c>
    </row>
    <row r="226" spans="1:3" ht="14.25" customHeight="1" x14ac:dyDescent="0.25">
      <c r="A226" s="319">
        <v>415</v>
      </c>
      <c r="B226" s="319" t="s">
        <v>65</v>
      </c>
      <c r="C226" s="319" t="s">
        <v>9079</v>
      </c>
    </row>
    <row r="227" spans="1:3" ht="14.25" customHeight="1" x14ac:dyDescent="0.25">
      <c r="A227" s="319">
        <v>417</v>
      </c>
      <c r="B227" s="319" t="s">
        <v>2309</v>
      </c>
      <c r="C227" s="319" t="s">
        <v>9082</v>
      </c>
    </row>
    <row r="228" spans="1:3" ht="14.25" customHeight="1" x14ac:dyDescent="0.25">
      <c r="A228" s="319">
        <v>418</v>
      </c>
      <c r="B228" s="319" t="s">
        <v>2310</v>
      </c>
      <c r="C228" s="319" t="s">
        <v>9082</v>
      </c>
    </row>
    <row r="229" spans="1:3" ht="14.25" customHeight="1" x14ac:dyDescent="0.25">
      <c r="A229" s="319">
        <v>420</v>
      </c>
      <c r="B229" s="319" t="s">
        <v>262</v>
      </c>
      <c r="C229" s="319" t="s">
        <v>9079</v>
      </c>
    </row>
    <row r="230" spans="1:3" ht="14.25" customHeight="1" x14ac:dyDescent="0.25">
      <c r="A230" s="319">
        <v>421</v>
      </c>
      <c r="B230" s="319" t="s">
        <v>2311</v>
      </c>
      <c r="C230" s="319" t="s">
        <v>9082</v>
      </c>
    </row>
    <row r="231" spans="1:3" ht="14.25" customHeight="1" x14ac:dyDescent="0.25">
      <c r="A231" s="319">
        <v>423</v>
      </c>
      <c r="B231" s="319" t="s">
        <v>2312</v>
      </c>
      <c r="C231" s="319" t="s">
        <v>9082</v>
      </c>
    </row>
    <row r="232" spans="1:3" ht="14.25" customHeight="1" x14ac:dyDescent="0.25">
      <c r="A232" s="319">
        <v>425</v>
      </c>
      <c r="B232" s="319" t="s">
        <v>263</v>
      </c>
      <c r="C232" s="319" t="s">
        <v>9079</v>
      </c>
    </row>
    <row r="233" spans="1:3" ht="14.25" customHeight="1" x14ac:dyDescent="0.25">
      <c r="A233" s="319">
        <v>426</v>
      </c>
      <c r="B233" s="319" t="s">
        <v>9535</v>
      </c>
      <c r="C233" s="319" t="s">
        <v>9082</v>
      </c>
    </row>
    <row r="234" spans="1:3" ht="14.25" customHeight="1" x14ac:dyDescent="0.25">
      <c r="A234" s="319">
        <v>427</v>
      </c>
      <c r="B234" s="319" t="s">
        <v>264</v>
      </c>
      <c r="C234" s="319" t="s">
        <v>9079</v>
      </c>
    </row>
    <row r="235" spans="1:3" ht="14.25" customHeight="1" x14ac:dyDescent="0.25">
      <c r="A235" s="319">
        <v>428</v>
      </c>
      <c r="B235" s="319" t="s">
        <v>265</v>
      </c>
      <c r="C235" s="319" t="s">
        <v>9079</v>
      </c>
    </row>
    <row r="236" spans="1:3" ht="14.25" customHeight="1" x14ac:dyDescent="0.25">
      <c r="A236" s="319">
        <v>430</v>
      </c>
      <c r="B236" s="319" t="s">
        <v>266</v>
      </c>
      <c r="C236" s="319" t="s">
        <v>9079</v>
      </c>
    </row>
    <row r="237" spans="1:3" ht="14.25" customHeight="1" x14ac:dyDescent="0.25">
      <c r="A237" s="319">
        <v>431</v>
      </c>
      <c r="B237" s="319" t="s">
        <v>2314</v>
      </c>
      <c r="C237" s="319" t="s">
        <v>9082</v>
      </c>
    </row>
    <row r="238" spans="1:3" ht="14.25" customHeight="1" x14ac:dyDescent="0.25">
      <c r="A238" s="319">
        <v>432</v>
      </c>
      <c r="B238" s="319" t="s">
        <v>2315</v>
      </c>
      <c r="C238" s="319" t="s">
        <v>9082</v>
      </c>
    </row>
    <row r="239" spans="1:3" ht="14.25" customHeight="1" x14ac:dyDescent="0.25">
      <c r="A239" s="319">
        <v>433</v>
      </c>
      <c r="B239" s="319" t="s">
        <v>2316</v>
      </c>
      <c r="C239" s="319" t="s">
        <v>9082</v>
      </c>
    </row>
    <row r="240" spans="1:3" ht="14.25" customHeight="1" x14ac:dyDescent="0.25">
      <c r="A240" s="319">
        <v>434</v>
      </c>
      <c r="B240" s="319" t="s">
        <v>9536</v>
      </c>
      <c r="C240" s="319" t="s">
        <v>9079</v>
      </c>
    </row>
    <row r="241" spans="1:3" ht="14.25" customHeight="1" x14ac:dyDescent="0.25">
      <c r="A241" s="319">
        <v>435</v>
      </c>
      <c r="B241" s="319" t="s">
        <v>9238</v>
      </c>
      <c r="C241" s="319" t="s">
        <v>9082</v>
      </c>
    </row>
    <row r="242" spans="1:3" ht="14.25" customHeight="1" x14ac:dyDescent="0.25">
      <c r="A242" s="319">
        <v>438</v>
      </c>
      <c r="B242" s="319" t="s">
        <v>789</v>
      </c>
      <c r="C242" s="319" t="s">
        <v>9079</v>
      </c>
    </row>
    <row r="243" spans="1:3" ht="14.25" customHeight="1" x14ac:dyDescent="0.25">
      <c r="A243" s="319">
        <v>439</v>
      </c>
      <c r="B243" s="319" t="s">
        <v>791</v>
      </c>
      <c r="C243" s="319" t="s">
        <v>9079</v>
      </c>
    </row>
    <row r="244" spans="1:3" ht="14.25" customHeight="1" x14ac:dyDescent="0.25">
      <c r="A244" s="319">
        <v>440</v>
      </c>
      <c r="B244" s="319" t="s">
        <v>793</v>
      </c>
      <c r="C244" s="319" t="s">
        <v>9079</v>
      </c>
    </row>
    <row r="245" spans="1:3" ht="14.25" customHeight="1" x14ac:dyDescent="0.25">
      <c r="A245" s="319">
        <v>441</v>
      </c>
      <c r="B245" s="319" t="s">
        <v>795</v>
      </c>
      <c r="C245" s="319" t="s">
        <v>9079</v>
      </c>
    </row>
    <row r="246" spans="1:3" ht="14.25" customHeight="1" x14ac:dyDescent="0.25">
      <c r="A246" s="319">
        <v>442</v>
      </c>
      <c r="B246" s="319" t="s">
        <v>797</v>
      </c>
      <c r="C246" s="319" t="s">
        <v>9079</v>
      </c>
    </row>
    <row r="247" spans="1:3" ht="14.25" customHeight="1" x14ac:dyDescent="0.25">
      <c r="A247" s="319">
        <v>443</v>
      </c>
      <c r="B247" s="319" t="s">
        <v>799</v>
      </c>
      <c r="C247" s="319" t="s">
        <v>9079</v>
      </c>
    </row>
    <row r="248" spans="1:3" ht="14.25" customHeight="1" x14ac:dyDescent="0.25">
      <c r="A248" s="319">
        <v>444</v>
      </c>
      <c r="B248" s="319" t="s">
        <v>9239</v>
      </c>
      <c r="C248" s="319" t="s">
        <v>9079</v>
      </c>
    </row>
    <row r="249" spans="1:3" ht="14.25" customHeight="1" x14ac:dyDescent="0.25">
      <c r="A249" s="319">
        <v>445</v>
      </c>
      <c r="B249" s="319" t="s">
        <v>9240</v>
      </c>
      <c r="C249" s="319" t="s">
        <v>9079</v>
      </c>
    </row>
    <row r="250" spans="1:3" ht="14.25" customHeight="1" x14ac:dyDescent="0.25">
      <c r="A250" s="319">
        <v>446</v>
      </c>
      <c r="B250" s="319" t="s">
        <v>8051</v>
      </c>
      <c r="C250" s="319" t="s">
        <v>9079</v>
      </c>
    </row>
    <row r="251" spans="1:3" ht="14.25" customHeight="1" x14ac:dyDescent="0.25">
      <c r="A251" s="319">
        <v>447</v>
      </c>
      <c r="B251" s="319" t="s">
        <v>9388</v>
      </c>
      <c r="C251" s="319" t="s">
        <v>9079</v>
      </c>
    </row>
    <row r="252" spans="1:3" ht="14.25" customHeight="1" x14ac:dyDescent="0.25">
      <c r="A252" s="319">
        <v>448</v>
      </c>
      <c r="B252" s="319" t="s">
        <v>9537</v>
      </c>
      <c r="C252" s="319" t="s">
        <v>9082</v>
      </c>
    </row>
    <row r="253" spans="1:3" ht="14.25" customHeight="1" x14ac:dyDescent="0.25">
      <c r="A253" s="319">
        <v>449</v>
      </c>
      <c r="B253" s="319" t="s">
        <v>9538</v>
      </c>
      <c r="C253" s="319" t="s">
        <v>9082</v>
      </c>
    </row>
    <row r="254" spans="1:3" ht="14.25" customHeight="1" x14ac:dyDescent="0.25">
      <c r="A254" s="319">
        <v>450</v>
      </c>
      <c r="B254" s="319" t="s">
        <v>9891</v>
      </c>
      <c r="C254" s="319" t="s">
        <v>9079</v>
      </c>
    </row>
    <row r="255" spans="1:3" ht="14.25" customHeight="1" x14ac:dyDescent="0.25">
      <c r="A255" s="319">
        <v>467</v>
      </c>
      <c r="B255" s="319" t="s">
        <v>2318</v>
      </c>
      <c r="C255" s="319" t="s">
        <v>9081</v>
      </c>
    </row>
    <row r="256" spans="1:3" ht="14.25" customHeight="1" x14ac:dyDescent="0.25">
      <c r="A256" s="319">
        <v>472</v>
      </c>
      <c r="B256" s="319" t="s">
        <v>2319</v>
      </c>
      <c r="C256" s="319" t="s">
        <v>9081</v>
      </c>
    </row>
    <row r="257" spans="1:3" ht="14.25" customHeight="1" x14ac:dyDescent="0.25">
      <c r="A257" s="319">
        <v>481</v>
      </c>
      <c r="B257" s="319" t="s">
        <v>2320</v>
      </c>
      <c r="C257" s="319" t="s">
        <v>9081</v>
      </c>
    </row>
    <row r="258" spans="1:3" ht="14.25" customHeight="1" x14ac:dyDescent="0.25">
      <c r="A258" s="319">
        <v>491</v>
      </c>
      <c r="B258" s="319" t="s">
        <v>2321</v>
      </c>
      <c r="C258" s="319" t="s">
        <v>9081</v>
      </c>
    </row>
    <row r="259" spans="1:3" ht="14.25" customHeight="1" x14ac:dyDescent="0.25">
      <c r="A259" s="319">
        <v>493</v>
      </c>
      <c r="B259" s="319" t="s">
        <v>2322</v>
      </c>
      <c r="C259" s="319" t="s">
        <v>9081</v>
      </c>
    </row>
    <row r="260" spans="1:3" ht="14.25" customHeight="1" x14ac:dyDescent="0.25">
      <c r="A260" s="319">
        <v>500</v>
      </c>
      <c r="B260" s="319" t="s">
        <v>2323</v>
      </c>
      <c r="C260" s="319" t="s">
        <v>9081</v>
      </c>
    </row>
    <row r="261" spans="1:3" ht="14.25" customHeight="1" x14ac:dyDescent="0.25">
      <c r="A261" s="319">
        <v>514</v>
      </c>
      <c r="B261" s="319" t="s">
        <v>2324</v>
      </c>
      <c r="C261" s="319" t="s">
        <v>9081</v>
      </c>
    </row>
    <row r="262" spans="1:3" ht="14.25" customHeight="1" x14ac:dyDescent="0.25">
      <c r="A262" s="319">
        <v>516</v>
      </c>
      <c r="B262" s="319" t="s">
        <v>2325</v>
      </c>
      <c r="C262" s="319" t="s">
        <v>9083</v>
      </c>
    </row>
    <row r="263" spans="1:3" ht="14.25" customHeight="1" x14ac:dyDescent="0.25">
      <c r="A263" s="319">
        <v>517</v>
      </c>
      <c r="B263" s="319" t="s">
        <v>2326</v>
      </c>
      <c r="C263" s="319" t="s">
        <v>9083</v>
      </c>
    </row>
    <row r="264" spans="1:3" ht="14.25" customHeight="1" x14ac:dyDescent="0.25">
      <c r="A264" s="319">
        <v>518</v>
      </c>
      <c r="B264" s="319" t="s">
        <v>2327</v>
      </c>
      <c r="C264" s="319" t="s">
        <v>9083</v>
      </c>
    </row>
    <row r="265" spans="1:3" ht="14.25" customHeight="1" x14ac:dyDescent="0.25">
      <c r="A265" s="319">
        <v>519</v>
      </c>
      <c r="B265" s="319" t="s">
        <v>2328</v>
      </c>
      <c r="C265" s="319" t="s">
        <v>9083</v>
      </c>
    </row>
    <row r="266" spans="1:3" ht="14.25" customHeight="1" x14ac:dyDescent="0.25">
      <c r="A266" s="319">
        <v>526</v>
      </c>
      <c r="B266" s="319" t="s">
        <v>2329</v>
      </c>
      <c r="C266" s="319" t="s">
        <v>9084</v>
      </c>
    </row>
    <row r="267" spans="1:3" ht="14.25" customHeight="1" x14ac:dyDescent="0.25">
      <c r="A267" s="319">
        <v>528</v>
      </c>
      <c r="B267" s="319" t="s">
        <v>2330</v>
      </c>
      <c r="C267" s="319" t="s">
        <v>9081</v>
      </c>
    </row>
    <row r="268" spans="1:3" ht="14.25" customHeight="1" x14ac:dyDescent="0.25">
      <c r="A268" s="319">
        <v>534</v>
      </c>
      <c r="B268" s="319" t="s">
        <v>2331</v>
      </c>
      <c r="C268" s="319" t="s">
        <v>9085</v>
      </c>
    </row>
    <row r="269" spans="1:3" ht="14.25" customHeight="1" x14ac:dyDescent="0.25">
      <c r="A269" s="319">
        <v>551</v>
      </c>
      <c r="B269" s="319" t="s">
        <v>2332</v>
      </c>
      <c r="C269" s="319" t="s">
        <v>9081</v>
      </c>
    </row>
    <row r="270" spans="1:3" ht="14.25" customHeight="1" x14ac:dyDescent="0.25">
      <c r="A270" s="319">
        <v>557</v>
      </c>
      <c r="B270" s="319" t="s">
        <v>2333</v>
      </c>
      <c r="C270" s="319" t="s">
        <v>9081</v>
      </c>
    </row>
    <row r="271" spans="1:3" ht="14.25" customHeight="1" x14ac:dyDescent="0.25">
      <c r="A271" s="319">
        <v>561</v>
      </c>
      <c r="B271" s="319" t="s">
        <v>2334</v>
      </c>
      <c r="C271" s="319" t="s">
        <v>9083</v>
      </c>
    </row>
    <row r="272" spans="1:3" ht="14.25" customHeight="1" x14ac:dyDescent="0.25">
      <c r="A272" s="319">
        <v>567</v>
      </c>
      <c r="B272" s="319" t="s">
        <v>2335</v>
      </c>
      <c r="C272" s="319" t="s">
        <v>9083</v>
      </c>
    </row>
    <row r="273" spans="1:3" ht="14.25" customHeight="1" x14ac:dyDescent="0.25">
      <c r="A273" s="319">
        <v>568</v>
      </c>
      <c r="B273" s="319" t="s">
        <v>2336</v>
      </c>
      <c r="C273" s="319" t="s">
        <v>9083</v>
      </c>
    </row>
    <row r="274" spans="1:3" ht="14.25" customHeight="1" x14ac:dyDescent="0.25">
      <c r="A274" s="319">
        <v>569</v>
      </c>
      <c r="B274" s="319" t="s">
        <v>2337</v>
      </c>
      <c r="C274" s="319" t="s">
        <v>9083</v>
      </c>
    </row>
    <row r="275" spans="1:3" ht="14.25" customHeight="1" x14ac:dyDescent="0.25">
      <c r="A275" s="319">
        <v>571</v>
      </c>
      <c r="B275" s="319" t="s">
        <v>2338</v>
      </c>
      <c r="C275" s="319" t="s">
        <v>9083</v>
      </c>
    </row>
    <row r="276" spans="1:3" ht="14.25" customHeight="1" x14ac:dyDescent="0.25">
      <c r="A276" s="319">
        <v>572</v>
      </c>
      <c r="B276" s="319" t="s">
        <v>2339</v>
      </c>
      <c r="C276" s="319" t="s">
        <v>9083</v>
      </c>
    </row>
    <row r="277" spans="1:3" ht="14.25" customHeight="1" x14ac:dyDescent="0.25">
      <c r="A277" s="319">
        <v>573</v>
      </c>
      <c r="B277" s="319" t="s">
        <v>2340</v>
      </c>
      <c r="C277" s="319" t="s">
        <v>9083</v>
      </c>
    </row>
    <row r="278" spans="1:3" ht="14.25" customHeight="1" x14ac:dyDescent="0.25">
      <c r="A278" s="319">
        <v>574</v>
      </c>
      <c r="B278" s="319" t="s">
        <v>2341</v>
      </c>
      <c r="C278" s="319" t="s">
        <v>9083</v>
      </c>
    </row>
    <row r="279" spans="1:3" ht="14.25" customHeight="1" x14ac:dyDescent="0.25">
      <c r="A279" s="319">
        <v>575</v>
      </c>
      <c r="B279" s="319" t="s">
        <v>2342</v>
      </c>
      <c r="C279" s="319" t="s">
        <v>9083</v>
      </c>
    </row>
    <row r="280" spans="1:3" ht="14.25" customHeight="1" x14ac:dyDescent="0.25">
      <c r="A280" s="319">
        <v>590</v>
      </c>
      <c r="B280" s="319" t="s">
        <v>2343</v>
      </c>
      <c r="C280" s="319" t="s">
        <v>9086</v>
      </c>
    </row>
    <row r="281" spans="1:3" ht="14.25" customHeight="1" x14ac:dyDescent="0.25">
      <c r="A281" s="319">
        <v>591</v>
      </c>
      <c r="B281" s="319" t="s">
        <v>2344</v>
      </c>
      <c r="C281" s="319" t="s">
        <v>9084</v>
      </c>
    </row>
    <row r="282" spans="1:3" ht="14.25" customHeight="1" x14ac:dyDescent="0.25">
      <c r="A282" s="319">
        <v>592</v>
      </c>
      <c r="B282" s="319" t="s">
        <v>9905</v>
      </c>
      <c r="C282" s="319" t="s">
        <v>9087</v>
      </c>
    </row>
    <row r="283" spans="1:3" ht="14.25" customHeight="1" x14ac:dyDescent="0.25">
      <c r="A283" s="319">
        <v>594</v>
      </c>
      <c r="B283" s="319" t="s">
        <v>2345</v>
      </c>
      <c r="C283" s="319" t="s">
        <v>9088</v>
      </c>
    </row>
    <row r="284" spans="1:3" ht="14.25" customHeight="1" x14ac:dyDescent="0.25">
      <c r="A284" s="319">
        <v>600</v>
      </c>
      <c r="B284" s="319" t="s">
        <v>2346</v>
      </c>
      <c r="C284" s="319" t="s">
        <v>9089</v>
      </c>
    </row>
    <row r="285" spans="1:3" ht="14.25" customHeight="1" x14ac:dyDescent="0.25">
      <c r="A285" s="319">
        <v>601</v>
      </c>
      <c r="B285" s="319" t="s">
        <v>2347</v>
      </c>
      <c r="C285" s="319" t="s">
        <v>9089</v>
      </c>
    </row>
    <row r="286" spans="1:3" ht="14.25" customHeight="1" x14ac:dyDescent="0.25">
      <c r="A286" s="319">
        <v>602</v>
      </c>
      <c r="B286" s="319" t="s">
        <v>2348</v>
      </c>
      <c r="C286" s="319" t="s">
        <v>9090</v>
      </c>
    </row>
    <row r="287" spans="1:3" ht="14.25" customHeight="1" x14ac:dyDescent="0.25">
      <c r="A287" s="319">
        <v>603</v>
      </c>
      <c r="B287" s="319" t="s">
        <v>2349</v>
      </c>
      <c r="C287" s="319" t="s">
        <v>9089</v>
      </c>
    </row>
    <row r="288" spans="1:3" ht="14.25" customHeight="1" x14ac:dyDescent="0.25">
      <c r="A288" s="319">
        <v>604</v>
      </c>
      <c r="B288" s="319" t="s">
        <v>2350</v>
      </c>
      <c r="C288" s="319" t="s">
        <v>9091</v>
      </c>
    </row>
    <row r="289" spans="1:3" ht="14.25" customHeight="1" x14ac:dyDescent="0.25">
      <c r="A289" s="319">
        <v>605</v>
      </c>
      <c r="B289" s="319" t="s">
        <v>2351</v>
      </c>
      <c r="C289" s="319" t="s">
        <v>9090</v>
      </c>
    </row>
    <row r="290" spans="1:3" ht="14.25" customHeight="1" x14ac:dyDescent="0.25">
      <c r="A290" s="319">
        <v>611</v>
      </c>
      <c r="B290" s="319" t="s">
        <v>2352</v>
      </c>
      <c r="C290" s="319" t="s">
        <v>9089</v>
      </c>
    </row>
    <row r="291" spans="1:3" ht="14.25" customHeight="1" x14ac:dyDescent="0.25">
      <c r="A291" s="319">
        <v>612</v>
      </c>
      <c r="B291" s="319" t="s">
        <v>2353</v>
      </c>
      <c r="C291" s="319" t="s">
        <v>9090</v>
      </c>
    </row>
    <row r="292" spans="1:3" ht="14.25" customHeight="1" x14ac:dyDescent="0.25">
      <c r="A292" s="319">
        <v>613</v>
      </c>
      <c r="B292" s="319" t="s">
        <v>2354</v>
      </c>
      <c r="C292" s="319" t="s">
        <v>9084</v>
      </c>
    </row>
    <row r="293" spans="1:3" ht="14.25" customHeight="1" x14ac:dyDescent="0.25">
      <c r="A293" s="319">
        <v>614</v>
      </c>
      <c r="B293" s="319" t="s">
        <v>2355</v>
      </c>
      <c r="C293" s="319" t="s">
        <v>9084</v>
      </c>
    </row>
    <row r="294" spans="1:3" ht="14.25" customHeight="1" x14ac:dyDescent="0.25">
      <c r="A294" s="319">
        <v>616</v>
      </c>
      <c r="B294" s="319" t="s">
        <v>2356</v>
      </c>
      <c r="C294" s="319" t="s">
        <v>9083</v>
      </c>
    </row>
    <row r="295" spans="1:3" ht="14.25" customHeight="1" x14ac:dyDescent="0.25">
      <c r="A295" s="319">
        <v>617</v>
      </c>
      <c r="B295" s="319" t="s">
        <v>9539</v>
      </c>
      <c r="C295" s="319" t="s">
        <v>9084</v>
      </c>
    </row>
    <row r="296" spans="1:3" ht="14.25" customHeight="1" x14ac:dyDescent="0.25">
      <c r="A296" s="319">
        <v>619</v>
      </c>
      <c r="B296" s="319" t="s">
        <v>2357</v>
      </c>
      <c r="C296" s="319" t="s">
        <v>9081</v>
      </c>
    </row>
    <row r="297" spans="1:3" ht="14.25" customHeight="1" x14ac:dyDescent="0.25">
      <c r="A297" s="319">
        <v>620</v>
      </c>
      <c r="B297" s="319" t="s">
        <v>807</v>
      </c>
      <c r="C297" s="319" t="s">
        <v>9089</v>
      </c>
    </row>
    <row r="298" spans="1:3" ht="14.25" customHeight="1" x14ac:dyDescent="0.25">
      <c r="A298" s="319">
        <v>621</v>
      </c>
      <c r="B298" s="319" t="s">
        <v>2358</v>
      </c>
      <c r="C298" s="319" t="s">
        <v>9091</v>
      </c>
    </row>
    <row r="299" spans="1:3" ht="14.25" customHeight="1" x14ac:dyDescent="0.25">
      <c r="A299" s="319">
        <v>628</v>
      </c>
      <c r="B299" s="319" t="s">
        <v>266</v>
      </c>
      <c r="C299" s="319" t="s">
        <v>9089</v>
      </c>
    </row>
    <row r="300" spans="1:3" ht="14.25" customHeight="1" x14ac:dyDescent="0.25">
      <c r="A300" s="319">
        <v>629</v>
      </c>
      <c r="B300" s="319" t="s">
        <v>2359</v>
      </c>
      <c r="C300" s="319" t="s">
        <v>9084</v>
      </c>
    </row>
    <row r="301" spans="1:3" ht="14.25" customHeight="1" x14ac:dyDescent="0.25">
      <c r="A301" s="319">
        <v>631</v>
      </c>
      <c r="B301" s="319" t="s">
        <v>2361</v>
      </c>
      <c r="C301" s="319" t="s">
        <v>9089</v>
      </c>
    </row>
    <row r="302" spans="1:3" ht="14.25" customHeight="1" x14ac:dyDescent="0.25">
      <c r="A302" s="319">
        <v>634</v>
      </c>
      <c r="B302" s="319" t="s">
        <v>2362</v>
      </c>
      <c r="C302" s="319" t="s">
        <v>9089</v>
      </c>
    </row>
    <row r="303" spans="1:3" ht="14.25" customHeight="1" x14ac:dyDescent="0.25">
      <c r="A303" s="319">
        <v>638</v>
      </c>
      <c r="B303" s="319" t="s">
        <v>2363</v>
      </c>
      <c r="C303" s="319" t="s">
        <v>9083</v>
      </c>
    </row>
    <row r="304" spans="1:3" ht="14.25" customHeight="1" x14ac:dyDescent="0.25">
      <c r="A304" s="319">
        <v>639</v>
      </c>
      <c r="B304" s="319" t="s">
        <v>2364</v>
      </c>
      <c r="C304" s="319" t="s">
        <v>9081</v>
      </c>
    </row>
    <row r="305" spans="1:3" ht="14.25" customHeight="1" x14ac:dyDescent="0.25">
      <c r="A305" s="319">
        <v>640</v>
      </c>
      <c r="B305" s="319" t="s">
        <v>2365</v>
      </c>
      <c r="C305" s="319" t="s">
        <v>9081</v>
      </c>
    </row>
    <row r="306" spans="1:3" ht="14.25" customHeight="1" x14ac:dyDescent="0.25">
      <c r="A306" s="319">
        <v>641</v>
      </c>
      <c r="B306" s="319" t="s">
        <v>2366</v>
      </c>
      <c r="C306" s="319" t="s">
        <v>9082</v>
      </c>
    </row>
    <row r="307" spans="1:3" ht="14.25" customHeight="1" x14ac:dyDescent="0.25">
      <c r="A307" s="319">
        <v>642</v>
      </c>
      <c r="B307" s="319" t="s">
        <v>9241</v>
      </c>
      <c r="C307" s="319" t="s">
        <v>9089</v>
      </c>
    </row>
    <row r="308" spans="1:3" ht="14.25" customHeight="1" x14ac:dyDescent="0.25">
      <c r="A308" s="319">
        <v>643</v>
      </c>
      <c r="B308" s="319" t="s">
        <v>2367</v>
      </c>
      <c r="C308" s="319" t="s">
        <v>9081</v>
      </c>
    </row>
    <row r="309" spans="1:3" ht="14.25" customHeight="1" x14ac:dyDescent="0.25">
      <c r="A309" s="319">
        <v>645</v>
      </c>
      <c r="B309" s="319" t="s">
        <v>9892</v>
      </c>
      <c r="C309" s="319" t="s">
        <v>9089</v>
      </c>
    </row>
    <row r="310" spans="1:3" ht="14.25" customHeight="1" x14ac:dyDescent="0.25">
      <c r="A310" s="319">
        <v>646</v>
      </c>
      <c r="B310" s="319" t="s">
        <v>2368</v>
      </c>
      <c r="C310" s="319" t="s">
        <v>9089</v>
      </c>
    </row>
    <row r="311" spans="1:3" ht="14.25" customHeight="1" x14ac:dyDescent="0.25">
      <c r="A311" s="319">
        <v>647</v>
      </c>
      <c r="B311" s="319" t="s">
        <v>2369</v>
      </c>
      <c r="C311" s="319" t="s">
        <v>9081</v>
      </c>
    </row>
    <row r="312" spans="1:3" ht="14.25" customHeight="1" x14ac:dyDescent="0.25">
      <c r="A312" s="319">
        <v>649</v>
      </c>
      <c r="B312" s="319" t="s">
        <v>2370</v>
      </c>
      <c r="C312" s="319" t="s">
        <v>9081</v>
      </c>
    </row>
    <row r="313" spans="1:3" ht="14.25" customHeight="1" x14ac:dyDescent="0.25">
      <c r="A313" s="319">
        <v>650</v>
      </c>
      <c r="B313" s="319" t="s">
        <v>2371</v>
      </c>
      <c r="C313" s="319" t="s">
        <v>9089</v>
      </c>
    </row>
    <row r="314" spans="1:3" ht="14.25" customHeight="1" x14ac:dyDescent="0.25">
      <c r="A314" s="319">
        <v>653</v>
      </c>
      <c r="B314" s="319" t="s">
        <v>9893</v>
      </c>
      <c r="C314" s="319" t="s">
        <v>9089</v>
      </c>
    </row>
    <row r="315" spans="1:3" ht="14.25" customHeight="1" x14ac:dyDescent="0.25">
      <c r="A315" s="319">
        <v>654</v>
      </c>
      <c r="B315" s="319" t="s">
        <v>9242</v>
      </c>
      <c r="C315" s="319" t="s">
        <v>9082</v>
      </c>
    </row>
    <row r="316" spans="1:3" ht="14.25" customHeight="1" x14ac:dyDescent="0.25">
      <c r="A316" s="319">
        <v>655</v>
      </c>
      <c r="B316" s="319" t="s">
        <v>2372</v>
      </c>
      <c r="C316" s="319" t="s">
        <v>9089</v>
      </c>
    </row>
    <row r="317" spans="1:3" ht="14.25" customHeight="1" x14ac:dyDescent="0.25">
      <c r="A317" s="319">
        <v>657</v>
      </c>
      <c r="B317" s="319" t="s">
        <v>9540</v>
      </c>
      <c r="C317" s="319" t="s">
        <v>9082</v>
      </c>
    </row>
    <row r="318" spans="1:3" ht="14.25" customHeight="1" x14ac:dyDescent="0.25">
      <c r="A318" s="319">
        <v>669</v>
      </c>
      <c r="B318" s="319" t="s">
        <v>2373</v>
      </c>
      <c r="C318" s="319" t="s">
        <v>9088</v>
      </c>
    </row>
    <row r="319" spans="1:3" ht="14.25" customHeight="1" x14ac:dyDescent="0.25">
      <c r="A319" s="319">
        <v>671</v>
      </c>
      <c r="B319" s="319" t="s">
        <v>2374</v>
      </c>
      <c r="C319" s="319" t="s">
        <v>9092</v>
      </c>
    </row>
    <row r="320" spans="1:3" ht="14.25" customHeight="1" x14ac:dyDescent="0.25">
      <c r="A320" s="319">
        <v>672</v>
      </c>
      <c r="B320" s="319" t="s">
        <v>2375</v>
      </c>
      <c r="C320" s="319" t="s">
        <v>9081</v>
      </c>
    </row>
    <row r="321" spans="1:3" ht="14.25" customHeight="1" x14ac:dyDescent="0.25">
      <c r="A321" s="319">
        <v>673</v>
      </c>
      <c r="B321" s="319" t="s">
        <v>2376</v>
      </c>
      <c r="C321" s="319" t="s">
        <v>9081</v>
      </c>
    </row>
    <row r="322" spans="1:3" ht="14.25" customHeight="1" x14ac:dyDescent="0.25">
      <c r="A322" s="319">
        <v>676</v>
      </c>
      <c r="B322" s="319" t="s">
        <v>2377</v>
      </c>
      <c r="C322" s="319" t="s">
        <v>9081</v>
      </c>
    </row>
    <row r="323" spans="1:3" ht="14.25" customHeight="1" x14ac:dyDescent="0.25">
      <c r="A323" s="319">
        <v>678</v>
      </c>
      <c r="B323" s="319" t="s">
        <v>2378</v>
      </c>
      <c r="C323" s="319" t="s">
        <v>9081</v>
      </c>
    </row>
    <row r="324" spans="1:3" ht="14.25" customHeight="1" x14ac:dyDescent="0.25">
      <c r="A324" s="319">
        <v>679</v>
      </c>
      <c r="B324" s="319" t="s">
        <v>2379</v>
      </c>
      <c r="C324" s="319" t="s">
        <v>9081</v>
      </c>
    </row>
    <row r="325" spans="1:3" ht="14.25" customHeight="1" x14ac:dyDescent="0.25">
      <c r="A325" s="319">
        <v>680</v>
      </c>
      <c r="B325" s="319" t="s">
        <v>2380</v>
      </c>
      <c r="C325" s="319" t="s">
        <v>9081</v>
      </c>
    </row>
    <row r="326" spans="1:3" ht="14.25" customHeight="1" x14ac:dyDescent="0.25">
      <c r="A326" s="319">
        <v>681</v>
      </c>
      <c r="B326" s="319" t="s">
        <v>2381</v>
      </c>
      <c r="C326" s="319" t="s">
        <v>9081</v>
      </c>
    </row>
    <row r="327" spans="1:3" ht="14.25" customHeight="1" x14ac:dyDescent="0.25">
      <c r="A327" s="319">
        <v>682</v>
      </c>
      <c r="B327" s="319" t="s">
        <v>2382</v>
      </c>
      <c r="C327" s="319" t="s">
        <v>9081</v>
      </c>
    </row>
    <row r="328" spans="1:3" ht="14.25" customHeight="1" x14ac:dyDescent="0.25">
      <c r="A328" s="319">
        <v>683</v>
      </c>
      <c r="B328" s="319" t="s">
        <v>2383</v>
      </c>
      <c r="C328" s="319" t="s">
        <v>9081</v>
      </c>
    </row>
    <row r="329" spans="1:3" ht="14.25" customHeight="1" x14ac:dyDescent="0.25">
      <c r="A329" s="319">
        <v>687</v>
      </c>
      <c r="B329" s="319" t="s">
        <v>801</v>
      </c>
      <c r="C329" s="319" t="s">
        <v>9093</v>
      </c>
    </row>
    <row r="330" spans="1:3" ht="14.25" customHeight="1" x14ac:dyDescent="0.25">
      <c r="A330" s="319">
        <v>688</v>
      </c>
      <c r="B330" s="319" t="s">
        <v>2384</v>
      </c>
      <c r="C330" s="319" t="s">
        <v>9081</v>
      </c>
    </row>
    <row r="331" spans="1:3" ht="14.25" customHeight="1" x14ac:dyDescent="0.25">
      <c r="A331" s="319">
        <v>690</v>
      </c>
      <c r="B331" s="319" t="s">
        <v>2385</v>
      </c>
      <c r="C331" s="319" t="s">
        <v>9083</v>
      </c>
    </row>
    <row r="332" spans="1:3" ht="14.25" customHeight="1" x14ac:dyDescent="0.25">
      <c r="A332" s="319">
        <v>694</v>
      </c>
      <c r="B332" s="319" t="s">
        <v>2386</v>
      </c>
      <c r="C332" s="319" t="s">
        <v>9081</v>
      </c>
    </row>
    <row r="333" spans="1:3" ht="14.25" customHeight="1" x14ac:dyDescent="0.25">
      <c r="A333" s="319">
        <v>700</v>
      </c>
      <c r="B333" s="319" t="s">
        <v>2387</v>
      </c>
      <c r="C333" s="319" t="s">
        <v>9081</v>
      </c>
    </row>
    <row r="334" spans="1:3" ht="14.25" customHeight="1" x14ac:dyDescent="0.25">
      <c r="A334" s="319">
        <v>701</v>
      </c>
      <c r="B334" s="319" t="s">
        <v>2388</v>
      </c>
      <c r="C334" s="319" t="s">
        <v>9081</v>
      </c>
    </row>
    <row r="335" spans="1:3" ht="14.25" customHeight="1" x14ac:dyDescent="0.25">
      <c r="A335" s="319">
        <v>702</v>
      </c>
      <c r="B335" s="319" t="s">
        <v>2389</v>
      </c>
      <c r="C335" s="319" t="s">
        <v>9080</v>
      </c>
    </row>
    <row r="336" spans="1:3" ht="14.25" customHeight="1" x14ac:dyDescent="0.25">
      <c r="A336" s="319">
        <v>703</v>
      </c>
      <c r="B336" s="319" t="s">
        <v>2390</v>
      </c>
      <c r="C336" s="319" t="s">
        <v>9096</v>
      </c>
    </row>
    <row r="337" spans="1:3" ht="14.25" customHeight="1" x14ac:dyDescent="0.25">
      <c r="A337" s="319">
        <v>705</v>
      </c>
      <c r="B337" s="319" t="s">
        <v>2391</v>
      </c>
      <c r="C337" s="319" t="s">
        <v>9096</v>
      </c>
    </row>
    <row r="338" spans="1:3" ht="14.25" customHeight="1" x14ac:dyDescent="0.25">
      <c r="A338" s="319">
        <v>706</v>
      </c>
      <c r="B338" s="319" t="s">
        <v>2392</v>
      </c>
      <c r="C338" s="319" t="s">
        <v>9081</v>
      </c>
    </row>
    <row r="339" spans="1:3" ht="14.25" customHeight="1" x14ac:dyDescent="0.25">
      <c r="A339" s="319">
        <v>707</v>
      </c>
      <c r="B339" s="319" t="s">
        <v>2393</v>
      </c>
      <c r="C339" s="319" t="s">
        <v>9080</v>
      </c>
    </row>
    <row r="340" spans="1:3" ht="14.25" customHeight="1" x14ac:dyDescent="0.25">
      <c r="A340" s="319">
        <v>710</v>
      </c>
      <c r="B340" s="319" t="s">
        <v>2394</v>
      </c>
      <c r="C340" s="319" t="s">
        <v>9090</v>
      </c>
    </row>
    <row r="341" spans="1:3" ht="14.25" customHeight="1" x14ac:dyDescent="0.25">
      <c r="A341" s="319">
        <v>711</v>
      </c>
      <c r="B341" s="319" t="s">
        <v>2395</v>
      </c>
      <c r="C341" s="319" t="s">
        <v>9090</v>
      </c>
    </row>
    <row r="342" spans="1:3" ht="14.25" customHeight="1" x14ac:dyDescent="0.25">
      <c r="A342" s="319">
        <v>712</v>
      </c>
      <c r="B342" s="319" t="s">
        <v>2396</v>
      </c>
      <c r="C342" s="319" t="s">
        <v>9084</v>
      </c>
    </row>
    <row r="343" spans="1:3" ht="14.25" customHeight="1" x14ac:dyDescent="0.25">
      <c r="A343" s="319">
        <v>714</v>
      </c>
      <c r="B343" s="319" t="s">
        <v>2397</v>
      </c>
      <c r="C343" s="319" t="s">
        <v>9088</v>
      </c>
    </row>
    <row r="344" spans="1:3" ht="14.25" customHeight="1" x14ac:dyDescent="0.25">
      <c r="A344" s="319">
        <v>715</v>
      </c>
      <c r="B344" s="319" t="s">
        <v>2398</v>
      </c>
      <c r="C344" s="319" t="s">
        <v>9094</v>
      </c>
    </row>
    <row r="345" spans="1:3" ht="14.25" customHeight="1" x14ac:dyDescent="0.25">
      <c r="A345" s="319">
        <v>716</v>
      </c>
      <c r="B345" s="319" t="s">
        <v>2399</v>
      </c>
      <c r="C345" s="319" t="s">
        <v>9081</v>
      </c>
    </row>
    <row r="346" spans="1:3" ht="14.25" customHeight="1" x14ac:dyDescent="0.25">
      <c r="A346" s="319">
        <v>717</v>
      </c>
      <c r="B346" s="319" t="s">
        <v>2400</v>
      </c>
      <c r="C346" s="319" t="s">
        <v>9087</v>
      </c>
    </row>
    <row r="347" spans="1:3" ht="14.25" customHeight="1" x14ac:dyDescent="0.25">
      <c r="A347" s="319">
        <v>718</v>
      </c>
      <c r="B347" s="319" t="s">
        <v>2401</v>
      </c>
      <c r="C347" s="319" t="s">
        <v>9081</v>
      </c>
    </row>
    <row r="348" spans="1:3" ht="14.25" customHeight="1" x14ac:dyDescent="0.25">
      <c r="A348" s="319">
        <v>719</v>
      </c>
      <c r="B348" s="319" t="s">
        <v>2402</v>
      </c>
      <c r="C348" s="319" t="s">
        <v>9081</v>
      </c>
    </row>
    <row r="349" spans="1:3" ht="14.25" customHeight="1" x14ac:dyDescent="0.25">
      <c r="A349" s="319">
        <v>720</v>
      </c>
      <c r="B349" s="319" t="s">
        <v>2403</v>
      </c>
      <c r="C349" s="319" t="s">
        <v>9081</v>
      </c>
    </row>
    <row r="350" spans="1:3" ht="14.25" customHeight="1" x14ac:dyDescent="0.25">
      <c r="A350" s="319">
        <v>721</v>
      </c>
      <c r="B350" s="319" t="s">
        <v>2404</v>
      </c>
      <c r="C350" s="319" t="s">
        <v>9081</v>
      </c>
    </row>
    <row r="351" spans="1:3" ht="14.25" customHeight="1" x14ac:dyDescent="0.25">
      <c r="A351" s="319">
        <v>722</v>
      </c>
      <c r="B351" s="319" t="s">
        <v>2405</v>
      </c>
      <c r="C351" s="319" t="s">
        <v>9087</v>
      </c>
    </row>
    <row r="352" spans="1:3" ht="14.25" customHeight="1" x14ac:dyDescent="0.25">
      <c r="A352" s="319">
        <v>723</v>
      </c>
      <c r="B352" s="319" t="s">
        <v>2406</v>
      </c>
      <c r="C352" s="319" t="s">
        <v>9080</v>
      </c>
    </row>
    <row r="353" spans="1:3" ht="14.25" customHeight="1" x14ac:dyDescent="0.25">
      <c r="A353" s="319">
        <v>724</v>
      </c>
      <c r="B353" s="319" t="s">
        <v>2407</v>
      </c>
      <c r="C353" s="319" t="s">
        <v>9087</v>
      </c>
    </row>
    <row r="354" spans="1:3" ht="14.25" customHeight="1" x14ac:dyDescent="0.25">
      <c r="A354" s="319">
        <v>725</v>
      </c>
      <c r="B354" s="319" t="s">
        <v>2408</v>
      </c>
      <c r="C354" s="319" t="s">
        <v>9087</v>
      </c>
    </row>
    <row r="355" spans="1:3" ht="14.25" customHeight="1" x14ac:dyDescent="0.25">
      <c r="A355" s="319">
        <v>726</v>
      </c>
      <c r="B355" s="319" t="s">
        <v>2409</v>
      </c>
      <c r="C355" s="319" t="s">
        <v>9087</v>
      </c>
    </row>
    <row r="356" spans="1:3" ht="14.25" customHeight="1" x14ac:dyDescent="0.25">
      <c r="A356" s="319">
        <v>727</v>
      </c>
      <c r="B356" s="319" t="s">
        <v>2410</v>
      </c>
      <c r="C356" s="319" t="s">
        <v>9092</v>
      </c>
    </row>
    <row r="357" spans="1:3" ht="14.25" customHeight="1" x14ac:dyDescent="0.25">
      <c r="A357" s="319">
        <v>728</v>
      </c>
      <c r="B357" s="319" t="s">
        <v>803</v>
      </c>
      <c r="C357" s="319" t="s">
        <v>9093</v>
      </c>
    </row>
    <row r="358" spans="1:3" ht="14.25" customHeight="1" x14ac:dyDescent="0.25">
      <c r="A358" s="319">
        <v>729</v>
      </c>
      <c r="B358" s="319" t="s">
        <v>2411</v>
      </c>
      <c r="C358" s="319" t="s">
        <v>9081</v>
      </c>
    </row>
    <row r="359" spans="1:3" ht="14.25" customHeight="1" x14ac:dyDescent="0.25">
      <c r="A359" s="319">
        <v>730</v>
      </c>
      <c r="B359" s="319" t="s">
        <v>2412</v>
      </c>
      <c r="C359" s="319" t="s">
        <v>9081</v>
      </c>
    </row>
    <row r="360" spans="1:3" ht="14.25" customHeight="1" x14ac:dyDescent="0.25">
      <c r="A360" s="319">
        <v>732</v>
      </c>
      <c r="B360" s="319" t="s">
        <v>2413</v>
      </c>
      <c r="C360" s="319" t="s">
        <v>9087</v>
      </c>
    </row>
    <row r="361" spans="1:3" ht="14.25" customHeight="1" x14ac:dyDescent="0.25">
      <c r="A361" s="319">
        <v>733</v>
      </c>
      <c r="B361" s="319" t="s">
        <v>2414</v>
      </c>
      <c r="C361" s="319" t="s">
        <v>9080</v>
      </c>
    </row>
    <row r="362" spans="1:3" ht="14.25" customHeight="1" x14ac:dyDescent="0.25">
      <c r="A362" s="319">
        <v>736</v>
      </c>
      <c r="B362" s="319" t="s">
        <v>2415</v>
      </c>
      <c r="C362" s="319" t="s">
        <v>9081</v>
      </c>
    </row>
    <row r="363" spans="1:3" ht="14.25" customHeight="1" x14ac:dyDescent="0.25">
      <c r="A363" s="319">
        <v>738</v>
      </c>
      <c r="B363" s="319" t="s">
        <v>2416</v>
      </c>
      <c r="C363" s="319" t="s">
        <v>9087</v>
      </c>
    </row>
    <row r="364" spans="1:3" ht="14.25" customHeight="1" x14ac:dyDescent="0.25">
      <c r="A364" s="319">
        <v>739</v>
      </c>
      <c r="B364" s="319" t="s">
        <v>2417</v>
      </c>
      <c r="C364" s="319" t="s">
        <v>9081</v>
      </c>
    </row>
    <row r="365" spans="1:3" ht="14.25" customHeight="1" x14ac:dyDescent="0.25">
      <c r="A365" s="319">
        <v>741</v>
      </c>
      <c r="B365" s="319" t="s">
        <v>2418</v>
      </c>
      <c r="C365" s="319" t="s">
        <v>9087</v>
      </c>
    </row>
    <row r="366" spans="1:3" ht="14.25" customHeight="1" x14ac:dyDescent="0.25">
      <c r="A366" s="319">
        <v>742</v>
      </c>
      <c r="B366" s="319" t="s">
        <v>2419</v>
      </c>
      <c r="C366" s="319" t="s">
        <v>9092</v>
      </c>
    </row>
    <row r="367" spans="1:3" ht="14.25" customHeight="1" x14ac:dyDescent="0.25">
      <c r="A367" s="319">
        <v>743</v>
      </c>
      <c r="B367" s="319" t="s">
        <v>2420</v>
      </c>
      <c r="C367" s="319" t="s">
        <v>9081</v>
      </c>
    </row>
    <row r="368" spans="1:3" ht="14.25" customHeight="1" x14ac:dyDescent="0.25">
      <c r="A368" s="319">
        <v>744</v>
      </c>
      <c r="B368" s="319" t="s">
        <v>2421</v>
      </c>
      <c r="C368" s="319" t="s">
        <v>9087</v>
      </c>
    </row>
    <row r="369" spans="1:3" ht="14.25" customHeight="1" x14ac:dyDescent="0.25">
      <c r="A369" s="319">
        <v>750</v>
      </c>
      <c r="B369" s="319" t="s">
        <v>2422</v>
      </c>
      <c r="C369" s="319" t="s">
        <v>9087</v>
      </c>
    </row>
    <row r="370" spans="1:3" ht="14.25" customHeight="1" x14ac:dyDescent="0.25">
      <c r="A370" s="319">
        <v>751</v>
      </c>
      <c r="B370" s="319" t="s">
        <v>2423</v>
      </c>
      <c r="C370" s="319" t="s">
        <v>9090</v>
      </c>
    </row>
    <row r="371" spans="1:3" ht="14.25" customHeight="1" x14ac:dyDescent="0.25">
      <c r="A371" s="319">
        <v>753</v>
      </c>
      <c r="B371" s="319" t="s">
        <v>805</v>
      </c>
      <c r="C371" s="319" t="s">
        <v>9093</v>
      </c>
    </row>
    <row r="372" spans="1:3" ht="14.25" customHeight="1" x14ac:dyDescent="0.25">
      <c r="A372" s="319">
        <v>754</v>
      </c>
      <c r="B372" s="319" t="s">
        <v>2424</v>
      </c>
      <c r="C372" s="319" t="s">
        <v>9095</v>
      </c>
    </row>
    <row r="373" spans="1:3" ht="14.25" customHeight="1" x14ac:dyDescent="0.25">
      <c r="A373" s="319">
        <v>755</v>
      </c>
      <c r="B373" s="319" t="s">
        <v>2425</v>
      </c>
      <c r="C373" s="319" t="s">
        <v>9081</v>
      </c>
    </row>
    <row r="374" spans="1:3" ht="14.25" customHeight="1" x14ac:dyDescent="0.25">
      <c r="A374" s="319">
        <v>757</v>
      </c>
      <c r="B374" s="319" t="s">
        <v>2426</v>
      </c>
      <c r="C374" s="319" t="s">
        <v>9081</v>
      </c>
    </row>
    <row r="375" spans="1:3" ht="14.25" customHeight="1" x14ac:dyDescent="0.25">
      <c r="A375" s="319">
        <v>758</v>
      </c>
      <c r="B375" s="319" t="s">
        <v>2427</v>
      </c>
      <c r="C375" s="319" t="s">
        <v>9088</v>
      </c>
    </row>
    <row r="376" spans="1:3" ht="14.25" customHeight="1" x14ac:dyDescent="0.25">
      <c r="A376" s="319">
        <v>759</v>
      </c>
      <c r="B376" s="319" t="s">
        <v>2428</v>
      </c>
      <c r="C376" s="319" t="s">
        <v>9087</v>
      </c>
    </row>
    <row r="377" spans="1:3" ht="14.25" customHeight="1" x14ac:dyDescent="0.25">
      <c r="A377" s="319">
        <v>760</v>
      </c>
      <c r="B377" s="319" t="s">
        <v>2429</v>
      </c>
      <c r="C377" s="319" t="s">
        <v>9087</v>
      </c>
    </row>
    <row r="378" spans="1:3" ht="14.25" customHeight="1" x14ac:dyDescent="0.25">
      <c r="A378" s="319">
        <v>761</v>
      </c>
      <c r="B378" s="319" t="s">
        <v>2430</v>
      </c>
      <c r="C378" s="319" t="s">
        <v>9080</v>
      </c>
    </row>
    <row r="379" spans="1:3" ht="14.25" customHeight="1" x14ac:dyDescent="0.25">
      <c r="A379" s="319">
        <v>762</v>
      </c>
      <c r="B379" s="319" t="s">
        <v>2431</v>
      </c>
      <c r="C379" s="319" t="s">
        <v>9088</v>
      </c>
    </row>
    <row r="380" spans="1:3" ht="14.25" customHeight="1" x14ac:dyDescent="0.25">
      <c r="A380" s="319">
        <v>764</v>
      </c>
      <c r="B380" s="319" t="s">
        <v>2432</v>
      </c>
      <c r="C380" s="319" t="s">
        <v>9081</v>
      </c>
    </row>
    <row r="381" spans="1:3" ht="14.25" customHeight="1" x14ac:dyDescent="0.25">
      <c r="A381" s="319">
        <v>765</v>
      </c>
      <c r="B381" s="319" t="s">
        <v>2433</v>
      </c>
      <c r="C381" s="319" t="s">
        <v>9081</v>
      </c>
    </row>
    <row r="382" spans="1:3" ht="14.25" customHeight="1" x14ac:dyDescent="0.25">
      <c r="A382" s="319">
        <v>766</v>
      </c>
      <c r="B382" s="319" t="s">
        <v>807</v>
      </c>
      <c r="C382" s="319" t="s">
        <v>9093</v>
      </c>
    </row>
    <row r="383" spans="1:3" ht="14.25" customHeight="1" x14ac:dyDescent="0.25">
      <c r="A383" s="319">
        <v>770</v>
      </c>
      <c r="B383" s="319" t="s">
        <v>2434</v>
      </c>
      <c r="C383" s="319" t="s">
        <v>9080</v>
      </c>
    </row>
    <row r="384" spans="1:3" ht="14.25" customHeight="1" x14ac:dyDescent="0.25">
      <c r="A384" s="319">
        <v>772</v>
      </c>
      <c r="B384" s="319" t="s">
        <v>2435</v>
      </c>
      <c r="C384" s="319" t="s">
        <v>9088</v>
      </c>
    </row>
    <row r="385" spans="1:3" ht="14.25" customHeight="1" x14ac:dyDescent="0.25">
      <c r="A385" s="319">
        <v>773</v>
      </c>
      <c r="B385" s="319" t="s">
        <v>2436</v>
      </c>
      <c r="C385" s="319" t="s">
        <v>9087</v>
      </c>
    </row>
    <row r="386" spans="1:3" ht="14.25" customHeight="1" x14ac:dyDescent="0.25">
      <c r="A386" s="319">
        <v>774</v>
      </c>
      <c r="B386" s="319" t="s">
        <v>2437</v>
      </c>
      <c r="C386" s="319" t="s">
        <v>9090</v>
      </c>
    </row>
    <row r="387" spans="1:3" ht="14.25" customHeight="1" x14ac:dyDescent="0.25">
      <c r="A387" s="319">
        <v>776</v>
      </c>
      <c r="B387" s="319" t="s">
        <v>2438</v>
      </c>
      <c r="C387" s="319" t="s">
        <v>9096</v>
      </c>
    </row>
    <row r="388" spans="1:3" ht="14.25" customHeight="1" x14ac:dyDescent="0.25">
      <c r="A388" s="319">
        <v>777</v>
      </c>
      <c r="B388" s="319" t="s">
        <v>2439</v>
      </c>
      <c r="C388" s="319" t="s">
        <v>9081</v>
      </c>
    </row>
    <row r="389" spans="1:3" ht="14.25" customHeight="1" x14ac:dyDescent="0.25">
      <c r="A389" s="319">
        <v>800</v>
      </c>
      <c r="B389" s="319" t="s">
        <v>2440</v>
      </c>
      <c r="C389" s="319" t="s">
        <v>9083</v>
      </c>
    </row>
    <row r="390" spans="1:3" ht="14.25" customHeight="1" x14ac:dyDescent="0.25">
      <c r="A390" s="319">
        <v>1021</v>
      </c>
      <c r="B390" s="319" t="s">
        <v>2441</v>
      </c>
      <c r="C390" s="319" t="s">
        <v>9083</v>
      </c>
    </row>
    <row r="391" spans="1:3" ht="14.25" customHeight="1" x14ac:dyDescent="0.25">
      <c r="A391" s="319">
        <v>810</v>
      </c>
      <c r="B391" s="319" t="s">
        <v>2442</v>
      </c>
      <c r="C391" s="319" t="s">
        <v>9086</v>
      </c>
    </row>
    <row r="392" spans="1:3" ht="14.25" customHeight="1" x14ac:dyDescent="0.25">
      <c r="A392" s="319">
        <v>814</v>
      </c>
      <c r="B392" s="319" t="s">
        <v>2443</v>
      </c>
      <c r="C392" s="319" t="s">
        <v>9083</v>
      </c>
    </row>
    <row r="393" spans="1:3" ht="14.25" customHeight="1" x14ac:dyDescent="0.25">
      <c r="A393" s="319">
        <v>819</v>
      </c>
      <c r="B393" s="319" t="s">
        <v>2444</v>
      </c>
      <c r="C393" s="319" t="s">
        <v>9083</v>
      </c>
    </row>
    <row r="394" spans="1:3" ht="14.25" customHeight="1" x14ac:dyDescent="0.25">
      <c r="A394" s="319">
        <v>820</v>
      </c>
      <c r="B394" s="319" t="s">
        <v>2445</v>
      </c>
      <c r="C394" s="319" t="s">
        <v>9083</v>
      </c>
    </row>
    <row r="395" spans="1:3" ht="14.25" customHeight="1" x14ac:dyDescent="0.25">
      <c r="A395" s="319">
        <v>824</v>
      </c>
      <c r="B395" s="319" t="s">
        <v>2446</v>
      </c>
      <c r="C395" s="319" t="s">
        <v>9097</v>
      </c>
    </row>
    <row r="396" spans="1:3" ht="14.25" customHeight="1" x14ac:dyDescent="0.25">
      <c r="A396" s="319">
        <v>829</v>
      </c>
      <c r="B396" s="319" t="s">
        <v>2447</v>
      </c>
      <c r="C396" s="319" t="s">
        <v>9093</v>
      </c>
    </row>
    <row r="397" spans="1:3" ht="14.25" customHeight="1" x14ac:dyDescent="0.25">
      <c r="A397" s="319">
        <v>837</v>
      </c>
      <c r="B397" s="319" t="s">
        <v>2448</v>
      </c>
      <c r="C397" s="319" t="s">
        <v>9086</v>
      </c>
    </row>
    <row r="398" spans="1:3" ht="14.25" customHeight="1" x14ac:dyDescent="0.25">
      <c r="A398" s="319">
        <v>840</v>
      </c>
      <c r="B398" s="319" t="s">
        <v>2449</v>
      </c>
      <c r="C398" s="319" t="s">
        <v>9097</v>
      </c>
    </row>
    <row r="399" spans="1:3" ht="14.25" customHeight="1" x14ac:dyDescent="0.25">
      <c r="A399" s="319">
        <v>842</v>
      </c>
      <c r="B399" s="319" t="s">
        <v>2450</v>
      </c>
      <c r="C399" s="319" t="s">
        <v>9097</v>
      </c>
    </row>
    <row r="400" spans="1:3" ht="14.25" customHeight="1" x14ac:dyDescent="0.25">
      <c r="A400" s="319">
        <v>843</v>
      </c>
      <c r="B400" s="319" t="s">
        <v>2451</v>
      </c>
      <c r="C400" s="319" t="s">
        <v>9097</v>
      </c>
    </row>
    <row r="401" spans="1:3" ht="14.25" customHeight="1" x14ac:dyDescent="0.25">
      <c r="A401" s="319">
        <v>844</v>
      </c>
      <c r="B401" s="319" t="s">
        <v>2452</v>
      </c>
      <c r="C401" s="319" t="s">
        <v>9083</v>
      </c>
    </row>
    <row r="402" spans="1:3" ht="14.25" customHeight="1" x14ac:dyDescent="0.25">
      <c r="A402" s="319">
        <v>845</v>
      </c>
      <c r="B402" s="319" t="s">
        <v>2453</v>
      </c>
      <c r="C402" s="319" t="s">
        <v>9097</v>
      </c>
    </row>
    <row r="403" spans="1:3" ht="14.25" customHeight="1" x14ac:dyDescent="0.25">
      <c r="A403" s="319">
        <v>846</v>
      </c>
      <c r="B403" s="319" t="s">
        <v>2454</v>
      </c>
      <c r="C403" s="319" t="s">
        <v>9097</v>
      </c>
    </row>
    <row r="404" spans="1:3" ht="14.25" customHeight="1" x14ac:dyDescent="0.25">
      <c r="A404" s="319">
        <v>847</v>
      </c>
      <c r="B404" s="319" t="s">
        <v>2455</v>
      </c>
      <c r="C404" s="319" t="s">
        <v>9097</v>
      </c>
    </row>
    <row r="405" spans="1:3" ht="14.25" customHeight="1" x14ac:dyDescent="0.25">
      <c r="A405" s="319">
        <v>848</v>
      </c>
      <c r="B405" s="319" t="s">
        <v>2456</v>
      </c>
      <c r="C405" s="319" t="s">
        <v>9097</v>
      </c>
    </row>
    <row r="406" spans="1:3" ht="14.25" customHeight="1" x14ac:dyDescent="0.25">
      <c r="A406" s="319">
        <v>849</v>
      </c>
      <c r="B406" s="319" t="s">
        <v>2457</v>
      </c>
      <c r="C406" s="319" t="s">
        <v>9097</v>
      </c>
    </row>
    <row r="407" spans="1:3" ht="14.25" customHeight="1" x14ac:dyDescent="0.25">
      <c r="A407" s="319">
        <v>850</v>
      </c>
      <c r="B407" s="319" t="s">
        <v>2458</v>
      </c>
      <c r="C407" s="319" t="s">
        <v>9097</v>
      </c>
    </row>
    <row r="408" spans="1:3" ht="14.25" customHeight="1" x14ac:dyDescent="0.25">
      <c r="A408" s="319">
        <v>851</v>
      </c>
      <c r="B408" s="319" t="s">
        <v>2459</v>
      </c>
      <c r="C408" s="319" t="s">
        <v>9097</v>
      </c>
    </row>
    <row r="409" spans="1:3" ht="14.25" customHeight="1" x14ac:dyDescent="0.25">
      <c r="A409" s="319">
        <v>852</v>
      </c>
      <c r="B409" s="319" t="s">
        <v>2460</v>
      </c>
      <c r="C409" s="319" t="s">
        <v>9083</v>
      </c>
    </row>
    <row r="410" spans="1:3" ht="14.25" customHeight="1" x14ac:dyDescent="0.25">
      <c r="A410" s="319">
        <v>853</v>
      </c>
      <c r="B410" s="319" t="s">
        <v>2461</v>
      </c>
      <c r="C410" s="319" t="s">
        <v>9097</v>
      </c>
    </row>
    <row r="411" spans="1:3" ht="14.25" customHeight="1" x14ac:dyDescent="0.25">
      <c r="A411" s="319">
        <v>854</v>
      </c>
      <c r="B411" s="319" t="s">
        <v>2462</v>
      </c>
      <c r="C411" s="319" t="s">
        <v>9097</v>
      </c>
    </row>
    <row r="412" spans="1:3" ht="14.25" customHeight="1" x14ac:dyDescent="0.25">
      <c r="A412" s="319">
        <v>855</v>
      </c>
      <c r="B412" s="319" t="s">
        <v>2315</v>
      </c>
      <c r="C412" s="319" t="s">
        <v>9097</v>
      </c>
    </row>
    <row r="413" spans="1:3" ht="14.25" customHeight="1" x14ac:dyDescent="0.25">
      <c r="A413" s="319">
        <v>856</v>
      </c>
      <c r="B413" s="319" t="s">
        <v>2463</v>
      </c>
      <c r="C413" s="319" t="s">
        <v>9083</v>
      </c>
    </row>
    <row r="414" spans="1:3" ht="14.25" customHeight="1" x14ac:dyDescent="0.25">
      <c r="A414" s="319">
        <v>858</v>
      </c>
      <c r="B414" s="319" t="s">
        <v>2464</v>
      </c>
      <c r="C414" s="319" t="s">
        <v>9097</v>
      </c>
    </row>
    <row r="415" spans="1:3" ht="14.25" customHeight="1" x14ac:dyDescent="0.25">
      <c r="A415" s="319">
        <v>859</v>
      </c>
      <c r="B415" s="319" t="s">
        <v>2465</v>
      </c>
      <c r="C415" s="319" t="s">
        <v>9097</v>
      </c>
    </row>
    <row r="416" spans="1:3" ht="14.25" customHeight="1" x14ac:dyDescent="0.25">
      <c r="A416" s="319">
        <v>860</v>
      </c>
      <c r="B416" s="319" t="s">
        <v>2466</v>
      </c>
      <c r="C416" s="319" t="s">
        <v>9097</v>
      </c>
    </row>
    <row r="417" spans="1:3" ht="14.25" customHeight="1" x14ac:dyDescent="0.25">
      <c r="A417" s="319">
        <v>861</v>
      </c>
      <c r="B417" s="319" t="s">
        <v>2467</v>
      </c>
      <c r="C417" s="319" t="s">
        <v>9088</v>
      </c>
    </row>
    <row r="418" spans="1:3" ht="14.25" customHeight="1" x14ac:dyDescent="0.25">
      <c r="A418" s="319">
        <v>862</v>
      </c>
      <c r="B418" s="319" t="s">
        <v>2468</v>
      </c>
      <c r="C418" s="319" t="s">
        <v>9083</v>
      </c>
    </row>
    <row r="419" spans="1:3" ht="14.25" customHeight="1" x14ac:dyDescent="0.25">
      <c r="A419" s="319">
        <v>863</v>
      </c>
      <c r="B419" s="319" t="s">
        <v>2469</v>
      </c>
      <c r="C419" s="319" t="s">
        <v>9097</v>
      </c>
    </row>
    <row r="420" spans="1:3" ht="14.25" customHeight="1" x14ac:dyDescent="0.25">
      <c r="A420" s="319">
        <v>864</v>
      </c>
      <c r="B420" s="319" t="s">
        <v>2470</v>
      </c>
      <c r="C420" s="319" t="s">
        <v>9083</v>
      </c>
    </row>
    <row r="421" spans="1:3" ht="14.25" customHeight="1" x14ac:dyDescent="0.25">
      <c r="A421" s="319">
        <v>865</v>
      </c>
      <c r="B421" s="319" t="s">
        <v>2471</v>
      </c>
      <c r="C421" s="319" t="s">
        <v>9097</v>
      </c>
    </row>
    <row r="422" spans="1:3" ht="14.25" customHeight="1" x14ac:dyDescent="0.25">
      <c r="A422" s="319">
        <v>866</v>
      </c>
      <c r="B422" s="319" t="s">
        <v>2472</v>
      </c>
      <c r="C422" s="319" t="s">
        <v>9097</v>
      </c>
    </row>
    <row r="423" spans="1:3" ht="14.25" customHeight="1" x14ac:dyDescent="0.25">
      <c r="A423" s="319">
        <v>867</v>
      </c>
      <c r="B423" s="319" t="s">
        <v>2473</v>
      </c>
      <c r="C423" s="319" t="s">
        <v>9083</v>
      </c>
    </row>
    <row r="424" spans="1:3" ht="14.25" customHeight="1" x14ac:dyDescent="0.25">
      <c r="A424" s="319">
        <v>868</v>
      </c>
      <c r="B424" s="319" t="s">
        <v>2474</v>
      </c>
      <c r="C424" s="319" t="s">
        <v>9097</v>
      </c>
    </row>
    <row r="425" spans="1:3" ht="14.25" customHeight="1" x14ac:dyDescent="0.25">
      <c r="A425" s="319">
        <v>869</v>
      </c>
      <c r="B425" s="319" t="s">
        <v>2475</v>
      </c>
      <c r="C425" s="319" t="s">
        <v>9083</v>
      </c>
    </row>
    <row r="426" spans="1:3" ht="14.25" customHeight="1" x14ac:dyDescent="0.25">
      <c r="A426" s="319">
        <v>870</v>
      </c>
      <c r="B426" s="319" t="s">
        <v>2476</v>
      </c>
      <c r="C426" s="319" t="s">
        <v>9097</v>
      </c>
    </row>
    <row r="427" spans="1:3" ht="14.25" customHeight="1" x14ac:dyDescent="0.25">
      <c r="A427" s="319">
        <v>872</v>
      </c>
      <c r="B427" s="319" t="s">
        <v>2477</v>
      </c>
      <c r="C427" s="319" t="s">
        <v>9083</v>
      </c>
    </row>
    <row r="428" spans="1:3" ht="14.25" customHeight="1" x14ac:dyDescent="0.25">
      <c r="A428" s="319">
        <v>873</v>
      </c>
      <c r="B428" s="319" t="s">
        <v>2478</v>
      </c>
      <c r="C428" s="319" t="s">
        <v>9083</v>
      </c>
    </row>
    <row r="429" spans="1:3" ht="14.25" customHeight="1" x14ac:dyDescent="0.25">
      <c r="A429" s="319">
        <v>876</v>
      </c>
      <c r="B429" s="319" t="s">
        <v>2479</v>
      </c>
      <c r="C429" s="319" t="s">
        <v>9097</v>
      </c>
    </row>
    <row r="430" spans="1:3" ht="14.25" customHeight="1" x14ac:dyDescent="0.25">
      <c r="A430" s="319">
        <v>877</v>
      </c>
      <c r="B430" s="319" t="s">
        <v>2480</v>
      </c>
      <c r="C430" s="319" t="s">
        <v>9083</v>
      </c>
    </row>
    <row r="431" spans="1:3" ht="14.25" customHeight="1" x14ac:dyDescent="0.25">
      <c r="A431" s="319">
        <v>878</v>
      </c>
      <c r="B431" s="319" t="s">
        <v>2309</v>
      </c>
      <c r="C431" s="319" t="s">
        <v>9097</v>
      </c>
    </row>
    <row r="432" spans="1:3" ht="14.25" customHeight="1" x14ac:dyDescent="0.25">
      <c r="A432" s="319">
        <v>879</v>
      </c>
      <c r="B432" s="319" t="s">
        <v>2481</v>
      </c>
      <c r="C432" s="319" t="s">
        <v>9098</v>
      </c>
    </row>
    <row r="433" spans="1:3" ht="14.25" customHeight="1" x14ac:dyDescent="0.25">
      <c r="A433" s="319">
        <v>880</v>
      </c>
      <c r="B433" s="319" t="s">
        <v>2482</v>
      </c>
      <c r="C433" s="319" t="s">
        <v>9097</v>
      </c>
    </row>
    <row r="434" spans="1:3" ht="14.25" customHeight="1" x14ac:dyDescent="0.25">
      <c r="A434" s="319">
        <v>882</v>
      </c>
      <c r="B434" s="319" t="s">
        <v>2483</v>
      </c>
      <c r="C434" s="319" t="s">
        <v>9083</v>
      </c>
    </row>
    <row r="435" spans="1:3" ht="14.25" customHeight="1" x14ac:dyDescent="0.25">
      <c r="A435" s="319">
        <v>893</v>
      </c>
      <c r="B435" s="319" t="s">
        <v>2484</v>
      </c>
      <c r="C435" s="319" t="s">
        <v>9083</v>
      </c>
    </row>
    <row r="436" spans="1:3" ht="14.25" customHeight="1" x14ac:dyDescent="0.25">
      <c r="A436" s="319">
        <v>894</v>
      </c>
      <c r="B436" s="319" t="s">
        <v>2485</v>
      </c>
      <c r="C436" s="319" t="s">
        <v>9097</v>
      </c>
    </row>
    <row r="437" spans="1:3" ht="14.25" customHeight="1" x14ac:dyDescent="0.25">
      <c r="A437" s="319">
        <v>898</v>
      </c>
      <c r="B437" s="319" t="s">
        <v>2486</v>
      </c>
      <c r="C437" s="319" t="s">
        <v>9097</v>
      </c>
    </row>
    <row r="438" spans="1:3" ht="14.25" customHeight="1" x14ac:dyDescent="0.25">
      <c r="A438" s="319">
        <v>899</v>
      </c>
      <c r="B438" s="319" t="s">
        <v>2487</v>
      </c>
      <c r="C438" s="319" t="s">
        <v>9083</v>
      </c>
    </row>
    <row r="439" spans="1:3" ht="14.25" customHeight="1" x14ac:dyDescent="0.25">
      <c r="A439" s="319">
        <v>915</v>
      </c>
      <c r="B439" s="319" t="s">
        <v>2488</v>
      </c>
      <c r="C439" s="319" t="s">
        <v>9088</v>
      </c>
    </row>
    <row r="440" spans="1:3" ht="14.25" customHeight="1" x14ac:dyDescent="0.25">
      <c r="A440" s="319">
        <v>919</v>
      </c>
      <c r="B440" s="319" t="s">
        <v>2489</v>
      </c>
      <c r="C440" s="319" t="s">
        <v>9083</v>
      </c>
    </row>
    <row r="441" spans="1:3" ht="14.25" customHeight="1" x14ac:dyDescent="0.25">
      <c r="A441" s="319">
        <v>923</v>
      </c>
      <c r="B441" s="319" t="s">
        <v>2490</v>
      </c>
      <c r="C441" s="319" t="s">
        <v>9097</v>
      </c>
    </row>
    <row r="442" spans="1:3" ht="14.25" customHeight="1" x14ac:dyDescent="0.25">
      <c r="A442" s="319">
        <v>933</v>
      </c>
      <c r="B442" s="319" t="s">
        <v>2491</v>
      </c>
      <c r="C442" s="319" t="s">
        <v>9097</v>
      </c>
    </row>
    <row r="443" spans="1:3" ht="14.25" customHeight="1" x14ac:dyDescent="0.25">
      <c r="A443" s="319">
        <v>934</v>
      </c>
      <c r="B443" s="319" t="s">
        <v>2492</v>
      </c>
      <c r="C443" s="319" t="s">
        <v>9097</v>
      </c>
    </row>
    <row r="444" spans="1:3" ht="14.25" customHeight="1" x14ac:dyDescent="0.25">
      <c r="A444" s="319">
        <v>936</v>
      </c>
      <c r="B444" s="319" t="s">
        <v>2493</v>
      </c>
      <c r="C444" s="319" t="s">
        <v>9083</v>
      </c>
    </row>
    <row r="445" spans="1:3" ht="14.25" customHeight="1" x14ac:dyDescent="0.25">
      <c r="A445" s="319">
        <v>956</v>
      </c>
      <c r="B445" s="319" t="s">
        <v>2494</v>
      </c>
      <c r="C445" s="319" t="s">
        <v>9083</v>
      </c>
    </row>
    <row r="446" spans="1:3" ht="14.25" customHeight="1" x14ac:dyDescent="0.25">
      <c r="A446" s="319">
        <v>960</v>
      </c>
      <c r="B446" s="319" t="s">
        <v>2495</v>
      </c>
      <c r="C446" s="319" t="s">
        <v>9083</v>
      </c>
    </row>
    <row r="447" spans="1:3" ht="14.25" customHeight="1" x14ac:dyDescent="0.25">
      <c r="A447" s="319">
        <v>965</v>
      </c>
      <c r="B447" s="319" t="s">
        <v>2496</v>
      </c>
      <c r="C447" s="319" t="s">
        <v>9097</v>
      </c>
    </row>
    <row r="448" spans="1:3" ht="14.25" customHeight="1" x14ac:dyDescent="0.25">
      <c r="A448" s="319">
        <v>966</v>
      </c>
      <c r="B448" s="319" t="s">
        <v>2497</v>
      </c>
      <c r="C448" s="319" t="s">
        <v>9097</v>
      </c>
    </row>
    <row r="449" spans="1:3" ht="14.25" customHeight="1" x14ac:dyDescent="0.25">
      <c r="A449" s="319">
        <v>967</v>
      </c>
      <c r="B449" s="319" t="s">
        <v>2498</v>
      </c>
      <c r="C449" s="319" t="s">
        <v>9097</v>
      </c>
    </row>
    <row r="450" spans="1:3" ht="14.25" customHeight="1" x14ac:dyDescent="0.25">
      <c r="A450" s="319">
        <v>968</v>
      </c>
      <c r="B450" s="319" t="s">
        <v>2499</v>
      </c>
      <c r="C450" s="319" t="s">
        <v>9097</v>
      </c>
    </row>
    <row r="451" spans="1:3" ht="14.25" customHeight="1" x14ac:dyDescent="0.25">
      <c r="A451" s="319">
        <v>969</v>
      </c>
      <c r="B451" s="319" t="s">
        <v>2500</v>
      </c>
      <c r="C451" s="319" t="s">
        <v>9097</v>
      </c>
    </row>
    <row r="452" spans="1:3" ht="14.25" customHeight="1" x14ac:dyDescent="0.25">
      <c r="A452" s="319">
        <v>970</v>
      </c>
      <c r="B452" s="319" t="s">
        <v>2501</v>
      </c>
      <c r="C452" s="319" t="s">
        <v>9097</v>
      </c>
    </row>
    <row r="453" spans="1:3" ht="14.25" customHeight="1" x14ac:dyDescent="0.25">
      <c r="A453" s="319">
        <v>971</v>
      </c>
      <c r="B453" s="319" t="s">
        <v>2502</v>
      </c>
      <c r="C453" s="319" t="s">
        <v>9097</v>
      </c>
    </row>
    <row r="454" spans="1:3" ht="14.25" customHeight="1" x14ac:dyDescent="0.25">
      <c r="A454" s="319">
        <v>973</v>
      </c>
      <c r="B454" s="319" t="s">
        <v>2503</v>
      </c>
      <c r="C454" s="319" t="s">
        <v>9097</v>
      </c>
    </row>
    <row r="455" spans="1:3" ht="14.25" customHeight="1" x14ac:dyDescent="0.25">
      <c r="A455" s="319">
        <v>990</v>
      </c>
      <c r="B455" s="319" t="s">
        <v>2504</v>
      </c>
      <c r="C455" s="319" t="s">
        <v>9099</v>
      </c>
    </row>
    <row r="456" spans="1:3" ht="14.25" customHeight="1" x14ac:dyDescent="0.25">
      <c r="A456" s="319">
        <v>991</v>
      </c>
      <c r="B456" s="319" t="s">
        <v>2504</v>
      </c>
      <c r="C456" s="319" t="s">
        <v>9081</v>
      </c>
    </row>
    <row r="457" spans="1:3" ht="14.25" customHeight="1" x14ac:dyDescent="0.25">
      <c r="A457" s="319">
        <v>992</v>
      </c>
      <c r="B457" s="319" t="s">
        <v>2504</v>
      </c>
      <c r="C457" s="319" t="s">
        <v>9094</v>
      </c>
    </row>
    <row r="458" spans="1:3" ht="14.25" customHeight="1" x14ac:dyDescent="0.25">
      <c r="A458" s="319">
        <v>993</v>
      </c>
      <c r="B458" s="319" t="s">
        <v>2504</v>
      </c>
      <c r="C458" s="319" t="s">
        <v>9087</v>
      </c>
    </row>
    <row r="459" spans="1:3" ht="14.25" customHeight="1" x14ac:dyDescent="0.25">
      <c r="A459" s="319">
        <v>994</v>
      </c>
      <c r="B459" s="319" t="s">
        <v>2504</v>
      </c>
      <c r="C459" s="319" t="s">
        <v>9090</v>
      </c>
    </row>
    <row r="460" spans="1:3" ht="14.25" customHeight="1" x14ac:dyDescent="0.25">
      <c r="A460" s="319">
        <v>995</v>
      </c>
      <c r="B460" s="319" t="s">
        <v>2504</v>
      </c>
      <c r="C460" s="319" t="s">
        <v>9092</v>
      </c>
    </row>
    <row r="461" spans="1:3" ht="14.25" customHeight="1" x14ac:dyDescent="0.25">
      <c r="A461" s="319">
        <v>996</v>
      </c>
      <c r="B461" s="319" t="s">
        <v>2504</v>
      </c>
      <c r="C461" s="319" t="s">
        <v>9091</v>
      </c>
    </row>
    <row r="462" spans="1:3" ht="14.25" customHeight="1" x14ac:dyDescent="0.25">
      <c r="A462" s="319">
        <v>997</v>
      </c>
      <c r="B462" s="319" t="s">
        <v>2504</v>
      </c>
      <c r="C462" s="319" t="s">
        <v>9080</v>
      </c>
    </row>
    <row r="463" spans="1:3" ht="14.25" customHeight="1" x14ac:dyDescent="0.25">
      <c r="A463" s="319">
        <v>998</v>
      </c>
      <c r="B463" s="319" t="s">
        <v>2504</v>
      </c>
      <c r="C463" s="319" t="s">
        <v>9083</v>
      </c>
    </row>
    <row r="464" spans="1:3" ht="14.25" customHeight="1" x14ac:dyDescent="0.25">
      <c r="A464" s="319">
        <v>999</v>
      </c>
      <c r="B464" s="319" t="s">
        <v>810</v>
      </c>
      <c r="C464" s="319" t="s">
        <v>9079</v>
      </c>
    </row>
    <row r="465" spans="1:3" ht="14.25" customHeight="1" x14ac:dyDescent="0.25">
      <c r="A465" s="319">
        <v>1000</v>
      </c>
      <c r="B465" s="319" t="s">
        <v>2504</v>
      </c>
      <c r="C465" s="319" t="s">
        <v>9100</v>
      </c>
    </row>
    <row r="466" spans="1:3" ht="14.25" customHeight="1" x14ac:dyDescent="0.25">
      <c r="A466" s="319">
        <v>1006</v>
      </c>
      <c r="B466" s="319" t="s">
        <v>2502</v>
      </c>
      <c r="C466" s="319" t="s">
        <v>9097</v>
      </c>
    </row>
    <row r="467" spans="1:3" ht="14.25" customHeight="1" x14ac:dyDescent="0.25">
      <c r="A467" s="319">
        <v>1008</v>
      </c>
      <c r="B467" s="319" t="s">
        <v>2505</v>
      </c>
      <c r="C467" s="319" t="s">
        <v>9088</v>
      </c>
    </row>
    <row r="468" spans="1:3" ht="14.25" customHeight="1" x14ac:dyDescent="0.25">
      <c r="A468" s="319">
        <v>1009</v>
      </c>
      <c r="B468" s="319" t="s">
        <v>2506</v>
      </c>
      <c r="C468" s="319" t="s">
        <v>9088</v>
      </c>
    </row>
    <row r="469" spans="1:3" ht="14.25" customHeight="1" x14ac:dyDescent="0.25">
      <c r="A469" s="319">
        <v>1025</v>
      </c>
      <c r="B469" s="319" t="s">
        <v>2507</v>
      </c>
      <c r="C469" s="319" t="s">
        <v>9097</v>
      </c>
    </row>
    <row r="470" spans="1:3" ht="14.25" customHeight="1" x14ac:dyDescent="0.25">
      <c r="A470" s="319">
        <v>1026</v>
      </c>
      <c r="B470" s="319" t="s">
        <v>2508</v>
      </c>
      <c r="C470" s="319" t="s">
        <v>9097</v>
      </c>
    </row>
    <row r="471" spans="1:3" ht="14.25" customHeight="1" x14ac:dyDescent="0.25">
      <c r="A471" s="319">
        <v>1062</v>
      </c>
      <c r="B471" s="319" t="s">
        <v>9894</v>
      </c>
      <c r="C471" s="319" t="s">
        <v>9097</v>
      </c>
    </row>
    <row r="472" spans="1:3" ht="14.25" customHeight="1" x14ac:dyDescent="0.25">
      <c r="A472" s="319">
        <v>1064</v>
      </c>
      <c r="B472" s="319" t="s">
        <v>2509</v>
      </c>
      <c r="C472" s="319" t="s">
        <v>9097</v>
      </c>
    </row>
    <row r="473" spans="1:3" ht="14.25" customHeight="1" x14ac:dyDescent="0.25">
      <c r="A473" s="319">
        <v>1065</v>
      </c>
      <c r="B473" s="319" t="s">
        <v>2510</v>
      </c>
      <c r="C473" s="319" t="s">
        <v>9097</v>
      </c>
    </row>
    <row r="474" spans="1:3" ht="14.25" customHeight="1" x14ac:dyDescent="0.25">
      <c r="A474" s="319">
        <v>1066</v>
      </c>
      <c r="B474" s="319" t="s">
        <v>2511</v>
      </c>
      <c r="C474" s="319" t="s">
        <v>9097</v>
      </c>
    </row>
    <row r="475" spans="1:3" ht="14.25" customHeight="1" x14ac:dyDescent="0.25">
      <c r="A475" s="319">
        <v>1067</v>
      </c>
      <c r="B475" s="319" t="s">
        <v>9541</v>
      </c>
      <c r="C475" s="319" t="s">
        <v>9097</v>
      </c>
    </row>
    <row r="476" spans="1:3" ht="14.25" customHeight="1" x14ac:dyDescent="0.25">
      <c r="A476" s="319">
        <v>1068</v>
      </c>
      <c r="B476" s="319" t="s">
        <v>2512</v>
      </c>
      <c r="C476" s="319" t="s">
        <v>9097</v>
      </c>
    </row>
    <row r="477" spans="1:3" ht="14.25" customHeight="1" x14ac:dyDescent="0.25">
      <c r="A477" s="319">
        <v>1069</v>
      </c>
      <c r="B477" s="319" t="s">
        <v>2316</v>
      </c>
      <c r="C477" s="319" t="s">
        <v>9097</v>
      </c>
    </row>
    <row r="478" spans="1:3" ht="14.25" customHeight="1" x14ac:dyDescent="0.25">
      <c r="A478" s="319">
        <v>1498</v>
      </c>
      <c r="B478" s="319" t="s">
        <v>2513</v>
      </c>
      <c r="C478" s="319" t="s">
        <v>9095</v>
      </c>
    </row>
    <row r="479" spans="1:3" ht="14.25" customHeight="1" x14ac:dyDescent="0.25">
      <c r="A479" s="319">
        <v>1499</v>
      </c>
      <c r="B479" s="319" t="s">
        <v>2514</v>
      </c>
      <c r="C479" s="319" t="s">
        <v>9095</v>
      </c>
    </row>
    <row r="480" spans="1:3" ht="14.25" customHeight="1" x14ac:dyDescent="0.25">
      <c r="A480" s="319">
        <v>1501</v>
      </c>
      <c r="B480" s="319" t="s">
        <v>2515</v>
      </c>
      <c r="C480" s="319" t="s">
        <v>9101</v>
      </c>
    </row>
    <row r="481" spans="1:3" ht="14.25" customHeight="1" x14ac:dyDescent="0.25">
      <c r="A481" s="319">
        <v>1502</v>
      </c>
      <c r="B481" s="319" t="s">
        <v>2516</v>
      </c>
      <c r="C481" s="319" t="s">
        <v>9101</v>
      </c>
    </row>
    <row r="482" spans="1:3" ht="14.25" customHeight="1" x14ac:dyDescent="0.25">
      <c r="A482" s="319">
        <v>1503</v>
      </c>
      <c r="B482" s="319" t="s">
        <v>2517</v>
      </c>
      <c r="C482" s="319" t="s">
        <v>9101</v>
      </c>
    </row>
    <row r="483" spans="1:3" ht="14.25" customHeight="1" x14ac:dyDescent="0.25">
      <c r="A483" s="319">
        <v>1504</v>
      </c>
      <c r="B483" s="319" t="s">
        <v>2518</v>
      </c>
      <c r="C483" s="319" t="s">
        <v>9101</v>
      </c>
    </row>
    <row r="484" spans="1:3" ht="14.25" customHeight="1" x14ac:dyDescent="0.25">
      <c r="A484" s="319">
        <v>1505</v>
      </c>
      <c r="B484" s="319" t="s">
        <v>2519</v>
      </c>
      <c r="C484" s="319" t="s">
        <v>9101</v>
      </c>
    </row>
    <row r="485" spans="1:3" ht="14.25" customHeight="1" x14ac:dyDescent="0.25">
      <c r="A485" s="319">
        <v>1506</v>
      </c>
      <c r="B485" s="319" t="s">
        <v>2520</v>
      </c>
      <c r="C485" s="319" t="s">
        <v>9101</v>
      </c>
    </row>
    <row r="486" spans="1:3" ht="14.25" customHeight="1" x14ac:dyDescent="0.25">
      <c r="A486" s="319">
        <v>1507</v>
      </c>
      <c r="B486" s="319" t="s">
        <v>812</v>
      </c>
      <c r="C486" s="319" t="s">
        <v>9093</v>
      </c>
    </row>
    <row r="487" spans="1:3" ht="14.25" customHeight="1" x14ac:dyDescent="0.25">
      <c r="A487" s="319">
        <v>1508</v>
      </c>
      <c r="B487" s="319" t="s">
        <v>2521</v>
      </c>
      <c r="C487" s="319" t="s">
        <v>9101</v>
      </c>
    </row>
    <row r="488" spans="1:3" ht="14.25" customHeight="1" x14ac:dyDescent="0.25">
      <c r="A488" s="319">
        <v>1509</v>
      </c>
      <c r="B488" s="319" t="s">
        <v>2522</v>
      </c>
      <c r="C488" s="319" t="s">
        <v>9101</v>
      </c>
    </row>
    <row r="489" spans="1:3" ht="14.25" customHeight="1" x14ac:dyDescent="0.25">
      <c r="A489" s="319">
        <v>1510</v>
      </c>
      <c r="B489" s="319" t="s">
        <v>2523</v>
      </c>
      <c r="C489" s="319" t="s">
        <v>9101</v>
      </c>
    </row>
    <row r="490" spans="1:3" ht="14.25" customHeight="1" x14ac:dyDescent="0.25">
      <c r="A490" s="319">
        <v>1511</v>
      </c>
      <c r="B490" s="319" t="s">
        <v>2524</v>
      </c>
      <c r="C490" s="319" t="s">
        <v>9101</v>
      </c>
    </row>
    <row r="491" spans="1:3" ht="14.25" customHeight="1" x14ac:dyDescent="0.25">
      <c r="A491" s="319">
        <v>1512</v>
      </c>
      <c r="B491" s="319" t="s">
        <v>2525</v>
      </c>
      <c r="C491" s="319" t="s">
        <v>9101</v>
      </c>
    </row>
    <row r="492" spans="1:3" ht="14.25" customHeight="1" x14ac:dyDescent="0.25">
      <c r="A492" s="319">
        <v>1513</v>
      </c>
      <c r="B492" s="319" t="s">
        <v>2526</v>
      </c>
      <c r="C492" s="319" t="s">
        <v>9101</v>
      </c>
    </row>
    <row r="493" spans="1:3" ht="14.25" customHeight="1" x14ac:dyDescent="0.25">
      <c r="A493" s="319">
        <v>1514</v>
      </c>
      <c r="B493" s="319" t="s">
        <v>2527</v>
      </c>
      <c r="C493" s="319" t="s">
        <v>9101</v>
      </c>
    </row>
    <row r="494" spans="1:3" ht="14.25" customHeight="1" x14ac:dyDescent="0.25">
      <c r="A494" s="319">
        <v>1515</v>
      </c>
      <c r="B494" s="319" t="s">
        <v>2528</v>
      </c>
      <c r="C494" s="319" t="s">
        <v>9101</v>
      </c>
    </row>
    <row r="495" spans="1:3" ht="14.25" customHeight="1" x14ac:dyDescent="0.25">
      <c r="A495" s="319">
        <v>1516</v>
      </c>
      <c r="B495" s="319" t="s">
        <v>2529</v>
      </c>
      <c r="C495" s="319" t="s">
        <v>9101</v>
      </c>
    </row>
    <row r="496" spans="1:3" ht="14.25" customHeight="1" x14ac:dyDescent="0.25">
      <c r="A496" s="319">
        <v>1517</v>
      </c>
      <c r="B496" s="319" t="s">
        <v>2530</v>
      </c>
      <c r="C496" s="319" t="s">
        <v>9101</v>
      </c>
    </row>
    <row r="497" spans="1:3" ht="14.25" customHeight="1" x14ac:dyDescent="0.25">
      <c r="A497" s="319">
        <v>1518</v>
      </c>
      <c r="B497" s="319" t="s">
        <v>2531</v>
      </c>
      <c r="C497" s="319" t="s">
        <v>9101</v>
      </c>
    </row>
    <row r="498" spans="1:3" ht="14.25" customHeight="1" x14ac:dyDescent="0.25">
      <c r="A498" s="319">
        <v>1519</v>
      </c>
      <c r="B498" s="319" t="s">
        <v>2532</v>
      </c>
      <c r="C498" s="319" t="s">
        <v>9101</v>
      </c>
    </row>
    <row r="499" spans="1:3" ht="14.25" customHeight="1" x14ac:dyDescent="0.25">
      <c r="A499" s="319">
        <v>1520</v>
      </c>
      <c r="B499" s="319" t="s">
        <v>2533</v>
      </c>
      <c r="C499" s="319" t="s">
        <v>9101</v>
      </c>
    </row>
    <row r="500" spans="1:3" ht="14.25" customHeight="1" x14ac:dyDescent="0.25">
      <c r="A500" s="319">
        <v>1521</v>
      </c>
      <c r="B500" s="319" t="s">
        <v>2534</v>
      </c>
      <c r="C500" s="319" t="s">
        <v>9101</v>
      </c>
    </row>
    <row r="501" spans="1:3" ht="14.25" customHeight="1" x14ac:dyDescent="0.25">
      <c r="A501" s="319">
        <v>1522</v>
      </c>
      <c r="B501" s="319" t="s">
        <v>2535</v>
      </c>
      <c r="C501" s="319" t="s">
        <v>9101</v>
      </c>
    </row>
    <row r="502" spans="1:3" ht="14.25" customHeight="1" x14ac:dyDescent="0.25">
      <c r="A502" s="319">
        <v>1523</v>
      </c>
      <c r="B502" s="319" t="s">
        <v>2536</v>
      </c>
      <c r="C502" s="319" t="s">
        <v>9101</v>
      </c>
    </row>
    <row r="503" spans="1:3" ht="14.25" customHeight="1" x14ac:dyDescent="0.25">
      <c r="A503" s="319">
        <v>1524</v>
      </c>
      <c r="B503" s="319" t="s">
        <v>2537</v>
      </c>
      <c r="C503" s="319" t="s">
        <v>9101</v>
      </c>
    </row>
    <row r="504" spans="1:3" ht="14.25" customHeight="1" x14ac:dyDescent="0.25">
      <c r="A504" s="319">
        <v>1525</v>
      </c>
      <c r="B504" s="319" t="s">
        <v>2538</v>
      </c>
      <c r="C504" s="319" t="s">
        <v>9101</v>
      </c>
    </row>
    <row r="505" spans="1:3" ht="14.25" customHeight="1" x14ac:dyDescent="0.25">
      <c r="A505" s="319">
        <v>1526</v>
      </c>
      <c r="B505" s="319" t="s">
        <v>2539</v>
      </c>
      <c r="C505" s="319" t="s">
        <v>9101</v>
      </c>
    </row>
    <row r="506" spans="1:3" ht="14.25" customHeight="1" x14ac:dyDescent="0.25">
      <c r="A506" s="319">
        <v>1527</v>
      </c>
      <c r="B506" s="319" t="s">
        <v>2540</v>
      </c>
      <c r="C506" s="319" t="s">
        <v>9101</v>
      </c>
    </row>
    <row r="507" spans="1:3" ht="14.25" customHeight="1" x14ac:dyDescent="0.25">
      <c r="A507" s="319">
        <v>1528</v>
      </c>
      <c r="B507" s="319" t="s">
        <v>2541</v>
      </c>
      <c r="C507" s="319" t="s">
        <v>9101</v>
      </c>
    </row>
    <row r="508" spans="1:3" ht="14.25" customHeight="1" x14ac:dyDescent="0.25">
      <c r="A508" s="319">
        <v>1529</v>
      </c>
      <c r="B508" s="319" t="s">
        <v>2542</v>
      </c>
      <c r="C508" s="319" t="s">
        <v>9101</v>
      </c>
    </row>
    <row r="509" spans="1:3" ht="14.25" customHeight="1" x14ac:dyDescent="0.25">
      <c r="A509" s="319">
        <v>1530</v>
      </c>
      <c r="B509" s="319" t="s">
        <v>2543</v>
      </c>
      <c r="C509" s="319" t="s">
        <v>9101</v>
      </c>
    </row>
    <row r="510" spans="1:3" ht="14.25" customHeight="1" x14ac:dyDescent="0.25">
      <c r="A510" s="319">
        <v>1531</v>
      </c>
      <c r="B510" s="319" t="s">
        <v>2544</v>
      </c>
      <c r="C510" s="319" t="s">
        <v>9101</v>
      </c>
    </row>
    <row r="511" spans="1:3" ht="14.25" customHeight="1" x14ac:dyDescent="0.25">
      <c r="A511" s="319">
        <v>1532</v>
      </c>
      <c r="B511" s="319" t="s">
        <v>460</v>
      </c>
      <c r="C511" s="319" t="s">
        <v>9101</v>
      </c>
    </row>
    <row r="512" spans="1:3" ht="14.25" customHeight="1" x14ac:dyDescent="0.25">
      <c r="A512" s="319">
        <v>1533</v>
      </c>
      <c r="B512" s="319" t="s">
        <v>460</v>
      </c>
      <c r="C512" s="319" t="s">
        <v>9101</v>
      </c>
    </row>
    <row r="513" spans="1:3" ht="14.25" customHeight="1" x14ac:dyDescent="0.25">
      <c r="A513" s="319">
        <v>1534</v>
      </c>
      <c r="B513" s="319" t="s">
        <v>2545</v>
      </c>
      <c r="C513" s="319" t="s">
        <v>9101</v>
      </c>
    </row>
    <row r="514" spans="1:3" ht="14.25" customHeight="1" x14ac:dyDescent="0.25">
      <c r="A514" s="319">
        <v>1535</v>
      </c>
      <c r="B514" s="319" t="s">
        <v>2546</v>
      </c>
      <c r="C514" s="319" t="s">
        <v>9101</v>
      </c>
    </row>
    <row r="515" spans="1:3" ht="14.25" customHeight="1" x14ac:dyDescent="0.25">
      <c r="A515" s="319">
        <v>1537</v>
      </c>
      <c r="B515" s="319" t="s">
        <v>2547</v>
      </c>
      <c r="C515" s="319" t="s">
        <v>9101</v>
      </c>
    </row>
    <row r="516" spans="1:3" ht="14.25" customHeight="1" x14ac:dyDescent="0.25">
      <c r="A516" s="319">
        <v>1538</v>
      </c>
      <c r="B516" s="319" t="s">
        <v>2548</v>
      </c>
      <c r="C516" s="319" t="s">
        <v>9101</v>
      </c>
    </row>
    <row r="517" spans="1:3" ht="14.25" customHeight="1" x14ac:dyDescent="0.25">
      <c r="A517" s="319">
        <v>1549</v>
      </c>
      <c r="B517" s="319" t="s">
        <v>2549</v>
      </c>
      <c r="C517" s="319" t="s">
        <v>9088</v>
      </c>
    </row>
    <row r="518" spans="1:3" ht="14.25" customHeight="1" x14ac:dyDescent="0.25">
      <c r="A518" s="319">
        <v>1550</v>
      </c>
      <c r="B518" s="319" t="s">
        <v>2550</v>
      </c>
      <c r="C518" s="319" t="s">
        <v>9102</v>
      </c>
    </row>
    <row r="519" spans="1:3" ht="14.25" customHeight="1" x14ac:dyDescent="0.25">
      <c r="A519" s="319">
        <v>1551</v>
      </c>
      <c r="B519" s="319" t="s">
        <v>2551</v>
      </c>
      <c r="C519" s="319" t="s">
        <v>9102</v>
      </c>
    </row>
    <row r="520" spans="1:3" ht="14.25" customHeight="1" x14ac:dyDescent="0.25">
      <c r="A520" s="319">
        <v>1552</v>
      </c>
      <c r="B520" s="319" t="s">
        <v>2552</v>
      </c>
      <c r="C520" s="319" t="s">
        <v>9102</v>
      </c>
    </row>
    <row r="521" spans="1:3" ht="14.25" customHeight="1" x14ac:dyDescent="0.25">
      <c r="A521" s="319">
        <v>1553</v>
      </c>
      <c r="B521" s="319" t="s">
        <v>2553</v>
      </c>
      <c r="C521" s="319" t="s">
        <v>9102</v>
      </c>
    </row>
    <row r="522" spans="1:3" ht="14.25" customHeight="1" x14ac:dyDescent="0.25">
      <c r="A522" s="319">
        <v>1556</v>
      </c>
      <c r="B522" s="319" t="s">
        <v>814</v>
      </c>
      <c r="C522" s="319" t="s">
        <v>9093</v>
      </c>
    </row>
    <row r="523" spans="1:3" ht="14.25" customHeight="1" x14ac:dyDescent="0.25">
      <c r="A523" s="319">
        <v>2001</v>
      </c>
      <c r="B523" s="319" t="s">
        <v>2554</v>
      </c>
      <c r="C523" s="319" t="s">
        <v>9095</v>
      </c>
    </row>
    <row r="524" spans="1:3" ht="14.25" customHeight="1" x14ac:dyDescent="0.25">
      <c r="A524" s="319">
        <v>2881</v>
      </c>
      <c r="B524" s="319" t="s">
        <v>2555</v>
      </c>
      <c r="C524" s="319" t="s">
        <v>9102</v>
      </c>
    </row>
    <row r="525" spans="1:3" ht="14.25" customHeight="1" x14ac:dyDescent="0.25">
      <c r="A525" s="319">
        <v>2883</v>
      </c>
      <c r="B525" s="319" t="s">
        <v>2556</v>
      </c>
      <c r="C525" s="319" t="s">
        <v>9087</v>
      </c>
    </row>
    <row r="526" spans="1:3" ht="14.25" customHeight="1" x14ac:dyDescent="0.25">
      <c r="A526" s="319">
        <v>3928</v>
      </c>
      <c r="B526" s="319" t="s">
        <v>2557</v>
      </c>
      <c r="C526" s="319" t="s">
        <v>9087</v>
      </c>
    </row>
    <row r="527" spans="1:3" ht="14.25" customHeight="1" x14ac:dyDescent="0.25">
      <c r="A527" s="319">
        <v>5001</v>
      </c>
      <c r="B527" s="319" t="s">
        <v>2558</v>
      </c>
      <c r="C527" s="319" t="s">
        <v>9087</v>
      </c>
    </row>
    <row r="528" spans="1:3" ht="14.25" customHeight="1" x14ac:dyDescent="0.25">
      <c r="A528" s="319">
        <v>5002</v>
      </c>
      <c r="B528" s="319" t="s">
        <v>2559</v>
      </c>
      <c r="C528" s="319" t="s">
        <v>9087</v>
      </c>
    </row>
    <row r="529" spans="1:3" ht="14.25" customHeight="1" x14ac:dyDescent="0.25">
      <c r="A529" s="319">
        <v>5003</v>
      </c>
      <c r="B529" s="319" t="s">
        <v>2560</v>
      </c>
      <c r="C529" s="319" t="s">
        <v>9087</v>
      </c>
    </row>
    <row r="530" spans="1:3" ht="14.25" customHeight="1" x14ac:dyDescent="0.25">
      <c r="A530" s="319">
        <v>5004</v>
      </c>
      <c r="B530" s="319" t="s">
        <v>2561</v>
      </c>
      <c r="C530" s="319" t="s">
        <v>9087</v>
      </c>
    </row>
    <row r="531" spans="1:3" ht="14.25" customHeight="1" x14ac:dyDescent="0.25">
      <c r="A531" s="319">
        <v>5005</v>
      </c>
      <c r="B531" s="319" t="s">
        <v>2562</v>
      </c>
      <c r="C531" s="319" t="s">
        <v>9087</v>
      </c>
    </row>
    <row r="532" spans="1:3" ht="14.25" customHeight="1" x14ac:dyDescent="0.25">
      <c r="A532" s="319">
        <v>5006</v>
      </c>
      <c r="B532" s="319" t="s">
        <v>2563</v>
      </c>
      <c r="C532" s="319" t="s">
        <v>9087</v>
      </c>
    </row>
    <row r="533" spans="1:3" ht="14.25" customHeight="1" x14ac:dyDescent="0.25">
      <c r="A533" s="319">
        <v>5007</v>
      </c>
      <c r="B533" s="319" t="s">
        <v>2564</v>
      </c>
      <c r="C533" s="319" t="s">
        <v>9087</v>
      </c>
    </row>
    <row r="534" spans="1:3" ht="14.25" customHeight="1" x14ac:dyDescent="0.25">
      <c r="A534" s="319">
        <v>5008</v>
      </c>
      <c r="B534" s="319" t="s">
        <v>2565</v>
      </c>
      <c r="C534" s="319" t="s">
        <v>9087</v>
      </c>
    </row>
    <row r="535" spans="1:3" ht="14.25" customHeight="1" x14ac:dyDescent="0.25">
      <c r="A535" s="319">
        <v>5009</v>
      </c>
      <c r="B535" s="319" t="s">
        <v>2566</v>
      </c>
      <c r="C535" s="319" t="s">
        <v>9087</v>
      </c>
    </row>
    <row r="536" spans="1:3" ht="14.25" customHeight="1" x14ac:dyDescent="0.25">
      <c r="A536" s="319">
        <v>5010</v>
      </c>
      <c r="B536" s="319" t="s">
        <v>2567</v>
      </c>
      <c r="C536" s="319" t="s">
        <v>9087</v>
      </c>
    </row>
    <row r="537" spans="1:3" ht="14.25" customHeight="1" x14ac:dyDescent="0.25">
      <c r="A537" s="319">
        <v>5011</v>
      </c>
      <c r="B537" s="319" t="s">
        <v>2568</v>
      </c>
      <c r="C537" s="319" t="s">
        <v>9087</v>
      </c>
    </row>
    <row r="538" spans="1:3" ht="14.25" customHeight="1" x14ac:dyDescent="0.25">
      <c r="A538" s="319">
        <v>5012</v>
      </c>
      <c r="B538" s="319" t="s">
        <v>2569</v>
      </c>
      <c r="C538" s="319" t="s">
        <v>9087</v>
      </c>
    </row>
    <row r="539" spans="1:3" ht="14.25" customHeight="1" x14ac:dyDescent="0.25">
      <c r="A539" s="319">
        <v>5013</v>
      </c>
      <c r="B539" s="319" t="s">
        <v>2570</v>
      </c>
      <c r="C539" s="319" t="s">
        <v>9087</v>
      </c>
    </row>
    <row r="540" spans="1:3" ht="14.25" customHeight="1" x14ac:dyDescent="0.25">
      <c r="A540" s="319">
        <v>5014</v>
      </c>
      <c r="B540" s="319" t="s">
        <v>2571</v>
      </c>
      <c r="C540" s="319" t="s">
        <v>9087</v>
      </c>
    </row>
    <row r="541" spans="1:3" ht="14.25" customHeight="1" x14ac:dyDescent="0.25">
      <c r="A541" s="319">
        <v>5015</v>
      </c>
      <c r="B541" s="319" t="s">
        <v>2572</v>
      </c>
      <c r="C541" s="319" t="s">
        <v>9087</v>
      </c>
    </row>
    <row r="542" spans="1:3" ht="14.25" customHeight="1" x14ac:dyDescent="0.25">
      <c r="A542" s="319">
        <v>5016</v>
      </c>
      <c r="B542" s="319" t="s">
        <v>2573</v>
      </c>
      <c r="C542" s="319" t="s">
        <v>9087</v>
      </c>
    </row>
    <row r="543" spans="1:3" ht="14.25" customHeight="1" x14ac:dyDescent="0.25">
      <c r="A543" s="319">
        <v>5017</v>
      </c>
      <c r="B543" s="319" t="s">
        <v>2574</v>
      </c>
      <c r="C543" s="319" t="s">
        <v>9087</v>
      </c>
    </row>
    <row r="544" spans="1:3" ht="14.25" customHeight="1" x14ac:dyDescent="0.25">
      <c r="A544" s="319">
        <v>5018</v>
      </c>
      <c r="B544" s="319" t="s">
        <v>2575</v>
      </c>
      <c r="C544" s="319" t="s">
        <v>9087</v>
      </c>
    </row>
    <row r="545" spans="1:3" ht="14.25" customHeight="1" x14ac:dyDescent="0.25">
      <c r="A545" s="319">
        <v>5019</v>
      </c>
      <c r="B545" s="319" t="s">
        <v>2576</v>
      </c>
      <c r="C545" s="319" t="s">
        <v>9087</v>
      </c>
    </row>
    <row r="546" spans="1:3" ht="14.25" customHeight="1" x14ac:dyDescent="0.25">
      <c r="A546" s="319">
        <v>5020</v>
      </c>
      <c r="B546" s="319" t="s">
        <v>2577</v>
      </c>
      <c r="C546" s="319" t="s">
        <v>9087</v>
      </c>
    </row>
    <row r="547" spans="1:3" ht="14.25" customHeight="1" x14ac:dyDescent="0.25">
      <c r="A547" s="319">
        <v>5022</v>
      </c>
      <c r="B547" s="319" t="s">
        <v>2578</v>
      </c>
      <c r="C547" s="319" t="s">
        <v>9087</v>
      </c>
    </row>
    <row r="548" spans="1:3" ht="14.25" customHeight="1" x14ac:dyDescent="0.25">
      <c r="A548" s="319">
        <v>5023</v>
      </c>
      <c r="B548" s="319" t="s">
        <v>9906</v>
      </c>
      <c r="C548" s="319" t="s">
        <v>9087</v>
      </c>
    </row>
    <row r="549" spans="1:3" ht="14.25" customHeight="1" x14ac:dyDescent="0.25">
      <c r="A549" s="319">
        <v>5024</v>
      </c>
      <c r="B549" s="319" t="s">
        <v>2579</v>
      </c>
      <c r="C549" s="319" t="s">
        <v>9087</v>
      </c>
    </row>
    <row r="550" spans="1:3" ht="14.25" customHeight="1" x14ac:dyDescent="0.25">
      <c r="A550" s="319">
        <v>5025</v>
      </c>
      <c r="B550" s="319" t="s">
        <v>2580</v>
      </c>
      <c r="C550" s="319" t="s">
        <v>9087</v>
      </c>
    </row>
    <row r="551" spans="1:3" ht="14.25" customHeight="1" x14ac:dyDescent="0.25">
      <c r="A551" s="319">
        <v>5026</v>
      </c>
      <c r="B551" s="319" t="s">
        <v>2581</v>
      </c>
      <c r="C551" s="319" t="s">
        <v>9087</v>
      </c>
    </row>
    <row r="552" spans="1:3" ht="14.25" customHeight="1" x14ac:dyDescent="0.25">
      <c r="A552" s="319">
        <v>5027</v>
      </c>
      <c r="B552" s="319" t="s">
        <v>2582</v>
      </c>
      <c r="C552" s="319" t="s">
        <v>9087</v>
      </c>
    </row>
    <row r="553" spans="1:3" ht="14.25" customHeight="1" x14ac:dyDescent="0.25">
      <c r="A553" s="319">
        <v>5030</v>
      </c>
      <c r="B553" s="319" t="s">
        <v>2583</v>
      </c>
      <c r="C553" s="319" t="s">
        <v>9087</v>
      </c>
    </row>
    <row r="554" spans="1:3" ht="14.25" customHeight="1" x14ac:dyDescent="0.25">
      <c r="A554" s="319">
        <v>5031</v>
      </c>
      <c r="B554" s="319" t="s">
        <v>2584</v>
      </c>
      <c r="C554" s="319" t="s">
        <v>9087</v>
      </c>
    </row>
    <row r="555" spans="1:3" ht="14.25" customHeight="1" x14ac:dyDescent="0.25">
      <c r="A555" s="319">
        <v>5032</v>
      </c>
      <c r="B555" s="319" t="s">
        <v>2585</v>
      </c>
      <c r="C555" s="319" t="s">
        <v>9087</v>
      </c>
    </row>
    <row r="556" spans="1:3" ht="14.25" customHeight="1" x14ac:dyDescent="0.25">
      <c r="A556" s="319">
        <v>5033</v>
      </c>
      <c r="B556" s="319" t="s">
        <v>2586</v>
      </c>
      <c r="C556" s="319" t="s">
        <v>9087</v>
      </c>
    </row>
    <row r="557" spans="1:3" ht="14.25" customHeight="1" x14ac:dyDescent="0.25">
      <c r="A557" s="319">
        <v>5034</v>
      </c>
      <c r="B557" s="319" t="s">
        <v>2587</v>
      </c>
      <c r="C557" s="319" t="s">
        <v>9087</v>
      </c>
    </row>
    <row r="558" spans="1:3" ht="14.25" customHeight="1" x14ac:dyDescent="0.25">
      <c r="A558" s="319">
        <v>5035</v>
      </c>
      <c r="B558" s="319" t="s">
        <v>2588</v>
      </c>
      <c r="C558" s="319" t="s">
        <v>9087</v>
      </c>
    </row>
    <row r="559" spans="1:3" ht="14.25" customHeight="1" x14ac:dyDescent="0.25">
      <c r="A559" s="319">
        <v>5036</v>
      </c>
      <c r="B559" s="319" t="s">
        <v>2589</v>
      </c>
      <c r="C559" s="319" t="s">
        <v>9087</v>
      </c>
    </row>
    <row r="560" spans="1:3" ht="14.25" customHeight="1" x14ac:dyDescent="0.25">
      <c r="A560" s="319">
        <v>5037</v>
      </c>
      <c r="B560" s="319" t="s">
        <v>2590</v>
      </c>
      <c r="C560" s="319" t="s">
        <v>9087</v>
      </c>
    </row>
    <row r="561" spans="1:3" ht="14.25" customHeight="1" x14ac:dyDescent="0.25">
      <c r="A561" s="319">
        <v>5038</v>
      </c>
      <c r="B561" s="319" t="s">
        <v>2591</v>
      </c>
      <c r="C561" s="319" t="s">
        <v>9087</v>
      </c>
    </row>
    <row r="562" spans="1:3" ht="14.25" customHeight="1" x14ac:dyDescent="0.25">
      <c r="A562" s="319">
        <v>5039</v>
      </c>
      <c r="B562" s="319" t="s">
        <v>2592</v>
      </c>
      <c r="C562" s="319" t="s">
        <v>9087</v>
      </c>
    </row>
    <row r="563" spans="1:3" ht="14.25" customHeight="1" x14ac:dyDescent="0.25">
      <c r="A563" s="319">
        <v>5040</v>
      </c>
      <c r="B563" s="319" t="s">
        <v>2593</v>
      </c>
      <c r="C563" s="319" t="s">
        <v>9087</v>
      </c>
    </row>
    <row r="564" spans="1:3" ht="14.25" customHeight="1" x14ac:dyDescent="0.25">
      <c r="A564" s="319">
        <v>5041</v>
      </c>
      <c r="B564" s="319" t="s">
        <v>2594</v>
      </c>
      <c r="C564" s="319" t="s">
        <v>9087</v>
      </c>
    </row>
    <row r="565" spans="1:3" ht="14.25" customHeight="1" x14ac:dyDescent="0.25">
      <c r="A565" s="319">
        <v>5042</v>
      </c>
      <c r="B565" s="319" t="s">
        <v>2595</v>
      </c>
      <c r="C565" s="319" t="s">
        <v>9087</v>
      </c>
    </row>
    <row r="566" spans="1:3" ht="14.25" customHeight="1" x14ac:dyDescent="0.25">
      <c r="A566" s="319">
        <v>5043</v>
      </c>
      <c r="B566" s="319" t="s">
        <v>2596</v>
      </c>
      <c r="C566" s="319" t="s">
        <v>9087</v>
      </c>
    </row>
    <row r="567" spans="1:3" ht="14.25" customHeight="1" x14ac:dyDescent="0.25">
      <c r="A567" s="319">
        <v>5044</v>
      </c>
      <c r="B567" s="319" t="s">
        <v>2597</v>
      </c>
      <c r="C567" s="319" t="s">
        <v>9087</v>
      </c>
    </row>
    <row r="568" spans="1:3" ht="14.25" customHeight="1" x14ac:dyDescent="0.25">
      <c r="A568" s="319">
        <v>5045</v>
      </c>
      <c r="B568" s="319" t="s">
        <v>2598</v>
      </c>
      <c r="C568" s="319" t="s">
        <v>9087</v>
      </c>
    </row>
    <row r="569" spans="1:3" ht="14.25" customHeight="1" x14ac:dyDescent="0.25">
      <c r="A569" s="319">
        <v>5046</v>
      </c>
      <c r="B569" s="319" t="s">
        <v>2599</v>
      </c>
      <c r="C569" s="319" t="s">
        <v>9087</v>
      </c>
    </row>
    <row r="570" spans="1:3" ht="14.25" customHeight="1" x14ac:dyDescent="0.25">
      <c r="A570" s="319">
        <v>5047</v>
      </c>
      <c r="B570" s="319" t="s">
        <v>9907</v>
      </c>
      <c r="C570" s="319" t="s">
        <v>9087</v>
      </c>
    </row>
    <row r="571" spans="1:3" ht="14.25" customHeight="1" x14ac:dyDescent="0.25">
      <c r="A571" s="319">
        <v>5048</v>
      </c>
      <c r="B571" s="319" t="s">
        <v>2600</v>
      </c>
      <c r="C571" s="319" t="s">
        <v>9087</v>
      </c>
    </row>
    <row r="572" spans="1:3" ht="14.25" customHeight="1" x14ac:dyDescent="0.25">
      <c r="A572" s="319">
        <v>5049</v>
      </c>
      <c r="B572" s="319" t="s">
        <v>2601</v>
      </c>
      <c r="C572" s="319" t="s">
        <v>9087</v>
      </c>
    </row>
    <row r="573" spans="1:3" ht="14.25" customHeight="1" x14ac:dyDescent="0.25">
      <c r="A573" s="319">
        <v>5050</v>
      </c>
      <c r="B573" s="319" t="s">
        <v>2602</v>
      </c>
      <c r="C573" s="319" t="s">
        <v>9087</v>
      </c>
    </row>
    <row r="574" spans="1:3" ht="14.25" customHeight="1" x14ac:dyDescent="0.25">
      <c r="A574" s="319">
        <v>5051</v>
      </c>
      <c r="B574" s="319" t="s">
        <v>2603</v>
      </c>
      <c r="C574" s="319" t="s">
        <v>9087</v>
      </c>
    </row>
    <row r="575" spans="1:3" ht="14.25" customHeight="1" x14ac:dyDescent="0.25">
      <c r="A575" s="319">
        <v>5054</v>
      </c>
      <c r="B575" s="319" t="s">
        <v>2604</v>
      </c>
      <c r="C575" s="319" t="s">
        <v>9087</v>
      </c>
    </row>
    <row r="576" spans="1:3" ht="14.25" customHeight="1" x14ac:dyDescent="0.25">
      <c r="A576" s="319">
        <v>5055</v>
      </c>
      <c r="B576" s="319" t="s">
        <v>2605</v>
      </c>
      <c r="C576" s="319" t="s">
        <v>9087</v>
      </c>
    </row>
    <row r="577" spans="1:3" ht="14.25" customHeight="1" x14ac:dyDescent="0.25">
      <c r="A577" s="319">
        <v>5056</v>
      </c>
      <c r="B577" s="319" t="s">
        <v>2606</v>
      </c>
      <c r="C577" s="319" t="s">
        <v>9087</v>
      </c>
    </row>
    <row r="578" spans="1:3" ht="14.25" customHeight="1" x14ac:dyDescent="0.25">
      <c r="A578" s="319">
        <v>5057</v>
      </c>
      <c r="B578" s="319" t="s">
        <v>2607</v>
      </c>
      <c r="C578" s="319" t="s">
        <v>9087</v>
      </c>
    </row>
    <row r="579" spans="1:3" ht="14.25" customHeight="1" x14ac:dyDescent="0.25">
      <c r="A579" s="319">
        <v>5058</v>
      </c>
      <c r="B579" s="319" t="s">
        <v>2608</v>
      </c>
      <c r="C579" s="319" t="s">
        <v>9087</v>
      </c>
    </row>
    <row r="580" spans="1:3" ht="14.25" customHeight="1" x14ac:dyDescent="0.25">
      <c r="A580" s="319">
        <v>5059</v>
      </c>
      <c r="B580" s="319" t="s">
        <v>2609</v>
      </c>
      <c r="C580" s="319" t="s">
        <v>9087</v>
      </c>
    </row>
    <row r="581" spans="1:3" ht="14.25" customHeight="1" x14ac:dyDescent="0.25">
      <c r="A581" s="319">
        <v>5060</v>
      </c>
      <c r="B581" s="319" t="s">
        <v>2610</v>
      </c>
      <c r="C581" s="319" t="s">
        <v>9087</v>
      </c>
    </row>
    <row r="582" spans="1:3" ht="14.25" customHeight="1" x14ac:dyDescent="0.25">
      <c r="A582" s="319">
        <v>5061</v>
      </c>
      <c r="B582" s="319" t="s">
        <v>2611</v>
      </c>
      <c r="C582" s="319" t="s">
        <v>9087</v>
      </c>
    </row>
    <row r="583" spans="1:3" ht="14.25" customHeight="1" x14ac:dyDescent="0.25">
      <c r="A583" s="319">
        <v>5062</v>
      </c>
      <c r="B583" s="319" t="s">
        <v>2612</v>
      </c>
      <c r="C583" s="319" t="s">
        <v>9087</v>
      </c>
    </row>
    <row r="584" spans="1:3" ht="14.25" customHeight="1" x14ac:dyDescent="0.25">
      <c r="A584" s="319">
        <v>5063</v>
      </c>
      <c r="B584" s="319" t="s">
        <v>2613</v>
      </c>
      <c r="C584" s="319" t="s">
        <v>9087</v>
      </c>
    </row>
    <row r="585" spans="1:3" ht="14.25" customHeight="1" x14ac:dyDescent="0.25">
      <c r="A585" s="319">
        <v>5064</v>
      </c>
      <c r="B585" s="319" t="s">
        <v>2560</v>
      </c>
      <c r="C585" s="319" t="s">
        <v>9087</v>
      </c>
    </row>
    <row r="586" spans="1:3" ht="14.25" customHeight="1" x14ac:dyDescent="0.25">
      <c r="A586" s="319">
        <v>5066</v>
      </c>
      <c r="B586" s="319" t="s">
        <v>2614</v>
      </c>
      <c r="C586" s="319" t="s">
        <v>9087</v>
      </c>
    </row>
    <row r="587" spans="1:3" ht="14.25" customHeight="1" x14ac:dyDescent="0.25">
      <c r="A587" s="319">
        <v>5067</v>
      </c>
      <c r="B587" s="319" t="s">
        <v>2615</v>
      </c>
      <c r="C587" s="319" t="s">
        <v>9087</v>
      </c>
    </row>
    <row r="588" spans="1:3" ht="14.25" customHeight="1" x14ac:dyDescent="0.25">
      <c r="A588" s="319">
        <v>5068</v>
      </c>
      <c r="B588" s="319" t="s">
        <v>2616</v>
      </c>
      <c r="C588" s="319" t="s">
        <v>9087</v>
      </c>
    </row>
    <row r="589" spans="1:3" ht="14.25" customHeight="1" x14ac:dyDescent="0.25">
      <c r="A589" s="319">
        <v>5069</v>
      </c>
      <c r="B589" s="319" t="s">
        <v>2617</v>
      </c>
      <c r="C589" s="319" t="s">
        <v>9087</v>
      </c>
    </row>
    <row r="590" spans="1:3" ht="14.25" customHeight="1" x14ac:dyDescent="0.25">
      <c r="A590" s="319">
        <v>5071</v>
      </c>
      <c r="B590" s="319" t="s">
        <v>2618</v>
      </c>
      <c r="C590" s="319" t="s">
        <v>9087</v>
      </c>
    </row>
    <row r="591" spans="1:3" ht="14.25" customHeight="1" x14ac:dyDescent="0.25">
      <c r="A591" s="319">
        <v>5073</v>
      </c>
      <c r="B591" s="319" t="s">
        <v>2619</v>
      </c>
      <c r="C591" s="319" t="s">
        <v>9087</v>
      </c>
    </row>
    <row r="592" spans="1:3" ht="14.25" customHeight="1" x14ac:dyDescent="0.25">
      <c r="A592" s="319">
        <v>5074</v>
      </c>
      <c r="B592" s="319" t="s">
        <v>2620</v>
      </c>
      <c r="C592" s="319" t="s">
        <v>9087</v>
      </c>
    </row>
    <row r="593" spans="1:3" ht="14.25" customHeight="1" x14ac:dyDescent="0.25">
      <c r="A593" s="319">
        <v>5076</v>
      </c>
      <c r="B593" s="319" t="s">
        <v>2621</v>
      </c>
      <c r="C593" s="319" t="s">
        <v>9087</v>
      </c>
    </row>
    <row r="594" spans="1:3" ht="14.25" customHeight="1" x14ac:dyDescent="0.25">
      <c r="A594" s="319">
        <v>5077</v>
      </c>
      <c r="B594" s="319" t="s">
        <v>2622</v>
      </c>
      <c r="C594" s="319" t="s">
        <v>9087</v>
      </c>
    </row>
    <row r="595" spans="1:3" ht="14.25" customHeight="1" x14ac:dyDescent="0.25">
      <c r="A595" s="319">
        <v>5078</v>
      </c>
      <c r="B595" s="319" t="s">
        <v>2623</v>
      </c>
      <c r="C595" s="319" t="s">
        <v>9087</v>
      </c>
    </row>
    <row r="596" spans="1:3" ht="14.25" customHeight="1" x14ac:dyDescent="0.25">
      <c r="A596" s="319">
        <v>5079</v>
      </c>
      <c r="B596" s="319" t="s">
        <v>2624</v>
      </c>
      <c r="C596" s="319" t="s">
        <v>9087</v>
      </c>
    </row>
    <row r="597" spans="1:3" ht="14.25" customHeight="1" x14ac:dyDescent="0.25">
      <c r="A597" s="319">
        <v>5081</v>
      </c>
      <c r="B597" s="319" t="s">
        <v>2625</v>
      </c>
      <c r="C597" s="319" t="s">
        <v>9087</v>
      </c>
    </row>
    <row r="598" spans="1:3" ht="14.25" customHeight="1" x14ac:dyDescent="0.25">
      <c r="A598" s="319">
        <v>5082</v>
      </c>
      <c r="B598" s="319" t="s">
        <v>2626</v>
      </c>
      <c r="C598" s="319" t="s">
        <v>9087</v>
      </c>
    </row>
    <row r="599" spans="1:3" ht="14.25" customHeight="1" x14ac:dyDescent="0.25">
      <c r="A599" s="319">
        <v>5083</v>
      </c>
      <c r="B599" s="319" t="s">
        <v>2627</v>
      </c>
      <c r="C599" s="319" t="s">
        <v>9087</v>
      </c>
    </row>
    <row r="600" spans="1:3" ht="14.25" customHeight="1" x14ac:dyDescent="0.25">
      <c r="A600" s="319">
        <v>5085</v>
      </c>
      <c r="B600" s="319" t="s">
        <v>2628</v>
      </c>
      <c r="C600" s="319" t="s">
        <v>9087</v>
      </c>
    </row>
    <row r="601" spans="1:3" ht="14.25" customHeight="1" x14ac:dyDescent="0.25">
      <c r="A601" s="319">
        <v>5086</v>
      </c>
      <c r="B601" s="319" t="s">
        <v>2629</v>
      </c>
      <c r="C601" s="319" t="s">
        <v>9087</v>
      </c>
    </row>
    <row r="602" spans="1:3" ht="14.25" customHeight="1" x14ac:dyDescent="0.25">
      <c r="A602" s="319">
        <v>5087</v>
      </c>
      <c r="B602" s="319" t="s">
        <v>2630</v>
      </c>
      <c r="C602" s="319" t="s">
        <v>9087</v>
      </c>
    </row>
    <row r="603" spans="1:3" ht="14.25" customHeight="1" x14ac:dyDescent="0.25">
      <c r="A603" s="319">
        <v>5088</v>
      </c>
      <c r="B603" s="319" t="s">
        <v>2631</v>
      </c>
      <c r="C603" s="319" t="s">
        <v>9087</v>
      </c>
    </row>
    <row r="604" spans="1:3" ht="14.25" customHeight="1" x14ac:dyDescent="0.25">
      <c r="A604" s="319">
        <v>5089</v>
      </c>
      <c r="B604" s="319" t="s">
        <v>2632</v>
      </c>
      <c r="C604" s="319" t="s">
        <v>9087</v>
      </c>
    </row>
    <row r="605" spans="1:3" ht="14.25" customHeight="1" x14ac:dyDescent="0.25">
      <c r="A605" s="319">
        <v>5090</v>
      </c>
      <c r="B605" s="319" t="s">
        <v>2633</v>
      </c>
      <c r="C605" s="319" t="s">
        <v>9087</v>
      </c>
    </row>
    <row r="606" spans="1:3" ht="14.25" customHeight="1" x14ac:dyDescent="0.25">
      <c r="A606" s="319">
        <v>5091</v>
      </c>
      <c r="B606" s="319" t="s">
        <v>2634</v>
      </c>
      <c r="C606" s="319" t="s">
        <v>9087</v>
      </c>
    </row>
    <row r="607" spans="1:3" ht="14.25" customHeight="1" x14ac:dyDescent="0.25">
      <c r="A607" s="319">
        <v>5092</v>
      </c>
      <c r="B607" s="319" t="s">
        <v>2635</v>
      </c>
      <c r="C607" s="319" t="s">
        <v>9087</v>
      </c>
    </row>
    <row r="608" spans="1:3" ht="14.25" customHeight="1" x14ac:dyDescent="0.25">
      <c r="A608" s="319">
        <v>5093</v>
      </c>
      <c r="B608" s="319" t="s">
        <v>2636</v>
      </c>
      <c r="C608" s="319" t="s">
        <v>9087</v>
      </c>
    </row>
    <row r="609" spans="1:3" ht="14.25" customHeight="1" x14ac:dyDescent="0.25">
      <c r="A609" s="319">
        <v>5094</v>
      </c>
      <c r="B609" s="319" t="s">
        <v>2637</v>
      </c>
      <c r="C609" s="319" t="s">
        <v>9087</v>
      </c>
    </row>
    <row r="610" spans="1:3" ht="14.25" customHeight="1" x14ac:dyDescent="0.25">
      <c r="A610" s="319">
        <v>5095</v>
      </c>
      <c r="B610" s="319" t="s">
        <v>2638</v>
      </c>
      <c r="C610" s="319" t="s">
        <v>9087</v>
      </c>
    </row>
    <row r="611" spans="1:3" ht="14.25" customHeight="1" x14ac:dyDescent="0.25">
      <c r="A611" s="319">
        <v>5096</v>
      </c>
      <c r="B611" s="319" t="s">
        <v>2639</v>
      </c>
      <c r="C611" s="319" t="s">
        <v>9087</v>
      </c>
    </row>
    <row r="612" spans="1:3" ht="14.25" customHeight="1" x14ac:dyDescent="0.25">
      <c r="A612" s="319">
        <v>5097</v>
      </c>
      <c r="B612" s="319" t="s">
        <v>2640</v>
      </c>
      <c r="C612" s="319" t="s">
        <v>9087</v>
      </c>
    </row>
    <row r="613" spans="1:3" ht="14.25" customHeight="1" x14ac:dyDescent="0.25">
      <c r="A613" s="319">
        <v>5098</v>
      </c>
      <c r="B613" s="319" t="s">
        <v>2641</v>
      </c>
      <c r="C613" s="319" t="s">
        <v>9087</v>
      </c>
    </row>
    <row r="614" spans="1:3" ht="14.25" customHeight="1" x14ac:dyDescent="0.25">
      <c r="A614" s="319">
        <v>5099</v>
      </c>
      <c r="B614" s="319" t="s">
        <v>2642</v>
      </c>
      <c r="C614" s="319" t="s">
        <v>9087</v>
      </c>
    </row>
    <row r="615" spans="1:3" ht="14.25" customHeight="1" x14ac:dyDescent="0.25">
      <c r="A615" s="319">
        <v>5100</v>
      </c>
      <c r="B615" s="319" t="s">
        <v>2643</v>
      </c>
      <c r="C615" s="319" t="s">
        <v>9087</v>
      </c>
    </row>
    <row r="616" spans="1:3" ht="14.25" customHeight="1" x14ac:dyDescent="0.25">
      <c r="A616" s="319">
        <v>5101</v>
      </c>
      <c r="B616" s="319" t="s">
        <v>2644</v>
      </c>
      <c r="C616" s="319" t="s">
        <v>9087</v>
      </c>
    </row>
    <row r="617" spans="1:3" ht="14.25" customHeight="1" x14ac:dyDescent="0.25">
      <c r="A617" s="319">
        <v>5102</v>
      </c>
      <c r="B617" s="319" t="s">
        <v>2645</v>
      </c>
      <c r="C617" s="319" t="s">
        <v>9087</v>
      </c>
    </row>
    <row r="618" spans="1:3" ht="14.25" customHeight="1" x14ac:dyDescent="0.25">
      <c r="A618" s="319">
        <v>5103</v>
      </c>
      <c r="B618" s="319" t="s">
        <v>2646</v>
      </c>
      <c r="C618" s="319" t="s">
        <v>9087</v>
      </c>
    </row>
    <row r="619" spans="1:3" ht="14.25" customHeight="1" x14ac:dyDescent="0.25">
      <c r="A619" s="319">
        <v>5105</v>
      </c>
      <c r="B619" s="319" t="s">
        <v>2647</v>
      </c>
      <c r="C619" s="319" t="s">
        <v>9087</v>
      </c>
    </row>
    <row r="620" spans="1:3" ht="14.25" customHeight="1" x14ac:dyDescent="0.25">
      <c r="A620" s="319">
        <v>5106</v>
      </c>
      <c r="B620" s="319" t="s">
        <v>2648</v>
      </c>
      <c r="C620" s="319" t="s">
        <v>9087</v>
      </c>
    </row>
    <row r="621" spans="1:3" ht="14.25" customHeight="1" x14ac:dyDescent="0.25">
      <c r="A621" s="319">
        <v>5107</v>
      </c>
      <c r="B621" s="319" t="s">
        <v>2649</v>
      </c>
      <c r="C621" s="319" t="s">
        <v>9087</v>
      </c>
    </row>
    <row r="622" spans="1:3" ht="14.25" customHeight="1" x14ac:dyDescent="0.25">
      <c r="A622" s="319">
        <v>5108</v>
      </c>
      <c r="B622" s="319" t="s">
        <v>2650</v>
      </c>
      <c r="C622" s="319" t="s">
        <v>9087</v>
      </c>
    </row>
    <row r="623" spans="1:3" ht="14.25" customHeight="1" x14ac:dyDescent="0.25">
      <c r="A623" s="319">
        <v>5109</v>
      </c>
      <c r="B623" s="319" t="s">
        <v>2651</v>
      </c>
      <c r="C623" s="319" t="s">
        <v>9087</v>
      </c>
    </row>
    <row r="624" spans="1:3" ht="14.25" customHeight="1" x14ac:dyDescent="0.25">
      <c r="A624" s="319">
        <v>5110</v>
      </c>
      <c r="B624" s="319" t="s">
        <v>2652</v>
      </c>
      <c r="C624" s="319" t="s">
        <v>9087</v>
      </c>
    </row>
    <row r="625" spans="1:3" ht="14.25" customHeight="1" x14ac:dyDescent="0.25">
      <c r="A625" s="319">
        <v>5111</v>
      </c>
      <c r="B625" s="319" t="s">
        <v>2653</v>
      </c>
      <c r="C625" s="319" t="s">
        <v>9087</v>
      </c>
    </row>
    <row r="626" spans="1:3" ht="14.25" customHeight="1" x14ac:dyDescent="0.25">
      <c r="A626" s="319">
        <v>5112</v>
      </c>
      <c r="B626" s="319" t="s">
        <v>2654</v>
      </c>
      <c r="C626" s="319" t="s">
        <v>9087</v>
      </c>
    </row>
    <row r="627" spans="1:3" ht="14.25" customHeight="1" x14ac:dyDescent="0.25">
      <c r="A627" s="319">
        <v>5113</v>
      </c>
      <c r="B627" s="319" t="s">
        <v>2655</v>
      </c>
      <c r="C627" s="319" t="s">
        <v>9087</v>
      </c>
    </row>
    <row r="628" spans="1:3" ht="14.25" customHeight="1" x14ac:dyDescent="0.25">
      <c r="A628" s="319">
        <v>5115</v>
      </c>
      <c r="B628" s="319" t="s">
        <v>2656</v>
      </c>
      <c r="C628" s="319" t="s">
        <v>9087</v>
      </c>
    </row>
    <row r="629" spans="1:3" ht="14.25" customHeight="1" x14ac:dyDescent="0.25">
      <c r="A629" s="319">
        <v>5116</v>
      </c>
      <c r="B629" s="319" t="s">
        <v>2657</v>
      </c>
      <c r="C629" s="319" t="s">
        <v>9087</v>
      </c>
    </row>
    <row r="630" spans="1:3" ht="14.25" customHeight="1" x14ac:dyDescent="0.25">
      <c r="A630" s="319">
        <v>5117</v>
      </c>
      <c r="B630" s="319" t="s">
        <v>2658</v>
      </c>
      <c r="C630" s="319" t="s">
        <v>9087</v>
      </c>
    </row>
    <row r="631" spans="1:3" ht="14.25" customHeight="1" x14ac:dyDescent="0.25">
      <c r="A631" s="319">
        <v>5118</v>
      </c>
      <c r="B631" s="319" t="s">
        <v>2659</v>
      </c>
      <c r="C631" s="319" t="s">
        <v>9087</v>
      </c>
    </row>
    <row r="632" spans="1:3" ht="14.25" customHeight="1" x14ac:dyDescent="0.25">
      <c r="A632" s="319">
        <v>5119</v>
      </c>
      <c r="B632" s="319" t="s">
        <v>2660</v>
      </c>
      <c r="C632" s="319" t="s">
        <v>9087</v>
      </c>
    </row>
    <row r="633" spans="1:3" ht="14.25" customHeight="1" x14ac:dyDescent="0.25">
      <c r="A633" s="319">
        <v>5120</v>
      </c>
      <c r="B633" s="319" t="s">
        <v>2661</v>
      </c>
      <c r="C633" s="319" t="s">
        <v>9087</v>
      </c>
    </row>
    <row r="634" spans="1:3" ht="14.25" customHeight="1" x14ac:dyDescent="0.25">
      <c r="A634" s="319">
        <v>5121</v>
      </c>
      <c r="B634" s="319" t="s">
        <v>2662</v>
      </c>
      <c r="C634" s="319" t="s">
        <v>9087</v>
      </c>
    </row>
    <row r="635" spans="1:3" ht="14.25" customHeight="1" x14ac:dyDescent="0.25">
      <c r="A635" s="319">
        <v>5122</v>
      </c>
      <c r="B635" s="319" t="s">
        <v>2663</v>
      </c>
      <c r="C635" s="319" t="s">
        <v>9087</v>
      </c>
    </row>
    <row r="636" spans="1:3" ht="14.25" customHeight="1" x14ac:dyDescent="0.25">
      <c r="A636" s="319">
        <v>5123</v>
      </c>
      <c r="B636" s="319" t="s">
        <v>2664</v>
      </c>
      <c r="C636" s="319" t="s">
        <v>9087</v>
      </c>
    </row>
    <row r="637" spans="1:3" ht="14.25" customHeight="1" x14ac:dyDescent="0.25">
      <c r="A637" s="319">
        <v>5124</v>
      </c>
      <c r="B637" s="319" t="s">
        <v>2665</v>
      </c>
      <c r="C637" s="319" t="s">
        <v>9087</v>
      </c>
    </row>
    <row r="638" spans="1:3" ht="14.25" customHeight="1" x14ac:dyDescent="0.25">
      <c r="A638" s="319">
        <v>5125</v>
      </c>
      <c r="B638" s="319" t="s">
        <v>2666</v>
      </c>
      <c r="C638" s="319" t="s">
        <v>9087</v>
      </c>
    </row>
    <row r="639" spans="1:3" ht="14.25" customHeight="1" x14ac:dyDescent="0.25">
      <c r="A639" s="319">
        <v>5126</v>
      </c>
      <c r="B639" s="319" t="s">
        <v>2667</v>
      </c>
      <c r="C639" s="319" t="s">
        <v>9087</v>
      </c>
    </row>
    <row r="640" spans="1:3" ht="14.25" customHeight="1" x14ac:dyDescent="0.25">
      <c r="A640" s="319">
        <v>5127</v>
      </c>
      <c r="B640" s="319" t="s">
        <v>2668</v>
      </c>
      <c r="C640" s="319" t="s">
        <v>9087</v>
      </c>
    </row>
    <row r="641" spans="1:3" ht="14.25" customHeight="1" x14ac:dyDescent="0.25">
      <c r="A641" s="319">
        <v>5128</v>
      </c>
      <c r="B641" s="319" t="s">
        <v>2669</v>
      </c>
      <c r="C641" s="319" t="s">
        <v>9087</v>
      </c>
    </row>
    <row r="642" spans="1:3" ht="14.25" customHeight="1" x14ac:dyDescent="0.25">
      <c r="A642" s="319">
        <v>5129</v>
      </c>
      <c r="B642" s="319" t="s">
        <v>2670</v>
      </c>
      <c r="C642" s="319" t="s">
        <v>9087</v>
      </c>
    </row>
    <row r="643" spans="1:3" ht="14.25" customHeight="1" x14ac:dyDescent="0.25">
      <c r="A643" s="319">
        <v>5130</v>
      </c>
      <c r="B643" s="319" t="s">
        <v>2671</v>
      </c>
      <c r="C643" s="319" t="s">
        <v>9087</v>
      </c>
    </row>
    <row r="644" spans="1:3" ht="14.25" customHeight="1" x14ac:dyDescent="0.25">
      <c r="A644" s="319">
        <v>5131</v>
      </c>
      <c r="B644" s="319" t="s">
        <v>2672</v>
      </c>
      <c r="C644" s="319" t="s">
        <v>9087</v>
      </c>
    </row>
    <row r="645" spans="1:3" ht="14.25" customHeight="1" x14ac:dyDescent="0.25">
      <c r="A645" s="319">
        <v>5132</v>
      </c>
      <c r="B645" s="319" t="s">
        <v>2673</v>
      </c>
      <c r="C645" s="319" t="s">
        <v>9087</v>
      </c>
    </row>
    <row r="646" spans="1:3" ht="14.25" customHeight="1" x14ac:dyDescent="0.25">
      <c r="A646" s="319">
        <v>5133</v>
      </c>
      <c r="B646" s="319" t="s">
        <v>2674</v>
      </c>
      <c r="C646" s="319" t="s">
        <v>9087</v>
      </c>
    </row>
    <row r="647" spans="1:3" ht="14.25" customHeight="1" x14ac:dyDescent="0.25">
      <c r="A647" s="319">
        <v>5134</v>
      </c>
      <c r="B647" s="319" t="s">
        <v>2675</v>
      </c>
      <c r="C647" s="319" t="s">
        <v>9087</v>
      </c>
    </row>
    <row r="648" spans="1:3" ht="14.25" customHeight="1" x14ac:dyDescent="0.25">
      <c r="A648" s="319">
        <v>5135</v>
      </c>
      <c r="B648" s="319" t="s">
        <v>2676</v>
      </c>
      <c r="C648" s="319" t="s">
        <v>9087</v>
      </c>
    </row>
    <row r="649" spans="1:3" ht="14.25" customHeight="1" x14ac:dyDescent="0.25">
      <c r="A649" s="319">
        <v>5138</v>
      </c>
      <c r="B649" s="319" t="s">
        <v>2677</v>
      </c>
      <c r="C649" s="319" t="s">
        <v>9087</v>
      </c>
    </row>
    <row r="650" spans="1:3" ht="14.25" customHeight="1" x14ac:dyDescent="0.25">
      <c r="A650" s="319">
        <v>5139</v>
      </c>
      <c r="B650" s="319" t="s">
        <v>2678</v>
      </c>
      <c r="C650" s="319" t="s">
        <v>9087</v>
      </c>
    </row>
    <row r="651" spans="1:3" ht="14.25" customHeight="1" x14ac:dyDescent="0.25">
      <c r="A651" s="319">
        <v>5140</v>
      </c>
      <c r="B651" s="319" t="s">
        <v>2679</v>
      </c>
      <c r="C651" s="319" t="s">
        <v>9087</v>
      </c>
    </row>
    <row r="652" spans="1:3" ht="14.25" customHeight="1" x14ac:dyDescent="0.25">
      <c r="A652" s="319">
        <v>5141</v>
      </c>
      <c r="B652" s="319" t="s">
        <v>2680</v>
      </c>
      <c r="C652" s="319" t="s">
        <v>9087</v>
      </c>
    </row>
    <row r="653" spans="1:3" ht="14.25" customHeight="1" x14ac:dyDescent="0.25">
      <c r="A653" s="319">
        <v>5142</v>
      </c>
      <c r="B653" s="319" t="s">
        <v>2681</v>
      </c>
      <c r="C653" s="319" t="s">
        <v>9087</v>
      </c>
    </row>
    <row r="654" spans="1:3" ht="14.25" customHeight="1" x14ac:dyDescent="0.25">
      <c r="A654" s="319">
        <v>5144</v>
      </c>
      <c r="B654" s="319" t="s">
        <v>2682</v>
      </c>
      <c r="C654" s="319" t="s">
        <v>9087</v>
      </c>
    </row>
    <row r="655" spans="1:3" ht="14.25" customHeight="1" x14ac:dyDescent="0.25">
      <c r="A655" s="319">
        <v>5145</v>
      </c>
      <c r="B655" s="319" t="s">
        <v>2683</v>
      </c>
      <c r="C655" s="319" t="s">
        <v>9087</v>
      </c>
    </row>
    <row r="656" spans="1:3" ht="14.25" customHeight="1" x14ac:dyDescent="0.25">
      <c r="A656" s="319">
        <v>5146</v>
      </c>
      <c r="B656" s="319" t="s">
        <v>2684</v>
      </c>
      <c r="C656" s="319" t="s">
        <v>9087</v>
      </c>
    </row>
    <row r="657" spans="1:3" ht="14.25" customHeight="1" x14ac:dyDescent="0.25">
      <c r="A657" s="319">
        <v>5147</v>
      </c>
      <c r="B657" s="319" t="s">
        <v>2685</v>
      </c>
      <c r="C657" s="319" t="s">
        <v>9087</v>
      </c>
    </row>
    <row r="658" spans="1:3" ht="14.25" customHeight="1" x14ac:dyDescent="0.25">
      <c r="A658" s="319">
        <v>5148</v>
      </c>
      <c r="B658" s="319" t="s">
        <v>2686</v>
      </c>
      <c r="C658" s="319" t="s">
        <v>9087</v>
      </c>
    </row>
    <row r="659" spans="1:3" ht="14.25" customHeight="1" x14ac:dyDescent="0.25">
      <c r="A659" s="319">
        <v>5149</v>
      </c>
      <c r="B659" s="319" t="s">
        <v>2687</v>
      </c>
      <c r="C659" s="319" t="s">
        <v>9087</v>
      </c>
    </row>
    <row r="660" spans="1:3" ht="14.25" customHeight="1" x14ac:dyDescent="0.25">
      <c r="A660" s="319">
        <v>5150</v>
      </c>
      <c r="B660" s="319" t="s">
        <v>2688</v>
      </c>
      <c r="C660" s="319" t="s">
        <v>9087</v>
      </c>
    </row>
    <row r="661" spans="1:3" ht="14.25" customHeight="1" x14ac:dyDescent="0.25">
      <c r="A661" s="319">
        <v>5151</v>
      </c>
      <c r="B661" s="319" t="s">
        <v>2689</v>
      </c>
      <c r="C661" s="319" t="s">
        <v>9087</v>
      </c>
    </row>
    <row r="662" spans="1:3" ht="14.25" customHeight="1" x14ac:dyDescent="0.25">
      <c r="A662" s="319">
        <v>5152</v>
      </c>
      <c r="B662" s="319" t="s">
        <v>2690</v>
      </c>
      <c r="C662" s="319" t="s">
        <v>9087</v>
      </c>
    </row>
    <row r="663" spans="1:3" ht="14.25" customHeight="1" x14ac:dyDescent="0.25">
      <c r="A663" s="319">
        <v>5153</v>
      </c>
      <c r="B663" s="319" t="s">
        <v>2691</v>
      </c>
      <c r="C663" s="319" t="s">
        <v>9087</v>
      </c>
    </row>
    <row r="664" spans="1:3" ht="14.25" customHeight="1" x14ac:dyDescent="0.25">
      <c r="A664" s="319">
        <v>5154</v>
      </c>
      <c r="B664" s="319" t="s">
        <v>2692</v>
      </c>
      <c r="C664" s="319" t="s">
        <v>9087</v>
      </c>
    </row>
    <row r="665" spans="1:3" ht="14.25" customHeight="1" x14ac:dyDescent="0.25">
      <c r="A665" s="319">
        <v>5155</v>
      </c>
      <c r="B665" s="319" t="s">
        <v>2693</v>
      </c>
      <c r="C665" s="319" t="s">
        <v>9087</v>
      </c>
    </row>
    <row r="666" spans="1:3" ht="14.25" customHeight="1" x14ac:dyDescent="0.25">
      <c r="A666" s="319">
        <v>5157</v>
      </c>
      <c r="B666" s="319" t="s">
        <v>2563</v>
      </c>
      <c r="C666" s="319" t="s">
        <v>9087</v>
      </c>
    </row>
    <row r="667" spans="1:3" ht="14.25" customHeight="1" x14ac:dyDescent="0.25">
      <c r="A667" s="319">
        <v>5158</v>
      </c>
      <c r="B667" s="319" t="s">
        <v>2694</v>
      </c>
      <c r="C667" s="319" t="s">
        <v>9087</v>
      </c>
    </row>
    <row r="668" spans="1:3" ht="14.25" customHeight="1" x14ac:dyDescent="0.25">
      <c r="A668" s="319">
        <v>5159</v>
      </c>
      <c r="B668" s="319" t="s">
        <v>2695</v>
      </c>
      <c r="C668" s="319" t="s">
        <v>9087</v>
      </c>
    </row>
    <row r="669" spans="1:3" ht="14.25" customHeight="1" x14ac:dyDescent="0.25">
      <c r="A669" s="319">
        <v>5161</v>
      </c>
      <c r="B669" s="319" t="s">
        <v>760</v>
      </c>
      <c r="C669" s="319" t="s">
        <v>9087</v>
      </c>
    </row>
    <row r="670" spans="1:3" ht="14.25" customHeight="1" x14ac:dyDescent="0.25">
      <c r="A670" s="319">
        <v>5162</v>
      </c>
      <c r="B670" s="319" t="s">
        <v>2696</v>
      </c>
      <c r="C670" s="319" t="s">
        <v>9087</v>
      </c>
    </row>
    <row r="671" spans="1:3" ht="14.25" customHeight="1" x14ac:dyDescent="0.25">
      <c r="A671" s="319">
        <v>5163</v>
      </c>
      <c r="B671" s="319" t="s">
        <v>2697</v>
      </c>
      <c r="C671" s="319" t="s">
        <v>9087</v>
      </c>
    </row>
    <row r="672" spans="1:3" ht="14.25" customHeight="1" x14ac:dyDescent="0.25">
      <c r="A672" s="319">
        <v>5164</v>
      </c>
      <c r="B672" s="319" t="s">
        <v>2698</v>
      </c>
      <c r="C672" s="319" t="s">
        <v>9087</v>
      </c>
    </row>
    <row r="673" spans="1:3" ht="14.25" customHeight="1" x14ac:dyDescent="0.25">
      <c r="A673" s="319">
        <v>5165</v>
      </c>
      <c r="B673" s="319" t="s">
        <v>2699</v>
      </c>
      <c r="C673" s="319" t="s">
        <v>9087</v>
      </c>
    </row>
    <row r="674" spans="1:3" ht="14.25" customHeight="1" x14ac:dyDescent="0.25">
      <c r="A674" s="319">
        <v>5166</v>
      </c>
      <c r="B674" s="319" t="s">
        <v>2700</v>
      </c>
      <c r="C674" s="319" t="s">
        <v>9087</v>
      </c>
    </row>
    <row r="675" spans="1:3" ht="14.25" customHeight="1" x14ac:dyDescent="0.25">
      <c r="A675" s="319">
        <v>5167</v>
      </c>
      <c r="B675" s="319" t="s">
        <v>2701</v>
      </c>
      <c r="C675" s="319" t="s">
        <v>9087</v>
      </c>
    </row>
    <row r="676" spans="1:3" ht="14.25" customHeight="1" x14ac:dyDescent="0.25">
      <c r="A676" s="319">
        <v>5168</v>
      </c>
      <c r="B676" s="319" t="s">
        <v>2702</v>
      </c>
      <c r="C676" s="319" t="s">
        <v>9087</v>
      </c>
    </row>
    <row r="677" spans="1:3" ht="14.25" customHeight="1" x14ac:dyDescent="0.25">
      <c r="A677" s="319">
        <v>5169</v>
      </c>
      <c r="B677" s="319" t="s">
        <v>2703</v>
      </c>
      <c r="C677" s="319" t="s">
        <v>9087</v>
      </c>
    </row>
    <row r="678" spans="1:3" ht="14.25" customHeight="1" x14ac:dyDescent="0.25">
      <c r="A678" s="319">
        <v>5170</v>
      </c>
      <c r="B678" s="319" t="s">
        <v>2704</v>
      </c>
      <c r="C678" s="319" t="s">
        <v>9087</v>
      </c>
    </row>
    <row r="679" spans="1:3" ht="14.25" customHeight="1" x14ac:dyDescent="0.25">
      <c r="A679" s="319">
        <v>5171</v>
      </c>
      <c r="B679" s="319" t="s">
        <v>2582</v>
      </c>
      <c r="C679" s="319" t="s">
        <v>9087</v>
      </c>
    </row>
    <row r="680" spans="1:3" ht="14.25" customHeight="1" x14ac:dyDescent="0.25">
      <c r="A680" s="319">
        <v>5172</v>
      </c>
      <c r="B680" s="319" t="s">
        <v>2705</v>
      </c>
      <c r="C680" s="319" t="s">
        <v>9087</v>
      </c>
    </row>
    <row r="681" spans="1:3" ht="14.25" customHeight="1" x14ac:dyDescent="0.25">
      <c r="A681" s="319">
        <v>5173</v>
      </c>
      <c r="B681" s="319" t="s">
        <v>2609</v>
      </c>
      <c r="C681" s="319" t="s">
        <v>9087</v>
      </c>
    </row>
    <row r="682" spans="1:3" ht="14.25" customHeight="1" x14ac:dyDescent="0.25">
      <c r="A682" s="319">
        <v>5174</v>
      </c>
      <c r="B682" s="319" t="s">
        <v>2580</v>
      </c>
      <c r="C682" s="319" t="s">
        <v>9087</v>
      </c>
    </row>
    <row r="683" spans="1:3" ht="14.25" customHeight="1" x14ac:dyDescent="0.25">
      <c r="A683" s="319">
        <v>5175</v>
      </c>
      <c r="B683" s="319" t="s">
        <v>2429</v>
      </c>
      <c r="C683" s="319" t="s">
        <v>9087</v>
      </c>
    </row>
    <row r="684" spans="1:3" ht="14.25" customHeight="1" x14ac:dyDescent="0.25">
      <c r="A684" s="319">
        <v>5176</v>
      </c>
      <c r="B684" s="319" t="s">
        <v>2623</v>
      </c>
      <c r="C684" s="319" t="s">
        <v>9087</v>
      </c>
    </row>
    <row r="685" spans="1:3" ht="14.25" customHeight="1" x14ac:dyDescent="0.25">
      <c r="A685" s="319">
        <v>5177</v>
      </c>
      <c r="B685" s="319" t="s">
        <v>2629</v>
      </c>
      <c r="C685" s="319" t="s">
        <v>9087</v>
      </c>
    </row>
    <row r="686" spans="1:3" ht="14.25" customHeight="1" x14ac:dyDescent="0.25">
      <c r="A686" s="319">
        <v>5178</v>
      </c>
      <c r="B686" s="319" t="s">
        <v>2635</v>
      </c>
      <c r="C686" s="319" t="s">
        <v>9087</v>
      </c>
    </row>
    <row r="687" spans="1:3" ht="14.25" customHeight="1" x14ac:dyDescent="0.25">
      <c r="A687" s="319">
        <v>5179</v>
      </c>
      <c r="B687" s="319" t="s">
        <v>9906</v>
      </c>
      <c r="C687" s="319" t="s">
        <v>9087</v>
      </c>
    </row>
    <row r="688" spans="1:3" ht="14.25" customHeight="1" x14ac:dyDescent="0.25">
      <c r="A688" s="319">
        <v>5180</v>
      </c>
      <c r="B688" s="319" t="s">
        <v>2660</v>
      </c>
      <c r="C688" s="319" t="s">
        <v>9087</v>
      </c>
    </row>
    <row r="689" spans="1:3" ht="14.25" customHeight="1" x14ac:dyDescent="0.25">
      <c r="A689" s="319">
        <v>5181</v>
      </c>
      <c r="B689" s="319" t="s">
        <v>2706</v>
      </c>
      <c r="C689" s="319" t="s">
        <v>9087</v>
      </c>
    </row>
    <row r="690" spans="1:3" ht="14.25" customHeight="1" x14ac:dyDescent="0.25">
      <c r="A690" s="319">
        <v>5182</v>
      </c>
      <c r="B690" s="319" t="s">
        <v>2707</v>
      </c>
      <c r="C690" s="319" t="s">
        <v>9087</v>
      </c>
    </row>
    <row r="691" spans="1:3" ht="14.25" customHeight="1" x14ac:dyDescent="0.25">
      <c r="A691" s="319">
        <v>5183</v>
      </c>
      <c r="B691" s="319" t="s">
        <v>2708</v>
      </c>
      <c r="C691" s="319" t="s">
        <v>9087</v>
      </c>
    </row>
    <row r="692" spans="1:3" ht="14.25" customHeight="1" x14ac:dyDescent="0.25">
      <c r="A692" s="319">
        <v>5184</v>
      </c>
      <c r="B692" s="319" t="s">
        <v>2563</v>
      </c>
      <c r="C692" s="319" t="s">
        <v>9087</v>
      </c>
    </row>
    <row r="693" spans="1:3" ht="14.25" customHeight="1" x14ac:dyDescent="0.25">
      <c r="A693" s="319">
        <v>5185</v>
      </c>
      <c r="B693" s="319" t="s">
        <v>2709</v>
      </c>
      <c r="C693" s="319" t="s">
        <v>9087</v>
      </c>
    </row>
    <row r="694" spans="1:3" ht="14.25" customHeight="1" x14ac:dyDescent="0.25">
      <c r="A694" s="319">
        <v>5186</v>
      </c>
      <c r="B694" s="319" t="s">
        <v>2710</v>
      </c>
      <c r="C694" s="319" t="s">
        <v>9087</v>
      </c>
    </row>
    <row r="695" spans="1:3" ht="14.25" customHeight="1" x14ac:dyDescent="0.25">
      <c r="A695" s="319">
        <v>5188</v>
      </c>
      <c r="B695" s="319" t="s">
        <v>2698</v>
      </c>
      <c r="C695" s="319" t="s">
        <v>9087</v>
      </c>
    </row>
    <row r="696" spans="1:3" ht="14.25" customHeight="1" x14ac:dyDescent="0.25">
      <c r="A696" s="319">
        <v>5189</v>
      </c>
      <c r="B696" s="319" t="s">
        <v>2698</v>
      </c>
      <c r="C696" s="319" t="s">
        <v>9087</v>
      </c>
    </row>
    <row r="697" spans="1:3" ht="14.25" customHeight="1" x14ac:dyDescent="0.25">
      <c r="A697" s="319">
        <v>5190</v>
      </c>
      <c r="B697" s="319" t="s">
        <v>2698</v>
      </c>
      <c r="C697" s="319" t="s">
        <v>9087</v>
      </c>
    </row>
    <row r="698" spans="1:3" ht="14.25" customHeight="1" x14ac:dyDescent="0.25">
      <c r="A698" s="319">
        <v>5191</v>
      </c>
      <c r="B698" s="319" t="s">
        <v>2711</v>
      </c>
      <c r="C698" s="319" t="s">
        <v>9087</v>
      </c>
    </row>
    <row r="699" spans="1:3" ht="14.25" customHeight="1" x14ac:dyDescent="0.25">
      <c r="A699" s="319">
        <v>5193</v>
      </c>
      <c r="B699" s="319" t="s">
        <v>2712</v>
      </c>
      <c r="C699" s="319" t="s">
        <v>9087</v>
      </c>
    </row>
    <row r="700" spans="1:3" ht="14.25" customHeight="1" x14ac:dyDescent="0.25">
      <c r="A700" s="319">
        <v>5194</v>
      </c>
      <c r="B700" s="319" t="s">
        <v>2713</v>
      </c>
      <c r="C700" s="319" t="s">
        <v>9087</v>
      </c>
    </row>
    <row r="701" spans="1:3" ht="14.25" customHeight="1" x14ac:dyDescent="0.25">
      <c r="A701" s="319">
        <v>5195</v>
      </c>
      <c r="B701" s="319" t="s">
        <v>2598</v>
      </c>
      <c r="C701" s="319" t="s">
        <v>9087</v>
      </c>
    </row>
    <row r="702" spans="1:3" ht="14.25" customHeight="1" x14ac:dyDescent="0.25">
      <c r="A702" s="319">
        <v>5196</v>
      </c>
      <c r="B702" s="319" t="s">
        <v>2598</v>
      </c>
      <c r="C702" s="319" t="s">
        <v>9087</v>
      </c>
    </row>
    <row r="703" spans="1:3" ht="14.25" customHeight="1" x14ac:dyDescent="0.25">
      <c r="A703" s="319">
        <v>5197</v>
      </c>
      <c r="B703" s="319" t="s">
        <v>2621</v>
      </c>
      <c r="C703" s="319" t="s">
        <v>9087</v>
      </c>
    </row>
    <row r="704" spans="1:3" ht="14.25" customHeight="1" x14ac:dyDescent="0.25">
      <c r="A704" s="319">
        <v>5198</v>
      </c>
      <c r="B704" s="319" t="s">
        <v>2714</v>
      </c>
      <c r="C704" s="319" t="s">
        <v>9087</v>
      </c>
    </row>
    <row r="705" spans="1:3" ht="14.25" customHeight="1" x14ac:dyDescent="0.25">
      <c r="A705" s="319">
        <v>5199</v>
      </c>
      <c r="B705" s="319" t="s">
        <v>2644</v>
      </c>
      <c r="C705" s="319" t="s">
        <v>9087</v>
      </c>
    </row>
    <row r="706" spans="1:3" ht="14.25" customHeight="1" x14ac:dyDescent="0.25">
      <c r="A706" s="319">
        <v>5200</v>
      </c>
      <c r="B706" s="319" t="s">
        <v>2715</v>
      </c>
      <c r="C706" s="319" t="s">
        <v>9087</v>
      </c>
    </row>
    <row r="707" spans="1:3" ht="14.25" customHeight="1" x14ac:dyDescent="0.25">
      <c r="A707" s="319">
        <v>5201</v>
      </c>
      <c r="B707" s="319" t="s">
        <v>2716</v>
      </c>
      <c r="C707" s="319" t="s">
        <v>9087</v>
      </c>
    </row>
    <row r="708" spans="1:3" ht="14.25" customHeight="1" x14ac:dyDescent="0.25">
      <c r="A708" s="319">
        <v>5202</v>
      </c>
      <c r="B708" s="319" t="s">
        <v>2717</v>
      </c>
      <c r="C708" s="319" t="s">
        <v>9087</v>
      </c>
    </row>
    <row r="709" spans="1:3" ht="14.25" customHeight="1" x14ac:dyDescent="0.25">
      <c r="A709" s="319">
        <v>5203</v>
      </c>
      <c r="B709" s="319" t="s">
        <v>2718</v>
      </c>
      <c r="C709" s="319" t="s">
        <v>9087</v>
      </c>
    </row>
    <row r="710" spans="1:3" ht="14.25" customHeight="1" x14ac:dyDescent="0.25">
      <c r="A710" s="319">
        <v>5204</v>
      </c>
      <c r="B710" s="319" t="s">
        <v>2719</v>
      </c>
      <c r="C710" s="319" t="s">
        <v>9087</v>
      </c>
    </row>
    <row r="711" spans="1:3" ht="14.25" customHeight="1" x14ac:dyDescent="0.25">
      <c r="A711" s="319">
        <v>5205</v>
      </c>
      <c r="B711" s="319" t="s">
        <v>2720</v>
      </c>
      <c r="C711" s="319" t="s">
        <v>9087</v>
      </c>
    </row>
    <row r="712" spans="1:3" ht="14.25" customHeight="1" x14ac:dyDescent="0.25">
      <c r="A712" s="319">
        <v>5206</v>
      </c>
      <c r="B712" s="319" t="s">
        <v>2721</v>
      </c>
      <c r="C712" s="319" t="s">
        <v>9087</v>
      </c>
    </row>
    <row r="713" spans="1:3" ht="14.25" customHeight="1" x14ac:dyDescent="0.25">
      <c r="A713" s="319">
        <v>5207</v>
      </c>
      <c r="B713" s="319" t="s">
        <v>2722</v>
      </c>
      <c r="C713" s="319" t="s">
        <v>9087</v>
      </c>
    </row>
    <row r="714" spans="1:3" ht="14.25" customHeight="1" x14ac:dyDescent="0.25">
      <c r="A714" s="319">
        <v>5208</v>
      </c>
      <c r="B714" s="319" t="s">
        <v>2660</v>
      </c>
      <c r="C714" s="319" t="s">
        <v>9087</v>
      </c>
    </row>
    <row r="715" spans="1:3" ht="14.25" customHeight="1" x14ac:dyDescent="0.25">
      <c r="A715" s="319">
        <v>5209</v>
      </c>
      <c r="B715" s="319" t="s">
        <v>2723</v>
      </c>
      <c r="C715" s="319" t="s">
        <v>9087</v>
      </c>
    </row>
    <row r="716" spans="1:3" ht="14.25" customHeight="1" x14ac:dyDescent="0.25">
      <c r="A716" s="319">
        <v>5212</v>
      </c>
      <c r="B716" s="319" t="s">
        <v>2724</v>
      </c>
      <c r="C716" s="319" t="s">
        <v>9087</v>
      </c>
    </row>
    <row r="717" spans="1:3" ht="14.25" customHeight="1" x14ac:dyDescent="0.25">
      <c r="A717" s="319">
        <v>5213</v>
      </c>
      <c r="B717" s="319" t="s">
        <v>2724</v>
      </c>
      <c r="C717" s="319" t="s">
        <v>9087</v>
      </c>
    </row>
    <row r="718" spans="1:3" ht="14.25" customHeight="1" x14ac:dyDescent="0.25">
      <c r="A718" s="319">
        <v>5215</v>
      </c>
      <c r="B718" s="319" t="s">
        <v>2715</v>
      </c>
      <c r="C718" s="319" t="s">
        <v>9087</v>
      </c>
    </row>
    <row r="719" spans="1:3" ht="14.25" customHeight="1" x14ac:dyDescent="0.25">
      <c r="A719" s="319">
        <v>5216</v>
      </c>
      <c r="B719" s="319" t="s">
        <v>2725</v>
      </c>
      <c r="C719" s="319" t="s">
        <v>9087</v>
      </c>
    </row>
    <row r="720" spans="1:3" ht="14.25" customHeight="1" x14ac:dyDescent="0.25">
      <c r="A720" s="319">
        <v>5217</v>
      </c>
      <c r="B720" s="319" t="s">
        <v>2726</v>
      </c>
      <c r="C720" s="319" t="s">
        <v>9087</v>
      </c>
    </row>
    <row r="721" spans="1:3" ht="14.25" customHeight="1" x14ac:dyDescent="0.25">
      <c r="A721" s="319">
        <v>5219</v>
      </c>
      <c r="B721" s="319" t="s">
        <v>2727</v>
      </c>
      <c r="C721" s="319" t="s">
        <v>9087</v>
      </c>
    </row>
    <row r="722" spans="1:3" ht="14.25" customHeight="1" x14ac:dyDescent="0.25">
      <c r="A722" s="319">
        <v>5221</v>
      </c>
      <c r="B722" s="319" t="s">
        <v>2728</v>
      </c>
      <c r="C722" s="319" t="s">
        <v>9087</v>
      </c>
    </row>
    <row r="723" spans="1:3" ht="14.25" customHeight="1" x14ac:dyDescent="0.25">
      <c r="A723" s="319">
        <v>5225</v>
      </c>
      <c r="B723" s="319" t="s">
        <v>2729</v>
      </c>
      <c r="C723" s="319" t="s">
        <v>9087</v>
      </c>
    </row>
    <row r="724" spans="1:3" ht="14.25" customHeight="1" x14ac:dyDescent="0.25">
      <c r="A724" s="319">
        <v>5228</v>
      </c>
      <c r="B724" s="319" t="s">
        <v>2730</v>
      </c>
      <c r="C724" s="319" t="s">
        <v>9087</v>
      </c>
    </row>
    <row r="725" spans="1:3" ht="14.25" customHeight="1" x14ac:dyDescent="0.25">
      <c r="A725" s="319">
        <v>5230</v>
      </c>
      <c r="B725" s="319" t="s">
        <v>2731</v>
      </c>
      <c r="C725" s="319" t="s">
        <v>9087</v>
      </c>
    </row>
    <row r="726" spans="1:3" ht="14.25" customHeight="1" x14ac:dyDescent="0.25">
      <c r="A726" s="319">
        <v>5232</v>
      </c>
      <c r="B726" s="319" t="s">
        <v>2732</v>
      </c>
      <c r="C726" s="319" t="s">
        <v>9087</v>
      </c>
    </row>
    <row r="727" spans="1:3" ht="14.25" customHeight="1" x14ac:dyDescent="0.25">
      <c r="A727" s="319">
        <v>5236</v>
      </c>
      <c r="B727" s="319" t="s">
        <v>2733</v>
      </c>
      <c r="C727" s="319" t="s">
        <v>9087</v>
      </c>
    </row>
    <row r="728" spans="1:3" ht="14.25" customHeight="1" x14ac:dyDescent="0.25">
      <c r="A728" s="319">
        <v>5239</v>
      </c>
      <c r="B728" s="319" t="s">
        <v>2734</v>
      </c>
      <c r="C728" s="319" t="s">
        <v>9087</v>
      </c>
    </row>
    <row r="729" spans="1:3" ht="14.25" customHeight="1" x14ac:dyDescent="0.25">
      <c r="A729" s="319">
        <v>5240</v>
      </c>
      <c r="B729" s="319" t="s">
        <v>2735</v>
      </c>
      <c r="C729" s="319" t="s">
        <v>9087</v>
      </c>
    </row>
    <row r="730" spans="1:3" ht="14.25" customHeight="1" x14ac:dyDescent="0.25">
      <c r="A730" s="319">
        <v>5241</v>
      </c>
      <c r="B730" s="319" t="s">
        <v>2736</v>
      </c>
      <c r="C730" s="319" t="s">
        <v>9087</v>
      </c>
    </row>
    <row r="731" spans="1:3" ht="14.25" customHeight="1" x14ac:dyDescent="0.25">
      <c r="A731" s="319">
        <v>5247</v>
      </c>
      <c r="B731" s="319" t="s">
        <v>2738</v>
      </c>
      <c r="C731" s="319" t="s">
        <v>9087</v>
      </c>
    </row>
    <row r="732" spans="1:3" ht="14.25" customHeight="1" x14ac:dyDescent="0.25">
      <c r="A732" s="319">
        <v>5249</v>
      </c>
      <c r="B732" s="319" t="s">
        <v>2739</v>
      </c>
      <c r="C732" s="319" t="s">
        <v>9087</v>
      </c>
    </row>
    <row r="733" spans="1:3" ht="14.25" customHeight="1" x14ac:dyDescent="0.25">
      <c r="A733" s="319">
        <v>5250</v>
      </c>
      <c r="B733" s="319" t="s">
        <v>2740</v>
      </c>
      <c r="C733" s="319" t="s">
        <v>9087</v>
      </c>
    </row>
    <row r="734" spans="1:3" ht="14.25" customHeight="1" x14ac:dyDescent="0.25">
      <c r="A734" s="319">
        <v>5251</v>
      </c>
      <c r="B734" s="319" t="s">
        <v>2741</v>
      </c>
      <c r="C734" s="319" t="s">
        <v>9087</v>
      </c>
    </row>
    <row r="735" spans="1:3" ht="14.25" customHeight="1" x14ac:dyDescent="0.25">
      <c r="A735" s="319">
        <v>5252</v>
      </c>
      <c r="B735" s="319" t="s">
        <v>2742</v>
      </c>
      <c r="C735" s="319" t="s">
        <v>9087</v>
      </c>
    </row>
    <row r="736" spans="1:3" ht="14.25" customHeight="1" x14ac:dyDescent="0.25">
      <c r="A736" s="319">
        <v>5256</v>
      </c>
      <c r="B736" s="319" t="s">
        <v>2743</v>
      </c>
      <c r="C736" s="319" t="s">
        <v>9087</v>
      </c>
    </row>
    <row r="737" spans="1:3" ht="14.25" customHeight="1" x14ac:dyDescent="0.25">
      <c r="A737" s="319">
        <v>5258</v>
      </c>
      <c r="B737" s="319" t="s">
        <v>2744</v>
      </c>
      <c r="C737" s="319" t="s">
        <v>9087</v>
      </c>
    </row>
    <row r="738" spans="1:3" ht="14.25" customHeight="1" x14ac:dyDescent="0.25">
      <c r="A738" s="319">
        <v>5260</v>
      </c>
      <c r="B738" s="319" t="s">
        <v>2745</v>
      </c>
      <c r="C738" s="319" t="s">
        <v>9087</v>
      </c>
    </row>
    <row r="739" spans="1:3" ht="14.25" customHeight="1" x14ac:dyDescent="0.25">
      <c r="A739" s="319">
        <v>5264</v>
      </c>
      <c r="B739" s="319" t="s">
        <v>2746</v>
      </c>
      <c r="C739" s="319" t="s">
        <v>9087</v>
      </c>
    </row>
    <row r="740" spans="1:3" ht="14.25" customHeight="1" x14ac:dyDescent="0.25">
      <c r="A740" s="319">
        <v>5268</v>
      </c>
      <c r="B740" s="319" t="s">
        <v>628</v>
      </c>
      <c r="C740" s="319" t="s">
        <v>9087</v>
      </c>
    </row>
    <row r="741" spans="1:3" ht="14.25" customHeight="1" x14ac:dyDescent="0.25">
      <c r="A741" s="319">
        <v>5269</v>
      </c>
      <c r="B741" s="319" t="s">
        <v>2747</v>
      </c>
      <c r="C741" s="319" t="s">
        <v>9087</v>
      </c>
    </row>
    <row r="742" spans="1:3" ht="14.25" customHeight="1" x14ac:dyDescent="0.25">
      <c r="A742" s="319">
        <v>5270</v>
      </c>
      <c r="B742" s="319" t="s">
        <v>2748</v>
      </c>
      <c r="C742" s="319" t="s">
        <v>9087</v>
      </c>
    </row>
    <row r="743" spans="1:3" ht="14.25" customHeight="1" x14ac:dyDescent="0.25">
      <c r="A743" s="319">
        <v>5271</v>
      </c>
      <c r="B743" s="319" t="s">
        <v>2749</v>
      </c>
      <c r="C743" s="319" t="s">
        <v>9087</v>
      </c>
    </row>
    <row r="744" spans="1:3" ht="14.25" customHeight="1" x14ac:dyDescent="0.25">
      <c r="A744" s="319">
        <v>5272</v>
      </c>
      <c r="B744" s="319" t="s">
        <v>2750</v>
      </c>
      <c r="C744" s="319" t="s">
        <v>9087</v>
      </c>
    </row>
    <row r="745" spans="1:3" ht="14.25" customHeight="1" x14ac:dyDescent="0.25">
      <c r="A745" s="319">
        <v>5273</v>
      </c>
      <c r="B745" s="319" t="s">
        <v>1549</v>
      </c>
      <c r="C745" s="319" t="s">
        <v>9087</v>
      </c>
    </row>
    <row r="746" spans="1:3" ht="14.25" customHeight="1" x14ac:dyDescent="0.25">
      <c r="A746" s="319">
        <v>5274</v>
      </c>
      <c r="B746" s="319" t="s">
        <v>2751</v>
      </c>
      <c r="C746" s="319" t="s">
        <v>9087</v>
      </c>
    </row>
    <row r="747" spans="1:3" ht="14.25" customHeight="1" x14ac:dyDescent="0.25">
      <c r="A747" s="319">
        <v>5275</v>
      </c>
      <c r="B747" s="319" t="s">
        <v>2752</v>
      </c>
      <c r="C747" s="319" t="s">
        <v>9087</v>
      </c>
    </row>
    <row r="748" spans="1:3" ht="14.25" customHeight="1" x14ac:dyDescent="0.25">
      <c r="A748" s="319">
        <v>5276</v>
      </c>
      <c r="B748" s="319" t="s">
        <v>2753</v>
      </c>
      <c r="C748" s="319" t="s">
        <v>9087</v>
      </c>
    </row>
    <row r="749" spans="1:3" ht="14.25" customHeight="1" x14ac:dyDescent="0.25">
      <c r="A749" s="319">
        <v>5277</v>
      </c>
      <c r="B749" s="319" t="s">
        <v>2754</v>
      </c>
      <c r="C749" s="319" t="s">
        <v>9087</v>
      </c>
    </row>
    <row r="750" spans="1:3" ht="14.25" customHeight="1" x14ac:dyDescent="0.25">
      <c r="A750" s="319">
        <v>5278</v>
      </c>
      <c r="B750" s="319" t="s">
        <v>1225</v>
      </c>
      <c r="C750" s="319" t="s">
        <v>9087</v>
      </c>
    </row>
    <row r="751" spans="1:3" ht="14.25" customHeight="1" x14ac:dyDescent="0.25">
      <c r="A751" s="319">
        <v>5279</v>
      </c>
      <c r="B751" s="319" t="s">
        <v>2755</v>
      </c>
      <c r="C751" s="319" t="s">
        <v>9087</v>
      </c>
    </row>
    <row r="752" spans="1:3" ht="14.25" customHeight="1" x14ac:dyDescent="0.25">
      <c r="A752" s="319">
        <v>5280</v>
      </c>
      <c r="B752" s="319" t="s">
        <v>2756</v>
      </c>
      <c r="C752" s="319" t="s">
        <v>9087</v>
      </c>
    </row>
    <row r="753" spans="1:3" ht="14.25" customHeight="1" x14ac:dyDescent="0.25">
      <c r="A753" s="319">
        <v>5281</v>
      </c>
      <c r="B753" s="319" t="s">
        <v>2757</v>
      </c>
      <c r="C753" s="319" t="s">
        <v>9087</v>
      </c>
    </row>
    <row r="754" spans="1:3" ht="14.25" customHeight="1" x14ac:dyDescent="0.25">
      <c r="A754" s="319">
        <v>5282</v>
      </c>
      <c r="B754" s="319" t="s">
        <v>2758</v>
      </c>
      <c r="C754" s="319" t="s">
        <v>9087</v>
      </c>
    </row>
    <row r="755" spans="1:3" ht="14.25" customHeight="1" x14ac:dyDescent="0.25">
      <c r="A755" s="319">
        <v>5283</v>
      </c>
      <c r="B755" s="319" t="s">
        <v>2759</v>
      </c>
      <c r="C755" s="319" t="s">
        <v>9087</v>
      </c>
    </row>
    <row r="756" spans="1:3" ht="14.25" customHeight="1" x14ac:dyDescent="0.25">
      <c r="A756" s="319">
        <v>5284</v>
      </c>
      <c r="B756" s="319" t="s">
        <v>2760</v>
      </c>
      <c r="C756" s="319" t="s">
        <v>9087</v>
      </c>
    </row>
    <row r="757" spans="1:3" ht="14.25" customHeight="1" x14ac:dyDescent="0.25">
      <c r="A757" s="319">
        <v>5285</v>
      </c>
      <c r="B757" s="319" t="s">
        <v>2761</v>
      </c>
      <c r="C757" s="319" t="s">
        <v>9087</v>
      </c>
    </row>
    <row r="758" spans="1:3" ht="14.25" customHeight="1" x14ac:dyDescent="0.25">
      <c r="A758" s="319">
        <v>5286</v>
      </c>
      <c r="B758" s="319" t="s">
        <v>2762</v>
      </c>
      <c r="C758" s="319" t="s">
        <v>9087</v>
      </c>
    </row>
    <row r="759" spans="1:3" ht="14.25" customHeight="1" x14ac:dyDescent="0.25">
      <c r="A759" s="319">
        <v>5287</v>
      </c>
      <c r="B759" s="319" t="s">
        <v>2763</v>
      </c>
      <c r="C759" s="319" t="s">
        <v>9087</v>
      </c>
    </row>
    <row r="760" spans="1:3" ht="14.25" customHeight="1" x14ac:dyDescent="0.25">
      <c r="A760" s="319">
        <v>5288</v>
      </c>
      <c r="B760" s="319" t="s">
        <v>2764</v>
      </c>
      <c r="C760" s="319" t="s">
        <v>9087</v>
      </c>
    </row>
    <row r="761" spans="1:3" ht="14.25" customHeight="1" x14ac:dyDescent="0.25">
      <c r="A761" s="319">
        <v>5289</v>
      </c>
      <c r="B761" s="319" t="s">
        <v>2765</v>
      </c>
      <c r="C761" s="319" t="s">
        <v>9087</v>
      </c>
    </row>
    <row r="762" spans="1:3" ht="14.25" customHeight="1" x14ac:dyDescent="0.25">
      <c r="A762" s="319">
        <v>5290</v>
      </c>
      <c r="B762" s="319" t="s">
        <v>2766</v>
      </c>
      <c r="C762" s="319" t="s">
        <v>9087</v>
      </c>
    </row>
    <row r="763" spans="1:3" ht="14.25" customHeight="1" x14ac:dyDescent="0.25">
      <c r="A763" s="319">
        <v>5291</v>
      </c>
      <c r="B763" s="319" t="s">
        <v>2767</v>
      </c>
      <c r="C763" s="319" t="s">
        <v>9087</v>
      </c>
    </row>
    <row r="764" spans="1:3" ht="14.25" customHeight="1" x14ac:dyDescent="0.25">
      <c r="A764" s="319">
        <v>5292</v>
      </c>
      <c r="B764" s="319" t="s">
        <v>2768</v>
      </c>
      <c r="C764" s="319" t="s">
        <v>9087</v>
      </c>
    </row>
    <row r="765" spans="1:3" ht="14.25" customHeight="1" x14ac:dyDescent="0.25">
      <c r="A765" s="319">
        <v>5293</v>
      </c>
      <c r="B765" s="319" t="s">
        <v>2769</v>
      </c>
      <c r="C765" s="319" t="s">
        <v>9087</v>
      </c>
    </row>
    <row r="766" spans="1:3" ht="14.25" customHeight="1" x14ac:dyDescent="0.25">
      <c r="A766" s="319">
        <v>5294</v>
      </c>
      <c r="B766" s="319" t="s">
        <v>2770</v>
      </c>
      <c r="C766" s="319" t="s">
        <v>9087</v>
      </c>
    </row>
    <row r="767" spans="1:3" ht="14.25" customHeight="1" x14ac:dyDescent="0.25">
      <c r="A767" s="319">
        <v>5295</v>
      </c>
      <c r="B767" s="319" t="s">
        <v>2771</v>
      </c>
      <c r="C767" s="319" t="s">
        <v>9087</v>
      </c>
    </row>
    <row r="768" spans="1:3" ht="14.25" customHeight="1" x14ac:dyDescent="0.25">
      <c r="A768" s="319">
        <v>5296</v>
      </c>
      <c r="B768" s="319" t="s">
        <v>2772</v>
      </c>
      <c r="C768" s="319" t="s">
        <v>9087</v>
      </c>
    </row>
    <row r="769" spans="1:3" ht="14.25" customHeight="1" x14ac:dyDescent="0.25">
      <c r="A769" s="319">
        <v>5297</v>
      </c>
      <c r="B769" s="319" t="s">
        <v>2773</v>
      </c>
      <c r="C769" s="319" t="s">
        <v>9087</v>
      </c>
    </row>
    <row r="770" spans="1:3" ht="14.25" customHeight="1" x14ac:dyDescent="0.25">
      <c r="A770" s="319">
        <v>5298</v>
      </c>
      <c r="B770" s="319" t="s">
        <v>2774</v>
      </c>
      <c r="C770" s="319" t="s">
        <v>9087</v>
      </c>
    </row>
    <row r="771" spans="1:3" ht="14.25" customHeight="1" x14ac:dyDescent="0.25">
      <c r="A771" s="319">
        <v>5299</v>
      </c>
      <c r="B771" s="319" t="s">
        <v>2775</v>
      </c>
      <c r="C771" s="319" t="s">
        <v>9087</v>
      </c>
    </row>
    <row r="772" spans="1:3" ht="14.25" customHeight="1" x14ac:dyDescent="0.25">
      <c r="A772" s="319">
        <v>5300</v>
      </c>
      <c r="B772" s="319" t="s">
        <v>2776</v>
      </c>
      <c r="C772" s="319" t="s">
        <v>9087</v>
      </c>
    </row>
    <row r="773" spans="1:3" ht="14.25" customHeight="1" x14ac:dyDescent="0.25">
      <c r="A773" s="319">
        <v>5301</v>
      </c>
      <c r="B773" s="319" t="s">
        <v>2777</v>
      </c>
      <c r="C773" s="319" t="s">
        <v>9087</v>
      </c>
    </row>
    <row r="774" spans="1:3" ht="14.25" customHeight="1" x14ac:dyDescent="0.25">
      <c r="A774" s="319">
        <v>5302</v>
      </c>
      <c r="B774" s="319" t="s">
        <v>2778</v>
      </c>
      <c r="C774" s="319" t="s">
        <v>9087</v>
      </c>
    </row>
    <row r="775" spans="1:3" ht="14.25" customHeight="1" x14ac:dyDescent="0.25">
      <c r="A775" s="319">
        <v>5303</v>
      </c>
      <c r="B775" s="319" t="s">
        <v>2779</v>
      </c>
      <c r="C775" s="319" t="s">
        <v>9087</v>
      </c>
    </row>
    <row r="776" spans="1:3" ht="14.25" customHeight="1" x14ac:dyDescent="0.25">
      <c r="A776" s="319">
        <v>5304</v>
      </c>
      <c r="B776" s="319" t="s">
        <v>2780</v>
      </c>
      <c r="C776" s="319" t="s">
        <v>9087</v>
      </c>
    </row>
    <row r="777" spans="1:3" ht="14.25" customHeight="1" x14ac:dyDescent="0.25">
      <c r="A777" s="319">
        <v>5305</v>
      </c>
      <c r="B777" s="319" t="s">
        <v>2781</v>
      </c>
      <c r="C777" s="319" t="s">
        <v>9087</v>
      </c>
    </row>
    <row r="778" spans="1:3" ht="14.25" customHeight="1" x14ac:dyDescent="0.25">
      <c r="A778" s="319">
        <v>5306</v>
      </c>
      <c r="B778" s="319" t="s">
        <v>1010</v>
      </c>
      <c r="C778" s="319" t="s">
        <v>9087</v>
      </c>
    </row>
    <row r="779" spans="1:3" ht="14.25" customHeight="1" x14ac:dyDescent="0.25">
      <c r="A779" s="319">
        <v>5307</v>
      </c>
      <c r="B779" s="319" t="s">
        <v>2782</v>
      </c>
      <c r="C779" s="319" t="s">
        <v>9087</v>
      </c>
    </row>
    <row r="780" spans="1:3" ht="14.25" customHeight="1" x14ac:dyDescent="0.25">
      <c r="A780" s="319">
        <v>5308</v>
      </c>
      <c r="B780" s="319" t="s">
        <v>2783</v>
      </c>
      <c r="C780" s="319" t="s">
        <v>9087</v>
      </c>
    </row>
    <row r="781" spans="1:3" ht="14.25" customHeight="1" x14ac:dyDescent="0.25">
      <c r="A781" s="319">
        <v>5309</v>
      </c>
      <c r="B781" s="319" t="s">
        <v>2784</v>
      </c>
      <c r="C781" s="319" t="s">
        <v>9087</v>
      </c>
    </row>
    <row r="782" spans="1:3" ht="14.25" customHeight="1" x14ac:dyDescent="0.25">
      <c r="A782" s="319">
        <v>5310</v>
      </c>
      <c r="B782" s="319" t="s">
        <v>2785</v>
      </c>
      <c r="C782" s="319" t="s">
        <v>9087</v>
      </c>
    </row>
    <row r="783" spans="1:3" ht="14.25" customHeight="1" x14ac:dyDescent="0.25">
      <c r="A783" s="319">
        <v>5311</v>
      </c>
      <c r="B783" s="319" t="s">
        <v>2786</v>
      </c>
      <c r="C783" s="319" t="s">
        <v>9087</v>
      </c>
    </row>
    <row r="784" spans="1:3" ht="14.25" customHeight="1" x14ac:dyDescent="0.25">
      <c r="A784" s="319">
        <v>5312</v>
      </c>
      <c r="B784" s="319" t="s">
        <v>2787</v>
      </c>
      <c r="C784" s="319" t="s">
        <v>9087</v>
      </c>
    </row>
    <row r="785" spans="1:3" ht="14.25" customHeight="1" x14ac:dyDescent="0.25">
      <c r="A785" s="319">
        <v>5313</v>
      </c>
      <c r="B785" s="319" t="s">
        <v>2788</v>
      </c>
      <c r="C785" s="319" t="s">
        <v>9087</v>
      </c>
    </row>
    <row r="786" spans="1:3" ht="14.25" customHeight="1" x14ac:dyDescent="0.25">
      <c r="A786" s="319">
        <v>5314</v>
      </c>
      <c r="B786" s="319" t="s">
        <v>2789</v>
      </c>
      <c r="C786" s="319" t="s">
        <v>9087</v>
      </c>
    </row>
    <row r="787" spans="1:3" ht="14.25" customHeight="1" x14ac:dyDescent="0.25">
      <c r="A787" s="319">
        <v>5315</v>
      </c>
      <c r="B787" s="319" t="s">
        <v>2790</v>
      </c>
      <c r="C787" s="319" t="s">
        <v>9087</v>
      </c>
    </row>
    <row r="788" spans="1:3" ht="14.25" customHeight="1" x14ac:dyDescent="0.25">
      <c r="A788" s="319">
        <v>5316</v>
      </c>
      <c r="B788" s="319" t="s">
        <v>2791</v>
      </c>
      <c r="C788" s="319" t="s">
        <v>9087</v>
      </c>
    </row>
    <row r="789" spans="1:3" ht="14.25" customHeight="1" x14ac:dyDescent="0.25">
      <c r="A789" s="319">
        <v>5317</v>
      </c>
      <c r="B789" s="319" t="s">
        <v>624</v>
      </c>
      <c r="C789" s="319" t="s">
        <v>9087</v>
      </c>
    </row>
    <row r="790" spans="1:3" ht="14.25" customHeight="1" x14ac:dyDescent="0.25">
      <c r="A790" s="319">
        <v>5318</v>
      </c>
      <c r="B790" s="319" t="s">
        <v>2792</v>
      </c>
      <c r="C790" s="319" t="s">
        <v>9087</v>
      </c>
    </row>
    <row r="791" spans="1:3" ht="14.25" customHeight="1" x14ac:dyDescent="0.25">
      <c r="A791" s="319">
        <v>5319</v>
      </c>
      <c r="B791" s="319" t="s">
        <v>2793</v>
      </c>
      <c r="C791" s="319" t="s">
        <v>9087</v>
      </c>
    </row>
    <row r="792" spans="1:3" ht="14.25" customHeight="1" x14ac:dyDescent="0.25">
      <c r="A792" s="319">
        <v>5320</v>
      </c>
      <c r="B792" s="319" t="s">
        <v>2788</v>
      </c>
      <c r="C792" s="319" t="s">
        <v>9087</v>
      </c>
    </row>
    <row r="793" spans="1:3" ht="14.25" customHeight="1" x14ac:dyDescent="0.25">
      <c r="A793" s="319">
        <v>5321</v>
      </c>
      <c r="B793" s="319" t="s">
        <v>2794</v>
      </c>
      <c r="C793" s="319" t="s">
        <v>9087</v>
      </c>
    </row>
    <row r="794" spans="1:3" ht="14.25" customHeight="1" x14ac:dyDescent="0.25">
      <c r="A794" s="319">
        <v>5322</v>
      </c>
      <c r="B794" s="319" t="s">
        <v>2795</v>
      </c>
      <c r="C794" s="319" t="s">
        <v>9087</v>
      </c>
    </row>
    <row r="795" spans="1:3" ht="14.25" customHeight="1" x14ac:dyDescent="0.25">
      <c r="A795" s="319">
        <v>5323</v>
      </c>
      <c r="B795" s="319" t="s">
        <v>2796</v>
      </c>
      <c r="C795" s="319" t="s">
        <v>9087</v>
      </c>
    </row>
    <row r="796" spans="1:3" ht="14.25" customHeight="1" x14ac:dyDescent="0.25">
      <c r="A796" s="319">
        <v>5324</v>
      </c>
      <c r="B796" s="319" t="s">
        <v>2797</v>
      </c>
      <c r="C796" s="319" t="s">
        <v>9087</v>
      </c>
    </row>
    <row r="797" spans="1:3" ht="14.25" customHeight="1" x14ac:dyDescent="0.25">
      <c r="A797" s="319">
        <v>5325</v>
      </c>
      <c r="B797" s="319" t="s">
        <v>2798</v>
      </c>
      <c r="C797" s="319" t="s">
        <v>9087</v>
      </c>
    </row>
    <row r="798" spans="1:3" ht="14.25" customHeight="1" x14ac:dyDescent="0.25">
      <c r="A798" s="319">
        <v>5326</v>
      </c>
      <c r="B798" s="319" t="s">
        <v>2799</v>
      </c>
      <c r="C798" s="319" t="s">
        <v>9087</v>
      </c>
    </row>
    <row r="799" spans="1:3" ht="14.25" customHeight="1" x14ac:dyDescent="0.25">
      <c r="A799" s="319">
        <v>5327</v>
      </c>
      <c r="B799" s="319" t="s">
        <v>2800</v>
      </c>
      <c r="C799" s="319" t="s">
        <v>9087</v>
      </c>
    </row>
    <row r="800" spans="1:3" ht="14.25" customHeight="1" x14ac:dyDescent="0.25">
      <c r="A800" s="319">
        <v>5328</v>
      </c>
      <c r="B800" s="319" t="s">
        <v>2801</v>
      </c>
      <c r="C800" s="319" t="s">
        <v>9087</v>
      </c>
    </row>
    <row r="801" spans="1:3" ht="14.25" customHeight="1" x14ac:dyDescent="0.25">
      <c r="A801" s="319">
        <v>5329</v>
      </c>
      <c r="B801" s="319" t="s">
        <v>2802</v>
      </c>
      <c r="C801" s="319" t="s">
        <v>9087</v>
      </c>
    </row>
    <row r="802" spans="1:3" ht="14.25" customHeight="1" x14ac:dyDescent="0.25">
      <c r="A802" s="319">
        <v>5330</v>
      </c>
      <c r="B802" s="319" t="s">
        <v>2803</v>
      </c>
      <c r="C802" s="319" t="s">
        <v>9087</v>
      </c>
    </row>
    <row r="803" spans="1:3" ht="14.25" customHeight="1" x14ac:dyDescent="0.25">
      <c r="A803" s="319">
        <v>5331</v>
      </c>
      <c r="B803" s="319" t="s">
        <v>2804</v>
      </c>
      <c r="C803" s="319" t="s">
        <v>9087</v>
      </c>
    </row>
    <row r="804" spans="1:3" ht="14.25" customHeight="1" x14ac:dyDescent="0.25">
      <c r="A804" s="319">
        <v>5332</v>
      </c>
      <c r="B804" s="319" t="s">
        <v>2805</v>
      </c>
      <c r="C804" s="319" t="s">
        <v>9087</v>
      </c>
    </row>
    <row r="805" spans="1:3" ht="14.25" customHeight="1" x14ac:dyDescent="0.25">
      <c r="A805" s="319">
        <v>5334</v>
      </c>
      <c r="B805" s="319" t="s">
        <v>2806</v>
      </c>
      <c r="C805" s="319" t="s">
        <v>9087</v>
      </c>
    </row>
    <row r="806" spans="1:3" ht="14.25" customHeight="1" x14ac:dyDescent="0.25">
      <c r="A806" s="319">
        <v>5335</v>
      </c>
      <c r="B806" s="319" t="s">
        <v>2807</v>
      </c>
      <c r="C806" s="319" t="s">
        <v>9087</v>
      </c>
    </row>
    <row r="807" spans="1:3" ht="14.25" customHeight="1" x14ac:dyDescent="0.25">
      <c r="A807" s="319">
        <v>5336</v>
      </c>
      <c r="B807" s="319" t="s">
        <v>2808</v>
      </c>
      <c r="C807" s="319" t="s">
        <v>9087</v>
      </c>
    </row>
    <row r="808" spans="1:3" ht="14.25" customHeight="1" x14ac:dyDescent="0.25">
      <c r="A808" s="319">
        <v>5337</v>
      </c>
      <c r="B808" s="319" t="s">
        <v>2809</v>
      </c>
      <c r="C808" s="319" t="s">
        <v>9087</v>
      </c>
    </row>
    <row r="809" spans="1:3" ht="14.25" customHeight="1" x14ac:dyDescent="0.25">
      <c r="A809" s="319">
        <v>5338</v>
      </c>
      <c r="B809" s="319" t="s">
        <v>2810</v>
      </c>
      <c r="C809" s="319" t="s">
        <v>9087</v>
      </c>
    </row>
    <row r="810" spans="1:3" ht="14.25" customHeight="1" x14ac:dyDescent="0.25">
      <c r="A810" s="319">
        <v>5339</v>
      </c>
      <c r="B810" s="319" t="s">
        <v>2811</v>
      </c>
      <c r="C810" s="319" t="s">
        <v>9087</v>
      </c>
    </row>
    <row r="811" spans="1:3" ht="14.25" customHeight="1" x14ac:dyDescent="0.25">
      <c r="A811" s="319">
        <v>5340</v>
      </c>
      <c r="B811" s="319" t="s">
        <v>2812</v>
      </c>
      <c r="C811" s="319" t="s">
        <v>9087</v>
      </c>
    </row>
    <row r="812" spans="1:3" ht="14.25" customHeight="1" x14ac:dyDescent="0.25">
      <c r="A812" s="319">
        <v>5341</v>
      </c>
      <c r="B812" s="319" t="s">
        <v>2813</v>
      </c>
      <c r="C812" s="319" t="s">
        <v>9087</v>
      </c>
    </row>
    <row r="813" spans="1:3" ht="14.25" customHeight="1" x14ac:dyDescent="0.25">
      <c r="A813" s="319">
        <v>5342</v>
      </c>
      <c r="B813" s="319" t="s">
        <v>2814</v>
      </c>
      <c r="C813" s="319" t="s">
        <v>9087</v>
      </c>
    </row>
    <row r="814" spans="1:3" ht="14.25" customHeight="1" x14ac:dyDescent="0.25">
      <c r="A814" s="319">
        <v>5343</v>
      </c>
      <c r="B814" s="319" t="s">
        <v>2815</v>
      </c>
      <c r="C814" s="319" t="s">
        <v>9087</v>
      </c>
    </row>
    <row r="815" spans="1:3" ht="14.25" customHeight="1" x14ac:dyDescent="0.25">
      <c r="A815" s="319">
        <v>5344</v>
      </c>
      <c r="B815" s="319" t="s">
        <v>2816</v>
      </c>
      <c r="C815" s="319" t="s">
        <v>9087</v>
      </c>
    </row>
    <row r="816" spans="1:3" ht="14.25" customHeight="1" x14ac:dyDescent="0.25">
      <c r="A816" s="319">
        <v>5345</v>
      </c>
      <c r="B816" s="319" t="s">
        <v>2817</v>
      </c>
      <c r="C816" s="319" t="s">
        <v>9087</v>
      </c>
    </row>
    <row r="817" spans="1:3" ht="14.25" customHeight="1" x14ac:dyDescent="0.25">
      <c r="A817" s="319">
        <v>5346</v>
      </c>
      <c r="B817" s="319" t="s">
        <v>2818</v>
      </c>
      <c r="C817" s="319" t="s">
        <v>9087</v>
      </c>
    </row>
    <row r="818" spans="1:3" ht="14.25" customHeight="1" x14ac:dyDescent="0.25">
      <c r="A818" s="319">
        <v>5347</v>
      </c>
      <c r="B818" s="319" t="s">
        <v>2819</v>
      </c>
      <c r="C818" s="319" t="s">
        <v>9087</v>
      </c>
    </row>
    <row r="819" spans="1:3" ht="14.25" customHeight="1" x14ac:dyDescent="0.25">
      <c r="A819" s="319">
        <v>5348</v>
      </c>
      <c r="B819" s="319" t="s">
        <v>2820</v>
      </c>
      <c r="C819" s="319" t="s">
        <v>9087</v>
      </c>
    </row>
    <row r="820" spans="1:3" ht="14.25" customHeight="1" x14ac:dyDescent="0.25">
      <c r="A820" s="319">
        <v>5349</v>
      </c>
      <c r="B820" s="319" t="s">
        <v>2821</v>
      </c>
      <c r="C820" s="319" t="s">
        <v>9087</v>
      </c>
    </row>
    <row r="821" spans="1:3" ht="14.25" customHeight="1" x14ac:dyDescent="0.25">
      <c r="A821" s="319">
        <v>5350</v>
      </c>
      <c r="B821" s="319" t="s">
        <v>2822</v>
      </c>
      <c r="C821" s="319" t="s">
        <v>9087</v>
      </c>
    </row>
    <row r="822" spans="1:3" ht="14.25" customHeight="1" x14ac:dyDescent="0.25">
      <c r="A822" s="319">
        <v>5351</v>
      </c>
      <c r="B822" s="319" t="s">
        <v>2823</v>
      </c>
      <c r="C822" s="319" t="s">
        <v>9087</v>
      </c>
    </row>
    <row r="823" spans="1:3" ht="14.25" customHeight="1" x14ac:dyDescent="0.25">
      <c r="A823" s="319">
        <v>5352</v>
      </c>
      <c r="B823" s="319" t="s">
        <v>2824</v>
      </c>
      <c r="C823" s="319" t="s">
        <v>9087</v>
      </c>
    </row>
    <row r="824" spans="1:3" ht="14.25" customHeight="1" x14ac:dyDescent="0.25">
      <c r="A824" s="319">
        <v>5353</v>
      </c>
      <c r="B824" s="319" t="s">
        <v>2825</v>
      </c>
      <c r="C824" s="319" t="s">
        <v>9087</v>
      </c>
    </row>
    <row r="825" spans="1:3" ht="14.25" customHeight="1" x14ac:dyDescent="0.25">
      <c r="A825" s="319">
        <v>5354</v>
      </c>
      <c r="B825" s="319" t="s">
        <v>2826</v>
      </c>
      <c r="C825" s="319" t="s">
        <v>9087</v>
      </c>
    </row>
    <row r="826" spans="1:3" ht="14.25" customHeight="1" x14ac:dyDescent="0.25">
      <c r="A826" s="319">
        <v>5355</v>
      </c>
      <c r="B826" s="319" t="s">
        <v>2827</v>
      </c>
      <c r="C826" s="319" t="s">
        <v>9087</v>
      </c>
    </row>
    <row r="827" spans="1:3" ht="14.25" customHeight="1" x14ac:dyDescent="0.25">
      <c r="A827" s="319">
        <v>5356</v>
      </c>
      <c r="B827" s="319" t="s">
        <v>2828</v>
      </c>
      <c r="C827" s="319" t="s">
        <v>9087</v>
      </c>
    </row>
    <row r="828" spans="1:3" ht="14.25" customHeight="1" x14ac:dyDescent="0.25">
      <c r="A828" s="319">
        <v>5357</v>
      </c>
      <c r="B828" s="319" t="s">
        <v>2829</v>
      </c>
      <c r="C828" s="319" t="s">
        <v>9087</v>
      </c>
    </row>
    <row r="829" spans="1:3" ht="14.25" customHeight="1" x14ac:dyDescent="0.25">
      <c r="A829" s="319">
        <v>5358</v>
      </c>
      <c r="B829" s="319" t="s">
        <v>2830</v>
      </c>
      <c r="C829" s="319" t="s">
        <v>9087</v>
      </c>
    </row>
    <row r="830" spans="1:3" ht="14.25" customHeight="1" x14ac:dyDescent="0.25">
      <c r="A830" s="319">
        <v>5359</v>
      </c>
      <c r="B830" s="319" t="s">
        <v>2831</v>
      </c>
      <c r="C830" s="319" t="s">
        <v>9087</v>
      </c>
    </row>
    <row r="831" spans="1:3" ht="14.25" customHeight="1" x14ac:dyDescent="0.25">
      <c r="A831" s="319">
        <v>5360</v>
      </c>
      <c r="B831" s="319" t="s">
        <v>2832</v>
      </c>
      <c r="C831" s="319" t="s">
        <v>9087</v>
      </c>
    </row>
    <row r="832" spans="1:3" ht="14.25" customHeight="1" x14ac:dyDescent="0.25">
      <c r="A832" s="319">
        <v>5361</v>
      </c>
      <c r="B832" s="319" t="s">
        <v>2833</v>
      </c>
      <c r="C832" s="319" t="s">
        <v>9087</v>
      </c>
    </row>
    <row r="833" spans="1:3" ht="14.25" customHeight="1" x14ac:dyDescent="0.25">
      <c r="A833" s="319">
        <v>5362</v>
      </c>
      <c r="B833" s="319" t="s">
        <v>2834</v>
      </c>
      <c r="C833" s="319" t="s">
        <v>9087</v>
      </c>
    </row>
    <row r="834" spans="1:3" ht="14.25" customHeight="1" x14ac:dyDescent="0.25">
      <c r="A834" s="319">
        <v>5363</v>
      </c>
      <c r="B834" s="319" t="s">
        <v>2835</v>
      </c>
      <c r="C834" s="319" t="s">
        <v>9087</v>
      </c>
    </row>
    <row r="835" spans="1:3" ht="14.25" customHeight="1" x14ac:dyDescent="0.25">
      <c r="A835" s="319">
        <v>5364</v>
      </c>
      <c r="B835" s="319" t="s">
        <v>2836</v>
      </c>
      <c r="C835" s="319" t="s">
        <v>9087</v>
      </c>
    </row>
    <row r="836" spans="1:3" ht="14.25" customHeight="1" x14ac:dyDescent="0.25">
      <c r="A836" s="319">
        <v>5365</v>
      </c>
      <c r="B836" s="319" t="s">
        <v>2837</v>
      </c>
      <c r="C836" s="319" t="s">
        <v>9087</v>
      </c>
    </row>
    <row r="837" spans="1:3" ht="14.25" customHeight="1" x14ac:dyDescent="0.25">
      <c r="A837" s="319">
        <v>5366</v>
      </c>
      <c r="B837" s="319" t="s">
        <v>2838</v>
      </c>
      <c r="C837" s="319" t="s">
        <v>9087</v>
      </c>
    </row>
    <row r="838" spans="1:3" ht="14.25" customHeight="1" x14ac:dyDescent="0.25">
      <c r="A838" s="319">
        <v>5367</v>
      </c>
      <c r="B838" s="319" t="s">
        <v>2839</v>
      </c>
      <c r="C838" s="319" t="s">
        <v>9087</v>
      </c>
    </row>
    <row r="839" spans="1:3" ht="14.25" customHeight="1" x14ac:dyDescent="0.25">
      <c r="A839" s="319">
        <v>5368</v>
      </c>
      <c r="B839" s="319" t="s">
        <v>2840</v>
      </c>
      <c r="C839" s="319" t="s">
        <v>9087</v>
      </c>
    </row>
    <row r="840" spans="1:3" ht="14.25" customHeight="1" x14ac:dyDescent="0.25">
      <c r="A840" s="319">
        <v>5371</v>
      </c>
      <c r="B840" s="319" t="s">
        <v>2841</v>
      </c>
      <c r="C840" s="319" t="s">
        <v>9087</v>
      </c>
    </row>
    <row r="841" spans="1:3" ht="14.25" customHeight="1" x14ac:dyDescent="0.25">
      <c r="A841" s="319">
        <v>5374</v>
      </c>
      <c r="B841" s="319" t="s">
        <v>2843</v>
      </c>
      <c r="C841" s="319" t="s">
        <v>9087</v>
      </c>
    </row>
    <row r="842" spans="1:3" ht="14.25" customHeight="1" x14ac:dyDescent="0.25">
      <c r="A842" s="319">
        <v>5377</v>
      </c>
      <c r="B842" s="319" t="s">
        <v>2844</v>
      </c>
      <c r="C842" s="319" t="s">
        <v>9087</v>
      </c>
    </row>
    <row r="843" spans="1:3" ht="14.25" customHeight="1" x14ac:dyDescent="0.25">
      <c r="A843" s="319">
        <v>5378</v>
      </c>
      <c r="B843" s="319" t="s">
        <v>2845</v>
      </c>
      <c r="C843" s="319" t="s">
        <v>9087</v>
      </c>
    </row>
    <row r="844" spans="1:3" ht="14.25" customHeight="1" x14ac:dyDescent="0.25">
      <c r="A844" s="319">
        <v>5380</v>
      </c>
      <c r="B844" s="319" t="s">
        <v>2846</v>
      </c>
      <c r="C844" s="319" t="s">
        <v>9087</v>
      </c>
    </row>
    <row r="845" spans="1:3" ht="14.25" customHeight="1" x14ac:dyDescent="0.25">
      <c r="A845" s="319">
        <v>5388</v>
      </c>
      <c r="B845" s="319" t="s">
        <v>2847</v>
      </c>
      <c r="C845" s="319" t="s">
        <v>9087</v>
      </c>
    </row>
    <row r="846" spans="1:3" ht="14.25" customHeight="1" x14ac:dyDescent="0.25">
      <c r="A846" s="319">
        <v>5390</v>
      </c>
      <c r="B846" s="319" t="s">
        <v>2848</v>
      </c>
      <c r="C846" s="319" t="s">
        <v>9087</v>
      </c>
    </row>
    <row r="847" spans="1:3" ht="14.25" customHeight="1" x14ac:dyDescent="0.25">
      <c r="A847" s="319">
        <v>5398</v>
      </c>
      <c r="B847" s="319" t="s">
        <v>2849</v>
      </c>
      <c r="C847" s="319" t="s">
        <v>9087</v>
      </c>
    </row>
    <row r="848" spans="1:3" ht="14.25" customHeight="1" x14ac:dyDescent="0.25">
      <c r="A848" s="319">
        <v>5399</v>
      </c>
      <c r="B848" s="319" t="s">
        <v>2850</v>
      </c>
      <c r="C848" s="319" t="s">
        <v>9087</v>
      </c>
    </row>
    <row r="849" spans="1:3" ht="14.25" customHeight="1" x14ac:dyDescent="0.25">
      <c r="A849" s="319">
        <v>5401</v>
      </c>
      <c r="B849" s="319" t="s">
        <v>2851</v>
      </c>
      <c r="C849" s="319" t="s">
        <v>9087</v>
      </c>
    </row>
    <row r="850" spans="1:3" ht="14.25" customHeight="1" x14ac:dyDescent="0.25">
      <c r="A850" s="319">
        <v>5402</v>
      </c>
      <c r="B850" s="319" t="s">
        <v>2852</v>
      </c>
      <c r="C850" s="319" t="s">
        <v>9087</v>
      </c>
    </row>
    <row r="851" spans="1:3" ht="14.25" customHeight="1" x14ac:dyDescent="0.25">
      <c r="A851" s="319">
        <v>5403</v>
      </c>
      <c r="B851" s="319" t="s">
        <v>2853</v>
      </c>
      <c r="C851" s="319" t="s">
        <v>9087</v>
      </c>
    </row>
    <row r="852" spans="1:3" ht="14.25" customHeight="1" x14ac:dyDescent="0.25">
      <c r="A852" s="319">
        <v>5404</v>
      </c>
      <c r="B852" s="319" t="s">
        <v>2854</v>
      </c>
      <c r="C852" s="319" t="s">
        <v>9087</v>
      </c>
    </row>
    <row r="853" spans="1:3" ht="14.25" customHeight="1" x14ac:dyDescent="0.25">
      <c r="A853" s="319">
        <v>5405</v>
      </c>
      <c r="B853" s="319" t="s">
        <v>2855</v>
      </c>
      <c r="C853" s="319" t="s">
        <v>9087</v>
      </c>
    </row>
    <row r="854" spans="1:3" ht="14.25" customHeight="1" x14ac:dyDescent="0.25">
      <c r="A854" s="319">
        <v>5406</v>
      </c>
      <c r="B854" s="319" t="s">
        <v>2853</v>
      </c>
      <c r="C854" s="319" t="s">
        <v>9087</v>
      </c>
    </row>
    <row r="855" spans="1:3" ht="14.25" customHeight="1" x14ac:dyDescent="0.25">
      <c r="A855" s="319">
        <v>5407</v>
      </c>
      <c r="B855" s="319" t="s">
        <v>2856</v>
      </c>
      <c r="C855" s="319" t="s">
        <v>9087</v>
      </c>
    </row>
    <row r="856" spans="1:3" ht="14.25" customHeight="1" x14ac:dyDescent="0.25">
      <c r="A856" s="319">
        <v>5408</v>
      </c>
      <c r="B856" s="319" t="s">
        <v>9389</v>
      </c>
      <c r="C856" s="319" t="s">
        <v>9087</v>
      </c>
    </row>
    <row r="857" spans="1:3" ht="14.25" customHeight="1" x14ac:dyDescent="0.25">
      <c r="A857" s="319">
        <v>5409</v>
      </c>
      <c r="B857" s="319" t="s">
        <v>2857</v>
      </c>
      <c r="C857" s="319" t="s">
        <v>9087</v>
      </c>
    </row>
    <row r="858" spans="1:3" ht="14.25" customHeight="1" x14ac:dyDescent="0.25">
      <c r="A858" s="319">
        <v>5410</v>
      </c>
      <c r="B858" s="319" t="s">
        <v>2858</v>
      </c>
      <c r="C858" s="319" t="s">
        <v>9087</v>
      </c>
    </row>
    <row r="859" spans="1:3" ht="14.25" customHeight="1" x14ac:dyDescent="0.25">
      <c r="A859" s="319">
        <v>5411</v>
      </c>
      <c r="B859" s="319" t="s">
        <v>2859</v>
      </c>
      <c r="C859" s="319" t="s">
        <v>9087</v>
      </c>
    </row>
    <row r="860" spans="1:3" ht="14.25" customHeight="1" x14ac:dyDescent="0.25">
      <c r="A860" s="319">
        <v>5413</v>
      </c>
      <c r="B860" s="319" t="s">
        <v>2860</v>
      </c>
      <c r="C860" s="319" t="s">
        <v>9087</v>
      </c>
    </row>
    <row r="861" spans="1:3" ht="14.25" customHeight="1" x14ac:dyDescent="0.25">
      <c r="A861" s="319">
        <v>5414</v>
      </c>
      <c r="B861" s="319" t="s">
        <v>2861</v>
      </c>
      <c r="C861" s="319" t="s">
        <v>9087</v>
      </c>
    </row>
    <row r="862" spans="1:3" ht="14.25" customHeight="1" x14ac:dyDescent="0.25">
      <c r="A862" s="319">
        <v>5415</v>
      </c>
      <c r="B862" s="319" t="s">
        <v>2862</v>
      </c>
      <c r="C862" s="319" t="s">
        <v>9087</v>
      </c>
    </row>
    <row r="863" spans="1:3" ht="14.25" customHeight="1" x14ac:dyDescent="0.25">
      <c r="A863" s="319">
        <v>5416</v>
      </c>
      <c r="B863" s="319" t="s">
        <v>2863</v>
      </c>
      <c r="C863" s="319" t="s">
        <v>9087</v>
      </c>
    </row>
    <row r="864" spans="1:3" ht="14.25" customHeight="1" x14ac:dyDescent="0.25">
      <c r="A864" s="319">
        <v>5418</v>
      </c>
      <c r="B864" s="319" t="s">
        <v>2864</v>
      </c>
      <c r="C864" s="319" t="s">
        <v>9087</v>
      </c>
    </row>
    <row r="865" spans="1:3" ht="14.25" customHeight="1" x14ac:dyDescent="0.25">
      <c r="A865" s="319">
        <v>5419</v>
      </c>
      <c r="B865" s="319" t="s">
        <v>2865</v>
      </c>
      <c r="C865" s="319" t="s">
        <v>9087</v>
      </c>
    </row>
    <row r="866" spans="1:3" ht="14.25" customHeight="1" x14ac:dyDescent="0.25">
      <c r="A866" s="319">
        <v>5420</v>
      </c>
      <c r="B866" s="319" t="s">
        <v>2866</v>
      </c>
      <c r="C866" s="319" t="s">
        <v>9087</v>
      </c>
    </row>
    <row r="867" spans="1:3" ht="14.25" customHeight="1" x14ac:dyDescent="0.25">
      <c r="A867" s="319">
        <v>5421</v>
      </c>
      <c r="B867" s="319" t="s">
        <v>2867</v>
      </c>
      <c r="C867" s="319" t="s">
        <v>9087</v>
      </c>
    </row>
    <row r="868" spans="1:3" ht="14.25" customHeight="1" x14ac:dyDescent="0.25">
      <c r="A868" s="319">
        <v>5422</v>
      </c>
      <c r="B868" s="319" t="s">
        <v>2868</v>
      </c>
      <c r="C868" s="319" t="s">
        <v>9087</v>
      </c>
    </row>
    <row r="869" spans="1:3" ht="14.25" customHeight="1" x14ac:dyDescent="0.25">
      <c r="A869" s="319">
        <v>5423</v>
      </c>
      <c r="B869" s="319" t="s">
        <v>2869</v>
      </c>
      <c r="C869" s="319" t="s">
        <v>9087</v>
      </c>
    </row>
    <row r="870" spans="1:3" ht="14.25" customHeight="1" x14ac:dyDescent="0.25">
      <c r="A870" s="319">
        <v>5424</v>
      </c>
      <c r="B870" s="319" t="s">
        <v>2870</v>
      </c>
      <c r="C870" s="319" t="s">
        <v>9087</v>
      </c>
    </row>
    <row r="871" spans="1:3" ht="14.25" customHeight="1" x14ac:dyDescent="0.25">
      <c r="A871" s="319">
        <v>5425</v>
      </c>
      <c r="B871" s="319" t="s">
        <v>2871</v>
      </c>
      <c r="C871" s="319" t="s">
        <v>9087</v>
      </c>
    </row>
    <row r="872" spans="1:3" ht="14.25" customHeight="1" x14ac:dyDescent="0.25">
      <c r="A872" s="319">
        <v>5426</v>
      </c>
      <c r="B872" s="319" t="s">
        <v>2872</v>
      </c>
      <c r="C872" s="319" t="s">
        <v>9087</v>
      </c>
    </row>
    <row r="873" spans="1:3" ht="14.25" customHeight="1" x14ac:dyDescent="0.25">
      <c r="A873" s="319">
        <v>5427</v>
      </c>
      <c r="B873" s="319" t="s">
        <v>2873</v>
      </c>
      <c r="C873" s="319" t="s">
        <v>9087</v>
      </c>
    </row>
    <row r="874" spans="1:3" ht="14.25" customHeight="1" x14ac:dyDescent="0.25">
      <c r="A874" s="319">
        <v>5428</v>
      </c>
      <c r="B874" s="319" t="s">
        <v>2874</v>
      </c>
      <c r="C874" s="319" t="s">
        <v>9087</v>
      </c>
    </row>
    <row r="875" spans="1:3" ht="14.25" customHeight="1" x14ac:dyDescent="0.25">
      <c r="A875" s="319">
        <v>5432</v>
      </c>
      <c r="B875" s="319" t="s">
        <v>2875</v>
      </c>
      <c r="C875" s="319" t="s">
        <v>9087</v>
      </c>
    </row>
    <row r="876" spans="1:3" ht="14.25" customHeight="1" x14ac:dyDescent="0.25">
      <c r="A876" s="319">
        <v>5434</v>
      </c>
      <c r="B876" s="319" t="s">
        <v>2876</v>
      </c>
      <c r="C876" s="319" t="s">
        <v>9087</v>
      </c>
    </row>
    <row r="877" spans="1:3" ht="14.25" customHeight="1" x14ac:dyDescent="0.25">
      <c r="A877" s="319">
        <v>5436</v>
      </c>
      <c r="B877" s="319" t="s">
        <v>2877</v>
      </c>
      <c r="C877" s="319" t="s">
        <v>9087</v>
      </c>
    </row>
    <row r="878" spans="1:3" ht="14.25" customHeight="1" x14ac:dyDescent="0.25">
      <c r="A878" s="319">
        <v>5438</v>
      </c>
      <c r="B878" s="319" t="s">
        <v>2878</v>
      </c>
      <c r="C878" s="319" t="s">
        <v>9087</v>
      </c>
    </row>
    <row r="879" spans="1:3" ht="14.25" customHeight="1" x14ac:dyDescent="0.25">
      <c r="A879" s="319">
        <v>5439</v>
      </c>
      <c r="B879" s="319" t="s">
        <v>2879</v>
      </c>
      <c r="C879" s="319" t="s">
        <v>9087</v>
      </c>
    </row>
    <row r="880" spans="1:3" ht="14.25" customHeight="1" x14ac:dyDescent="0.25">
      <c r="A880" s="319">
        <v>5442</v>
      </c>
      <c r="B880" s="319" t="s">
        <v>2880</v>
      </c>
      <c r="C880" s="319" t="s">
        <v>9087</v>
      </c>
    </row>
    <row r="881" spans="1:3" ht="14.25" customHeight="1" x14ac:dyDescent="0.25">
      <c r="A881" s="319">
        <v>5446</v>
      </c>
      <c r="B881" s="319" t="s">
        <v>2881</v>
      </c>
      <c r="C881" s="319" t="s">
        <v>9087</v>
      </c>
    </row>
    <row r="882" spans="1:3" ht="14.25" customHeight="1" x14ac:dyDescent="0.25">
      <c r="A882" s="319">
        <v>5447</v>
      </c>
      <c r="B882" s="319" t="s">
        <v>2882</v>
      </c>
      <c r="C882" s="319" t="s">
        <v>9087</v>
      </c>
    </row>
    <row r="883" spans="1:3" ht="14.25" customHeight="1" x14ac:dyDescent="0.25">
      <c r="A883" s="319">
        <v>5452</v>
      </c>
      <c r="B883" s="319" t="s">
        <v>9908</v>
      </c>
      <c r="C883" s="319" t="s">
        <v>9087</v>
      </c>
    </row>
    <row r="884" spans="1:3" ht="14.25" customHeight="1" x14ac:dyDescent="0.25">
      <c r="A884" s="319">
        <v>5454</v>
      </c>
      <c r="B884" s="319" t="s">
        <v>2883</v>
      </c>
      <c r="C884" s="319" t="s">
        <v>9087</v>
      </c>
    </row>
    <row r="885" spans="1:3" ht="14.25" customHeight="1" x14ac:dyDescent="0.25">
      <c r="A885" s="319">
        <v>5460</v>
      </c>
      <c r="B885" s="319" t="s">
        <v>2884</v>
      </c>
      <c r="C885" s="319" t="s">
        <v>9087</v>
      </c>
    </row>
    <row r="886" spans="1:3" ht="14.25" customHeight="1" x14ac:dyDescent="0.25">
      <c r="A886" s="319">
        <v>5462</v>
      </c>
      <c r="B886" s="319" t="s">
        <v>2885</v>
      </c>
      <c r="C886" s="319" t="s">
        <v>9087</v>
      </c>
    </row>
    <row r="887" spans="1:3" ht="14.25" customHeight="1" x14ac:dyDescent="0.25">
      <c r="A887" s="319">
        <v>5464</v>
      </c>
      <c r="B887" s="319" t="s">
        <v>2886</v>
      </c>
      <c r="C887" s="319" t="s">
        <v>9087</v>
      </c>
    </row>
    <row r="888" spans="1:3" ht="14.25" customHeight="1" x14ac:dyDescent="0.25">
      <c r="A888" s="319">
        <v>5468</v>
      </c>
      <c r="B888" s="319" t="s">
        <v>9542</v>
      </c>
      <c r="C888" s="319" t="s">
        <v>9087</v>
      </c>
    </row>
    <row r="889" spans="1:3" ht="14.25" customHeight="1" x14ac:dyDescent="0.25">
      <c r="A889" s="319">
        <v>5470</v>
      </c>
      <c r="B889" s="319" t="s">
        <v>2888</v>
      </c>
      <c r="C889" s="319" t="s">
        <v>9087</v>
      </c>
    </row>
    <row r="890" spans="1:3" ht="14.25" customHeight="1" x14ac:dyDescent="0.25">
      <c r="A890" s="319">
        <v>5471</v>
      </c>
      <c r="B890" s="319" t="s">
        <v>2889</v>
      </c>
      <c r="C890" s="319" t="s">
        <v>9087</v>
      </c>
    </row>
    <row r="891" spans="1:3" ht="14.25" customHeight="1" x14ac:dyDescent="0.25">
      <c r="A891" s="319">
        <v>5472</v>
      </c>
      <c r="B891" s="319" t="s">
        <v>2890</v>
      </c>
      <c r="C891" s="319" t="s">
        <v>9087</v>
      </c>
    </row>
    <row r="892" spans="1:3" ht="14.25" customHeight="1" x14ac:dyDescent="0.25">
      <c r="A892" s="319">
        <v>5473</v>
      </c>
      <c r="B892" s="319" t="s">
        <v>2891</v>
      </c>
      <c r="C892" s="319" t="s">
        <v>9087</v>
      </c>
    </row>
    <row r="893" spans="1:3" ht="14.25" customHeight="1" x14ac:dyDescent="0.25">
      <c r="A893" s="319">
        <v>5476</v>
      </c>
      <c r="B893" s="319" t="s">
        <v>2892</v>
      </c>
      <c r="C893" s="319" t="s">
        <v>9087</v>
      </c>
    </row>
    <row r="894" spans="1:3" ht="14.25" customHeight="1" x14ac:dyDescent="0.25">
      <c r="A894" s="319">
        <v>5478</v>
      </c>
      <c r="B894" s="319" t="s">
        <v>2893</v>
      </c>
      <c r="C894" s="319" t="s">
        <v>9087</v>
      </c>
    </row>
    <row r="895" spans="1:3" ht="14.25" customHeight="1" x14ac:dyDescent="0.25">
      <c r="A895" s="319">
        <v>5479</v>
      </c>
      <c r="B895" s="319" t="s">
        <v>2894</v>
      </c>
      <c r="C895" s="319" t="s">
        <v>9087</v>
      </c>
    </row>
    <row r="896" spans="1:3" ht="14.25" customHeight="1" x14ac:dyDescent="0.25">
      <c r="A896" s="319">
        <v>5481</v>
      </c>
      <c r="B896" s="319" t="s">
        <v>2895</v>
      </c>
      <c r="C896" s="319" t="s">
        <v>9087</v>
      </c>
    </row>
    <row r="897" spans="1:3" ht="14.25" customHeight="1" x14ac:dyDescent="0.25">
      <c r="A897" s="319">
        <v>5482</v>
      </c>
      <c r="B897" s="319" t="s">
        <v>2896</v>
      </c>
      <c r="C897" s="319" t="s">
        <v>9087</v>
      </c>
    </row>
    <row r="898" spans="1:3" ht="14.25" customHeight="1" x14ac:dyDescent="0.25">
      <c r="A898" s="319">
        <v>5485</v>
      </c>
      <c r="B898" s="319" t="s">
        <v>9543</v>
      </c>
      <c r="C898" s="319" t="s">
        <v>9087</v>
      </c>
    </row>
    <row r="899" spans="1:3" ht="14.25" customHeight="1" x14ac:dyDescent="0.25">
      <c r="A899" s="319">
        <v>5487</v>
      </c>
      <c r="B899" s="319" t="s">
        <v>2897</v>
      </c>
      <c r="C899" s="319" t="s">
        <v>9087</v>
      </c>
    </row>
    <row r="900" spans="1:3" ht="14.25" customHeight="1" x14ac:dyDescent="0.25">
      <c r="A900" s="319">
        <v>5490</v>
      </c>
      <c r="B900" s="319" t="s">
        <v>2898</v>
      </c>
      <c r="C900" s="319" t="s">
        <v>9087</v>
      </c>
    </row>
    <row r="901" spans="1:3" ht="14.25" customHeight="1" x14ac:dyDescent="0.25">
      <c r="A901" s="319">
        <v>5498</v>
      </c>
      <c r="B901" s="319" t="s">
        <v>2899</v>
      </c>
      <c r="C901" s="319" t="s">
        <v>9087</v>
      </c>
    </row>
    <row r="902" spans="1:3" ht="14.25" customHeight="1" x14ac:dyDescent="0.25">
      <c r="A902" s="319">
        <v>5499</v>
      </c>
      <c r="B902" s="319" t="s">
        <v>9544</v>
      </c>
      <c r="C902" s="319" t="s">
        <v>9087</v>
      </c>
    </row>
    <row r="903" spans="1:3" ht="14.25" customHeight="1" x14ac:dyDescent="0.25">
      <c r="A903" s="319">
        <v>5501</v>
      </c>
      <c r="B903" s="319" t="s">
        <v>2900</v>
      </c>
      <c r="C903" s="319" t="s">
        <v>9087</v>
      </c>
    </row>
    <row r="904" spans="1:3" ht="14.25" customHeight="1" x14ac:dyDescent="0.25">
      <c r="A904" s="319">
        <v>5502</v>
      </c>
      <c r="B904" s="319" t="s">
        <v>9909</v>
      </c>
      <c r="C904" s="319" t="s">
        <v>9087</v>
      </c>
    </row>
    <row r="905" spans="1:3" ht="14.25" customHeight="1" x14ac:dyDescent="0.25">
      <c r="A905" s="319">
        <v>5503</v>
      </c>
      <c r="B905" s="319" t="s">
        <v>2901</v>
      </c>
      <c r="C905" s="319" t="s">
        <v>9087</v>
      </c>
    </row>
    <row r="906" spans="1:3" ht="14.25" customHeight="1" x14ac:dyDescent="0.25">
      <c r="A906" s="319">
        <v>5508</v>
      </c>
      <c r="B906" s="319" t="s">
        <v>2902</v>
      </c>
      <c r="C906" s="319" t="s">
        <v>9087</v>
      </c>
    </row>
    <row r="907" spans="1:3" ht="14.25" customHeight="1" x14ac:dyDescent="0.25">
      <c r="A907" s="319">
        <v>5516</v>
      </c>
      <c r="B907" s="319" t="s">
        <v>2903</v>
      </c>
      <c r="C907" s="319" t="s">
        <v>9087</v>
      </c>
    </row>
    <row r="908" spans="1:3" ht="14.25" customHeight="1" x14ac:dyDescent="0.25">
      <c r="A908" s="319">
        <v>5517</v>
      </c>
      <c r="B908" s="319" t="s">
        <v>2904</v>
      </c>
      <c r="C908" s="319" t="s">
        <v>9087</v>
      </c>
    </row>
    <row r="909" spans="1:3" ht="14.25" customHeight="1" x14ac:dyDescent="0.25">
      <c r="A909" s="319">
        <v>5518</v>
      </c>
      <c r="B909" s="319" t="s">
        <v>2905</v>
      </c>
      <c r="C909" s="319" t="s">
        <v>9087</v>
      </c>
    </row>
    <row r="910" spans="1:3" ht="14.25" customHeight="1" x14ac:dyDescent="0.25">
      <c r="A910" s="319">
        <v>5523</v>
      </c>
      <c r="B910" s="319" t="s">
        <v>2906</v>
      </c>
      <c r="C910" s="319" t="s">
        <v>9087</v>
      </c>
    </row>
    <row r="911" spans="1:3" ht="14.25" customHeight="1" x14ac:dyDescent="0.25">
      <c r="A911" s="319">
        <v>5525</v>
      </c>
      <c r="B911" s="319" t="s">
        <v>9910</v>
      </c>
      <c r="C911" s="319" t="s">
        <v>9087</v>
      </c>
    </row>
    <row r="912" spans="1:3" ht="14.25" customHeight="1" x14ac:dyDescent="0.25">
      <c r="A912" s="319">
        <v>5529</v>
      </c>
      <c r="B912" s="319" t="s">
        <v>2907</v>
      </c>
      <c r="C912" s="319" t="s">
        <v>9087</v>
      </c>
    </row>
    <row r="913" spans="1:3" ht="14.25" customHeight="1" x14ac:dyDescent="0.25">
      <c r="A913" s="319">
        <v>5531</v>
      </c>
      <c r="B913" s="319" t="s">
        <v>2908</v>
      </c>
      <c r="C913" s="319" t="s">
        <v>9087</v>
      </c>
    </row>
    <row r="914" spans="1:3" ht="14.25" customHeight="1" x14ac:dyDescent="0.25">
      <c r="A914" s="319">
        <v>5532</v>
      </c>
      <c r="B914" s="319" t="s">
        <v>2909</v>
      </c>
      <c r="C914" s="319" t="s">
        <v>9087</v>
      </c>
    </row>
    <row r="915" spans="1:3" ht="14.25" customHeight="1" x14ac:dyDescent="0.25">
      <c r="A915" s="319">
        <v>5534</v>
      </c>
      <c r="B915" s="319" t="s">
        <v>2910</v>
      </c>
      <c r="C915" s="319" t="s">
        <v>9087</v>
      </c>
    </row>
    <row r="916" spans="1:3" ht="14.25" customHeight="1" x14ac:dyDescent="0.25">
      <c r="A916" s="319">
        <v>5536</v>
      </c>
      <c r="B916" s="319" t="s">
        <v>2911</v>
      </c>
      <c r="C916" s="319" t="s">
        <v>9087</v>
      </c>
    </row>
    <row r="917" spans="1:3" ht="14.25" customHeight="1" x14ac:dyDescent="0.25">
      <c r="A917" s="319">
        <v>5537</v>
      </c>
      <c r="B917" s="319" t="s">
        <v>2912</v>
      </c>
      <c r="C917" s="319" t="s">
        <v>9087</v>
      </c>
    </row>
    <row r="918" spans="1:3" ht="14.25" customHeight="1" x14ac:dyDescent="0.25">
      <c r="A918" s="319">
        <v>5538</v>
      </c>
      <c r="B918" s="319" t="s">
        <v>2913</v>
      </c>
      <c r="C918" s="319" t="s">
        <v>9087</v>
      </c>
    </row>
    <row r="919" spans="1:3" ht="14.25" customHeight="1" x14ac:dyDescent="0.25">
      <c r="A919" s="319">
        <v>5539</v>
      </c>
      <c r="B919" s="319" t="s">
        <v>2914</v>
      </c>
      <c r="C919" s="319" t="s">
        <v>9087</v>
      </c>
    </row>
    <row r="920" spans="1:3" ht="14.25" customHeight="1" x14ac:dyDescent="0.25">
      <c r="A920" s="319">
        <v>5540</v>
      </c>
      <c r="B920" s="319" t="s">
        <v>1002</v>
      </c>
      <c r="C920" s="319" t="s">
        <v>9087</v>
      </c>
    </row>
    <row r="921" spans="1:3" ht="14.25" customHeight="1" x14ac:dyDescent="0.25">
      <c r="A921" s="319">
        <v>5546</v>
      </c>
      <c r="B921" s="319" t="s">
        <v>2915</v>
      </c>
      <c r="C921" s="319" t="s">
        <v>9087</v>
      </c>
    </row>
    <row r="922" spans="1:3" ht="14.25" customHeight="1" x14ac:dyDescent="0.25">
      <c r="A922" s="319">
        <v>5548</v>
      </c>
      <c r="B922" s="319" t="s">
        <v>2916</v>
      </c>
      <c r="C922" s="319" t="s">
        <v>9087</v>
      </c>
    </row>
    <row r="923" spans="1:3" ht="14.25" customHeight="1" x14ac:dyDescent="0.25">
      <c r="A923" s="319">
        <v>5549</v>
      </c>
      <c r="B923" s="319" t="s">
        <v>2917</v>
      </c>
      <c r="C923" s="319" t="s">
        <v>9087</v>
      </c>
    </row>
    <row r="924" spans="1:3" ht="14.25" customHeight="1" x14ac:dyDescent="0.25">
      <c r="A924" s="319">
        <v>5551</v>
      </c>
      <c r="B924" s="319" t="s">
        <v>2918</v>
      </c>
      <c r="C924" s="319" t="s">
        <v>9087</v>
      </c>
    </row>
    <row r="925" spans="1:3" ht="14.25" customHeight="1" x14ac:dyDescent="0.25">
      <c r="A925" s="319">
        <v>5552</v>
      </c>
      <c r="B925" s="319" t="s">
        <v>2919</v>
      </c>
      <c r="C925" s="319" t="s">
        <v>9087</v>
      </c>
    </row>
    <row r="926" spans="1:3" ht="14.25" customHeight="1" x14ac:dyDescent="0.25">
      <c r="A926" s="319">
        <v>5553</v>
      </c>
      <c r="B926" s="319" t="s">
        <v>2920</v>
      </c>
      <c r="C926" s="319" t="s">
        <v>9087</v>
      </c>
    </row>
    <row r="927" spans="1:3" ht="14.25" customHeight="1" x14ac:dyDescent="0.25">
      <c r="A927" s="319">
        <v>5554</v>
      </c>
      <c r="B927" s="319" t="s">
        <v>2921</v>
      </c>
      <c r="C927" s="319" t="s">
        <v>9087</v>
      </c>
    </row>
    <row r="928" spans="1:3" ht="14.25" customHeight="1" x14ac:dyDescent="0.25">
      <c r="A928" s="319">
        <v>5555</v>
      </c>
      <c r="B928" s="319" t="s">
        <v>2922</v>
      </c>
      <c r="C928" s="319" t="s">
        <v>9087</v>
      </c>
    </row>
    <row r="929" spans="1:3" ht="14.25" customHeight="1" x14ac:dyDescent="0.25">
      <c r="A929" s="319">
        <v>5556</v>
      </c>
      <c r="B929" s="319" t="s">
        <v>2923</v>
      </c>
      <c r="C929" s="319" t="s">
        <v>9087</v>
      </c>
    </row>
    <row r="930" spans="1:3" ht="14.25" customHeight="1" x14ac:dyDescent="0.25">
      <c r="A930" s="319">
        <v>5557</v>
      </c>
      <c r="B930" s="319" t="s">
        <v>2924</v>
      </c>
      <c r="C930" s="319" t="s">
        <v>9087</v>
      </c>
    </row>
    <row r="931" spans="1:3" ht="14.25" customHeight="1" x14ac:dyDescent="0.25">
      <c r="A931" s="319">
        <v>5558</v>
      </c>
      <c r="B931" s="319" t="s">
        <v>2925</v>
      </c>
      <c r="C931" s="319" t="s">
        <v>9087</v>
      </c>
    </row>
    <row r="932" spans="1:3" ht="14.25" customHeight="1" x14ac:dyDescent="0.25">
      <c r="A932" s="319">
        <v>5559</v>
      </c>
      <c r="B932" s="319" t="s">
        <v>2926</v>
      </c>
      <c r="C932" s="319" t="s">
        <v>9087</v>
      </c>
    </row>
    <row r="933" spans="1:3" ht="14.25" customHeight="1" x14ac:dyDescent="0.25">
      <c r="A933" s="319">
        <v>5560</v>
      </c>
      <c r="B933" s="319" t="s">
        <v>2927</v>
      </c>
      <c r="C933" s="319" t="s">
        <v>9087</v>
      </c>
    </row>
    <row r="934" spans="1:3" ht="14.25" customHeight="1" x14ac:dyDescent="0.25">
      <c r="A934" s="319">
        <v>5561</v>
      </c>
      <c r="B934" s="319" t="s">
        <v>2928</v>
      </c>
      <c r="C934" s="319" t="s">
        <v>9087</v>
      </c>
    </row>
    <row r="935" spans="1:3" ht="14.25" customHeight="1" x14ac:dyDescent="0.25">
      <c r="A935" s="319">
        <v>5562</v>
      </c>
      <c r="B935" s="319" t="s">
        <v>2929</v>
      </c>
      <c r="C935" s="319" t="s">
        <v>9087</v>
      </c>
    </row>
    <row r="936" spans="1:3" ht="14.25" customHeight="1" x14ac:dyDescent="0.25">
      <c r="A936" s="319">
        <v>5563</v>
      </c>
      <c r="B936" s="319" t="s">
        <v>2930</v>
      </c>
      <c r="C936" s="319" t="s">
        <v>9087</v>
      </c>
    </row>
    <row r="937" spans="1:3" ht="14.25" customHeight="1" x14ac:dyDescent="0.25">
      <c r="A937" s="319">
        <v>5564</v>
      </c>
      <c r="B937" s="319" t="s">
        <v>2931</v>
      </c>
      <c r="C937" s="319" t="s">
        <v>9087</v>
      </c>
    </row>
    <row r="938" spans="1:3" ht="14.25" customHeight="1" x14ac:dyDescent="0.25">
      <c r="A938" s="319">
        <v>5565</v>
      </c>
      <c r="B938" s="319" t="s">
        <v>2932</v>
      </c>
      <c r="C938" s="319" t="s">
        <v>9087</v>
      </c>
    </row>
    <row r="939" spans="1:3" ht="14.25" customHeight="1" x14ac:dyDescent="0.25">
      <c r="A939" s="319">
        <v>5566</v>
      </c>
      <c r="B939" s="319" t="s">
        <v>9390</v>
      </c>
      <c r="C939" s="319" t="s">
        <v>9087</v>
      </c>
    </row>
    <row r="940" spans="1:3" ht="14.25" customHeight="1" x14ac:dyDescent="0.25">
      <c r="A940" s="319">
        <v>5567</v>
      </c>
      <c r="B940" s="319" t="s">
        <v>2933</v>
      </c>
      <c r="C940" s="319" t="s">
        <v>9087</v>
      </c>
    </row>
    <row r="941" spans="1:3" ht="14.25" customHeight="1" x14ac:dyDescent="0.25">
      <c r="A941" s="319">
        <v>5568</v>
      </c>
      <c r="B941" s="319" t="s">
        <v>2934</v>
      </c>
      <c r="C941" s="319" t="s">
        <v>9087</v>
      </c>
    </row>
    <row r="942" spans="1:3" ht="14.25" customHeight="1" x14ac:dyDescent="0.25">
      <c r="A942" s="319">
        <v>5569</v>
      </c>
      <c r="B942" s="319" t="s">
        <v>2935</v>
      </c>
      <c r="C942" s="319" t="s">
        <v>9087</v>
      </c>
    </row>
    <row r="943" spans="1:3" ht="14.25" customHeight="1" x14ac:dyDescent="0.25">
      <c r="A943" s="319">
        <v>5570</v>
      </c>
      <c r="B943" s="319" t="s">
        <v>2936</v>
      </c>
      <c r="C943" s="319" t="s">
        <v>9087</v>
      </c>
    </row>
    <row r="944" spans="1:3" ht="14.25" customHeight="1" x14ac:dyDescent="0.25">
      <c r="A944" s="319">
        <v>5571</v>
      </c>
      <c r="B944" s="319" t="s">
        <v>2937</v>
      </c>
      <c r="C944" s="319" t="s">
        <v>9087</v>
      </c>
    </row>
    <row r="945" spans="1:3" ht="14.25" customHeight="1" x14ac:dyDescent="0.25">
      <c r="A945" s="319">
        <v>5572</v>
      </c>
      <c r="B945" s="319" t="s">
        <v>2938</v>
      </c>
      <c r="C945" s="319" t="s">
        <v>9087</v>
      </c>
    </row>
    <row r="946" spans="1:3" ht="14.25" customHeight="1" x14ac:dyDescent="0.25">
      <c r="A946" s="319">
        <v>5573</v>
      </c>
      <c r="B946" s="319" t="s">
        <v>2939</v>
      </c>
      <c r="C946" s="319" t="s">
        <v>9087</v>
      </c>
    </row>
    <row r="947" spans="1:3" ht="14.25" customHeight="1" x14ac:dyDescent="0.25">
      <c r="A947" s="319">
        <v>5574</v>
      </c>
      <c r="B947" s="319" t="s">
        <v>2940</v>
      </c>
      <c r="C947" s="319" t="s">
        <v>9087</v>
      </c>
    </row>
    <row r="948" spans="1:3" ht="14.25" customHeight="1" x14ac:dyDescent="0.25">
      <c r="A948" s="319">
        <v>5575</v>
      </c>
      <c r="B948" s="319" t="s">
        <v>2941</v>
      </c>
      <c r="C948" s="319" t="s">
        <v>9087</v>
      </c>
    </row>
    <row r="949" spans="1:3" ht="14.25" customHeight="1" x14ac:dyDescent="0.25">
      <c r="A949" s="319">
        <v>5576</v>
      </c>
      <c r="B949" s="319" t="s">
        <v>2942</v>
      </c>
      <c r="C949" s="319" t="s">
        <v>9087</v>
      </c>
    </row>
    <row r="950" spans="1:3" ht="14.25" customHeight="1" x14ac:dyDescent="0.25">
      <c r="A950" s="319">
        <v>5577</v>
      </c>
      <c r="B950" s="319" t="s">
        <v>2943</v>
      </c>
      <c r="C950" s="319" t="s">
        <v>9087</v>
      </c>
    </row>
    <row r="951" spans="1:3" ht="14.25" customHeight="1" x14ac:dyDescent="0.25">
      <c r="A951" s="319">
        <v>5578</v>
      </c>
      <c r="B951" s="319" t="s">
        <v>2944</v>
      </c>
      <c r="C951" s="319" t="s">
        <v>9087</v>
      </c>
    </row>
    <row r="952" spans="1:3" ht="14.25" customHeight="1" x14ac:dyDescent="0.25">
      <c r="A952" s="319">
        <v>5579</v>
      </c>
      <c r="B952" s="319" t="s">
        <v>2945</v>
      </c>
      <c r="C952" s="319" t="s">
        <v>9087</v>
      </c>
    </row>
    <row r="953" spans="1:3" ht="14.25" customHeight="1" x14ac:dyDescent="0.25">
      <c r="A953" s="319">
        <v>5580</v>
      </c>
      <c r="B953" s="319" t="s">
        <v>2946</v>
      </c>
      <c r="C953" s="319" t="s">
        <v>9087</v>
      </c>
    </row>
    <row r="954" spans="1:3" ht="14.25" customHeight="1" x14ac:dyDescent="0.25">
      <c r="A954" s="319">
        <v>5581</v>
      </c>
      <c r="B954" s="319" t="s">
        <v>2947</v>
      </c>
      <c r="C954" s="319" t="s">
        <v>9087</v>
      </c>
    </row>
    <row r="955" spans="1:3" ht="14.25" customHeight="1" x14ac:dyDescent="0.25">
      <c r="A955" s="319">
        <v>5582</v>
      </c>
      <c r="B955" s="319" t="s">
        <v>2948</v>
      </c>
      <c r="C955" s="319" t="s">
        <v>9087</v>
      </c>
    </row>
    <row r="956" spans="1:3" ht="14.25" customHeight="1" x14ac:dyDescent="0.25">
      <c r="A956" s="319">
        <v>5583</v>
      </c>
      <c r="B956" s="319" t="s">
        <v>2949</v>
      </c>
      <c r="C956" s="319" t="s">
        <v>9087</v>
      </c>
    </row>
    <row r="957" spans="1:3" ht="14.25" customHeight="1" x14ac:dyDescent="0.25">
      <c r="A957" s="319">
        <v>5584</v>
      </c>
      <c r="B957" s="319" t="s">
        <v>2950</v>
      </c>
      <c r="C957" s="319" t="s">
        <v>9087</v>
      </c>
    </row>
    <row r="958" spans="1:3" ht="14.25" customHeight="1" x14ac:dyDescent="0.25">
      <c r="A958" s="319">
        <v>5585</v>
      </c>
      <c r="B958" s="319" t="s">
        <v>2951</v>
      </c>
      <c r="C958" s="319" t="s">
        <v>9087</v>
      </c>
    </row>
    <row r="959" spans="1:3" ht="14.25" customHeight="1" x14ac:dyDescent="0.25">
      <c r="A959" s="319">
        <v>5589</v>
      </c>
      <c r="B959" s="319" t="s">
        <v>2952</v>
      </c>
      <c r="C959" s="319" t="s">
        <v>9087</v>
      </c>
    </row>
    <row r="960" spans="1:3" ht="14.25" customHeight="1" x14ac:dyDescent="0.25">
      <c r="A960" s="319">
        <v>5591</v>
      </c>
      <c r="B960" s="319" t="s">
        <v>2953</v>
      </c>
      <c r="C960" s="319" t="s">
        <v>9087</v>
      </c>
    </row>
    <row r="961" spans="1:3" ht="14.25" customHeight="1" x14ac:dyDescent="0.25">
      <c r="A961" s="319">
        <v>5592</v>
      </c>
      <c r="B961" s="319" t="s">
        <v>2954</v>
      </c>
      <c r="C961" s="319" t="s">
        <v>9087</v>
      </c>
    </row>
    <row r="962" spans="1:3" ht="14.25" customHeight="1" x14ac:dyDescent="0.25">
      <c r="A962" s="319">
        <v>5593</v>
      </c>
      <c r="B962" s="319" t="s">
        <v>2955</v>
      </c>
      <c r="C962" s="319" t="s">
        <v>9087</v>
      </c>
    </row>
    <row r="963" spans="1:3" ht="14.25" customHeight="1" x14ac:dyDescent="0.25">
      <c r="A963" s="319">
        <v>5594</v>
      </c>
      <c r="B963" s="319" t="s">
        <v>2956</v>
      </c>
      <c r="C963" s="319" t="s">
        <v>9087</v>
      </c>
    </row>
    <row r="964" spans="1:3" ht="14.25" customHeight="1" x14ac:dyDescent="0.25">
      <c r="A964" s="319">
        <v>5595</v>
      </c>
      <c r="B964" s="319" t="s">
        <v>2957</v>
      </c>
      <c r="C964" s="319" t="s">
        <v>9090</v>
      </c>
    </row>
    <row r="965" spans="1:3" ht="14.25" customHeight="1" x14ac:dyDescent="0.25">
      <c r="A965" s="319">
        <v>5599</v>
      </c>
      <c r="B965" s="319" t="s">
        <v>9545</v>
      </c>
      <c r="C965" s="319" t="s">
        <v>9087</v>
      </c>
    </row>
    <row r="966" spans="1:3" ht="14.25" customHeight="1" x14ac:dyDescent="0.25">
      <c r="A966" s="319">
        <v>5601</v>
      </c>
      <c r="B966" s="319" t="s">
        <v>2958</v>
      </c>
      <c r="C966" s="319" t="s">
        <v>9087</v>
      </c>
    </row>
    <row r="967" spans="1:3" ht="14.25" customHeight="1" x14ac:dyDescent="0.25">
      <c r="A967" s="319">
        <v>5602</v>
      </c>
      <c r="B967" s="319" t="s">
        <v>2959</v>
      </c>
      <c r="C967" s="319" t="s">
        <v>9087</v>
      </c>
    </row>
    <row r="968" spans="1:3" ht="14.25" customHeight="1" x14ac:dyDescent="0.25">
      <c r="A968" s="319">
        <v>5611</v>
      </c>
      <c r="B968" s="319" t="s">
        <v>2960</v>
      </c>
      <c r="C968" s="319" t="s">
        <v>9087</v>
      </c>
    </row>
    <row r="969" spans="1:3" ht="14.25" customHeight="1" x14ac:dyDescent="0.25">
      <c r="A969" s="319">
        <v>5613</v>
      </c>
      <c r="B969" s="319" t="s">
        <v>2961</v>
      </c>
      <c r="C969" s="319" t="s">
        <v>9087</v>
      </c>
    </row>
    <row r="970" spans="1:3" ht="14.25" customHeight="1" x14ac:dyDescent="0.25">
      <c r="A970" s="319">
        <v>5615</v>
      </c>
      <c r="B970" s="319" t="s">
        <v>2962</v>
      </c>
      <c r="C970" s="319" t="s">
        <v>9087</v>
      </c>
    </row>
    <row r="971" spans="1:3" ht="14.25" customHeight="1" x14ac:dyDescent="0.25">
      <c r="A971" s="319">
        <v>5618</v>
      </c>
      <c r="B971" s="319" t="s">
        <v>2963</v>
      </c>
      <c r="C971" s="319" t="s">
        <v>9087</v>
      </c>
    </row>
    <row r="972" spans="1:3" ht="14.25" customHeight="1" x14ac:dyDescent="0.25">
      <c r="A972" s="319">
        <v>5620</v>
      </c>
      <c r="B972" s="319" t="s">
        <v>2964</v>
      </c>
      <c r="C972" s="319" t="s">
        <v>9087</v>
      </c>
    </row>
    <row r="973" spans="1:3" ht="14.25" customHeight="1" x14ac:dyDescent="0.25">
      <c r="A973" s="319">
        <v>5621</v>
      </c>
      <c r="B973" s="319" t="s">
        <v>2965</v>
      </c>
      <c r="C973" s="319" t="s">
        <v>9087</v>
      </c>
    </row>
    <row r="974" spans="1:3" ht="14.25" customHeight="1" x14ac:dyDescent="0.25">
      <c r="A974" s="319">
        <v>5624</v>
      </c>
      <c r="B974" s="319" t="s">
        <v>2966</v>
      </c>
      <c r="C974" s="319" t="s">
        <v>9087</v>
      </c>
    </row>
    <row r="975" spans="1:3" ht="14.25" customHeight="1" x14ac:dyDescent="0.25">
      <c r="A975" s="319">
        <v>5626</v>
      </c>
      <c r="B975" s="319" t="s">
        <v>2967</v>
      </c>
      <c r="C975" s="319" t="s">
        <v>9087</v>
      </c>
    </row>
    <row r="976" spans="1:3" ht="14.25" customHeight="1" x14ac:dyDescent="0.25">
      <c r="A976" s="319">
        <v>5627</v>
      </c>
      <c r="B976" s="319" t="s">
        <v>2968</v>
      </c>
      <c r="C976" s="319" t="s">
        <v>9087</v>
      </c>
    </row>
    <row r="977" spans="1:3" ht="14.25" customHeight="1" x14ac:dyDescent="0.25">
      <c r="A977" s="319">
        <v>5628</v>
      </c>
      <c r="B977" s="319" t="s">
        <v>2969</v>
      </c>
      <c r="C977" s="319" t="s">
        <v>9087</v>
      </c>
    </row>
    <row r="978" spans="1:3" ht="14.25" customHeight="1" x14ac:dyDescent="0.25">
      <c r="A978" s="319">
        <v>5629</v>
      </c>
      <c r="B978" s="319" t="s">
        <v>2970</v>
      </c>
      <c r="C978" s="319" t="s">
        <v>9087</v>
      </c>
    </row>
    <row r="979" spans="1:3" ht="14.25" customHeight="1" x14ac:dyDescent="0.25">
      <c r="A979" s="319">
        <v>5630</v>
      </c>
      <c r="B979" s="319" t="s">
        <v>2971</v>
      </c>
      <c r="C979" s="319" t="s">
        <v>9087</v>
      </c>
    </row>
    <row r="980" spans="1:3" ht="14.25" customHeight="1" x14ac:dyDescent="0.25">
      <c r="A980" s="319">
        <v>5631</v>
      </c>
      <c r="B980" s="319" t="s">
        <v>2972</v>
      </c>
      <c r="C980" s="319" t="s">
        <v>9087</v>
      </c>
    </row>
    <row r="981" spans="1:3" ht="14.25" customHeight="1" x14ac:dyDescent="0.25">
      <c r="A981" s="319">
        <v>5632</v>
      </c>
      <c r="B981" s="319" t="s">
        <v>2973</v>
      </c>
      <c r="C981" s="319" t="s">
        <v>9087</v>
      </c>
    </row>
    <row r="982" spans="1:3" ht="14.25" customHeight="1" x14ac:dyDescent="0.25">
      <c r="A982" s="319">
        <v>5633</v>
      </c>
      <c r="B982" s="319" t="s">
        <v>2974</v>
      </c>
      <c r="C982" s="319" t="s">
        <v>9087</v>
      </c>
    </row>
    <row r="983" spans="1:3" ht="14.25" customHeight="1" x14ac:dyDescent="0.25">
      <c r="A983" s="319">
        <v>5634</v>
      </c>
      <c r="B983" s="319" t="s">
        <v>2975</v>
      </c>
      <c r="C983" s="319" t="s">
        <v>9087</v>
      </c>
    </row>
    <row r="984" spans="1:3" ht="14.25" customHeight="1" x14ac:dyDescent="0.25">
      <c r="A984" s="319">
        <v>5635</v>
      </c>
      <c r="B984" s="319" t="s">
        <v>2976</v>
      </c>
      <c r="C984" s="319" t="s">
        <v>9087</v>
      </c>
    </row>
    <row r="985" spans="1:3" ht="14.25" customHeight="1" x14ac:dyDescent="0.25">
      <c r="A985" s="319">
        <v>5636</v>
      </c>
      <c r="B985" s="319" t="s">
        <v>2977</v>
      </c>
      <c r="C985" s="319" t="s">
        <v>9087</v>
      </c>
    </row>
    <row r="986" spans="1:3" ht="14.25" customHeight="1" x14ac:dyDescent="0.25">
      <c r="A986" s="319">
        <v>5637</v>
      </c>
      <c r="B986" s="319" t="s">
        <v>2978</v>
      </c>
      <c r="C986" s="319" t="s">
        <v>9087</v>
      </c>
    </row>
    <row r="987" spans="1:3" ht="14.25" customHeight="1" x14ac:dyDescent="0.25">
      <c r="A987" s="319">
        <v>5638</v>
      </c>
      <c r="B987" s="319" t="s">
        <v>2979</v>
      </c>
      <c r="C987" s="319" t="s">
        <v>9087</v>
      </c>
    </row>
    <row r="988" spans="1:3" ht="14.25" customHeight="1" x14ac:dyDescent="0.25">
      <c r="A988" s="319">
        <v>5639</v>
      </c>
      <c r="B988" s="319" t="s">
        <v>2980</v>
      </c>
      <c r="C988" s="319" t="s">
        <v>9087</v>
      </c>
    </row>
    <row r="989" spans="1:3" ht="14.25" customHeight="1" x14ac:dyDescent="0.25">
      <c r="A989" s="319">
        <v>5640</v>
      </c>
      <c r="B989" s="319" t="s">
        <v>2981</v>
      </c>
      <c r="C989" s="319" t="s">
        <v>9087</v>
      </c>
    </row>
    <row r="990" spans="1:3" ht="14.25" customHeight="1" x14ac:dyDescent="0.25">
      <c r="A990" s="319">
        <v>5641</v>
      </c>
      <c r="B990" s="319" t="s">
        <v>2982</v>
      </c>
      <c r="C990" s="319" t="s">
        <v>9087</v>
      </c>
    </row>
    <row r="991" spans="1:3" ht="14.25" customHeight="1" x14ac:dyDescent="0.25">
      <c r="A991" s="319">
        <v>5642</v>
      </c>
      <c r="B991" s="319" t="s">
        <v>2983</v>
      </c>
      <c r="C991" s="319" t="s">
        <v>9087</v>
      </c>
    </row>
    <row r="992" spans="1:3" ht="14.25" customHeight="1" x14ac:dyDescent="0.25">
      <c r="A992" s="319">
        <v>5643</v>
      </c>
      <c r="B992" s="319" t="s">
        <v>2984</v>
      </c>
      <c r="C992" s="319" t="s">
        <v>9087</v>
      </c>
    </row>
    <row r="993" spans="1:3" ht="14.25" customHeight="1" x14ac:dyDescent="0.25">
      <c r="A993" s="319">
        <v>5644</v>
      </c>
      <c r="B993" s="319" t="s">
        <v>2985</v>
      </c>
      <c r="C993" s="319" t="s">
        <v>9087</v>
      </c>
    </row>
    <row r="994" spans="1:3" ht="14.25" customHeight="1" x14ac:dyDescent="0.25">
      <c r="A994" s="319">
        <v>5645</v>
      </c>
      <c r="B994" s="319" t="s">
        <v>2986</v>
      </c>
      <c r="C994" s="319" t="s">
        <v>9087</v>
      </c>
    </row>
    <row r="995" spans="1:3" ht="14.25" customHeight="1" x14ac:dyDescent="0.25">
      <c r="A995" s="319">
        <v>5646</v>
      </c>
      <c r="B995" s="319" t="s">
        <v>2987</v>
      </c>
      <c r="C995" s="319" t="s">
        <v>9087</v>
      </c>
    </row>
    <row r="996" spans="1:3" ht="14.25" customHeight="1" x14ac:dyDescent="0.25">
      <c r="A996" s="319">
        <v>5647</v>
      </c>
      <c r="B996" s="319" t="s">
        <v>2988</v>
      </c>
      <c r="C996" s="319" t="s">
        <v>9087</v>
      </c>
    </row>
    <row r="997" spans="1:3" ht="14.25" customHeight="1" x14ac:dyDescent="0.25">
      <c r="A997" s="319">
        <v>5648</v>
      </c>
      <c r="B997" s="319" t="s">
        <v>2989</v>
      </c>
      <c r="C997" s="319" t="s">
        <v>9087</v>
      </c>
    </row>
    <row r="998" spans="1:3" ht="14.25" customHeight="1" x14ac:dyDescent="0.25">
      <c r="A998" s="319">
        <v>5649</v>
      </c>
      <c r="B998" s="319" t="s">
        <v>2990</v>
      </c>
      <c r="C998" s="319" t="s">
        <v>9087</v>
      </c>
    </row>
    <row r="999" spans="1:3" ht="14.25" customHeight="1" x14ac:dyDescent="0.25">
      <c r="A999" s="319">
        <v>5650</v>
      </c>
      <c r="B999" s="319" t="s">
        <v>2991</v>
      </c>
      <c r="C999" s="319" t="s">
        <v>9087</v>
      </c>
    </row>
    <row r="1000" spans="1:3" ht="14.25" customHeight="1" x14ac:dyDescent="0.25">
      <c r="A1000" s="319">
        <v>5651</v>
      </c>
      <c r="B1000" s="319" t="s">
        <v>2992</v>
      </c>
      <c r="C1000" s="319" t="s">
        <v>9087</v>
      </c>
    </row>
    <row r="1001" spans="1:3" ht="14.25" customHeight="1" x14ac:dyDescent="0.25">
      <c r="A1001" s="319">
        <v>5652</v>
      </c>
      <c r="B1001" s="319" t="s">
        <v>2993</v>
      </c>
      <c r="C1001" s="319" t="s">
        <v>9087</v>
      </c>
    </row>
    <row r="1002" spans="1:3" ht="14.25" customHeight="1" x14ac:dyDescent="0.25">
      <c r="A1002" s="319">
        <v>5654</v>
      </c>
      <c r="B1002" s="319" t="s">
        <v>2994</v>
      </c>
      <c r="C1002" s="319" t="s">
        <v>9087</v>
      </c>
    </row>
    <row r="1003" spans="1:3" ht="14.25" customHeight="1" x14ac:dyDescent="0.25">
      <c r="A1003" s="319">
        <v>5655</v>
      </c>
      <c r="B1003" s="319" t="s">
        <v>2995</v>
      </c>
      <c r="C1003" s="319" t="s">
        <v>9087</v>
      </c>
    </row>
    <row r="1004" spans="1:3" ht="14.25" customHeight="1" x14ac:dyDescent="0.25">
      <c r="A1004" s="319">
        <v>5656</v>
      </c>
      <c r="B1004" s="319" t="s">
        <v>2996</v>
      </c>
      <c r="C1004" s="319" t="s">
        <v>9087</v>
      </c>
    </row>
    <row r="1005" spans="1:3" ht="14.25" customHeight="1" x14ac:dyDescent="0.25">
      <c r="A1005" s="319">
        <v>5657</v>
      </c>
      <c r="B1005" s="319" t="s">
        <v>2997</v>
      </c>
      <c r="C1005" s="319" t="s">
        <v>9087</v>
      </c>
    </row>
    <row r="1006" spans="1:3" ht="14.25" customHeight="1" x14ac:dyDescent="0.25">
      <c r="A1006" s="319">
        <v>5658</v>
      </c>
      <c r="B1006" s="319" t="s">
        <v>2998</v>
      </c>
      <c r="C1006" s="319" t="s">
        <v>9087</v>
      </c>
    </row>
    <row r="1007" spans="1:3" ht="14.25" customHeight="1" x14ac:dyDescent="0.25">
      <c r="A1007" s="319">
        <v>5659</v>
      </c>
      <c r="B1007" s="319" t="s">
        <v>2999</v>
      </c>
      <c r="C1007" s="319" t="s">
        <v>9087</v>
      </c>
    </row>
    <row r="1008" spans="1:3" ht="14.25" customHeight="1" x14ac:dyDescent="0.25">
      <c r="A1008" s="319">
        <v>5660</v>
      </c>
      <c r="B1008" s="319" t="s">
        <v>3000</v>
      </c>
      <c r="C1008" s="319" t="s">
        <v>9087</v>
      </c>
    </row>
    <row r="1009" spans="1:3" ht="14.25" customHeight="1" x14ac:dyDescent="0.25">
      <c r="A1009" s="319">
        <v>5661</v>
      </c>
      <c r="B1009" s="319" t="s">
        <v>3001</v>
      </c>
      <c r="C1009" s="319" t="s">
        <v>9087</v>
      </c>
    </row>
    <row r="1010" spans="1:3" ht="14.25" customHeight="1" x14ac:dyDescent="0.25">
      <c r="A1010" s="319">
        <v>5662</v>
      </c>
      <c r="B1010" s="319" t="s">
        <v>3002</v>
      </c>
      <c r="C1010" s="319" t="s">
        <v>9087</v>
      </c>
    </row>
    <row r="1011" spans="1:3" ht="14.25" customHeight="1" x14ac:dyDescent="0.25">
      <c r="A1011" s="319">
        <v>5663</v>
      </c>
      <c r="B1011" s="319" t="s">
        <v>3003</v>
      </c>
      <c r="C1011" s="319" t="s">
        <v>9087</v>
      </c>
    </row>
    <row r="1012" spans="1:3" ht="14.25" customHeight="1" x14ac:dyDescent="0.25">
      <c r="A1012" s="319">
        <v>5664</v>
      </c>
      <c r="B1012" s="319" t="s">
        <v>3004</v>
      </c>
      <c r="C1012" s="319" t="s">
        <v>9087</v>
      </c>
    </row>
    <row r="1013" spans="1:3" ht="14.25" customHeight="1" x14ac:dyDescent="0.25">
      <c r="A1013" s="319">
        <v>5665</v>
      </c>
      <c r="B1013" s="319" t="s">
        <v>3005</v>
      </c>
      <c r="C1013" s="319" t="s">
        <v>9087</v>
      </c>
    </row>
    <row r="1014" spans="1:3" ht="14.25" customHeight="1" x14ac:dyDescent="0.25">
      <c r="A1014" s="319">
        <v>5666</v>
      </c>
      <c r="B1014" s="319" t="s">
        <v>3006</v>
      </c>
      <c r="C1014" s="319" t="s">
        <v>9087</v>
      </c>
    </row>
    <row r="1015" spans="1:3" ht="14.25" customHeight="1" x14ac:dyDescent="0.25">
      <c r="A1015" s="319">
        <v>5667</v>
      </c>
      <c r="B1015" s="319" t="s">
        <v>3007</v>
      </c>
      <c r="C1015" s="319" t="s">
        <v>9087</v>
      </c>
    </row>
    <row r="1016" spans="1:3" ht="14.25" customHeight="1" x14ac:dyDescent="0.25">
      <c r="A1016" s="319">
        <v>5669</v>
      </c>
      <c r="B1016" s="319" t="s">
        <v>3008</v>
      </c>
      <c r="C1016" s="319" t="s">
        <v>9087</v>
      </c>
    </row>
    <row r="1017" spans="1:3" ht="14.25" customHeight="1" x14ac:dyDescent="0.25">
      <c r="A1017" s="319">
        <v>5670</v>
      </c>
      <c r="B1017" s="319" t="s">
        <v>3009</v>
      </c>
      <c r="C1017" s="319" t="s">
        <v>9087</v>
      </c>
    </row>
    <row r="1018" spans="1:3" ht="14.25" customHeight="1" x14ac:dyDescent="0.25">
      <c r="A1018" s="319">
        <v>5671</v>
      </c>
      <c r="B1018" s="319" t="s">
        <v>3010</v>
      </c>
      <c r="C1018" s="319" t="s">
        <v>9087</v>
      </c>
    </row>
    <row r="1019" spans="1:3" ht="14.25" customHeight="1" x14ac:dyDescent="0.25">
      <c r="A1019" s="319">
        <v>5673</v>
      </c>
      <c r="B1019" s="319" t="s">
        <v>3011</v>
      </c>
      <c r="C1019" s="319" t="s">
        <v>9087</v>
      </c>
    </row>
    <row r="1020" spans="1:3" ht="14.25" customHeight="1" x14ac:dyDescent="0.25">
      <c r="A1020" s="319">
        <v>5674</v>
      </c>
      <c r="B1020" s="319" t="s">
        <v>3012</v>
      </c>
      <c r="C1020" s="319" t="s">
        <v>9087</v>
      </c>
    </row>
    <row r="1021" spans="1:3" ht="14.25" customHeight="1" x14ac:dyDescent="0.25">
      <c r="A1021" s="319">
        <v>5675</v>
      </c>
      <c r="B1021" s="319" t="s">
        <v>3013</v>
      </c>
      <c r="C1021" s="319" t="s">
        <v>9087</v>
      </c>
    </row>
    <row r="1022" spans="1:3" ht="14.25" customHeight="1" x14ac:dyDescent="0.25">
      <c r="A1022" s="319">
        <v>5677</v>
      </c>
      <c r="B1022" s="319" t="s">
        <v>3014</v>
      </c>
      <c r="C1022" s="319" t="s">
        <v>9087</v>
      </c>
    </row>
    <row r="1023" spans="1:3" ht="14.25" customHeight="1" x14ac:dyDescent="0.25">
      <c r="A1023" s="319">
        <v>5678</v>
      </c>
      <c r="B1023" s="319" t="s">
        <v>3015</v>
      </c>
      <c r="C1023" s="319" t="s">
        <v>9087</v>
      </c>
    </row>
    <row r="1024" spans="1:3" ht="14.25" customHeight="1" x14ac:dyDescent="0.25">
      <c r="A1024" s="319">
        <v>5679</v>
      </c>
      <c r="B1024" s="319" t="s">
        <v>3016</v>
      </c>
      <c r="C1024" s="319" t="s">
        <v>9087</v>
      </c>
    </row>
    <row r="1025" spans="1:3" ht="14.25" customHeight="1" x14ac:dyDescent="0.25">
      <c r="A1025" s="319">
        <v>5683</v>
      </c>
      <c r="B1025" s="319" t="s">
        <v>3017</v>
      </c>
      <c r="C1025" s="319" t="s">
        <v>9087</v>
      </c>
    </row>
    <row r="1026" spans="1:3" ht="14.25" customHeight="1" x14ac:dyDescent="0.25">
      <c r="A1026" s="319">
        <v>5684</v>
      </c>
      <c r="B1026" s="319" t="s">
        <v>3018</v>
      </c>
      <c r="C1026" s="319" t="s">
        <v>9087</v>
      </c>
    </row>
    <row r="1027" spans="1:3" ht="14.25" customHeight="1" x14ac:dyDescent="0.25">
      <c r="A1027" s="319">
        <v>5685</v>
      </c>
      <c r="B1027" s="319" t="s">
        <v>3019</v>
      </c>
      <c r="C1027" s="319" t="s">
        <v>9087</v>
      </c>
    </row>
    <row r="1028" spans="1:3" ht="14.25" customHeight="1" x14ac:dyDescent="0.25">
      <c r="A1028" s="319">
        <v>5686</v>
      </c>
      <c r="B1028" s="319" t="s">
        <v>3020</v>
      </c>
      <c r="C1028" s="319" t="s">
        <v>9087</v>
      </c>
    </row>
    <row r="1029" spans="1:3" ht="14.25" customHeight="1" x14ac:dyDescent="0.25">
      <c r="A1029" s="319">
        <v>5687</v>
      </c>
      <c r="B1029" s="319" t="s">
        <v>3021</v>
      </c>
      <c r="C1029" s="319" t="s">
        <v>9087</v>
      </c>
    </row>
    <row r="1030" spans="1:3" ht="14.25" customHeight="1" x14ac:dyDescent="0.25">
      <c r="A1030" s="319">
        <v>5688</v>
      </c>
      <c r="B1030" s="319" t="s">
        <v>3022</v>
      </c>
      <c r="C1030" s="319" t="s">
        <v>9087</v>
      </c>
    </row>
    <row r="1031" spans="1:3" ht="14.25" customHeight="1" x14ac:dyDescent="0.25">
      <c r="A1031" s="319">
        <v>5689</v>
      </c>
      <c r="B1031" s="319" t="s">
        <v>3023</v>
      </c>
      <c r="C1031" s="319" t="s">
        <v>9087</v>
      </c>
    </row>
    <row r="1032" spans="1:3" ht="14.25" customHeight="1" x14ac:dyDescent="0.25">
      <c r="A1032" s="319">
        <v>5690</v>
      </c>
      <c r="B1032" s="319" t="s">
        <v>3024</v>
      </c>
      <c r="C1032" s="319" t="s">
        <v>9087</v>
      </c>
    </row>
    <row r="1033" spans="1:3" ht="14.25" customHeight="1" x14ac:dyDescent="0.25">
      <c r="A1033" s="319">
        <v>5692</v>
      </c>
      <c r="B1033" s="319" t="s">
        <v>3025</v>
      </c>
      <c r="C1033" s="319" t="s">
        <v>9087</v>
      </c>
    </row>
    <row r="1034" spans="1:3" ht="14.25" customHeight="1" x14ac:dyDescent="0.25">
      <c r="A1034" s="319">
        <v>5694</v>
      </c>
      <c r="B1034" s="319" t="s">
        <v>3026</v>
      </c>
      <c r="C1034" s="319" t="s">
        <v>9087</v>
      </c>
    </row>
    <row r="1035" spans="1:3" ht="14.25" customHeight="1" x14ac:dyDescent="0.25">
      <c r="A1035" s="319">
        <v>5695</v>
      </c>
      <c r="B1035" s="319" t="s">
        <v>3027</v>
      </c>
      <c r="C1035" s="319" t="s">
        <v>9087</v>
      </c>
    </row>
    <row r="1036" spans="1:3" ht="14.25" customHeight="1" x14ac:dyDescent="0.25">
      <c r="A1036" s="319">
        <v>5699</v>
      </c>
      <c r="B1036" s="319" t="s">
        <v>3028</v>
      </c>
      <c r="C1036" s="319" t="s">
        <v>9087</v>
      </c>
    </row>
    <row r="1037" spans="1:3" ht="14.25" customHeight="1" x14ac:dyDescent="0.25">
      <c r="A1037" s="319">
        <v>5701</v>
      </c>
      <c r="B1037" s="319" t="s">
        <v>3029</v>
      </c>
      <c r="C1037" s="319" t="s">
        <v>9087</v>
      </c>
    </row>
    <row r="1038" spans="1:3" ht="14.25" customHeight="1" x14ac:dyDescent="0.25">
      <c r="A1038" s="319">
        <v>5705</v>
      </c>
      <c r="B1038" s="319" t="s">
        <v>3030</v>
      </c>
      <c r="C1038" s="319" t="s">
        <v>9087</v>
      </c>
    </row>
    <row r="1039" spans="1:3" ht="14.25" customHeight="1" x14ac:dyDescent="0.25">
      <c r="A1039" s="319">
        <v>5706</v>
      </c>
      <c r="B1039" s="319" t="s">
        <v>3031</v>
      </c>
      <c r="C1039" s="319" t="s">
        <v>9087</v>
      </c>
    </row>
    <row r="1040" spans="1:3" ht="14.25" customHeight="1" x14ac:dyDescent="0.25">
      <c r="A1040" s="319">
        <v>5707</v>
      </c>
      <c r="B1040" s="319" t="s">
        <v>3032</v>
      </c>
      <c r="C1040" s="319" t="s">
        <v>9087</v>
      </c>
    </row>
    <row r="1041" spans="1:3" ht="14.25" customHeight="1" x14ac:dyDescent="0.25">
      <c r="A1041" s="319">
        <v>5711</v>
      </c>
      <c r="B1041" s="319" t="s">
        <v>3033</v>
      </c>
      <c r="C1041" s="319" t="s">
        <v>9087</v>
      </c>
    </row>
    <row r="1042" spans="1:3" ht="14.25" customHeight="1" x14ac:dyDescent="0.25">
      <c r="A1042" s="319">
        <v>5712</v>
      </c>
      <c r="B1042" s="319" t="s">
        <v>3034</v>
      </c>
      <c r="C1042" s="319" t="s">
        <v>9087</v>
      </c>
    </row>
    <row r="1043" spans="1:3" ht="14.25" customHeight="1" x14ac:dyDescent="0.25">
      <c r="A1043" s="319">
        <v>5713</v>
      </c>
      <c r="B1043" s="319" t="s">
        <v>3035</v>
      </c>
      <c r="C1043" s="319" t="s">
        <v>9087</v>
      </c>
    </row>
    <row r="1044" spans="1:3" ht="14.25" customHeight="1" x14ac:dyDescent="0.25">
      <c r="A1044" s="319">
        <v>5714</v>
      </c>
      <c r="B1044" s="319" t="s">
        <v>3036</v>
      </c>
      <c r="C1044" s="319" t="s">
        <v>9087</v>
      </c>
    </row>
    <row r="1045" spans="1:3" ht="14.25" customHeight="1" x14ac:dyDescent="0.25">
      <c r="A1045" s="319">
        <v>5715</v>
      </c>
      <c r="B1045" s="319" t="s">
        <v>3037</v>
      </c>
      <c r="C1045" s="319" t="s">
        <v>9087</v>
      </c>
    </row>
    <row r="1046" spans="1:3" ht="14.25" customHeight="1" x14ac:dyDescent="0.25">
      <c r="A1046" s="319">
        <v>5716</v>
      </c>
      <c r="B1046" s="319" t="s">
        <v>3038</v>
      </c>
      <c r="C1046" s="319" t="s">
        <v>9087</v>
      </c>
    </row>
    <row r="1047" spans="1:3" ht="14.25" customHeight="1" x14ac:dyDescent="0.25">
      <c r="A1047" s="319">
        <v>5717</v>
      </c>
      <c r="B1047" s="319" t="s">
        <v>3039</v>
      </c>
      <c r="C1047" s="319" t="s">
        <v>9087</v>
      </c>
    </row>
    <row r="1048" spans="1:3" ht="14.25" customHeight="1" x14ac:dyDescent="0.25">
      <c r="A1048" s="319">
        <v>5718</v>
      </c>
      <c r="B1048" s="319" t="s">
        <v>3040</v>
      </c>
      <c r="C1048" s="319" t="s">
        <v>9087</v>
      </c>
    </row>
    <row r="1049" spans="1:3" ht="14.25" customHeight="1" x14ac:dyDescent="0.25">
      <c r="A1049" s="319">
        <v>5719</v>
      </c>
      <c r="B1049" s="319" t="s">
        <v>3041</v>
      </c>
      <c r="C1049" s="319" t="s">
        <v>9087</v>
      </c>
    </row>
    <row r="1050" spans="1:3" ht="14.25" customHeight="1" x14ac:dyDescent="0.25">
      <c r="A1050" s="319">
        <v>5720</v>
      </c>
      <c r="B1050" s="319" t="s">
        <v>3042</v>
      </c>
      <c r="C1050" s="319" t="s">
        <v>9087</v>
      </c>
    </row>
    <row r="1051" spans="1:3" ht="14.25" customHeight="1" x14ac:dyDescent="0.25">
      <c r="A1051" s="319">
        <v>5721</v>
      </c>
      <c r="B1051" s="319" t="s">
        <v>3043</v>
      </c>
      <c r="C1051" s="319" t="s">
        <v>9087</v>
      </c>
    </row>
    <row r="1052" spans="1:3" ht="14.25" customHeight="1" x14ac:dyDescent="0.25">
      <c r="A1052" s="319">
        <v>5722</v>
      </c>
      <c r="B1052" s="319" t="s">
        <v>3044</v>
      </c>
      <c r="C1052" s="319" t="s">
        <v>9087</v>
      </c>
    </row>
    <row r="1053" spans="1:3" ht="14.25" customHeight="1" x14ac:dyDescent="0.25">
      <c r="A1053" s="319">
        <v>5723</v>
      </c>
      <c r="B1053" s="319" t="s">
        <v>3045</v>
      </c>
      <c r="C1053" s="319" t="s">
        <v>9087</v>
      </c>
    </row>
    <row r="1054" spans="1:3" ht="14.25" customHeight="1" x14ac:dyDescent="0.25">
      <c r="A1054" s="319">
        <v>5724</v>
      </c>
      <c r="B1054" s="319" t="s">
        <v>3046</v>
      </c>
      <c r="C1054" s="319" t="s">
        <v>9087</v>
      </c>
    </row>
    <row r="1055" spans="1:3" ht="14.25" customHeight="1" x14ac:dyDescent="0.25">
      <c r="A1055" s="319">
        <v>5726</v>
      </c>
      <c r="B1055" s="319" t="s">
        <v>3047</v>
      </c>
      <c r="C1055" s="319" t="s">
        <v>9087</v>
      </c>
    </row>
    <row r="1056" spans="1:3" ht="14.25" customHeight="1" x14ac:dyDescent="0.25">
      <c r="A1056" s="319">
        <v>5727</v>
      </c>
      <c r="B1056" s="319" t="s">
        <v>3048</v>
      </c>
      <c r="C1056" s="319" t="s">
        <v>9087</v>
      </c>
    </row>
    <row r="1057" spans="1:3" ht="14.25" customHeight="1" x14ac:dyDescent="0.25">
      <c r="A1057" s="319">
        <v>5728</v>
      </c>
      <c r="B1057" s="319" t="s">
        <v>3049</v>
      </c>
      <c r="C1057" s="319" t="s">
        <v>9087</v>
      </c>
    </row>
    <row r="1058" spans="1:3" ht="14.25" customHeight="1" x14ac:dyDescent="0.25">
      <c r="A1058" s="319">
        <v>5729</v>
      </c>
      <c r="B1058" s="319" t="s">
        <v>3050</v>
      </c>
      <c r="C1058" s="319" t="s">
        <v>9087</v>
      </c>
    </row>
    <row r="1059" spans="1:3" ht="14.25" customHeight="1" x14ac:dyDescent="0.25">
      <c r="A1059" s="319">
        <v>5730</v>
      </c>
      <c r="B1059" s="319" t="s">
        <v>3051</v>
      </c>
      <c r="C1059" s="319" t="s">
        <v>9087</v>
      </c>
    </row>
    <row r="1060" spans="1:3" ht="14.25" customHeight="1" x14ac:dyDescent="0.25">
      <c r="A1060" s="319">
        <v>5731</v>
      </c>
      <c r="B1060" s="319" t="s">
        <v>3052</v>
      </c>
      <c r="C1060" s="319" t="s">
        <v>9087</v>
      </c>
    </row>
    <row r="1061" spans="1:3" ht="14.25" customHeight="1" x14ac:dyDescent="0.25">
      <c r="A1061" s="319">
        <v>5732</v>
      </c>
      <c r="B1061" s="319" t="s">
        <v>3053</v>
      </c>
      <c r="C1061" s="319" t="s">
        <v>9087</v>
      </c>
    </row>
    <row r="1062" spans="1:3" ht="14.25" customHeight="1" x14ac:dyDescent="0.25">
      <c r="A1062" s="319">
        <v>5733</v>
      </c>
      <c r="B1062" s="319" t="s">
        <v>3054</v>
      </c>
      <c r="C1062" s="319" t="s">
        <v>9087</v>
      </c>
    </row>
    <row r="1063" spans="1:3" ht="14.25" customHeight="1" x14ac:dyDescent="0.25">
      <c r="A1063" s="319">
        <v>5735</v>
      </c>
      <c r="B1063" s="319" t="s">
        <v>3055</v>
      </c>
      <c r="C1063" s="319" t="s">
        <v>9087</v>
      </c>
    </row>
    <row r="1064" spans="1:3" ht="14.25" customHeight="1" x14ac:dyDescent="0.25">
      <c r="A1064" s="319">
        <v>5736</v>
      </c>
      <c r="B1064" s="319" t="s">
        <v>3056</v>
      </c>
      <c r="C1064" s="319" t="s">
        <v>9087</v>
      </c>
    </row>
    <row r="1065" spans="1:3" ht="14.25" customHeight="1" x14ac:dyDescent="0.25">
      <c r="A1065" s="319">
        <v>5737</v>
      </c>
      <c r="B1065" s="319" t="s">
        <v>3057</v>
      </c>
      <c r="C1065" s="319" t="s">
        <v>9087</v>
      </c>
    </row>
    <row r="1066" spans="1:3" ht="14.25" customHeight="1" x14ac:dyDescent="0.25">
      <c r="A1066" s="319">
        <v>5738</v>
      </c>
      <c r="B1066" s="319" t="s">
        <v>3058</v>
      </c>
      <c r="C1066" s="319" t="s">
        <v>9087</v>
      </c>
    </row>
    <row r="1067" spans="1:3" ht="14.25" customHeight="1" x14ac:dyDescent="0.25">
      <c r="A1067" s="319">
        <v>5739</v>
      </c>
      <c r="B1067" s="319" t="s">
        <v>3059</v>
      </c>
      <c r="C1067" s="319" t="s">
        <v>9087</v>
      </c>
    </row>
    <row r="1068" spans="1:3" ht="14.25" customHeight="1" x14ac:dyDescent="0.25">
      <c r="A1068" s="319">
        <v>5740</v>
      </c>
      <c r="B1068" s="319" t="s">
        <v>3060</v>
      </c>
      <c r="C1068" s="319" t="s">
        <v>9087</v>
      </c>
    </row>
    <row r="1069" spans="1:3" ht="14.25" customHeight="1" x14ac:dyDescent="0.25">
      <c r="A1069" s="319">
        <v>5741</v>
      </c>
      <c r="B1069" s="319" t="s">
        <v>3061</v>
      </c>
      <c r="C1069" s="319" t="s">
        <v>9087</v>
      </c>
    </row>
    <row r="1070" spans="1:3" ht="14.25" customHeight="1" x14ac:dyDescent="0.25">
      <c r="A1070" s="319">
        <v>5743</v>
      </c>
      <c r="B1070" s="319" t="s">
        <v>3062</v>
      </c>
      <c r="C1070" s="319" t="s">
        <v>9087</v>
      </c>
    </row>
    <row r="1071" spans="1:3" ht="14.25" customHeight="1" x14ac:dyDescent="0.25">
      <c r="A1071" s="319">
        <v>5744</v>
      </c>
      <c r="B1071" s="319" t="s">
        <v>3063</v>
      </c>
      <c r="C1071" s="319" t="s">
        <v>9087</v>
      </c>
    </row>
    <row r="1072" spans="1:3" ht="14.25" customHeight="1" x14ac:dyDescent="0.25">
      <c r="A1072" s="319">
        <v>5745</v>
      </c>
      <c r="B1072" s="319" t="s">
        <v>3064</v>
      </c>
      <c r="C1072" s="319" t="s">
        <v>9087</v>
      </c>
    </row>
    <row r="1073" spans="1:3" ht="14.25" customHeight="1" x14ac:dyDescent="0.25">
      <c r="A1073" s="319">
        <v>5746</v>
      </c>
      <c r="B1073" s="319" t="s">
        <v>3065</v>
      </c>
      <c r="C1073" s="319" t="s">
        <v>9087</v>
      </c>
    </row>
    <row r="1074" spans="1:3" ht="14.25" customHeight="1" x14ac:dyDescent="0.25">
      <c r="A1074" s="319">
        <v>5747</v>
      </c>
      <c r="B1074" s="319" t="s">
        <v>3066</v>
      </c>
      <c r="C1074" s="319" t="s">
        <v>9087</v>
      </c>
    </row>
    <row r="1075" spans="1:3" ht="14.25" customHeight="1" x14ac:dyDescent="0.25">
      <c r="A1075" s="319">
        <v>5748</v>
      </c>
      <c r="B1075" s="319" t="s">
        <v>3067</v>
      </c>
      <c r="C1075" s="319" t="s">
        <v>9087</v>
      </c>
    </row>
    <row r="1076" spans="1:3" ht="14.25" customHeight="1" x14ac:dyDescent="0.25">
      <c r="A1076" s="319">
        <v>5751</v>
      </c>
      <c r="B1076" s="319" t="s">
        <v>3068</v>
      </c>
      <c r="C1076" s="319" t="s">
        <v>9087</v>
      </c>
    </row>
    <row r="1077" spans="1:3" ht="14.25" customHeight="1" x14ac:dyDescent="0.25">
      <c r="A1077" s="319">
        <v>5752</v>
      </c>
      <c r="B1077" s="319" t="s">
        <v>3069</v>
      </c>
      <c r="C1077" s="319" t="s">
        <v>9087</v>
      </c>
    </row>
    <row r="1078" spans="1:3" ht="14.25" customHeight="1" x14ac:dyDescent="0.25">
      <c r="A1078" s="319">
        <v>5753</v>
      </c>
      <c r="B1078" s="319" t="s">
        <v>3070</v>
      </c>
      <c r="C1078" s="319" t="s">
        <v>9087</v>
      </c>
    </row>
    <row r="1079" spans="1:3" ht="14.25" customHeight="1" x14ac:dyDescent="0.25">
      <c r="A1079" s="319">
        <v>5754</v>
      </c>
      <c r="B1079" s="319" t="s">
        <v>3071</v>
      </c>
      <c r="C1079" s="319" t="s">
        <v>9087</v>
      </c>
    </row>
    <row r="1080" spans="1:3" ht="14.25" customHeight="1" x14ac:dyDescent="0.25">
      <c r="A1080" s="319">
        <v>5755</v>
      </c>
      <c r="B1080" s="319" t="s">
        <v>3072</v>
      </c>
      <c r="C1080" s="319" t="s">
        <v>9087</v>
      </c>
    </row>
    <row r="1081" spans="1:3" ht="14.25" customHeight="1" x14ac:dyDescent="0.25">
      <c r="A1081" s="319">
        <v>5756</v>
      </c>
      <c r="B1081" s="319" t="s">
        <v>3073</v>
      </c>
      <c r="C1081" s="319" t="s">
        <v>9087</v>
      </c>
    </row>
    <row r="1082" spans="1:3" ht="14.25" customHeight="1" x14ac:dyDescent="0.25">
      <c r="A1082" s="319">
        <v>5757</v>
      </c>
      <c r="B1082" s="319" t="s">
        <v>3074</v>
      </c>
      <c r="C1082" s="319" t="s">
        <v>9087</v>
      </c>
    </row>
    <row r="1083" spans="1:3" ht="14.25" customHeight="1" x14ac:dyDescent="0.25">
      <c r="A1083" s="319">
        <v>5758</v>
      </c>
      <c r="B1083" s="319" t="s">
        <v>3075</v>
      </c>
      <c r="C1083" s="319" t="s">
        <v>9087</v>
      </c>
    </row>
    <row r="1084" spans="1:3" ht="14.25" customHeight="1" x14ac:dyDescent="0.25">
      <c r="A1084" s="319">
        <v>5759</v>
      </c>
      <c r="B1084" s="319" t="s">
        <v>3076</v>
      </c>
      <c r="C1084" s="319" t="s">
        <v>9087</v>
      </c>
    </row>
    <row r="1085" spans="1:3" ht="14.25" customHeight="1" x14ac:dyDescent="0.25">
      <c r="A1085" s="319">
        <v>5760</v>
      </c>
      <c r="B1085" s="319" t="s">
        <v>3077</v>
      </c>
      <c r="C1085" s="319" t="s">
        <v>9087</v>
      </c>
    </row>
    <row r="1086" spans="1:3" ht="14.25" customHeight="1" x14ac:dyDescent="0.25">
      <c r="A1086" s="319">
        <v>5761</v>
      </c>
      <c r="B1086" s="319" t="s">
        <v>3078</v>
      </c>
      <c r="C1086" s="319" t="s">
        <v>9087</v>
      </c>
    </row>
    <row r="1087" spans="1:3" ht="14.25" customHeight="1" x14ac:dyDescent="0.25">
      <c r="A1087" s="319">
        <v>5762</v>
      </c>
      <c r="B1087" s="319" t="s">
        <v>3079</v>
      </c>
      <c r="C1087" s="319" t="s">
        <v>9087</v>
      </c>
    </row>
    <row r="1088" spans="1:3" ht="14.25" customHeight="1" x14ac:dyDescent="0.25">
      <c r="A1088" s="319">
        <v>5763</v>
      </c>
      <c r="B1088" s="319" t="s">
        <v>3080</v>
      </c>
      <c r="C1088" s="319" t="s">
        <v>9087</v>
      </c>
    </row>
    <row r="1089" spans="1:3" ht="14.25" customHeight="1" x14ac:dyDescent="0.25">
      <c r="A1089" s="319">
        <v>5764</v>
      </c>
      <c r="B1089" s="319" t="s">
        <v>3081</v>
      </c>
      <c r="C1089" s="319" t="s">
        <v>9087</v>
      </c>
    </row>
    <row r="1090" spans="1:3" ht="14.25" customHeight="1" x14ac:dyDescent="0.25">
      <c r="A1090" s="319">
        <v>5765</v>
      </c>
      <c r="B1090" s="319" t="s">
        <v>3082</v>
      </c>
      <c r="C1090" s="319" t="s">
        <v>9087</v>
      </c>
    </row>
    <row r="1091" spans="1:3" ht="14.25" customHeight="1" x14ac:dyDescent="0.25">
      <c r="A1091" s="319">
        <v>5766</v>
      </c>
      <c r="B1091" s="319" t="s">
        <v>3083</v>
      </c>
      <c r="C1091" s="319" t="s">
        <v>9087</v>
      </c>
    </row>
    <row r="1092" spans="1:3" ht="14.25" customHeight="1" x14ac:dyDescent="0.25">
      <c r="A1092" s="319">
        <v>5767</v>
      </c>
      <c r="B1092" s="319" t="s">
        <v>3084</v>
      </c>
      <c r="C1092" s="319" t="s">
        <v>9087</v>
      </c>
    </row>
    <row r="1093" spans="1:3" ht="14.25" customHeight="1" x14ac:dyDescent="0.25">
      <c r="A1093" s="319">
        <v>5769</v>
      </c>
      <c r="B1093" s="319" t="s">
        <v>3085</v>
      </c>
      <c r="C1093" s="319" t="s">
        <v>9087</v>
      </c>
    </row>
    <row r="1094" spans="1:3" ht="14.25" customHeight="1" x14ac:dyDescent="0.25">
      <c r="A1094" s="319">
        <v>5770</v>
      </c>
      <c r="B1094" s="319" t="s">
        <v>3086</v>
      </c>
      <c r="C1094" s="319" t="s">
        <v>9087</v>
      </c>
    </row>
    <row r="1095" spans="1:3" ht="14.25" customHeight="1" x14ac:dyDescent="0.25">
      <c r="A1095" s="319">
        <v>5771</v>
      </c>
      <c r="B1095" s="319" t="s">
        <v>3087</v>
      </c>
      <c r="C1095" s="319" t="s">
        <v>9087</v>
      </c>
    </row>
    <row r="1096" spans="1:3" ht="14.25" customHeight="1" x14ac:dyDescent="0.25">
      <c r="A1096" s="319">
        <v>5772</v>
      </c>
      <c r="B1096" s="319" t="s">
        <v>1530</v>
      </c>
      <c r="C1096" s="319" t="s">
        <v>9087</v>
      </c>
    </row>
    <row r="1097" spans="1:3" ht="14.25" customHeight="1" x14ac:dyDescent="0.25">
      <c r="A1097" s="319">
        <v>5773</v>
      </c>
      <c r="B1097" s="319" t="s">
        <v>3088</v>
      </c>
      <c r="C1097" s="319" t="s">
        <v>9087</v>
      </c>
    </row>
    <row r="1098" spans="1:3" ht="14.25" customHeight="1" x14ac:dyDescent="0.25">
      <c r="A1098" s="319">
        <v>5775</v>
      </c>
      <c r="B1098" s="319" t="s">
        <v>3089</v>
      </c>
      <c r="C1098" s="319" t="s">
        <v>9087</v>
      </c>
    </row>
    <row r="1099" spans="1:3" ht="14.25" customHeight="1" x14ac:dyDescent="0.25">
      <c r="A1099" s="319">
        <v>5776</v>
      </c>
      <c r="B1099" s="319" t="s">
        <v>3090</v>
      </c>
      <c r="C1099" s="319" t="s">
        <v>9087</v>
      </c>
    </row>
    <row r="1100" spans="1:3" ht="14.25" customHeight="1" x14ac:dyDescent="0.25">
      <c r="A1100" s="319">
        <v>5777</v>
      </c>
      <c r="B1100" s="319" t="s">
        <v>3091</v>
      </c>
      <c r="C1100" s="319" t="s">
        <v>9087</v>
      </c>
    </row>
    <row r="1101" spans="1:3" ht="14.25" customHeight="1" x14ac:dyDescent="0.25">
      <c r="A1101" s="319">
        <v>5778</v>
      </c>
      <c r="B1101" s="319" t="s">
        <v>3092</v>
      </c>
      <c r="C1101" s="319" t="s">
        <v>9087</v>
      </c>
    </row>
    <row r="1102" spans="1:3" ht="14.25" customHeight="1" x14ac:dyDescent="0.25">
      <c r="A1102" s="319">
        <v>5779</v>
      </c>
      <c r="B1102" s="319" t="s">
        <v>3093</v>
      </c>
      <c r="C1102" s="319" t="s">
        <v>9087</v>
      </c>
    </row>
    <row r="1103" spans="1:3" ht="14.25" customHeight="1" x14ac:dyDescent="0.25">
      <c r="A1103" s="319">
        <v>5781</v>
      </c>
      <c r="B1103" s="319" t="s">
        <v>3094</v>
      </c>
      <c r="C1103" s="319" t="s">
        <v>9087</v>
      </c>
    </row>
    <row r="1104" spans="1:3" ht="14.25" customHeight="1" x14ac:dyDescent="0.25">
      <c r="A1104" s="319">
        <v>5782</v>
      </c>
      <c r="B1104" s="319" t="s">
        <v>9911</v>
      </c>
      <c r="C1104" s="319" t="s">
        <v>9087</v>
      </c>
    </row>
    <row r="1105" spans="1:3" ht="14.25" customHeight="1" x14ac:dyDescent="0.25">
      <c r="A1105" s="319">
        <v>5783</v>
      </c>
      <c r="B1105" s="319" t="s">
        <v>3095</v>
      </c>
      <c r="C1105" s="319" t="s">
        <v>9087</v>
      </c>
    </row>
    <row r="1106" spans="1:3" ht="14.25" customHeight="1" x14ac:dyDescent="0.25">
      <c r="A1106" s="319">
        <v>5784</v>
      </c>
      <c r="B1106" s="319" t="s">
        <v>9912</v>
      </c>
      <c r="C1106" s="319" t="s">
        <v>9087</v>
      </c>
    </row>
    <row r="1107" spans="1:3" ht="14.25" customHeight="1" x14ac:dyDescent="0.25">
      <c r="A1107" s="319">
        <v>5785</v>
      </c>
      <c r="B1107" s="319" t="s">
        <v>3096</v>
      </c>
      <c r="C1107" s="319" t="s">
        <v>9087</v>
      </c>
    </row>
    <row r="1108" spans="1:3" ht="14.25" customHeight="1" x14ac:dyDescent="0.25">
      <c r="A1108" s="319">
        <v>5786</v>
      </c>
      <c r="B1108" s="319" t="s">
        <v>9546</v>
      </c>
      <c r="C1108" s="319" t="s">
        <v>9087</v>
      </c>
    </row>
    <row r="1109" spans="1:3" ht="14.25" customHeight="1" x14ac:dyDescent="0.25">
      <c r="A1109" s="319">
        <v>5787</v>
      </c>
      <c r="B1109" s="319" t="s">
        <v>3098</v>
      </c>
      <c r="C1109" s="319" t="s">
        <v>9087</v>
      </c>
    </row>
    <row r="1110" spans="1:3" ht="14.25" customHeight="1" x14ac:dyDescent="0.25">
      <c r="A1110" s="319">
        <v>5788</v>
      </c>
      <c r="B1110" s="319" t="s">
        <v>3099</v>
      </c>
      <c r="C1110" s="319" t="s">
        <v>9087</v>
      </c>
    </row>
    <row r="1111" spans="1:3" ht="14.25" customHeight="1" x14ac:dyDescent="0.25">
      <c r="A1111" s="319">
        <v>5789</v>
      </c>
      <c r="B1111" s="319" t="s">
        <v>9391</v>
      </c>
      <c r="C1111" s="319" t="s">
        <v>9087</v>
      </c>
    </row>
    <row r="1112" spans="1:3" ht="14.25" customHeight="1" x14ac:dyDescent="0.25">
      <c r="A1112" s="319">
        <v>5790</v>
      </c>
      <c r="B1112" s="319" t="s">
        <v>3100</v>
      </c>
      <c r="C1112" s="319" t="s">
        <v>9087</v>
      </c>
    </row>
    <row r="1113" spans="1:3" ht="14.25" customHeight="1" x14ac:dyDescent="0.25">
      <c r="A1113" s="319">
        <v>5791</v>
      </c>
      <c r="B1113" s="319" t="s">
        <v>3101</v>
      </c>
      <c r="C1113" s="319" t="s">
        <v>9087</v>
      </c>
    </row>
    <row r="1114" spans="1:3" ht="14.25" customHeight="1" x14ac:dyDescent="0.25">
      <c r="A1114" s="319">
        <v>5792</v>
      </c>
      <c r="B1114" s="319" t="s">
        <v>3102</v>
      </c>
      <c r="C1114" s="319" t="s">
        <v>9087</v>
      </c>
    </row>
    <row r="1115" spans="1:3" ht="14.25" customHeight="1" x14ac:dyDescent="0.25">
      <c r="A1115" s="319">
        <v>5793</v>
      </c>
      <c r="B1115" s="319" t="s">
        <v>9392</v>
      </c>
      <c r="C1115" s="319" t="s">
        <v>9087</v>
      </c>
    </row>
    <row r="1116" spans="1:3" ht="14.25" customHeight="1" x14ac:dyDescent="0.25">
      <c r="A1116" s="319">
        <v>5794</v>
      </c>
      <c r="B1116" s="319" t="s">
        <v>3103</v>
      </c>
      <c r="C1116" s="319" t="s">
        <v>9087</v>
      </c>
    </row>
    <row r="1117" spans="1:3" ht="14.25" customHeight="1" x14ac:dyDescent="0.25">
      <c r="A1117" s="319">
        <v>5795</v>
      </c>
      <c r="B1117" s="319" t="s">
        <v>3104</v>
      </c>
      <c r="C1117" s="319" t="s">
        <v>9087</v>
      </c>
    </row>
    <row r="1118" spans="1:3" ht="14.25" customHeight="1" x14ac:dyDescent="0.25">
      <c r="A1118" s="319">
        <v>5796</v>
      </c>
      <c r="B1118" s="319" t="s">
        <v>3105</v>
      </c>
      <c r="C1118" s="319" t="s">
        <v>9087</v>
      </c>
    </row>
    <row r="1119" spans="1:3" ht="14.25" customHeight="1" x14ac:dyDescent="0.25">
      <c r="A1119" s="319">
        <v>5797</v>
      </c>
      <c r="B1119" s="319" t="s">
        <v>3106</v>
      </c>
      <c r="C1119" s="319" t="s">
        <v>9087</v>
      </c>
    </row>
    <row r="1120" spans="1:3" ht="14.25" customHeight="1" x14ac:dyDescent="0.25">
      <c r="A1120" s="319">
        <v>5798</v>
      </c>
      <c r="B1120" s="319" t="s">
        <v>9547</v>
      </c>
      <c r="C1120" s="319" t="s">
        <v>9087</v>
      </c>
    </row>
    <row r="1121" spans="1:3" ht="14.25" customHeight="1" x14ac:dyDescent="0.25">
      <c r="A1121" s="319">
        <v>5799</v>
      </c>
      <c r="B1121" s="319" t="s">
        <v>3108</v>
      </c>
      <c r="C1121" s="319" t="s">
        <v>9087</v>
      </c>
    </row>
    <row r="1122" spans="1:3" ht="14.25" customHeight="1" x14ac:dyDescent="0.25">
      <c r="A1122" s="319">
        <v>5800</v>
      </c>
      <c r="B1122" s="319" t="s">
        <v>3109</v>
      </c>
      <c r="C1122" s="319" t="s">
        <v>9087</v>
      </c>
    </row>
    <row r="1123" spans="1:3" ht="14.25" customHeight="1" x14ac:dyDescent="0.25">
      <c r="A1123" s="319">
        <v>5801</v>
      </c>
      <c r="B1123" s="319" t="s">
        <v>3110</v>
      </c>
      <c r="C1123" s="319" t="s">
        <v>9087</v>
      </c>
    </row>
    <row r="1124" spans="1:3" ht="14.25" customHeight="1" x14ac:dyDescent="0.25">
      <c r="A1124" s="319">
        <v>5802</v>
      </c>
      <c r="B1124" s="319" t="s">
        <v>3111</v>
      </c>
      <c r="C1124" s="319" t="s">
        <v>9087</v>
      </c>
    </row>
    <row r="1125" spans="1:3" ht="14.25" customHeight="1" x14ac:dyDescent="0.25">
      <c r="A1125" s="319">
        <v>5803</v>
      </c>
      <c r="B1125" s="319" t="s">
        <v>3112</v>
      </c>
      <c r="C1125" s="319" t="s">
        <v>9087</v>
      </c>
    </row>
    <row r="1126" spans="1:3" ht="14.25" customHeight="1" x14ac:dyDescent="0.25">
      <c r="A1126" s="319">
        <v>5804</v>
      </c>
      <c r="B1126" s="319" t="s">
        <v>3113</v>
      </c>
      <c r="C1126" s="319" t="s">
        <v>9087</v>
      </c>
    </row>
    <row r="1127" spans="1:3" ht="14.25" customHeight="1" x14ac:dyDescent="0.25">
      <c r="A1127" s="319">
        <v>5805</v>
      </c>
      <c r="B1127" s="319" t="s">
        <v>3114</v>
      </c>
      <c r="C1127" s="319" t="s">
        <v>9087</v>
      </c>
    </row>
    <row r="1128" spans="1:3" ht="14.25" customHeight="1" x14ac:dyDescent="0.25">
      <c r="A1128" s="319">
        <v>5806</v>
      </c>
      <c r="B1128" s="319" t="s">
        <v>3115</v>
      </c>
      <c r="C1128" s="319" t="s">
        <v>9087</v>
      </c>
    </row>
    <row r="1129" spans="1:3" ht="14.25" customHeight="1" x14ac:dyDescent="0.25">
      <c r="A1129" s="319">
        <v>5807</v>
      </c>
      <c r="B1129" s="319" t="s">
        <v>9913</v>
      </c>
      <c r="C1129" s="319" t="s">
        <v>9087</v>
      </c>
    </row>
    <row r="1130" spans="1:3" ht="14.25" customHeight="1" x14ac:dyDescent="0.25">
      <c r="A1130" s="319">
        <v>5808</v>
      </c>
      <c r="B1130" s="319" t="s">
        <v>9914</v>
      </c>
      <c r="C1130" s="319" t="s">
        <v>9087</v>
      </c>
    </row>
    <row r="1131" spans="1:3" ht="14.25" customHeight="1" x14ac:dyDescent="0.25">
      <c r="A1131" s="319">
        <v>5809</v>
      </c>
      <c r="B1131" s="319" t="s">
        <v>9548</v>
      </c>
      <c r="C1131" s="319" t="s">
        <v>9087</v>
      </c>
    </row>
    <row r="1132" spans="1:3" ht="14.25" customHeight="1" x14ac:dyDescent="0.25">
      <c r="A1132" s="319">
        <v>5810</v>
      </c>
      <c r="B1132" s="319" t="s">
        <v>3117</v>
      </c>
      <c r="C1132" s="319" t="s">
        <v>9087</v>
      </c>
    </row>
    <row r="1133" spans="1:3" ht="14.25" customHeight="1" x14ac:dyDescent="0.25">
      <c r="A1133" s="319">
        <v>5811</v>
      </c>
      <c r="B1133" s="319" t="s">
        <v>3118</v>
      </c>
      <c r="C1133" s="319" t="s">
        <v>9087</v>
      </c>
    </row>
    <row r="1134" spans="1:3" ht="14.25" customHeight="1" x14ac:dyDescent="0.25">
      <c r="A1134" s="319">
        <v>5812</v>
      </c>
      <c r="B1134" s="319" t="s">
        <v>3119</v>
      </c>
      <c r="C1134" s="319" t="s">
        <v>9087</v>
      </c>
    </row>
    <row r="1135" spans="1:3" ht="14.25" customHeight="1" x14ac:dyDescent="0.25">
      <c r="A1135" s="319">
        <v>5813</v>
      </c>
      <c r="B1135" s="319" t="s">
        <v>3120</v>
      </c>
      <c r="C1135" s="319" t="s">
        <v>9087</v>
      </c>
    </row>
    <row r="1136" spans="1:3" ht="14.25" customHeight="1" x14ac:dyDescent="0.25">
      <c r="A1136" s="319">
        <v>5814</v>
      </c>
      <c r="B1136" s="319" t="s">
        <v>3121</v>
      </c>
      <c r="C1136" s="319" t="s">
        <v>9087</v>
      </c>
    </row>
    <row r="1137" spans="1:3" ht="14.25" customHeight="1" x14ac:dyDescent="0.25">
      <c r="A1137" s="319">
        <v>5815</v>
      </c>
      <c r="B1137" s="319" t="s">
        <v>3122</v>
      </c>
      <c r="C1137" s="319" t="s">
        <v>9087</v>
      </c>
    </row>
    <row r="1138" spans="1:3" ht="14.25" customHeight="1" x14ac:dyDescent="0.25">
      <c r="A1138" s="319">
        <v>5816</v>
      </c>
      <c r="B1138" s="319" t="s">
        <v>3123</v>
      </c>
      <c r="C1138" s="319" t="s">
        <v>9087</v>
      </c>
    </row>
    <row r="1139" spans="1:3" ht="14.25" customHeight="1" x14ac:dyDescent="0.25">
      <c r="A1139" s="319">
        <v>5817</v>
      </c>
      <c r="B1139" s="319" t="s">
        <v>9549</v>
      </c>
      <c r="C1139" s="319" t="s">
        <v>9087</v>
      </c>
    </row>
    <row r="1140" spans="1:3" ht="14.25" customHeight="1" x14ac:dyDescent="0.25">
      <c r="A1140" s="319">
        <v>5818</v>
      </c>
      <c r="B1140" s="319" t="s">
        <v>3125</v>
      </c>
      <c r="C1140" s="319" t="s">
        <v>9087</v>
      </c>
    </row>
    <row r="1141" spans="1:3" ht="14.25" customHeight="1" x14ac:dyDescent="0.25">
      <c r="A1141" s="319">
        <v>5819</v>
      </c>
      <c r="B1141" s="319" t="s">
        <v>3126</v>
      </c>
      <c r="C1141" s="319" t="s">
        <v>9087</v>
      </c>
    </row>
    <row r="1142" spans="1:3" ht="14.25" customHeight="1" x14ac:dyDescent="0.25">
      <c r="A1142" s="319">
        <v>5820</v>
      </c>
      <c r="B1142" s="319" t="s">
        <v>3127</v>
      </c>
      <c r="C1142" s="319" t="s">
        <v>9087</v>
      </c>
    </row>
    <row r="1143" spans="1:3" ht="14.25" customHeight="1" x14ac:dyDescent="0.25">
      <c r="A1143" s="319">
        <v>5821</v>
      </c>
      <c r="B1143" s="319" t="s">
        <v>9915</v>
      </c>
      <c r="C1143" s="319" t="s">
        <v>9087</v>
      </c>
    </row>
    <row r="1144" spans="1:3" ht="14.25" customHeight="1" x14ac:dyDescent="0.25">
      <c r="A1144" s="319">
        <v>5822</v>
      </c>
      <c r="B1144" s="319" t="s">
        <v>3129</v>
      </c>
      <c r="C1144" s="319" t="s">
        <v>9087</v>
      </c>
    </row>
    <row r="1145" spans="1:3" ht="14.25" customHeight="1" x14ac:dyDescent="0.25">
      <c r="A1145" s="319">
        <v>5823</v>
      </c>
      <c r="B1145" s="319" t="s">
        <v>3130</v>
      </c>
      <c r="C1145" s="319" t="s">
        <v>9087</v>
      </c>
    </row>
    <row r="1146" spans="1:3" ht="14.25" customHeight="1" x14ac:dyDescent="0.25">
      <c r="A1146" s="319">
        <v>5824</v>
      </c>
      <c r="B1146" s="319" t="s">
        <v>3131</v>
      </c>
      <c r="C1146" s="319" t="s">
        <v>9087</v>
      </c>
    </row>
    <row r="1147" spans="1:3" ht="14.25" customHeight="1" x14ac:dyDescent="0.25">
      <c r="A1147" s="319">
        <v>5825</v>
      </c>
      <c r="B1147" s="319" t="s">
        <v>3132</v>
      </c>
      <c r="C1147" s="319" t="s">
        <v>9087</v>
      </c>
    </row>
    <row r="1148" spans="1:3" ht="14.25" customHeight="1" x14ac:dyDescent="0.25">
      <c r="A1148" s="319">
        <v>5826</v>
      </c>
      <c r="B1148" s="319" t="s">
        <v>3133</v>
      </c>
      <c r="C1148" s="319" t="s">
        <v>9087</v>
      </c>
    </row>
    <row r="1149" spans="1:3" ht="14.25" customHeight="1" x14ac:dyDescent="0.25">
      <c r="A1149" s="319">
        <v>5827</v>
      </c>
      <c r="B1149" s="319" t="s">
        <v>9550</v>
      </c>
      <c r="C1149" s="319" t="s">
        <v>9087</v>
      </c>
    </row>
    <row r="1150" spans="1:3" ht="14.25" customHeight="1" x14ac:dyDescent="0.25">
      <c r="A1150" s="319">
        <v>5828</v>
      </c>
      <c r="B1150" s="319" t="s">
        <v>3134</v>
      </c>
      <c r="C1150" s="319" t="s">
        <v>9087</v>
      </c>
    </row>
    <row r="1151" spans="1:3" ht="14.25" customHeight="1" x14ac:dyDescent="0.25">
      <c r="A1151" s="319">
        <v>5829</v>
      </c>
      <c r="B1151" s="319" t="s">
        <v>3135</v>
      </c>
      <c r="C1151" s="319" t="s">
        <v>9087</v>
      </c>
    </row>
    <row r="1152" spans="1:3" ht="14.25" customHeight="1" x14ac:dyDescent="0.25">
      <c r="A1152" s="319">
        <v>5830</v>
      </c>
      <c r="B1152" s="319" t="s">
        <v>3136</v>
      </c>
      <c r="C1152" s="319" t="s">
        <v>9087</v>
      </c>
    </row>
    <row r="1153" spans="1:3" ht="14.25" customHeight="1" x14ac:dyDescent="0.25">
      <c r="A1153" s="319">
        <v>5831</v>
      </c>
      <c r="B1153" s="319" t="s">
        <v>9393</v>
      </c>
      <c r="C1153" s="319" t="s">
        <v>9087</v>
      </c>
    </row>
    <row r="1154" spans="1:3" ht="14.25" customHeight="1" x14ac:dyDescent="0.25">
      <c r="A1154" s="319">
        <v>5832</v>
      </c>
      <c r="B1154" s="319" t="s">
        <v>3137</v>
      </c>
      <c r="C1154" s="319" t="s">
        <v>9087</v>
      </c>
    </row>
    <row r="1155" spans="1:3" ht="14.25" customHeight="1" x14ac:dyDescent="0.25">
      <c r="A1155" s="319">
        <v>5833</v>
      </c>
      <c r="B1155" s="319" t="s">
        <v>3138</v>
      </c>
      <c r="C1155" s="319" t="s">
        <v>9087</v>
      </c>
    </row>
    <row r="1156" spans="1:3" ht="14.25" customHeight="1" x14ac:dyDescent="0.25">
      <c r="A1156" s="319">
        <v>5834</v>
      </c>
      <c r="B1156" s="319" t="s">
        <v>3139</v>
      </c>
      <c r="C1156" s="319" t="s">
        <v>9087</v>
      </c>
    </row>
    <row r="1157" spans="1:3" ht="14.25" customHeight="1" x14ac:dyDescent="0.25">
      <c r="A1157" s="319">
        <v>5835</v>
      </c>
      <c r="B1157" s="319" t="s">
        <v>3140</v>
      </c>
      <c r="C1157" s="319" t="s">
        <v>9087</v>
      </c>
    </row>
    <row r="1158" spans="1:3" ht="14.25" customHeight="1" x14ac:dyDescent="0.25">
      <c r="A1158" s="319">
        <v>5836</v>
      </c>
      <c r="B1158" s="319" t="s">
        <v>3141</v>
      </c>
      <c r="C1158" s="319" t="s">
        <v>9087</v>
      </c>
    </row>
    <row r="1159" spans="1:3" ht="14.25" customHeight="1" x14ac:dyDescent="0.25">
      <c r="A1159" s="319">
        <v>5837</v>
      </c>
      <c r="B1159" s="319" t="s">
        <v>3142</v>
      </c>
      <c r="C1159" s="319" t="s">
        <v>9087</v>
      </c>
    </row>
    <row r="1160" spans="1:3" ht="14.25" customHeight="1" x14ac:dyDescent="0.25">
      <c r="A1160" s="319">
        <v>5838</v>
      </c>
      <c r="B1160" s="319" t="s">
        <v>3143</v>
      </c>
      <c r="C1160" s="319" t="s">
        <v>9087</v>
      </c>
    </row>
    <row r="1161" spans="1:3" ht="14.25" customHeight="1" x14ac:dyDescent="0.25">
      <c r="A1161" s="319">
        <v>5839</v>
      </c>
      <c r="B1161" s="319" t="s">
        <v>3144</v>
      </c>
      <c r="C1161" s="319" t="s">
        <v>9087</v>
      </c>
    </row>
    <row r="1162" spans="1:3" ht="14.25" customHeight="1" x14ac:dyDescent="0.25">
      <c r="A1162" s="319">
        <v>5840</v>
      </c>
      <c r="B1162" s="319" t="s">
        <v>9394</v>
      </c>
      <c r="C1162" s="319" t="s">
        <v>9087</v>
      </c>
    </row>
    <row r="1163" spans="1:3" ht="14.25" customHeight="1" x14ac:dyDescent="0.25">
      <c r="A1163" s="319">
        <v>5841</v>
      </c>
      <c r="B1163" s="319" t="s">
        <v>9916</v>
      </c>
      <c r="C1163" s="319" t="s">
        <v>9087</v>
      </c>
    </row>
    <row r="1164" spans="1:3" ht="14.25" customHeight="1" x14ac:dyDescent="0.25">
      <c r="A1164" s="319">
        <v>5842</v>
      </c>
      <c r="B1164" s="319" t="s">
        <v>3145</v>
      </c>
      <c r="C1164" s="319" t="s">
        <v>9087</v>
      </c>
    </row>
    <row r="1165" spans="1:3" ht="14.25" customHeight="1" x14ac:dyDescent="0.25">
      <c r="A1165" s="319">
        <v>5843</v>
      </c>
      <c r="B1165" s="319" t="s">
        <v>9917</v>
      </c>
      <c r="C1165" s="319" t="s">
        <v>9087</v>
      </c>
    </row>
    <row r="1166" spans="1:3" ht="14.25" customHeight="1" x14ac:dyDescent="0.25">
      <c r="A1166" s="319">
        <v>5844</v>
      </c>
      <c r="B1166" s="319" t="s">
        <v>3146</v>
      </c>
      <c r="C1166" s="319" t="s">
        <v>9087</v>
      </c>
    </row>
    <row r="1167" spans="1:3" ht="14.25" customHeight="1" x14ac:dyDescent="0.25">
      <c r="A1167" s="319">
        <v>5845</v>
      </c>
      <c r="B1167" s="319" t="s">
        <v>3147</v>
      </c>
      <c r="C1167" s="319" t="s">
        <v>9087</v>
      </c>
    </row>
    <row r="1168" spans="1:3" ht="14.25" customHeight="1" x14ac:dyDescent="0.25">
      <c r="A1168" s="319">
        <v>5846</v>
      </c>
      <c r="B1168" s="319" t="s">
        <v>9551</v>
      </c>
      <c r="C1168" s="319" t="s">
        <v>9087</v>
      </c>
    </row>
    <row r="1169" spans="1:3" ht="14.25" customHeight="1" x14ac:dyDescent="0.25">
      <c r="A1169" s="319">
        <v>5847</v>
      </c>
      <c r="B1169" s="319" t="s">
        <v>3148</v>
      </c>
      <c r="C1169" s="319" t="s">
        <v>9087</v>
      </c>
    </row>
    <row r="1170" spans="1:3" ht="14.25" customHeight="1" x14ac:dyDescent="0.25">
      <c r="A1170" s="319">
        <v>5848</v>
      </c>
      <c r="B1170" s="319" t="s">
        <v>3149</v>
      </c>
      <c r="C1170" s="319" t="s">
        <v>9087</v>
      </c>
    </row>
    <row r="1171" spans="1:3" ht="14.25" customHeight="1" x14ac:dyDescent="0.25">
      <c r="A1171" s="319">
        <v>5849</v>
      </c>
      <c r="B1171" s="319" t="s">
        <v>3150</v>
      </c>
      <c r="C1171" s="319" t="s">
        <v>9087</v>
      </c>
    </row>
    <row r="1172" spans="1:3" ht="14.25" customHeight="1" x14ac:dyDescent="0.25">
      <c r="A1172" s="319">
        <v>5850</v>
      </c>
      <c r="B1172" s="319" t="s">
        <v>3151</v>
      </c>
      <c r="C1172" s="319" t="s">
        <v>9087</v>
      </c>
    </row>
    <row r="1173" spans="1:3" ht="14.25" customHeight="1" x14ac:dyDescent="0.25">
      <c r="A1173" s="319">
        <v>5851</v>
      </c>
      <c r="B1173" s="319" t="s">
        <v>9552</v>
      </c>
      <c r="C1173" s="319" t="s">
        <v>9087</v>
      </c>
    </row>
    <row r="1174" spans="1:3" ht="14.25" customHeight="1" x14ac:dyDescent="0.25">
      <c r="A1174" s="319">
        <v>5852</v>
      </c>
      <c r="B1174" s="319" t="s">
        <v>3152</v>
      </c>
      <c r="C1174" s="319" t="s">
        <v>9087</v>
      </c>
    </row>
    <row r="1175" spans="1:3" ht="14.25" customHeight="1" x14ac:dyDescent="0.25">
      <c r="A1175" s="319">
        <v>5853</v>
      </c>
      <c r="B1175" s="319" t="s">
        <v>3153</v>
      </c>
      <c r="C1175" s="319" t="s">
        <v>9087</v>
      </c>
    </row>
    <row r="1176" spans="1:3" ht="14.25" customHeight="1" x14ac:dyDescent="0.25">
      <c r="A1176" s="319">
        <v>5854</v>
      </c>
      <c r="B1176" s="319" t="s">
        <v>3154</v>
      </c>
      <c r="C1176" s="319" t="s">
        <v>9087</v>
      </c>
    </row>
    <row r="1177" spans="1:3" ht="14.25" customHeight="1" x14ac:dyDescent="0.25">
      <c r="A1177" s="319">
        <v>5855</v>
      </c>
      <c r="B1177" s="319" t="s">
        <v>3155</v>
      </c>
      <c r="C1177" s="319" t="s">
        <v>9087</v>
      </c>
    </row>
    <row r="1178" spans="1:3" ht="14.25" customHeight="1" x14ac:dyDescent="0.25">
      <c r="A1178" s="319">
        <v>5856</v>
      </c>
      <c r="B1178" s="319" t="s">
        <v>3156</v>
      </c>
      <c r="C1178" s="319" t="s">
        <v>9087</v>
      </c>
    </row>
    <row r="1179" spans="1:3" ht="14.25" customHeight="1" x14ac:dyDescent="0.25">
      <c r="A1179" s="319">
        <v>5857</v>
      </c>
      <c r="B1179" s="319" t="s">
        <v>9395</v>
      </c>
      <c r="C1179" s="319" t="s">
        <v>9087</v>
      </c>
    </row>
    <row r="1180" spans="1:3" ht="14.25" customHeight="1" x14ac:dyDescent="0.25">
      <c r="A1180" s="319">
        <v>5858</v>
      </c>
      <c r="B1180" s="319" t="s">
        <v>3157</v>
      </c>
      <c r="C1180" s="319" t="s">
        <v>9087</v>
      </c>
    </row>
    <row r="1181" spans="1:3" ht="14.25" customHeight="1" x14ac:dyDescent="0.25">
      <c r="A1181" s="319">
        <v>5859</v>
      </c>
      <c r="B1181" s="319" t="s">
        <v>9918</v>
      </c>
      <c r="C1181" s="319" t="s">
        <v>9087</v>
      </c>
    </row>
    <row r="1182" spans="1:3" ht="14.25" customHeight="1" x14ac:dyDescent="0.25">
      <c r="A1182" s="319">
        <v>5860</v>
      </c>
      <c r="B1182" s="319" t="s">
        <v>3158</v>
      </c>
      <c r="C1182" s="319" t="s">
        <v>9087</v>
      </c>
    </row>
    <row r="1183" spans="1:3" ht="14.25" customHeight="1" x14ac:dyDescent="0.25">
      <c r="A1183" s="319">
        <v>5861</v>
      </c>
      <c r="B1183" s="319" t="s">
        <v>3159</v>
      </c>
      <c r="C1183" s="319" t="s">
        <v>9087</v>
      </c>
    </row>
    <row r="1184" spans="1:3" ht="14.25" customHeight="1" x14ac:dyDescent="0.25">
      <c r="A1184" s="319">
        <v>5862</v>
      </c>
      <c r="B1184" s="319" t="s">
        <v>3160</v>
      </c>
      <c r="C1184" s="319" t="s">
        <v>9087</v>
      </c>
    </row>
    <row r="1185" spans="1:3" ht="14.25" customHeight="1" x14ac:dyDescent="0.25">
      <c r="A1185" s="319">
        <v>5863</v>
      </c>
      <c r="B1185" s="319" t="s">
        <v>3161</v>
      </c>
      <c r="C1185" s="319" t="s">
        <v>9087</v>
      </c>
    </row>
    <row r="1186" spans="1:3" ht="14.25" customHeight="1" x14ac:dyDescent="0.25">
      <c r="A1186" s="319">
        <v>5864</v>
      </c>
      <c r="B1186" s="319" t="s">
        <v>3162</v>
      </c>
      <c r="C1186" s="319" t="s">
        <v>9087</v>
      </c>
    </row>
    <row r="1187" spans="1:3" ht="14.25" customHeight="1" x14ac:dyDescent="0.25">
      <c r="A1187" s="319">
        <v>5865</v>
      </c>
      <c r="B1187" s="319" t="s">
        <v>3163</v>
      </c>
      <c r="C1187" s="319" t="s">
        <v>9087</v>
      </c>
    </row>
    <row r="1188" spans="1:3" ht="14.25" customHeight="1" x14ac:dyDescent="0.25">
      <c r="A1188" s="319">
        <v>5866</v>
      </c>
      <c r="B1188" s="319" t="s">
        <v>3164</v>
      </c>
      <c r="C1188" s="319" t="s">
        <v>9087</v>
      </c>
    </row>
    <row r="1189" spans="1:3" ht="14.25" customHeight="1" x14ac:dyDescent="0.25">
      <c r="A1189" s="319">
        <v>5867</v>
      </c>
      <c r="B1189" s="319" t="s">
        <v>3165</v>
      </c>
      <c r="C1189" s="319" t="s">
        <v>9087</v>
      </c>
    </row>
    <row r="1190" spans="1:3" ht="14.25" customHeight="1" x14ac:dyDescent="0.25">
      <c r="A1190" s="319">
        <v>5868</v>
      </c>
      <c r="B1190" s="319" t="s">
        <v>3166</v>
      </c>
      <c r="C1190" s="319" t="s">
        <v>9087</v>
      </c>
    </row>
    <row r="1191" spans="1:3" ht="14.25" customHeight="1" x14ac:dyDescent="0.25">
      <c r="A1191" s="319">
        <v>5869</v>
      </c>
      <c r="B1191" s="319" t="s">
        <v>3167</v>
      </c>
      <c r="C1191" s="319" t="s">
        <v>9087</v>
      </c>
    </row>
    <row r="1192" spans="1:3" ht="14.25" customHeight="1" x14ac:dyDescent="0.25">
      <c r="A1192" s="319">
        <v>5870</v>
      </c>
      <c r="B1192" s="319" t="s">
        <v>3168</v>
      </c>
      <c r="C1192" s="319" t="s">
        <v>9087</v>
      </c>
    </row>
    <row r="1193" spans="1:3" ht="14.25" customHeight="1" x14ac:dyDescent="0.25">
      <c r="A1193" s="319">
        <v>5871</v>
      </c>
      <c r="B1193" s="319" t="s">
        <v>3169</v>
      </c>
      <c r="C1193" s="319" t="s">
        <v>9087</v>
      </c>
    </row>
    <row r="1194" spans="1:3" ht="14.25" customHeight="1" x14ac:dyDescent="0.25">
      <c r="A1194" s="319">
        <v>5872</v>
      </c>
      <c r="B1194" s="319" t="s">
        <v>3170</v>
      </c>
      <c r="C1194" s="319" t="s">
        <v>9087</v>
      </c>
    </row>
    <row r="1195" spans="1:3" ht="14.25" customHeight="1" x14ac:dyDescent="0.25">
      <c r="A1195" s="319">
        <v>5873</v>
      </c>
      <c r="B1195" s="319" t="s">
        <v>3171</v>
      </c>
      <c r="C1195" s="319" t="s">
        <v>9087</v>
      </c>
    </row>
    <row r="1196" spans="1:3" ht="14.25" customHeight="1" x14ac:dyDescent="0.25">
      <c r="A1196" s="319">
        <v>5874</v>
      </c>
      <c r="B1196" s="319" t="s">
        <v>3172</v>
      </c>
      <c r="C1196" s="319" t="s">
        <v>9087</v>
      </c>
    </row>
    <row r="1197" spans="1:3" ht="14.25" customHeight="1" x14ac:dyDescent="0.25">
      <c r="A1197" s="319">
        <v>5875</v>
      </c>
      <c r="B1197" s="319" t="s">
        <v>3173</v>
      </c>
      <c r="C1197" s="319" t="s">
        <v>9087</v>
      </c>
    </row>
    <row r="1198" spans="1:3" ht="14.25" customHeight="1" x14ac:dyDescent="0.25">
      <c r="A1198" s="319">
        <v>5876</v>
      </c>
      <c r="B1198" s="319" t="s">
        <v>3174</v>
      </c>
      <c r="C1198" s="319" t="s">
        <v>9087</v>
      </c>
    </row>
    <row r="1199" spans="1:3" ht="14.25" customHeight="1" x14ac:dyDescent="0.25">
      <c r="A1199" s="319">
        <v>5877</v>
      </c>
      <c r="B1199" s="319" t="s">
        <v>3175</v>
      </c>
      <c r="C1199" s="319" t="s">
        <v>9087</v>
      </c>
    </row>
    <row r="1200" spans="1:3" ht="14.25" customHeight="1" x14ac:dyDescent="0.25">
      <c r="A1200" s="319">
        <v>5878</v>
      </c>
      <c r="B1200" s="319" t="s">
        <v>3176</v>
      </c>
      <c r="C1200" s="319" t="s">
        <v>9087</v>
      </c>
    </row>
    <row r="1201" spans="1:3" ht="14.25" customHeight="1" x14ac:dyDescent="0.25">
      <c r="A1201" s="319">
        <v>5879</v>
      </c>
      <c r="B1201" s="319" t="s">
        <v>3177</v>
      </c>
      <c r="C1201" s="319" t="s">
        <v>9087</v>
      </c>
    </row>
    <row r="1202" spans="1:3" ht="14.25" customHeight="1" x14ac:dyDescent="0.25">
      <c r="A1202" s="319">
        <v>5880</v>
      </c>
      <c r="B1202" s="319" t="s">
        <v>3178</v>
      </c>
      <c r="C1202" s="319" t="s">
        <v>9087</v>
      </c>
    </row>
    <row r="1203" spans="1:3" ht="14.25" customHeight="1" x14ac:dyDescent="0.25">
      <c r="A1203" s="319">
        <v>5881</v>
      </c>
      <c r="B1203" s="319" t="s">
        <v>3179</v>
      </c>
      <c r="C1203" s="319" t="s">
        <v>9087</v>
      </c>
    </row>
    <row r="1204" spans="1:3" ht="14.25" customHeight="1" x14ac:dyDescent="0.25">
      <c r="A1204" s="319">
        <v>5882</v>
      </c>
      <c r="B1204" s="319" t="s">
        <v>3180</v>
      </c>
      <c r="C1204" s="319" t="s">
        <v>9087</v>
      </c>
    </row>
    <row r="1205" spans="1:3" ht="14.25" customHeight="1" x14ac:dyDescent="0.25">
      <c r="A1205" s="319">
        <v>5884</v>
      </c>
      <c r="B1205" s="319" t="s">
        <v>3181</v>
      </c>
      <c r="C1205" s="319" t="s">
        <v>9087</v>
      </c>
    </row>
    <row r="1206" spans="1:3" ht="14.25" customHeight="1" x14ac:dyDescent="0.25">
      <c r="A1206" s="319">
        <v>5885</v>
      </c>
      <c r="B1206" s="319" t="s">
        <v>3182</v>
      </c>
      <c r="C1206" s="319" t="s">
        <v>9087</v>
      </c>
    </row>
    <row r="1207" spans="1:3" ht="14.25" customHeight="1" x14ac:dyDescent="0.25">
      <c r="A1207" s="319">
        <v>5886</v>
      </c>
      <c r="B1207" s="319" t="s">
        <v>3183</v>
      </c>
      <c r="C1207" s="319" t="s">
        <v>9087</v>
      </c>
    </row>
    <row r="1208" spans="1:3" ht="14.25" customHeight="1" x14ac:dyDescent="0.25">
      <c r="A1208" s="319">
        <v>5887</v>
      </c>
      <c r="B1208" s="319" t="s">
        <v>3184</v>
      </c>
      <c r="C1208" s="319" t="s">
        <v>9087</v>
      </c>
    </row>
    <row r="1209" spans="1:3" ht="14.25" customHeight="1" x14ac:dyDescent="0.25">
      <c r="A1209" s="319">
        <v>5888</v>
      </c>
      <c r="B1209" s="319" t="s">
        <v>3185</v>
      </c>
      <c r="C1209" s="319" t="s">
        <v>9087</v>
      </c>
    </row>
    <row r="1210" spans="1:3" ht="14.25" customHeight="1" x14ac:dyDescent="0.25">
      <c r="A1210" s="319">
        <v>5889</v>
      </c>
      <c r="B1210" s="319" t="s">
        <v>3186</v>
      </c>
      <c r="C1210" s="319" t="s">
        <v>9087</v>
      </c>
    </row>
    <row r="1211" spans="1:3" ht="14.25" customHeight="1" x14ac:dyDescent="0.25">
      <c r="A1211" s="319">
        <v>5890</v>
      </c>
      <c r="B1211" s="319" t="s">
        <v>3187</v>
      </c>
      <c r="C1211" s="319" t="s">
        <v>9087</v>
      </c>
    </row>
    <row r="1212" spans="1:3" ht="14.25" customHeight="1" x14ac:dyDescent="0.25">
      <c r="A1212" s="319">
        <v>5891</v>
      </c>
      <c r="B1212" s="319" t="s">
        <v>3188</v>
      </c>
      <c r="C1212" s="319" t="s">
        <v>9087</v>
      </c>
    </row>
    <row r="1213" spans="1:3" ht="14.25" customHeight="1" x14ac:dyDescent="0.25">
      <c r="A1213" s="319">
        <v>5892</v>
      </c>
      <c r="B1213" s="319" t="s">
        <v>3189</v>
      </c>
      <c r="C1213" s="319" t="s">
        <v>9087</v>
      </c>
    </row>
    <row r="1214" spans="1:3" ht="14.25" customHeight="1" x14ac:dyDescent="0.25">
      <c r="A1214" s="319">
        <v>5893</v>
      </c>
      <c r="B1214" s="319" t="s">
        <v>2887</v>
      </c>
      <c r="C1214" s="319" t="s">
        <v>9087</v>
      </c>
    </row>
    <row r="1215" spans="1:3" ht="14.25" customHeight="1" x14ac:dyDescent="0.25">
      <c r="A1215" s="319">
        <v>5894</v>
      </c>
      <c r="B1215" s="319" t="s">
        <v>3190</v>
      </c>
      <c r="C1215" s="319" t="s">
        <v>9087</v>
      </c>
    </row>
    <row r="1216" spans="1:3" ht="14.25" customHeight="1" x14ac:dyDescent="0.25">
      <c r="A1216" s="319">
        <v>5895</v>
      </c>
      <c r="B1216" s="319" t="s">
        <v>3191</v>
      </c>
      <c r="C1216" s="319" t="s">
        <v>9087</v>
      </c>
    </row>
    <row r="1217" spans="1:3" ht="14.25" customHeight="1" x14ac:dyDescent="0.25">
      <c r="A1217" s="319">
        <v>5896</v>
      </c>
      <c r="B1217" s="319" t="s">
        <v>3192</v>
      </c>
      <c r="C1217" s="319" t="s">
        <v>9087</v>
      </c>
    </row>
    <row r="1218" spans="1:3" ht="14.25" customHeight="1" x14ac:dyDescent="0.25">
      <c r="A1218" s="319">
        <v>5897</v>
      </c>
      <c r="B1218" s="319" t="s">
        <v>3193</v>
      </c>
      <c r="C1218" s="319" t="s">
        <v>9087</v>
      </c>
    </row>
    <row r="1219" spans="1:3" ht="14.25" customHeight="1" x14ac:dyDescent="0.25">
      <c r="A1219" s="319">
        <v>5898</v>
      </c>
      <c r="B1219" s="319" t="s">
        <v>3194</v>
      </c>
      <c r="C1219" s="319" t="s">
        <v>9087</v>
      </c>
    </row>
    <row r="1220" spans="1:3" ht="14.25" customHeight="1" x14ac:dyDescent="0.25">
      <c r="A1220" s="319">
        <v>5899</v>
      </c>
      <c r="B1220" s="319" t="s">
        <v>3195</v>
      </c>
      <c r="C1220" s="319" t="s">
        <v>9087</v>
      </c>
    </row>
    <row r="1221" spans="1:3" ht="14.25" customHeight="1" x14ac:dyDescent="0.25">
      <c r="A1221" s="319">
        <v>5900</v>
      </c>
      <c r="B1221" s="319" t="s">
        <v>3196</v>
      </c>
      <c r="C1221" s="319" t="s">
        <v>9087</v>
      </c>
    </row>
    <row r="1222" spans="1:3" ht="14.25" customHeight="1" x14ac:dyDescent="0.25">
      <c r="A1222" s="319">
        <v>5901</v>
      </c>
      <c r="B1222" s="319" t="s">
        <v>3197</v>
      </c>
      <c r="C1222" s="319" t="s">
        <v>9087</v>
      </c>
    </row>
    <row r="1223" spans="1:3" ht="14.25" customHeight="1" x14ac:dyDescent="0.25">
      <c r="A1223" s="319">
        <v>5902</v>
      </c>
      <c r="B1223" s="319" t="s">
        <v>3198</v>
      </c>
      <c r="C1223" s="319" t="s">
        <v>9087</v>
      </c>
    </row>
    <row r="1224" spans="1:3" ht="14.25" customHeight="1" x14ac:dyDescent="0.25">
      <c r="A1224" s="319">
        <v>5903</v>
      </c>
      <c r="B1224" s="319" t="s">
        <v>3199</v>
      </c>
      <c r="C1224" s="319" t="s">
        <v>9087</v>
      </c>
    </row>
    <row r="1225" spans="1:3" ht="14.25" customHeight="1" x14ac:dyDescent="0.25">
      <c r="A1225" s="319">
        <v>5904</v>
      </c>
      <c r="B1225" s="319" t="s">
        <v>3200</v>
      </c>
      <c r="C1225" s="319" t="s">
        <v>9087</v>
      </c>
    </row>
    <row r="1226" spans="1:3" ht="14.25" customHeight="1" x14ac:dyDescent="0.25">
      <c r="A1226" s="319">
        <v>5905</v>
      </c>
      <c r="B1226" s="319" t="s">
        <v>3201</v>
      </c>
      <c r="C1226" s="319" t="s">
        <v>9087</v>
      </c>
    </row>
    <row r="1227" spans="1:3" ht="14.25" customHeight="1" x14ac:dyDescent="0.25">
      <c r="A1227" s="319">
        <v>5906</v>
      </c>
      <c r="B1227" s="319" t="s">
        <v>3202</v>
      </c>
      <c r="C1227" s="319" t="s">
        <v>9087</v>
      </c>
    </row>
    <row r="1228" spans="1:3" ht="14.25" customHeight="1" x14ac:dyDescent="0.25">
      <c r="A1228" s="319">
        <v>5907</v>
      </c>
      <c r="B1228" s="319" t="s">
        <v>3203</v>
      </c>
      <c r="C1228" s="319" t="s">
        <v>9087</v>
      </c>
    </row>
    <row r="1229" spans="1:3" ht="14.25" customHeight="1" x14ac:dyDescent="0.25">
      <c r="A1229" s="319">
        <v>5908</v>
      </c>
      <c r="B1229" s="319" t="s">
        <v>3204</v>
      </c>
      <c r="C1229" s="319" t="s">
        <v>9087</v>
      </c>
    </row>
    <row r="1230" spans="1:3" ht="14.25" customHeight="1" x14ac:dyDescent="0.25">
      <c r="A1230" s="319">
        <v>5909</v>
      </c>
      <c r="B1230" s="319" t="s">
        <v>3205</v>
      </c>
      <c r="C1230" s="319" t="s">
        <v>9087</v>
      </c>
    </row>
    <row r="1231" spans="1:3" ht="14.25" customHeight="1" x14ac:dyDescent="0.25">
      <c r="A1231" s="319">
        <v>5910</v>
      </c>
      <c r="B1231" s="319" t="s">
        <v>3206</v>
      </c>
      <c r="C1231" s="319" t="s">
        <v>9087</v>
      </c>
    </row>
    <row r="1232" spans="1:3" ht="14.25" customHeight="1" x14ac:dyDescent="0.25">
      <c r="A1232" s="319">
        <v>5911</v>
      </c>
      <c r="B1232" s="319" t="s">
        <v>3207</v>
      </c>
      <c r="C1232" s="319" t="s">
        <v>9087</v>
      </c>
    </row>
    <row r="1233" spans="1:3" ht="14.25" customHeight="1" x14ac:dyDescent="0.25">
      <c r="A1233" s="319">
        <v>5912</v>
      </c>
      <c r="B1233" s="319" t="s">
        <v>3208</v>
      </c>
      <c r="C1233" s="319" t="s">
        <v>9087</v>
      </c>
    </row>
    <row r="1234" spans="1:3" ht="14.25" customHeight="1" x14ac:dyDescent="0.25">
      <c r="A1234" s="319">
        <v>5913</v>
      </c>
      <c r="B1234" s="319" t="s">
        <v>3209</v>
      </c>
      <c r="C1234" s="319" t="s">
        <v>9087</v>
      </c>
    </row>
    <row r="1235" spans="1:3" ht="14.25" customHeight="1" x14ac:dyDescent="0.25">
      <c r="A1235" s="319">
        <v>5914</v>
      </c>
      <c r="B1235" s="319" t="s">
        <v>3210</v>
      </c>
      <c r="C1235" s="319" t="s">
        <v>9087</v>
      </c>
    </row>
    <row r="1236" spans="1:3" ht="14.25" customHeight="1" x14ac:dyDescent="0.25">
      <c r="A1236" s="319">
        <v>5915</v>
      </c>
      <c r="B1236" s="319" t="s">
        <v>3211</v>
      </c>
      <c r="C1236" s="319" t="s">
        <v>9087</v>
      </c>
    </row>
    <row r="1237" spans="1:3" ht="14.25" customHeight="1" x14ac:dyDescent="0.25">
      <c r="A1237" s="319">
        <v>5916</v>
      </c>
      <c r="B1237" s="319" t="s">
        <v>3212</v>
      </c>
      <c r="C1237" s="319" t="s">
        <v>9087</v>
      </c>
    </row>
    <row r="1238" spans="1:3" ht="14.25" customHeight="1" x14ac:dyDescent="0.25">
      <c r="A1238" s="319">
        <v>5917</v>
      </c>
      <c r="B1238" s="319" t="s">
        <v>3213</v>
      </c>
      <c r="C1238" s="319" t="s">
        <v>9087</v>
      </c>
    </row>
    <row r="1239" spans="1:3" ht="14.25" customHeight="1" x14ac:dyDescent="0.25">
      <c r="A1239" s="319">
        <v>5918</v>
      </c>
      <c r="B1239" s="319" t="s">
        <v>3214</v>
      </c>
      <c r="C1239" s="319" t="s">
        <v>9087</v>
      </c>
    </row>
    <row r="1240" spans="1:3" ht="14.25" customHeight="1" x14ac:dyDescent="0.25">
      <c r="A1240" s="319">
        <v>5919</v>
      </c>
      <c r="B1240" s="319" t="s">
        <v>3215</v>
      </c>
      <c r="C1240" s="319" t="s">
        <v>9087</v>
      </c>
    </row>
    <row r="1241" spans="1:3" ht="14.25" customHeight="1" x14ac:dyDescent="0.25">
      <c r="A1241" s="319">
        <v>5920</v>
      </c>
      <c r="B1241" s="319" t="s">
        <v>3216</v>
      </c>
      <c r="C1241" s="319" t="s">
        <v>9087</v>
      </c>
    </row>
    <row r="1242" spans="1:3" ht="14.25" customHeight="1" x14ac:dyDescent="0.25">
      <c r="A1242" s="319">
        <v>5921</v>
      </c>
      <c r="B1242" s="319" t="s">
        <v>3217</v>
      </c>
      <c r="C1242" s="319" t="s">
        <v>9087</v>
      </c>
    </row>
    <row r="1243" spans="1:3" ht="14.25" customHeight="1" x14ac:dyDescent="0.25">
      <c r="A1243" s="319">
        <v>5922</v>
      </c>
      <c r="B1243" s="319" t="s">
        <v>3218</v>
      </c>
      <c r="C1243" s="319" t="s">
        <v>9087</v>
      </c>
    </row>
    <row r="1244" spans="1:3" ht="14.25" customHeight="1" x14ac:dyDescent="0.25">
      <c r="A1244" s="319">
        <v>5923</v>
      </c>
      <c r="B1244" s="319" t="s">
        <v>3219</v>
      </c>
      <c r="C1244" s="319" t="s">
        <v>9087</v>
      </c>
    </row>
    <row r="1245" spans="1:3" ht="14.25" customHeight="1" x14ac:dyDescent="0.25">
      <c r="A1245" s="319">
        <v>5924</v>
      </c>
      <c r="B1245" s="319" t="s">
        <v>3220</v>
      </c>
      <c r="C1245" s="319" t="s">
        <v>9087</v>
      </c>
    </row>
    <row r="1246" spans="1:3" ht="14.25" customHeight="1" x14ac:dyDescent="0.25">
      <c r="A1246" s="319">
        <v>5925</v>
      </c>
      <c r="B1246" s="319" t="s">
        <v>3221</v>
      </c>
      <c r="C1246" s="319" t="s">
        <v>9087</v>
      </c>
    </row>
    <row r="1247" spans="1:3" ht="14.25" customHeight="1" x14ac:dyDescent="0.25">
      <c r="A1247" s="319">
        <v>5926</v>
      </c>
      <c r="B1247" s="319" t="s">
        <v>3222</v>
      </c>
      <c r="C1247" s="319" t="s">
        <v>9087</v>
      </c>
    </row>
    <row r="1248" spans="1:3" ht="14.25" customHeight="1" x14ac:dyDescent="0.25">
      <c r="A1248" s="319">
        <v>5927</v>
      </c>
      <c r="B1248" s="319" t="s">
        <v>3223</v>
      </c>
      <c r="C1248" s="319" t="s">
        <v>9087</v>
      </c>
    </row>
    <row r="1249" spans="1:3" ht="14.25" customHeight="1" x14ac:dyDescent="0.25">
      <c r="A1249" s="319">
        <v>5928</v>
      </c>
      <c r="B1249" s="319" t="s">
        <v>3224</v>
      </c>
      <c r="C1249" s="319" t="s">
        <v>9087</v>
      </c>
    </row>
    <row r="1250" spans="1:3" ht="14.25" customHeight="1" x14ac:dyDescent="0.25">
      <c r="A1250" s="319">
        <v>5929</v>
      </c>
      <c r="B1250" s="319" t="s">
        <v>3225</v>
      </c>
      <c r="C1250" s="319" t="s">
        <v>9087</v>
      </c>
    </row>
    <row r="1251" spans="1:3" ht="14.25" customHeight="1" x14ac:dyDescent="0.25">
      <c r="A1251" s="319">
        <v>5930</v>
      </c>
      <c r="B1251" s="319" t="s">
        <v>3226</v>
      </c>
      <c r="C1251" s="319" t="s">
        <v>9087</v>
      </c>
    </row>
    <row r="1252" spans="1:3" ht="14.25" customHeight="1" x14ac:dyDescent="0.25">
      <c r="A1252" s="319">
        <v>5931</v>
      </c>
      <c r="B1252" s="319" t="s">
        <v>3227</v>
      </c>
      <c r="C1252" s="319" t="s">
        <v>9087</v>
      </c>
    </row>
    <row r="1253" spans="1:3" ht="14.25" customHeight="1" x14ac:dyDescent="0.25">
      <c r="A1253" s="319">
        <v>5933</v>
      </c>
      <c r="B1253" s="319" t="s">
        <v>3228</v>
      </c>
      <c r="C1253" s="319" t="s">
        <v>9087</v>
      </c>
    </row>
    <row r="1254" spans="1:3" ht="14.25" customHeight="1" x14ac:dyDescent="0.25">
      <c r="A1254" s="319">
        <v>5934</v>
      </c>
      <c r="B1254" s="319" t="s">
        <v>3229</v>
      </c>
      <c r="C1254" s="319" t="s">
        <v>9087</v>
      </c>
    </row>
    <row r="1255" spans="1:3" ht="14.25" customHeight="1" x14ac:dyDescent="0.25">
      <c r="A1255" s="319">
        <v>5935</v>
      </c>
      <c r="B1255" s="319" t="s">
        <v>3230</v>
      </c>
      <c r="C1255" s="319" t="s">
        <v>9087</v>
      </c>
    </row>
    <row r="1256" spans="1:3" ht="14.25" customHeight="1" x14ac:dyDescent="0.25">
      <c r="A1256" s="319">
        <v>5936</v>
      </c>
      <c r="B1256" s="319" t="s">
        <v>3231</v>
      </c>
      <c r="C1256" s="319" t="s">
        <v>9087</v>
      </c>
    </row>
    <row r="1257" spans="1:3" ht="14.25" customHeight="1" x14ac:dyDescent="0.25">
      <c r="A1257" s="319">
        <v>5937</v>
      </c>
      <c r="B1257" s="319" t="s">
        <v>3232</v>
      </c>
      <c r="C1257" s="319" t="s">
        <v>9087</v>
      </c>
    </row>
    <row r="1258" spans="1:3" ht="14.25" customHeight="1" x14ac:dyDescent="0.25">
      <c r="A1258" s="319">
        <v>5938</v>
      </c>
      <c r="B1258" s="319" t="s">
        <v>3233</v>
      </c>
      <c r="C1258" s="319" t="s">
        <v>9087</v>
      </c>
    </row>
    <row r="1259" spans="1:3" ht="14.25" customHeight="1" x14ac:dyDescent="0.25">
      <c r="A1259" s="319">
        <v>5939</v>
      </c>
      <c r="B1259" s="319" t="s">
        <v>3234</v>
      </c>
      <c r="C1259" s="319" t="s">
        <v>9087</v>
      </c>
    </row>
    <row r="1260" spans="1:3" ht="14.25" customHeight="1" x14ac:dyDescent="0.25">
      <c r="A1260" s="319">
        <v>5940</v>
      </c>
      <c r="B1260" s="319" t="s">
        <v>3235</v>
      </c>
      <c r="C1260" s="319" t="s">
        <v>9087</v>
      </c>
    </row>
    <row r="1261" spans="1:3" ht="14.25" customHeight="1" x14ac:dyDescent="0.25">
      <c r="A1261" s="319">
        <v>5941</v>
      </c>
      <c r="B1261" s="319" t="s">
        <v>3236</v>
      </c>
      <c r="C1261" s="319" t="s">
        <v>9087</v>
      </c>
    </row>
    <row r="1262" spans="1:3" ht="14.25" customHeight="1" x14ac:dyDescent="0.25">
      <c r="A1262" s="319">
        <v>5942</v>
      </c>
      <c r="B1262" s="319" t="s">
        <v>3237</v>
      </c>
      <c r="C1262" s="319" t="s">
        <v>9087</v>
      </c>
    </row>
    <row r="1263" spans="1:3" ht="14.25" customHeight="1" x14ac:dyDescent="0.25">
      <c r="A1263" s="319">
        <v>5943</v>
      </c>
      <c r="B1263" s="319" t="s">
        <v>3238</v>
      </c>
      <c r="C1263" s="319" t="s">
        <v>9087</v>
      </c>
    </row>
    <row r="1264" spans="1:3" ht="14.25" customHeight="1" x14ac:dyDescent="0.25">
      <c r="A1264" s="319">
        <v>5944</v>
      </c>
      <c r="B1264" s="319" t="s">
        <v>3239</v>
      </c>
      <c r="C1264" s="319" t="s">
        <v>9087</v>
      </c>
    </row>
    <row r="1265" spans="1:3" ht="14.25" customHeight="1" x14ac:dyDescent="0.25">
      <c r="A1265" s="319">
        <v>5945</v>
      </c>
      <c r="B1265" s="319" t="s">
        <v>3240</v>
      </c>
      <c r="C1265" s="319" t="s">
        <v>9087</v>
      </c>
    </row>
    <row r="1266" spans="1:3" ht="14.25" customHeight="1" x14ac:dyDescent="0.25">
      <c r="A1266" s="319">
        <v>5946</v>
      </c>
      <c r="B1266" s="319" t="s">
        <v>3241</v>
      </c>
      <c r="C1266" s="319" t="s">
        <v>9087</v>
      </c>
    </row>
    <row r="1267" spans="1:3" ht="14.25" customHeight="1" x14ac:dyDescent="0.25">
      <c r="A1267" s="319">
        <v>5947</v>
      </c>
      <c r="B1267" s="319" t="s">
        <v>3242</v>
      </c>
      <c r="C1267" s="319" t="s">
        <v>9087</v>
      </c>
    </row>
    <row r="1268" spans="1:3" ht="14.25" customHeight="1" x14ac:dyDescent="0.25">
      <c r="A1268" s="319">
        <v>5948</v>
      </c>
      <c r="B1268" s="319" t="s">
        <v>3243</v>
      </c>
      <c r="C1268" s="319" t="s">
        <v>9087</v>
      </c>
    </row>
    <row r="1269" spans="1:3" ht="14.25" customHeight="1" x14ac:dyDescent="0.25">
      <c r="A1269" s="319">
        <v>5949</v>
      </c>
      <c r="B1269" s="319" t="s">
        <v>3244</v>
      </c>
      <c r="C1269" s="319" t="s">
        <v>9087</v>
      </c>
    </row>
    <row r="1270" spans="1:3" ht="14.25" customHeight="1" x14ac:dyDescent="0.25">
      <c r="A1270" s="319">
        <v>5950</v>
      </c>
      <c r="B1270" s="319" t="s">
        <v>3245</v>
      </c>
      <c r="C1270" s="319" t="s">
        <v>9087</v>
      </c>
    </row>
    <row r="1271" spans="1:3" ht="14.25" customHeight="1" x14ac:dyDescent="0.25">
      <c r="A1271" s="319">
        <v>5951</v>
      </c>
      <c r="B1271" s="319" t="s">
        <v>3246</v>
      </c>
      <c r="C1271" s="319" t="s">
        <v>9087</v>
      </c>
    </row>
    <row r="1272" spans="1:3" ht="14.25" customHeight="1" x14ac:dyDescent="0.25">
      <c r="A1272" s="319">
        <v>5952</v>
      </c>
      <c r="B1272" s="319" t="s">
        <v>3247</v>
      </c>
      <c r="C1272" s="319" t="s">
        <v>9087</v>
      </c>
    </row>
    <row r="1273" spans="1:3" ht="14.25" customHeight="1" x14ac:dyDescent="0.25">
      <c r="A1273" s="319">
        <v>5953</v>
      </c>
      <c r="B1273" s="319" t="s">
        <v>3248</v>
      </c>
      <c r="C1273" s="319" t="s">
        <v>9087</v>
      </c>
    </row>
    <row r="1274" spans="1:3" ht="14.25" customHeight="1" x14ac:dyDescent="0.25">
      <c r="A1274" s="319">
        <v>5954</v>
      </c>
      <c r="B1274" s="319" t="s">
        <v>3249</v>
      </c>
      <c r="C1274" s="319" t="s">
        <v>9087</v>
      </c>
    </row>
    <row r="1275" spans="1:3" ht="14.25" customHeight="1" x14ac:dyDescent="0.25">
      <c r="A1275" s="319">
        <v>5955</v>
      </c>
      <c r="B1275" s="319" t="s">
        <v>3250</v>
      </c>
      <c r="C1275" s="319" t="s">
        <v>9087</v>
      </c>
    </row>
    <row r="1276" spans="1:3" ht="14.25" customHeight="1" x14ac:dyDescent="0.25">
      <c r="A1276" s="319">
        <v>5956</v>
      </c>
      <c r="B1276" s="319" t="s">
        <v>3251</v>
      </c>
      <c r="C1276" s="319" t="s">
        <v>9087</v>
      </c>
    </row>
    <row r="1277" spans="1:3" ht="14.25" customHeight="1" x14ac:dyDescent="0.25">
      <c r="A1277" s="319">
        <v>5957</v>
      </c>
      <c r="B1277" s="319" t="s">
        <v>3252</v>
      </c>
      <c r="C1277" s="319" t="s">
        <v>9087</v>
      </c>
    </row>
    <row r="1278" spans="1:3" ht="14.25" customHeight="1" x14ac:dyDescent="0.25">
      <c r="A1278" s="319">
        <v>5958</v>
      </c>
      <c r="B1278" s="319" t="s">
        <v>3253</v>
      </c>
      <c r="C1278" s="319" t="s">
        <v>9087</v>
      </c>
    </row>
    <row r="1279" spans="1:3" ht="14.25" customHeight="1" x14ac:dyDescent="0.25">
      <c r="A1279" s="319">
        <v>5959</v>
      </c>
      <c r="B1279" s="319" t="s">
        <v>3254</v>
      </c>
      <c r="C1279" s="319" t="s">
        <v>9087</v>
      </c>
    </row>
    <row r="1280" spans="1:3" ht="14.25" customHeight="1" x14ac:dyDescent="0.25">
      <c r="A1280" s="319">
        <v>5960</v>
      </c>
      <c r="B1280" s="319" t="s">
        <v>3255</v>
      </c>
      <c r="C1280" s="319" t="s">
        <v>9087</v>
      </c>
    </row>
    <row r="1281" spans="1:3" ht="14.25" customHeight="1" x14ac:dyDescent="0.25">
      <c r="A1281" s="319">
        <v>5961</v>
      </c>
      <c r="B1281" s="319" t="s">
        <v>3256</v>
      </c>
      <c r="C1281" s="319" t="s">
        <v>9087</v>
      </c>
    </row>
    <row r="1282" spans="1:3" ht="14.25" customHeight="1" x14ac:dyDescent="0.25">
      <c r="A1282" s="319">
        <v>5962</v>
      </c>
      <c r="B1282" s="319" t="s">
        <v>3257</v>
      </c>
      <c r="C1282" s="319" t="s">
        <v>9087</v>
      </c>
    </row>
    <row r="1283" spans="1:3" ht="14.25" customHeight="1" x14ac:dyDescent="0.25">
      <c r="A1283" s="319">
        <v>5963</v>
      </c>
      <c r="B1283" s="319" t="s">
        <v>3258</v>
      </c>
      <c r="C1283" s="319" t="s">
        <v>9087</v>
      </c>
    </row>
    <row r="1284" spans="1:3" ht="14.25" customHeight="1" x14ac:dyDescent="0.25">
      <c r="A1284" s="319">
        <v>5964</v>
      </c>
      <c r="B1284" s="319" t="s">
        <v>3259</v>
      </c>
      <c r="C1284" s="319" t="s">
        <v>9087</v>
      </c>
    </row>
    <row r="1285" spans="1:3" ht="14.25" customHeight="1" x14ac:dyDescent="0.25">
      <c r="A1285" s="319">
        <v>5965</v>
      </c>
      <c r="B1285" s="319" t="s">
        <v>3260</v>
      </c>
      <c r="C1285" s="319" t="s">
        <v>9087</v>
      </c>
    </row>
    <row r="1286" spans="1:3" ht="14.25" customHeight="1" x14ac:dyDescent="0.25">
      <c r="A1286" s="319">
        <v>5966</v>
      </c>
      <c r="B1286" s="319" t="s">
        <v>3261</v>
      </c>
      <c r="C1286" s="319" t="s">
        <v>9087</v>
      </c>
    </row>
    <row r="1287" spans="1:3" ht="14.25" customHeight="1" x14ac:dyDescent="0.25">
      <c r="A1287" s="319">
        <v>5967</v>
      </c>
      <c r="B1287" s="319" t="s">
        <v>3262</v>
      </c>
      <c r="C1287" s="319" t="s">
        <v>9087</v>
      </c>
    </row>
    <row r="1288" spans="1:3" ht="14.25" customHeight="1" x14ac:dyDescent="0.25">
      <c r="A1288" s="319">
        <v>5968</v>
      </c>
      <c r="B1288" s="319" t="s">
        <v>3263</v>
      </c>
      <c r="C1288" s="319" t="s">
        <v>9087</v>
      </c>
    </row>
    <row r="1289" spans="1:3" ht="14.25" customHeight="1" x14ac:dyDescent="0.25">
      <c r="A1289" s="319">
        <v>5969</v>
      </c>
      <c r="B1289" s="319" t="s">
        <v>3264</v>
      </c>
      <c r="C1289" s="319" t="s">
        <v>9087</v>
      </c>
    </row>
    <row r="1290" spans="1:3" ht="14.25" customHeight="1" x14ac:dyDescent="0.25">
      <c r="A1290" s="319">
        <v>5970</v>
      </c>
      <c r="B1290" s="319" t="s">
        <v>3265</v>
      </c>
      <c r="C1290" s="319" t="s">
        <v>9087</v>
      </c>
    </row>
    <row r="1291" spans="1:3" ht="14.25" customHeight="1" x14ac:dyDescent="0.25">
      <c r="A1291" s="319">
        <v>5971</v>
      </c>
      <c r="B1291" s="319" t="s">
        <v>3266</v>
      </c>
      <c r="C1291" s="319" t="s">
        <v>9087</v>
      </c>
    </row>
    <row r="1292" spans="1:3" ht="14.25" customHeight="1" x14ac:dyDescent="0.25">
      <c r="A1292" s="319">
        <v>5972</v>
      </c>
      <c r="B1292" s="319" t="s">
        <v>3267</v>
      </c>
      <c r="C1292" s="319" t="s">
        <v>9087</v>
      </c>
    </row>
    <row r="1293" spans="1:3" ht="14.25" customHeight="1" x14ac:dyDescent="0.25">
      <c r="A1293" s="319">
        <v>5973</v>
      </c>
      <c r="B1293" s="319" t="s">
        <v>3268</v>
      </c>
      <c r="C1293" s="319" t="s">
        <v>9087</v>
      </c>
    </row>
    <row r="1294" spans="1:3" ht="14.25" customHeight="1" x14ac:dyDescent="0.25">
      <c r="A1294" s="319">
        <v>5974</v>
      </c>
      <c r="B1294" s="319" t="s">
        <v>3269</v>
      </c>
      <c r="C1294" s="319" t="s">
        <v>9087</v>
      </c>
    </row>
    <row r="1295" spans="1:3" ht="14.25" customHeight="1" x14ac:dyDescent="0.25">
      <c r="A1295" s="319">
        <v>5975</v>
      </c>
      <c r="B1295" s="319" t="s">
        <v>3270</v>
      </c>
      <c r="C1295" s="319" t="s">
        <v>9087</v>
      </c>
    </row>
    <row r="1296" spans="1:3" ht="14.25" customHeight="1" x14ac:dyDescent="0.25">
      <c r="A1296" s="319">
        <v>5976</v>
      </c>
      <c r="B1296" s="319" t="s">
        <v>3271</v>
      </c>
      <c r="C1296" s="319" t="s">
        <v>9087</v>
      </c>
    </row>
    <row r="1297" spans="1:3" ht="14.25" customHeight="1" x14ac:dyDescent="0.25">
      <c r="A1297" s="319">
        <v>5977</v>
      </c>
      <c r="B1297" s="319" t="s">
        <v>3272</v>
      </c>
      <c r="C1297" s="319" t="s">
        <v>9087</v>
      </c>
    </row>
    <row r="1298" spans="1:3" ht="14.25" customHeight="1" x14ac:dyDescent="0.25">
      <c r="A1298" s="319">
        <v>5978</v>
      </c>
      <c r="B1298" s="319" t="s">
        <v>2316</v>
      </c>
      <c r="C1298" s="319" t="s">
        <v>9087</v>
      </c>
    </row>
    <row r="1299" spans="1:3" ht="14.25" customHeight="1" x14ac:dyDescent="0.25">
      <c r="A1299" s="319">
        <v>5979</v>
      </c>
      <c r="B1299" s="319" t="s">
        <v>3273</v>
      </c>
      <c r="C1299" s="319" t="s">
        <v>9087</v>
      </c>
    </row>
    <row r="1300" spans="1:3" ht="14.25" customHeight="1" x14ac:dyDescent="0.25">
      <c r="A1300" s="319">
        <v>5980</v>
      </c>
      <c r="B1300" s="319" t="s">
        <v>3274</v>
      </c>
      <c r="C1300" s="319" t="s">
        <v>9087</v>
      </c>
    </row>
    <row r="1301" spans="1:3" ht="14.25" customHeight="1" x14ac:dyDescent="0.25">
      <c r="A1301" s="319">
        <v>5981</v>
      </c>
      <c r="B1301" s="319" t="s">
        <v>3275</v>
      </c>
      <c r="C1301" s="319" t="s">
        <v>9087</v>
      </c>
    </row>
    <row r="1302" spans="1:3" ht="14.25" customHeight="1" x14ac:dyDescent="0.25">
      <c r="A1302" s="319">
        <v>5982</v>
      </c>
      <c r="B1302" s="319" t="s">
        <v>3276</v>
      </c>
      <c r="C1302" s="319" t="s">
        <v>9087</v>
      </c>
    </row>
    <row r="1303" spans="1:3" ht="14.25" customHeight="1" x14ac:dyDescent="0.25">
      <c r="A1303" s="319">
        <v>5983</v>
      </c>
      <c r="B1303" s="319" t="s">
        <v>3277</v>
      </c>
      <c r="C1303" s="319" t="s">
        <v>9087</v>
      </c>
    </row>
    <row r="1304" spans="1:3" ht="14.25" customHeight="1" x14ac:dyDescent="0.25">
      <c r="A1304" s="319">
        <v>5984</v>
      </c>
      <c r="B1304" s="319" t="s">
        <v>3278</v>
      </c>
      <c r="C1304" s="319" t="s">
        <v>9087</v>
      </c>
    </row>
    <row r="1305" spans="1:3" ht="14.25" customHeight="1" x14ac:dyDescent="0.25">
      <c r="A1305" s="319">
        <v>5985</v>
      </c>
      <c r="B1305" s="319" t="s">
        <v>3279</v>
      </c>
      <c r="C1305" s="319" t="s">
        <v>9087</v>
      </c>
    </row>
    <row r="1306" spans="1:3" ht="14.25" customHeight="1" x14ac:dyDescent="0.25">
      <c r="A1306" s="319">
        <v>5986</v>
      </c>
      <c r="B1306" s="319" t="s">
        <v>3280</v>
      </c>
      <c r="C1306" s="319" t="s">
        <v>9087</v>
      </c>
    </row>
    <row r="1307" spans="1:3" ht="14.25" customHeight="1" x14ac:dyDescent="0.25">
      <c r="A1307" s="319">
        <v>5987</v>
      </c>
      <c r="B1307" s="319" t="s">
        <v>3281</v>
      </c>
      <c r="C1307" s="319" t="s">
        <v>9087</v>
      </c>
    </row>
    <row r="1308" spans="1:3" ht="14.25" customHeight="1" x14ac:dyDescent="0.25">
      <c r="A1308" s="319">
        <v>5988</v>
      </c>
      <c r="B1308" s="319" t="s">
        <v>3282</v>
      </c>
      <c r="C1308" s="319" t="s">
        <v>9087</v>
      </c>
    </row>
    <row r="1309" spans="1:3" ht="14.25" customHeight="1" x14ac:dyDescent="0.25">
      <c r="A1309" s="319">
        <v>5989</v>
      </c>
      <c r="B1309" s="319" t="s">
        <v>3283</v>
      </c>
      <c r="C1309" s="319" t="s">
        <v>9087</v>
      </c>
    </row>
    <row r="1310" spans="1:3" ht="14.25" customHeight="1" x14ac:dyDescent="0.25">
      <c r="A1310" s="319">
        <v>5990</v>
      </c>
      <c r="B1310" s="319" t="s">
        <v>3284</v>
      </c>
      <c r="C1310" s="319" t="s">
        <v>9087</v>
      </c>
    </row>
    <row r="1311" spans="1:3" ht="14.25" customHeight="1" x14ac:dyDescent="0.25">
      <c r="A1311" s="319">
        <v>5991</v>
      </c>
      <c r="B1311" s="319" t="s">
        <v>3285</v>
      </c>
      <c r="C1311" s="319" t="s">
        <v>9087</v>
      </c>
    </row>
    <row r="1312" spans="1:3" ht="14.25" customHeight="1" x14ac:dyDescent="0.25">
      <c r="A1312" s="319">
        <v>5992</v>
      </c>
      <c r="B1312" s="319" t="s">
        <v>3286</v>
      </c>
      <c r="C1312" s="319" t="s">
        <v>9087</v>
      </c>
    </row>
    <row r="1313" spans="1:3" ht="14.25" customHeight="1" x14ac:dyDescent="0.25">
      <c r="A1313" s="319">
        <v>5993</v>
      </c>
      <c r="B1313" s="319" t="s">
        <v>3287</v>
      </c>
      <c r="C1313" s="319" t="s">
        <v>9087</v>
      </c>
    </row>
    <row r="1314" spans="1:3" ht="14.25" customHeight="1" x14ac:dyDescent="0.25">
      <c r="A1314" s="319">
        <v>5994</v>
      </c>
      <c r="B1314" s="319" t="s">
        <v>3288</v>
      </c>
      <c r="C1314" s="319" t="s">
        <v>9087</v>
      </c>
    </row>
    <row r="1315" spans="1:3" ht="14.25" customHeight="1" x14ac:dyDescent="0.25">
      <c r="A1315" s="319">
        <v>5995</v>
      </c>
      <c r="B1315" s="319" t="s">
        <v>3289</v>
      </c>
      <c r="C1315" s="319" t="s">
        <v>9087</v>
      </c>
    </row>
    <row r="1316" spans="1:3" ht="14.25" customHeight="1" x14ac:dyDescent="0.25">
      <c r="A1316" s="319">
        <v>5996</v>
      </c>
      <c r="B1316" s="319" t="s">
        <v>3290</v>
      </c>
      <c r="C1316" s="319" t="s">
        <v>9087</v>
      </c>
    </row>
    <row r="1317" spans="1:3" ht="14.25" customHeight="1" x14ac:dyDescent="0.25">
      <c r="A1317" s="319">
        <v>5997</v>
      </c>
      <c r="B1317" s="319" t="s">
        <v>3291</v>
      </c>
      <c r="C1317" s="319" t="s">
        <v>9087</v>
      </c>
    </row>
    <row r="1318" spans="1:3" ht="14.25" customHeight="1" x14ac:dyDescent="0.25">
      <c r="A1318" s="319">
        <v>5998</v>
      </c>
      <c r="B1318" s="319" t="s">
        <v>3292</v>
      </c>
      <c r="C1318" s="319" t="s">
        <v>9087</v>
      </c>
    </row>
    <row r="1319" spans="1:3" ht="14.25" customHeight="1" x14ac:dyDescent="0.25">
      <c r="A1319" s="319">
        <v>5999</v>
      </c>
      <c r="B1319" s="319" t="s">
        <v>3293</v>
      </c>
      <c r="C1319" s="319" t="s">
        <v>9087</v>
      </c>
    </row>
    <row r="1320" spans="1:3" ht="14.25" customHeight="1" x14ac:dyDescent="0.25">
      <c r="A1320" s="319">
        <v>6000</v>
      </c>
      <c r="B1320" s="319" t="s">
        <v>3294</v>
      </c>
      <c r="C1320" s="319" t="s">
        <v>9087</v>
      </c>
    </row>
    <row r="1321" spans="1:3" ht="14.25" customHeight="1" x14ac:dyDescent="0.25">
      <c r="A1321" s="319">
        <v>6001</v>
      </c>
      <c r="B1321" s="319" t="s">
        <v>3295</v>
      </c>
      <c r="C1321" s="319" t="s">
        <v>9087</v>
      </c>
    </row>
    <row r="1322" spans="1:3" ht="14.25" customHeight="1" x14ac:dyDescent="0.25">
      <c r="A1322" s="319">
        <v>6002</v>
      </c>
      <c r="B1322" s="319" t="s">
        <v>3296</v>
      </c>
      <c r="C1322" s="319" t="s">
        <v>9087</v>
      </c>
    </row>
    <row r="1323" spans="1:3" ht="14.25" customHeight="1" x14ac:dyDescent="0.25">
      <c r="A1323" s="319">
        <v>6003</v>
      </c>
      <c r="B1323" s="319" t="s">
        <v>3297</v>
      </c>
      <c r="C1323" s="319" t="s">
        <v>9087</v>
      </c>
    </row>
    <row r="1324" spans="1:3" ht="14.25" customHeight="1" x14ac:dyDescent="0.25">
      <c r="A1324" s="319">
        <v>6004</v>
      </c>
      <c r="B1324" s="319" t="s">
        <v>3298</v>
      </c>
      <c r="C1324" s="319" t="s">
        <v>9087</v>
      </c>
    </row>
    <row r="1325" spans="1:3" ht="14.25" customHeight="1" x14ac:dyDescent="0.25">
      <c r="A1325" s="319">
        <v>6005</v>
      </c>
      <c r="B1325" s="319" t="s">
        <v>3299</v>
      </c>
      <c r="C1325" s="319" t="s">
        <v>9087</v>
      </c>
    </row>
    <row r="1326" spans="1:3" ht="14.25" customHeight="1" x14ac:dyDescent="0.25">
      <c r="A1326" s="319">
        <v>6006</v>
      </c>
      <c r="B1326" s="319" t="s">
        <v>3300</v>
      </c>
      <c r="C1326" s="319" t="s">
        <v>9087</v>
      </c>
    </row>
    <row r="1327" spans="1:3" ht="14.25" customHeight="1" x14ac:dyDescent="0.25">
      <c r="A1327" s="319">
        <v>6007</v>
      </c>
      <c r="B1327" s="319" t="s">
        <v>3301</v>
      </c>
      <c r="C1327" s="319" t="s">
        <v>9087</v>
      </c>
    </row>
    <row r="1328" spans="1:3" ht="14.25" customHeight="1" x14ac:dyDescent="0.25">
      <c r="A1328" s="319">
        <v>6008</v>
      </c>
      <c r="B1328" s="319" t="s">
        <v>3302</v>
      </c>
      <c r="C1328" s="319" t="s">
        <v>9087</v>
      </c>
    </row>
    <row r="1329" spans="1:3" ht="14.25" customHeight="1" x14ac:dyDescent="0.25">
      <c r="A1329" s="319">
        <v>6009</v>
      </c>
      <c r="B1329" s="319" t="s">
        <v>3303</v>
      </c>
      <c r="C1329" s="319" t="s">
        <v>9087</v>
      </c>
    </row>
    <row r="1330" spans="1:3" ht="14.25" customHeight="1" x14ac:dyDescent="0.25">
      <c r="A1330" s="319">
        <v>6010</v>
      </c>
      <c r="B1330" s="319" t="s">
        <v>3304</v>
      </c>
      <c r="C1330" s="319" t="s">
        <v>9087</v>
      </c>
    </row>
    <row r="1331" spans="1:3" ht="14.25" customHeight="1" x14ac:dyDescent="0.25">
      <c r="A1331" s="319">
        <v>6011</v>
      </c>
      <c r="B1331" s="319" t="s">
        <v>3305</v>
      </c>
      <c r="C1331" s="319" t="s">
        <v>9087</v>
      </c>
    </row>
    <row r="1332" spans="1:3" ht="14.25" customHeight="1" x14ac:dyDescent="0.25">
      <c r="A1332" s="319">
        <v>6012</v>
      </c>
      <c r="B1332" s="319" t="s">
        <v>3306</v>
      </c>
      <c r="C1332" s="319" t="s">
        <v>9087</v>
      </c>
    </row>
    <row r="1333" spans="1:3" ht="14.25" customHeight="1" x14ac:dyDescent="0.25">
      <c r="A1333" s="319">
        <v>6013</v>
      </c>
      <c r="B1333" s="319" t="s">
        <v>3307</v>
      </c>
      <c r="C1333" s="319" t="s">
        <v>9087</v>
      </c>
    </row>
    <row r="1334" spans="1:3" ht="14.25" customHeight="1" x14ac:dyDescent="0.25">
      <c r="A1334" s="319">
        <v>6014</v>
      </c>
      <c r="B1334" s="319" t="s">
        <v>3308</v>
      </c>
      <c r="C1334" s="319" t="s">
        <v>9087</v>
      </c>
    </row>
    <row r="1335" spans="1:3" ht="14.25" customHeight="1" x14ac:dyDescent="0.25">
      <c r="A1335" s="319">
        <v>6015</v>
      </c>
      <c r="B1335" s="319" t="s">
        <v>3279</v>
      </c>
      <c r="C1335" s="319" t="s">
        <v>9087</v>
      </c>
    </row>
    <row r="1336" spans="1:3" ht="14.25" customHeight="1" x14ac:dyDescent="0.25">
      <c r="A1336" s="319">
        <v>6016</v>
      </c>
      <c r="B1336" s="319" t="s">
        <v>3309</v>
      </c>
      <c r="C1336" s="319" t="s">
        <v>9087</v>
      </c>
    </row>
    <row r="1337" spans="1:3" ht="14.25" customHeight="1" x14ac:dyDescent="0.25">
      <c r="A1337" s="319">
        <v>6017</v>
      </c>
      <c r="B1337" s="319" t="s">
        <v>3310</v>
      </c>
      <c r="C1337" s="319" t="s">
        <v>9087</v>
      </c>
    </row>
    <row r="1338" spans="1:3" ht="14.25" customHeight="1" x14ac:dyDescent="0.25">
      <c r="A1338" s="319">
        <v>6018</v>
      </c>
      <c r="B1338" s="319" t="s">
        <v>3311</v>
      </c>
      <c r="C1338" s="319" t="s">
        <v>9087</v>
      </c>
    </row>
    <row r="1339" spans="1:3" ht="14.25" customHeight="1" x14ac:dyDescent="0.25">
      <c r="A1339" s="319">
        <v>6019</v>
      </c>
      <c r="B1339" s="319" t="s">
        <v>3312</v>
      </c>
      <c r="C1339" s="319" t="s">
        <v>9087</v>
      </c>
    </row>
    <row r="1340" spans="1:3" ht="14.25" customHeight="1" x14ac:dyDescent="0.25">
      <c r="A1340" s="319">
        <v>6020</v>
      </c>
      <c r="B1340" s="319" t="s">
        <v>3313</v>
      </c>
      <c r="C1340" s="319" t="s">
        <v>9087</v>
      </c>
    </row>
    <row r="1341" spans="1:3" ht="14.25" customHeight="1" x14ac:dyDescent="0.25">
      <c r="A1341" s="319">
        <v>6021</v>
      </c>
      <c r="B1341" s="319" t="s">
        <v>3314</v>
      </c>
      <c r="C1341" s="319" t="s">
        <v>9087</v>
      </c>
    </row>
    <row r="1342" spans="1:3" ht="14.25" customHeight="1" x14ac:dyDescent="0.25">
      <c r="A1342" s="319">
        <v>6022</v>
      </c>
      <c r="B1342" s="319" t="s">
        <v>3315</v>
      </c>
      <c r="C1342" s="319" t="s">
        <v>9087</v>
      </c>
    </row>
    <row r="1343" spans="1:3" ht="14.25" customHeight="1" x14ac:dyDescent="0.25">
      <c r="A1343" s="319">
        <v>6100</v>
      </c>
      <c r="B1343" s="319" t="s">
        <v>3316</v>
      </c>
      <c r="C1343" s="319" t="s">
        <v>9092</v>
      </c>
    </row>
    <row r="1344" spans="1:3" ht="14.25" customHeight="1" x14ac:dyDescent="0.25">
      <c r="A1344" s="319">
        <v>6101</v>
      </c>
      <c r="B1344" s="319" t="s">
        <v>3317</v>
      </c>
      <c r="C1344" s="319" t="s">
        <v>9087</v>
      </c>
    </row>
    <row r="1345" spans="1:3" ht="14.25" customHeight="1" x14ac:dyDescent="0.25">
      <c r="A1345" s="319">
        <v>6102</v>
      </c>
      <c r="B1345" s="319" t="s">
        <v>3318</v>
      </c>
      <c r="C1345" s="319" t="s">
        <v>9092</v>
      </c>
    </row>
    <row r="1346" spans="1:3" ht="14.25" customHeight="1" x14ac:dyDescent="0.25">
      <c r="A1346" s="319">
        <v>6103</v>
      </c>
      <c r="B1346" s="319" t="s">
        <v>3319</v>
      </c>
      <c r="C1346" s="319" t="s">
        <v>9087</v>
      </c>
    </row>
    <row r="1347" spans="1:3" ht="14.25" customHeight="1" x14ac:dyDescent="0.25">
      <c r="A1347" s="319">
        <v>6104</v>
      </c>
      <c r="B1347" s="319" t="s">
        <v>3320</v>
      </c>
      <c r="C1347" s="319" t="s">
        <v>9092</v>
      </c>
    </row>
    <row r="1348" spans="1:3" ht="14.25" customHeight="1" x14ac:dyDescent="0.25">
      <c r="A1348" s="319">
        <v>6106</v>
      </c>
      <c r="B1348" s="319" t="s">
        <v>3321</v>
      </c>
      <c r="C1348" s="319" t="s">
        <v>9092</v>
      </c>
    </row>
    <row r="1349" spans="1:3" ht="14.25" customHeight="1" x14ac:dyDescent="0.25">
      <c r="A1349" s="319">
        <v>6107</v>
      </c>
      <c r="B1349" s="319" t="s">
        <v>3322</v>
      </c>
      <c r="C1349" s="319" t="s">
        <v>9092</v>
      </c>
    </row>
    <row r="1350" spans="1:3" ht="14.25" customHeight="1" x14ac:dyDescent="0.25">
      <c r="A1350" s="319">
        <v>6108</v>
      </c>
      <c r="B1350" s="319" t="s">
        <v>3323</v>
      </c>
      <c r="C1350" s="319" t="s">
        <v>9092</v>
      </c>
    </row>
    <row r="1351" spans="1:3" ht="14.25" customHeight="1" x14ac:dyDescent="0.25">
      <c r="A1351" s="319">
        <v>6109</v>
      </c>
      <c r="B1351" s="319" t="s">
        <v>3324</v>
      </c>
      <c r="C1351" s="319" t="s">
        <v>9092</v>
      </c>
    </row>
    <row r="1352" spans="1:3" ht="14.25" customHeight="1" x14ac:dyDescent="0.25">
      <c r="A1352" s="319">
        <v>6110</v>
      </c>
      <c r="B1352" s="319" t="s">
        <v>3325</v>
      </c>
      <c r="C1352" s="319" t="s">
        <v>9092</v>
      </c>
    </row>
    <row r="1353" spans="1:3" ht="14.25" customHeight="1" x14ac:dyDescent="0.25">
      <c r="A1353" s="319">
        <v>6111</v>
      </c>
      <c r="B1353" s="319" t="s">
        <v>3326</v>
      </c>
      <c r="C1353" s="319" t="s">
        <v>9091</v>
      </c>
    </row>
    <row r="1354" spans="1:3" ht="14.25" customHeight="1" x14ac:dyDescent="0.25">
      <c r="A1354" s="319">
        <v>6112</v>
      </c>
      <c r="B1354" s="319" t="s">
        <v>9919</v>
      </c>
      <c r="C1354" s="319" t="s">
        <v>9920</v>
      </c>
    </row>
    <row r="1355" spans="1:3" ht="14.25" customHeight="1" x14ac:dyDescent="0.25">
      <c r="A1355" s="319">
        <v>6113</v>
      </c>
      <c r="B1355" s="319" t="s">
        <v>3327</v>
      </c>
      <c r="C1355" s="319" t="s">
        <v>9092</v>
      </c>
    </row>
    <row r="1356" spans="1:3" ht="14.25" customHeight="1" x14ac:dyDescent="0.25">
      <c r="A1356" s="319">
        <v>6114</v>
      </c>
      <c r="B1356" s="319" t="s">
        <v>3328</v>
      </c>
      <c r="C1356" s="319" t="s">
        <v>9092</v>
      </c>
    </row>
    <row r="1357" spans="1:3" ht="14.25" customHeight="1" x14ac:dyDescent="0.25">
      <c r="A1357" s="319">
        <v>6115</v>
      </c>
      <c r="B1357" s="319" t="s">
        <v>3329</v>
      </c>
      <c r="C1357" s="319" t="s">
        <v>9090</v>
      </c>
    </row>
    <row r="1358" spans="1:3" ht="14.25" customHeight="1" x14ac:dyDescent="0.25">
      <c r="A1358" s="319">
        <v>6116</v>
      </c>
      <c r="B1358" s="319" t="s">
        <v>3330</v>
      </c>
      <c r="C1358" s="319" t="s">
        <v>9081</v>
      </c>
    </row>
    <row r="1359" spans="1:3" ht="14.25" customHeight="1" x14ac:dyDescent="0.25">
      <c r="A1359" s="319">
        <v>6117</v>
      </c>
      <c r="B1359" s="319" t="s">
        <v>3331</v>
      </c>
      <c r="C1359" s="319" t="s">
        <v>9092</v>
      </c>
    </row>
    <row r="1360" spans="1:3" ht="14.25" customHeight="1" x14ac:dyDescent="0.25">
      <c r="A1360" s="319">
        <v>6118</v>
      </c>
      <c r="B1360" s="319" t="s">
        <v>3332</v>
      </c>
      <c r="C1360" s="319" t="s">
        <v>9092</v>
      </c>
    </row>
    <row r="1361" spans="1:3" ht="14.25" customHeight="1" x14ac:dyDescent="0.25">
      <c r="A1361" s="319">
        <v>6119</v>
      </c>
      <c r="B1361" s="319" t="s">
        <v>3333</v>
      </c>
      <c r="C1361" s="319" t="s">
        <v>9092</v>
      </c>
    </row>
    <row r="1362" spans="1:3" ht="14.25" customHeight="1" x14ac:dyDescent="0.25">
      <c r="A1362" s="319">
        <v>6120</v>
      </c>
      <c r="B1362" s="319" t="s">
        <v>3334</v>
      </c>
      <c r="C1362" s="319" t="s">
        <v>9092</v>
      </c>
    </row>
    <row r="1363" spans="1:3" ht="14.25" customHeight="1" x14ac:dyDescent="0.25">
      <c r="A1363" s="319">
        <v>6121</v>
      </c>
      <c r="B1363" s="319" t="s">
        <v>3335</v>
      </c>
      <c r="C1363" s="319" t="s">
        <v>9092</v>
      </c>
    </row>
    <row r="1364" spans="1:3" ht="14.25" customHeight="1" x14ac:dyDescent="0.25">
      <c r="A1364" s="319">
        <v>6122</v>
      </c>
      <c r="B1364" s="319" t="s">
        <v>3336</v>
      </c>
      <c r="C1364" s="319" t="s">
        <v>9091</v>
      </c>
    </row>
    <row r="1365" spans="1:3" ht="14.25" customHeight="1" x14ac:dyDescent="0.25">
      <c r="A1365" s="319">
        <v>6123</v>
      </c>
      <c r="B1365" s="319" t="s">
        <v>3337</v>
      </c>
      <c r="C1365" s="319" t="s">
        <v>9092</v>
      </c>
    </row>
    <row r="1366" spans="1:3" ht="14.25" customHeight="1" x14ac:dyDescent="0.25">
      <c r="A1366" s="319">
        <v>6124</v>
      </c>
      <c r="B1366" s="319" t="s">
        <v>3338</v>
      </c>
      <c r="C1366" s="319" t="s">
        <v>9092</v>
      </c>
    </row>
    <row r="1367" spans="1:3" ht="14.25" customHeight="1" x14ac:dyDescent="0.25">
      <c r="A1367" s="319">
        <v>6125</v>
      </c>
      <c r="B1367" s="319" t="s">
        <v>3339</v>
      </c>
      <c r="C1367" s="319" t="s">
        <v>9092</v>
      </c>
    </row>
    <row r="1368" spans="1:3" ht="14.25" customHeight="1" x14ac:dyDescent="0.25">
      <c r="A1368" s="319">
        <v>6126</v>
      </c>
      <c r="B1368" s="319" t="s">
        <v>9921</v>
      </c>
      <c r="C1368" s="319" t="s">
        <v>9920</v>
      </c>
    </row>
    <row r="1369" spans="1:3" ht="14.25" customHeight="1" x14ac:dyDescent="0.25">
      <c r="A1369" s="319">
        <v>6127</v>
      </c>
      <c r="B1369" s="319" t="s">
        <v>3340</v>
      </c>
      <c r="C1369" s="319" t="s">
        <v>9092</v>
      </c>
    </row>
    <row r="1370" spans="1:3" ht="14.25" customHeight="1" x14ac:dyDescent="0.25">
      <c r="A1370" s="319">
        <v>6128</v>
      </c>
      <c r="B1370" s="319" t="s">
        <v>9922</v>
      </c>
      <c r="C1370" s="319" t="s">
        <v>9920</v>
      </c>
    </row>
    <row r="1371" spans="1:3" ht="14.25" customHeight="1" x14ac:dyDescent="0.25">
      <c r="A1371" s="319">
        <v>6129</v>
      </c>
      <c r="B1371" s="319" t="s">
        <v>3341</v>
      </c>
      <c r="C1371" s="319" t="s">
        <v>9092</v>
      </c>
    </row>
    <row r="1372" spans="1:3" ht="14.25" customHeight="1" x14ac:dyDescent="0.25">
      <c r="A1372" s="319">
        <v>6130</v>
      </c>
      <c r="B1372" s="319" t="s">
        <v>3342</v>
      </c>
      <c r="C1372" s="319" t="s">
        <v>9920</v>
      </c>
    </row>
    <row r="1373" spans="1:3" ht="14.25" customHeight="1" x14ac:dyDescent="0.25">
      <c r="A1373" s="319">
        <v>6131</v>
      </c>
      <c r="B1373" s="319" t="s">
        <v>3343</v>
      </c>
      <c r="C1373" s="319" t="s">
        <v>9091</v>
      </c>
    </row>
    <row r="1374" spans="1:3" ht="14.25" customHeight="1" x14ac:dyDescent="0.25">
      <c r="A1374" s="319">
        <v>6132</v>
      </c>
      <c r="B1374" s="319" t="s">
        <v>9923</v>
      </c>
      <c r="C1374" s="319" t="s">
        <v>9920</v>
      </c>
    </row>
    <row r="1375" spans="1:3" ht="14.25" customHeight="1" x14ac:dyDescent="0.25">
      <c r="A1375" s="319">
        <v>6133</v>
      </c>
      <c r="B1375" s="319" t="s">
        <v>3344</v>
      </c>
      <c r="C1375" s="319" t="s">
        <v>9090</v>
      </c>
    </row>
    <row r="1376" spans="1:3" ht="14.25" customHeight="1" x14ac:dyDescent="0.25">
      <c r="A1376" s="319">
        <v>6134</v>
      </c>
      <c r="B1376" s="319" t="s">
        <v>3345</v>
      </c>
      <c r="C1376" s="319" t="s">
        <v>9091</v>
      </c>
    </row>
    <row r="1377" spans="1:3" ht="14.25" customHeight="1" x14ac:dyDescent="0.25">
      <c r="A1377" s="319">
        <v>6136</v>
      </c>
      <c r="B1377" s="319" t="s">
        <v>3344</v>
      </c>
      <c r="C1377" s="319" t="s">
        <v>9090</v>
      </c>
    </row>
    <row r="1378" spans="1:3" ht="14.25" customHeight="1" x14ac:dyDescent="0.25">
      <c r="A1378" s="319">
        <v>6137</v>
      </c>
      <c r="B1378" s="319" t="s">
        <v>3346</v>
      </c>
      <c r="C1378" s="319" t="s">
        <v>9092</v>
      </c>
    </row>
    <row r="1379" spans="1:3" ht="14.25" customHeight="1" x14ac:dyDescent="0.25">
      <c r="A1379" s="319">
        <v>6138</v>
      </c>
      <c r="B1379" s="319" t="s">
        <v>3347</v>
      </c>
      <c r="C1379" s="319" t="s">
        <v>9091</v>
      </c>
    </row>
    <row r="1380" spans="1:3" ht="14.25" customHeight="1" x14ac:dyDescent="0.25">
      <c r="A1380" s="319">
        <v>6139</v>
      </c>
      <c r="B1380" s="319" t="s">
        <v>3348</v>
      </c>
      <c r="C1380" s="319" t="s">
        <v>9091</v>
      </c>
    </row>
    <row r="1381" spans="1:3" ht="14.25" customHeight="1" x14ac:dyDescent="0.25">
      <c r="A1381" s="319">
        <v>6140</v>
      </c>
      <c r="B1381" s="319" t="s">
        <v>3349</v>
      </c>
      <c r="C1381" s="319" t="s">
        <v>9092</v>
      </c>
    </row>
    <row r="1382" spans="1:3" ht="14.25" customHeight="1" x14ac:dyDescent="0.25">
      <c r="A1382" s="319">
        <v>6142</v>
      </c>
      <c r="B1382" s="319" t="s">
        <v>3350</v>
      </c>
      <c r="C1382" s="319" t="s">
        <v>9091</v>
      </c>
    </row>
    <row r="1383" spans="1:3" ht="14.25" customHeight="1" x14ac:dyDescent="0.25">
      <c r="A1383" s="319">
        <v>6143</v>
      </c>
      <c r="B1383" s="319" t="s">
        <v>3351</v>
      </c>
      <c r="C1383" s="319" t="s">
        <v>9087</v>
      </c>
    </row>
    <row r="1384" spans="1:3" ht="14.25" customHeight="1" x14ac:dyDescent="0.25">
      <c r="A1384" s="319">
        <v>6144</v>
      </c>
      <c r="B1384" s="319" t="s">
        <v>3352</v>
      </c>
      <c r="C1384" s="319" t="s">
        <v>9081</v>
      </c>
    </row>
    <row r="1385" spans="1:3" ht="14.25" customHeight="1" x14ac:dyDescent="0.25">
      <c r="A1385" s="319">
        <v>6145</v>
      </c>
      <c r="B1385" s="319" t="s">
        <v>3344</v>
      </c>
      <c r="C1385" s="319" t="s">
        <v>9090</v>
      </c>
    </row>
    <row r="1386" spans="1:3" ht="14.25" customHeight="1" x14ac:dyDescent="0.25">
      <c r="A1386" s="319">
        <v>6147</v>
      </c>
      <c r="B1386" s="319" t="s">
        <v>3353</v>
      </c>
      <c r="C1386" s="319" t="s">
        <v>9081</v>
      </c>
    </row>
    <row r="1387" spans="1:3" ht="14.25" customHeight="1" x14ac:dyDescent="0.25">
      <c r="A1387" s="319">
        <v>6148</v>
      </c>
      <c r="B1387" s="319" t="s">
        <v>9924</v>
      </c>
      <c r="C1387" s="319" t="s">
        <v>9920</v>
      </c>
    </row>
    <row r="1388" spans="1:3" ht="14.25" customHeight="1" x14ac:dyDescent="0.25">
      <c r="A1388" s="319">
        <v>6149</v>
      </c>
      <c r="B1388" s="319" t="s">
        <v>3354</v>
      </c>
      <c r="C1388" s="319" t="s">
        <v>9090</v>
      </c>
    </row>
    <row r="1389" spans="1:3" ht="14.25" customHeight="1" x14ac:dyDescent="0.25">
      <c r="A1389" s="319">
        <v>6150</v>
      </c>
      <c r="B1389" s="319" t="s">
        <v>3355</v>
      </c>
      <c r="C1389" s="319" t="s">
        <v>9081</v>
      </c>
    </row>
    <row r="1390" spans="1:3" ht="14.25" customHeight="1" x14ac:dyDescent="0.25">
      <c r="A1390" s="319">
        <v>6151</v>
      </c>
      <c r="B1390" s="319" t="s">
        <v>3356</v>
      </c>
      <c r="C1390" s="319" t="s">
        <v>9920</v>
      </c>
    </row>
    <row r="1391" spans="1:3" ht="14.25" customHeight="1" x14ac:dyDescent="0.25">
      <c r="A1391" s="319">
        <v>6152</v>
      </c>
      <c r="B1391" s="319" t="s">
        <v>9925</v>
      </c>
      <c r="C1391" s="319" t="s">
        <v>9920</v>
      </c>
    </row>
    <row r="1392" spans="1:3" ht="14.25" customHeight="1" x14ac:dyDescent="0.25">
      <c r="A1392" s="319">
        <v>6153</v>
      </c>
      <c r="B1392" s="319" t="s">
        <v>3348</v>
      </c>
      <c r="C1392" s="319" t="s">
        <v>9091</v>
      </c>
    </row>
    <row r="1393" spans="1:3" ht="14.25" customHeight="1" x14ac:dyDescent="0.25">
      <c r="A1393" s="319">
        <v>6154</v>
      </c>
      <c r="B1393" s="319" t="s">
        <v>3357</v>
      </c>
      <c r="C1393" s="319" t="s">
        <v>9090</v>
      </c>
    </row>
    <row r="1394" spans="1:3" ht="14.25" customHeight="1" x14ac:dyDescent="0.25">
      <c r="A1394" s="319">
        <v>6155</v>
      </c>
      <c r="B1394" s="319" t="s">
        <v>9926</v>
      </c>
      <c r="C1394" s="319" t="s">
        <v>9920</v>
      </c>
    </row>
    <row r="1395" spans="1:3" ht="14.25" customHeight="1" x14ac:dyDescent="0.25">
      <c r="A1395" s="319">
        <v>6156</v>
      </c>
      <c r="B1395" s="319" t="s">
        <v>3358</v>
      </c>
      <c r="C1395" s="319" t="s">
        <v>9092</v>
      </c>
    </row>
    <row r="1396" spans="1:3" ht="14.25" customHeight="1" x14ac:dyDescent="0.25">
      <c r="A1396" s="319">
        <v>6157</v>
      </c>
      <c r="B1396" s="319" t="s">
        <v>3359</v>
      </c>
      <c r="C1396" s="319" t="s">
        <v>9092</v>
      </c>
    </row>
    <row r="1397" spans="1:3" ht="14.25" customHeight="1" x14ac:dyDescent="0.25">
      <c r="A1397" s="319">
        <v>6158</v>
      </c>
      <c r="B1397" s="319" t="s">
        <v>3360</v>
      </c>
      <c r="C1397" s="319" t="s">
        <v>9091</v>
      </c>
    </row>
    <row r="1398" spans="1:3" ht="14.25" customHeight="1" x14ac:dyDescent="0.25">
      <c r="A1398" s="319">
        <v>6159</v>
      </c>
      <c r="B1398" s="319" t="s">
        <v>9927</v>
      </c>
      <c r="C1398" s="319" t="s">
        <v>9920</v>
      </c>
    </row>
    <row r="1399" spans="1:3" ht="14.25" customHeight="1" x14ac:dyDescent="0.25">
      <c r="A1399" s="319">
        <v>6160</v>
      </c>
      <c r="B1399" s="319" t="s">
        <v>3361</v>
      </c>
      <c r="C1399" s="319" t="s">
        <v>9092</v>
      </c>
    </row>
    <row r="1400" spans="1:3" ht="14.25" customHeight="1" x14ac:dyDescent="0.25">
      <c r="A1400" s="319">
        <v>6162</v>
      </c>
      <c r="B1400" s="319" t="s">
        <v>9928</v>
      </c>
      <c r="C1400" s="319" t="s">
        <v>9920</v>
      </c>
    </row>
    <row r="1401" spans="1:3" ht="14.25" customHeight="1" x14ac:dyDescent="0.25">
      <c r="A1401" s="319">
        <v>6163</v>
      </c>
      <c r="B1401" s="319" t="s">
        <v>3362</v>
      </c>
      <c r="C1401" s="319" t="s">
        <v>9091</v>
      </c>
    </row>
    <row r="1402" spans="1:3" ht="14.25" customHeight="1" x14ac:dyDescent="0.25">
      <c r="A1402" s="319">
        <v>6164</v>
      </c>
      <c r="B1402" s="319" t="s">
        <v>9929</v>
      </c>
      <c r="C1402" s="319" t="s">
        <v>9920</v>
      </c>
    </row>
    <row r="1403" spans="1:3" ht="14.25" customHeight="1" x14ac:dyDescent="0.25">
      <c r="A1403" s="319">
        <v>6166</v>
      </c>
      <c r="B1403" s="319" t="s">
        <v>3363</v>
      </c>
      <c r="C1403" s="319" t="s">
        <v>9091</v>
      </c>
    </row>
    <row r="1404" spans="1:3" ht="14.25" customHeight="1" x14ac:dyDescent="0.25">
      <c r="A1404" s="319">
        <v>6167</v>
      </c>
      <c r="B1404" s="319" t="s">
        <v>9930</v>
      </c>
      <c r="C1404" s="319" t="s">
        <v>9920</v>
      </c>
    </row>
    <row r="1405" spans="1:3" ht="14.25" customHeight="1" x14ac:dyDescent="0.25">
      <c r="A1405" s="319">
        <v>6168</v>
      </c>
      <c r="B1405" s="319" t="s">
        <v>9931</v>
      </c>
      <c r="C1405" s="319" t="s">
        <v>9920</v>
      </c>
    </row>
    <row r="1406" spans="1:3" ht="14.25" customHeight="1" x14ac:dyDescent="0.25">
      <c r="A1406" s="319">
        <v>6169</v>
      </c>
      <c r="B1406" s="319" t="s">
        <v>3364</v>
      </c>
      <c r="C1406" s="319" t="s">
        <v>9090</v>
      </c>
    </row>
    <row r="1407" spans="1:3" ht="14.25" customHeight="1" x14ac:dyDescent="0.25">
      <c r="A1407" s="319">
        <v>6170</v>
      </c>
      <c r="B1407" s="319" t="s">
        <v>3365</v>
      </c>
      <c r="C1407" s="319" t="s">
        <v>9081</v>
      </c>
    </row>
    <row r="1408" spans="1:3" ht="14.25" customHeight="1" x14ac:dyDescent="0.25">
      <c r="A1408" s="319">
        <v>6171</v>
      </c>
      <c r="B1408" s="319" t="s">
        <v>3366</v>
      </c>
      <c r="C1408" s="319" t="s">
        <v>9092</v>
      </c>
    </row>
    <row r="1409" spans="1:3" ht="14.25" customHeight="1" x14ac:dyDescent="0.25">
      <c r="A1409" s="319">
        <v>6172</v>
      </c>
      <c r="B1409" s="319" t="s">
        <v>3367</v>
      </c>
      <c r="C1409" s="319" t="s">
        <v>9091</v>
      </c>
    </row>
    <row r="1410" spans="1:3" ht="14.25" customHeight="1" x14ac:dyDescent="0.25">
      <c r="A1410" s="319">
        <v>6173</v>
      </c>
      <c r="B1410" s="319" t="s">
        <v>9932</v>
      </c>
      <c r="C1410" s="319" t="s">
        <v>9920</v>
      </c>
    </row>
    <row r="1411" spans="1:3" ht="14.25" customHeight="1" x14ac:dyDescent="0.25">
      <c r="A1411" s="319">
        <v>6174</v>
      </c>
      <c r="B1411" s="319" t="s">
        <v>3367</v>
      </c>
      <c r="C1411" s="319" t="s">
        <v>9091</v>
      </c>
    </row>
    <row r="1412" spans="1:3" ht="14.25" customHeight="1" x14ac:dyDescent="0.25">
      <c r="A1412" s="319">
        <v>6175</v>
      </c>
      <c r="B1412" s="319" t="s">
        <v>3368</v>
      </c>
      <c r="C1412" s="319" t="s">
        <v>9092</v>
      </c>
    </row>
    <row r="1413" spans="1:3" ht="14.25" customHeight="1" x14ac:dyDescent="0.25">
      <c r="A1413" s="319">
        <v>6176</v>
      </c>
      <c r="B1413" s="319" t="s">
        <v>3369</v>
      </c>
      <c r="C1413" s="319" t="s">
        <v>9092</v>
      </c>
    </row>
    <row r="1414" spans="1:3" ht="14.25" customHeight="1" x14ac:dyDescent="0.25">
      <c r="A1414" s="319">
        <v>6177</v>
      </c>
      <c r="B1414" s="319" t="s">
        <v>9933</v>
      </c>
      <c r="C1414" s="319" t="s">
        <v>9920</v>
      </c>
    </row>
    <row r="1415" spans="1:3" ht="14.25" customHeight="1" x14ac:dyDescent="0.25">
      <c r="A1415" s="319">
        <v>6178</v>
      </c>
      <c r="B1415" s="319" t="s">
        <v>3370</v>
      </c>
      <c r="C1415" s="319" t="s">
        <v>9091</v>
      </c>
    </row>
    <row r="1416" spans="1:3" ht="14.25" customHeight="1" x14ac:dyDescent="0.25">
      <c r="A1416" s="319">
        <v>6179</v>
      </c>
      <c r="B1416" s="319" t="s">
        <v>3371</v>
      </c>
      <c r="C1416" s="319" t="s">
        <v>9091</v>
      </c>
    </row>
    <row r="1417" spans="1:3" ht="14.25" customHeight="1" x14ac:dyDescent="0.25">
      <c r="A1417" s="319">
        <v>6180</v>
      </c>
      <c r="B1417" s="319" t="s">
        <v>3372</v>
      </c>
      <c r="C1417" s="319" t="s">
        <v>9084</v>
      </c>
    </row>
    <row r="1418" spans="1:3" ht="14.25" customHeight="1" x14ac:dyDescent="0.25">
      <c r="A1418" s="319">
        <v>6181</v>
      </c>
      <c r="B1418" s="319" t="s">
        <v>3373</v>
      </c>
      <c r="C1418" s="319" t="s">
        <v>9092</v>
      </c>
    </row>
    <row r="1419" spans="1:3" ht="14.25" customHeight="1" x14ac:dyDescent="0.25">
      <c r="A1419" s="319">
        <v>6182</v>
      </c>
      <c r="B1419" s="319" t="s">
        <v>3374</v>
      </c>
      <c r="C1419" s="319" t="s">
        <v>9092</v>
      </c>
    </row>
    <row r="1420" spans="1:3" ht="14.25" customHeight="1" x14ac:dyDescent="0.25">
      <c r="A1420" s="319">
        <v>6183</v>
      </c>
      <c r="B1420" s="319" t="s">
        <v>3375</v>
      </c>
      <c r="C1420" s="319" t="s">
        <v>9092</v>
      </c>
    </row>
    <row r="1421" spans="1:3" ht="14.25" customHeight="1" x14ac:dyDescent="0.25">
      <c r="A1421" s="319">
        <v>6184</v>
      </c>
      <c r="B1421" s="319" t="s">
        <v>3376</v>
      </c>
      <c r="C1421" s="319" t="s">
        <v>9920</v>
      </c>
    </row>
    <row r="1422" spans="1:3" ht="14.25" customHeight="1" x14ac:dyDescent="0.25">
      <c r="A1422" s="319">
        <v>6185</v>
      </c>
      <c r="B1422" s="319" t="s">
        <v>3377</v>
      </c>
      <c r="C1422" s="319" t="s">
        <v>9092</v>
      </c>
    </row>
    <row r="1423" spans="1:3" ht="14.25" customHeight="1" x14ac:dyDescent="0.25">
      <c r="A1423" s="319">
        <v>6186</v>
      </c>
      <c r="B1423" s="319" t="s">
        <v>3378</v>
      </c>
      <c r="C1423" s="319" t="s">
        <v>9092</v>
      </c>
    </row>
    <row r="1424" spans="1:3" ht="14.25" customHeight="1" x14ac:dyDescent="0.25">
      <c r="A1424" s="319">
        <v>6187</v>
      </c>
      <c r="B1424" s="319" t="s">
        <v>3379</v>
      </c>
      <c r="C1424" s="319" t="s">
        <v>9092</v>
      </c>
    </row>
    <row r="1425" spans="1:3" ht="14.25" customHeight="1" x14ac:dyDescent="0.25">
      <c r="A1425" s="319">
        <v>6188</v>
      </c>
      <c r="B1425" s="319" t="s">
        <v>3380</v>
      </c>
      <c r="C1425" s="319" t="s">
        <v>9092</v>
      </c>
    </row>
    <row r="1426" spans="1:3" ht="14.25" customHeight="1" x14ac:dyDescent="0.25">
      <c r="A1426" s="319">
        <v>6189</v>
      </c>
      <c r="B1426" s="319" t="s">
        <v>3381</v>
      </c>
      <c r="C1426" s="319" t="s">
        <v>9092</v>
      </c>
    </row>
    <row r="1427" spans="1:3" ht="14.25" customHeight="1" x14ac:dyDescent="0.25">
      <c r="A1427" s="319">
        <v>6190</v>
      </c>
      <c r="B1427" s="319" t="s">
        <v>9934</v>
      </c>
      <c r="C1427" s="319" t="s">
        <v>9920</v>
      </c>
    </row>
    <row r="1428" spans="1:3" ht="14.25" customHeight="1" x14ac:dyDescent="0.25">
      <c r="A1428" s="319">
        <v>6191</v>
      </c>
      <c r="B1428" s="319" t="s">
        <v>3382</v>
      </c>
      <c r="C1428" s="319" t="s">
        <v>9081</v>
      </c>
    </row>
    <row r="1429" spans="1:3" ht="14.25" customHeight="1" x14ac:dyDescent="0.25">
      <c r="A1429" s="319">
        <v>6192</v>
      </c>
      <c r="B1429" s="319" t="s">
        <v>9935</v>
      </c>
      <c r="C1429" s="319" t="s">
        <v>9920</v>
      </c>
    </row>
    <row r="1430" spans="1:3" ht="14.25" customHeight="1" x14ac:dyDescent="0.25">
      <c r="A1430" s="319">
        <v>6193</v>
      </c>
      <c r="B1430" s="319" t="s">
        <v>9936</v>
      </c>
      <c r="C1430" s="319" t="s">
        <v>9920</v>
      </c>
    </row>
    <row r="1431" spans="1:3" ht="14.25" customHeight="1" x14ac:dyDescent="0.25">
      <c r="A1431" s="319">
        <v>6194</v>
      </c>
      <c r="B1431" s="319" t="s">
        <v>3383</v>
      </c>
      <c r="C1431" s="319" t="s">
        <v>9090</v>
      </c>
    </row>
    <row r="1432" spans="1:3" ht="14.25" customHeight="1" x14ac:dyDescent="0.25">
      <c r="A1432" s="319">
        <v>6195</v>
      </c>
      <c r="B1432" s="319" t="s">
        <v>3384</v>
      </c>
      <c r="C1432" s="319" t="s">
        <v>9092</v>
      </c>
    </row>
    <row r="1433" spans="1:3" ht="14.25" customHeight="1" x14ac:dyDescent="0.25">
      <c r="A1433" s="319">
        <v>6196</v>
      </c>
      <c r="B1433" s="319" t="s">
        <v>3365</v>
      </c>
      <c r="C1433" s="319" t="s">
        <v>9081</v>
      </c>
    </row>
    <row r="1434" spans="1:3" ht="14.25" customHeight="1" x14ac:dyDescent="0.25">
      <c r="A1434" s="319">
        <v>6197</v>
      </c>
      <c r="B1434" s="319" t="s">
        <v>3385</v>
      </c>
      <c r="C1434" s="319" t="s">
        <v>9103</v>
      </c>
    </row>
    <row r="1435" spans="1:3" ht="14.25" customHeight="1" x14ac:dyDescent="0.25">
      <c r="A1435" s="319">
        <v>6198</v>
      </c>
      <c r="B1435" s="319" t="s">
        <v>3386</v>
      </c>
      <c r="C1435" s="319" t="s">
        <v>9091</v>
      </c>
    </row>
    <row r="1436" spans="1:3" ht="14.25" customHeight="1" x14ac:dyDescent="0.25">
      <c r="A1436" s="319">
        <v>6199</v>
      </c>
      <c r="B1436" s="319" t="s">
        <v>3387</v>
      </c>
      <c r="C1436" s="319" t="s">
        <v>9091</v>
      </c>
    </row>
    <row r="1437" spans="1:3" ht="14.25" customHeight="1" x14ac:dyDescent="0.25">
      <c r="A1437" s="319">
        <v>6200</v>
      </c>
      <c r="B1437" s="319" t="s">
        <v>3388</v>
      </c>
      <c r="C1437" s="319" t="s">
        <v>9091</v>
      </c>
    </row>
    <row r="1438" spans="1:3" ht="14.25" customHeight="1" x14ac:dyDescent="0.25">
      <c r="A1438" s="319">
        <v>6201</v>
      </c>
      <c r="B1438" s="319" t="s">
        <v>3389</v>
      </c>
      <c r="C1438" s="319" t="s">
        <v>9090</v>
      </c>
    </row>
    <row r="1439" spans="1:3" ht="14.25" customHeight="1" x14ac:dyDescent="0.25">
      <c r="A1439" s="319">
        <v>6203</v>
      </c>
      <c r="B1439" s="319" t="s">
        <v>3390</v>
      </c>
      <c r="C1439" s="319" t="s">
        <v>9091</v>
      </c>
    </row>
    <row r="1440" spans="1:3" ht="14.25" customHeight="1" x14ac:dyDescent="0.25">
      <c r="A1440" s="319">
        <v>6205</v>
      </c>
      <c r="B1440" s="319" t="s">
        <v>3391</v>
      </c>
      <c r="C1440" s="319" t="s">
        <v>9084</v>
      </c>
    </row>
    <row r="1441" spans="1:3" ht="14.25" customHeight="1" x14ac:dyDescent="0.25">
      <c r="A1441" s="319">
        <v>6206</v>
      </c>
      <c r="B1441" s="319" t="s">
        <v>9937</v>
      </c>
      <c r="C1441" s="319" t="s">
        <v>9920</v>
      </c>
    </row>
    <row r="1442" spans="1:3" ht="14.25" customHeight="1" x14ac:dyDescent="0.25">
      <c r="A1442" s="319">
        <v>6207</v>
      </c>
      <c r="B1442" s="319" t="s">
        <v>3392</v>
      </c>
      <c r="C1442" s="319" t="s">
        <v>9091</v>
      </c>
    </row>
    <row r="1443" spans="1:3" ht="14.25" customHeight="1" x14ac:dyDescent="0.25">
      <c r="A1443" s="319">
        <v>6208</v>
      </c>
      <c r="B1443" s="319" t="s">
        <v>3393</v>
      </c>
      <c r="C1443" s="319" t="s">
        <v>9091</v>
      </c>
    </row>
    <row r="1444" spans="1:3" ht="14.25" customHeight="1" x14ac:dyDescent="0.25">
      <c r="A1444" s="319">
        <v>6209</v>
      </c>
      <c r="B1444" s="319" t="s">
        <v>3394</v>
      </c>
      <c r="C1444" s="319" t="s">
        <v>9092</v>
      </c>
    </row>
    <row r="1445" spans="1:3" ht="14.25" customHeight="1" x14ac:dyDescent="0.25">
      <c r="A1445" s="319">
        <v>6210</v>
      </c>
      <c r="B1445" s="319" t="s">
        <v>3395</v>
      </c>
      <c r="C1445" s="319" t="s">
        <v>9087</v>
      </c>
    </row>
    <row r="1446" spans="1:3" ht="14.25" customHeight="1" x14ac:dyDescent="0.25">
      <c r="A1446" s="319">
        <v>6211</v>
      </c>
      <c r="B1446" s="319" t="s">
        <v>9938</v>
      </c>
      <c r="C1446" s="319" t="s">
        <v>9920</v>
      </c>
    </row>
    <row r="1447" spans="1:3" ht="14.25" customHeight="1" x14ac:dyDescent="0.25">
      <c r="A1447" s="319">
        <v>6212</v>
      </c>
      <c r="B1447" s="319" t="s">
        <v>9939</v>
      </c>
      <c r="C1447" s="319" t="s">
        <v>9920</v>
      </c>
    </row>
    <row r="1448" spans="1:3" ht="14.25" customHeight="1" x14ac:dyDescent="0.25">
      <c r="A1448" s="319">
        <v>6213</v>
      </c>
      <c r="B1448" s="319" t="s">
        <v>3396</v>
      </c>
      <c r="C1448" s="319" t="s">
        <v>9092</v>
      </c>
    </row>
    <row r="1449" spans="1:3" ht="14.25" customHeight="1" x14ac:dyDescent="0.25">
      <c r="A1449" s="319">
        <v>6214</v>
      </c>
      <c r="B1449" s="319" t="s">
        <v>3397</v>
      </c>
      <c r="C1449" s="319" t="s">
        <v>9090</v>
      </c>
    </row>
    <row r="1450" spans="1:3" ht="14.25" customHeight="1" x14ac:dyDescent="0.25">
      <c r="A1450" s="319">
        <v>6215</v>
      </c>
      <c r="B1450" s="319" t="s">
        <v>3398</v>
      </c>
      <c r="C1450" s="319" t="s">
        <v>9920</v>
      </c>
    </row>
    <row r="1451" spans="1:3" ht="14.25" customHeight="1" x14ac:dyDescent="0.25">
      <c r="A1451" s="319">
        <v>6216</v>
      </c>
      <c r="B1451" s="319" t="s">
        <v>3399</v>
      </c>
      <c r="C1451" s="319" t="s">
        <v>9092</v>
      </c>
    </row>
    <row r="1452" spans="1:3" ht="14.25" customHeight="1" x14ac:dyDescent="0.25">
      <c r="A1452" s="319">
        <v>6217</v>
      </c>
      <c r="B1452" s="319" t="s">
        <v>3400</v>
      </c>
      <c r="C1452" s="319" t="s">
        <v>9090</v>
      </c>
    </row>
    <row r="1453" spans="1:3" ht="14.25" customHeight="1" x14ac:dyDescent="0.25">
      <c r="A1453" s="319">
        <v>6218</v>
      </c>
      <c r="B1453" s="319" t="s">
        <v>3401</v>
      </c>
      <c r="C1453" s="319" t="s">
        <v>9091</v>
      </c>
    </row>
    <row r="1454" spans="1:3" ht="14.25" customHeight="1" x14ac:dyDescent="0.25">
      <c r="A1454" s="319">
        <v>6219</v>
      </c>
      <c r="B1454" s="319" t="s">
        <v>3402</v>
      </c>
      <c r="C1454" s="319" t="s">
        <v>9092</v>
      </c>
    </row>
    <row r="1455" spans="1:3" ht="14.25" customHeight="1" x14ac:dyDescent="0.25">
      <c r="A1455" s="319">
        <v>6220</v>
      </c>
      <c r="B1455" s="319" t="s">
        <v>3403</v>
      </c>
      <c r="C1455" s="319" t="s">
        <v>9092</v>
      </c>
    </row>
    <row r="1456" spans="1:3" ht="14.25" customHeight="1" x14ac:dyDescent="0.25">
      <c r="A1456" s="319">
        <v>6221</v>
      </c>
      <c r="B1456" s="319" t="s">
        <v>3404</v>
      </c>
      <c r="C1456" s="319" t="s">
        <v>9092</v>
      </c>
    </row>
    <row r="1457" spans="1:3" ht="14.25" customHeight="1" x14ac:dyDescent="0.25">
      <c r="A1457" s="319">
        <v>6222</v>
      </c>
      <c r="B1457" s="319" t="s">
        <v>3405</v>
      </c>
      <c r="C1457" s="319" t="s">
        <v>9092</v>
      </c>
    </row>
    <row r="1458" spans="1:3" ht="14.25" customHeight="1" x14ac:dyDescent="0.25">
      <c r="A1458" s="319">
        <v>6223</v>
      </c>
      <c r="B1458" s="319" t="s">
        <v>3406</v>
      </c>
      <c r="C1458" s="319" t="s">
        <v>9092</v>
      </c>
    </row>
    <row r="1459" spans="1:3" ht="14.25" customHeight="1" x14ac:dyDescent="0.25">
      <c r="A1459" s="319">
        <v>6224</v>
      </c>
      <c r="B1459" s="319" t="s">
        <v>3407</v>
      </c>
      <c r="C1459" s="319" t="s">
        <v>9084</v>
      </c>
    </row>
    <row r="1460" spans="1:3" ht="14.25" customHeight="1" x14ac:dyDescent="0.25">
      <c r="A1460" s="319">
        <v>6225</v>
      </c>
      <c r="B1460" s="319" t="s">
        <v>3408</v>
      </c>
      <c r="C1460" s="319" t="s">
        <v>9090</v>
      </c>
    </row>
    <row r="1461" spans="1:3" ht="14.25" customHeight="1" x14ac:dyDescent="0.25">
      <c r="A1461" s="319">
        <v>6226</v>
      </c>
      <c r="B1461" s="319" t="s">
        <v>3409</v>
      </c>
      <c r="C1461" s="319" t="s">
        <v>9092</v>
      </c>
    </row>
    <row r="1462" spans="1:3" ht="14.25" customHeight="1" x14ac:dyDescent="0.25">
      <c r="A1462" s="319">
        <v>6227</v>
      </c>
      <c r="B1462" s="319" t="s">
        <v>3410</v>
      </c>
      <c r="C1462" s="319" t="s">
        <v>9091</v>
      </c>
    </row>
    <row r="1463" spans="1:3" ht="14.25" customHeight="1" x14ac:dyDescent="0.25">
      <c r="A1463" s="319">
        <v>6228</v>
      </c>
      <c r="B1463" s="319" t="s">
        <v>3411</v>
      </c>
      <c r="C1463" s="319" t="s">
        <v>9090</v>
      </c>
    </row>
    <row r="1464" spans="1:3" ht="14.25" customHeight="1" x14ac:dyDescent="0.25">
      <c r="A1464" s="319">
        <v>6229</v>
      </c>
      <c r="B1464" s="319" t="s">
        <v>3412</v>
      </c>
      <c r="C1464" s="319" t="s">
        <v>9092</v>
      </c>
    </row>
    <row r="1465" spans="1:3" ht="14.25" customHeight="1" x14ac:dyDescent="0.25">
      <c r="A1465" s="319">
        <v>6230</v>
      </c>
      <c r="B1465" s="319" t="s">
        <v>3413</v>
      </c>
      <c r="C1465" s="319" t="s">
        <v>9092</v>
      </c>
    </row>
    <row r="1466" spans="1:3" ht="14.25" customHeight="1" x14ac:dyDescent="0.25">
      <c r="A1466" s="319">
        <v>6231</v>
      </c>
      <c r="B1466" s="319" t="s">
        <v>3414</v>
      </c>
      <c r="C1466" s="319" t="s">
        <v>9090</v>
      </c>
    </row>
    <row r="1467" spans="1:3" ht="14.25" customHeight="1" x14ac:dyDescent="0.25">
      <c r="A1467" s="319">
        <v>6232</v>
      </c>
      <c r="B1467" s="319" t="s">
        <v>3415</v>
      </c>
      <c r="C1467" s="319" t="s">
        <v>9091</v>
      </c>
    </row>
    <row r="1468" spans="1:3" ht="14.25" customHeight="1" x14ac:dyDescent="0.25">
      <c r="A1468" s="319">
        <v>6233</v>
      </c>
      <c r="B1468" s="319" t="s">
        <v>3416</v>
      </c>
      <c r="C1468" s="319" t="s">
        <v>9091</v>
      </c>
    </row>
    <row r="1469" spans="1:3" ht="14.25" customHeight="1" x14ac:dyDescent="0.25">
      <c r="A1469" s="319">
        <v>6234</v>
      </c>
      <c r="B1469" s="319" t="s">
        <v>3417</v>
      </c>
      <c r="C1469" s="319" t="s">
        <v>9091</v>
      </c>
    </row>
    <row r="1470" spans="1:3" ht="14.25" customHeight="1" x14ac:dyDescent="0.25">
      <c r="A1470" s="319">
        <v>6235</v>
      </c>
      <c r="B1470" s="319" t="s">
        <v>3367</v>
      </c>
      <c r="C1470" s="319" t="s">
        <v>9091</v>
      </c>
    </row>
    <row r="1471" spans="1:3" ht="14.25" customHeight="1" x14ac:dyDescent="0.25">
      <c r="A1471" s="319">
        <v>6236</v>
      </c>
      <c r="B1471" s="319" t="s">
        <v>3414</v>
      </c>
      <c r="C1471" s="319" t="s">
        <v>9090</v>
      </c>
    </row>
    <row r="1472" spans="1:3" ht="14.25" customHeight="1" x14ac:dyDescent="0.25">
      <c r="A1472" s="319">
        <v>6237</v>
      </c>
      <c r="B1472" s="319" t="s">
        <v>9243</v>
      </c>
      <c r="C1472" s="319" t="s">
        <v>9090</v>
      </c>
    </row>
    <row r="1473" spans="1:3" ht="14.25" customHeight="1" x14ac:dyDescent="0.25">
      <c r="A1473" s="319">
        <v>6238</v>
      </c>
      <c r="B1473" s="319" t="s">
        <v>3419</v>
      </c>
      <c r="C1473" s="319" t="s">
        <v>9092</v>
      </c>
    </row>
    <row r="1474" spans="1:3" ht="14.25" customHeight="1" x14ac:dyDescent="0.25">
      <c r="A1474" s="319">
        <v>6239</v>
      </c>
      <c r="B1474" s="319" t="s">
        <v>3420</v>
      </c>
      <c r="C1474" s="319" t="s">
        <v>9092</v>
      </c>
    </row>
    <row r="1475" spans="1:3" ht="14.25" customHeight="1" x14ac:dyDescent="0.25">
      <c r="A1475" s="319">
        <v>6240</v>
      </c>
      <c r="B1475" s="319" t="s">
        <v>9940</v>
      </c>
      <c r="C1475" s="319" t="s">
        <v>9920</v>
      </c>
    </row>
    <row r="1476" spans="1:3" ht="14.25" customHeight="1" x14ac:dyDescent="0.25">
      <c r="A1476" s="319">
        <v>6241</v>
      </c>
      <c r="B1476" s="319" t="s">
        <v>3421</v>
      </c>
      <c r="C1476" s="319" t="s">
        <v>9081</v>
      </c>
    </row>
    <row r="1477" spans="1:3" ht="14.25" customHeight="1" x14ac:dyDescent="0.25">
      <c r="A1477" s="319">
        <v>6242</v>
      </c>
      <c r="B1477" s="319" t="s">
        <v>9941</v>
      </c>
      <c r="C1477" s="319" t="s">
        <v>9920</v>
      </c>
    </row>
    <row r="1478" spans="1:3" ht="14.25" customHeight="1" x14ac:dyDescent="0.25">
      <c r="A1478" s="319">
        <v>6243</v>
      </c>
      <c r="B1478" s="319" t="s">
        <v>3422</v>
      </c>
      <c r="C1478" s="319" t="s">
        <v>9091</v>
      </c>
    </row>
    <row r="1479" spans="1:3" ht="14.25" customHeight="1" x14ac:dyDescent="0.25">
      <c r="A1479" s="319">
        <v>6244</v>
      </c>
      <c r="B1479" s="319" t="s">
        <v>9942</v>
      </c>
      <c r="C1479" s="319" t="s">
        <v>9920</v>
      </c>
    </row>
    <row r="1480" spans="1:3" ht="14.25" customHeight="1" x14ac:dyDescent="0.25">
      <c r="A1480" s="319">
        <v>6245</v>
      </c>
      <c r="B1480" s="319" t="s">
        <v>3423</v>
      </c>
      <c r="C1480" s="319" t="s">
        <v>9092</v>
      </c>
    </row>
    <row r="1481" spans="1:3" ht="14.25" customHeight="1" x14ac:dyDescent="0.25">
      <c r="A1481" s="319">
        <v>6246</v>
      </c>
      <c r="B1481" s="319" t="s">
        <v>3424</v>
      </c>
      <c r="C1481" s="319" t="s">
        <v>9091</v>
      </c>
    </row>
    <row r="1482" spans="1:3" ht="14.25" customHeight="1" x14ac:dyDescent="0.25">
      <c r="A1482" s="319">
        <v>6247</v>
      </c>
      <c r="B1482" s="319" t="s">
        <v>3354</v>
      </c>
      <c r="C1482" s="319" t="s">
        <v>9920</v>
      </c>
    </row>
    <row r="1483" spans="1:3" ht="14.25" customHeight="1" x14ac:dyDescent="0.25">
      <c r="A1483" s="319">
        <v>6248</v>
      </c>
      <c r="B1483" s="319" t="s">
        <v>3425</v>
      </c>
      <c r="C1483" s="319" t="s">
        <v>9092</v>
      </c>
    </row>
    <row r="1484" spans="1:3" ht="14.25" customHeight="1" x14ac:dyDescent="0.25">
      <c r="A1484" s="319">
        <v>6249</v>
      </c>
      <c r="B1484" s="319" t="s">
        <v>3426</v>
      </c>
      <c r="C1484" s="319" t="s">
        <v>9092</v>
      </c>
    </row>
    <row r="1485" spans="1:3" ht="14.25" customHeight="1" x14ac:dyDescent="0.25">
      <c r="A1485" s="319">
        <v>6250</v>
      </c>
      <c r="B1485" s="319" t="s">
        <v>3427</v>
      </c>
      <c r="C1485" s="319" t="s">
        <v>9092</v>
      </c>
    </row>
    <row r="1486" spans="1:3" ht="14.25" customHeight="1" x14ac:dyDescent="0.25">
      <c r="A1486" s="319">
        <v>6251</v>
      </c>
      <c r="B1486" s="319" t="s">
        <v>3428</v>
      </c>
      <c r="C1486" s="319" t="s">
        <v>9092</v>
      </c>
    </row>
    <row r="1487" spans="1:3" ht="14.25" customHeight="1" x14ac:dyDescent="0.25">
      <c r="A1487" s="319">
        <v>6252</v>
      </c>
      <c r="B1487" s="319" t="s">
        <v>3429</v>
      </c>
      <c r="C1487" s="319" t="s">
        <v>9092</v>
      </c>
    </row>
    <row r="1488" spans="1:3" ht="14.25" customHeight="1" x14ac:dyDescent="0.25">
      <c r="A1488" s="319">
        <v>6253</v>
      </c>
      <c r="B1488" s="319" t="s">
        <v>3430</v>
      </c>
      <c r="C1488" s="319" t="s">
        <v>9091</v>
      </c>
    </row>
    <row r="1489" spans="1:3" ht="14.25" customHeight="1" x14ac:dyDescent="0.25">
      <c r="A1489" s="319">
        <v>6255</v>
      </c>
      <c r="B1489" s="319" t="s">
        <v>3431</v>
      </c>
      <c r="C1489" s="319" t="s">
        <v>9092</v>
      </c>
    </row>
    <row r="1490" spans="1:3" ht="14.25" customHeight="1" x14ac:dyDescent="0.25">
      <c r="A1490" s="319">
        <v>6257</v>
      </c>
      <c r="B1490" s="319" t="s">
        <v>3432</v>
      </c>
      <c r="C1490" s="319" t="s">
        <v>9084</v>
      </c>
    </row>
    <row r="1491" spans="1:3" ht="14.25" customHeight="1" x14ac:dyDescent="0.25">
      <c r="A1491" s="319">
        <v>6258</v>
      </c>
      <c r="B1491" s="319" t="s">
        <v>3433</v>
      </c>
      <c r="C1491" s="319" t="s">
        <v>9091</v>
      </c>
    </row>
    <row r="1492" spans="1:3" ht="14.25" customHeight="1" x14ac:dyDescent="0.25">
      <c r="A1492" s="319">
        <v>6259</v>
      </c>
      <c r="B1492" s="319" t="s">
        <v>3434</v>
      </c>
      <c r="C1492" s="319" t="s">
        <v>9092</v>
      </c>
    </row>
    <row r="1493" spans="1:3" ht="14.25" customHeight="1" x14ac:dyDescent="0.25">
      <c r="A1493" s="319">
        <v>6260</v>
      </c>
      <c r="B1493" s="319" t="s">
        <v>3435</v>
      </c>
      <c r="C1493" s="319" t="s">
        <v>9092</v>
      </c>
    </row>
    <row r="1494" spans="1:3" ht="14.25" customHeight="1" x14ac:dyDescent="0.25">
      <c r="A1494" s="319">
        <v>6261</v>
      </c>
      <c r="B1494" s="319" t="s">
        <v>3436</v>
      </c>
      <c r="C1494" s="319" t="s">
        <v>9091</v>
      </c>
    </row>
    <row r="1495" spans="1:3" ht="14.25" customHeight="1" x14ac:dyDescent="0.25">
      <c r="A1495" s="319">
        <v>6264</v>
      </c>
      <c r="B1495" s="319" t="s">
        <v>3437</v>
      </c>
      <c r="C1495" s="319" t="s">
        <v>9091</v>
      </c>
    </row>
    <row r="1496" spans="1:3" ht="14.25" customHeight="1" x14ac:dyDescent="0.25">
      <c r="A1496" s="319">
        <v>6265</v>
      </c>
      <c r="B1496" s="319" t="s">
        <v>3438</v>
      </c>
      <c r="C1496" s="319" t="s">
        <v>9092</v>
      </c>
    </row>
    <row r="1497" spans="1:3" ht="14.25" customHeight="1" x14ac:dyDescent="0.25">
      <c r="A1497" s="319">
        <v>6266</v>
      </c>
      <c r="B1497" s="319" t="s">
        <v>3439</v>
      </c>
      <c r="C1497" s="319" t="s">
        <v>9092</v>
      </c>
    </row>
    <row r="1498" spans="1:3" ht="14.25" customHeight="1" x14ac:dyDescent="0.25">
      <c r="A1498" s="319">
        <v>6267</v>
      </c>
      <c r="B1498" s="319" t="s">
        <v>9943</v>
      </c>
      <c r="C1498" s="319" t="s">
        <v>9920</v>
      </c>
    </row>
    <row r="1499" spans="1:3" ht="14.25" customHeight="1" x14ac:dyDescent="0.25">
      <c r="A1499" s="319">
        <v>6268</v>
      </c>
      <c r="B1499" s="319" t="s">
        <v>3440</v>
      </c>
      <c r="C1499" s="319" t="s">
        <v>9092</v>
      </c>
    </row>
    <row r="1500" spans="1:3" ht="14.25" customHeight="1" x14ac:dyDescent="0.25">
      <c r="A1500" s="319">
        <v>6269</v>
      </c>
      <c r="B1500" s="319" t="s">
        <v>3441</v>
      </c>
      <c r="C1500" s="319" t="s">
        <v>9091</v>
      </c>
    </row>
    <row r="1501" spans="1:3" ht="14.25" customHeight="1" x14ac:dyDescent="0.25">
      <c r="A1501" s="319">
        <v>6270</v>
      </c>
      <c r="B1501" s="319" t="s">
        <v>3442</v>
      </c>
      <c r="C1501" s="319" t="s">
        <v>9092</v>
      </c>
    </row>
    <row r="1502" spans="1:3" ht="14.25" customHeight="1" x14ac:dyDescent="0.25">
      <c r="A1502" s="319">
        <v>6271</v>
      </c>
      <c r="B1502" s="319" t="s">
        <v>3443</v>
      </c>
      <c r="C1502" s="319" t="s">
        <v>9092</v>
      </c>
    </row>
    <row r="1503" spans="1:3" ht="14.25" customHeight="1" x14ac:dyDescent="0.25">
      <c r="A1503" s="319">
        <v>6272</v>
      </c>
      <c r="B1503" s="319" t="s">
        <v>3444</v>
      </c>
      <c r="C1503" s="319" t="s">
        <v>9092</v>
      </c>
    </row>
    <row r="1504" spans="1:3" ht="14.25" customHeight="1" x14ac:dyDescent="0.25">
      <c r="A1504" s="319">
        <v>6273</v>
      </c>
      <c r="B1504" s="319" t="s">
        <v>3445</v>
      </c>
      <c r="C1504" s="319" t="s">
        <v>9092</v>
      </c>
    </row>
    <row r="1505" spans="1:3" ht="14.25" customHeight="1" x14ac:dyDescent="0.25">
      <c r="A1505" s="319">
        <v>6274</v>
      </c>
      <c r="B1505" s="319" t="s">
        <v>3446</v>
      </c>
      <c r="C1505" s="319" t="s">
        <v>9092</v>
      </c>
    </row>
    <row r="1506" spans="1:3" ht="14.25" customHeight="1" x14ac:dyDescent="0.25">
      <c r="A1506" s="319">
        <v>6275</v>
      </c>
      <c r="B1506" s="319" t="s">
        <v>3447</v>
      </c>
      <c r="C1506" s="319" t="s">
        <v>9092</v>
      </c>
    </row>
    <row r="1507" spans="1:3" ht="14.25" customHeight="1" x14ac:dyDescent="0.25">
      <c r="A1507" s="319">
        <v>6276</v>
      </c>
      <c r="B1507" s="319" t="s">
        <v>3448</v>
      </c>
      <c r="C1507" s="319" t="s">
        <v>9087</v>
      </c>
    </row>
    <row r="1508" spans="1:3" ht="14.25" customHeight="1" x14ac:dyDescent="0.25">
      <c r="A1508" s="319">
        <v>6277</v>
      </c>
      <c r="B1508" s="319" t="s">
        <v>3449</v>
      </c>
      <c r="C1508" s="319" t="s">
        <v>9091</v>
      </c>
    </row>
    <row r="1509" spans="1:3" ht="14.25" customHeight="1" x14ac:dyDescent="0.25">
      <c r="A1509" s="319">
        <v>6278</v>
      </c>
      <c r="B1509" s="319" t="s">
        <v>3450</v>
      </c>
      <c r="C1509" s="319" t="s">
        <v>9087</v>
      </c>
    </row>
    <row r="1510" spans="1:3" ht="14.25" customHeight="1" x14ac:dyDescent="0.25">
      <c r="A1510" s="319">
        <v>6279</v>
      </c>
      <c r="B1510" s="319" t="s">
        <v>9944</v>
      </c>
      <c r="C1510" s="319" t="s">
        <v>9920</v>
      </c>
    </row>
    <row r="1511" spans="1:3" ht="14.25" customHeight="1" x14ac:dyDescent="0.25">
      <c r="A1511" s="319">
        <v>6280</v>
      </c>
      <c r="B1511" s="319" t="s">
        <v>3451</v>
      </c>
      <c r="C1511" s="319" t="s">
        <v>9081</v>
      </c>
    </row>
    <row r="1512" spans="1:3" ht="14.25" customHeight="1" x14ac:dyDescent="0.25">
      <c r="A1512" s="319">
        <v>6281</v>
      </c>
      <c r="B1512" s="319" t="s">
        <v>3452</v>
      </c>
      <c r="C1512" s="319" t="s">
        <v>9081</v>
      </c>
    </row>
    <row r="1513" spans="1:3" ht="14.25" customHeight="1" x14ac:dyDescent="0.25">
      <c r="A1513" s="319">
        <v>6282</v>
      </c>
      <c r="B1513" s="319" t="s">
        <v>3453</v>
      </c>
      <c r="C1513" s="319" t="s">
        <v>9091</v>
      </c>
    </row>
    <row r="1514" spans="1:3" ht="14.25" customHeight="1" x14ac:dyDescent="0.25">
      <c r="A1514" s="319">
        <v>6283</v>
      </c>
      <c r="B1514" s="319" t="s">
        <v>3454</v>
      </c>
      <c r="C1514" s="319" t="s">
        <v>9091</v>
      </c>
    </row>
    <row r="1515" spans="1:3" ht="14.25" customHeight="1" x14ac:dyDescent="0.25">
      <c r="A1515" s="319">
        <v>6284</v>
      </c>
      <c r="B1515" s="319" t="s">
        <v>3455</v>
      </c>
      <c r="C1515" s="319" t="s">
        <v>9092</v>
      </c>
    </row>
    <row r="1516" spans="1:3" ht="14.25" customHeight="1" x14ac:dyDescent="0.25">
      <c r="A1516" s="319">
        <v>6285</v>
      </c>
      <c r="B1516" s="319" t="s">
        <v>9945</v>
      </c>
      <c r="C1516" s="319" t="s">
        <v>9920</v>
      </c>
    </row>
    <row r="1517" spans="1:3" ht="14.25" customHeight="1" x14ac:dyDescent="0.25">
      <c r="A1517" s="319">
        <v>6286</v>
      </c>
      <c r="B1517" s="319" t="s">
        <v>3456</v>
      </c>
      <c r="C1517" s="319" t="s">
        <v>9092</v>
      </c>
    </row>
    <row r="1518" spans="1:3" ht="14.25" customHeight="1" x14ac:dyDescent="0.25">
      <c r="A1518" s="319">
        <v>6287</v>
      </c>
      <c r="B1518" s="319" t="s">
        <v>3457</v>
      </c>
      <c r="C1518" s="319" t="s">
        <v>9091</v>
      </c>
    </row>
    <row r="1519" spans="1:3" ht="14.25" customHeight="1" x14ac:dyDescent="0.25">
      <c r="A1519" s="319">
        <v>6288</v>
      </c>
      <c r="B1519" s="319" t="s">
        <v>3458</v>
      </c>
      <c r="C1519" s="319" t="s">
        <v>9920</v>
      </c>
    </row>
    <row r="1520" spans="1:3" ht="14.25" customHeight="1" x14ac:dyDescent="0.25">
      <c r="A1520" s="319">
        <v>6289</v>
      </c>
      <c r="B1520" s="319" t="s">
        <v>3459</v>
      </c>
      <c r="C1520" s="319" t="s">
        <v>9084</v>
      </c>
    </row>
    <row r="1521" spans="1:3" ht="14.25" customHeight="1" x14ac:dyDescent="0.25">
      <c r="A1521" s="319">
        <v>6290</v>
      </c>
      <c r="B1521" s="319" t="s">
        <v>3460</v>
      </c>
      <c r="C1521" s="319" t="s">
        <v>9103</v>
      </c>
    </row>
    <row r="1522" spans="1:3" ht="14.25" customHeight="1" x14ac:dyDescent="0.25">
      <c r="A1522" s="319">
        <v>6291</v>
      </c>
      <c r="B1522" s="319" t="s">
        <v>3461</v>
      </c>
      <c r="C1522" s="319" t="s">
        <v>9087</v>
      </c>
    </row>
    <row r="1523" spans="1:3" ht="14.25" customHeight="1" x14ac:dyDescent="0.25">
      <c r="A1523" s="319">
        <v>6292</v>
      </c>
      <c r="B1523" s="319" t="s">
        <v>3462</v>
      </c>
      <c r="C1523" s="319" t="s">
        <v>9091</v>
      </c>
    </row>
    <row r="1524" spans="1:3" ht="14.25" customHeight="1" x14ac:dyDescent="0.25">
      <c r="A1524" s="319">
        <v>6294</v>
      </c>
      <c r="B1524" s="319" t="s">
        <v>3464</v>
      </c>
      <c r="C1524" s="319" t="s">
        <v>9092</v>
      </c>
    </row>
    <row r="1525" spans="1:3" ht="14.25" customHeight="1" x14ac:dyDescent="0.25">
      <c r="A1525" s="319">
        <v>6295</v>
      </c>
      <c r="B1525" s="319" t="s">
        <v>3465</v>
      </c>
      <c r="C1525" s="319" t="s">
        <v>9920</v>
      </c>
    </row>
    <row r="1526" spans="1:3" ht="14.25" customHeight="1" x14ac:dyDescent="0.25">
      <c r="A1526" s="319">
        <v>6296</v>
      </c>
      <c r="B1526" s="319" t="s">
        <v>9946</v>
      </c>
      <c r="C1526" s="319" t="s">
        <v>9920</v>
      </c>
    </row>
    <row r="1527" spans="1:3" ht="14.25" customHeight="1" x14ac:dyDescent="0.25">
      <c r="A1527" s="319">
        <v>6297</v>
      </c>
      <c r="B1527" s="319" t="s">
        <v>3466</v>
      </c>
      <c r="C1527" s="319" t="s">
        <v>9092</v>
      </c>
    </row>
    <row r="1528" spans="1:3" ht="14.25" customHeight="1" x14ac:dyDescent="0.25">
      <c r="A1528" s="319">
        <v>6298</v>
      </c>
      <c r="B1528" s="319" t="s">
        <v>9922</v>
      </c>
      <c r="C1528" s="319" t="s">
        <v>9920</v>
      </c>
    </row>
    <row r="1529" spans="1:3" ht="14.25" customHeight="1" x14ac:dyDescent="0.25">
      <c r="A1529" s="319">
        <v>6299</v>
      </c>
      <c r="B1529" s="319" t="s">
        <v>3467</v>
      </c>
      <c r="C1529" s="319" t="s">
        <v>9920</v>
      </c>
    </row>
    <row r="1530" spans="1:3" ht="14.25" customHeight="1" x14ac:dyDescent="0.25">
      <c r="A1530" s="319">
        <v>6300</v>
      </c>
      <c r="B1530" s="319" t="s">
        <v>3468</v>
      </c>
      <c r="C1530" s="319" t="s">
        <v>9092</v>
      </c>
    </row>
    <row r="1531" spans="1:3" ht="14.25" customHeight="1" x14ac:dyDescent="0.25">
      <c r="A1531" s="319">
        <v>6301</v>
      </c>
      <c r="B1531" s="319" t="s">
        <v>3469</v>
      </c>
      <c r="C1531" s="319" t="s">
        <v>9092</v>
      </c>
    </row>
    <row r="1532" spans="1:3" ht="14.25" customHeight="1" x14ac:dyDescent="0.25">
      <c r="A1532" s="319">
        <v>6302</v>
      </c>
      <c r="B1532" s="319" t="s">
        <v>9947</v>
      </c>
      <c r="C1532" s="319" t="s">
        <v>9920</v>
      </c>
    </row>
    <row r="1533" spans="1:3" ht="14.25" customHeight="1" x14ac:dyDescent="0.25">
      <c r="A1533" s="319">
        <v>6303</v>
      </c>
      <c r="B1533" s="319" t="s">
        <v>9948</v>
      </c>
      <c r="C1533" s="319" t="s">
        <v>9920</v>
      </c>
    </row>
    <row r="1534" spans="1:3" ht="14.25" customHeight="1" x14ac:dyDescent="0.25">
      <c r="A1534" s="319">
        <v>6304</v>
      </c>
      <c r="B1534" s="319" t="s">
        <v>3470</v>
      </c>
      <c r="C1534" s="319" t="s">
        <v>9091</v>
      </c>
    </row>
    <row r="1535" spans="1:3" ht="14.25" customHeight="1" x14ac:dyDescent="0.25">
      <c r="A1535" s="319">
        <v>6305</v>
      </c>
      <c r="B1535" s="319" t="s">
        <v>3471</v>
      </c>
      <c r="C1535" s="319" t="s">
        <v>9091</v>
      </c>
    </row>
    <row r="1536" spans="1:3" ht="14.25" customHeight="1" x14ac:dyDescent="0.25">
      <c r="A1536" s="319">
        <v>6306</v>
      </c>
      <c r="B1536" s="319" t="s">
        <v>3472</v>
      </c>
      <c r="C1536" s="319" t="s">
        <v>9092</v>
      </c>
    </row>
    <row r="1537" spans="1:3" ht="14.25" customHeight="1" x14ac:dyDescent="0.25">
      <c r="A1537" s="319">
        <v>6307</v>
      </c>
      <c r="B1537" s="319" t="s">
        <v>3473</v>
      </c>
      <c r="C1537" s="319" t="s">
        <v>9092</v>
      </c>
    </row>
    <row r="1538" spans="1:3" ht="14.25" customHeight="1" x14ac:dyDescent="0.25">
      <c r="A1538" s="319">
        <v>6308</v>
      </c>
      <c r="B1538" s="319" t="s">
        <v>3474</v>
      </c>
      <c r="C1538" s="319" t="s">
        <v>9092</v>
      </c>
    </row>
    <row r="1539" spans="1:3" ht="14.25" customHeight="1" x14ac:dyDescent="0.25">
      <c r="A1539" s="319">
        <v>6309</v>
      </c>
      <c r="B1539" s="319" t="s">
        <v>3475</v>
      </c>
      <c r="C1539" s="319" t="s">
        <v>9092</v>
      </c>
    </row>
    <row r="1540" spans="1:3" ht="14.25" customHeight="1" x14ac:dyDescent="0.25">
      <c r="A1540" s="319">
        <v>6310</v>
      </c>
      <c r="B1540" s="319" t="s">
        <v>3476</v>
      </c>
      <c r="C1540" s="319" t="s">
        <v>9092</v>
      </c>
    </row>
    <row r="1541" spans="1:3" ht="14.25" customHeight="1" x14ac:dyDescent="0.25">
      <c r="A1541" s="319">
        <v>6311</v>
      </c>
      <c r="B1541" s="319" t="s">
        <v>2423</v>
      </c>
      <c r="C1541" s="319" t="s">
        <v>9920</v>
      </c>
    </row>
    <row r="1542" spans="1:3" ht="14.25" customHeight="1" x14ac:dyDescent="0.25">
      <c r="A1542" s="319">
        <v>6312</v>
      </c>
      <c r="B1542" s="319" t="s">
        <v>3477</v>
      </c>
      <c r="C1542" s="319" t="s">
        <v>9092</v>
      </c>
    </row>
    <row r="1543" spans="1:3" ht="14.25" customHeight="1" x14ac:dyDescent="0.25">
      <c r="A1543" s="319">
        <v>6313</v>
      </c>
      <c r="B1543" s="319" t="s">
        <v>3478</v>
      </c>
      <c r="C1543" s="319" t="s">
        <v>9092</v>
      </c>
    </row>
    <row r="1544" spans="1:3" ht="14.25" customHeight="1" x14ac:dyDescent="0.25">
      <c r="A1544" s="319">
        <v>6314</v>
      </c>
      <c r="B1544" s="319" t="s">
        <v>3479</v>
      </c>
      <c r="C1544" s="319" t="s">
        <v>9087</v>
      </c>
    </row>
    <row r="1545" spans="1:3" ht="14.25" customHeight="1" x14ac:dyDescent="0.25">
      <c r="A1545" s="319">
        <v>6316</v>
      </c>
      <c r="B1545" s="319" t="s">
        <v>3480</v>
      </c>
      <c r="C1545" s="319" t="s">
        <v>9084</v>
      </c>
    </row>
    <row r="1546" spans="1:3" ht="14.25" customHeight="1" x14ac:dyDescent="0.25">
      <c r="A1546" s="319">
        <v>6317</v>
      </c>
      <c r="B1546" s="319" t="s">
        <v>3481</v>
      </c>
      <c r="C1546" s="319" t="s">
        <v>9092</v>
      </c>
    </row>
    <row r="1547" spans="1:3" ht="14.25" customHeight="1" x14ac:dyDescent="0.25">
      <c r="A1547" s="319">
        <v>6318</v>
      </c>
      <c r="B1547" s="319" t="s">
        <v>3482</v>
      </c>
      <c r="C1547" s="319" t="s">
        <v>9090</v>
      </c>
    </row>
    <row r="1548" spans="1:3" ht="14.25" customHeight="1" x14ac:dyDescent="0.25">
      <c r="A1548" s="319">
        <v>6319</v>
      </c>
      <c r="B1548" s="319" t="s">
        <v>3483</v>
      </c>
      <c r="C1548" s="319" t="s">
        <v>9092</v>
      </c>
    </row>
    <row r="1549" spans="1:3" ht="14.25" customHeight="1" x14ac:dyDescent="0.25">
      <c r="A1549" s="319">
        <v>6320</v>
      </c>
      <c r="B1549" s="319" t="s">
        <v>3484</v>
      </c>
      <c r="C1549" s="319" t="s">
        <v>9091</v>
      </c>
    </row>
    <row r="1550" spans="1:3" ht="14.25" customHeight="1" x14ac:dyDescent="0.25">
      <c r="A1550" s="319">
        <v>6321</v>
      </c>
      <c r="B1550" s="319" t="s">
        <v>2887</v>
      </c>
      <c r="C1550" s="319" t="s">
        <v>9091</v>
      </c>
    </row>
    <row r="1551" spans="1:3" ht="14.25" customHeight="1" x14ac:dyDescent="0.25">
      <c r="A1551" s="319">
        <v>6322</v>
      </c>
      <c r="B1551" s="319" t="s">
        <v>3485</v>
      </c>
      <c r="C1551" s="319" t="s">
        <v>9103</v>
      </c>
    </row>
    <row r="1552" spans="1:3" ht="14.25" customHeight="1" x14ac:dyDescent="0.25">
      <c r="A1552" s="319">
        <v>6323</v>
      </c>
      <c r="B1552" s="319" t="s">
        <v>2469</v>
      </c>
      <c r="C1552" s="319" t="s">
        <v>9090</v>
      </c>
    </row>
    <row r="1553" spans="1:3" ht="14.25" customHeight="1" x14ac:dyDescent="0.25">
      <c r="A1553" s="319">
        <v>6324</v>
      </c>
      <c r="B1553" s="319" t="s">
        <v>3486</v>
      </c>
      <c r="C1553" s="319" t="s">
        <v>9084</v>
      </c>
    </row>
    <row r="1554" spans="1:3" ht="14.25" customHeight="1" x14ac:dyDescent="0.25">
      <c r="A1554" s="319">
        <v>6325</v>
      </c>
      <c r="B1554" s="319" t="s">
        <v>2315</v>
      </c>
      <c r="C1554" s="319" t="s">
        <v>9090</v>
      </c>
    </row>
    <row r="1555" spans="1:3" ht="14.25" customHeight="1" x14ac:dyDescent="0.25">
      <c r="A1555" s="319">
        <v>6326</v>
      </c>
      <c r="B1555" s="319" t="s">
        <v>9949</v>
      </c>
      <c r="C1555" s="319" t="s">
        <v>9920</v>
      </c>
    </row>
    <row r="1556" spans="1:3" ht="14.25" customHeight="1" x14ac:dyDescent="0.25">
      <c r="A1556" s="319">
        <v>6327</v>
      </c>
      <c r="B1556" s="319" t="s">
        <v>3487</v>
      </c>
      <c r="C1556" s="319" t="s">
        <v>9920</v>
      </c>
    </row>
    <row r="1557" spans="1:3" ht="14.25" customHeight="1" x14ac:dyDescent="0.25">
      <c r="A1557" s="319">
        <v>6328</v>
      </c>
      <c r="B1557" s="319" t="s">
        <v>3488</v>
      </c>
      <c r="C1557" s="319" t="s">
        <v>9920</v>
      </c>
    </row>
    <row r="1558" spans="1:3" ht="14.25" customHeight="1" x14ac:dyDescent="0.25">
      <c r="A1558" s="319">
        <v>6329</v>
      </c>
      <c r="B1558" s="319" t="s">
        <v>3489</v>
      </c>
      <c r="C1558" s="319" t="s">
        <v>9092</v>
      </c>
    </row>
    <row r="1559" spans="1:3" ht="14.25" customHeight="1" x14ac:dyDescent="0.25">
      <c r="A1559" s="319">
        <v>6330</v>
      </c>
      <c r="B1559" s="319" t="s">
        <v>3414</v>
      </c>
      <c r="C1559" s="319" t="s">
        <v>9090</v>
      </c>
    </row>
    <row r="1560" spans="1:3" ht="14.25" customHeight="1" x14ac:dyDescent="0.25">
      <c r="A1560" s="319">
        <v>6331</v>
      </c>
      <c r="B1560" s="319" t="s">
        <v>9950</v>
      </c>
      <c r="C1560" s="319" t="s">
        <v>9920</v>
      </c>
    </row>
    <row r="1561" spans="1:3" ht="14.25" customHeight="1" x14ac:dyDescent="0.25">
      <c r="A1561" s="319">
        <v>6332</v>
      </c>
      <c r="B1561" s="319" t="s">
        <v>3490</v>
      </c>
      <c r="C1561" s="319" t="s">
        <v>9092</v>
      </c>
    </row>
    <row r="1562" spans="1:3" ht="14.25" customHeight="1" x14ac:dyDescent="0.25">
      <c r="A1562" s="319">
        <v>6333</v>
      </c>
      <c r="B1562" s="319" t="s">
        <v>3491</v>
      </c>
      <c r="C1562" s="319" t="s">
        <v>9091</v>
      </c>
    </row>
    <row r="1563" spans="1:3" ht="14.25" customHeight="1" x14ac:dyDescent="0.25">
      <c r="A1563" s="319">
        <v>6334</v>
      </c>
      <c r="B1563" s="319" t="s">
        <v>3492</v>
      </c>
      <c r="C1563" s="319" t="s">
        <v>9090</v>
      </c>
    </row>
    <row r="1564" spans="1:3" ht="14.25" customHeight="1" x14ac:dyDescent="0.25">
      <c r="A1564" s="319">
        <v>6335</v>
      </c>
      <c r="B1564" s="319" t="s">
        <v>9488</v>
      </c>
      <c r="C1564" s="319" t="s">
        <v>9920</v>
      </c>
    </row>
    <row r="1565" spans="1:3" ht="14.25" customHeight="1" x14ac:dyDescent="0.25">
      <c r="A1565" s="319">
        <v>6336</v>
      </c>
      <c r="B1565" s="319" t="s">
        <v>3493</v>
      </c>
      <c r="C1565" s="319" t="s">
        <v>9092</v>
      </c>
    </row>
    <row r="1566" spans="1:3" ht="14.25" customHeight="1" x14ac:dyDescent="0.25">
      <c r="A1566" s="319">
        <v>6338</v>
      </c>
      <c r="B1566" s="319" t="s">
        <v>3494</v>
      </c>
      <c r="C1566" s="319" t="s">
        <v>9090</v>
      </c>
    </row>
    <row r="1567" spans="1:3" ht="14.25" customHeight="1" x14ac:dyDescent="0.25">
      <c r="A1567" s="319">
        <v>6339</v>
      </c>
      <c r="B1567" s="319" t="s">
        <v>9951</v>
      </c>
      <c r="C1567" s="319" t="s">
        <v>9920</v>
      </c>
    </row>
    <row r="1568" spans="1:3" ht="14.25" customHeight="1" x14ac:dyDescent="0.25">
      <c r="A1568" s="319">
        <v>6340</v>
      </c>
      <c r="B1568" s="319" t="s">
        <v>3495</v>
      </c>
      <c r="C1568" s="319" t="s">
        <v>9920</v>
      </c>
    </row>
    <row r="1569" spans="1:3" ht="14.25" customHeight="1" x14ac:dyDescent="0.25">
      <c r="A1569" s="319">
        <v>6341</v>
      </c>
      <c r="B1569" s="319" t="s">
        <v>3496</v>
      </c>
      <c r="C1569" s="319" t="s">
        <v>9090</v>
      </c>
    </row>
    <row r="1570" spans="1:3" ht="14.25" customHeight="1" x14ac:dyDescent="0.25">
      <c r="A1570" s="319">
        <v>6342</v>
      </c>
      <c r="B1570" s="319" t="s">
        <v>3497</v>
      </c>
      <c r="C1570" s="319" t="s">
        <v>9092</v>
      </c>
    </row>
    <row r="1571" spans="1:3" ht="14.25" customHeight="1" x14ac:dyDescent="0.25">
      <c r="A1571" s="319">
        <v>6343</v>
      </c>
      <c r="B1571" s="319" t="s">
        <v>3498</v>
      </c>
      <c r="C1571" s="319" t="s">
        <v>9092</v>
      </c>
    </row>
    <row r="1572" spans="1:3" ht="14.25" customHeight="1" x14ac:dyDescent="0.25">
      <c r="A1572" s="319">
        <v>6344</v>
      </c>
      <c r="B1572" s="319" t="s">
        <v>3499</v>
      </c>
      <c r="C1572" s="319" t="s">
        <v>9092</v>
      </c>
    </row>
    <row r="1573" spans="1:3" ht="14.25" customHeight="1" x14ac:dyDescent="0.25">
      <c r="A1573" s="319">
        <v>6345</v>
      </c>
      <c r="B1573" s="319" t="s">
        <v>3500</v>
      </c>
      <c r="C1573" s="319" t="s">
        <v>9092</v>
      </c>
    </row>
    <row r="1574" spans="1:3" ht="14.25" customHeight="1" x14ac:dyDescent="0.25">
      <c r="A1574" s="319">
        <v>6346</v>
      </c>
      <c r="B1574" s="319" t="s">
        <v>3501</v>
      </c>
      <c r="C1574" s="319" t="s">
        <v>9092</v>
      </c>
    </row>
    <row r="1575" spans="1:3" ht="14.25" customHeight="1" x14ac:dyDescent="0.25">
      <c r="A1575" s="319">
        <v>6349</v>
      </c>
      <c r="B1575" s="319" t="s">
        <v>3502</v>
      </c>
      <c r="C1575" s="319" t="s">
        <v>9092</v>
      </c>
    </row>
    <row r="1576" spans="1:3" ht="14.25" customHeight="1" x14ac:dyDescent="0.25">
      <c r="A1576" s="319">
        <v>6350</v>
      </c>
      <c r="B1576" s="319" t="s">
        <v>3503</v>
      </c>
      <c r="C1576" s="319" t="s">
        <v>9081</v>
      </c>
    </row>
    <row r="1577" spans="1:3" ht="14.25" customHeight="1" x14ac:dyDescent="0.25">
      <c r="A1577" s="319">
        <v>6351</v>
      </c>
      <c r="B1577" s="319" t="s">
        <v>3504</v>
      </c>
      <c r="C1577" s="319" t="s">
        <v>9092</v>
      </c>
    </row>
    <row r="1578" spans="1:3" ht="14.25" customHeight="1" x14ac:dyDescent="0.25">
      <c r="A1578" s="319">
        <v>6352</v>
      </c>
      <c r="B1578" s="319" t="s">
        <v>9952</v>
      </c>
      <c r="C1578" s="319" t="s">
        <v>9920</v>
      </c>
    </row>
    <row r="1579" spans="1:3" ht="14.25" customHeight="1" x14ac:dyDescent="0.25">
      <c r="A1579" s="319">
        <v>6353</v>
      </c>
      <c r="B1579" s="319" t="s">
        <v>3505</v>
      </c>
      <c r="C1579" s="319" t="s">
        <v>9092</v>
      </c>
    </row>
    <row r="1580" spans="1:3" ht="14.25" customHeight="1" x14ac:dyDescent="0.25">
      <c r="A1580" s="319">
        <v>6354</v>
      </c>
      <c r="B1580" s="319" t="s">
        <v>3506</v>
      </c>
      <c r="C1580" s="319" t="s">
        <v>9084</v>
      </c>
    </row>
    <row r="1581" spans="1:3" ht="14.25" customHeight="1" x14ac:dyDescent="0.25">
      <c r="A1581" s="319">
        <v>6355</v>
      </c>
      <c r="B1581" s="319" t="s">
        <v>3507</v>
      </c>
      <c r="C1581" s="319" t="s">
        <v>9090</v>
      </c>
    </row>
    <row r="1582" spans="1:3" ht="14.25" customHeight="1" x14ac:dyDescent="0.25">
      <c r="A1582" s="319">
        <v>6356</v>
      </c>
      <c r="B1582" s="319" t="s">
        <v>3508</v>
      </c>
      <c r="C1582" s="319" t="s">
        <v>9092</v>
      </c>
    </row>
    <row r="1583" spans="1:3" ht="14.25" customHeight="1" x14ac:dyDescent="0.25">
      <c r="A1583" s="319">
        <v>6357</v>
      </c>
      <c r="B1583" s="319" t="s">
        <v>3509</v>
      </c>
      <c r="C1583" s="319" t="s">
        <v>9092</v>
      </c>
    </row>
    <row r="1584" spans="1:3" ht="14.25" customHeight="1" x14ac:dyDescent="0.25">
      <c r="A1584" s="319">
        <v>6358</v>
      </c>
      <c r="B1584" s="319" t="s">
        <v>3510</v>
      </c>
      <c r="C1584" s="319" t="s">
        <v>9092</v>
      </c>
    </row>
    <row r="1585" spans="1:3" ht="14.25" customHeight="1" x14ac:dyDescent="0.25">
      <c r="A1585" s="319">
        <v>6359</v>
      </c>
      <c r="B1585" s="319" t="s">
        <v>3511</v>
      </c>
      <c r="C1585" s="319" t="s">
        <v>9091</v>
      </c>
    </row>
    <row r="1586" spans="1:3" ht="14.25" customHeight="1" x14ac:dyDescent="0.25">
      <c r="A1586" s="319">
        <v>6360</v>
      </c>
      <c r="B1586" s="319" t="s">
        <v>3512</v>
      </c>
      <c r="C1586" s="319" t="s">
        <v>9092</v>
      </c>
    </row>
    <row r="1587" spans="1:3" ht="14.25" customHeight="1" x14ac:dyDescent="0.25">
      <c r="A1587" s="319">
        <v>6361</v>
      </c>
      <c r="B1587" s="319" t="s">
        <v>3513</v>
      </c>
      <c r="C1587" s="319" t="s">
        <v>9092</v>
      </c>
    </row>
    <row r="1588" spans="1:3" ht="14.25" customHeight="1" x14ac:dyDescent="0.25">
      <c r="A1588" s="319">
        <v>6362</v>
      </c>
      <c r="B1588" s="319" t="s">
        <v>3514</v>
      </c>
      <c r="C1588" s="319" t="s">
        <v>9092</v>
      </c>
    </row>
    <row r="1589" spans="1:3" ht="14.25" customHeight="1" x14ac:dyDescent="0.25">
      <c r="A1589" s="319">
        <v>6364</v>
      </c>
      <c r="B1589" s="319" t="s">
        <v>3515</v>
      </c>
      <c r="C1589" s="319" t="s">
        <v>9092</v>
      </c>
    </row>
    <row r="1590" spans="1:3" ht="14.25" customHeight="1" x14ac:dyDescent="0.25">
      <c r="A1590" s="319">
        <v>6367</v>
      </c>
      <c r="B1590" s="319" t="s">
        <v>3516</v>
      </c>
      <c r="C1590" s="319" t="s">
        <v>9090</v>
      </c>
    </row>
    <row r="1591" spans="1:3" ht="14.25" customHeight="1" x14ac:dyDescent="0.25">
      <c r="A1591" s="319">
        <v>6369</v>
      </c>
      <c r="B1591" s="319" t="s">
        <v>3517</v>
      </c>
      <c r="C1591" s="319" t="s">
        <v>9092</v>
      </c>
    </row>
    <row r="1592" spans="1:3" ht="14.25" customHeight="1" x14ac:dyDescent="0.25">
      <c r="A1592" s="319">
        <v>6371</v>
      </c>
      <c r="B1592" s="319" t="s">
        <v>3518</v>
      </c>
      <c r="C1592" s="319" t="s">
        <v>9920</v>
      </c>
    </row>
    <row r="1593" spans="1:3" ht="14.25" customHeight="1" x14ac:dyDescent="0.25">
      <c r="A1593" s="319">
        <v>6372</v>
      </c>
      <c r="B1593" s="319" t="s">
        <v>3519</v>
      </c>
      <c r="C1593" s="319" t="s">
        <v>9092</v>
      </c>
    </row>
    <row r="1594" spans="1:3" ht="14.25" customHeight="1" x14ac:dyDescent="0.25">
      <c r="A1594" s="319">
        <v>6373</v>
      </c>
      <c r="B1594" s="319" t="s">
        <v>3520</v>
      </c>
      <c r="C1594" s="319" t="s">
        <v>9091</v>
      </c>
    </row>
    <row r="1595" spans="1:3" ht="14.25" customHeight="1" x14ac:dyDescent="0.25">
      <c r="A1595" s="319">
        <v>6374</v>
      </c>
      <c r="B1595" s="319" t="s">
        <v>9953</v>
      </c>
      <c r="C1595" s="319" t="s">
        <v>9920</v>
      </c>
    </row>
    <row r="1596" spans="1:3" ht="14.25" customHeight="1" x14ac:dyDescent="0.25">
      <c r="A1596" s="319">
        <v>6375</v>
      </c>
      <c r="B1596" s="319" t="s">
        <v>3521</v>
      </c>
      <c r="C1596" s="319" t="s">
        <v>9092</v>
      </c>
    </row>
    <row r="1597" spans="1:3" ht="14.25" customHeight="1" x14ac:dyDescent="0.25">
      <c r="A1597" s="319">
        <v>6376</v>
      </c>
      <c r="B1597" s="319" t="s">
        <v>3522</v>
      </c>
      <c r="C1597" s="319" t="s">
        <v>9092</v>
      </c>
    </row>
    <row r="1598" spans="1:3" ht="14.25" customHeight="1" x14ac:dyDescent="0.25">
      <c r="A1598" s="319">
        <v>6377</v>
      </c>
      <c r="B1598" s="319" t="s">
        <v>3508</v>
      </c>
      <c r="C1598" s="319" t="s">
        <v>9920</v>
      </c>
    </row>
    <row r="1599" spans="1:3" ht="14.25" customHeight="1" x14ac:dyDescent="0.25">
      <c r="A1599" s="319">
        <v>6378</v>
      </c>
      <c r="B1599" s="319" t="s">
        <v>3523</v>
      </c>
      <c r="C1599" s="319" t="s">
        <v>9092</v>
      </c>
    </row>
    <row r="1600" spans="1:3" ht="14.25" customHeight="1" x14ac:dyDescent="0.25">
      <c r="A1600" s="319">
        <v>6379</v>
      </c>
      <c r="B1600" s="319" t="s">
        <v>9954</v>
      </c>
      <c r="C1600" s="319" t="s">
        <v>9920</v>
      </c>
    </row>
    <row r="1601" spans="1:3" ht="14.25" customHeight="1" x14ac:dyDescent="0.25">
      <c r="A1601" s="319">
        <v>6380</v>
      </c>
      <c r="B1601" s="319" t="s">
        <v>3524</v>
      </c>
      <c r="C1601" s="319" t="s">
        <v>9091</v>
      </c>
    </row>
    <row r="1602" spans="1:3" ht="14.25" customHeight="1" x14ac:dyDescent="0.25">
      <c r="A1602" s="319">
        <v>6381</v>
      </c>
      <c r="B1602" s="319" t="s">
        <v>3525</v>
      </c>
      <c r="C1602" s="319" t="s">
        <v>9920</v>
      </c>
    </row>
    <row r="1603" spans="1:3" ht="14.25" customHeight="1" x14ac:dyDescent="0.25">
      <c r="A1603" s="319">
        <v>6382</v>
      </c>
      <c r="B1603" s="319" t="s">
        <v>3526</v>
      </c>
      <c r="C1603" s="319" t="s">
        <v>9091</v>
      </c>
    </row>
    <row r="1604" spans="1:3" ht="14.25" customHeight="1" x14ac:dyDescent="0.25">
      <c r="A1604" s="319">
        <v>6383</v>
      </c>
      <c r="B1604" s="319" t="s">
        <v>3367</v>
      </c>
      <c r="C1604" s="319" t="s">
        <v>9091</v>
      </c>
    </row>
    <row r="1605" spans="1:3" ht="14.25" customHeight="1" x14ac:dyDescent="0.25">
      <c r="A1605" s="319">
        <v>6384</v>
      </c>
      <c r="B1605" s="319" t="s">
        <v>9955</v>
      </c>
      <c r="C1605" s="319" t="s">
        <v>9920</v>
      </c>
    </row>
    <row r="1606" spans="1:3" ht="14.25" customHeight="1" x14ac:dyDescent="0.25">
      <c r="A1606" s="319">
        <v>6385</v>
      </c>
      <c r="B1606" s="319" t="s">
        <v>9956</v>
      </c>
      <c r="C1606" s="319" t="s">
        <v>9920</v>
      </c>
    </row>
    <row r="1607" spans="1:3" ht="14.25" customHeight="1" x14ac:dyDescent="0.25">
      <c r="A1607" s="319">
        <v>6386</v>
      </c>
      <c r="B1607" s="319" t="s">
        <v>3527</v>
      </c>
      <c r="C1607" s="319" t="s">
        <v>9081</v>
      </c>
    </row>
    <row r="1608" spans="1:3" ht="14.25" customHeight="1" x14ac:dyDescent="0.25">
      <c r="A1608" s="319">
        <v>6387</v>
      </c>
      <c r="B1608" s="319" t="s">
        <v>9957</v>
      </c>
      <c r="C1608" s="319" t="s">
        <v>9920</v>
      </c>
    </row>
    <row r="1609" spans="1:3" ht="14.25" customHeight="1" x14ac:dyDescent="0.25">
      <c r="A1609" s="319">
        <v>6388</v>
      </c>
      <c r="B1609" s="319" t="s">
        <v>3528</v>
      </c>
      <c r="C1609" s="319" t="s">
        <v>9920</v>
      </c>
    </row>
    <row r="1610" spans="1:3" ht="14.25" customHeight="1" x14ac:dyDescent="0.25">
      <c r="A1610" s="319">
        <v>6389</v>
      </c>
      <c r="B1610" s="319" t="s">
        <v>3529</v>
      </c>
      <c r="C1610" s="319" t="s">
        <v>9092</v>
      </c>
    </row>
    <row r="1611" spans="1:3" ht="14.25" customHeight="1" x14ac:dyDescent="0.25">
      <c r="A1611" s="319">
        <v>6391</v>
      </c>
      <c r="B1611" s="319" t="s">
        <v>3530</v>
      </c>
      <c r="C1611" s="319" t="s">
        <v>9091</v>
      </c>
    </row>
    <row r="1612" spans="1:3" ht="14.25" customHeight="1" x14ac:dyDescent="0.25">
      <c r="A1612" s="319">
        <v>6392</v>
      </c>
      <c r="B1612" s="319" t="s">
        <v>9958</v>
      </c>
      <c r="C1612" s="319" t="s">
        <v>9920</v>
      </c>
    </row>
    <row r="1613" spans="1:3" ht="14.25" customHeight="1" x14ac:dyDescent="0.25">
      <c r="A1613" s="319">
        <v>6393</v>
      </c>
      <c r="B1613" s="319" t="s">
        <v>9959</v>
      </c>
      <c r="C1613" s="319" t="s">
        <v>9920</v>
      </c>
    </row>
    <row r="1614" spans="1:3" ht="14.25" customHeight="1" x14ac:dyDescent="0.25">
      <c r="A1614" s="319">
        <v>6394</v>
      </c>
      <c r="B1614" s="319" t="s">
        <v>9960</v>
      </c>
      <c r="C1614" s="319" t="s">
        <v>9920</v>
      </c>
    </row>
    <row r="1615" spans="1:3" ht="14.25" customHeight="1" x14ac:dyDescent="0.25">
      <c r="A1615" s="319">
        <v>6395</v>
      </c>
      <c r="B1615" s="319" t="s">
        <v>3531</v>
      </c>
      <c r="C1615" s="319" t="s">
        <v>9092</v>
      </c>
    </row>
    <row r="1616" spans="1:3" ht="14.25" customHeight="1" x14ac:dyDescent="0.25">
      <c r="A1616" s="319">
        <v>6396</v>
      </c>
      <c r="B1616" s="319" t="s">
        <v>9961</v>
      </c>
      <c r="C1616" s="319" t="s">
        <v>9920</v>
      </c>
    </row>
    <row r="1617" spans="1:3" ht="14.25" customHeight="1" x14ac:dyDescent="0.25">
      <c r="A1617" s="319">
        <v>6397</v>
      </c>
      <c r="B1617" s="319" t="s">
        <v>3532</v>
      </c>
      <c r="C1617" s="319" t="s">
        <v>9081</v>
      </c>
    </row>
    <row r="1618" spans="1:3" ht="14.25" customHeight="1" x14ac:dyDescent="0.25">
      <c r="A1618" s="319">
        <v>6398</v>
      </c>
      <c r="B1618" s="319" t="s">
        <v>3533</v>
      </c>
      <c r="C1618" s="319" t="s">
        <v>9092</v>
      </c>
    </row>
    <row r="1619" spans="1:3" ht="14.25" customHeight="1" x14ac:dyDescent="0.25">
      <c r="A1619" s="319">
        <v>6399</v>
      </c>
      <c r="B1619" s="319" t="s">
        <v>9962</v>
      </c>
      <c r="C1619" s="319" t="s">
        <v>9920</v>
      </c>
    </row>
    <row r="1620" spans="1:3" ht="14.25" customHeight="1" x14ac:dyDescent="0.25">
      <c r="A1620" s="319">
        <v>6400</v>
      </c>
      <c r="B1620" s="319" t="s">
        <v>3534</v>
      </c>
      <c r="C1620" s="319" t="s">
        <v>9091</v>
      </c>
    </row>
    <row r="1621" spans="1:3" ht="14.25" customHeight="1" x14ac:dyDescent="0.25">
      <c r="A1621" s="319">
        <v>6401</v>
      </c>
      <c r="B1621" s="319" t="s">
        <v>3535</v>
      </c>
      <c r="C1621" s="319" t="s">
        <v>9103</v>
      </c>
    </row>
    <row r="1622" spans="1:3" ht="14.25" customHeight="1" x14ac:dyDescent="0.25">
      <c r="A1622" s="319">
        <v>6402</v>
      </c>
      <c r="B1622" s="319" t="s">
        <v>3536</v>
      </c>
      <c r="C1622" s="319" t="s">
        <v>9092</v>
      </c>
    </row>
    <row r="1623" spans="1:3" ht="14.25" customHeight="1" x14ac:dyDescent="0.25">
      <c r="A1623" s="319">
        <v>6404</v>
      </c>
      <c r="B1623" s="319" t="s">
        <v>3537</v>
      </c>
      <c r="C1623" s="319" t="s">
        <v>9091</v>
      </c>
    </row>
    <row r="1624" spans="1:3" ht="14.25" customHeight="1" x14ac:dyDescent="0.25">
      <c r="A1624" s="319">
        <v>6405</v>
      </c>
      <c r="B1624" s="319" t="s">
        <v>3538</v>
      </c>
      <c r="C1624" s="319" t="s">
        <v>9081</v>
      </c>
    </row>
    <row r="1625" spans="1:3" ht="14.25" customHeight="1" x14ac:dyDescent="0.25">
      <c r="A1625" s="319">
        <v>6406</v>
      </c>
      <c r="B1625" s="319" t="s">
        <v>3539</v>
      </c>
      <c r="C1625" s="319" t="s">
        <v>9091</v>
      </c>
    </row>
    <row r="1626" spans="1:3" ht="14.25" customHeight="1" x14ac:dyDescent="0.25">
      <c r="A1626" s="319">
        <v>6407</v>
      </c>
      <c r="B1626" s="319" t="s">
        <v>3540</v>
      </c>
      <c r="C1626" s="319" t="s">
        <v>9092</v>
      </c>
    </row>
    <row r="1627" spans="1:3" ht="14.25" customHeight="1" x14ac:dyDescent="0.25">
      <c r="A1627" s="319">
        <v>6408</v>
      </c>
      <c r="B1627" s="319" t="s">
        <v>3541</v>
      </c>
      <c r="C1627" s="319" t="s">
        <v>9092</v>
      </c>
    </row>
    <row r="1628" spans="1:3" ht="14.25" customHeight="1" x14ac:dyDescent="0.25">
      <c r="A1628" s="319">
        <v>6409</v>
      </c>
      <c r="B1628" s="319" t="s">
        <v>3542</v>
      </c>
      <c r="C1628" s="319" t="s">
        <v>9092</v>
      </c>
    </row>
    <row r="1629" spans="1:3" ht="14.25" customHeight="1" x14ac:dyDescent="0.25">
      <c r="A1629" s="319">
        <v>6411</v>
      </c>
      <c r="B1629" s="319" t="s">
        <v>3543</v>
      </c>
      <c r="C1629" s="319" t="s">
        <v>9920</v>
      </c>
    </row>
    <row r="1630" spans="1:3" ht="14.25" customHeight="1" x14ac:dyDescent="0.25">
      <c r="A1630" s="319">
        <v>6412</v>
      </c>
      <c r="B1630" s="319" t="s">
        <v>3544</v>
      </c>
      <c r="C1630" s="319" t="s">
        <v>9103</v>
      </c>
    </row>
    <row r="1631" spans="1:3" ht="14.25" customHeight="1" x14ac:dyDescent="0.25">
      <c r="A1631" s="319">
        <v>6413</v>
      </c>
      <c r="B1631" s="319" t="s">
        <v>9963</v>
      </c>
      <c r="C1631" s="319" t="s">
        <v>9920</v>
      </c>
    </row>
    <row r="1632" spans="1:3" ht="14.25" customHeight="1" x14ac:dyDescent="0.25">
      <c r="A1632" s="319">
        <v>6414</v>
      </c>
      <c r="B1632" s="319" t="s">
        <v>3495</v>
      </c>
      <c r="C1632" s="319" t="s">
        <v>9091</v>
      </c>
    </row>
    <row r="1633" spans="1:3" ht="14.25" customHeight="1" x14ac:dyDescent="0.25">
      <c r="A1633" s="319">
        <v>6415</v>
      </c>
      <c r="B1633" s="319" t="s">
        <v>3545</v>
      </c>
      <c r="C1633" s="319" t="s">
        <v>9092</v>
      </c>
    </row>
    <row r="1634" spans="1:3" ht="14.25" customHeight="1" x14ac:dyDescent="0.25">
      <c r="A1634" s="319">
        <v>6416</v>
      </c>
      <c r="B1634" s="319" t="s">
        <v>3546</v>
      </c>
      <c r="C1634" s="319" t="s">
        <v>9091</v>
      </c>
    </row>
    <row r="1635" spans="1:3" ht="14.25" customHeight="1" x14ac:dyDescent="0.25">
      <c r="A1635" s="319">
        <v>6417</v>
      </c>
      <c r="B1635" s="319" t="s">
        <v>3547</v>
      </c>
      <c r="C1635" s="319" t="s">
        <v>9092</v>
      </c>
    </row>
    <row r="1636" spans="1:3" ht="14.25" customHeight="1" x14ac:dyDescent="0.25">
      <c r="A1636" s="319">
        <v>6419</v>
      </c>
      <c r="B1636" s="319" t="s">
        <v>3548</v>
      </c>
      <c r="C1636" s="319" t="s">
        <v>9092</v>
      </c>
    </row>
    <row r="1637" spans="1:3" ht="14.25" customHeight="1" x14ac:dyDescent="0.25">
      <c r="A1637" s="319">
        <v>6420</v>
      </c>
      <c r="B1637" s="319" t="s">
        <v>3549</v>
      </c>
      <c r="C1637" s="319" t="s">
        <v>9092</v>
      </c>
    </row>
    <row r="1638" spans="1:3" ht="14.25" customHeight="1" x14ac:dyDescent="0.25">
      <c r="A1638" s="319">
        <v>6421</v>
      </c>
      <c r="B1638" s="319" t="s">
        <v>3549</v>
      </c>
      <c r="C1638" s="319" t="s">
        <v>9092</v>
      </c>
    </row>
    <row r="1639" spans="1:3" ht="14.25" customHeight="1" x14ac:dyDescent="0.25">
      <c r="A1639" s="319">
        <v>6422</v>
      </c>
      <c r="B1639" s="319" t="s">
        <v>3550</v>
      </c>
      <c r="C1639" s="319" t="s">
        <v>9092</v>
      </c>
    </row>
    <row r="1640" spans="1:3" ht="14.25" customHeight="1" x14ac:dyDescent="0.25">
      <c r="A1640" s="319">
        <v>6423</v>
      </c>
      <c r="B1640" s="319" t="s">
        <v>3551</v>
      </c>
      <c r="C1640" s="319" t="s">
        <v>9092</v>
      </c>
    </row>
    <row r="1641" spans="1:3" ht="14.25" customHeight="1" x14ac:dyDescent="0.25">
      <c r="A1641" s="319">
        <v>6424</v>
      </c>
      <c r="B1641" s="319" t="s">
        <v>9964</v>
      </c>
      <c r="C1641" s="319" t="s">
        <v>9920</v>
      </c>
    </row>
    <row r="1642" spans="1:3" ht="14.25" customHeight="1" x14ac:dyDescent="0.25">
      <c r="A1642" s="319">
        <v>6425</v>
      </c>
      <c r="B1642" s="319" t="s">
        <v>3552</v>
      </c>
      <c r="C1642" s="319" t="s">
        <v>9081</v>
      </c>
    </row>
    <row r="1643" spans="1:3" ht="14.25" customHeight="1" x14ac:dyDescent="0.25">
      <c r="A1643" s="319">
        <v>6426</v>
      </c>
      <c r="B1643" s="319" t="s">
        <v>3553</v>
      </c>
      <c r="C1643" s="319" t="s">
        <v>9092</v>
      </c>
    </row>
    <row r="1644" spans="1:3" ht="14.25" customHeight="1" x14ac:dyDescent="0.25">
      <c r="A1644" s="319">
        <v>6427</v>
      </c>
      <c r="B1644" s="319" t="s">
        <v>3554</v>
      </c>
      <c r="C1644" s="319" t="s">
        <v>9092</v>
      </c>
    </row>
    <row r="1645" spans="1:3" ht="14.25" customHeight="1" x14ac:dyDescent="0.25">
      <c r="A1645" s="319">
        <v>6428</v>
      </c>
      <c r="B1645" s="319" t="s">
        <v>3555</v>
      </c>
      <c r="C1645" s="319" t="s">
        <v>9092</v>
      </c>
    </row>
    <row r="1646" spans="1:3" ht="14.25" customHeight="1" x14ac:dyDescent="0.25">
      <c r="A1646" s="319">
        <v>6430</v>
      </c>
      <c r="B1646" s="319" t="s">
        <v>3556</v>
      </c>
      <c r="C1646" s="319" t="s">
        <v>9092</v>
      </c>
    </row>
    <row r="1647" spans="1:3" ht="14.25" customHeight="1" x14ac:dyDescent="0.25">
      <c r="A1647" s="319">
        <v>6432</v>
      </c>
      <c r="B1647" s="319" t="s">
        <v>9965</v>
      </c>
      <c r="C1647" s="319" t="s">
        <v>9920</v>
      </c>
    </row>
    <row r="1648" spans="1:3" ht="14.25" customHeight="1" x14ac:dyDescent="0.25">
      <c r="A1648" s="319">
        <v>6434</v>
      </c>
      <c r="B1648" s="319" t="s">
        <v>9966</v>
      </c>
      <c r="C1648" s="319" t="s">
        <v>9920</v>
      </c>
    </row>
    <row r="1649" spans="1:3" ht="14.25" customHeight="1" x14ac:dyDescent="0.25">
      <c r="A1649" s="319">
        <v>6435</v>
      </c>
      <c r="B1649" s="319" t="s">
        <v>3365</v>
      </c>
      <c r="C1649" s="319" t="s">
        <v>9081</v>
      </c>
    </row>
    <row r="1650" spans="1:3" ht="14.25" customHeight="1" x14ac:dyDescent="0.25">
      <c r="A1650" s="319">
        <v>6436</v>
      </c>
      <c r="B1650" s="319" t="s">
        <v>3558</v>
      </c>
      <c r="C1650" s="319" t="s">
        <v>9920</v>
      </c>
    </row>
    <row r="1651" spans="1:3" ht="14.25" customHeight="1" x14ac:dyDescent="0.25">
      <c r="A1651" s="319">
        <v>6438</v>
      </c>
      <c r="B1651" s="319" t="s">
        <v>3559</v>
      </c>
      <c r="C1651" s="319" t="s">
        <v>9092</v>
      </c>
    </row>
    <row r="1652" spans="1:3" ht="14.25" customHeight="1" x14ac:dyDescent="0.25">
      <c r="A1652" s="319">
        <v>6439</v>
      </c>
      <c r="B1652" s="319" t="s">
        <v>9967</v>
      </c>
      <c r="C1652" s="319" t="s">
        <v>9920</v>
      </c>
    </row>
    <row r="1653" spans="1:3" ht="14.25" customHeight="1" x14ac:dyDescent="0.25">
      <c r="A1653" s="319">
        <v>6440</v>
      </c>
      <c r="B1653" s="319" t="s">
        <v>3560</v>
      </c>
      <c r="C1653" s="319" t="s">
        <v>9092</v>
      </c>
    </row>
    <row r="1654" spans="1:3" ht="14.25" customHeight="1" x14ac:dyDescent="0.25">
      <c r="A1654" s="319">
        <v>6441</v>
      </c>
      <c r="B1654" s="319" t="s">
        <v>9968</v>
      </c>
      <c r="C1654" s="319" t="s">
        <v>9920</v>
      </c>
    </row>
    <row r="1655" spans="1:3" ht="14.25" customHeight="1" x14ac:dyDescent="0.25">
      <c r="A1655" s="319">
        <v>6442</v>
      </c>
      <c r="B1655" s="319" t="s">
        <v>3561</v>
      </c>
      <c r="C1655" s="319" t="s">
        <v>9092</v>
      </c>
    </row>
    <row r="1656" spans="1:3" ht="14.25" customHeight="1" x14ac:dyDescent="0.25">
      <c r="A1656" s="319">
        <v>6444</v>
      </c>
      <c r="B1656" s="319" t="s">
        <v>3562</v>
      </c>
      <c r="C1656" s="319" t="s">
        <v>9092</v>
      </c>
    </row>
    <row r="1657" spans="1:3" ht="14.25" customHeight="1" x14ac:dyDescent="0.25">
      <c r="A1657" s="319">
        <v>6445</v>
      </c>
      <c r="B1657" s="319" t="s">
        <v>3563</v>
      </c>
      <c r="C1657" s="319" t="s">
        <v>9092</v>
      </c>
    </row>
    <row r="1658" spans="1:3" ht="14.25" customHeight="1" x14ac:dyDescent="0.25">
      <c r="A1658" s="319">
        <v>6446</v>
      </c>
      <c r="B1658" s="319" t="s">
        <v>3564</v>
      </c>
      <c r="C1658" s="319" t="s">
        <v>9092</v>
      </c>
    </row>
    <row r="1659" spans="1:3" ht="14.25" customHeight="1" x14ac:dyDescent="0.25">
      <c r="A1659" s="319">
        <v>6447</v>
      </c>
      <c r="B1659" s="319" t="s">
        <v>3565</v>
      </c>
      <c r="C1659" s="319" t="s">
        <v>9092</v>
      </c>
    </row>
    <row r="1660" spans="1:3" ht="14.25" customHeight="1" x14ac:dyDescent="0.25">
      <c r="A1660" s="319">
        <v>6448</v>
      </c>
      <c r="B1660" s="319" t="s">
        <v>3566</v>
      </c>
      <c r="C1660" s="319" t="s">
        <v>9092</v>
      </c>
    </row>
    <row r="1661" spans="1:3" ht="14.25" customHeight="1" x14ac:dyDescent="0.25">
      <c r="A1661" s="319">
        <v>6449</v>
      </c>
      <c r="B1661" s="319" t="s">
        <v>3567</v>
      </c>
      <c r="C1661" s="319" t="s">
        <v>9090</v>
      </c>
    </row>
    <row r="1662" spans="1:3" ht="14.25" customHeight="1" x14ac:dyDescent="0.25">
      <c r="A1662" s="319">
        <v>6450</v>
      </c>
      <c r="B1662" s="319" t="s">
        <v>3568</v>
      </c>
      <c r="C1662" s="319" t="s">
        <v>9092</v>
      </c>
    </row>
    <row r="1663" spans="1:3" ht="14.25" customHeight="1" x14ac:dyDescent="0.25">
      <c r="A1663" s="319">
        <v>6451</v>
      </c>
      <c r="B1663" s="319" t="s">
        <v>3308</v>
      </c>
      <c r="C1663" s="319" t="s">
        <v>9091</v>
      </c>
    </row>
    <row r="1664" spans="1:3" ht="14.25" customHeight="1" x14ac:dyDescent="0.25">
      <c r="A1664" s="319">
        <v>6452</v>
      </c>
      <c r="B1664" s="319" t="s">
        <v>3569</v>
      </c>
      <c r="C1664" s="319" t="s">
        <v>9092</v>
      </c>
    </row>
    <row r="1665" spans="1:3" ht="14.25" customHeight="1" x14ac:dyDescent="0.25">
      <c r="A1665" s="319">
        <v>6453</v>
      </c>
      <c r="B1665" s="319" t="s">
        <v>3570</v>
      </c>
      <c r="C1665" s="319" t="s">
        <v>9092</v>
      </c>
    </row>
    <row r="1666" spans="1:3" ht="14.25" customHeight="1" x14ac:dyDescent="0.25">
      <c r="A1666" s="319">
        <v>6454</v>
      </c>
      <c r="B1666" s="319" t="s">
        <v>3571</v>
      </c>
      <c r="C1666" s="319" t="s">
        <v>9081</v>
      </c>
    </row>
    <row r="1667" spans="1:3" ht="14.25" customHeight="1" x14ac:dyDescent="0.25">
      <c r="A1667" s="319">
        <v>6455</v>
      </c>
      <c r="B1667" s="319" t="s">
        <v>3572</v>
      </c>
      <c r="C1667" s="319" t="s">
        <v>9092</v>
      </c>
    </row>
    <row r="1668" spans="1:3" ht="14.25" customHeight="1" x14ac:dyDescent="0.25">
      <c r="A1668" s="319">
        <v>6456</v>
      </c>
      <c r="B1668" s="319" t="s">
        <v>3573</v>
      </c>
      <c r="C1668" s="319" t="s">
        <v>9092</v>
      </c>
    </row>
    <row r="1669" spans="1:3" ht="14.25" customHeight="1" x14ac:dyDescent="0.25">
      <c r="A1669" s="319">
        <v>6457</v>
      </c>
      <c r="B1669" s="319" t="s">
        <v>3574</v>
      </c>
      <c r="C1669" s="319" t="s">
        <v>9091</v>
      </c>
    </row>
    <row r="1670" spans="1:3" ht="14.25" customHeight="1" x14ac:dyDescent="0.25">
      <c r="A1670" s="319">
        <v>6458</v>
      </c>
      <c r="B1670" s="319" t="s">
        <v>3575</v>
      </c>
      <c r="C1670" s="319" t="s">
        <v>9092</v>
      </c>
    </row>
    <row r="1671" spans="1:3" ht="14.25" customHeight="1" x14ac:dyDescent="0.25">
      <c r="A1671" s="319">
        <v>6459</v>
      </c>
      <c r="B1671" s="319" t="s">
        <v>9969</v>
      </c>
      <c r="C1671" s="319" t="s">
        <v>9920</v>
      </c>
    </row>
    <row r="1672" spans="1:3" ht="14.25" customHeight="1" x14ac:dyDescent="0.25">
      <c r="A1672" s="319">
        <v>6460</v>
      </c>
      <c r="B1672" s="319" t="s">
        <v>3576</v>
      </c>
      <c r="C1672" s="319" t="s">
        <v>9081</v>
      </c>
    </row>
    <row r="1673" spans="1:3" ht="14.25" customHeight="1" x14ac:dyDescent="0.25">
      <c r="A1673" s="319">
        <v>6461</v>
      </c>
      <c r="B1673" s="319" t="s">
        <v>3577</v>
      </c>
      <c r="C1673" s="319" t="s">
        <v>9090</v>
      </c>
    </row>
    <row r="1674" spans="1:3" ht="14.25" customHeight="1" x14ac:dyDescent="0.25">
      <c r="A1674" s="319">
        <v>6462</v>
      </c>
      <c r="B1674" s="319" t="s">
        <v>3578</v>
      </c>
      <c r="C1674" s="319" t="s">
        <v>9092</v>
      </c>
    </row>
    <row r="1675" spans="1:3" ht="14.25" customHeight="1" x14ac:dyDescent="0.25">
      <c r="A1675" s="319">
        <v>6463</v>
      </c>
      <c r="B1675" s="319" t="s">
        <v>3579</v>
      </c>
      <c r="C1675" s="319" t="s">
        <v>9092</v>
      </c>
    </row>
    <row r="1676" spans="1:3" ht="14.25" customHeight="1" x14ac:dyDescent="0.25">
      <c r="A1676" s="319">
        <v>6464</v>
      </c>
      <c r="B1676" s="319" t="s">
        <v>3580</v>
      </c>
      <c r="C1676" s="319" t="s">
        <v>9087</v>
      </c>
    </row>
    <row r="1677" spans="1:3" ht="14.25" customHeight="1" x14ac:dyDescent="0.25">
      <c r="A1677" s="319">
        <v>6465</v>
      </c>
      <c r="B1677" s="319" t="s">
        <v>3581</v>
      </c>
      <c r="C1677" s="319" t="s">
        <v>9092</v>
      </c>
    </row>
    <row r="1678" spans="1:3" ht="14.25" customHeight="1" x14ac:dyDescent="0.25">
      <c r="A1678" s="319">
        <v>6467</v>
      </c>
      <c r="B1678" s="319" t="s">
        <v>3582</v>
      </c>
      <c r="C1678" s="319" t="s">
        <v>9091</v>
      </c>
    </row>
    <row r="1679" spans="1:3" ht="14.25" customHeight="1" x14ac:dyDescent="0.25">
      <c r="A1679" s="319">
        <v>6468</v>
      </c>
      <c r="B1679" s="319" t="s">
        <v>3583</v>
      </c>
      <c r="C1679" s="319" t="s">
        <v>9090</v>
      </c>
    </row>
    <row r="1680" spans="1:3" ht="14.25" customHeight="1" x14ac:dyDescent="0.25">
      <c r="A1680" s="319">
        <v>6469</v>
      </c>
      <c r="B1680" s="319" t="s">
        <v>3537</v>
      </c>
      <c r="C1680" s="319" t="s">
        <v>9920</v>
      </c>
    </row>
    <row r="1681" spans="1:3" ht="14.25" customHeight="1" x14ac:dyDescent="0.25">
      <c r="A1681" s="319">
        <v>6470</v>
      </c>
      <c r="B1681" s="319" t="s">
        <v>3584</v>
      </c>
      <c r="C1681" s="319" t="s">
        <v>9092</v>
      </c>
    </row>
    <row r="1682" spans="1:3" ht="14.25" customHeight="1" x14ac:dyDescent="0.25">
      <c r="A1682" s="319">
        <v>6471</v>
      </c>
      <c r="B1682" s="319" t="s">
        <v>3585</v>
      </c>
      <c r="C1682" s="319" t="s">
        <v>9091</v>
      </c>
    </row>
    <row r="1683" spans="1:3" ht="14.25" customHeight="1" x14ac:dyDescent="0.25">
      <c r="A1683" s="319">
        <v>6472</v>
      </c>
      <c r="B1683" s="319" t="s">
        <v>9970</v>
      </c>
      <c r="C1683" s="319" t="s">
        <v>9920</v>
      </c>
    </row>
    <row r="1684" spans="1:3" ht="14.25" customHeight="1" x14ac:dyDescent="0.25">
      <c r="A1684" s="319">
        <v>6473</v>
      </c>
      <c r="B1684" s="319" t="s">
        <v>3586</v>
      </c>
      <c r="C1684" s="319" t="s">
        <v>9092</v>
      </c>
    </row>
    <row r="1685" spans="1:3" ht="14.25" customHeight="1" x14ac:dyDescent="0.25">
      <c r="A1685" s="319">
        <v>6474</v>
      </c>
      <c r="B1685" s="319" t="s">
        <v>3587</v>
      </c>
      <c r="C1685" s="319" t="s">
        <v>9092</v>
      </c>
    </row>
    <row r="1686" spans="1:3" ht="14.25" customHeight="1" x14ac:dyDescent="0.25">
      <c r="A1686" s="319">
        <v>6475</v>
      </c>
      <c r="B1686" s="319" t="s">
        <v>9971</v>
      </c>
      <c r="C1686" s="319" t="s">
        <v>9920</v>
      </c>
    </row>
    <row r="1687" spans="1:3" ht="14.25" customHeight="1" x14ac:dyDescent="0.25">
      <c r="A1687" s="319">
        <v>6476</v>
      </c>
      <c r="B1687" s="319" t="s">
        <v>3588</v>
      </c>
      <c r="C1687" s="319" t="s">
        <v>9091</v>
      </c>
    </row>
    <row r="1688" spans="1:3" ht="14.25" customHeight="1" x14ac:dyDescent="0.25">
      <c r="A1688" s="319">
        <v>6477</v>
      </c>
      <c r="B1688" s="319" t="s">
        <v>3486</v>
      </c>
      <c r="C1688" s="319" t="s">
        <v>9084</v>
      </c>
    </row>
    <row r="1689" spans="1:3" ht="14.25" customHeight="1" x14ac:dyDescent="0.25">
      <c r="A1689" s="319">
        <v>6478</v>
      </c>
      <c r="B1689" s="319" t="s">
        <v>3357</v>
      </c>
      <c r="C1689" s="319" t="s">
        <v>9090</v>
      </c>
    </row>
    <row r="1690" spans="1:3" ht="14.25" customHeight="1" x14ac:dyDescent="0.25">
      <c r="A1690" s="319">
        <v>6479</v>
      </c>
      <c r="B1690" s="319" t="s">
        <v>3589</v>
      </c>
      <c r="C1690" s="319" t="s">
        <v>9092</v>
      </c>
    </row>
    <row r="1691" spans="1:3" ht="14.25" customHeight="1" x14ac:dyDescent="0.25">
      <c r="A1691" s="319">
        <v>6480</v>
      </c>
      <c r="B1691" s="319" t="s">
        <v>3590</v>
      </c>
      <c r="C1691" s="319" t="s">
        <v>9092</v>
      </c>
    </row>
    <row r="1692" spans="1:3" ht="14.25" customHeight="1" x14ac:dyDescent="0.25">
      <c r="A1692" s="319">
        <v>6481</v>
      </c>
      <c r="B1692" s="319" t="s">
        <v>3591</v>
      </c>
      <c r="C1692" s="319" t="s">
        <v>9084</v>
      </c>
    </row>
    <row r="1693" spans="1:3" ht="14.25" customHeight="1" x14ac:dyDescent="0.25">
      <c r="A1693" s="319">
        <v>6482</v>
      </c>
      <c r="B1693" s="319" t="s">
        <v>3592</v>
      </c>
      <c r="C1693" s="319" t="s">
        <v>9920</v>
      </c>
    </row>
    <row r="1694" spans="1:3" ht="14.25" customHeight="1" x14ac:dyDescent="0.25">
      <c r="A1694" s="319">
        <v>6483</v>
      </c>
      <c r="B1694" s="319" t="s">
        <v>3593</v>
      </c>
      <c r="C1694" s="319" t="s">
        <v>9920</v>
      </c>
    </row>
    <row r="1695" spans="1:3" ht="14.25" customHeight="1" x14ac:dyDescent="0.25">
      <c r="A1695" s="319">
        <v>6484</v>
      </c>
      <c r="B1695" s="319" t="s">
        <v>3594</v>
      </c>
      <c r="C1695" s="319" t="s">
        <v>9920</v>
      </c>
    </row>
    <row r="1696" spans="1:3" ht="14.25" customHeight="1" x14ac:dyDescent="0.25">
      <c r="A1696" s="319">
        <v>6485</v>
      </c>
      <c r="B1696" s="319" t="s">
        <v>3355</v>
      </c>
      <c r="C1696" s="319" t="s">
        <v>9081</v>
      </c>
    </row>
    <row r="1697" spans="1:3" ht="14.25" customHeight="1" x14ac:dyDescent="0.25">
      <c r="A1697" s="319">
        <v>6486</v>
      </c>
      <c r="B1697" s="319" t="s">
        <v>9972</v>
      </c>
      <c r="C1697" s="319" t="s">
        <v>9920</v>
      </c>
    </row>
    <row r="1698" spans="1:3" ht="14.25" customHeight="1" x14ac:dyDescent="0.25">
      <c r="A1698" s="319">
        <v>6487</v>
      </c>
      <c r="B1698" s="319" t="s">
        <v>3595</v>
      </c>
      <c r="C1698" s="319" t="s">
        <v>9092</v>
      </c>
    </row>
    <row r="1699" spans="1:3" ht="14.25" customHeight="1" x14ac:dyDescent="0.25">
      <c r="A1699" s="319">
        <v>6488</v>
      </c>
      <c r="B1699" s="319" t="s">
        <v>3414</v>
      </c>
      <c r="C1699" s="319" t="s">
        <v>9090</v>
      </c>
    </row>
    <row r="1700" spans="1:3" ht="14.25" customHeight="1" x14ac:dyDescent="0.25">
      <c r="A1700" s="319">
        <v>6489</v>
      </c>
      <c r="B1700" s="319" t="s">
        <v>3596</v>
      </c>
      <c r="C1700" s="319" t="s">
        <v>9092</v>
      </c>
    </row>
    <row r="1701" spans="1:3" ht="14.25" customHeight="1" x14ac:dyDescent="0.25">
      <c r="A1701" s="319">
        <v>6490</v>
      </c>
      <c r="B1701" s="319" t="s">
        <v>3597</v>
      </c>
      <c r="C1701" s="319" t="s">
        <v>9081</v>
      </c>
    </row>
    <row r="1702" spans="1:3" ht="14.25" customHeight="1" x14ac:dyDescent="0.25">
      <c r="A1702" s="319">
        <v>6491</v>
      </c>
      <c r="B1702" s="319" t="s">
        <v>3598</v>
      </c>
      <c r="C1702" s="319" t="s">
        <v>9091</v>
      </c>
    </row>
    <row r="1703" spans="1:3" ht="14.25" customHeight="1" x14ac:dyDescent="0.25">
      <c r="A1703" s="319">
        <v>6493</v>
      </c>
      <c r="B1703" s="319" t="s">
        <v>9973</v>
      </c>
      <c r="C1703" s="319" t="s">
        <v>9920</v>
      </c>
    </row>
    <row r="1704" spans="1:3" ht="14.25" customHeight="1" x14ac:dyDescent="0.25">
      <c r="A1704" s="319">
        <v>6494</v>
      </c>
      <c r="B1704" s="319" t="s">
        <v>3599</v>
      </c>
      <c r="C1704" s="319" t="s">
        <v>9104</v>
      </c>
    </row>
    <row r="1705" spans="1:3" ht="14.25" customHeight="1" x14ac:dyDescent="0.25">
      <c r="A1705" s="319">
        <v>6495</v>
      </c>
      <c r="B1705" s="319" t="s">
        <v>3600</v>
      </c>
      <c r="C1705" s="319" t="s">
        <v>9090</v>
      </c>
    </row>
    <row r="1706" spans="1:3" ht="14.25" customHeight="1" x14ac:dyDescent="0.25">
      <c r="A1706" s="319">
        <v>6496</v>
      </c>
      <c r="B1706" s="319" t="s">
        <v>3601</v>
      </c>
      <c r="C1706" s="319" t="s">
        <v>9090</v>
      </c>
    </row>
    <row r="1707" spans="1:3" ht="14.25" customHeight="1" x14ac:dyDescent="0.25">
      <c r="A1707" s="319">
        <v>6497</v>
      </c>
      <c r="B1707" s="319" t="s">
        <v>9974</v>
      </c>
      <c r="C1707" s="319" t="s">
        <v>9920</v>
      </c>
    </row>
    <row r="1708" spans="1:3" ht="14.25" customHeight="1" x14ac:dyDescent="0.25">
      <c r="A1708" s="319">
        <v>6498</v>
      </c>
      <c r="B1708" s="319" t="s">
        <v>3602</v>
      </c>
      <c r="C1708" s="319" t="s">
        <v>9090</v>
      </c>
    </row>
    <row r="1709" spans="1:3" ht="14.25" customHeight="1" x14ac:dyDescent="0.25">
      <c r="A1709" s="319">
        <v>6499</v>
      </c>
      <c r="B1709" s="319" t="s">
        <v>3603</v>
      </c>
      <c r="C1709" s="319" t="s">
        <v>9104</v>
      </c>
    </row>
    <row r="1710" spans="1:3" ht="14.25" customHeight="1" x14ac:dyDescent="0.25">
      <c r="A1710" s="319">
        <v>6500</v>
      </c>
      <c r="B1710" s="319" t="s">
        <v>9975</v>
      </c>
      <c r="C1710" s="319" t="s">
        <v>9920</v>
      </c>
    </row>
    <row r="1711" spans="1:3" ht="14.25" customHeight="1" x14ac:dyDescent="0.25">
      <c r="A1711" s="319">
        <v>6501</v>
      </c>
      <c r="B1711" s="319" t="s">
        <v>3320</v>
      </c>
      <c r="C1711" s="319" t="s">
        <v>9092</v>
      </c>
    </row>
    <row r="1712" spans="1:3" ht="14.25" customHeight="1" x14ac:dyDescent="0.25">
      <c r="A1712" s="319">
        <v>6502</v>
      </c>
      <c r="B1712" s="319" t="s">
        <v>3355</v>
      </c>
      <c r="C1712" s="319" t="s">
        <v>9081</v>
      </c>
    </row>
    <row r="1713" spans="1:3" ht="14.25" customHeight="1" x14ac:dyDescent="0.25">
      <c r="A1713" s="319">
        <v>6503</v>
      </c>
      <c r="B1713" s="319" t="s">
        <v>3604</v>
      </c>
      <c r="C1713" s="319" t="s">
        <v>9092</v>
      </c>
    </row>
    <row r="1714" spans="1:3" ht="14.25" customHeight="1" x14ac:dyDescent="0.25">
      <c r="A1714" s="319">
        <v>6504</v>
      </c>
      <c r="B1714" s="319" t="s">
        <v>3605</v>
      </c>
      <c r="C1714" s="319" t="s">
        <v>9092</v>
      </c>
    </row>
    <row r="1715" spans="1:3" ht="14.25" customHeight="1" x14ac:dyDescent="0.25">
      <c r="A1715" s="319">
        <v>6505</v>
      </c>
      <c r="B1715" s="319" t="s">
        <v>3606</v>
      </c>
      <c r="C1715" s="319" t="s">
        <v>9092</v>
      </c>
    </row>
    <row r="1716" spans="1:3" ht="14.25" customHeight="1" x14ac:dyDescent="0.25">
      <c r="A1716" s="319">
        <v>6506</v>
      </c>
      <c r="B1716" s="319" t="s">
        <v>3365</v>
      </c>
      <c r="C1716" s="319" t="s">
        <v>9081</v>
      </c>
    </row>
    <row r="1717" spans="1:3" ht="14.25" customHeight="1" x14ac:dyDescent="0.25">
      <c r="A1717" s="319">
        <v>6507</v>
      </c>
      <c r="B1717" s="319" t="s">
        <v>3607</v>
      </c>
      <c r="C1717" s="319" t="s">
        <v>9092</v>
      </c>
    </row>
    <row r="1718" spans="1:3" ht="14.25" customHeight="1" x14ac:dyDescent="0.25">
      <c r="A1718" s="319">
        <v>6508</v>
      </c>
      <c r="B1718" s="319" t="s">
        <v>3495</v>
      </c>
      <c r="C1718" s="319" t="s">
        <v>9081</v>
      </c>
    </row>
    <row r="1719" spans="1:3" ht="14.25" customHeight="1" x14ac:dyDescent="0.25">
      <c r="A1719" s="319">
        <v>6509</v>
      </c>
      <c r="B1719" s="319" t="s">
        <v>3608</v>
      </c>
      <c r="C1719" s="319" t="s">
        <v>9090</v>
      </c>
    </row>
    <row r="1720" spans="1:3" ht="14.25" customHeight="1" x14ac:dyDescent="0.25">
      <c r="A1720" s="319">
        <v>6510</v>
      </c>
      <c r="B1720" s="319" t="s">
        <v>9976</v>
      </c>
      <c r="C1720" s="319" t="s">
        <v>9920</v>
      </c>
    </row>
    <row r="1721" spans="1:3" ht="14.25" customHeight="1" x14ac:dyDescent="0.25">
      <c r="A1721" s="319">
        <v>6511</v>
      </c>
      <c r="B1721" s="319" t="s">
        <v>3609</v>
      </c>
      <c r="C1721" s="319" t="s">
        <v>9084</v>
      </c>
    </row>
    <row r="1722" spans="1:3" ht="14.25" customHeight="1" x14ac:dyDescent="0.25">
      <c r="A1722" s="319">
        <v>6512</v>
      </c>
      <c r="B1722" s="319" t="s">
        <v>3610</v>
      </c>
      <c r="C1722" s="319" t="s">
        <v>9092</v>
      </c>
    </row>
    <row r="1723" spans="1:3" ht="14.25" customHeight="1" x14ac:dyDescent="0.25">
      <c r="A1723" s="319">
        <v>6513</v>
      </c>
      <c r="B1723" s="319" t="s">
        <v>9977</v>
      </c>
      <c r="C1723" s="319" t="s">
        <v>9920</v>
      </c>
    </row>
    <row r="1724" spans="1:3" ht="14.25" customHeight="1" x14ac:dyDescent="0.25">
      <c r="A1724" s="319">
        <v>6514</v>
      </c>
      <c r="B1724" s="319" t="s">
        <v>3611</v>
      </c>
      <c r="C1724" s="319" t="s">
        <v>9081</v>
      </c>
    </row>
    <row r="1725" spans="1:3" ht="14.25" customHeight="1" x14ac:dyDescent="0.25">
      <c r="A1725" s="319">
        <v>6516</v>
      </c>
      <c r="B1725" s="319" t="s">
        <v>3612</v>
      </c>
      <c r="C1725" s="319" t="s">
        <v>9092</v>
      </c>
    </row>
    <row r="1726" spans="1:3" ht="14.25" customHeight="1" x14ac:dyDescent="0.25">
      <c r="A1726" s="319">
        <v>6517</v>
      </c>
      <c r="B1726" s="319" t="s">
        <v>3613</v>
      </c>
      <c r="C1726" s="319" t="s">
        <v>9091</v>
      </c>
    </row>
    <row r="1727" spans="1:3" ht="14.25" customHeight="1" x14ac:dyDescent="0.25">
      <c r="A1727" s="319">
        <v>6518</v>
      </c>
      <c r="B1727" s="319" t="s">
        <v>3614</v>
      </c>
      <c r="C1727" s="319" t="s">
        <v>9081</v>
      </c>
    </row>
    <row r="1728" spans="1:3" ht="14.25" customHeight="1" x14ac:dyDescent="0.25">
      <c r="A1728" s="319">
        <v>6519</v>
      </c>
      <c r="B1728" s="319" t="s">
        <v>9978</v>
      </c>
      <c r="C1728" s="319" t="s">
        <v>9920</v>
      </c>
    </row>
    <row r="1729" spans="1:3" ht="14.25" customHeight="1" x14ac:dyDescent="0.25">
      <c r="A1729" s="319">
        <v>6520</v>
      </c>
      <c r="B1729" s="319" t="s">
        <v>9553</v>
      </c>
      <c r="C1729" s="319" t="s">
        <v>9091</v>
      </c>
    </row>
    <row r="1730" spans="1:3" ht="14.25" customHeight="1" x14ac:dyDescent="0.25">
      <c r="A1730" s="319">
        <v>6521</v>
      </c>
      <c r="B1730" s="319" t="s">
        <v>3615</v>
      </c>
      <c r="C1730" s="319" t="s">
        <v>9081</v>
      </c>
    </row>
    <row r="1731" spans="1:3" ht="14.25" customHeight="1" x14ac:dyDescent="0.25">
      <c r="A1731" s="319">
        <v>6522</v>
      </c>
      <c r="B1731" s="319" t="s">
        <v>3495</v>
      </c>
      <c r="C1731" s="319" t="s">
        <v>9920</v>
      </c>
    </row>
    <row r="1732" spans="1:3" ht="14.25" customHeight="1" x14ac:dyDescent="0.25">
      <c r="A1732" s="319">
        <v>6523</v>
      </c>
      <c r="B1732" s="319" t="s">
        <v>9979</v>
      </c>
      <c r="C1732" s="319" t="s">
        <v>9920</v>
      </c>
    </row>
    <row r="1733" spans="1:3" ht="14.25" customHeight="1" x14ac:dyDescent="0.25">
      <c r="A1733" s="319">
        <v>6524</v>
      </c>
      <c r="B1733" s="319" t="s">
        <v>9980</v>
      </c>
      <c r="C1733" s="319" t="s">
        <v>9920</v>
      </c>
    </row>
    <row r="1734" spans="1:3" ht="14.25" customHeight="1" x14ac:dyDescent="0.25">
      <c r="A1734" s="319">
        <v>6525</v>
      </c>
      <c r="B1734" s="319" t="s">
        <v>2310</v>
      </c>
      <c r="C1734" s="319" t="s">
        <v>9092</v>
      </c>
    </row>
    <row r="1735" spans="1:3" ht="14.25" customHeight="1" x14ac:dyDescent="0.25">
      <c r="A1735" s="319">
        <v>6526</v>
      </c>
      <c r="B1735" s="319" t="s">
        <v>3616</v>
      </c>
      <c r="C1735" s="319" t="s">
        <v>9087</v>
      </c>
    </row>
    <row r="1736" spans="1:3" ht="14.25" customHeight="1" x14ac:dyDescent="0.25">
      <c r="A1736" s="319">
        <v>6528</v>
      </c>
      <c r="B1736" s="319" t="s">
        <v>3617</v>
      </c>
      <c r="C1736" s="319" t="s">
        <v>9920</v>
      </c>
    </row>
    <row r="1737" spans="1:3" ht="14.25" customHeight="1" x14ac:dyDescent="0.25">
      <c r="A1737" s="319">
        <v>6529</v>
      </c>
      <c r="B1737" s="319" t="s">
        <v>9981</v>
      </c>
      <c r="C1737" s="319" t="s">
        <v>9920</v>
      </c>
    </row>
    <row r="1738" spans="1:3" ht="14.25" customHeight="1" x14ac:dyDescent="0.25">
      <c r="A1738" s="319">
        <v>6530</v>
      </c>
      <c r="B1738" s="319" t="s">
        <v>3618</v>
      </c>
      <c r="C1738" s="319" t="s">
        <v>9081</v>
      </c>
    </row>
    <row r="1739" spans="1:3" ht="14.25" customHeight="1" x14ac:dyDescent="0.25">
      <c r="A1739" s="319">
        <v>6531</v>
      </c>
      <c r="B1739" s="319" t="s">
        <v>3619</v>
      </c>
      <c r="C1739" s="319" t="s">
        <v>9103</v>
      </c>
    </row>
    <row r="1740" spans="1:3" ht="14.25" customHeight="1" x14ac:dyDescent="0.25">
      <c r="A1740" s="319">
        <v>6532</v>
      </c>
      <c r="B1740" s="319" t="s">
        <v>3620</v>
      </c>
      <c r="C1740" s="319" t="s">
        <v>9091</v>
      </c>
    </row>
    <row r="1741" spans="1:3" ht="14.25" customHeight="1" x14ac:dyDescent="0.25">
      <c r="A1741" s="319">
        <v>6534</v>
      </c>
      <c r="B1741" s="319" t="s">
        <v>3621</v>
      </c>
      <c r="C1741" s="319" t="s">
        <v>9092</v>
      </c>
    </row>
    <row r="1742" spans="1:3" ht="14.25" customHeight="1" x14ac:dyDescent="0.25">
      <c r="A1742" s="319">
        <v>6535</v>
      </c>
      <c r="B1742" s="319" t="s">
        <v>3622</v>
      </c>
      <c r="C1742" s="319" t="s">
        <v>9081</v>
      </c>
    </row>
    <row r="1743" spans="1:3" ht="14.25" customHeight="1" x14ac:dyDescent="0.25">
      <c r="A1743" s="319">
        <v>6536</v>
      </c>
      <c r="B1743" s="319" t="s">
        <v>3623</v>
      </c>
      <c r="C1743" s="319" t="s">
        <v>9092</v>
      </c>
    </row>
    <row r="1744" spans="1:3" ht="14.25" customHeight="1" x14ac:dyDescent="0.25">
      <c r="A1744" s="319">
        <v>6537</v>
      </c>
      <c r="B1744" s="319" t="s">
        <v>3624</v>
      </c>
      <c r="C1744" s="319" t="s">
        <v>9092</v>
      </c>
    </row>
    <row r="1745" spans="1:3" ht="14.25" customHeight="1" x14ac:dyDescent="0.25">
      <c r="A1745" s="319">
        <v>6538</v>
      </c>
      <c r="B1745" s="319" t="s">
        <v>3625</v>
      </c>
      <c r="C1745" s="319" t="s">
        <v>9090</v>
      </c>
    </row>
    <row r="1746" spans="1:3" ht="14.25" customHeight="1" x14ac:dyDescent="0.25">
      <c r="A1746" s="319">
        <v>6539</v>
      </c>
      <c r="B1746" s="319" t="s">
        <v>3626</v>
      </c>
      <c r="C1746" s="319" t="s">
        <v>9092</v>
      </c>
    </row>
    <row r="1747" spans="1:3" ht="14.25" customHeight="1" x14ac:dyDescent="0.25">
      <c r="A1747" s="319">
        <v>6540</v>
      </c>
      <c r="B1747" s="319" t="s">
        <v>3627</v>
      </c>
      <c r="C1747" s="319" t="s">
        <v>9092</v>
      </c>
    </row>
    <row r="1748" spans="1:3" ht="14.25" customHeight="1" x14ac:dyDescent="0.25">
      <c r="A1748" s="319">
        <v>6542</v>
      </c>
      <c r="B1748" s="319" t="s">
        <v>3628</v>
      </c>
      <c r="C1748" s="319" t="s">
        <v>9092</v>
      </c>
    </row>
    <row r="1749" spans="1:3" ht="14.25" customHeight="1" x14ac:dyDescent="0.25">
      <c r="A1749" s="319">
        <v>6543</v>
      </c>
      <c r="B1749" s="319" t="s">
        <v>3629</v>
      </c>
      <c r="C1749" s="319" t="s">
        <v>9092</v>
      </c>
    </row>
    <row r="1750" spans="1:3" ht="14.25" customHeight="1" x14ac:dyDescent="0.25">
      <c r="A1750" s="319">
        <v>6544</v>
      </c>
      <c r="B1750" s="319" t="s">
        <v>9982</v>
      </c>
      <c r="C1750" s="319" t="s">
        <v>9920</v>
      </c>
    </row>
    <row r="1751" spans="1:3" ht="14.25" customHeight="1" x14ac:dyDescent="0.25">
      <c r="A1751" s="319">
        <v>6545</v>
      </c>
      <c r="B1751" s="319" t="s">
        <v>3630</v>
      </c>
      <c r="C1751" s="319" t="s">
        <v>9090</v>
      </c>
    </row>
    <row r="1752" spans="1:3" ht="14.25" customHeight="1" x14ac:dyDescent="0.25">
      <c r="A1752" s="319">
        <v>6546</v>
      </c>
      <c r="B1752" s="319" t="s">
        <v>3631</v>
      </c>
      <c r="C1752" s="319" t="s">
        <v>9090</v>
      </c>
    </row>
    <row r="1753" spans="1:3" ht="14.25" customHeight="1" x14ac:dyDescent="0.25">
      <c r="A1753" s="319">
        <v>6547</v>
      </c>
      <c r="B1753" s="319" t="s">
        <v>3632</v>
      </c>
      <c r="C1753" s="319" t="s">
        <v>9092</v>
      </c>
    </row>
    <row r="1754" spans="1:3" ht="14.25" customHeight="1" x14ac:dyDescent="0.25">
      <c r="A1754" s="319">
        <v>6548</v>
      </c>
      <c r="B1754" s="319" t="s">
        <v>3633</v>
      </c>
      <c r="C1754" s="319" t="s">
        <v>9091</v>
      </c>
    </row>
    <row r="1755" spans="1:3" ht="14.25" customHeight="1" x14ac:dyDescent="0.25">
      <c r="A1755" s="319">
        <v>6549</v>
      </c>
      <c r="B1755" s="319" t="s">
        <v>3634</v>
      </c>
      <c r="C1755" s="319" t="s">
        <v>9090</v>
      </c>
    </row>
    <row r="1756" spans="1:3" ht="14.25" customHeight="1" x14ac:dyDescent="0.25">
      <c r="A1756" s="319">
        <v>6551</v>
      </c>
      <c r="B1756" s="319" t="s">
        <v>3389</v>
      </c>
      <c r="C1756" s="319" t="s">
        <v>9920</v>
      </c>
    </row>
    <row r="1757" spans="1:3" ht="14.25" customHeight="1" x14ac:dyDescent="0.25">
      <c r="A1757" s="319">
        <v>6552</v>
      </c>
      <c r="B1757" s="319" t="s">
        <v>3635</v>
      </c>
      <c r="C1757" s="319" t="s">
        <v>9092</v>
      </c>
    </row>
    <row r="1758" spans="1:3" ht="14.25" customHeight="1" x14ac:dyDescent="0.25">
      <c r="A1758" s="319">
        <v>6553</v>
      </c>
      <c r="B1758" s="319" t="s">
        <v>3636</v>
      </c>
      <c r="C1758" s="319" t="s">
        <v>9092</v>
      </c>
    </row>
    <row r="1759" spans="1:3" ht="14.25" customHeight="1" x14ac:dyDescent="0.25">
      <c r="A1759" s="319">
        <v>6554</v>
      </c>
      <c r="B1759" s="319" t="s">
        <v>3637</v>
      </c>
      <c r="C1759" s="319" t="s">
        <v>9090</v>
      </c>
    </row>
    <row r="1760" spans="1:3" ht="14.25" customHeight="1" x14ac:dyDescent="0.25">
      <c r="A1760" s="319">
        <v>6555</v>
      </c>
      <c r="B1760" s="319" t="s">
        <v>3638</v>
      </c>
      <c r="C1760" s="319" t="s">
        <v>9092</v>
      </c>
    </row>
    <row r="1761" spans="1:3" ht="14.25" customHeight="1" x14ac:dyDescent="0.25">
      <c r="A1761" s="319">
        <v>6556</v>
      </c>
      <c r="B1761" s="319" t="s">
        <v>3639</v>
      </c>
      <c r="C1761" s="319" t="s">
        <v>9090</v>
      </c>
    </row>
    <row r="1762" spans="1:3" ht="14.25" customHeight="1" x14ac:dyDescent="0.25">
      <c r="A1762" s="319">
        <v>6557</v>
      </c>
      <c r="B1762" s="319" t="s">
        <v>3640</v>
      </c>
      <c r="C1762" s="319" t="s">
        <v>9092</v>
      </c>
    </row>
    <row r="1763" spans="1:3" ht="14.25" customHeight="1" x14ac:dyDescent="0.25">
      <c r="A1763" s="319">
        <v>6559</v>
      </c>
      <c r="B1763" s="319" t="s">
        <v>3641</v>
      </c>
      <c r="C1763" s="319" t="s">
        <v>9081</v>
      </c>
    </row>
    <row r="1764" spans="1:3" ht="14.25" customHeight="1" x14ac:dyDescent="0.25">
      <c r="A1764" s="319">
        <v>6560</v>
      </c>
      <c r="B1764" s="319" t="s">
        <v>3642</v>
      </c>
      <c r="C1764" s="319" t="s">
        <v>9090</v>
      </c>
    </row>
    <row r="1765" spans="1:3" ht="14.25" customHeight="1" x14ac:dyDescent="0.25">
      <c r="A1765" s="319">
        <v>6561</v>
      </c>
      <c r="B1765" s="319" t="s">
        <v>3643</v>
      </c>
      <c r="C1765" s="319" t="s">
        <v>9092</v>
      </c>
    </row>
    <row r="1766" spans="1:3" ht="14.25" customHeight="1" x14ac:dyDescent="0.25">
      <c r="A1766" s="319">
        <v>6563</v>
      </c>
      <c r="B1766" s="319" t="s">
        <v>3644</v>
      </c>
      <c r="C1766" s="319" t="s">
        <v>9920</v>
      </c>
    </row>
    <row r="1767" spans="1:3" ht="14.25" customHeight="1" x14ac:dyDescent="0.25">
      <c r="A1767" s="319">
        <v>6565</v>
      </c>
      <c r="B1767" s="319" t="s">
        <v>3645</v>
      </c>
      <c r="C1767" s="319" t="s">
        <v>9092</v>
      </c>
    </row>
    <row r="1768" spans="1:3" ht="14.25" customHeight="1" x14ac:dyDescent="0.25">
      <c r="A1768" s="319">
        <v>6566</v>
      </c>
      <c r="B1768" s="319" t="s">
        <v>9983</v>
      </c>
      <c r="C1768" s="319" t="s">
        <v>9920</v>
      </c>
    </row>
    <row r="1769" spans="1:3" ht="14.25" customHeight="1" x14ac:dyDescent="0.25">
      <c r="A1769" s="319">
        <v>6567</v>
      </c>
      <c r="B1769" s="319" t="s">
        <v>9984</v>
      </c>
      <c r="C1769" s="319" t="s">
        <v>9920</v>
      </c>
    </row>
    <row r="1770" spans="1:3" ht="14.25" customHeight="1" x14ac:dyDescent="0.25">
      <c r="A1770" s="319">
        <v>6568</v>
      </c>
      <c r="B1770" s="319" t="s">
        <v>3646</v>
      </c>
      <c r="C1770" s="319" t="s">
        <v>9092</v>
      </c>
    </row>
    <row r="1771" spans="1:3" ht="14.25" customHeight="1" x14ac:dyDescent="0.25">
      <c r="A1771" s="319">
        <v>6569</v>
      </c>
      <c r="B1771" s="319" t="s">
        <v>3647</v>
      </c>
      <c r="C1771" s="319" t="s">
        <v>9092</v>
      </c>
    </row>
    <row r="1772" spans="1:3" ht="14.25" customHeight="1" x14ac:dyDescent="0.25">
      <c r="A1772" s="319">
        <v>6570</v>
      </c>
      <c r="B1772" s="319" t="s">
        <v>3648</v>
      </c>
      <c r="C1772" s="319" t="s">
        <v>9092</v>
      </c>
    </row>
    <row r="1773" spans="1:3" ht="14.25" customHeight="1" x14ac:dyDescent="0.25">
      <c r="A1773" s="319">
        <v>6571</v>
      </c>
      <c r="B1773" s="319" t="s">
        <v>3649</v>
      </c>
      <c r="C1773" s="319" t="s">
        <v>9090</v>
      </c>
    </row>
    <row r="1774" spans="1:3" ht="14.25" customHeight="1" x14ac:dyDescent="0.25">
      <c r="A1774" s="319">
        <v>6572</v>
      </c>
      <c r="B1774" s="319" t="s">
        <v>3650</v>
      </c>
      <c r="C1774" s="319" t="s">
        <v>9091</v>
      </c>
    </row>
    <row r="1775" spans="1:3" ht="14.25" customHeight="1" x14ac:dyDescent="0.25">
      <c r="A1775" s="319">
        <v>6573</v>
      </c>
      <c r="B1775" s="319" t="s">
        <v>3651</v>
      </c>
      <c r="C1775" s="319" t="s">
        <v>9092</v>
      </c>
    </row>
    <row r="1776" spans="1:3" ht="14.25" customHeight="1" x14ac:dyDescent="0.25">
      <c r="A1776" s="319">
        <v>6574</v>
      </c>
      <c r="B1776" s="319" t="s">
        <v>3652</v>
      </c>
      <c r="C1776" s="319" t="s">
        <v>9092</v>
      </c>
    </row>
    <row r="1777" spans="1:3" ht="14.25" customHeight="1" x14ac:dyDescent="0.25">
      <c r="A1777" s="319">
        <v>6575</v>
      </c>
      <c r="B1777" s="319" t="s">
        <v>3653</v>
      </c>
      <c r="C1777" s="319" t="s">
        <v>9092</v>
      </c>
    </row>
    <row r="1778" spans="1:3" ht="14.25" customHeight="1" x14ac:dyDescent="0.25">
      <c r="A1778" s="319">
        <v>6576</v>
      </c>
      <c r="B1778" s="319" t="s">
        <v>3654</v>
      </c>
      <c r="C1778" s="319" t="s">
        <v>9091</v>
      </c>
    </row>
    <row r="1779" spans="1:3" ht="14.25" customHeight="1" x14ac:dyDescent="0.25">
      <c r="A1779" s="319">
        <v>6577</v>
      </c>
      <c r="B1779" s="319" t="s">
        <v>3503</v>
      </c>
      <c r="C1779" s="319" t="s">
        <v>9081</v>
      </c>
    </row>
    <row r="1780" spans="1:3" ht="14.25" customHeight="1" x14ac:dyDescent="0.25">
      <c r="A1780" s="319">
        <v>6579</v>
      </c>
      <c r="B1780" s="319" t="s">
        <v>3655</v>
      </c>
      <c r="C1780" s="319" t="s">
        <v>9091</v>
      </c>
    </row>
    <row r="1781" spans="1:3" ht="14.25" customHeight="1" x14ac:dyDescent="0.25">
      <c r="A1781" s="319">
        <v>6580</v>
      </c>
      <c r="B1781" s="319" t="s">
        <v>3656</v>
      </c>
      <c r="C1781" s="319" t="s">
        <v>9092</v>
      </c>
    </row>
    <row r="1782" spans="1:3" ht="14.25" customHeight="1" x14ac:dyDescent="0.25">
      <c r="A1782" s="319">
        <v>6581</v>
      </c>
      <c r="B1782" s="319" t="s">
        <v>3657</v>
      </c>
      <c r="C1782" s="319" t="s">
        <v>9091</v>
      </c>
    </row>
    <row r="1783" spans="1:3" ht="14.25" customHeight="1" x14ac:dyDescent="0.25">
      <c r="A1783" s="319">
        <v>6582</v>
      </c>
      <c r="B1783" s="319" t="s">
        <v>3658</v>
      </c>
      <c r="C1783" s="319" t="s">
        <v>9091</v>
      </c>
    </row>
    <row r="1784" spans="1:3" ht="14.25" customHeight="1" x14ac:dyDescent="0.25">
      <c r="A1784" s="319">
        <v>6583</v>
      </c>
      <c r="B1784" s="319" t="s">
        <v>9985</v>
      </c>
      <c r="C1784" s="319" t="s">
        <v>9920</v>
      </c>
    </row>
    <row r="1785" spans="1:3" ht="14.25" customHeight="1" x14ac:dyDescent="0.25">
      <c r="A1785" s="319">
        <v>6584</v>
      </c>
      <c r="B1785" s="319" t="s">
        <v>3659</v>
      </c>
      <c r="C1785" s="319" t="s">
        <v>9090</v>
      </c>
    </row>
    <row r="1786" spans="1:3" ht="14.25" customHeight="1" x14ac:dyDescent="0.25">
      <c r="A1786" s="319">
        <v>6585</v>
      </c>
      <c r="B1786" s="319" t="s">
        <v>3660</v>
      </c>
      <c r="C1786" s="319" t="s">
        <v>9091</v>
      </c>
    </row>
    <row r="1787" spans="1:3" ht="14.25" customHeight="1" x14ac:dyDescent="0.25">
      <c r="A1787" s="319">
        <v>6586</v>
      </c>
      <c r="B1787" s="319" t="s">
        <v>3661</v>
      </c>
      <c r="C1787" s="319" t="s">
        <v>9920</v>
      </c>
    </row>
    <row r="1788" spans="1:3" ht="14.25" customHeight="1" x14ac:dyDescent="0.25">
      <c r="A1788" s="319">
        <v>6587</v>
      </c>
      <c r="B1788" s="319" t="s">
        <v>3662</v>
      </c>
      <c r="C1788" s="319" t="s">
        <v>9920</v>
      </c>
    </row>
    <row r="1789" spans="1:3" ht="14.25" customHeight="1" x14ac:dyDescent="0.25">
      <c r="A1789" s="319">
        <v>6588</v>
      </c>
      <c r="B1789" s="319" t="s">
        <v>3663</v>
      </c>
      <c r="C1789" s="319" t="s">
        <v>9092</v>
      </c>
    </row>
    <row r="1790" spans="1:3" ht="14.25" customHeight="1" x14ac:dyDescent="0.25">
      <c r="A1790" s="319">
        <v>6589</v>
      </c>
      <c r="B1790" s="319" t="s">
        <v>9986</v>
      </c>
      <c r="C1790" s="319" t="s">
        <v>9920</v>
      </c>
    </row>
    <row r="1791" spans="1:3" ht="14.25" customHeight="1" x14ac:dyDescent="0.25">
      <c r="A1791" s="319">
        <v>6590</v>
      </c>
      <c r="B1791" s="319" t="s">
        <v>3593</v>
      </c>
      <c r="C1791" s="319" t="s">
        <v>9091</v>
      </c>
    </row>
    <row r="1792" spans="1:3" ht="14.25" customHeight="1" x14ac:dyDescent="0.25">
      <c r="A1792" s="319">
        <v>6592</v>
      </c>
      <c r="B1792" s="319" t="s">
        <v>3664</v>
      </c>
      <c r="C1792" s="319" t="s">
        <v>9092</v>
      </c>
    </row>
    <row r="1793" spans="1:3" ht="14.25" customHeight="1" x14ac:dyDescent="0.25">
      <c r="A1793" s="319">
        <v>6593</v>
      </c>
      <c r="B1793" s="319" t="s">
        <v>3665</v>
      </c>
      <c r="C1793" s="319" t="s">
        <v>9092</v>
      </c>
    </row>
    <row r="1794" spans="1:3" ht="14.25" customHeight="1" x14ac:dyDescent="0.25">
      <c r="A1794" s="319">
        <v>6594</v>
      </c>
      <c r="B1794" s="319" t="s">
        <v>9987</v>
      </c>
      <c r="C1794" s="319" t="s">
        <v>9920</v>
      </c>
    </row>
    <row r="1795" spans="1:3" ht="14.25" customHeight="1" x14ac:dyDescent="0.25">
      <c r="A1795" s="319">
        <v>6595</v>
      </c>
      <c r="B1795" s="319" t="s">
        <v>3666</v>
      </c>
      <c r="C1795" s="319" t="s">
        <v>9092</v>
      </c>
    </row>
    <row r="1796" spans="1:3" ht="14.25" customHeight="1" x14ac:dyDescent="0.25">
      <c r="A1796" s="319">
        <v>6596</v>
      </c>
      <c r="B1796" s="319" t="s">
        <v>3667</v>
      </c>
      <c r="C1796" s="319" t="s">
        <v>9092</v>
      </c>
    </row>
    <row r="1797" spans="1:3" ht="14.25" customHeight="1" x14ac:dyDescent="0.25">
      <c r="A1797" s="319">
        <v>6597</v>
      </c>
      <c r="B1797" s="319" t="s">
        <v>3668</v>
      </c>
      <c r="C1797" s="319" t="s">
        <v>9920</v>
      </c>
    </row>
    <row r="1798" spans="1:3" ht="14.25" customHeight="1" x14ac:dyDescent="0.25">
      <c r="A1798" s="319">
        <v>6598</v>
      </c>
      <c r="B1798" s="319" t="s">
        <v>3365</v>
      </c>
      <c r="C1798" s="319" t="s">
        <v>9081</v>
      </c>
    </row>
    <row r="1799" spans="1:3" ht="14.25" customHeight="1" x14ac:dyDescent="0.25">
      <c r="A1799" s="319">
        <v>6599</v>
      </c>
      <c r="B1799" s="319" t="s">
        <v>3669</v>
      </c>
      <c r="C1799" s="319" t="s">
        <v>9092</v>
      </c>
    </row>
    <row r="1800" spans="1:3" ht="14.25" customHeight="1" x14ac:dyDescent="0.25">
      <c r="A1800" s="319">
        <v>6600</v>
      </c>
      <c r="B1800" s="319" t="s">
        <v>3670</v>
      </c>
      <c r="C1800" s="319" t="s">
        <v>9092</v>
      </c>
    </row>
    <row r="1801" spans="1:3" ht="14.25" customHeight="1" x14ac:dyDescent="0.25">
      <c r="A1801" s="319">
        <v>6601</v>
      </c>
      <c r="B1801" s="319" t="s">
        <v>3671</v>
      </c>
      <c r="C1801" s="319" t="s">
        <v>9091</v>
      </c>
    </row>
    <row r="1802" spans="1:3" ht="14.25" customHeight="1" x14ac:dyDescent="0.25">
      <c r="A1802" s="319">
        <v>6603</v>
      </c>
      <c r="B1802" s="319" t="s">
        <v>9988</v>
      </c>
      <c r="C1802" s="319" t="s">
        <v>9920</v>
      </c>
    </row>
    <row r="1803" spans="1:3" ht="14.25" customHeight="1" x14ac:dyDescent="0.25">
      <c r="A1803" s="319">
        <v>6605</v>
      </c>
      <c r="B1803" s="319" t="s">
        <v>3665</v>
      </c>
      <c r="C1803" s="319" t="s">
        <v>9092</v>
      </c>
    </row>
    <row r="1804" spans="1:3" ht="14.25" customHeight="1" x14ac:dyDescent="0.25">
      <c r="A1804" s="319">
        <v>6606</v>
      </c>
      <c r="B1804" s="319" t="s">
        <v>3672</v>
      </c>
      <c r="C1804" s="319" t="s">
        <v>9081</v>
      </c>
    </row>
    <row r="1805" spans="1:3" ht="14.25" customHeight="1" x14ac:dyDescent="0.25">
      <c r="A1805" s="319">
        <v>6607</v>
      </c>
      <c r="B1805" s="319" t="s">
        <v>3673</v>
      </c>
      <c r="C1805" s="319" t="s">
        <v>9092</v>
      </c>
    </row>
    <row r="1806" spans="1:3" ht="14.25" customHeight="1" x14ac:dyDescent="0.25">
      <c r="A1806" s="319">
        <v>6608</v>
      </c>
      <c r="B1806" s="319" t="s">
        <v>3674</v>
      </c>
      <c r="C1806" s="319" t="s">
        <v>9092</v>
      </c>
    </row>
    <row r="1807" spans="1:3" ht="14.25" customHeight="1" x14ac:dyDescent="0.25">
      <c r="A1807" s="319">
        <v>6609</v>
      </c>
      <c r="B1807" s="319" t="s">
        <v>3675</v>
      </c>
      <c r="C1807" s="319" t="s">
        <v>9092</v>
      </c>
    </row>
    <row r="1808" spans="1:3" ht="14.25" customHeight="1" x14ac:dyDescent="0.25">
      <c r="A1808" s="319">
        <v>6610</v>
      </c>
      <c r="B1808" s="319" t="s">
        <v>3676</v>
      </c>
      <c r="C1808" s="319" t="s">
        <v>9081</v>
      </c>
    </row>
    <row r="1809" spans="1:3" ht="14.25" customHeight="1" x14ac:dyDescent="0.25">
      <c r="A1809" s="319">
        <v>6611</v>
      </c>
      <c r="B1809" s="319" t="s">
        <v>3677</v>
      </c>
      <c r="C1809" s="319" t="s">
        <v>9081</v>
      </c>
    </row>
    <row r="1810" spans="1:3" ht="14.25" customHeight="1" x14ac:dyDescent="0.25">
      <c r="A1810" s="319">
        <v>6612</v>
      </c>
      <c r="B1810" s="319" t="s">
        <v>3678</v>
      </c>
      <c r="C1810" s="319" t="s">
        <v>9084</v>
      </c>
    </row>
    <row r="1811" spans="1:3" ht="14.25" customHeight="1" x14ac:dyDescent="0.25">
      <c r="A1811" s="319">
        <v>6613</v>
      </c>
      <c r="B1811" s="319" t="s">
        <v>3679</v>
      </c>
      <c r="C1811" s="319" t="s">
        <v>9084</v>
      </c>
    </row>
    <row r="1812" spans="1:3" ht="14.25" customHeight="1" x14ac:dyDescent="0.25">
      <c r="A1812" s="319">
        <v>6614</v>
      </c>
      <c r="B1812" s="319" t="s">
        <v>3680</v>
      </c>
      <c r="C1812" s="319" t="s">
        <v>9092</v>
      </c>
    </row>
    <row r="1813" spans="1:3" ht="14.25" customHeight="1" x14ac:dyDescent="0.25">
      <c r="A1813" s="319">
        <v>6615</v>
      </c>
      <c r="B1813" s="319" t="s">
        <v>9989</v>
      </c>
      <c r="C1813" s="319" t="s">
        <v>9920</v>
      </c>
    </row>
    <row r="1814" spans="1:3" ht="14.25" customHeight="1" x14ac:dyDescent="0.25">
      <c r="A1814" s="319">
        <v>6616</v>
      </c>
      <c r="B1814" s="319" t="s">
        <v>3681</v>
      </c>
      <c r="C1814" s="319" t="s">
        <v>9092</v>
      </c>
    </row>
    <row r="1815" spans="1:3" ht="14.25" customHeight="1" x14ac:dyDescent="0.25">
      <c r="A1815" s="319">
        <v>6617</v>
      </c>
      <c r="B1815" s="319" t="s">
        <v>3682</v>
      </c>
      <c r="C1815" s="319" t="s">
        <v>9092</v>
      </c>
    </row>
    <row r="1816" spans="1:3" ht="14.25" customHeight="1" x14ac:dyDescent="0.25">
      <c r="A1816" s="319">
        <v>6618</v>
      </c>
      <c r="B1816" s="319" t="s">
        <v>3683</v>
      </c>
      <c r="C1816" s="319" t="s">
        <v>9091</v>
      </c>
    </row>
    <row r="1817" spans="1:3" ht="14.25" customHeight="1" x14ac:dyDescent="0.25">
      <c r="A1817" s="319">
        <v>6619</v>
      </c>
      <c r="B1817" s="319" t="s">
        <v>3684</v>
      </c>
      <c r="C1817" s="319" t="s">
        <v>9091</v>
      </c>
    </row>
    <row r="1818" spans="1:3" ht="14.25" customHeight="1" x14ac:dyDescent="0.25">
      <c r="A1818" s="319">
        <v>6620</v>
      </c>
      <c r="B1818" s="319" t="s">
        <v>3685</v>
      </c>
      <c r="C1818" s="319" t="s">
        <v>9084</v>
      </c>
    </row>
    <row r="1819" spans="1:3" ht="14.25" customHeight="1" x14ac:dyDescent="0.25">
      <c r="A1819" s="319">
        <v>6621</v>
      </c>
      <c r="B1819" s="319" t="s">
        <v>3671</v>
      </c>
      <c r="C1819" s="319" t="s">
        <v>9920</v>
      </c>
    </row>
    <row r="1820" spans="1:3" ht="14.25" customHeight="1" x14ac:dyDescent="0.25">
      <c r="A1820" s="319">
        <v>6623</v>
      </c>
      <c r="B1820" s="319" t="s">
        <v>3686</v>
      </c>
      <c r="C1820" s="319" t="s">
        <v>9092</v>
      </c>
    </row>
    <row r="1821" spans="1:3" ht="14.25" customHeight="1" x14ac:dyDescent="0.25">
      <c r="A1821" s="319">
        <v>6624</v>
      </c>
      <c r="B1821" s="319" t="s">
        <v>2313</v>
      </c>
      <c r="C1821" s="319" t="s">
        <v>9105</v>
      </c>
    </row>
    <row r="1822" spans="1:3" ht="14.25" customHeight="1" x14ac:dyDescent="0.25">
      <c r="A1822" s="319">
        <v>6625</v>
      </c>
      <c r="B1822" s="319" t="s">
        <v>2313</v>
      </c>
      <c r="C1822" s="319" t="s">
        <v>9081</v>
      </c>
    </row>
    <row r="1823" spans="1:3" ht="14.25" customHeight="1" x14ac:dyDescent="0.25">
      <c r="A1823" s="319">
        <v>6626</v>
      </c>
      <c r="B1823" s="319" t="s">
        <v>3687</v>
      </c>
      <c r="C1823" s="319" t="s">
        <v>9092</v>
      </c>
    </row>
    <row r="1824" spans="1:3" ht="14.25" customHeight="1" x14ac:dyDescent="0.25">
      <c r="A1824" s="319">
        <v>6627</v>
      </c>
      <c r="B1824" s="319" t="s">
        <v>3688</v>
      </c>
      <c r="C1824" s="319" t="s">
        <v>9092</v>
      </c>
    </row>
    <row r="1825" spans="1:3" ht="14.25" customHeight="1" x14ac:dyDescent="0.25">
      <c r="A1825" s="319">
        <v>6628</v>
      </c>
      <c r="B1825" s="319" t="s">
        <v>3689</v>
      </c>
      <c r="C1825" s="319" t="s">
        <v>9091</v>
      </c>
    </row>
    <row r="1826" spans="1:3" ht="14.25" customHeight="1" x14ac:dyDescent="0.25">
      <c r="A1826" s="319">
        <v>6629</v>
      </c>
      <c r="B1826" s="319" t="s">
        <v>9990</v>
      </c>
      <c r="C1826" s="319" t="s">
        <v>9920</v>
      </c>
    </row>
    <row r="1827" spans="1:3" ht="14.25" customHeight="1" x14ac:dyDescent="0.25">
      <c r="A1827" s="319">
        <v>6630</v>
      </c>
      <c r="B1827" s="319" t="s">
        <v>3495</v>
      </c>
      <c r="C1827" s="319" t="s">
        <v>9081</v>
      </c>
    </row>
    <row r="1828" spans="1:3" ht="14.25" customHeight="1" x14ac:dyDescent="0.25">
      <c r="A1828" s="319">
        <v>6631</v>
      </c>
      <c r="B1828" s="319" t="s">
        <v>3690</v>
      </c>
      <c r="C1828" s="319" t="s">
        <v>9092</v>
      </c>
    </row>
    <row r="1829" spans="1:3" ht="14.25" customHeight="1" x14ac:dyDescent="0.25">
      <c r="A1829" s="319">
        <v>6633</v>
      </c>
      <c r="B1829" s="319" t="s">
        <v>3691</v>
      </c>
      <c r="C1829" s="319" t="s">
        <v>9090</v>
      </c>
    </row>
    <row r="1830" spans="1:3" ht="14.25" customHeight="1" x14ac:dyDescent="0.25">
      <c r="A1830" s="319">
        <v>6634</v>
      </c>
      <c r="B1830" s="319" t="s">
        <v>3692</v>
      </c>
      <c r="C1830" s="319" t="s">
        <v>9091</v>
      </c>
    </row>
    <row r="1831" spans="1:3" ht="14.25" customHeight="1" x14ac:dyDescent="0.25">
      <c r="A1831" s="319">
        <v>6635</v>
      </c>
      <c r="B1831" s="319" t="s">
        <v>3693</v>
      </c>
      <c r="C1831" s="319" t="s">
        <v>9091</v>
      </c>
    </row>
    <row r="1832" spans="1:3" ht="14.25" customHeight="1" x14ac:dyDescent="0.25">
      <c r="A1832" s="319">
        <v>6636</v>
      </c>
      <c r="B1832" s="319" t="s">
        <v>9564</v>
      </c>
      <c r="C1832" s="319" t="s">
        <v>9920</v>
      </c>
    </row>
    <row r="1833" spans="1:3" ht="14.25" customHeight="1" x14ac:dyDescent="0.25">
      <c r="A1833" s="319">
        <v>6637</v>
      </c>
      <c r="B1833" s="319" t="s">
        <v>3694</v>
      </c>
      <c r="C1833" s="319" t="s">
        <v>9092</v>
      </c>
    </row>
    <row r="1834" spans="1:3" ht="14.25" customHeight="1" x14ac:dyDescent="0.25">
      <c r="A1834" s="319">
        <v>6638</v>
      </c>
      <c r="B1834" s="319" t="s">
        <v>3695</v>
      </c>
      <c r="C1834" s="319" t="s">
        <v>9092</v>
      </c>
    </row>
    <row r="1835" spans="1:3" ht="14.25" customHeight="1" x14ac:dyDescent="0.25">
      <c r="A1835" s="319">
        <v>6639</v>
      </c>
      <c r="B1835" s="319" t="s">
        <v>3355</v>
      </c>
      <c r="C1835" s="319" t="s">
        <v>9081</v>
      </c>
    </row>
    <row r="1836" spans="1:3" ht="14.25" customHeight="1" x14ac:dyDescent="0.25">
      <c r="A1836" s="319">
        <v>6640</v>
      </c>
      <c r="B1836" s="319" t="s">
        <v>3696</v>
      </c>
      <c r="C1836" s="319" t="s">
        <v>9092</v>
      </c>
    </row>
    <row r="1837" spans="1:3" ht="14.25" customHeight="1" x14ac:dyDescent="0.25">
      <c r="A1837" s="319">
        <v>6641</v>
      </c>
      <c r="B1837" s="319" t="s">
        <v>1767</v>
      </c>
      <c r="C1837" s="319" t="s">
        <v>9920</v>
      </c>
    </row>
    <row r="1838" spans="1:3" ht="14.25" customHeight="1" x14ac:dyDescent="0.25">
      <c r="A1838" s="319">
        <v>6642</v>
      </c>
      <c r="B1838" s="319" t="s">
        <v>3103</v>
      </c>
      <c r="C1838" s="319" t="s">
        <v>9092</v>
      </c>
    </row>
    <row r="1839" spans="1:3" ht="14.25" customHeight="1" x14ac:dyDescent="0.25">
      <c r="A1839" s="319">
        <v>6643</v>
      </c>
      <c r="B1839" s="319" t="s">
        <v>3697</v>
      </c>
      <c r="C1839" s="319" t="s">
        <v>9092</v>
      </c>
    </row>
    <row r="1840" spans="1:3" ht="14.25" customHeight="1" x14ac:dyDescent="0.25">
      <c r="A1840" s="319">
        <v>6644</v>
      </c>
      <c r="B1840" s="319" t="s">
        <v>3698</v>
      </c>
      <c r="C1840" s="319" t="s">
        <v>9090</v>
      </c>
    </row>
    <row r="1841" spans="1:3" ht="14.25" customHeight="1" x14ac:dyDescent="0.25">
      <c r="A1841" s="319">
        <v>6645</v>
      </c>
      <c r="B1841" s="319" t="s">
        <v>3699</v>
      </c>
      <c r="C1841" s="319" t="s">
        <v>9091</v>
      </c>
    </row>
    <row r="1842" spans="1:3" ht="14.25" customHeight="1" x14ac:dyDescent="0.25">
      <c r="A1842" s="319">
        <v>6646</v>
      </c>
      <c r="B1842" s="319" t="s">
        <v>3700</v>
      </c>
      <c r="C1842" s="319" t="s">
        <v>9092</v>
      </c>
    </row>
    <row r="1843" spans="1:3" ht="14.25" customHeight="1" x14ac:dyDescent="0.25">
      <c r="A1843" s="319">
        <v>6647</v>
      </c>
      <c r="B1843" s="319" t="s">
        <v>3701</v>
      </c>
      <c r="C1843" s="319" t="s">
        <v>9092</v>
      </c>
    </row>
    <row r="1844" spans="1:3" ht="14.25" customHeight="1" x14ac:dyDescent="0.25">
      <c r="A1844" s="319">
        <v>6648</v>
      </c>
      <c r="B1844" s="319" t="s">
        <v>3702</v>
      </c>
      <c r="C1844" s="319" t="s">
        <v>9090</v>
      </c>
    </row>
    <row r="1845" spans="1:3" ht="14.25" customHeight="1" x14ac:dyDescent="0.25">
      <c r="A1845" s="319">
        <v>6649</v>
      </c>
      <c r="B1845" s="319" t="s">
        <v>9991</v>
      </c>
      <c r="C1845" s="319" t="s">
        <v>9920</v>
      </c>
    </row>
    <row r="1846" spans="1:3" ht="14.25" customHeight="1" x14ac:dyDescent="0.25">
      <c r="A1846" s="319">
        <v>6650</v>
      </c>
      <c r="B1846" s="319" t="s">
        <v>3703</v>
      </c>
      <c r="C1846" s="319" t="s">
        <v>9090</v>
      </c>
    </row>
    <row r="1847" spans="1:3" ht="14.25" customHeight="1" x14ac:dyDescent="0.25">
      <c r="A1847" s="319">
        <v>6651</v>
      </c>
      <c r="B1847" s="319" t="s">
        <v>3704</v>
      </c>
      <c r="C1847" s="319" t="s">
        <v>9087</v>
      </c>
    </row>
    <row r="1848" spans="1:3" ht="14.25" customHeight="1" x14ac:dyDescent="0.25">
      <c r="A1848" s="319">
        <v>6652</v>
      </c>
      <c r="B1848" s="319" t="s">
        <v>3705</v>
      </c>
      <c r="C1848" s="319" t="s">
        <v>9092</v>
      </c>
    </row>
    <row r="1849" spans="1:3" ht="14.25" customHeight="1" x14ac:dyDescent="0.25">
      <c r="A1849" s="319">
        <v>6653</v>
      </c>
      <c r="B1849" s="319" t="s">
        <v>3706</v>
      </c>
      <c r="C1849" s="319" t="s">
        <v>9092</v>
      </c>
    </row>
    <row r="1850" spans="1:3" ht="14.25" customHeight="1" x14ac:dyDescent="0.25">
      <c r="A1850" s="319">
        <v>6654</v>
      </c>
      <c r="B1850" s="319" t="s">
        <v>3707</v>
      </c>
      <c r="C1850" s="319" t="s">
        <v>9091</v>
      </c>
    </row>
    <row r="1851" spans="1:3" ht="14.25" customHeight="1" x14ac:dyDescent="0.25">
      <c r="A1851" s="319">
        <v>6655</v>
      </c>
      <c r="B1851" s="319" t="s">
        <v>3708</v>
      </c>
      <c r="C1851" s="319" t="s">
        <v>9087</v>
      </c>
    </row>
    <row r="1852" spans="1:3" ht="14.25" customHeight="1" x14ac:dyDescent="0.25">
      <c r="A1852" s="319">
        <v>6656</v>
      </c>
      <c r="B1852" s="319" t="s">
        <v>3709</v>
      </c>
      <c r="C1852" s="319" t="s">
        <v>9087</v>
      </c>
    </row>
    <row r="1853" spans="1:3" ht="14.25" customHeight="1" x14ac:dyDescent="0.25">
      <c r="A1853" s="319">
        <v>6657</v>
      </c>
      <c r="B1853" s="319" t="s">
        <v>3710</v>
      </c>
      <c r="C1853" s="319" t="s">
        <v>9092</v>
      </c>
    </row>
    <row r="1854" spans="1:3" ht="14.25" customHeight="1" x14ac:dyDescent="0.25">
      <c r="A1854" s="319">
        <v>6658</v>
      </c>
      <c r="B1854" s="319" t="s">
        <v>3650</v>
      </c>
      <c r="C1854" s="319" t="s">
        <v>9081</v>
      </c>
    </row>
    <row r="1855" spans="1:3" ht="14.25" customHeight="1" x14ac:dyDescent="0.25">
      <c r="A1855" s="319">
        <v>6659</v>
      </c>
      <c r="B1855" s="319" t="s">
        <v>3711</v>
      </c>
      <c r="C1855" s="319" t="s">
        <v>9092</v>
      </c>
    </row>
    <row r="1856" spans="1:3" ht="14.25" customHeight="1" x14ac:dyDescent="0.25">
      <c r="A1856" s="319">
        <v>6660</v>
      </c>
      <c r="B1856" s="319" t="s">
        <v>3712</v>
      </c>
      <c r="C1856" s="319" t="s">
        <v>9092</v>
      </c>
    </row>
    <row r="1857" spans="1:3" ht="14.25" customHeight="1" x14ac:dyDescent="0.25">
      <c r="A1857" s="319">
        <v>6661</v>
      </c>
      <c r="B1857" s="319" t="s">
        <v>3713</v>
      </c>
      <c r="C1857" s="319" t="s">
        <v>9091</v>
      </c>
    </row>
    <row r="1858" spans="1:3" ht="14.25" customHeight="1" x14ac:dyDescent="0.25">
      <c r="A1858" s="319">
        <v>6662</v>
      </c>
      <c r="B1858" s="319" t="s">
        <v>3714</v>
      </c>
      <c r="C1858" s="319" t="s">
        <v>9091</v>
      </c>
    </row>
    <row r="1859" spans="1:3" ht="14.25" customHeight="1" x14ac:dyDescent="0.25">
      <c r="A1859" s="319">
        <v>6663</v>
      </c>
      <c r="B1859" s="319" t="s">
        <v>3715</v>
      </c>
      <c r="C1859" s="319" t="s">
        <v>9087</v>
      </c>
    </row>
    <row r="1860" spans="1:3" ht="14.25" customHeight="1" x14ac:dyDescent="0.25">
      <c r="A1860" s="319">
        <v>6664</v>
      </c>
      <c r="B1860" s="319" t="s">
        <v>3716</v>
      </c>
      <c r="C1860" s="319" t="s">
        <v>9087</v>
      </c>
    </row>
    <row r="1861" spans="1:3" ht="14.25" customHeight="1" x14ac:dyDescent="0.25">
      <c r="A1861" s="319">
        <v>6665</v>
      </c>
      <c r="B1861" s="319" t="s">
        <v>3717</v>
      </c>
      <c r="C1861" s="319" t="s">
        <v>9092</v>
      </c>
    </row>
    <row r="1862" spans="1:3" ht="14.25" customHeight="1" x14ac:dyDescent="0.25">
      <c r="A1862" s="319">
        <v>6666</v>
      </c>
      <c r="B1862" s="319" t="s">
        <v>3718</v>
      </c>
      <c r="C1862" s="319" t="s">
        <v>9091</v>
      </c>
    </row>
    <row r="1863" spans="1:3" ht="14.25" customHeight="1" x14ac:dyDescent="0.25">
      <c r="A1863" s="319">
        <v>6667</v>
      </c>
      <c r="B1863" s="319" t="s">
        <v>3719</v>
      </c>
      <c r="C1863" s="319" t="s">
        <v>9091</v>
      </c>
    </row>
    <row r="1864" spans="1:3" ht="14.25" customHeight="1" x14ac:dyDescent="0.25">
      <c r="A1864" s="319">
        <v>6668</v>
      </c>
      <c r="B1864" s="319" t="s">
        <v>3720</v>
      </c>
      <c r="C1864" s="319" t="s">
        <v>9090</v>
      </c>
    </row>
    <row r="1865" spans="1:3" ht="14.25" customHeight="1" x14ac:dyDescent="0.25">
      <c r="A1865" s="319">
        <v>6669</v>
      </c>
      <c r="B1865" s="319" t="s">
        <v>3721</v>
      </c>
      <c r="C1865" s="319" t="s">
        <v>9092</v>
      </c>
    </row>
    <row r="1866" spans="1:3" ht="14.25" customHeight="1" x14ac:dyDescent="0.25">
      <c r="A1866" s="319">
        <v>6670</v>
      </c>
      <c r="B1866" s="319" t="s">
        <v>3722</v>
      </c>
      <c r="C1866" s="319" t="s">
        <v>9092</v>
      </c>
    </row>
    <row r="1867" spans="1:3" ht="14.25" customHeight="1" x14ac:dyDescent="0.25">
      <c r="A1867" s="319">
        <v>6671</v>
      </c>
      <c r="B1867" s="319" t="s">
        <v>3723</v>
      </c>
      <c r="C1867" s="319" t="s">
        <v>9092</v>
      </c>
    </row>
    <row r="1868" spans="1:3" ht="14.25" customHeight="1" x14ac:dyDescent="0.25">
      <c r="A1868" s="319">
        <v>6672</v>
      </c>
      <c r="B1868" s="319" t="s">
        <v>3724</v>
      </c>
      <c r="C1868" s="319" t="s">
        <v>9091</v>
      </c>
    </row>
    <row r="1869" spans="1:3" ht="14.25" customHeight="1" x14ac:dyDescent="0.25">
      <c r="A1869" s="319">
        <v>6673</v>
      </c>
      <c r="B1869" s="319" t="s">
        <v>3725</v>
      </c>
      <c r="C1869" s="319" t="s">
        <v>9092</v>
      </c>
    </row>
    <row r="1870" spans="1:3" ht="14.25" customHeight="1" x14ac:dyDescent="0.25">
      <c r="A1870" s="319">
        <v>6674</v>
      </c>
      <c r="B1870" s="319" t="s">
        <v>3726</v>
      </c>
      <c r="C1870" s="319" t="s">
        <v>9092</v>
      </c>
    </row>
    <row r="1871" spans="1:3" ht="14.25" customHeight="1" x14ac:dyDescent="0.25">
      <c r="A1871" s="319">
        <v>6675</v>
      </c>
      <c r="B1871" s="319" t="s">
        <v>3724</v>
      </c>
      <c r="C1871" s="319" t="s">
        <v>9091</v>
      </c>
    </row>
    <row r="1872" spans="1:3" ht="14.25" customHeight="1" x14ac:dyDescent="0.25">
      <c r="A1872" s="319">
        <v>6676</v>
      </c>
      <c r="B1872" s="319" t="s">
        <v>3727</v>
      </c>
      <c r="C1872" s="319" t="s">
        <v>9090</v>
      </c>
    </row>
    <row r="1873" spans="1:3" ht="14.25" customHeight="1" x14ac:dyDescent="0.25">
      <c r="A1873" s="319">
        <v>6677</v>
      </c>
      <c r="B1873" s="319" t="s">
        <v>3728</v>
      </c>
      <c r="C1873" s="319" t="s">
        <v>9092</v>
      </c>
    </row>
    <row r="1874" spans="1:3" ht="14.25" customHeight="1" x14ac:dyDescent="0.25">
      <c r="A1874" s="319">
        <v>6678</v>
      </c>
      <c r="B1874" s="319" t="s">
        <v>3729</v>
      </c>
      <c r="C1874" s="319" t="s">
        <v>9081</v>
      </c>
    </row>
    <row r="1875" spans="1:3" ht="14.25" customHeight="1" x14ac:dyDescent="0.25">
      <c r="A1875" s="319">
        <v>6679</v>
      </c>
      <c r="B1875" s="319" t="s">
        <v>3730</v>
      </c>
      <c r="C1875" s="319" t="s">
        <v>9092</v>
      </c>
    </row>
    <row r="1876" spans="1:3" ht="14.25" customHeight="1" x14ac:dyDescent="0.25">
      <c r="A1876" s="319">
        <v>6680</v>
      </c>
      <c r="B1876" s="319" t="s">
        <v>3731</v>
      </c>
      <c r="C1876" s="319" t="s">
        <v>9092</v>
      </c>
    </row>
    <row r="1877" spans="1:3" ht="14.25" customHeight="1" x14ac:dyDescent="0.25">
      <c r="A1877" s="319">
        <v>6681</v>
      </c>
      <c r="B1877" s="319" t="s">
        <v>3732</v>
      </c>
      <c r="C1877" s="319" t="s">
        <v>9092</v>
      </c>
    </row>
    <row r="1878" spans="1:3" ht="14.25" customHeight="1" x14ac:dyDescent="0.25">
      <c r="A1878" s="319">
        <v>6683</v>
      </c>
      <c r="B1878" s="319" t="s">
        <v>3691</v>
      </c>
      <c r="C1878" s="319" t="s">
        <v>9091</v>
      </c>
    </row>
    <row r="1879" spans="1:3" ht="14.25" customHeight="1" x14ac:dyDescent="0.25">
      <c r="A1879" s="319">
        <v>6684</v>
      </c>
      <c r="B1879" s="319" t="s">
        <v>3733</v>
      </c>
      <c r="C1879" s="319" t="s">
        <v>9091</v>
      </c>
    </row>
    <row r="1880" spans="1:3" ht="14.25" customHeight="1" x14ac:dyDescent="0.25">
      <c r="A1880" s="319">
        <v>6685</v>
      </c>
      <c r="B1880" s="319" t="s">
        <v>3734</v>
      </c>
      <c r="C1880" s="319" t="s">
        <v>9087</v>
      </c>
    </row>
    <row r="1881" spans="1:3" ht="14.25" customHeight="1" x14ac:dyDescent="0.25">
      <c r="A1881" s="319">
        <v>6686</v>
      </c>
      <c r="B1881" s="319" t="s">
        <v>3735</v>
      </c>
      <c r="C1881" s="319" t="s">
        <v>9092</v>
      </c>
    </row>
    <row r="1882" spans="1:3" ht="14.25" customHeight="1" x14ac:dyDescent="0.25">
      <c r="A1882" s="319">
        <v>6687</v>
      </c>
      <c r="B1882" s="319" t="s">
        <v>3736</v>
      </c>
      <c r="C1882" s="319" t="s">
        <v>9092</v>
      </c>
    </row>
    <row r="1883" spans="1:3" ht="14.25" customHeight="1" x14ac:dyDescent="0.25">
      <c r="A1883" s="319">
        <v>6688</v>
      </c>
      <c r="B1883" s="319" t="s">
        <v>3737</v>
      </c>
      <c r="C1883" s="319" t="s">
        <v>9092</v>
      </c>
    </row>
    <row r="1884" spans="1:3" ht="14.25" customHeight="1" x14ac:dyDescent="0.25">
      <c r="A1884" s="319">
        <v>6689</v>
      </c>
      <c r="B1884" s="319" t="s">
        <v>3738</v>
      </c>
      <c r="C1884" s="319" t="s">
        <v>9092</v>
      </c>
    </row>
    <row r="1885" spans="1:3" ht="14.25" customHeight="1" x14ac:dyDescent="0.25">
      <c r="A1885" s="319">
        <v>6690</v>
      </c>
      <c r="B1885" s="319" t="s">
        <v>3739</v>
      </c>
      <c r="C1885" s="319" t="s">
        <v>9092</v>
      </c>
    </row>
    <row r="1886" spans="1:3" ht="14.25" customHeight="1" x14ac:dyDescent="0.25">
      <c r="A1886" s="319">
        <v>6691</v>
      </c>
      <c r="B1886" s="319" t="s">
        <v>9992</v>
      </c>
      <c r="C1886" s="319" t="s">
        <v>9920</v>
      </c>
    </row>
    <row r="1887" spans="1:3" ht="14.25" customHeight="1" x14ac:dyDescent="0.25">
      <c r="A1887" s="319">
        <v>6693</v>
      </c>
      <c r="B1887" s="319" t="s">
        <v>176</v>
      </c>
      <c r="C1887" s="319" t="s">
        <v>9081</v>
      </c>
    </row>
    <row r="1888" spans="1:3" ht="14.25" customHeight="1" x14ac:dyDescent="0.25">
      <c r="A1888" s="319">
        <v>6694</v>
      </c>
      <c r="B1888" s="319" t="s">
        <v>3740</v>
      </c>
      <c r="C1888" s="319" t="s">
        <v>9092</v>
      </c>
    </row>
    <row r="1889" spans="1:3" ht="14.25" customHeight="1" x14ac:dyDescent="0.25">
      <c r="A1889" s="319">
        <v>6695</v>
      </c>
      <c r="B1889" s="319" t="s">
        <v>3741</v>
      </c>
      <c r="C1889" s="319" t="s">
        <v>9090</v>
      </c>
    </row>
    <row r="1890" spans="1:3" ht="14.25" customHeight="1" x14ac:dyDescent="0.25">
      <c r="A1890" s="319">
        <v>6696</v>
      </c>
      <c r="B1890" s="319" t="s">
        <v>3742</v>
      </c>
      <c r="C1890" s="319" t="s">
        <v>9091</v>
      </c>
    </row>
    <row r="1891" spans="1:3" ht="14.25" customHeight="1" x14ac:dyDescent="0.25">
      <c r="A1891" s="319">
        <v>6697</v>
      </c>
      <c r="B1891" s="319" t="s">
        <v>3725</v>
      </c>
      <c r="C1891" s="319" t="s">
        <v>9092</v>
      </c>
    </row>
    <row r="1892" spans="1:3" ht="14.25" customHeight="1" x14ac:dyDescent="0.25">
      <c r="A1892" s="319">
        <v>6698</v>
      </c>
      <c r="B1892" s="319" t="s">
        <v>2310</v>
      </c>
      <c r="C1892" s="319" t="s">
        <v>9081</v>
      </c>
    </row>
    <row r="1893" spans="1:3" ht="14.25" customHeight="1" x14ac:dyDescent="0.25">
      <c r="A1893" s="319">
        <v>6699</v>
      </c>
      <c r="B1893" s="319" t="s">
        <v>3743</v>
      </c>
      <c r="C1893" s="319" t="s">
        <v>9081</v>
      </c>
    </row>
    <row r="1894" spans="1:3" ht="14.25" customHeight="1" x14ac:dyDescent="0.25">
      <c r="A1894" s="319">
        <v>6701</v>
      </c>
      <c r="B1894" s="319" t="s">
        <v>3744</v>
      </c>
      <c r="C1894" s="319" t="s">
        <v>9087</v>
      </c>
    </row>
    <row r="1895" spans="1:3" ht="14.25" customHeight="1" x14ac:dyDescent="0.25">
      <c r="A1895" s="319">
        <v>6702</v>
      </c>
      <c r="B1895" s="319" t="s">
        <v>3745</v>
      </c>
      <c r="C1895" s="319" t="s">
        <v>9091</v>
      </c>
    </row>
    <row r="1896" spans="1:3" ht="14.25" customHeight="1" x14ac:dyDescent="0.25">
      <c r="A1896" s="319">
        <v>6703</v>
      </c>
      <c r="B1896" s="319" t="s">
        <v>3746</v>
      </c>
      <c r="C1896" s="319" t="s">
        <v>9091</v>
      </c>
    </row>
    <row r="1897" spans="1:3" ht="14.25" customHeight="1" x14ac:dyDescent="0.25">
      <c r="A1897" s="319">
        <v>6704</v>
      </c>
      <c r="B1897" s="319" t="s">
        <v>3747</v>
      </c>
      <c r="C1897" s="319" t="s">
        <v>9103</v>
      </c>
    </row>
    <row r="1898" spans="1:3" ht="14.25" customHeight="1" x14ac:dyDescent="0.25">
      <c r="A1898" s="319">
        <v>6705</v>
      </c>
      <c r="B1898" s="319" t="s">
        <v>3748</v>
      </c>
      <c r="C1898" s="319" t="s">
        <v>9091</v>
      </c>
    </row>
    <row r="1899" spans="1:3" ht="14.25" customHeight="1" x14ac:dyDescent="0.25">
      <c r="A1899" s="319">
        <v>6706</v>
      </c>
      <c r="B1899" s="319" t="s">
        <v>3749</v>
      </c>
      <c r="C1899" s="319" t="s">
        <v>9092</v>
      </c>
    </row>
    <row r="1900" spans="1:3" ht="14.25" customHeight="1" x14ac:dyDescent="0.25">
      <c r="A1900" s="319">
        <v>6708</v>
      </c>
      <c r="B1900" s="319" t="s">
        <v>3750</v>
      </c>
      <c r="C1900" s="319" t="s">
        <v>9092</v>
      </c>
    </row>
    <row r="1901" spans="1:3" ht="14.25" customHeight="1" x14ac:dyDescent="0.25">
      <c r="A1901" s="319">
        <v>6709</v>
      </c>
      <c r="B1901" s="319" t="s">
        <v>3751</v>
      </c>
      <c r="C1901" s="319" t="s">
        <v>9087</v>
      </c>
    </row>
    <row r="1902" spans="1:3" ht="14.25" customHeight="1" x14ac:dyDescent="0.25">
      <c r="A1902" s="319">
        <v>6710</v>
      </c>
      <c r="B1902" s="319" t="s">
        <v>3752</v>
      </c>
      <c r="C1902" s="319" t="s">
        <v>9087</v>
      </c>
    </row>
    <row r="1903" spans="1:3" ht="14.25" customHeight="1" x14ac:dyDescent="0.25">
      <c r="A1903" s="319">
        <v>6711</v>
      </c>
      <c r="B1903" s="319" t="s">
        <v>3753</v>
      </c>
      <c r="C1903" s="319" t="s">
        <v>9091</v>
      </c>
    </row>
    <row r="1904" spans="1:3" ht="14.25" customHeight="1" x14ac:dyDescent="0.25">
      <c r="A1904" s="319">
        <v>6712</v>
      </c>
      <c r="B1904" s="319" t="s">
        <v>3734</v>
      </c>
      <c r="C1904" s="319" t="s">
        <v>9087</v>
      </c>
    </row>
    <row r="1905" spans="1:3" ht="14.25" customHeight="1" x14ac:dyDescent="0.25">
      <c r="A1905" s="319">
        <v>6713</v>
      </c>
      <c r="B1905" s="319" t="s">
        <v>9993</v>
      </c>
      <c r="C1905" s="319" t="s">
        <v>9920</v>
      </c>
    </row>
    <row r="1906" spans="1:3" ht="14.25" customHeight="1" x14ac:dyDescent="0.25">
      <c r="A1906" s="319">
        <v>6714</v>
      </c>
      <c r="B1906" s="319" t="s">
        <v>3754</v>
      </c>
      <c r="C1906" s="319" t="s">
        <v>9091</v>
      </c>
    </row>
    <row r="1907" spans="1:3" ht="14.25" customHeight="1" x14ac:dyDescent="0.25">
      <c r="A1907" s="319">
        <v>6715</v>
      </c>
      <c r="B1907" s="319" t="s">
        <v>3755</v>
      </c>
      <c r="C1907" s="319" t="s">
        <v>9091</v>
      </c>
    </row>
    <row r="1908" spans="1:3" ht="14.25" customHeight="1" x14ac:dyDescent="0.25">
      <c r="A1908" s="319">
        <v>6716</v>
      </c>
      <c r="B1908" s="319" t="s">
        <v>3756</v>
      </c>
      <c r="C1908" s="319" t="s">
        <v>9090</v>
      </c>
    </row>
    <row r="1909" spans="1:3" ht="14.25" customHeight="1" x14ac:dyDescent="0.25">
      <c r="A1909" s="319">
        <v>6717</v>
      </c>
      <c r="B1909" s="319" t="s">
        <v>3757</v>
      </c>
      <c r="C1909" s="319" t="s">
        <v>9087</v>
      </c>
    </row>
    <row r="1910" spans="1:3" ht="14.25" customHeight="1" x14ac:dyDescent="0.25">
      <c r="A1910" s="319">
        <v>6718</v>
      </c>
      <c r="B1910" s="319" t="s">
        <v>3758</v>
      </c>
      <c r="C1910" s="319" t="s">
        <v>9092</v>
      </c>
    </row>
    <row r="1911" spans="1:3" ht="14.25" customHeight="1" x14ac:dyDescent="0.25">
      <c r="A1911" s="319">
        <v>6719</v>
      </c>
      <c r="B1911" s="319" t="s">
        <v>3759</v>
      </c>
      <c r="C1911" s="319" t="s">
        <v>9092</v>
      </c>
    </row>
    <row r="1912" spans="1:3" ht="14.25" customHeight="1" x14ac:dyDescent="0.25">
      <c r="A1912" s="319">
        <v>6720</v>
      </c>
      <c r="B1912" s="319" t="s">
        <v>3760</v>
      </c>
      <c r="C1912" s="319" t="s">
        <v>9087</v>
      </c>
    </row>
    <row r="1913" spans="1:3" ht="14.25" customHeight="1" x14ac:dyDescent="0.25">
      <c r="A1913" s="319">
        <v>6721</v>
      </c>
      <c r="B1913" s="319" t="s">
        <v>3761</v>
      </c>
      <c r="C1913" s="319" t="s">
        <v>9084</v>
      </c>
    </row>
    <row r="1914" spans="1:3" ht="14.25" customHeight="1" x14ac:dyDescent="0.25">
      <c r="A1914" s="319">
        <v>6722</v>
      </c>
      <c r="B1914" s="319" t="s">
        <v>3762</v>
      </c>
      <c r="C1914" s="319" t="s">
        <v>9087</v>
      </c>
    </row>
    <row r="1915" spans="1:3" ht="14.25" customHeight="1" x14ac:dyDescent="0.25">
      <c r="A1915" s="319">
        <v>6723</v>
      </c>
      <c r="B1915" s="319" t="s">
        <v>3763</v>
      </c>
      <c r="C1915" s="319" t="s">
        <v>9105</v>
      </c>
    </row>
    <row r="1916" spans="1:3" ht="14.25" customHeight="1" x14ac:dyDescent="0.25">
      <c r="A1916" s="319">
        <v>6725</v>
      </c>
      <c r="B1916" s="319" t="s">
        <v>9994</v>
      </c>
      <c r="C1916" s="319" t="s">
        <v>9920</v>
      </c>
    </row>
    <row r="1917" spans="1:3" ht="14.25" customHeight="1" x14ac:dyDescent="0.25">
      <c r="A1917" s="319">
        <v>6726</v>
      </c>
      <c r="B1917" s="319" t="s">
        <v>3764</v>
      </c>
      <c r="C1917" s="319" t="s">
        <v>9092</v>
      </c>
    </row>
    <row r="1918" spans="1:3" ht="14.25" customHeight="1" x14ac:dyDescent="0.25">
      <c r="A1918" s="319">
        <v>6727</v>
      </c>
      <c r="B1918" s="319" t="s">
        <v>3765</v>
      </c>
      <c r="C1918" s="319" t="s">
        <v>9087</v>
      </c>
    </row>
    <row r="1919" spans="1:3" ht="14.25" customHeight="1" x14ac:dyDescent="0.25">
      <c r="A1919" s="319">
        <v>6729</v>
      </c>
      <c r="B1919" s="319" t="s">
        <v>3514</v>
      </c>
      <c r="C1919" s="319" t="s">
        <v>9086</v>
      </c>
    </row>
    <row r="1920" spans="1:3" ht="14.25" customHeight="1" x14ac:dyDescent="0.25">
      <c r="A1920" s="319">
        <v>6730</v>
      </c>
      <c r="B1920" s="319" t="s">
        <v>9995</v>
      </c>
      <c r="C1920" s="319" t="s">
        <v>9920</v>
      </c>
    </row>
    <row r="1921" spans="1:3" ht="14.25" customHeight="1" x14ac:dyDescent="0.25">
      <c r="A1921" s="319">
        <v>6731</v>
      </c>
      <c r="B1921" s="319" t="s">
        <v>3766</v>
      </c>
      <c r="C1921" s="319" t="s">
        <v>9092</v>
      </c>
    </row>
    <row r="1922" spans="1:3" ht="14.25" customHeight="1" x14ac:dyDescent="0.25">
      <c r="A1922" s="319">
        <v>6732</v>
      </c>
      <c r="B1922" s="319" t="s">
        <v>3767</v>
      </c>
      <c r="C1922" s="319" t="s">
        <v>9081</v>
      </c>
    </row>
    <row r="1923" spans="1:3" ht="14.25" customHeight="1" x14ac:dyDescent="0.25">
      <c r="A1923" s="319">
        <v>6733</v>
      </c>
      <c r="B1923" s="319" t="s">
        <v>3768</v>
      </c>
      <c r="C1923" s="319" t="s">
        <v>9092</v>
      </c>
    </row>
    <row r="1924" spans="1:3" ht="14.25" customHeight="1" x14ac:dyDescent="0.25">
      <c r="A1924" s="319">
        <v>6734</v>
      </c>
      <c r="B1924" s="319" t="s">
        <v>3769</v>
      </c>
      <c r="C1924" s="319" t="s">
        <v>9092</v>
      </c>
    </row>
    <row r="1925" spans="1:3" ht="14.25" customHeight="1" x14ac:dyDescent="0.25">
      <c r="A1925" s="319">
        <v>6735</v>
      </c>
      <c r="B1925" s="319" t="s">
        <v>3770</v>
      </c>
      <c r="C1925" s="319" t="s">
        <v>9092</v>
      </c>
    </row>
    <row r="1926" spans="1:3" ht="14.25" customHeight="1" x14ac:dyDescent="0.25">
      <c r="A1926" s="319">
        <v>6736</v>
      </c>
      <c r="B1926" s="319" t="s">
        <v>3771</v>
      </c>
      <c r="C1926" s="319" t="s">
        <v>9092</v>
      </c>
    </row>
    <row r="1927" spans="1:3" ht="14.25" customHeight="1" x14ac:dyDescent="0.25">
      <c r="A1927" s="319">
        <v>6737</v>
      </c>
      <c r="B1927" s="319" t="s">
        <v>3772</v>
      </c>
      <c r="C1927" s="319" t="s">
        <v>9090</v>
      </c>
    </row>
    <row r="1928" spans="1:3" ht="14.25" customHeight="1" x14ac:dyDescent="0.25">
      <c r="A1928" s="319">
        <v>6738</v>
      </c>
      <c r="B1928" s="319" t="s">
        <v>3773</v>
      </c>
      <c r="C1928" s="319" t="s">
        <v>9091</v>
      </c>
    </row>
    <row r="1929" spans="1:3" ht="14.25" customHeight="1" x14ac:dyDescent="0.25">
      <c r="A1929" s="319">
        <v>6739</v>
      </c>
      <c r="B1929" s="319" t="s">
        <v>3774</v>
      </c>
      <c r="C1929" s="319" t="s">
        <v>9092</v>
      </c>
    </row>
    <row r="1930" spans="1:3" ht="14.25" customHeight="1" x14ac:dyDescent="0.25">
      <c r="A1930" s="319">
        <v>6741</v>
      </c>
      <c r="B1930" s="319" t="s">
        <v>3775</v>
      </c>
      <c r="C1930" s="319" t="s">
        <v>9090</v>
      </c>
    </row>
    <row r="1931" spans="1:3" ht="14.25" customHeight="1" x14ac:dyDescent="0.25">
      <c r="A1931" s="319">
        <v>6742</v>
      </c>
      <c r="B1931" s="319" t="s">
        <v>3776</v>
      </c>
      <c r="C1931" s="319" t="s">
        <v>9092</v>
      </c>
    </row>
    <row r="1932" spans="1:3" ht="14.25" customHeight="1" x14ac:dyDescent="0.25">
      <c r="A1932" s="319">
        <v>6743</v>
      </c>
      <c r="B1932" s="319" t="s">
        <v>3777</v>
      </c>
      <c r="C1932" s="319" t="s">
        <v>9090</v>
      </c>
    </row>
    <row r="1933" spans="1:3" ht="14.25" customHeight="1" x14ac:dyDescent="0.25">
      <c r="A1933" s="319">
        <v>6744</v>
      </c>
      <c r="B1933" s="319" t="s">
        <v>3778</v>
      </c>
      <c r="C1933" s="319" t="s">
        <v>9092</v>
      </c>
    </row>
    <row r="1934" spans="1:3" ht="14.25" customHeight="1" x14ac:dyDescent="0.25">
      <c r="A1934" s="319">
        <v>6745</v>
      </c>
      <c r="B1934" s="319" t="s">
        <v>3779</v>
      </c>
      <c r="C1934" s="319" t="s">
        <v>9092</v>
      </c>
    </row>
    <row r="1935" spans="1:3" ht="14.25" customHeight="1" x14ac:dyDescent="0.25">
      <c r="A1935" s="319">
        <v>6746</v>
      </c>
      <c r="B1935" s="319" t="s">
        <v>3780</v>
      </c>
      <c r="C1935" s="319" t="s">
        <v>9087</v>
      </c>
    </row>
    <row r="1936" spans="1:3" ht="14.25" customHeight="1" x14ac:dyDescent="0.25">
      <c r="A1936" s="319">
        <v>6747</v>
      </c>
      <c r="B1936" s="319" t="s">
        <v>3781</v>
      </c>
      <c r="C1936" s="319" t="s">
        <v>9081</v>
      </c>
    </row>
    <row r="1937" spans="1:3" ht="14.25" customHeight="1" x14ac:dyDescent="0.25">
      <c r="A1937" s="319">
        <v>6749</v>
      </c>
      <c r="B1937" s="319" t="s">
        <v>3782</v>
      </c>
      <c r="C1937" s="319" t="s">
        <v>9087</v>
      </c>
    </row>
    <row r="1938" spans="1:3" ht="14.25" customHeight="1" x14ac:dyDescent="0.25">
      <c r="A1938" s="319">
        <v>6751</v>
      </c>
      <c r="B1938" s="319" t="s">
        <v>3739</v>
      </c>
      <c r="C1938" s="319" t="s">
        <v>9090</v>
      </c>
    </row>
    <row r="1939" spans="1:3" ht="14.25" customHeight="1" x14ac:dyDescent="0.25">
      <c r="A1939" s="319">
        <v>6752</v>
      </c>
      <c r="B1939" s="319" t="s">
        <v>3783</v>
      </c>
      <c r="C1939" s="319" t="s">
        <v>9081</v>
      </c>
    </row>
    <row r="1940" spans="1:3" ht="14.25" customHeight="1" x14ac:dyDescent="0.25">
      <c r="A1940" s="319">
        <v>6753</v>
      </c>
      <c r="B1940" s="319" t="s">
        <v>3784</v>
      </c>
      <c r="C1940" s="319" t="s">
        <v>9091</v>
      </c>
    </row>
    <row r="1941" spans="1:3" ht="14.25" customHeight="1" x14ac:dyDescent="0.25">
      <c r="A1941" s="319">
        <v>6754</v>
      </c>
      <c r="B1941" s="319" t="s">
        <v>3745</v>
      </c>
      <c r="C1941" s="319" t="s">
        <v>9090</v>
      </c>
    </row>
    <row r="1942" spans="1:3" ht="14.25" customHeight="1" x14ac:dyDescent="0.25">
      <c r="A1942" s="319">
        <v>6755</v>
      </c>
      <c r="B1942" s="319" t="s">
        <v>3785</v>
      </c>
      <c r="C1942" s="319" t="s">
        <v>9091</v>
      </c>
    </row>
    <row r="1943" spans="1:3" ht="14.25" customHeight="1" x14ac:dyDescent="0.25">
      <c r="A1943" s="319">
        <v>6756</v>
      </c>
      <c r="B1943" s="319" t="s">
        <v>3786</v>
      </c>
      <c r="C1943" s="319" t="s">
        <v>9092</v>
      </c>
    </row>
    <row r="1944" spans="1:3" ht="14.25" customHeight="1" x14ac:dyDescent="0.25">
      <c r="A1944" s="319">
        <v>6757</v>
      </c>
      <c r="B1944" s="319" t="s">
        <v>3787</v>
      </c>
      <c r="C1944" s="319" t="s">
        <v>9092</v>
      </c>
    </row>
    <row r="1945" spans="1:3" ht="14.25" customHeight="1" x14ac:dyDescent="0.25">
      <c r="A1945" s="319">
        <v>6758</v>
      </c>
      <c r="B1945" s="319" t="s">
        <v>3788</v>
      </c>
      <c r="C1945" s="319" t="s">
        <v>9091</v>
      </c>
    </row>
    <row r="1946" spans="1:3" ht="14.25" customHeight="1" x14ac:dyDescent="0.25">
      <c r="A1946" s="319">
        <v>6759</v>
      </c>
      <c r="B1946" s="319" t="s">
        <v>3789</v>
      </c>
      <c r="C1946" s="319" t="s">
        <v>9092</v>
      </c>
    </row>
    <row r="1947" spans="1:3" ht="14.25" customHeight="1" x14ac:dyDescent="0.25">
      <c r="A1947" s="319">
        <v>6760</v>
      </c>
      <c r="B1947" s="319" t="s">
        <v>3790</v>
      </c>
      <c r="C1947" s="319" t="s">
        <v>9091</v>
      </c>
    </row>
    <row r="1948" spans="1:3" ht="14.25" customHeight="1" x14ac:dyDescent="0.25">
      <c r="A1948" s="319">
        <v>6761</v>
      </c>
      <c r="B1948" s="319" t="s">
        <v>3791</v>
      </c>
      <c r="C1948" s="319" t="s">
        <v>9091</v>
      </c>
    </row>
    <row r="1949" spans="1:3" ht="14.25" customHeight="1" x14ac:dyDescent="0.25">
      <c r="A1949" s="319">
        <v>6762</v>
      </c>
      <c r="B1949" s="319" t="s">
        <v>9996</v>
      </c>
      <c r="C1949" s="319" t="s">
        <v>9920</v>
      </c>
    </row>
    <row r="1950" spans="1:3" ht="14.25" customHeight="1" x14ac:dyDescent="0.25">
      <c r="A1950" s="319">
        <v>6765</v>
      </c>
      <c r="B1950" s="319" t="s">
        <v>3792</v>
      </c>
      <c r="C1950" s="319" t="s">
        <v>9091</v>
      </c>
    </row>
    <row r="1951" spans="1:3" ht="14.25" customHeight="1" x14ac:dyDescent="0.25">
      <c r="A1951" s="319">
        <v>6766</v>
      </c>
      <c r="B1951" s="319" t="s">
        <v>9997</v>
      </c>
      <c r="C1951" s="319" t="s">
        <v>9920</v>
      </c>
    </row>
    <row r="1952" spans="1:3" ht="14.25" customHeight="1" x14ac:dyDescent="0.25">
      <c r="A1952" s="319">
        <v>6767</v>
      </c>
      <c r="B1952" s="319" t="s">
        <v>3793</v>
      </c>
      <c r="C1952" s="319" t="s">
        <v>9092</v>
      </c>
    </row>
    <row r="1953" spans="1:3" ht="14.25" customHeight="1" x14ac:dyDescent="0.25">
      <c r="A1953" s="319">
        <v>6768</v>
      </c>
      <c r="B1953" s="319" t="s">
        <v>3794</v>
      </c>
      <c r="C1953" s="319" t="s">
        <v>9091</v>
      </c>
    </row>
    <row r="1954" spans="1:3" ht="14.25" customHeight="1" x14ac:dyDescent="0.25">
      <c r="A1954" s="319">
        <v>6769</v>
      </c>
      <c r="B1954" s="319" t="s">
        <v>3795</v>
      </c>
      <c r="C1954" s="319" t="s">
        <v>9092</v>
      </c>
    </row>
    <row r="1955" spans="1:3" ht="14.25" customHeight="1" x14ac:dyDescent="0.25">
      <c r="A1955" s="319">
        <v>6770</v>
      </c>
      <c r="B1955" s="319" t="s">
        <v>3796</v>
      </c>
      <c r="C1955" s="319" t="s">
        <v>9091</v>
      </c>
    </row>
    <row r="1956" spans="1:3" ht="14.25" customHeight="1" x14ac:dyDescent="0.25">
      <c r="A1956" s="319">
        <v>6771</v>
      </c>
      <c r="B1956" s="319" t="s">
        <v>3797</v>
      </c>
      <c r="C1956" s="319" t="s">
        <v>9092</v>
      </c>
    </row>
    <row r="1957" spans="1:3" ht="14.25" customHeight="1" x14ac:dyDescent="0.25">
      <c r="A1957" s="319">
        <v>6772</v>
      </c>
      <c r="B1957" s="319" t="s">
        <v>3798</v>
      </c>
      <c r="C1957" s="319" t="s">
        <v>9092</v>
      </c>
    </row>
    <row r="1958" spans="1:3" ht="14.25" customHeight="1" x14ac:dyDescent="0.25">
      <c r="A1958" s="319">
        <v>6773</v>
      </c>
      <c r="B1958" s="319" t="s">
        <v>3799</v>
      </c>
      <c r="C1958" s="319" t="s">
        <v>9092</v>
      </c>
    </row>
    <row r="1959" spans="1:3" ht="14.25" customHeight="1" x14ac:dyDescent="0.25">
      <c r="A1959" s="319">
        <v>6774</v>
      </c>
      <c r="B1959" s="319" t="s">
        <v>3800</v>
      </c>
      <c r="C1959" s="319" t="s">
        <v>9092</v>
      </c>
    </row>
    <row r="1960" spans="1:3" ht="14.25" customHeight="1" x14ac:dyDescent="0.25">
      <c r="A1960" s="319">
        <v>6775</v>
      </c>
      <c r="B1960" s="319" t="s">
        <v>3801</v>
      </c>
      <c r="C1960" s="319" t="s">
        <v>9092</v>
      </c>
    </row>
    <row r="1961" spans="1:3" ht="14.25" customHeight="1" x14ac:dyDescent="0.25">
      <c r="A1961" s="319">
        <v>6776</v>
      </c>
      <c r="B1961" s="319" t="s">
        <v>3802</v>
      </c>
      <c r="C1961" s="319" t="s">
        <v>9092</v>
      </c>
    </row>
    <row r="1962" spans="1:3" ht="14.25" customHeight="1" x14ac:dyDescent="0.25">
      <c r="A1962" s="319">
        <v>6777</v>
      </c>
      <c r="B1962" s="319" t="s">
        <v>3803</v>
      </c>
      <c r="C1962" s="319" t="s">
        <v>9092</v>
      </c>
    </row>
    <row r="1963" spans="1:3" ht="14.25" customHeight="1" x14ac:dyDescent="0.25">
      <c r="A1963" s="319">
        <v>6778</v>
      </c>
      <c r="B1963" s="319" t="s">
        <v>3804</v>
      </c>
      <c r="C1963" s="319" t="s">
        <v>9092</v>
      </c>
    </row>
    <row r="1964" spans="1:3" ht="14.25" customHeight="1" x14ac:dyDescent="0.25">
      <c r="A1964" s="319">
        <v>6779</v>
      </c>
      <c r="B1964" s="319" t="s">
        <v>3805</v>
      </c>
      <c r="C1964" s="319" t="s">
        <v>9092</v>
      </c>
    </row>
    <row r="1965" spans="1:3" ht="14.25" customHeight="1" x14ac:dyDescent="0.25">
      <c r="A1965" s="319">
        <v>6781</v>
      </c>
      <c r="B1965" s="319" t="s">
        <v>3806</v>
      </c>
      <c r="C1965" s="319" t="s">
        <v>9084</v>
      </c>
    </row>
    <row r="1966" spans="1:3" ht="14.25" customHeight="1" x14ac:dyDescent="0.25">
      <c r="A1966" s="319">
        <v>6782</v>
      </c>
      <c r="B1966" s="319" t="s">
        <v>3807</v>
      </c>
      <c r="C1966" s="319" t="s">
        <v>9092</v>
      </c>
    </row>
    <row r="1967" spans="1:3" ht="14.25" customHeight="1" x14ac:dyDescent="0.25">
      <c r="A1967" s="319">
        <v>6784</v>
      </c>
      <c r="B1967" s="319" t="s">
        <v>801</v>
      </c>
      <c r="C1967" s="319" t="s">
        <v>9081</v>
      </c>
    </row>
    <row r="1968" spans="1:3" ht="14.25" customHeight="1" x14ac:dyDescent="0.25">
      <c r="A1968" s="319">
        <v>6785</v>
      </c>
      <c r="B1968" s="319" t="s">
        <v>3703</v>
      </c>
      <c r="C1968" s="319" t="s">
        <v>9920</v>
      </c>
    </row>
    <row r="1969" spans="1:3" ht="14.25" customHeight="1" x14ac:dyDescent="0.25">
      <c r="A1969" s="319">
        <v>6788</v>
      </c>
      <c r="B1969" s="319" t="s">
        <v>3808</v>
      </c>
      <c r="C1969" s="319" t="s">
        <v>9091</v>
      </c>
    </row>
    <row r="1970" spans="1:3" ht="14.25" customHeight="1" x14ac:dyDescent="0.25">
      <c r="A1970" s="319">
        <v>6789</v>
      </c>
      <c r="B1970" s="319" t="s">
        <v>3809</v>
      </c>
      <c r="C1970" s="319" t="s">
        <v>9081</v>
      </c>
    </row>
    <row r="1971" spans="1:3" ht="14.25" customHeight="1" x14ac:dyDescent="0.25">
      <c r="A1971" s="319">
        <v>6790</v>
      </c>
      <c r="B1971" s="319" t="s">
        <v>1388</v>
      </c>
      <c r="C1971" s="319" t="s">
        <v>9081</v>
      </c>
    </row>
    <row r="1972" spans="1:3" ht="14.25" customHeight="1" x14ac:dyDescent="0.25">
      <c r="A1972" s="319">
        <v>6791</v>
      </c>
      <c r="B1972" s="319" t="s">
        <v>3810</v>
      </c>
      <c r="C1972" s="319" t="s">
        <v>9092</v>
      </c>
    </row>
    <row r="1973" spans="1:3" ht="14.25" customHeight="1" x14ac:dyDescent="0.25">
      <c r="A1973" s="319">
        <v>6792</v>
      </c>
      <c r="B1973" s="319" t="s">
        <v>3811</v>
      </c>
      <c r="C1973" s="319" t="s">
        <v>9092</v>
      </c>
    </row>
    <row r="1974" spans="1:3" ht="14.25" customHeight="1" x14ac:dyDescent="0.25">
      <c r="A1974" s="319">
        <v>6794</v>
      </c>
      <c r="B1974" s="319" t="s">
        <v>9396</v>
      </c>
      <c r="C1974" s="319" t="s">
        <v>9087</v>
      </c>
    </row>
    <row r="1975" spans="1:3" ht="14.25" customHeight="1" x14ac:dyDescent="0.25">
      <c r="A1975" s="319">
        <v>6795</v>
      </c>
      <c r="B1975" s="319" t="s">
        <v>3812</v>
      </c>
      <c r="C1975" s="319" t="s">
        <v>9091</v>
      </c>
    </row>
    <row r="1976" spans="1:3" ht="14.25" customHeight="1" x14ac:dyDescent="0.25">
      <c r="A1976" s="319">
        <v>6796</v>
      </c>
      <c r="B1976" s="319" t="s">
        <v>3813</v>
      </c>
      <c r="C1976" s="319" t="s">
        <v>9087</v>
      </c>
    </row>
    <row r="1977" spans="1:3" ht="14.25" customHeight="1" x14ac:dyDescent="0.25">
      <c r="A1977" s="319">
        <v>6797</v>
      </c>
      <c r="B1977" s="319" t="s">
        <v>3814</v>
      </c>
      <c r="C1977" s="319" t="s">
        <v>9081</v>
      </c>
    </row>
    <row r="1978" spans="1:3" ht="14.25" customHeight="1" x14ac:dyDescent="0.25">
      <c r="A1978" s="319">
        <v>6800</v>
      </c>
      <c r="B1978" s="319" t="s">
        <v>3815</v>
      </c>
      <c r="C1978" s="319" t="s">
        <v>9081</v>
      </c>
    </row>
    <row r="1979" spans="1:3" ht="14.25" customHeight="1" x14ac:dyDescent="0.25">
      <c r="A1979" s="319">
        <v>6801</v>
      </c>
      <c r="B1979" s="319" t="s">
        <v>3816</v>
      </c>
      <c r="C1979" s="319" t="s">
        <v>9087</v>
      </c>
    </row>
    <row r="1980" spans="1:3" ht="14.25" customHeight="1" x14ac:dyDescent="0.25">
      <c r="A1980" s="319">
        <v>6802</v>
      </c>
      <c r="B1980" s="319" t="s">
        <v>411</v>
      </c>
      <c r="C1980" s="319" t="s">
        <v>9084</v>
      </c>
    </row>
    <row r="1981" spans="1:3" ht="14.25" customHeight="1" x14ac:dyDescent="0.25">
      <c r="A1981" s="319">
        <v>6803</v>
      </c>
      <c r="B1981" s="319" t="s">
        <v>3817</v>
      </c>
      <c r="C1981" s="319" t="s">
        <v>9092</v>
      </c>
    </row>
    <row r="1982" spans="1:3" ht="14.25" customHeight="1" x14ac:dyDescent="0.25">
      <c r="A1982" s="319">
        <v>6804</v>
      </c>
      <c r="B1982" s="319" t="s">
        <v>3818</v>
      </c>
      <c r="C1982" s="319" t="s">
        <v>9092</v>
      </c>
    </row>
    <row r="1983" spans="1:3" ht="14.25" customHeight="1" x14ac:dyDescent="0.25">
      <c r="A1983" s="319">
        <v>6806</v>
      </c>
      <c r="B1983" s="319" t="s">
        <v>3819</v>
      </c>
      <c r="C1983" s="319" t="s">
        <v>9920</v>
      </c>
    </row>
    <row r="1984" spans="1:3" ht="14.25" customHeight="1" x14ac:dyDescent="0.25">
      <c r="A1984" s="319">
        <v>6807</v>
      </c>
      <c r="B1984" s="319" t="s">
        <v>3820</v>
      </c>
      <c r="C1984" s="319" t="s">
        <v>9081</v>
      </c>
    </row>
    <row r="1985" spans="1:3" ht="14.25" customHeight="1" x14ac:dyDescent="0.25">
      <c r="A1985" s="319">
        <v>6809</v>
      </c>
      <c r="B1985" s="319" t="s">
        <v>3821</v>
      </c>
      <c r="C1985" s="319" t="s">
        <v>9092</v>
      </c>
    </row>
    <row r="1986" spans="1:3" ht="14.25" customHeight="1" x14ac:dyDescent="0.25">
      <c r="A1986" s="319">
        <v>6810</v>
      </c>
      <c r="B1986" s="319" t="s">
        <v>3822</v>
      </c>
      <c r="C1986" s="319" t="s">
        <v>9091</v>
      </c>
    </row>
    <row r="1987" spans="1:3" ht="14.25" customHeight="1" x14ac:dyDescent="0.25">
      <c r="A1987" s="319">
        <v>6811</v>
      </c>
      <c r="B1987" s="319" t="s">
        <v>3823</v>
      </c>
      <c r="C1987" s="319" t="s">
        <v>9092</v>
      </c>
    </row>
    <row r="1988" spans="1:3" ht="14.25" customHeight="1" x14ac:dyDescent="0.25">
      <c r="A1988" s="319">
        <v>6812</v>
      </c>
      <c r="B1988" s="319" t="s">
        <v>3824</v>
      </c>
      <c r="C1988" s="319" t="s">
        <v>9092</v>
      </c>
    </row>
    <row r="1989" spans="1:3" ht="14.25" customHeight="1" x14ac:dyDescent="0.25">
      <c r="A1989" s="319">
        <v>6813</v>
      </c>
      <c r="B1989" s="319" t="s">
        <v>9397</v>
      </c>
      <c r="C1989" s="319" t="s">
        <v>9087</v>
      </c>
    </row>
    <row r="1990" spans="1:3" ht="14.25" customHeight="1" x14ac:dyDescent="0.25">
      <c r="A1990" s="319">
        <v>6814</v>
      </c>
      <c r="B1990" s="319" t="s">
        <v>9554</v>
      </c>
      <c r="C1990" s="319" t="s">
        <v>9090</v>
      </c>
    </row>
    <row r="1991" spans="1:3" ht="14.25" customHeight="1" x14ac:dyDescent="0.25">
      <c r="A1991" s="319">
        <v>6817</v>
      </c>
      <c r="B1991" s="319" t="s">
        <v>3324</v>
      </c>
      <c r="C1991" s="319" t="s">
        <v>9092</v>
      </c>
    </row>
    <row r="1992" spans="1:3" ht="14.25" customHeight="1" x14ac:dyDescent="0.25">
      <c r="A1992" s="319">
        <v>6818</v>
      </c>
      <c r="B1992" s="319" t="s">
        <v>3825</v>
      </c>
      <c r="C1992" s="319" t="s">
        <v>9087</v>
      </c>
    </row>
    <row r="1993" spans="1:3" ht="14.25" customHeight="1" x14ac:dyDescent="0.25">
      <c r="A1993" s="319">
        <v>6820</v>
      </c>
      <c r="B1993" s="319" t="s">
        <v>3826</v>
      </c>
      <c r="C1993" s="319" t="s">
        <v>9081</v>
      </c>
    </row>
    <row r="1994" spans="1:3" ht="14.25" customHeight="1" x14ac:dyDescent="0.25">
      <c r="A1994" s="319">
        <v>6821</v>
      </c>
      <c r="B1994" s="319" t="s">
        <v>3827</v>
      </c>
      <c r="C1994" s="319" t="s">
        <v>9092</v>
      </c>
    </row>
    <row r="1995" spans="1:3" ht="14.25" customHeight="1" x14ac:dyDescent="0.25">
      <c r="A1995" s="319">
        <v>6822</v>
      </c>
      <c r="B1995" s="319" t="s">
        <v>3828</v>
      </c>
      <c r="C1995" s="319" t="s">
        <v>9105</v>
      </c>
    </row>
    <row r="1996" spans="1:3" ht="14.25" customHeight="1" x14ac:dyDescent="0.25">
      <c r="A1996" s="319">
        <v>6823</v>
      </c>
      <c r="B1996" s="319" t="s">
        <v>3829</v>
      </c>
      <c r="C1996" s="319" t="s">
        <v>9092</v>
      </c>
    </row>
    <row r="1997" spans="1:3" ht="14.25" customHeight="1" x14ac:dyDescent="0.25">
      <c r="A1997" s="319">
        <v>6824</v>
      </c>
      <c r="B1997" s="319" t="s">
        <v>3830</v>
      </c>
      <c r="C1997" s="319" t="s">
        <v>9084</v>
      </c>
    </row>
    <row r="1998" spans="1:3" ht="14.25" customHeight="1" x14ac:dyDescent="0.25">
      <c r="A1998" s="319">
        <v>6826</v>
      </c>
      <c r="B1998" s="319" t="s">
        <v>9998</v>
      </c>
      <c r="C1998" s="319" t="s">
        <v>9920</v>
      </c>
    </row>
    <row r="1999" spans="1:3" ht="14.25" customHeight="1" x14ac:dyDescent="0.25">
      <c r="A1999" s="319">
        <v>6828</v>
      </c>
      <c r="B1999" s="319" t="s">
        <v>3831</v>
      </c>
      <c r="C1999" s="319" t="s">
        <v>9081</v>
      </c>
    </row>
    <row r="2000" spans="1:3" ht="14.25" customHeight="1" x14ac:dyDescent="0.25">
      <c r="A2000" s="319">
        <v>6829</v>
      </c>
      <c r="B2000" s="319" t="s">
        <v>3357</v>
      </c>
      <c r="C2000" s="319" t="s">
        <v>9920</v>
      </c>
    </row>
    <row r="2001" spans="1:3" ht="14.25" customHeight="1" x14ac:dyDescent="0.25">
      <c r="A2001" s="319">
        <v>6830</v>
      </c>
      <c r="B2001" s="319" t="s">
        <v>9999</v>
      </c>
      <c r="C2001" s="319" t="s">
        <v>9920</v>
      </c>
    </row>
    <row r="2002" spans="1:3" ht="14.25" customHeight="1" x14ac:dyDescent="0.25">
      <c r="A2002" s="319">
        <v>6831</v>
      </c>
      <c r="B2002" s="319" t="s">
        <v>3832</v>
      </c>
      <c r="C2002" s="319" t="s">
        <v>9087</v>
      </c>
    </row>
    <row r="2003" spans="1:3" ht="14.25" customHeight="1" x14ac:dyDescent="0.25">
      <c r="A2003" s="319">
        <v>6832</v>
      </c>
      <c r="B2003" s="319" t="s">
        <v>3833</v>
      </c>
      <c r="C2003" s="319" t="s">
        <v>9091</v>
      </c>
    </row>
    <row r="2004" spans="1:3" ht="14.25" customHeight="1" x14ac:dyDescent="0.25">
      <c r="A2004" s="319">
        <v>6833</v>
      </c>
      <c r="B2004" s="319" t="s">
        <v>10000</v>
      </c>
      <c r="C2004" s="319" t="s">
        <v>9920</v>
      </c>
    </row>
    <row r="2005" spans="1:3" ht="14.25" customHeight="1" x14ac:dyDescent="0.25">
      <c r="A2005" s="319">
        <v>6834</v>
      </c>
      <c r="B2005" s="319" t="s">
        <v>10001</v>
      </c>
      <c r="C2005" s="319" t="s">
        <v>9920</v>
      </c>
    </row>
    <row r="2006" spans="1:3" ht="14.25" customHeight="1" x14ac:dyDescent="0.25">
      <c r="A2006" s="319">
        <v>6835</v>
      </c>
      <c r="B2006" s="319" t="s">
        <v>10002</v>
      </c>
      <c r="C2006" s="319" t="s">
        <v>9920</v>
      </c>
    </row>
    <row r="2007" spans="1:3" ht="14.25" customHeight="1" x14ac:dyDescent="0.25">
      <c r="A2007" s="319">
        <v>6836</v>
      </c>
      <c r="B2007" s="319" t="s">
        <v>10003</v>
      </c>
      <c r="C2007" s="319" t="s">
        <v>9920</v>
      </c>
    </row>
    <row r="2008" spans="1:3" ht="14.25" customHeight="1" x14ac:dyDescent="0.25">
      <c r="A2008" s="319">
        <v>6837</v>
      </c>
      <c r="B2008" s="319" t="s">
        <v>3392</v>
      </c>
      <c r="C2008" s="319" t="s">
        <v>9092</v>
      </c>
    </row>
    <row r="2009" spans="1:3" ht="14.25" customHeight="1" x14ac:dyDescent="0.25">
      <c r="A2009" s="319">
        <v>6838</v>
      </c>
      <c r="B2009" s="319" t="s">
        <v>3834</v>
      </c>
      <c r="C2009" s="319" t="s">
        <v>9103</v>
      </c>
    </row>
    <row r="2010" spans="1:3" ht="14.25" customHeight="1" x14ac:dyDescent="0.25">
      <c r="A2010" s="319">
        <v>6839</v>
      </c>
      <c r="B2010" s="319" t="s">
        <v>3835</v>
      </c>
      <c r="C2010" s="319" t="s">
        <v>9092</v>
      </c>
    </row>
    <row r="2011" spans="1:3" ht="14.25" customHeight="1" x14ac:dyDescent="0.25">
      <c r="A2011" s="319">
        <v>6841</v>
      </c>
      <c r="B2011" s="319" t="s">
        <v>9944</v>
      </c>
      <c r="C2011" s="319" t="s">
        <v>9920</v>
      </c>
    </row>
    <row r="2012" spans="1:3" ht="14.25" customHeight="1" x14ac:dyDescent="0.25">
      <c r="A2012" s="319">
        <v>6842</v>
      </c>
      <c r="B2012" s="319" t="s">
        <v>3836</v>
      </c>
      <c r="C2012" s="319" t="s">
        <v>9092</v>
      </c>
    </row>
    <row r="2013" spans="1:3" ht="14.25" customHeight="1" x14ac:dyDescent="0.25">
      <c r="A2013" s="319">
        <v>6843</v>
      </c>
      <c r="B2013" s="319" t="s">
        <v>3837</v>
      </c>
      <c r="C2013" s="319" t="s">
        <v>9091</v>
      </c>
    </row>
    <row r="2014" spans="1:3" ht="14.25" customHeight="1" x14ac:dyDescent="0.25">
      <c r="A2014" s="319">
        <v>6844</v>
      </c>
      <c r="B2014" s="319" t="s">
        <v>3344</v>
      </c>
      <c r="C2014" s="319" t="s">
        <v>9091</v>
      </c>
    </row>
    <row r="2015" spans="1:3" ht="14.25" customHeight="1" x14ac:dyDescent="0.25">
      <c r="A2015" s="319">
        <v>6846</v>
      </c>
      <c r="B2015" s="319" t="s">
        <v>3838</v>
      </c>
      <c r="C2015" s="319" t="s">
        <v>9920</v>
      </c>
    </row>
    <row r="2016" spans="1:3" ht="14.25" customHeight="1" x14ac:dyDescent="0.25">
      <c r="A2016" s="319">
        <v>6847</v>
      </c>
      <c r="B2016" s="319" t="s">
        <v>3839</v>
      </c>
      <c r="C2016" s="319" t="s">
        <v>9092</v>
      </c>
    </row>
    <row r="2017" spans="1:3" ht="14.25" customHeight="1" x14ac:dyDescent="0.25">
      <c r="A2017" s="319">
        <v>6848</v>
      </c>
      <c r="B2017" s="319" t="s">
        <v>3840</v>
      </c>
      <c r="C2017" s="319" t="s">
        <v>9087</v>
      </c>
    </row>
    <row r="2018" spans="1:3" ht="14.25" customHeight="1" x14ac:dyDescent="0.25">
      <c r="A2018" s="319">
        <v>6849</v>
      </c>
      <c r="B2018" s="319" t="s">
        <v>3841</v>
      </c>
      <c r="C2018" s="319" t="s">
        <v>9091</v>
      </c>
    </row>
    <row r="2019" spans="1:3" ht="14.25" customHeight="1" x14ac:dyDescent="0.25">
      <c r="A2019" s="319">
        <v>6850</v>
      </c>
      <c r="B2019" s="319" t="s">
        <v>3729</v>
      </c>
      <c r="C2019" s="319" t="s">
        <v>9081</v>
      </c>
    </row>
    <row r="2020" spans="1:3" ht="14.25" customHeight="1" x14ac:dyDescent="0.25">
      <c r="A2020" s="319">
        <v>6851</v>
      </c>
      <c r="B2020" s="319" t="s">
        <v>3842</v>
      </c>
      <c r="C2020" s="319" t="s">
        <v>9092</v>
      </c>
    </row>
    <row r="2021" spans="1:3" ht="14.25" customHeight="1" x14ac:dyDescent="0.25">
      <c r="A2021" s="319">
        <v>6852</v>
      </c>
      <c r="B2021" s="319" t="s">
        <v>3843</v>
      </c>
      <c r="C2021" s="319" t="s">
        <v>9092</v>
      </c>
    </row>
    <row r="2022" spans="1:3" ht="14.25" customHeight="1" x14ac:dyDescent="0.25">
      <c r="A2022" s="319">
        <v>6853</v>
      </c>
      <c r="B2022" s="319" t="s">
        <v>3844</v>
      </c>
      <c r="C2022" s="319" t="s">
        <v>9091</v>
      </c>
    </row>
    <row r="2023" spans="1:3" ht="14.25" customHeight="1" x14ac:dyDescent="0.25">
      <c r="A2023" s="319">
        <v>6854</v>
      </c>
      <c r="B2023" s="319" t="s">
        <v>2306</v>
      </c>
      <c r="C2023" s="319" t="s">
        <v>9105</v>
      </c>
    </row>
    <row r="2024" spans="1:3" ht="14.25" customHeight="1" x14ac:dyDescent="0.25">
      <c r="A2024" s="319">
        <v>6855</v>
      </c>
      <c r="B2024" s="319" t="s">
        <v>3845</v>
      </c>
      <c r="C2024" s="319" t="s">
        <v>9920</v>
      </c>
    </row>
    <row r="2025" spans="1:3" ht="14.25" customHeight="1" x14ac:dyDescent="0.25">
      <c r="A2025" s="319">
        <v>6856</v>
      </c>
      <c r="B2025" s="319" t="s">
        <v>3846</v>
      </c>
      <c r="C2025" s="319" t="s">
        <v>9092</v>
      </c>
    </row>
    <row r="2026" spans="1:3" ht="14.25" customHeight="1" x14ac:dyDescent="0.25">
      <c r="A2026" s="319">
        <v>6857</v>
      </c>
      <c r="B2026" s="319" t="s">
        <v>3847</v>
      </c>
      <c r="C2026" s="319" t="s">
        <v>9920</v>
      </c>
    </row>
    <row r="2027" spans="1:3" ht="14.25" customHeight="1" x14ac:dyDescent="0.25">
      <c r="A2027" s="319">
        <v>6858</v>
      </c>
      <c r="B2027" s="319" t="s">
        <v>10004</v>
      </c>
      <c r="C2027" s="319" t="s">
        <v>9920</v>
      </c>
    </row>
    <row r="2028" spans="1:3" ht="14.25" customHeight="1" x14ac:dyDescent="0.25">
      <c r="A2028" s="319">
        <v>6859</v>
      </c>
      <c r="B2028" s="319" t="s">
        <v>3848</v>
      </c>
      <c r="C2028" s="319" t="s">
        <v>9092</v>
      </c>
    </row>
    <row r="2029" spans="1:3" ht="14.25" customHeight="1" x14ac:dyDescent="0.25">
      <c r="A2029" s="319">
        <v>6860</v>
      </c>
      <c r="B2029" s="319" t="s">
        <v>3849</v>
      </c>
      <c r="C2029" s="319" t="s">
        <v>9092</v>
      </c>
    </row>
    <row r="2030" spans="1:3" ht="14.25" customHeight="1" x14ac:dyDescent="0.25">
      <c r="A2030" s="319">
        <v>6861</v>
      </c>
      <c r="B2030" s="319" t="s">
        <v>3850</v>
      </c>
      <c r="C2030" s="319" t="s">
        <v>9092</v>
      </c>
    </row>
    <row r="2031" spans="1:3" ht="14.25" customHeight="1" x14ac:dyDescent="0.25">
      <c r="A2031" s="319">
        <v>6862</v>
      </c>
      <c r="B2031" s="319" t="s">
        <v>10005</v>
      </c>
      <c r="C2031" s="319" t="s">
        <v>9920</v>
      </c>
    </row>
    <row r="2032" spans="1:3" ht="14.25" customHeight="1" x14ac:dyDescent="0.25">
      <c r="A2032" s="319">
        <v>6863</v>
      </c>
      <c r="B2032" s="319" t="s">
        <v>3851</v>
      </c>
      <c r="C2032" s="319" t="s">
        <v>9090</v>
      </c>
    </row>
    <row r="2033" spans="1:3" ht="14.25" customHeight="1" x14ac:dyDescent="0.25">
      <c r="A2033" s="319">
        <v>6864</v>
      </c>
      <c r="B2033" s="319" t="s">
        <v>3852</v>
      </c>
      <c r="C2033" s="319" t="s">
        <v>9092</v>
      </c>
    </row>
    <row r="2034" spans="1:3" ht="14.25" customHeight="1" x14ac:dyDescent="0.25">
      <c r="A2034" s="319">
        <v>6865</v>
      </c>
      <c r="B2034" s="319" t="s">
        <v>3853</v>
      </c>
      <c r="C2034" s="319" t="s">
        <v>9092</v>
      </c>
    </row>
    <row r="2035" spans="1:3" ht="14.25" customHeight="1" x14ac:dyDescent="0.25">
      <c r="A2035" s="319">
        <v>6866</v>
      </c>
      <c r="B2035" s="319" t="s">
        <v>3854</v>
      </c>
      <c r="C2035" s="319" t="s">
        <v>9092</v>
      </c>
    </row>
    <row r="2036" spans="1:3" ht="14.25" customHeight="1" x14ac:dyDescent="0.25">
      <c r="A2036" s="319">
        <v>6867</v>
      </c>
      <c r="B2036" s="319" t="s">
        <v>3855</v>
      </c>
      <c r="C2036" s="319" t="s">
        <v>9092</v>
      </c>
    </row>
    <row r="2037" spans="1:3" ht="14.25" customHeight="1" x14ac:dyDescent="0.25">
      <c r="A2037" s="319">
        <v>6868</v>
      </c>
      <c r="B2037" s="319" t="s">
        <v>3856</v>
      </c>
      <c r="C2037" s="319" t="s">
        <v>9092</v>
      </c>
    </row>
    <row r="2038" spans="1:3" ht="14.25" customHeight="1" x14ac:dyDescent="0.25">
      <c r="A2038" s="319">
        <v>6869</v>
      </c>
      <c r="B2038" s="319" t="s">
        <v>3857</v>
      </c>
      <c r="C2038" s="319" t="s">
        <v>9092</v>
      </c>
    </row>
    <row r="2039" spans="1:3" ht="14.25" customHeight="1" x14ac:dyDescent="0.25">
      <c r="A2039" s="319">
        <v>6871</v>
      </c>
      <c r="B2039" s="319" t="s">
        <v>10006</v>
      </c>
      <c r="C2039" s="319" t="s">
        <v>9920</v>
      </c>
    </row>
    <row r="2040" spans="1:3" ht="14.25" customHeight="1" x14ac:dyDescent="0.25">
      <c r="A2040" s="319">
        <v>6872</v>
      </c>
      <c r="B2040" s="319" t="s">
        <v>10007</v>
      </c>
      <c r="C2040" s="319" t="s">
        <v>9920</v>
      </c>
    </row>
    <row r="2041" spans="1:3" ht="14.25" customHeight="1" x14ac:dyDescent="0.25">
      <c r="A2041" s="319">
        <v>6873</v>
      </c>
      <c r="B2041" s="319" t="s">
        <v>10008</v>
      </c>
      <c r="C2041" s="319" t="s">
        <v>9920</v>
      </c>
    </row>
    <row r="2042" spans="1:3" ht="14.25" customHeight="1" x14ac:dyDescent="0.25">
      <c r="A2042" s="319">
        <v>6874</v>
      </c>
      <c r="B2042" s="319" t="s">
        <v>3858</v>
      </c>
      <c r="C2042" s="319" t="s">
        <v>9087</v>
      </c>
    </row>
    <row r="2043" spans="1:3" ht="14.25" customHeight="1" x14ac:dyDescent="0.25">
      <c r="A2043" s="319">
        <v>6875</v>
      </c>
      <c r="B2043" s="319" t="s">
        <v>3859</v>
      </c>
      <c r="C2043" s="319" t="s">
        <v>9087</v>
      </c>
    </row>
    <row r="2044" spans="1:3" ht="14.25" customHeight="1" x14ac:dyDescent="0.25">
      <c r="A2044" s="319">
        <v>6876</v>
      </c>
      <c r="B2044" s="319" t="s">
        <v>3860</v>
      </c>
      <c r="C2044" s="319" t="s">
        <v>9087</v>
      </c>
    </row>
    <row r="2045" spans="1:3" ht="14.25" customHeight="1" x14ac:dyDescent="0.25">
      <c r="A2045" s="319">
        <v>6877</v>
      </c>
      <c r="B2045" s="319" t="s">
        <v>9398</v>
      </c>
      <c r="C2045" s="319" t="s">
        <v>9087</v>
      </c>
    </row>
    <row r="2046" spans="1:3" ht="14.25" customHeight="1" x14ac:dyDescent="0.25">
      <c r="A2046" s="319">
        <v>6878</v>
      </c>
      <c r="B2046" s="319" t="s">
        <v>9399</v>
      </c>
      <c r="C2046" s="319" t="s">
        <v>9087</v>
      </c>
    </row>
    <row r="2047" spans="1:3" ht="14.25" customHeight="1" x14ac:dyDescent="0.25">
      <c r="A2047" s="319">
        <v>6879</v>
      </c>
      <c r="B2047" s="319" t="s">
        <v>3642</v>
      </c>
      <c r="C2047" s="319" t="s">
        <v>9920</v>
      </c>
    </row>
    <row r="2048" spans="1:3" ht="14.25" customHeight="1" x14ac:dyDescent="0.25">
      <c r="A2048" s="319">
        <v>6880</v>
      </c>
      <c r="B2048" s="319" t="s">
        <v>10009</v>
      </c>
      <c r="C2048" s="319" t="s">
        <v>9920</v>
      </c>
    </row>
    <row r="2049" spans="1:3" ht="14.25" customHeight="1" x14ac:dyDescent="0.25">
      <c r="A2049" s="319">
        <v>6881</v>
      </c>
      <c r="B2049" s="319" t="s">
        <v>3861</v>
      </c>
      <c r="C2049" s="319" t="s">
        <v>9081</v>
      </c>
    </row>
    <row r="2050" spans="1:3" ht="14.25" customHeight="1" x14ac:dyDescent="0.25">
      <c r="A2050" s="319">
        <v>6882</v>
      </c>
      <c r="B2050" s="319" t="s">
        <v>3862</v>
      </c>
      <c r="C2050" s="319" t="s">
        <v>9081</v>
      </c>
    </row>
    <row r="2051" spans="1:3" ht="14.25" customHeight="1" x14ac:dyDescent="0.25">
      <c r="A2051" s="319">
        <v>6883</v>
      </c>
      <c r="B2051" s="319" t="s">
        <v>9400</v>
      </c>
      <c r="C2051" s="319" t="s">
        <v>9087</v>
      </c>
    </row>
    <row r="2052" spans="1:3" ht="14.25" customHeight="1" x14ac:dyDescent="0.25">
      <c r="A2052" s="319">
        <v>6884</v>
      </c>
      <c r="B2052" s="319" t="s">
        <v>3344</v>
      </c>
      <c r="C2052" s="319" t="s">
        <v>9920</v>
      </c>
    </row>
    <row r="2053" spans="1:3" ht="14.25" customHeight="1" x14ac:dyDescent="0.25">
      <c r="A2053" s="319">
        <v>6885</v>
      </c>
      <c r="B2053" s="319" t="s">
        <v>3863</v>
      </c>
      <c r="C2053" s="319" t="s">
        <v>9092</v>
      </c>
    </row>
    <row r="2054" spans="1:3" ht="14.25" customHeight="1" x14ac:dyDescent="0.25">
      <c r="A2054" s="319">
        <v>6886</v>
      </c>
      <c r="B2054" s="319" t="s">
        <v>3864</v>
      </c>
      <c r="C2054" s="319" t="s">
        <v>9092</v>
      </c>
    </row>
    <row r="2055" spans="1:3" ht="14.25" customHeight="1" x14ac:dyDescent="0.25">
      <c r="A2055" s="319">
        <v>6887</v>
      </c>
      <c r="B2055" s="319" t="s">
        <v>10010</v>
      </c>
      <c r="C2055" s="319" t="s">
        <v>9920</v>
      </c>
    </row>
    <row r="2056" spans="1:3" ht="14.25" customHeight="1" x14ac:dyDescent="0.25">
      <c r="A2056" s="319">
        <v>6889</v>
      </c>
      <c r="B2056" s="319" t="s">
        <v>3865</v>
      </c>
      <c r="C2056" s="319" t="s">
        <v>9091</v>
      </c>
    </row>
    <row r="2057" spans="1:3" ht="14.25" customHeight="1" x14ac:dyDescent="0.25">
      <c r="A2057" s="319">
        <v>6890</v>
      </c>
      <c r="B2057" s="319" t="s">
        <v>3866</v>
      </c>
      <c r="C2057" s="319" t="s">
        <v>9084</v>
      </c>
    </row>
    <row r="2058" spans="1:3" ht="14.25" customHeight="1" x14ac:dyDescent="0.25">
      <c r="A2058" s="319">
        <v>6891</v>
      </c>
      <c r="B2058" s="319" t="s">
        <v>3867</v>
      </c>
      <c r="C2058" s="319" t="s">
        <v>9090</v>
      </c>
    </row>
    <row r="2059" spans="1:3" ht="14.25" customHeight="1" x14ac:dyDescent="0.25">
      <c r="A2059" s="319">
        <v>6892</v>
      </c>
      <c r="B2059" s="319" t="s">
        <v>3868</v>
      </c>
      <c r="C2059" s="319" t="s">
        <v>9092</v>
      </c>
    </row>
    <row r="2060" spans="1:3" ht="14.25" customHeight="1" x14ac:dyDescent="0.25">
      <c r="A2060" s="319">
        <v>6893</v>
      </c>
      <c r="B2060" s="319" t="s">
        <v>3869</v>
      </c>
      <c r="C2060" s="319" t="s">
        <v>9091</v>
      </c>
    </row>
    <row r="2061" spans="1:3" ht="14.25" customHeight="1" x14ac:dyDescent="0.25">
      <c r="A2061" s="319">
        <v>6894</v>
      </c>
      <c r="B2061" s="319" t="s">
        <v>9925</v>
      </c>
      <c r="C2061" s="319" t="s">
        <v>9920</v>
      </c>
    </row>
    <row r="2062" spans="1:3" ht="14.25" customHeight="1" x14ac:dyDescent="0.25">
      <c r="A2062" s="319">
        <v>6896</v>
      </c>
      <c r="B2062" s="319" t="s">
        <v>3870</v>
      </c>
      <c r="C2062" s="319" t="s">
        <v>9920</v>
      </c>
    </row>
    <row r="2063" spans="1:3" ht="14.25" customHeight="1" x14ac:dyDescent="0.25">
      <c r="A2063" s="319">
        <v>6897</v>
      </c>
      <c r="B2063" s="319" t="s">
        <v>3790</v>
      </c>
      <c r="C2063" s="319" t="s">
        <v>9092</v>
      </c>
    </row>
    <row r="2064" spans="1:3" ht="14.25" customHeight="1" x14ac:dyDescent="0.25">
      <c r="A2064" s="319">
        <v>6898</v>
      </c>
      <c r="B2064" s="319" t="s">
        <v>10011</v>
      </c>
      <c r="C2064" s="319" t="s">
        <v>9920</v>
      </c>
    </row>
    <row r="2065" spans="1:3" ht="14.25" customHeight="1" x14ac:dyDescent="0.25">
      <c r="A2065" s="319">
        <v>6900</v>
      </c>
      <c r="B2065" s="319" t="s">
        <v>10012</v>
      </c>
      <c r="C2065" s="319" t="s">
        <v>9920</v>
      </c>
    </row>
    <row r="2066" spans="1:3" ht="14.25" customHeight="1" x14ac:dyDescent="0.25">
      <c r="A2066" s="319">
        <v>6901</v>
      </c>
      <c r="B2066" s="319" t="s">
        <v>10013</v>
      </c>
      <c r="C2066" s="319" t="s">
        <v>9920</v>
      </c>
    </row>
    <row r="2067" spans="1:3" ht="14.25" customHeight="1" x14ac:dyDescent="0.25">
      <c r="A2067" s="319">
        <v>6902</v>
      </c>
      <c r="B2067" s="319" t="s">
        <v>3871</v>
      </c>
      <c r="C2067" s="319" t="s">
        <v>9087</v>
      </c>
    </row>
    <row r="2068" spans="1:3" ht="14.25" customHeight="1" x14ac:dyDescent="0.25">
      <c r="A2068" s="319">
        <v>6903</v>
      </c>
      <c r="B2068" s="319" t="s">
        <v>3872</v>
      </c>
      <c r="C2068" s="319" t="s">
        <v>9090</v>
      </c>
    </row>
    <row r="2069" spans="1:3" ht="14.25" customHeight="1" x14ac:dyDescent="0.25">
      <c r="A2069" s="319">
        <v>6904</v>
      </c>
      <c r="B2069" s="319" t="s">
        <v>3873</v>
      </c>
      <c r="C2069" s="319" t="s">
        <v>9103</v>
      </c>
    </row>
    <row r="2070" spans="1:3" ht="14.25" customHeight="1" x14ac:dyDescent="0.25">
      <c r="A2070" s="319">
        <v>6905</v>
      </c>
      <c r="B2070" s="319" t="s">
        <v>3874</v>
      </c>
      <c r="C2070" s="319" t="s">
        <v>9092</v>
      </c>
    </row>
    <row r="2071" spans="1:3" ht="14.25" customHeight="1" x14ac:dyDescent="0.25">
      <c r="A2071" s="319">
        <v>6906</v>
      </c>
      <c r="B2071" s="319" t="s">
        <v>3875</v>
      </c>
      <c r="C2071" s="319" t="s">
        <v>9092</v>
      </c>
    </row>
    <row r="2072" spans="1:3" ht="14.25" customHeight="1" x14ac:dyDescent="0.25">
      <c r="A2072" s="319">
        <v>6907</v>
      </c>
      <c r="B2072" s="319" t="s">
        <v>10014</v>
      </c>
      <c r="C2072" s="319" t="s">
        <v>9920</v>
      </c>
    </row>
    <row r="2073" spans="1:3" ht="14.25" customHeight="1" x14ac:dyDescent="0.25">
      <c r="A2073" s="319">
        <v>6908</v>
      </c>
      <c r="B2073" s="319" t="s">
        <v>3876</v>
      </c>
      <c r="C2073" s="319" t="s">
        <v>9092</v>
      </c>
    </row>
    <row r="2074" spans="1:3" ht="14.25" customHeight="1" x14ac:dyDescent="0.25">
      <c r="A2074" s="319">
        <v>6909</v>
      </c>
      <c r="B2074" s="319" t="s">
        <v>3877</v>
      </c>
      <c r="C2074" s="319" t="s">
        <v>9106</v>
      </c>
    </row>
    <row r="2075" spans="1:3" ht="14.25" customHeight="1" x14ac:dyDescent="0.25">
      <c r="A2075" s="319">
        <v>6910</v>
      </c>
      <c r="B2075" s="319" t="s">
        <v>3878</v>
      </c>
      <c r="C2075" s="319" t="s">
        <v>9092</v>
      </c>
    </row>
    <row r="2076" spans="1:3" ht="14.25" customHeight="1" x14ac:dyDescent="0.25">
      <c r="A2076" s="319">
        <v>6911</v>
      </c>
      <c r="B2076" s="319" t="s">
        <v>3879</v>
      </c>
      <c r="C2076" s="319" t="s">
        <v>9090</v>
      </c>
    </row>
    <row r="2077" spans="1:3" ht="14.25" customHeight="1" x14ac:dyDescent="0.25">
      <c r="A2077" s="319">
        <v>6912</v>
      </c>
      <c r="B2077" s="319" t="s">
        <v>10015</v>
      </c>
      <c r="C2077" s="319" t="s">
        <v>9920</v>
      </c>
    </row>
    <row r="2078" spans="1:3" ht="14.25" customHeight="1" x14ac:dyDescent="0.25">
      <c r="A2078" s="319">
        <v>6913</v>
      </c>
      <c r="B2078" s="319" t="s">
        <v>3880</v>
      </c>
      <c r="C2078" s="319" t="s">
        <v>9090</v>
      </c>
    </row>
    <row r="2079" spans="1:3" ht="14.25" customHeight="1" x14ac:dyDescent="0.25">
      <c r="A2079" s="319">
        <v>6915</v>
      </c>
      <c r="B2079" s="319" t="s">
        <v>3881</v>
      </c>
      <c r="C2079" s="319" t="s">
        <v>9092</v>
      </c>
    </row>
    <row r="2080" spans="1:3" ht="14.25" customHeight="1" x14ac:dyDescent="0.25">
      <c r="A2080" s="319">
        <v>6916</v>
      </c>
      <c r="B2080" s="319" t="s">
        <v>3882</v>
      </c>
      <c r="C2080" s="319" t="s">
        <v>9092</v>
      </c>
    </row>
    <row r="2081" spans="1:3" ht="14.25" customHeight="1" x14ac:dyDescent="0.25">
      <c r="A2081" s="319">
        <v>6917</v>
      </c>
      <c r="B2081" s="319" t="s">
        <v>10016</v>
      </c>
      <c r="C2081" s="319" t="s">
        <v>9920</v>
      </c>
    </row>
    <row r="2082" spans="1:3" ht="14.25" customHeight="1" x14ac:dyDescent="0.25">
      <c r="A2082" s="319">
        <v>6919</v>
      </c>
      <c r="B2082" s="319" t="s">
        <v>3883</v>
      </c>
      <c r="C2082" s="319" t="s">
        <v>9092</v>
      </c>
    </row>
    <row r="2083" spans="1:3" ht="14.25" customHeight="1" x14ac:dyDescent="0.25">
      <c r="A2083" s="319">
        <v>6920</v>
      </c>
      <c r="B2083" s="319" t="s">
        <v>3884</v>
      </c>
      <c r="C2083" s="319" t="s">
        <v>9092</v>
      </c>
    </row>
    <row r="2084" spans="1:3" ht="14.25" customHeight="1" x14ac:dyDescent="0.25">
      <c r="A2084" s="319">
        <v>6921</v>
      </c>
      <c r="B2084" s="319" t="s">
        <v>1929</v>
      </c>
      <c r="C2084" s="319" t="s">
        <v>9087</v>
      </c>
    </row>
    <row r="2085" spans="1:3" ht="14.25" customHeight="1" x14ac:dyDescent="0.25">
      <c r="A2085" s="319">
        <v>6922</v>
      </c>
      <c r="B2085" s="319" t="s">
        <v>3885</v>
      </c>
      <c r="C2085" s="319" t="s">
        <v>9081</v>
      </c>
    </row>
    <row r="2086" spans="1:3" ht="14.25" customHeight="1" x14ac:dyDescent="0.25">
      <c r="A2086" s="319">
        <v>6923</v>
      </c>
      <c r="B2086" s="319" t="s">
        <v>3886</v>
      </c>
      <c r="C2086" s="319" t="s">
        <v>9091</v>
      </c>
    </row>
    <row r="2087" spans="1:3" ht="14.25" customHeight="1" x14ac:dyDescent="0.25">
      <c r="A2087" s="319">
        <v>6925</v>
      </c>
      <c r="B2087" s="319" t="s">
        <v>3887</v>
      </c>
      <c r="C2087" s="319" t="s">
        <v>9090</v>
      </c>
    </row>
    <row r="2088" spans="1:3" ht="14.25" customHeight="1" x14ac:dyDescent="0.25">
      <c r="A2088" s="319">
        <v>6926</v>
      </c>
      <c r="B2088" s="319" t="s">
        <v>10017</v>
      </c>
      <c r="C2088" s="319" t="s">
        <v>9920</v>
      </c>
    </row>
    <row r="2089" spans="1:3" ht="14.25" customHeight="1" x14ac:dyDescent="0.25">
      <c r="A2089" s="319">
        <v>6927</v>
      </c>
      <c r="B2089" s="319" t="s">
        <v>3888</v>
      </c>
      <c r="C2089" s="319" t="s">
        <v>9091</v>
      </c>
    </row>
    <row r="2090" spans="1:3" ht="14.25" customHeight="1" x14ac:dyDescent="0.25">
      <c r="A2090" s="319">
        <v>6928</v>
      </c>
      <c r="B2090" s="319" t="s">
        <v>10018</v>
      </c>
      <c r="C2090" s="319" t="s">
        <v>9920</v>
      </c>
    </row>
    <row r="2091" spans="1:3" ht="14.25" customHeight="1" x14ac:dyDescent="0.25">
      <c r="A2091" s="319">
        <v>6929</v>
      </c>
      <c r="B2091" s="319" t="s">
        <v>10019</v>
      </c>
      <c r="C2091" s="319" t="s">
        <v>9920</v>
      </c>
    </row>
    <row r="2092" spans="1:3" ht="14.25" customHeight="1" x14ac:dyDescent="0.25">
      <c r="A2092" s="319">
        <v>6930</v>
      </c>
      <c r="B2092" s="319" t="s">
        <v>3889</v>
      </c>
      <c r="C2092" s="319" t="s">
        <v>9092</v>
      </c>
    </row>
    <row r="2093" spans="1:3" ht="14.25" customHeight="1" x14ac:dyDescent="0.25">
      <c r="A2093" s="319">
        <v>6931</v>
      </c>
      <c r="B2093" s="319" t="s">
        <v>3890</v>
      </c>
      <c r="C2093" s="319" t="s">
        <v>9092</v>
      </c>
    </row>
    <row r="2094" spans="1:3" ht="14.25" customHeight="1" x14ac:dyDescent="0.25">
      <c r="A2094" s="319">
        <v>6932</v>
      </c>
      <c r="B2094" s="319" t="s">
        <v>3891</v>
      </c>
      <c r="C2094" s="319" t="s">
        <v>9092</v>
      </c>
    </row>
    <row r="2095" spans="1:3" ht="14.25" customHeight="1" x14ac:dyDescent="0.25">
      <c r="A2095" s="319">
        <v>6933</v>
      </c>
      <c r="B2095" s="319" t="s">
        <v>10020</v>
      </c>
      <c r="C2095" s="319" t="s">
        <v>9920</v>
      </c>
    </row>
    <row r="2096" spans="1:3" ht="14.25" customHeight="1" x14ac:dyDescent="0.25">
      <c r="A2096" s="319">
        <v>6934</v>
      </c>
      <c r="B2096" s="319" t="s">
        <v>9554</v>
      </c>
      <c r="C2096" s="319" t="s">
        <v>9092</v>
      </c>
    </row>
    <row r="2097" spans="1:3" ht="14.25" customHeight="1" x14ac:dyDescent="0.25">
      <c r="A2097" s="319">
        <v>6935</v>
      </c>
      <c r="B2097" s="319" t="s">
        <v>3892</v>
      </c>
      <c r="C2097" s="319" t="s">
        <v>9092</v>
      </c>
    </row>
    <row r="2098" spans="1:3" ht="14.25" customHeight="1" x14ac:dyDescent="0.25">
      <c r="A2098" s="319">
        <v>6936</v>
      </c>
      <c r="B2098" s="319" t="s">
        <v>3893</v>
      </c>
      <c r="C2098" s="319" t="s">
        <v>9081</v>
      </c>
    </row>
    <row r="2099" spans="1:3" ht="14.25" customHeight="1" x14ac:dyDescent="0.25">
      <c r="A2099" s="319">
        <v>6937</v>
      </c>
      <c r="B2099" s="319" t="s">
        <v>3894</v>
      </c>
      <c r="C2099" s="319" t="s">
        <v>9092</v>
      </c>
    </row>
    <row r="2100" spans="1:3" ht="14.25" customHeight="1" x14ac:dyDescent="0.25">
      <c r="A2100" s="319">
        <v>6938</v>
      </c>
      <c r="B2100" s="319" t="s">
        <v>3895</v>
      </c>
      <c r="C2100" s="319" t="s">
        <v>9092</v>
      </c>
    </row>
    <row r="2101" spans="1:3" ht="14.25" customHeight="1" x14ac:dyDescent="0.25">
      <c r="A2101" s="319">
        <v>6939</v>
      </c>
      <c r="B2101" s="319" t="s">
        <v>3896</v>
      </c>
      <c r="C2101" s="319" t="s">
        <v>9092</v>
      </c>
    </row>
    <row r="2102" spans="1:3" ht="14.25" customHeight="1" x14ac:dyDescent="0.25">
      <c r="A2102" s="319">
        <v>6940</v>
      </c>
      <c r="B2102" s="319" t="s">
        <v>3897</v>
      </c>
      <c r="C2102" s="319" t="s">
        <v>9092</v>
      </c>
    </row>
    <row r="2103" spans="1:3" ht="14.25" customHeight="1" x14ac:dyDescent="0.25">
      <c r="A2103" s="319">
        <v>6941</v>
      </c>
      <c r="B2103" s="319" t="s">
        <v>3898</v>
      </c>
      <c r="C2103" s="319" t="s">
        <v>9092</v>
      </c>
    </row>
    <row r="2104" spans="1:3" ht="14.25" customHeight="1" x14ac:dyDescent="0.25">
      <c r="A2104" s="319">
        <v>6942</v>
      </c>
      <c r="B2104" s="319" t="s">
        <v>3505</v>
      </c>
      <c r="C2104" s="319" t="s">
        <v>9920</v>
      </c>
    </row>
    <row r="2105" spans="1:3" ht="14.25" customHeight="1" x14ac:dyDescent="0.25">
      <c r="A2105" s="319">
        <v>6943</v>
      </c>
      <c r="B2105" s="319" t="s">
        <v>3899</v>
      </c>
      <c r="C2105" s="319" t="s">
        <v>9092</v>
      </c>
    </row>
    <row r="2106" spans="1:3" ht="14.25" customHeight="1" x14ac:dyDescent="0.25">
      <c r="A2106" s="319">
        <v>6944</v>
      </c>
      <c r="B2106" s="319" t="s">
        <v>3900</v>
      </c>
      <c r="C2106" s="319" t="s">
        <v>9092</v>
      </c>
    </row>
    <row r="2107" spans="1:3" ht="14.25" customHeight="1" x14ac:dyDescent="0.25">
      <c r="A2107" s="319">
        <v>6945</v>
      </c>
      <c r="B2107" s="319" t="s">
        <v>10021</v>
      </c>
      <c r="C2107" s="319" t="s">
        <v>9920</v>
      </c>
    </row>
    <row r="2108" spans="1:3" ht="14.25" customHeight="1" x14ac:dyDescent="0.25">
      <c r="A2108" s="319">
        <v>6946</v>
      </c>
      <c r="B2108" s="319" t="s">
        <v>1186</v>
      </c>
      <c r="C2108" s="319" t="s">
        <v>9920</v>
      </c>
    </row>
    <row r="2109" spans="1:3" ht="14.25" customHeight="1" x14ac:dyDescent="0.25">
      <c r="A2109" s="319">
        <v>6947</v>
      </c>
      <c r="B2109" s="319" t="s">
        <v>3901</v>
      </c>
      <c r="C2109" s="319" t="s">
        <v>9090</v>
      </c>
    </row>
    <row r="2110" spans="1:3" ht="14.25" customHeight="1" x14ac:dyDescent="0.25">
      <c r="A2110" s="319">
        <v>6948</v>
      </c>
      <c r="B2110" s="319" t="s">
        <v>3902</v>
      </c>
      <c r="C2110" s="319" t="s">
        <v>9092</v>
      </c>
    </row>
    <row r="2111" spans="1:3" ht="14.25" customHeight="1" x14ac:dyDescent="0.25">
      <c r="A2111" s="319">
        <v>6949</v>
      </c>
      <c r="B2111" s="319" t="s">
        <v>3903</v>
      </c>
      <c r="C2111" s="319" t="s">
        <v>9091</v>
      </c>
    </row>
    <row r="2112" spans="1:3" ht="14.25" customHeight="1" x14ac:dyDescent="0.25">
      <c r="A2112" s="319">
        <v>6951</v>
      </c>
      <c r="B2112" s="319" t="s">
        <v>10022</v>
      </c>
      <c r="C2112" s="319" t="s">
        <v>9920</v>
      </c>
    </row>
    <row r="2113" spans="1:3" ht="14.25" customHeight="1" x14ac:dyDescent="0.25">
      <c r="A2113" s="319">
        <v>6952</v>
      </c>
      <c r="B2113" s="319" t="s">
        <v>3904</v>
      </c>
      <c r="C2113" s="319" t="s">
        <v>9091</v>
      </c>
    </row>
    <row r="2114" spans="1:3" ht="14.25" customHeight="1" x14ac:dyDescent="0.25">
      <c r="A2114" s="319">
        <v>6953</v>
      </c>
      <c r="B2114" s="319" t="s">
        <v>3905</v>
      </c>
      <c r="C2114" s="319" t="s">
        <v>9092</v>
      </c>
    </row>
    <row r="2115" spans="1:3" ht="14.25" customHeight="1" x14ac:dyDescent="0.25">
      <c r="A2115" s="319">
        <v>6954</v>
      </c>
      <c r="B2115" s="319" t="s">
        <v>3906</v>
      </c>
      <c r="C2115" s="319" t="s">
        <v>9920</v>
      </c>
    </row>
    <row r="2116" spans="1:3" ht="14.25" customHeight="1" x14ac:dyDescent="0.25">
      <c r="A2116" s="319">
        <v>6955</v>
      </c>
      <c r="B2116" s="319" t="s">
        <v>3907</v>
      </c>
      <c r="C2116" s="319" t="s">
        <v>9092</v>
      </c>
    </row>
    <row r="2117" spans="1:3" ht="14.25" customHeight="1" x14ac:dyDescent="0.25">
      <c r="A2117" s="319">
        <v>6956</v>
      </c>
      <c r="B2117" s="319" t="s">
        <v>3495</v>
      </c>
      <c r="C2117" s="319" t="s">
        <v>9081</v>
      </c>
    </row>
    <row r="2118" spans="1:3" ht="14.25" customHeight="1" x14ac:dyDescent="0.25">
      <c r="A2118" s="319">
        <v>6958</v>
      </c>
      <c r="B2118" s="319" t="s">
        <v>3908</v>
      </c>
      <c r="C2118" s="319" t="s">
        <v>9081</v>
      </c>
    </row>
    <row r="2119" spans="1:3" ht="14.25" customHeight="1" x14ac:dyDescent="0.25">
      <c r="A2119" s="319">
        <v>6959</v>
      </c>
      <c r="B2119" s="319" t="s">
        <v>10023</v>
      </c>
      <c r="C2119" s="319" t="s">
        <v>9920</v>
      </c>
    </row>
    <row r="2120" spans="1:3" ht="14.25" customHeight="1" x14ac:dyDescent="0.25">
      <c r="A2120" s="319">
        <v>6960</v>
      </c>
      <c r="B2120" s="319" t="s">
        <v>3894</v>
      </c>
      <c r="C2120" s="319" t="s">
        <v>9092</v>
      </c>
    </row>
    <row r="2121" spans="1:3" ht="14.25" customHeight="1" x14ac:dyDescent="0.25">
      <c r="A2121" s="319">
        <v>6961</v>
      </c>
      <c r="B2121" s="319" t="s">
        <v>3909</v>
      </c>
      <c r="C2121" s="319" t="s">
        <v>9092</v>
      </c>
    </row>
    <row r="2122" spans="1:3" ht="14.25" customHeight="1" x14ac:dyDescent="0.25">
      <c r="A2122" s="319">
        <v>6962</v>
      </c>
      <c r="B2122" s="319" t="s">
        <v>3910</v>
      </c>
      <c r="C2122" s="319" t="s">
        <v>9091</v>
      </c>
    </row>
    <row r="2123" spans="1:3" ht="14.25" customHeight="1" x14ac:dyDescent="0.25">
      <c r="A2123" s="319">
        <v>6963</v>
      </c>
      <c r="B2123" s="319" t="s">
        <v>3911</v>
      </c>
      <c r="C2123" s="319" t="s">
        <v>9090</v>
      </c>
    </row>
    <row r="2124" spans="1:3" ht="14.25" customHeight="1" x14ac:dyDescent="0.25">
      <c r="A2124" s="319">
        <v>6964</v>
      </c>
      <c r="B2124" s="319" t="s">
        <v>3912</v>
      </c>
      <c r="C2124" s="319" t="s">
        <v>9091</v>
      </c>
    </row>
    <row r="2125" spans="1:3" ht="14.25" customHeight="1" x14ac:dyDescent="0.25">
      <c r="A2125" s="319">
        <v>6965</v>
      </c>
      <c r="B2125" s="319" t="s">
        <v>2461</v>
      </c>
      <c r="C2125" s="319" t="s">
        <v>9092</v>
      </c>
    </row>
    <row r="2126" spans="1:3" ht="14.25" customHeight="1" x14ac:dyDescent="0.25">
      <c r="A2126" s="319">
        <v>6966</v>
      </c>
      <c r="B2126" s="319" t="s">
        <v>3913</v>
      </c>
      <c r="C2126" s="319" t="s">
        <v>9091</v>
      </c>
    </row>
    <row r="2127" spans="1:3" ht="14.25" customHeight="1" x14ac:dyDescent="0.25">
      <c r="A2127" s="319">
        <v>6967</v>
      </c>
      <c r="B2127" s="319" t="s">
        <v>3524</v>
      </c>
      <c r="C2127" s="319" t="s">
        <v>9091</v>
      </c>
    </row>
    <row r="2128" spans="1:3" ht="14.25" customHeight="1" x14ac:dyDescent="0.25">
      <c r="A2128" s="319">
        <v>6968</v>
      </c>
      <c r="B2128" s="319" t="s">
        <v>3535</v>
      </c>
      <c r="C2128" s="319" t="s">
        <v>9920</v>
      </c>
    </row>
    <row r="2129" spans="1:3" ht="14.25" customHeight="1" x14ac:dyDescent="0.25">
      <c r="A2129" s="319">
        <v>6969</v>
      </c>
      <c r="B2129" s="319" t="s">
        <v>3914</v>
      </c>
      <c r="C2129" s="319" t="s">
        <v>9090</v>
      </c>
    </row>
    <row r="2130" spans="1:3" ht="14.25" customHeight="1" x14ac:dyDescent="0.25">
      <c r="A2130" s="319">
        <v>6970</v>
      </c>
      <c r="B2130" s="319" t="s">
        <v>3915</v>
      </c>
      <c r="C2130" s="319" t="s">
        <v>9092</v>
      </c>
    </row>
    <row r="2131" spans="1:3" ht="14.25" customHeight="1" x14ac:dyDescent="0.25">
      <c r="A2131" s="319">
        <v>6971</v>
      </c>
      <c r="B2131" s="319" t="s">
        <v>3916</v>
      </c>
      <c r="C2131" s="319" t="s">
        <v>9920</v>
      </c>
    </row>
    <row r="2132" spans="1:3" ht="14.25" customHeight="1" x14ac:dyDescent="0.25">
      <c r="A2132" s="319">
        <v>6972</v>
      </c>
      <c r="B2132" s="319" t="s">
        <v>3917</v>
      </c>
      <c r="C2132" s="319" t="s">
        <v>9092</v>
      </c>
    </row>
    <row r="2133" spans="1:3" ht="14.25" customHeight="1" x14ac:dyDescent="0.25">
      <c r="A2133" s="319">
        <v>6973</v>
      </c>
      <c r="B2133" s="319" t="s">
        <v>3918</v>
      </c>
      <c r="C2133" s="319" t="s">
        <v>9092</v>
      </c>
    </row>
    <row r="2134" spans="1:3" ht="14.25" customHeight="1" x14ac:dyDescent="0.25">
      <c r="A2134" s="319">
        <v>6974</v>
      </c>
      <c r="B2134" s="319" t="s">
        <v>3919</v>
      </c>
      <c r="C2134" s="319" t="s">
        <v>9092</v>
      </c>
    </row>
    <row r="2135" spans="1:3" ht="14.25" customHeight="1" x14ac:dyDescent="0.25">
      <c r="A2135" s="319">
        <v>6975</v>
      </c>
      <c r="B2135" s="319" t="s">
        <v>10024</v>
      </c>
      <c r="C2135" s="319" t="s">
        <v>9920</v>
      </c>
    </row>
    <row r="2136" spans="1:3" ht="14.25" customHeight="1" x14ac:dyDescent="0.25">
      <c r="A2136" s="319">
        <v>6976</v>
      </c>
      <c r="B2136" s="319" t="s">
        <v>10025</v>
      </c>
      <c r="C2136" s="319" t="s">
        <v>9920</v>
      </c>
    </row>
    <row r="2137" spans="1:3" ht="14.25" customHeight="1" x14ac:dyDescent="0.25">
      <c r="A2137" s="319">
        <v>6977</v>
      </c>
      <c r="B2137" s="319" t="s">
        <v>3920</v>
      </c>
      <c r="C2137" s="319" t="s">
        <v>9092</v>
      </c>
    </row>
    <row r="2138" spans="1:3" ht="14.25" customHeight="1" x14ac:dyDescent="0.25">
      <c r="A2138" s="319">
        <v>6978</v>
      </c>
      <c r="B2138" s="319" t="s">
        <v>3921</v>
      </c>
      <c r="C2138" s="319" t="s">
        <v>9091</v>
      </c>
    </row>
    <row r="2139" spans="1:3" ht="14.25" customHeight="1" x14ac:dyDescent="0.25">
      <c r="A2139" s="319">
        <v>6979</v>
      </c>
      <c r="B2139" s="319" t="s">
        <v>3922</v>
      </c>
      <c r="C2139" s="319" t="s">
        <v>9092</v>
      </c>
    </row>
    <row r="2140" spans="1:3" ht="14.25" customHeight="1" x14ac:dyDescent="0.25">
      <c r="A2140" s="319">
        <v>6980</v>
      </c>
      <c r="B2140" s="319" t="s">
        <v>3923</v>
      </c>
      <c r="C2140" s="319" t="s">
        <v>9091</v>
      </c>
    </row>
    <row r="2141" spans="1:3" ht="14.25" customHeight="1" x14ac:dyDescent="0.25">
      <c r="A2141" s="319">
        <v>6981</v>
      </c>
      <c r="B2141" s="319" t="s">
        <v>10026</v>
      </c>
      <c r="C2141" s="319" t="s">
        <v>9920</v>
      </c>
    </row>
    <row r="2142" spans="1:3" ht="14.25" customHeight="1" x14ac:dyDescent="0.25">
      <c r="A2142" s="319">
        <v>6982</v>
      </c>
      <c r="B2142" s="319" t="s">
        <v>10027</v>
      </c>
      <c r="C2142" s="319" t="s">
        <v>9920</v>
      </c>
    </row>
    <row r="2143" spans="1:3" ht="14.25" customHeight="1" x14ac:dyDescent="0.25">
      <c r="A2143" s="319">
        <v>6983</v>
      </c>
      <c r="B2143" s="319" t="s">
        <v>3924</v>
      </c>
      <c r="C2143" s="319" t="s">
        <v>9091</v>
      </c>
    </row>
    <row r="2144" spans="1:3" ht="14.25" customHeight="1" x14ac:dyDescent="0.25">
      <c r="A2144" s="319">
        <v>6985</v>
      </c>
      <c r="B2144" s="319" t="s">
        <v>3847</v>
      </c>
      <c r="C2144" s="319" t="s">
        <v>9091</v>
      </c>
    </row>
    <row r="2145" spans="1:3" ht="14.25" customHeight="1" x14ac:dyDescent="0.25">
      <c r="A2145" s="319">
        <v>6986</v>
      </c>
      <c r="B2145" s="319" t="s">
        <v>3727</v>
      </c>
      <c r="C2145" s="319" t="s">
        <v>9920</v>
      </c>
    </row>
    <row r="2146" spans="1:3" ht="14.25" customHeight="1" x14ac:dyDescent="0.25">
      <c r="A2146" s="319">
        <v>6987</v>
      </c>
      <c r="B2146" s="319" t="s">
        <v>10028</v>
      </c>
      <c r="C2146" s="319" t="s">
        <v>9920</v>
      </c>
    </row>
    <row r="2147" spans="1:3" ht="14.25" customHeight="1" x14ac:dyDescent="0.25">
      <c r="A2147" s="319">
        <v>6988</v>
      </c>
      <c r="B2147" s="319" t="s">
        <v>3925</v>
      </c>
      <c r="C2147" s="319" t="s">
        <v>9081</v>
      </c>
    </row>
    <row r="2148" spans="1:3" ht="14.25" customHeight="1" x14ac:dyDescent="0.25">
      <c r="A2148" s="319">
        <v>6989</v>
      </c>
      <c r="B2148" s="319" t="s">
        <v>3582</v>
      </c>
      <c r="C2148" s="319" t="s">
        <v>9081</v>
      </c>
    </row>
    <row r="2149" spans="1:3" ht="14.25" customHeight="1" x14ac:dyDescent="0.25">
      <c r="A2149" s="319">
        <v>6990</v>
      </c>
      <c r="B2149" s="319" t="s">
        <v>3926</v>
      </c>
      <c r="C2149" s="319" t="s">
        <v>9084</v>
      </c>
    </row>
    <row r="2150" spans="1:3" ht="14.25" customHeight="1" x14ac:dyDescent="0.25">
      <c r="A2150" s="319">
        <v>6991</v>
      </c>
      <c r="B2150" s="319" t="s">
        <v>2427</v>
      </c>
      <c r="C2150" s="319" t="s">
        <v>9920</v>
      </c>
    </row>
    <row r="2151" spans="1:3" ht="14.25" customHeight="1" x14ac:dyDescent="0.25">
      <c r="A2151" s="319">
        <v>6992</v>
      </c>
      <c r="B2151" s="319" t="s">
        <v>3927</v>
      </c>
      <c r="C2151" s="319" t="s">
        <v>9092</v>
      </c>
    </row>
    <row r="2152" spans="1:3" ht="14.25" customHeight="1" x14ac:dyDescent="0.25">
      <c r="A2152" s="319">
        <v>6993</v>
      </c>
      <c r="B2152" s="319" t="s">
        <v>3928</v>
      </c>
      <c r="C2152" s="319" t="s">
        <v>9092</v>
      </c>
    </row>
    <row r="2153" spans="1:3" ht="14.25" customHeight="1" x14ac:dyDescent="0.25">
      <c r="A2153" s="319">
        <v>6994</v>
      </c>
      <c r="B2153" s="319" t="s">
        <v>3929</v>
      </c>
      <c r="C2153" s="319" t="s">
        <v>9092</v>
      </c>
    </row>
    <row r="2154" spans="1:3" ht="14.25" customHeight="1" x14ac:dyDescent="0.25">
      <c r="A2154" s="319">
        <v>6995</v>
      </c>
      <c r="B2154" s="319" t="s">
        <v>3741</v>
      </c>
      <c r="C2154" s="319" t="s">
        <v>9090</v>
      </c>
    </row>
    <row r="2155" spans="1:3" ht="14.25" customHeight="1" x14ac:dyDescent="0.25">
      <c r="A2155" s="319">
        <v>6996</v>
      </c>
      <c r="B2155" s="319" t="s">
        <v>3930</v>
      </c>
      <c r="C2155" s="319" t="s">
        <v>9092</v>
      </c>
    </row>
    <row r="2156" spans="1:3" ht="14.25" customHeight="1" x14ac:dyDescent="0.25">
      <c r="A2156" s="319">
        <v>6997</v>
      </c>
      <c r="B2156" s="319" t="s">
        <v>3931</v>
      </c>
      <c r="C2156" s="319" t="s">
        <v>9091</v>
      </c>
    </row>
    <row r="2157" spans="1:3" ht="14.25" customHeight="1" x14ac:dyDescent="0.25">
      <c r="A2157" s="319">
        <v>6998</v>
      </c>
      <c r="B2157" s="319" t="s">
        <v>3932</v>
      </c>
      <c r="C2157" s="319" t="s">
        <v>9106</v>
      </c>
    </row>
    <row r="2158" spans="1:3" ht="14.25" customHeight="1" x14ac:dyDescent="0.25">
      <c r="A2158" s="319">
        <v>6999</v>
      </c>
      <c r="B2158" s="319" t="s">
        <v>10029</v>
      </c>
      <c r="C2158" s="319" t="s">
        <v>9920</v>
      </c>
    </row>
    <row r="2159" spans="1:3" ht="14.25" customHeight="1" x14ac:dyDescent="0.25">
      <c r="A2159" s="319">
        <v>7000</v>
      </c>
      <c r="B2159" s="319" t="s">
        <v>3933</v>
      </c>
      <c r="C2159" s="319" t="s">
        <v>9087</v>
      </c>
    </row>
    <row r="2160" spans="1:3" ht="14.25" customHeight="1" x14ac:dyDescent="0.25">
      <c r="A2160" s="319">
        <v>7001</v>
      </c>
      <c r="B2160" s="319" t="s">
        <v>3934</v>
      </c>
      <c r="C2160" s="319" t="s">
        <v>9092</v>
      </c>
    </row>
    <row r="2161" spans="1:3" ht="14.25" customHeight="1" x14ac:dyDescent="0.25">
      <c r="A2161" s="319">
        <v>7002</v>
      </c>
      <c r="B2161" s="319" t="s">
        <v>10030</v>
      </c>
      <c r="C2161" s="319" t="s">
        <v>9920</v>
      </c>
    </row>
    <row r="2162" spans="1:3" ht="14.25" customHeight="1" x14ac:dyDescent="0.25">
      <c r="A2162" s="319">
        <v>7003</v>
      </c>
      <c r="B2162" s="319" t="s">
        <v>10031</v>
      </c>
      <c r="C2162" s="319" t="s">
        <v>9920</v>
      </c>
    </row>
    <row r="2163" spans="1:3" ht="14.25" customHeight="1" x14ac:dyDescent="0.25">
      <c r="A2163" s="319">
        <v>7004</v>
      </c>
      <c r="B2163" s="319" t="s">
        <v>3357</v>
      </c>
      <c r="C2163" s="319" t="s">
        <v>9920</v>
      </c>
    </row>
    <row r="2164" spans="1:3" ht="14.25" customHeight="1" x14ac:dyDescent="0.25">
      <c r="A2164" s="319">
        <v>7005</v>
      </c>
      <c r="B2164" s="319" t="s">
        <v>10032</v>
      </c>
      <c r="C2164" s="319" t="s">
        <v>9920</v>
      </c>
    </row>
    <row r="2165" spans="1:3" ht="14.25" customHeight="1" x14ac:dyDescent="0.25">
      <c r="A2165" s="319">
        <v>7006</v>
      </c>
      <c r="B2165" s="319" t="s">
        <v>10033</v>
      </c>
      <c r="C2165" s="319" t="s">
        <v>9920</v>
      </c>
    </row>
    <row r="2166" spans="1:3" ht="14.25" customHeight="1" x14ac:dyDescent="0.25">
      <c r="A2166" s="319">
        <v>7007</v>
      </c>
      <c r="B2166" s="319" t="s">
        <v>3357</v>
      </c>
      <c r="C2166" s="319" t="s">
        <v>9090</v>
      </c>
    </row>
    <row r="2167" spans="1:3" ht="14.25" customHeight="1" x14ac:dyDescent="0.25">
      <c r="A2167" s="319">
        <v>7008</v>
      </c>
      <c r="B2167" s="319" t="s">
        <v>3935</v>
      </c>
      <c r="C2167" s="319" t="s">
        <v>9920</v>
      </c>
    </row>
    <row r="2168" spans="1:3" ht="14.25" customHeight="1" x14ac:dyDescent="0.25">
      <c r="A2168" s="319">
        <v>7010</v>
      </c>
      <c r="B2168" s="319" t="s">
        <v>10034</v>
      </c>
      <c r="C2168" s="319" t="s">
        <v>9920</v>
      </c>
    </row>
    <row r="2169" spans="1:3" ht="14.25" customHeight="1" x14ac:dyDescent="0.25">
      <c r="A2169" s="319">
        <v>7011</v>
      </c>
      <c r="B2169" s="319" t="s">
        <v>10035</v>
      </c>
      <c r="C2169" s="319" t="s">
        <v>9920</v>
      </c>
    </row>
    <row r="2170" spans="1:3" ht="14.25" customHeight="1" x14ac:dyDescent="0.25">
      <c r="A2170" s="319">
        <v>7012</v>
      </c>
      <c r="B2170" s="319" t="s">
        <v>3936</v>
      </c>
      <c r="C2170" s="319" t="s">
        <v>9092</v>
      </c>
    </row>
    <row r="2171" spans="1:3" ht="14.25" customHeight="1" x14ac:dyDescent="0.25">
      <c r="A2171" s="319">
        <v>7013</v>
      </c>
      <c r="B2171" s="319" t="s">
        <v>3937</v>
      </c>
      <c r="C2171" s="319" t="s">
        <v>9090</v>
      </c>
    </row>
    <row r="2172" spans="1:3" ht="14.25" customHeight="1" x14ac:dyDescent="0.25">
      <c r="A2172" s="319">
        <v>7014</v>
      </c>
      <c r="B2172" s="319" t="s">
        <v>10036</v>
      </c>
      <c r="C2172" s="319" t="s">
        <v>9920</v>
      </c>
    </row>
    <row r="2173" spans="1:3" ht="14.25" customHeight="1" x14ac:dyDescent="0.25">
      <c r="A2173" s="319">
        <v>7016</v>
      </c>
      <c r="B2173" s="319" t="s">
        <v>3512</v>
      </c>
      <c r="C2173" s="319" t="s">
        <v>9920</v>
      </c>
    </row>
    <row r="2174" spans="1:3" ht="14.25" customHeight="1" x14ac:dyDescent="0.25">
      <c r="A2174" s="319">
        <v>7017</v>
      </c>
      <c r="B2174" s="319" t="s">
        <v>3938</v>
      </c>
      <c r="C2174" s="319" t="s">
        <v>9092</v>
      </c>
    </row>
    <row r="2175" spans="1:3" ht="14.25" customHeight="1" x14ac:dyDescent="0.25">
      <c r="A2175" s="319">
        <v>7018</v>
      </c>
      <c r="B2175" s="319" t="s">
        <v>3939</v>
      </c>
      <c r="C2175" s="319" t="s">
        <v>9087</v>
      </c>
    </row>
    <row r="2176" spans="1:3" ht="14.25" customHeight="1" x14ac:dyDescent="0.25">
      <c r="A2176" s="319">
        <v>7019</v>
      </c>
      <c r="B2176" s="319" t="s">
        <v>3906</v>
      </c>
      <c r="C2176" s="319" t="s">
        <v>9091</v>
      </c>
    </row>
    <row r="2177" spans="1:3" ht="14.25" customHeight="1" x14ac:dyDescent="0.25">
      <c r="A2177" s="319">
        <v>7020</v>
      </c>
      <c r="B2177" s="319" t="s">
        <v>10037</v>
      </c>
      <c r="C2177" s="319" t="s">
        <v>9920</v>
      </c>
    </row>
    <row r="2178" spans="1:3" ht="14.25" customHeight="1" x14ac:dyDescent="0.25">
      <c r="A2178" s="319">
        <v>7021</v>
      </c>
      <c r="B2178" s="319" t="s">
        <v>10038</v>
      </c>
      <c r="C2178" s="319" t="s">
        <v>9920</v>
      </c>
    </row>
    <row r="2179" spans="1:3" ht="14.25" customHeight="1" x14ac:dyDescent="0.25">
      <c r="A2179" s="319">
        <v>7022</v>
      </c>
      <c r="B2179" s="319" t="s">
        <v>3940</v>
      </c>
      <c r="C2179" s="319" t="s">
        <v>9092</v>
      </c>
    </row>
    <row r="2180" spans="1:3" ht="14.25" customHeight="1" x14ac:dyDescent="0.25">
      <c r="A2180" s="319">
        <v>7023</v>
      </c>
      <c r="B2180" s="319" t="s">
        <v>3941</v>
      </c>
      <c r="C2180" s="319" t="s">
        <v>9090</v>
      </c>
    </row>
    <row r="2181" spans="1:3" ht="14.25" customHeight="1" x14ac:dyDescent="0.25">
      <c r="A2181" s="319">
        <v>7025</v>
      </c>
      <c r="B2181" s="319" t="s">
        <v>3942</v>
      </c>
      <c r="C2181" s="319" t="s">
        <v>9090</v>
      </c>
    </row>
    <row r="2182" spans="1:3" ht="14.25" customHeight="1" x14ac:dyDescent="0.25">
      <c r="A2182" s="319">
        <v>7026</v>
      </c>
      <c r="B2182" s="319" t="s">
        <v>628</v>
      </c>
      <c r="C2182" s="319" t="s">
        <v>9920</v>
      </c>
    </row>
    <row r="2183" spans="1:3" ht="14.25" customHeight="1" x14ac:dyDescent="0.25">
      <c r="A2183" s="319">
        <v>7027</v>
      </c>
      <c r="B2183" s="319" t="s">
        <v>3943</v>
      </c>
      <c r="C2183" s="319" t="s">
        <v>9091</v>
      </c>
    </row>
    <row r="2184" spans="1:3" ht="14.25" customHeight="1" x14ac:dyDescent="0.25">
      <c r="A2184" s="319">
        <v>7028</v>
      </c>
      <c r="B2184" s="319" t="s">
        <v>3944</v>
      </c>
      <c r="C2184" s="319" t="s">
        <v>9091</v>
      </c>
    </row>
    <row r="2185" spans="1:3" ht="14.25" customHeight="1" x14ac:dyDescent="0.25">
      <c r="A2185" s="319">
        <v>7029</v>
      </c>
      <c r="B2185" s="319" t="s">
        <v>3459</v>
      </c>
      <c r="C2185" s="319" t="s">
        <v>9084</v>
      </c>
    </row>
    <row r="2186" spans="1:3" ht="14.25" customHeight="1" x14ac:dyDescent="0.25">
      <c r="A2186" s="319">
        <v>7030</v>
      </c>
      <c r="B2186" s="319" t="s">
        <v>3945</v>
      </c>
      <c r="C2186" s="319" t="s">
        <v>9090</v>
      </c>
    </row>
    <row r="2187" spans="1:3" ht="14.25" customHeight="1" x14ac:dyDescent="0.25">
      <c r="A2187" s="319">
        <v>7031</v>
      </c>
      <c r="B2187" s="319" t="s">
        <v>10039</v>
      </c>
      <c r="C2187" s="319" t="s">
        <v>9920</v>
      </c>
    </row>
    <row r="2188" spans="1:3" ht="14.25" customHeight="1" x14ac:dyDescent="0.25">
      <c r="A2188" s="319">
        <v>7032</v>
      </c>
      <c r="B2188" s="319" t="s">
        <v>10040</v>
      </c>
      <c r="C2188" s="319" t="s">
        <v>9920</v>
      </c>
    </row>
    <row r="2189" spans="1:3" ht="14.25" customHeight="1" x14ac:dyDescent="0.25">
      <c r="A2189" s="319">
        <v>7033</v>
      </c>
      <c r="B2189" s="319" t="s">
        <v>10041</v>
      </c>
      <c r="C2189" s="319" t="s">
        <v>9920</v>
      </c>
    </row>
    <row r="2190" spans="1:3" ht="14.25" customHeight="1" x14ac:dyDescent="0.25">
      <c r="A2190" s="319">
        <v>7034</v>
      </c>
      <c r="B2190" s="319" t="s">
        <v>3946</v>
      </c>
      <c r="C2190" s="319" t="s">
        <v>9920</v>
      </c>
    </row>
    <row r="2191" spans="1:3" ht="14.25" customHeight="1" x14ac:dyDescent="0.25">
      <c r="A2191" s="319">
        <v>7035</v>
      </c>
      <c r="B2191" s="319" t="s">
        <v>3947</v>
      </c>
      <c r="C2191" s="319" t="s">
        <v>9092</v>
      </c>
    </row>
    <row r="2192" spans="1:3" ht="14.25" customHeight="1" x14ac:dyDescent="0.25">
      <c r="A2192" s="319">
        <v>7036</v>
      </c>
      <c r="B2192" s="319" t="s">
        <v>3948</v>
      </c>
      <c r="C2192" s="319" t="s">
        <v>9091</v>
      </c>
    </row>
    <row r="2193" spans="1:3" ht="14.25" customHeight="1" x14ac:dyDescent="0.25">
      <c r="A2193" s="319">
        <v>7037</v>
      </c>
      <c r="B2193" s="319" t="s">
        <v>3949</v>
      </c>
      <c r="C2193" s="319" t="s">
        <v>9091</v>
      </c>
    </row>
    <row r="2194" spans="1:3" ht="14.25" customHeight="1" x14ac:dyDescent="0.25">
      <c r="A2194" s="319">
        <v>7038</v>
      </c>
      <c r="B2194" s="319" t="s">
        <v>3950</v>
      </c>
      <c r="C2194" s="319" t="s">
        <v>9092</v>
      </c>
    </row>
    <row r="2195" spans="1:3" ht="14.25" customHeight="1" x14ac:dyDescent="0.25">
      <c r="A2195" s="319">
        <v>7039</v>
      </c>
      <c r="B2195" s="319" t="s">
        <v>3951</v>
      </c>
      <c r="C2195" s="319" t="s">
        <v>9092</v>
      </c>
    </row>
    <row r="2196" spans="1:3" ht="14.25" customHeight="1" x14ac:dyDescent="0.25">
      <c r="A2196" s="319">
        <v>7040</v>
      </c>
      <c r="B2196" s="319" t="s">
        <v>3952</v>
      </c>
      <c r="C2196" s="319" t="s">
        <v>9081</v>
      </c>
    </row>
    <row r="2197" spans="1:3" ht="14.25" customHeight="1" x14ac:dyDescent="0.25">
      <c r="A2197" s="319">
        <v>7041</v>
      </c>
      <c r="B2197" s="319" t="s">
        <v>10042</v>
      </c>
      <c r="C2197" s="319" t="s">
        <v>9920</v>
      </c>
    </row>
    <row r="2198" spans="1:3" ht="14.25" customHeight="1" x14ac:dyDescent="0.25">
      <c r="A2198" s="319">
        <v>7042</v>
      </c>
      <c r="B2198" s="319" t="s">
        <v>3953</v>
      </c>
      <c r="C2198" s="319" t="s">
        <v>9091</v>
      </c>
    </row>
    <row r="2199" spans="1:3" ht="14.25" customHeight="1" x14ac:dyDescent="0.25">
      <c r="A2199" s="319">
        <v>7043</v>
      </c>
      <c r="B2199" s="319" t="s">
        <v>10043</v>
      </c>
      <c r="C2199" s="319" t="s">
        <v>9920</v>
      </c>
    </row>
    <row r="2200" spans="1:3" ht="14.25" customHeight="1" x14ac:dyDescent="0.25">
      <c r="A2200" s="319">
        <v>7044</v>
      </c>
      <c r="B2200" s="319" t="s">
        <v>10044</v>
      </c>
      <c r="C2200" s="319" t="s">
        <v>9920</v>
      </c>
    </row>
    <row r="2201" spans="1:3" ht="14.25" customHeight="1" x14ac:dyDescent="0.25">
      <c r="A2201" s="319">
        <v>7045</v>
      </c>
      <c r="B2201" s="319" t="s">
        <v>3894</v>
      </c>
      <c r="C2201" s="319" t="s">
        <v>9092</v>
      </c>
    </row>
    <row r="2202" spans="1:3" ht="14.25" customHeight="1" x14ac:dyDescent="0.25">
      <c r="A2202" s="319">
        <v>7046</v>
      </c>
      <c r="B2202" s="319" t="s">
        <v>3954</v>
      </c>
      <c r="C2202" s="319" t="s">
        <v>9091</v>
      </c>
    </row>
    <row r="2203" spans="1:3" ht="14.25" customHeight="1" x14ac:dyDescent="0.25">
      <c r="A2203" s="319">
        <v>7047</v>
      </c>
      <c r="B2203" s="319" t="s">
        <v>9956</v>
      </c>
      <c r="C2203" s="319" t="s">
        <v>9920</v>
      </c>
    </row>
    <row r="2204" spans="1:3" ht="14.25" customHeight="1" x14ac:dyDescent="0.25">
      <c r="A2204" s="319">
        <v>7048</v>
      </c>
      <c r="B2204" s="319" t="s">
        <v>3955</v>
      </c>
      <c r="C2204" s="319" t="s">
        <v>9090</v>
      </c>
    </row>
    <row r="2205" spans="1:3" ht="14.25" customHeight="1" x14ac:dyDescent="0.25">
      <c r="A2205" s="319">
        <v>7049</v>
      </c>
      <c r="B2205" s="319" t="s">
        <v>2461</v>
      </c>
      <c r="C2205" s="319" t="s">
        <v>9090</v>
      </c>
    </row>
    <row r="2206" spans="1:3" ht="14.25" customHeight="1" x14ac:dyDescent="0.25">
      <c r="A2206" s="319">
        <v>7050</v>
      </c>
      <c r="B2206" s="319" t="s">
        <v>3956</v>
      </c>
      <c r="C2206" s="319" t="s">
        <v>9092</v>
      </c>
    </row>
    <row r="2207" spans="1:3" ht="14.25" customHeight="1" x14ac:dyDescent="0.25">
      <c r="A2207" s="319">
        <v>7051</v>
      </c>
      <c r="B2207" s="319" t="s">
        <v>10045</v>
      </c>
      <c r="C2207" s="319" t="s">
        <v>9920</v>
      </c>
    </row>
    <row r="2208" spans="1:3" ht="14.25" customHeight="1" x14ac:dyDescent="0.25">
      <c r="A2208" s="319">
        <v>7052</v>
      </c>
      <c r="B2208" s="319" t="s">
        <v>10046</v>
      </c>
      <c r="C2208" s="319" t="s">
        <v>9920</v>
      </c>
    </row>
    <row r="2209" spans="1:3" ht="14.25" customHeight="1" x14ac:dyDescent="0.25">
      <c r="A2209" s="319">
        <v>7053</v>
      </c>
      <c r="B2209" s="319" t="s">
        <v>3957</v>
      </c>
      <c r="C2209" s="319" t="s">
        <v>9090</v>
      </c>
    </row>
    <row r="2210" spans="1:3" ht="14.25" customHeight="1" x14ac:dyDescent="0.25">
      <c r="A2210" s="319">
        <v>7054</v>
      </c>
      <c r="B2210" s="319" t="s">
        <v>3958</v>
      </c>
      <c r="C2210" s="319" t="s">
        <v>9920</v>
      </c>
    </row>
    <row r="2211" spans="1:3" ht="14.25" customHeight="1" x14ac:dyDescent="0.25">
      <c r="A2211" s="319">
        <v>7055</v>
      </c>
      <c r="B2211" s="319" t="s">
        <v>3959</v>
      </c>
      <c r="C2211" s="319" t="s">
        <v>9092</v>
      </c>
    </row>
    <row r="2212" spans="1:3" ht="14.25" customHeight="1" x14ac:dyDescent="0.25">
      <c r="A2212" s="319">
        <v>7056</v>
      </c>
      <c r="B2212" s="319" t="s">
        <v>3960</v>
      </c>
      <c r="C2212" s="319" t="s">
        <v>9087</v>
      </c>
    </row>
    <row r="2213" spans="1:3" ht="14.25" customHeight="1" x14ac:dyDescent="0.25">
      <c r="A2213" s="319">
        <v>7057</v>
      </c>
      <c r="B2213" s="319" t="s">
        <v>3961</v>
      </c>
      <c r="C2213" s="319" t="s">
        <v>9092</v>
      </c>
    </row>
    <row r="2214" spans="1:3" ht="14.25" customHeight="1" x14ac:dyDescent="0.25">
      <c r="A2214" s="319">
        <v>7058</v>
      </c>
      <c r="B2214" s="319" t="s">
        <v>3962</v>
      </c>
      <c r="C2214" s="319" t="s">
        <v>9092</v>
      </c>
    </row>
    <row r="2215" spans="1:3" ht="14.25" customHeight="1" x14ac:dyDescent="0.25">
      <c r="A2215" s="319">
        <v>7059</v>
      </c>
      <c r="B2215" s="319" t="s">
        <v>3963</v>
      </c>
      <c r="C2215" s="319" t="s">
        <v>9090</v>
      </c>
    </row>
    <row r="2216" spans="1:3" ht="14.25" customHeight="1" x14ac:dyDescent="0.25">
      <c r="A2216" s="319">
        <v>7060</v>
      </c>
      <c r="B2216" s="319" t="s">
        <v>10047</v>
      </c>
      <c r="C2216" s="319" t="s">
        <v>9920</v>
      </c>
    </row>
    <row r="2217" spans="1:3" ht="14.25" customHeight="1" x14ac:dyDescent="0.25">
      <c r="A2217" s="319">
        <v>7061</v>
      </c>
      <c r="B2217" s="319" t="s">
        <v>3964</v>
      </c>
      <c r="C2217" s="319" t="s">
        <v>9090</v>
      </c>
    </row>
    <row r="2218" spans="1:3" ht="14.25" customHeight="1" x14ac:dyDescent="0.25">
      <c r="A2218" s="319">
        <v>7062</v>
      </c>
      <c r="B2218" s="319" t="s">
        <v>10048</v>
      </c>
      <c r="C2218" s="319" t="s">
        <v>9920</v>
      </c>
    </row>
    <row r="2219" spans="1:3" ht="14.25" customHeight="1" x14ac:dyDescent="0.25">
      <c r="A2219" s="319">
        <v>7063</v>
      </c>
      <c r="B2219" s="319" t="s">
        <v>3965</v>
      </c>
      <c r="C2219" s="319" t="s">
        <v>9081</v>
      </c>
    </row>
    <row r="2220" spans="1:3" ht="14.25" customHeight="1" x14ac:dyDescent="0.25">
      <c r="A2220" s="319">
        <v>7064</v>
      </c>
      <c r="B2220" s="319" t="s">
        <v>10049</v>
      </c>
      <c r="C2220" s="319" t="s">
        <v>9920</v>
      </c>
    </row>
    <row r="2221" spans="1:3" ht="14.25" customHeight="1" x14ac:dyDescent="0.25">
      <c r="A2221" s="319">
        <v>7065</v>
      </c>
      <c r="B2221" s="319" t="s">
        <v>3966</v>
      </c>
      <c r="C2221" s="319" t="s">
        <v>9081</v>
      </c>
    </row>
    <row r="2222" spans="1:3" ht="14.25" customHeight="1" x14ac:dyDescent="0.25">
      <c r="A2222" s="319">
        <v>7066</v>
      </c>
      <c r="B2222" s="319" t="s">
        <v>3967</v>
      </c>
      <c r="C2222" s="319" t="s">
        <v>9081</v>
      </c>
    </row>
    <row r="2223" spans="1:3" ht="14.25" customHeight="1" x14ac:dyDescent="0.25">
      <c r="A2223" s="319">
        <v>7067</v>
      </c>
      <c r="B2223" s="319" t="s">
        <v>10050</v>
      </c>
      <c r="C2223" s="319" t="s">
        <v>9920</v>
      </c>
    </row>
    <row r="2224" spans="1:3" ht="14.25" customHeight="1" x14ac:dyDescent="0.25">
      <c r="A2224" s="319">
        <v>7068</v>
      </c>
      <c r="B2224" s="319" t="s">
        <v>3968</v>
      </c>
      <c r="C2224" s="319" t="s">
        <v>9087</v>
      </c>
    </row>
    <row r="2225" spans="1:3" ht="14.25" customHeight="1" x14ac:dyDescent="0.25">
      <c r="A2225" s="319">
        <v>7069</v>
      </c>
      <c r="B2225" s="319" t="s">
        <v>3969</v>
      </c>
      <c r="C2225" s="319" t="s">
        <v>9084</v>
      </c>
    </row>
    <row r="2226" spans="1:3" ht="14.25" customHeight="1" x14ac:dyDescent="0.25">
      <c r="A2226" s="319">
        <v>7070</v>
      </c>
      <c r="B2226" s="319" t="s">
        <v>3969</v>
      </c>
      <c r="C2226" s="319" t="s">
        <v>9084</v>
      </c>
    </row>
    <row r="2227" spans="1:3" ht="14.25" customHeight="1" x14ac:dyDescent="0.25">
      <c r="A2227" s="319">
        <v>7071</v>
      </c>
      <c r="B2227" s="319" t="s">
        <v>3970</v>
      </c>
      <c r="C2227" s="319" t="s">
        <v>9091</v>
      </c>
    </row>
    <row r="2228" spans="1:3" ht="14.25" customHeight="1" x14ac:dyDescent="0.25">
      <c r="A2228" s="319">
        <v>7072</v>
      </c>
      <c r="B2228" s="319" t="s">
        <v>3971</v>
      </c>
      <c r="C2228" s="319" t="s">
        <v>9103</v>
      </c>
    </row>
    <row r="2229" spans="1:3" ht="14.25" customHeight="1" x14ac:dyDescent="0.25">
      <c r="A2229" s="319">
        <v>7073</v>
      </c>
      <c r="B2229" s="319" t="s">
        <v>2431</v>
      </c>
      <c r="C2229" s="319" t="s">
        <v>9092</v>
      </c>
    </row>
    <row r="2230" spans="1:3" ht="14.25" customHeight="1" x14ac:dyDescent="0.25">
      <c r="A2230" s="319">
        <v>7074</v>
      </c>
      <c r="B2230" s="319" t="s">
        <v>3972</v>
      </c>
      <c r="C2230" s="319" t="s">
        <v>9091</v>
      </c>
    </row>
    <row r="2231" spans="1:3" ht="14.25" customHeight="1" x14ac:dyDescent="0.25">
      <c r="A2231" s="319">
        <v>7075</v>
      </c>
      <c r="B2231" s="319" t="s">
        <v>10051</v>
      </c>
      <c r="C2231" s="319" t="s">
        <v>9920</v>
      </c>
    </row>
    <row r="2232" spans="1:3" ht="14.25" customHeight="1" x14ac:dyDescent="0.25">
      <c r="A2232" s="319">
        <v>7076</v>
      </c>
      <c r="B2232" s="319" t="s">
        <v>9555</v>
      </c>
      <c r="C2232" s="319" t="s">
        <v>9092</v>
      </c>
    </row>
    <row r="2233" spans="1:3" ht="14.25" customHeight="1" x14ac:dyDescent="0.25">
      <c r="A2233" s="319">
        <v>7077</v>
      </c>
      <c r="B2233" s="319" t="s">
        <v>3973</v>
      </c>
      <c r="C2233" s="319" t="s">
        <v>9092</v>
      </c>
    </row>
    <row r="2234" spans="1:3" ht="14.25" customHeight="1" x14ac:dyDescent="0.25">
      <c r="A2234" s="319">
        <v>7078</v>
      </c>
      <c r="B2234" s="319" t="s">
        <v>3784</v>
      </c>
      <c r="C2234" s="319" t="s">
        <v>9920</v>
      </c>
    </row>
    <row r="2235" spans="1:3" ht="14.25" customHeight="1" x14ac:dyDescent="0.25">
      <c r="A2235" s="319">
        <v>7079</v>
      </c>
      <c r="B2235" s="319" t="s">
        <v>3525</v>
      </c>
      <c r="C2235" s="319" t="s">
        <v>9920</v>
      </c>
    </row>
    <row r="2236" spans="1:3" ht="14.25" customHeight="1" x14ac:dyDescent="0.25">
      <c r="A2236" s="319">
        <v>7080</v>
      </c>
      <c r="B2236" s="319" t="s">
        <v>3974</v>
      </c>
      <c r="C2236" s="319" t="s">
        <v>9092</v>
      </c>
    </row>
    <row r="2237" spans="1:3" ht="14.25" customHeight="1" x14ac:dyDescent="0.25">
      <c r="A2237" s="319">
        <v>7081</v>
      </c>
      <c r="B2237" s="319" t="s">
        <v>3975</v>
      </c>
      <c r="C2237" s="319" t="s">
        <v>9092</v>
      </c>
    </row>
    <row r="2238" spans="1:3" ht="14.25" customHeight="1" x14ac:dyDescent="0.25">
      <c r="A2238" s="319">
        <v>7082</v>
      </c>
      <c r="B2238" s="319" t="s">
        <v>10052</v>
      </c>
      <c r="C2238" s="319" t="s">
        <v>9920</v>
      </c>
    </row>
    <row r="2239" spans="1:3" ht="14.25" customHeight="1" x14ac:dyDescent="0.25">
      <c r="A2239" s="319">
        <v>7083</v>
      </c>
      <c r="B2239" s="319" t="s">
        <v>10053</v>
      </c>
      <c r="C2239" s="319" t="s">
        <v>9920</v>
      </c>
    </row>
    <row r="2240" spans="1:3" ht="14.25" customHeight="1" x14ac:dyDescent="0.25">
      <c r="A2240" s="319">
        <v>7084</v>
      </c>
      <c r="B2240" s="319" t="s">
        <v>3976</v>
      </c>
      <c r="C2240" s="319" t="s">
        <v>9092</v>
      </c>
    </row>
    <row r="2241" spans="1:3" ht="14.25" customHeight="1" x14ac:dyDescent="0.25">
      <c r="A2241" s="319">
        <v>7085</v>
      </c>
      <c r="B2241" s="319" t="s">
        <v>10054</v>
      </c>
      <c r="C2241" s="319" t="s">
        <v>9920</v>
      </c>
    </row>
    <row r="2242" spans="1:3" ht="14.25" customHeight="1" x14ac:dyDescent="0.25">
      <c r="A2242" s="319">
        <v>7086</v>
      </c>
      <c r="B2242" s="319" t="s">
        <v>3977</v>
      </c>
      <c r="C2242" s="319" t="s">
        <v>9087</v>
      </c>
    </row>
    <row r="2243" spans="1:3" ht="14.25" customHeight="1" x14ac:dyDescent="0.25">
      <c r="A2243" s="319">
        <v>7087</v>
      </c>
      <c r="B2243" s="319" t="s">
        <v>3513</v>
      </c>
      <c r="C2243" s="319" t="s">
        <v>9081</v>
      </c>
    </row>
    <row r="2244" spans="1:3" ht="14.25" customHeight="1" x14ac:dyDescent="0.25">
      <c r="A2244" s="319">
        <v>7088</v>
      </c>
      <c r="B2244" s="319" t="s">
        <v>3978</v>
      </c>
      <c r="C2244" s="319" t="s">
        <v>9092</v>
      </c>
    </row>
    <row r="2245" spans="1:3" ht="14.25" customHeight="1" x14ac:dyDescent="0.25">
      <c r="A2245" s="319">
        <v>7089</v>
      </c>
      <c r="B2245" s="319" t="s">
        <v>3513</v>
      </c>
      <c r="C2245" s="319" t="s">
        <v>9920</v>
      </c>
    </row>
    <row r="2246" spans="1:3" ht="14.25" customHeight="1" x14ac:dyDescent="0.25">
      <c r="A2246" s="319">
        <v>7090</v>
      </c>
      <c r="B2246" s="319" t="s">
        <v>3979</v>
      </c>
      <c r="C2246" s="319" t="s">
        <v>9091</v>
      </c>
    </row>
    <row r="2247" spans="1:3" ht="14.25" customHeight="1" x14ac:dyDescent="0.25">
      <c r="A2247" s="319">
        <v>7091</v>
      </c>
      <c r="B2247" s="319" t="s">
        <v>3980</v>
      </c>
      <c r="C2247" s="319" t="s">
        <v>9092</v>
      </c>
    </row>
    <row r="2248" spans="1:3" ht="14.25" customHeight="1" x14ac:dyDescent="0.25">
      <c r="A2248" s="319">
        <v>7092</v>
      </c>
      <c r="B2248" s="319" t="s">
        <v>3840</v>
      </c>
      <c r="C2248" s="319" t="s">
        <v>9081</v>
      </c>
    </row>
    <row r="2249" spans="1:3" ht="14.25" customHeight="1" x14ac:dyDescent="0.25">
      <c r="A2249" s="319">
        <v>7093</v>
      </c>
      <c r="B2249" s="319" t="s">
        <v>10055</v>
      </c>
      <c r="C2249" s="319" t="s">
        <v>9920</v>
      </c>
    </row>
    <row r="2250" spans="1:3" ht="14.25" customHeight="1" x14ac:dyDescent="0.25">
      <c r="A2250" s="319">
        <v>7094</v>
      </c>
      <c r="B2250" s="319" t="s">
        <v>3981</v>
      </c>
      <c r="C2250" s="319" t="s">
        <v>9091</v>
      </c>
    </row>
    <row r="2251" spans="1:3" ht="14.25" customHeight="1" x14ac:dyDescent="0.25">
      <c r="A2251" s="319">
        <v>7095</v>
      </c>
      <c r="B2251" s="319" t="s">
        <v>2311</v>
      </c>
      <c r="C2251" s="319" t="s">
        <v>9084</v>
      </c>
    </row>
    <row r="2252" spans="1:3" ht="14.25" customHeight="1" x14ac:dyDescent="0.25">
      <c r="A2252" s="319">
        <v>7096</v>
      </c>
      <c r="B2252" s="319" t="s">
        <v>3982</v>
      </c>
      <c r="C2252" s="319" t="s">
        <v>9092</v>
      </c>
    </row>
    <row r="2253" spans="1:3" ht="14.25" customHeight="1" x14ac:dyDescent="0.25">
      <c r="A2253" s="319">
        <v>7097</v>
      </c>
      <c r="B2253" s="319" t="s">
        <v>3983</v>
      </c>
      <c r="C2253" s="319" t="s">
        <v>9091</v>
      </c>
    </row>
    <row r="2254" spans="1:3" ht="14.25" customHeight="1" x14ac:dyDescent="0.25">
      <c r="A2254" s="319">
        <v>7098</v>
      </c>
      <c r="B2254" s="319" t="s">
        <v>3984</v>
      </c>
      <c r="C2254" s="319" t="s">
        <v>9091</v>
      </c>
    </row>
    <row r="2255" spans="1:3" ht="14.25" customHeight="1" x14ac:dyDescent="0.25">
      <c r="A2255" s="319">
        <v>7100</v>
      </c>
      <c r="B2255" s="319" t="s">
        <v>10056</v>
      </c>
      <c r="C2255" s="319" t="s">
        <v>9920</v>
      </c>
    </row>
    <row r="2256" spans="1:3" ht="14.25" customHeight="1" x14ac:dyDescent="0.25">
      <c r="A2256" s="319">
        <v>7101</v>
      </c>
      <c r="B2256" s="319" t="s">
        <v>10057</v>
      </c>
      <c r="C2256" s="319" t="s">
        <v>9920</v>
      </c>
    </row>
    <row r="2257" spans="1:3" ht="14.25" customHeight="1" x14ac:dyDescent="0.25">
      <c r="A2257" s="319">
        <v>7102</v>
      </c>
      <c r="B2257" s="319" t="s">
        <v>10058</v>
      </c>
      <c r="C2257" s="319" t="s">
        <v>9920</v>
      </c>
    </row>
    <row r="2258" spans="1:3" ht="14.25" customHeight="1" x14ac:dyDescent="0.25">
      <c r="A2258" s="319">
        <v>7103</v>
      </c>
      <c r="B2258" s="319" t="s">
        <v>10059</v>
      </c>
      <c r="C2258" s="319" t="s">
        <v>9920</v>
      </c>
    </row>
    <row r="2259" spans="1:3" ht="14.25" customHeight="1" x14ac:dyDescent="0.25">
      <c r="A2259" s="319">
        <v>7104</v>
      </c>
      <c r="B2259" s="319" t="s">
        <v>3985</v>
      </c>
      <c r="C2259" s="319" t="s">
        <v>9092</v>
      </c>
    </row>
    <row r="2260" spans="1:3" ht="14.25" customHeight="1" x14ac:dyDescent="0.25">
      <c r="A2260" s="319">
        <v>7105</v>
      </c>
      <c r="B2260" s="319" t="s">
        <v>3986</v>
      </c>
      <c r="C2260" s="319" t="s">
        <v>9092</v>
      </c>
    </row>
    <row r="2261" spans="1:3" ht="14.25" customHeight="1" x14ac:dyDescent="0.25">
      <c r="A2261" s="319">
        <v>7106</v>
      </c>
      <c r="B2261" s="319" t="s">
        <v>3987</v>
      </c>
      <c r="C2261" s="319" t="s">
        <v>9092</v>
      </c>
    </row>
    <row r="2262" spans="1:3" ht="14.25" customHeight="1" x14ac:dyDescent="0.25">
      <c r="A2262" s="319">
        <v>7107</v>
      </c>
      <c r="B2262" s="319" t="s">
        <v>3988</v>
      </c>
      <c r="C2262" s="319" t="s">
        <v>9092</v>
      </c>
    </row>
    <row r="2263" spans="1:3" ht="14.25" customHeight="1" x14ac:dyDescent="0.25">
      <c r="A2263" s="319">
        <v>7109</v>
      </c>
      <c r="B2263" s="319" t="s">
        <v>3989</v>
      </c>
      <c r="C2263" s="319" t="s">
        <v>9087</v>
      </c>
    </row>
    <row r="2264" spans="1:3" ht="14.25" customHeight="1" x14ac:dyDescent="0.25">
      <c r="A2264" s="319">
        <v>7110</v>
      </c>
      <c r="B2264" s="319" t="s">
        <v>3990</v>
      </c>
      <c r="C2264" s="319" t="s">
        <v>9091</v>
      </c>
    </row>
    <row r="2265" spans="1:3" ht="14.25" customHeight="1" x14ac:dyDescent="0.25">
      <c r="A2265" s="319">
        <v>7111</v>
      </c>
      <c r="B2265" s="319" t="s">
        <v>10060</v>
      </c>
      <c r="C2265" s="319" t="s">
        <v>9920</v>
      </c>
    </row>
    <row r="2266" spans="1:3" ht="14.25" customHeight="1" x14ac:dyDescent="0.25">
      <c r="A2266" s="319">
        <v>7113</v>
      </c>
      <c r="B2266" s="319" t="s">
        <v>3991</v>
      </c>
      <c r="C2266" s="319" t="s">
        <v>9090</v>
      </c>
    </row>
    <row r="2267" spans="1:3" ht="14.25" customHeight="1" x14ac:dyDescent="0.25">
      <c r="A2267" s="319">
        <v>7114</v>
      </c>
      <c r="B2267" s="319" t="s">
        <v>3992</v>
      </c>
      <c r="C2267" s="319" t="s">
        <v>9081</v>
      </c>
    </row>
    <row r="2268" spans="1:3" ht="14.25" customHeight="1" x14ac:dyDescent="0.25">
      <c r="A2268" s="319">
        <v>7115</v>
      </c>
      <c r="B2268" s="319" t="s">
        <v>10061</v>
      </c>
      <c r="C2268" s="319" t="s">
        <v>9920</v>
      </c>
    </row>
    <row r="2269" spans="1:3" ht="14.25" customHeight="1" x14ac:dyDescent="0.25">
      <c r="A2269" s="319">
        <v>7116</v>
      </c>
      <c r="B2269" s="319" t="s">
        <v>3993</v>
      </c>
      <c r="C2269" s="319" t="s">
        <v>9092</v>
      </c>
    </row>
    <row r="2270" spans="1:3" ht="14.25" customHeight="1" x14ac:dyDescent="0.25">
      <c r="A2270" s="319">
        <v>7117</v>
      </c>
      <c r="B2270" s="319" t="s">
        <v>10062</v>
      </c>
      <c r="C2270" s="319" t="s">
        <v>9920</v>
      </c>
    </row>
    <row r="2271" spans="1:3" ht="14.25" customHeight="1" x14ac:dyDescent="0.25">
      <c r="A2271" s="319">
        <v>7118</v>
      </c>
      <c r="B2271" s="319" t="s">
        <v>3994</v>
      </c>
      <c r="C2271" s="319" t="s">
        <v>9092</v>
      </c>
    </row>
    <row r="2272" spans="1:3" ht="14.25" customHeight="1" x14ac:dyDescent="0.25">
      <c r="A2272" s="319">
        <v>7119</v>
      </c>
      <c r="B2272" s="319" t="s">
        <v>10063</v>
      </c>
      <c r="C2272" s="319" t="s">
        <v>9920</v>
      </c>
    </row>
    <row r="2273" spans="1:3" ht="14.25" customHeight="1" x14ac:dyDescent="0.25">
      <c r="A2273" s="319">
        <v>7120</v>
      </c>
      <c r="B2273" s="319" t="s">
        <v>10064</v>
      </c>
      <c r="C2273" s="319" t="s">
        <v>9920</v>
      </c>
    </row>
    <row r="2274" spans="1:3" ht="14.25" customHeight="1" x14ac:dyDescent="0.25">
      <c r="A2274" s="319">
        <v>7122</v>
      </c>
      <c r="B2274" s="319" t="s">
        <v>3542</v>
      </c>
      <c r="C2274" s="319" t="s">
        <v>9920</v>
      </c>
    </row>
    <row r="2275" spans="1:3" ht="14.25" customHeight="1" x14ac:dyDescent="0.25">
      <c r="A2275" s="319">
        <v>7123</v>
      </c>
      <c r="B2275" s="319" t="s">
        <v>3995</v>
      </c>
      <c r="C2275" s="319" t="s">
        <v>9092</v>
      </c>
    </row>
    <row r="2276" spans="1:3" ht="14.25" customHeight="1" x14ac:dyDescent="0.25">
      <c r="A2276" s="319">
        <v>7124</v>
      </c>
      <c r="B2276" s="319" t="s">
        <v>3996</v>
      </c>
      <c r="C2276" s="319" t="s">
        <v>9092</v>
      </c>
    </row>
    <row r="2277" spans="1:3" ht="14.25" customHeight="1" x14ac:dyDescent="0.25">
      <c r="A2277" s="319">
        <v>7125</v>
      </c>
      <c r="B2277" s="319" t="s">
        <v>3997</v>
      </c>
      <c r="C2277" s="319" t="s">
        <v>9091</v>
      </c>
    </row>
    <row r="2278" spans="1:3" ht="14.25" customHeight="1" x14ac:dyDescent="0.25">
      <c r="A2278" s="319">
        <v>7126</v>
      </c>
      <c r="B2278" s="319" t="s">
        <v>3998</v>
      </c>
      <c r="C2278" s="319" t="s">
        <v>9092</v>
      </c>
    </row>
    <row r="2279" spans="1:3" ht="14.25" customHeight="1" x14ac:dyDescent="0.25">
      <c r="A2279" s="319">
        <v>7128</v>
      </c>
      <c r="B2279" s="319" t="s">
        <v>3999</v>
      </c>
      <c r="C2279" s="319" t="s">
        <v>9092</v>
      </c>
    </row>
    <row r="2280" spans="1:3" ht="14.25" customHeight="1" x14ac:dyDescent="0.25">
      <c r="A2280" s="319">
        <v>7129</v>
      </c>
      <c r="B2280" s="319" t="s">
        <v>4000</v>
      </c>
      <c r="C2280" s="319" t="s">
        <v>9092</v>
      </c>
    </row>
    <row r="2281" spans="1:3" ht="14.25" customHeight="1" x14ac:dyDescent="0.25">
      <c r="A2281" s="319">
        <v>7130</v>
      </c>
      <c r="B2281" s="319" t="s">
        <v>10065</v>
      </c>
      <c r="C2281" s="319" t="s">
        <v>9920</v>
      </c>
    </row>
    <row r="2282" spans="1:3" ht="14.25" customHeight="1" x14ac:dyDescent="0.25">
      <c r="A2282" s="319">
        <v>7131</v>
      </c>
      <c r="B2282" s="319" t="s">
        <v>4001</v>
      </c>
      <c r="C2282" s="319" t="s">
        <v>9092</v>
      </c>
    </row>
    <row r="2283" spans="1:3" ht="14.25" customHeight="1" x14ac:dyDescent="0.25">
      <c r="A2283" s="319">
        <v>7132</v>
      </c>
      <c r="B2283" s="319" t="s">
        <v>10066</v>
      </c>
      <c r="C2283" s="319" t="s">
        <v>9920</v>
      </c>
    </row>
    <row r="2284" spans="1:3" ht="14.25" customHeight="1" x14ac:dyDescent="0.25">
      <c r="A2284" s="319">
        <v>7134</v>
      </c>
      <c r="B2284" s="319" t="s">
        <v>4002</v>
      </c>
      <c r="C2284" s="319" t="s">
        <v>9091</v>
      </c>
    </row>
    <row r="2285" spans="1:3" ht="14.25" customHeight="1" x14ac:dyDescent="0.25">
      <c r="A2285" s="319">
        <v>7135</v>
      </c>
      <c r="B2285" s="319" t="s">
        <v>3093</v>
      </c>
      <c r="C2285" s="319" t="s">
        <v>9920</v>
      </c>
    </row>
    <row r="2286" spans="1:3" ht="14.25" customHeight="1" x14ac:dyDescent="0.25">
      <c r="A2286" s="319">
        <v>7136</v>
      </c>
      <c r="B2286" s="319" t="s">
        <v>4003</v>
      </c>
      <c r="C2286" s="319" t="s">
        <v>9092</v>
      </c>
    </row>
    <row r="2287" spans="1:3" ht="14.25" customHeight="1" x14ac:dyDescent="0.25">
      <c r="A2287" s="319">
        <v>7138</v>
      </c>
      <c r="B2287" s="319" t="s">
        <v>4004</v>
      </c>
      <c r="C2287" s="319" t="s">
        <v>9081</v>
      </c>
    </row>
    <row r="2288" spans="1:3" ht="14.25" customHeight="1" x14ac:dyDescent="0.25">
      <c r="A2288" s="319">
        <v>7139</v>
      </c>
      <c r="B2288" s="319" t="s">
        <v>4005</v>
      </c>
      <c r="C2288" s="319" t="s">
        <v>9092</v>
      </c>
    </row>
    <row r="2289" spans="1:3" ht="14.25" customHeight="1" x14ac:dyDescent="0.25">
      <c r="A2289" s="319">
        <v>7140</v>
      </c>
      <c r="B2289" s="319" t="s">
        <v>4006</v>
      </c>
      <c r="C2289" s="319" t="s">
        <v>9092</v>
      </c>
    </row>
    <row r="2290" spans="1:3" ht="14.25" customHeight="1" x14ac:dyDescent="0.25">
      <c r="A2290" s="319">
        <v>7141</v>
      </c>
      <c r="B2290" s="319" t="s">
        <v>10067</v>
      </c>
      <c r="C2290" s="319" t="s">
        <v>9920</v>
      </c>
    </row>
    <row r="2291" spans="1:3" ht="14.25" customHeight="1" x14ac:dyDescent="0.25">
      <c r="A2291" s="319">
        <v>7142</v>
      </c>
      <c r="B2291" s="319" t="s">
        <v>4007</v>
      </c>
      <c r="C2291" s="319" t="s">
        <v>9103</v>
      </c>
    </row>
    <row r="2292" spans="1:3" ht="14.25" customHeight="1" x14ac:dyDescent="0.25">
      <c r="A2292" s="319">
        <v>7143</v>
      </c>
      <c r="B2292" s="319" t="s">
        <v>4008</v>
      </c>
      <c r="C2292" s="319" t="s">
        <v>9092</v>
      </c>
    </row>
    <row r="2293" spans="1:3" ht="14.25" customHeight="1" x14ac:dyDescent="0.25">
      <c r="A2293" s="319">
        <v>7144</v>
      </c>
      <c r="B2293" s="319" t="s">
        <v>3662</v>
      </c>
      <c r="C2293" s="319" t="s">
        <v>9092</v>
      </c>
    </row>
    <row r="2294" spans="1:3" ht="14.25" customHeight="1" x14ac:dyDescent="0.25">
      <c r="A2294" s="319">
        <v>7145</v>
      </c>
      <c r="B2294" s="319" t="s">
        <v>10068</v>
      </c>
      <c r="C2294" s="319" t="s">
        <v>9920</v>
      </c>
    </row>
    <row r="2295" spans="1:3" ht="14.25" customHeight="1" x14ac:dyDescent="0.25">
      <c r="A2295" s="319">
        <v>7146</v>
      </c>
      <c r="B2295" s="319" t="s">
        <v>10069</v>
      </c>
      <c r="C2295" s="319" t="s">
        <v>9920</v>
      </c>
    </row>
    <row r="2296" spans="1:3" ht="14.25" customHeight="1" x14ac:dyDescent="0.25">
      <c r="A2296" s="319">
        <v>7147</v>
      </c>
      <c r="B2296" s="319" t="s">
        <v>4009</v>
      </c>
      <c r="C2296" s="319" t="s">
        <v>9087</v>
      </c>
    </row>
    <row r="2297" spans="1:3" ht="14.25" customHeight="1" x14ac:dyDescent="0.25">
      <c r="A2297" s="319">
        <v>7148</v>
      </c>
      <c r="B2297" s="319" t="s">
        <v>4010</v>
      </c>
      <c r="C2297" s="319" t="s">
        <v>9087</v>
      </c>
    </row>
    <row r="2298" spans="1:3" ht="14.25" customHeight="1" x14ac:dyDescent="0.25">
      <c r="A2298" s="319">
        <v>7149</v>
      </c>
      <c r="B2298" s="319" t="s">
        <v>10070</v>
      </c>
      <c r="C2298" s="319" t="s">
        <v>9920</v>
      </c>
    </row>
    <row r="2299" spans="1:3" ht="14.25" customHeight="1" x14ac:dyDescent="0.25">
      <c r="A2299" s="319">
        <v>7150</v>
      </c>
      <c r="B2299" s="319" t="s">
        <v>10071</v>
      </c>
      <c r="C2299" s="319" t="s">
        <v>9920</v>
      </c>
    </row>
    <row r="2300" spans="1:3" ht="14.25" customHeight="1" x14ac:dyDescent="0.25">
      <c r="A2300" s="319">
        <v>7151</v>
      </c>
      <c r="B2300" s="319" t="s">
        <v>4011</v>
      </c>
      <c r="C2300" s="319" t="s">
        <v>9091</v>
      </c>
    </row>
    <row r="2301" spans="1:3" ht="14.25" customHeight="1" x14ac:dyDescent="0.25">
      <c r="A2301" s="319">
        <v>7152</v>
      </c>
      <c r="B2301" s="319" t="s">
        <v>4012</v>
      </c>
      <c r="C2301" s="319" t="s">
        <v>9092</v>
      </c>
    </row>
    <row r="2302" spans="1:3" ht="14.25" customHeight="1" x14ac:dyDescent="0.25">
      <c r="A2302" s="319">
        <v>7153</v>
      </c>
      <c r="B2302" s="319" t="s">
        <v>4013</v>
      </c>
      <c r="C2302" s="319" t="s">
        <v>9092</v>
      </c>
    </row>
    <row r="2303" spans="1:3" ht="14.25" customHeight="1" x14ac:dyDescent="0.25">
      <c r="A2303" s="319">
        <v>7154</v>
      </c>
      <c r="B2303" s="319" t="s">
        <v>4014</v>
      </c>
      <c r="C2303" s="319" t="s">
        <v>9092</v>
      </c>
    </row>
    <row r="2304" spans="1:3" ht="14.25" customHeight="1" x14ac:dyDescent="0.25">
      <c r="A2304" s="319">
        <v>7155</v>
      </c>
      <c r="B2304" s="319" t="s">
        <v>4015</v>
      </c>
      <c r="C2304" s="319" t="s">
        <v>9090</v>
      </c>
    </row>
    <row r="2305" spans="1:3" ht="14.25" customHeight="1" x14ac:dyDescent="0.25">
      <c r="A2305" s="319">
        <v>7156</v>
      </c>
      <c r="B2305" s="319" t="s">
        <v>4016</v>
      </c>
      <c r="C2305" s="319" t="s">
        <v>9090</v>
      </c>
    </row>
    <row r="2306" spans="1:3" ht="14.25" customHeight="1" x14ac:dyDescent="0.25">
      <c r="A2306" s="319">
        <v>7157</v>
      </c>
      <c r="B2306" s="319" t="s">
        <v>4017</v>
      </c>
      <c r="C2306" s="319" t="s">
        <v>9092</v>
      </c>
    </row>
    <row r="2307" spans="1:3" ht="14.25" customHeight="1" x14ac:dyDescent="0.25">
      <c r="A2307" s="319">
        <v>7158</v>
      </c>
      <c r="B2307" s="319" t="s">
        <v>10072</v>
      </c>
      <c r="C2307" s="319" t="s">
        <v>9920</v>
      </c>
    </row>
    <row r="2308" spans="1:3" ht="14.25" customHeight="1" x14ac:dyDescent="0.25">
      <c r="A2308" s="319">
        <v>7159</v>
      </c>
      <c r="B2308" s="319" t="s">
        <v>10073</v>
      </c>
      <c r="C2308" s="319" t="s">
        <v>9920</v>
      </c>
    </row>
    <row r="2309" spans="1:3" ht="14.25" customHeight="1" x14ac:dyDescent="0.25">
      <c r="A2309" s="319">
        <v>7160</v>
      </c>
      <c r="B2309" s="319" t="s">
        <v>4018</v>
      </c>
      <c r="C2309" s="319" t="s">
        <v>9920</v>
      </c>
    </row>
    <row r="2310" spans="1:3" ht="14.25" customHeight="1" x14ac:dyDescent="0.25">
      <c r="A2310" s="319">
        <v>7161</v>
      </c>
      <c r="B2310" s="319" t="s">
        <v>4019</v>
      </c>
      <c r="C2310" s="319" t="s">
        <v>9092</v>
      </c>
    </row>
    <row r="2311" spans="1:3" ht="14.25" customHeight="1" x14ac:dyDescent="0.25">
      <c r="A2311" s="319">
        <v>7162</v>
      </c>
      <c r="B2311" s="319" t="s">
        <v>4020</v>
      </c>
      <c r="C2311" s="319" t="s">
        <v>9090</v>
      </c>
    </row>
    <row r="2312" spans="1:3" ht="14.25" customHeight="1" x14ac:dyDescent="0.25">
      <c r="A2312" s="319">
        <v>7163</v>
      </c>
      <c r="B2312" s="319" t="s">
        <v>10074</v>
      </c>
      <c r="C2312" s="319" t="s">
        <v>9920</v>
      </c>
    </row>
    <row r="2313" spans="1:3" ht="14.25" customHeight="1" x14ac:dyDescent="0.25">
      <c r="A2313" s="319">
        <v>7164</v>
      </c>
      <c r="B2313" s="319" t="s">
        <v>4021</v>
      </c>
      <c r="C2313" s="319" t="s">
        <v>9092</v>
      </c>
    </row>
    <row r="2314" spans="1:3" ht="14.25" customHeight="1" x14ac:dyDescent="0.25">
      <c r="A2314" s="319">
        <v>7165</v>
      </c>
      <c r="B2314" s="319" t="s">
        <v>10075</v>
      </c>
      <c r="C2314" s="319" t="s">
        <v>9920</v>
      </c>
    </row>
    <row r="2315" spans="1:3" ht="14.25" customHeight="1" x14ac:dyDescent="0.25">
      <c r="A2315" s="319">
        <v>7166</v>
      </c>
      <c r="B2315" s="319" t="s">
        <v>4022</v>
      </c>
      <c r="C2315" s="319" t="s">
        <v>9091</v>
      </c>
    </row>
    <row r="2316" spans="1:3" ht="14.25" customHeight="1" x14ac:dyDescent="0.25">
      <c r="A2316" s="319">
        <v>7167</v>
      </c>
      <c r="B2316" s="319" t="s">
        <v>10076</v>
      </c>
      <c r="C2316" s="319" t="s">
        <v>9920</v>
      </c>
    </row>
    <row r="2317" spans="1:3" ht="14.25" customHeight="1" x14ac:dyDescent="0.25">
      <c r="A2317" s="319">
        <v>7168</v>
      </c>
      <c r="B2317" s="319" t="s">
        <v>4023</v>
      </c>
      <c r="C2317" s="319" t="s">
        <v>9092</v>
      </c>
    </row>
    <row r="2318" spans="1:3" ht="14.25" customHeight="1" x14ac:dyDescent="0.25">
      <c r="A2318" s="319">
        <v>7169</v>
      </c>
      <c r="B2318" s="319" t="s">
        <v>10077</v>
      </c>
      <c r="C2318" s="319" t="s">
        <v>9920</v>
      </c>
    </row>
    <row r="2319" spans="1:3" ht="14.25" customHeight="1" x14ac:dyDescent="0.25">
      <c r="A2319" s="319">
        <v>7170</v>
      </c>
      <c r="B2319" s="319" t="s">
        <v>4024</v>
      </c>
      <c r="C2319" s="319" t="s">
        <v>9920</v>
      </c>
    </row>
    <row r="2320" spans="1:3" ht="14.25" customHeight="1" x14ac:dyDescent="0.25">
      <c r="A2320" s="319">
        <v>7171</v>
      </c>
      <c r="B2320" s="319" t="s">
        <v>10078</v>
      </c>
      <c r="C2320" s="319" t="s">
        <v>9920</v>
      </c>
    </row>
    <row r="2321" spans="1:3" ht="14.25" customHeight="1" x14ac:dyDescent="0.25">
      <c r="A2321" s="319">
        <v>7172</v>
      </c>
      <c r="B2321" s="319" t="s">
        <v>4025</v>
      </c>
      <c r="C2321" s="319" t="s">
        <v>9091</v>
      </c>
    </row>
    <row r="2322" spans="1:3" ht="14.25" customHeight="1" x14ac:dyDescent="0.25">
      <c r="A2322" s="319">
        <v>7173</v>
      </c>
      <c r="B2322" s="319" t="s">
        <v>4026</v>
      </c>
      <c r="C2322" s="319" t="s">
        <v>9092</v>
      </c>
    </row>
    <row r="2323" spans="1:3" ht="14.25" customHeight="1" x14ac:dyDescent="0.25">
      <c r="A2323" s="319">
        <v>7174</v>
      </c>
      <c r="B2323" s="319" t="s">
        <v>3408</v>
      </c>
      <c r="C2323" s="319" t="s">
        <v>9090</v>
      </c>
    </row>
    <row r="2324" spans="1:3" ht="14.25" customHeight="1" x14ac:dyDescent="0.25">
      <c r="A2324" s="319">
        <v>7175</v>
      </c>
      <c r="B2324" s="319" t="s">
        <v>10079</v>
      </c>
      <c r="C2324" s="319" t="s">
        <v>9920</v>
      </c>
    </row>
    <row r="2325" spans="1:3" ht="14.25" customHeight="1" x14ac:dyDescent="0.25">
      <c r="A2325" s="319">
        <v>7176</v>
      </c>
      <c r="B2325" s="319" t="s">
        <v>4027</v>
      </c>
      <c r="C2325" s="319" t="s">
        <v>9087</v>
      </c>
    </row>
    <row r="2326" spans="1:3" ht="14.25" customHeight="1" x14ac:dyDescent="0.25">
      <c r="A2326" s="319">
        <v>7177</v>
      </c>
      <c r="B2326" s="319" t="s">
        <v>4028</v>
      </c>
      <c r="C2326" s="319" t="s">
        <v>9092</v>
      </c>
    </row>
    <row r="2327" spans="1:3" ht="14.25" customHeight="1" x14ac:dyDescent="0.25">
      <c r="A2327" s="319">
        <v>7178</v>
      </c>
      <c r="B2327" s="319" t="s">
        <v>4029</v>
      </c>
      <c r="C2327" s="319" t="s">
        <v>9090</v>
      </c>
    </row>
    <row r="2328" spans="1:3" ht="14.25" customHeight="1" x14ac:dyDescent="0.25">
      <c r="A2328" s="319">
        <v>7179</v>
      </c>
      <c r="B2328" s="319" t="s">
        <v>4030</v>
      </c>
      <c r="C2328" s="319" t="s">
        <v>9081</v>
      </c>
    </row>
    <row r="2329" spans="1:3" ht="14.25" customHeight="1" x14ac:dyDescent="0.25">
      <c r="A2329" s="319">
        <v>7180</v>
      </c>
      <c r="B2329" s="319" t="s">
        <v>4031</v>
      </c>
      <c r="C2329" s="319" t="s">
        <v>9092</v>
      </c>
    </row>
    <row r="2330" spans="1:3" ht="14.25" customHeight="1" x14ac:dyDescent="0.25">
      <c r="A2330" s="319">
        <v>7181</v>
      </c>
      <c r="B2330" s="319" t="s">
        <v>4032</v>
      </c>
      <c r="C2330" s="319" t="s">
        <v>9092</v>
      </c>
    </row>
    <row r="2331" spans="1:3" ht="14.25" customHeight="1" x14ac:dyDescent="0.25">
      <c r="A2331" s="319">
        <v>7182</v>
      </c>
      <c r="B2331" s="319" t="s">
        <v>4033</v>
      </c>
      <c r="C2331" s="319" t="s">
        <v>9092</v>
      </c>
    </row>
    <row r="2332" spans="1:3" ht="14.25" customHeight="1" x14ac:dyDescent="0.25">
      <c r="A2332" s="319">
        <v>7183</v>
      </c>
      <c r="B2332" s="319" t="s">
        <v>4034</v>
      </c>
      <c r="C2332" s="319" t="s">
        <v>9920</v>
      </c>
    </row>
    <row r="2333" spans="1:3" ht="14.25" customHeight="1" x14ac:dyDescent="0.25">
      <c r="A2333" s="319">
        <v>7184</v>
      </c>
      <c r="B2333" s="319" t="s">
        <v>4035</v>
      </c>
      <c r="C2333" s="319" t="s">
        <v>9090</v>
      </c>
    </row>
    <row r="2334" spans="1:3" ht="14.25" customHeight="1" x14ac:dyDescent="0.25">
      <c r="A2334" s="319">
        <v>7185</v>
      </c>
      <c r="B2334" s="319" t="s">
        <v>4036</v>
      </c>
      <c r="C2334" s="319" t="s">
        <v>9092</v>
      </c>
    </row>
    <row r="2335" spans="1:3" ht="14.25" customHeight="1" x14ac:dyDescent="0.25">
      <c r="A2335" s="319">
        <v>7186</v>
      </c>
      <c r="B2335" s="319" t="s">
        <v>3926</v>
      </c>
      <c r="C2335" s="319" t="s">
        <v>9092</v>
      </c>
    </row>
    <row r="2336" spans="1:3" ht="14.25" customHeight="1" x14ac:dyDescent="0.25">
      <c r="A2336" s="319">
        <v>7187</v>
      </c>
      <c r="B2336" s="319" t="s">
        <v>4037</v>
      </c>
      <c r="C2336" s="319" t="s">
        <v>9091</v>
      </c>
    </row>
    <row r="2337" spans="1:3" ht="14.25" customHeight="1" x14ac:dyDescent="0.25">
      <c r="A2337" s="319">
        <v>7188</v>
      </c>
      <c r="B2337" s="319" t="s">
        <v>4038</v>
      </c>
      <c r="C2337" s="319" t="s">
        <v>9087</v>
      </c>
    </row>
    <row r="2338" spans="1:3" ht="14.25" customHeight="1" x14ac:dyDescent="0.25">
      <c r="A2338" s="319">
        <v>7189</v>
      </c>
      <c r="B2338" s="319" t="s">
        <v>4039</v>
      </c>
      <c r="C2338" s="319" t="s">
        <v>9091</v>
      </c>
    </row>
    <row r="2339" spans="1:3" ht="14.25" customHeight="1" x14ac:dyDescent="0.25">
      <c r="A2339" s="319">
        <v>7190</v>
      </c>
      <c r="B2339" s="319" t="s">
        <v>4040</v>
      </c>
      <c r="C2339" s="319" t="s">
        <v>9087</v>
      </c>
    </row>
    <row r="2340" spans="1:3" ht="14.25" customHeight="1" x14ac:dyDescent="0.25">
      <c r="A2340" s="319">
        <v>7191</v>
      </c>
      <c r="B2340" s="319" t="s">
        <v>3894</v>
      </c>
      <c r="C2340" s="319" t="s">
        <v>9092</v>
      </c>
    </row>
    <row r="2341" spans="1:3" ht="14.25" customHeight="1" x14ac:dyDescent="0.25">
      <c r="A2341" s="319">
        <v>7192</v>
      </c>
      <c r="B2341" s="319" t="s">
        <v>4041</v>
      </c>
      <c r="C2341" s="319" t="s">
        <v>9090</v>
      </c>
    </row>
    <row r="2342" spans="1:3" ht="14.25" customHeight="1" x14ac:dyDescent="0.25">
      <c r="A2342" s="319">
        <v>7193</v>
      </c>
      <c r="B2342" s="319" t="s">
        <v>4042</v>
      </c>
      <c r="C2342" s="319" t="s">
        <v>9091</v>
      </c>
    </row>
    <row r="2343" spans="1:3" ht="14.25" customHeight="1" x14ac:dyDescent="0.25">
      <c r="A2343" s="319">
        <v>7194</v>
      </c>
      <c r="B2343" s="319" t="s">
        <v>4043</v>
      </c>
      <c r="C2343" s="319" t="s">
        <v>9092</v>
      </c>
    </row>
    <row r="2344" spans="1:3" ht="14.25" customHeight="1" x14ac:dyDescent="0.25">
      <c r="A2344" s="319">
        <v>7195</v>
      </c>
      <c r="B2344" s="319" t="s">
        <v>4044</v>
      </c>
      <c r="C2344" s="319" t="s">
        <v>9092</v>
      </c>
    </row>
    <row r="2345" spans="1:3" ht="14.25" customHeight="1" x14ac:dyDescent="0.25">
      <c r="A2345" s="319">
        <v>7196</v>
      </c>
      <c r="B2345" s="319" t="s">
        <v>3717</v>
      </c>
      <c r="C2345" s="319" t="s">
        <v>9920</v>
      </c>
    </row>
    <row r="2346" spans="1:3" ht="14.25" customHeight="1" x14ac:dyDescent="0.25">
      <c r="A2346" s="319">
        <v>7197</v>
      </c>
      <c r="B2346" s="319" t="s">
        <v>9556</v>
      </c>
      <c r="C2346" s="319" t="s">
        <v>9090</v>
      </c>
    </row>
    <row r="2347" spans="1:3" ht="14.25" customHeight="1" x14ac:dyDescent="0.25">
      <c r="A2347" s="319">
        <v>7198</v>
      </c>
      <c r="B2347" s="319" t="s">
        <v>4045</v>
      </c>
      <c r="C2347" s="319" t="s">
        <v>9087</v>
      </c>
    </row>
    <row r="2348" spans="1:3" ht="14.25" customHeight="1" x14ac:dyDescent="0.25">
      <c r="A2348" s="319">
        <v>7199</v>
      </c>
      <c r="B2348" s="319" t="s">
        <v>4046</v>
      </c>
      <c r="C2348" s="319" t="s">
        <v>9090</v>
      </c>
    </row>
    <row r="2349" spans="1:3" ht="14.25" customHeight="1" x14ac:dyDescent="0.25">
      <c r="A2349" s="319">
        <v>7200</v>
      </c>
      <c r="B2349" s="319" t="s">
        <v>10080</v>
      </c>
      <c r="C2349" s="319" t="s">
        <v>9920</v>
      </c>
    </row>
    <row r="2350" spans="1:3" ht="14.25" customHeight="1" x14ac:dyDescent="0.25">
      <c r="A2350" s="319">
        <v>7201</v>
      </c>
      <c r="B2350" s="319" t="s">
        <v>4031</v>
      </c>
      <c r="C2350" s="319" t="s">
        <v>9092</v>
      </c>
    </row>
    <row r="2351" spans="1:3" ht="14.25" customHeight="1" x14ac:dyDescent="0.25">
      <c r="A2351" s="319">
        <v>7202</v>
      </c>
      <c r="B2351" s="319" t="s">
        <v>4047</v>
      </c>
      <c r="C2351" s="319" t="s">
        <v>9090</v>
      </c>
    </row>
    <row r="2352" spans="1:3" ht="14.25" customHeight="1" x14ac:dyDescent="0.25">
      <c r="A2352" s="319">
        <v>7203</v>
      </c>
      <c r="B2352" s="319" t="s">
        <v>4048</v>
      </c>
      <c r="C2352" s="319" t="s">
        <v>9091</v>
      </c>
    </row>
    <row r="2353" spans="1:3" ht="14.25" customHeight="1" x14ac:dyDescent="0.25">
      <c r="A2353" s="319">
        <v>7204</v>
      </c>
      <c r="B2353" s="319" t="s">
        <v>2454</v>
      </c>
      <c r="C2353" s="319" t="s">
        <v>9920</v>
      </c>
    </row>
    <row r="2354" spans="1:3" ht="14.25" customHeight="1" x14ac:dyDescent="0.25">
      <c r="A2354" s="319">
        <v>7205</v>
      </c>
      <c r="B2354" s="319" t="s">
        <v>3323</v>
      </c>
      <c r="C2354" s="319" t="s">
        <v>9920</v>
      </c>
    </row>
    <row r="2355" spans="1:3" ht="14.25" customHeight="1" x14ac:dyDescent="0.25">
      <c r="A2355" s="319">
        <v>7206</v>
      </c>
      <c r="B2355" s="319" t="s">
        <v>3592</v>
      </c>
      <c r="C2355" s="319" t="s">
        <v>9920</v>
      </c>
    </row>
    <row r="2356" spans="1:3" ht="14.25" customHeight="1" x14ac:dyDescent="0.25">
      <c r="A2356" s="319">
        <v>7207</v>
      </c>
      <c r="B2356" s="319" t="s">
        <v>2447</v>
      </c>
      <c r="C2356" s="319" t="s">
        <v>9092</v>
      </c>
    </row>
    <row r="2357" spans="1:3" ht="14.25" customHeight="1" x14ac:dyDescent="0.25">
      <c r="A2357" s="319">
        <v>7209</v>
      </c>
      <c r="B2357" s="319" t="s">
        <v>4049</v>
      </c>
      <c r="C2357" s="319" t="s">
        <v>9092</v>
      </c>
    </row>
    <row r="2358" spans="1:3" ht="14.25" customHeight="1" x14ac:dyDescent="0.25">
      <c r="A2358" s="319">
        <v>7210</v>
      </c>
      <c r="B2358" s="319" t="s">
        <v>4050</v>
      </c>
      <c r="C2358" s="319" t="s">
        <v>9090</v>
      </c>
    </row>
    <row r="2359" spans="1:3" ht="14.25" customHeight="1" x14ac:dyDescent="0.25">
      <c r="A2359" s="319">
        <v>7211</v>
      </c>
      <c r="B2359" s="319" t="s">
        <v>4051</v>
      </c>
      <c r="C2359" s="319" t="s">
        <v>9092</v>
      </c>
    </row>
    <row r="2360" spans="1:3" ht="14.25" customHeight="1" x14ac:dyDescent="0.25">
      <c r="A2360" s="319">
        <v>7212</v>
      </c>
      <c r="B2360" s="319" t="s">
        <v>4052</v>
      </c>
      <c r="C2360" s="319" t="s">
        <v>9092</v>
      </c>
    </row>
    <row r="2361" spans="1:3" ht="14.25" customHeight="1" x14ac:dyDescent="0.25">
      <c r="A2361" s="319">
        <v>7214</v>
      </c>
      <c r="B2361" s="319" t="s">
        <v>4053</v>
      </c>
      <c r="C2361" s="319" t="s">
        <v>9092</v>
      </c>
    </row>
    <row r="2362" spans="1:3" ht="14.25" customHeight="1" x14ac:dyDescent="0.25">
      <c r="A2362" s="319">
        <v>7215</v>
      </c>
      <c r="B2362" s="319" t="s">
        <v>4054</v>
      </c>
      <c r="C2362" s="319" t="s">
        <v>9081</v>
      </c>
    </row>
    <row r="2363" spans="1:3" ht="14.25" customHeight="1" x14ac:dyDescent="0.25">
      <c r="A2363" s="319">
        <v>7216</v>
      </c>
      <c r="B2363" s="319" t="s">
        <v>10081</v>
      </c>
      <c r="C2363" s="319" t="s">
        <v>9920</v>
      </c>
    </row>
    <row r="2364" spans="1:3" ht="14.25" customHeight="1" x14ac:dyDescent="0.25">
      <c r="A2364" s="319">
        <v>7217</v>
      </c>
      <c r="B2364" s="319" t="s">
        <v>3650</v>
      </c>
      <c r="C2364" s="319" t="s">
        <v>9090</v>
      </c>
    </row>
    <row r="2365" spans="1:3" ht="14.25" customHeight="1" x14ac:dyDescent="0.25">
      <c r="A2365" s="319">
        <v>7218</v>
      </c>
      <c r="B2365" s="319" t="s">
        <v>4055</v>
      </c>
      <c r="C2365" s="319" t="s">
        <v>9081</v>
      </c>
    </row>
    <row r="2366" spans="1:3" ht="14.25" customHeight="1" x14ac:dyDescent="0.25">
      <c r="A2366" s="319">
        <v>7219</v>
      </c>
      <c r="B2366" s="319" t="s">
        <v>4056</v>
      </c>
      <c r="C2366" s="319" t="s">
        <v>9092</v>
      </c>
    </row>
    <row r="2367" spans="1:3" ht="14.25" customHeight="1" x14ac:dyDescent="0.25">
      <c r="A2367" s="319">
        <v>7221</v>
      </c>
      <c r="B2367" s="319" t="s">
        <v>10082</v>
      </c>
      <c r="C2367" s="319" t="s">
        <v>9920</v>
      </c>
    </row>
    <row r="2368" spans="1:3" ht="14.25" customHeight="1" x14ac:dyDescent="0.25">
      <c r="A2368" s="319">
        <v>7222</v>
      </c>
      <c r="B2368" s="319" t="s">
        <v>10083</v>
      </c>
      <c r="C2368" s="319" t="s">
        <v>9920</v>
      </c>
    </row>
    <row r="2369" spans="1:3" ht="14.25" customHeight="1" x14ac:dyDescent="0.25">
      <c r="A2369" s="319">
        <v>7223</v>
      </c>
      <c r="B2369" s="319" t="s">
        <v>4057</v>
      </c>
      <c r="C2369" s="319" t="s">
        <v>9087</v>
      </c>
    </row>
    <row r="2370" spans="1:3" ht="14.25" customHeight="1" x14ac:dyDescent="0.25">
      <c r="A2370" s="319">
        <v>7224</v>
      </c>
      <c r="B2370" s="319" t="s">
        <v>4058</v>
      </c>
      <c r="C2370" s="319" t="s">
        <v>9092</v>
      </c>
    </row>
    <row r="2371" spans="1:3" ht="14.25" customHeight="1" x14ac:dyDescent="0.25">
      <c r="A2371" s="319">
        <v>7225</v>
      </c>
      <c r="B2371" s="319" t="s">
        <v>3528</v>
      </c>
      <c r="C2371" s="319" t="s">
        <v>9920</v>
      </c>
    </row>
    <row r="2372" spans="1:3" ht="14.25" customHeight="1" x14ac:dyDescent="0.25">
      <c r="A2372" s="319">
        <v>7226</v>
      </c>
      <c r="B2372" s="319" t="s">
        <v>3727</v>
      </c>
      <c r="C2372" s="319" t="s">
        <v>9090</v>
      </c>
    </row>
    <row r="2373" spans="1:3" ht="14.25" customHeight="1" x14ac:dyDescent="0.25">
      <c r="A2373" s="319">
        <v>7227</v>
      </c>
      <c r="B2373" s="319" t="s">
        <v>4059</v>
      </c>
      <c r="C2373" s="319" t="s">
        <v>9092</v>
      </c>
    </row>
    <row r="2374" spans="1:3" ht="14.25" customHeight="1" x14ac:dyDescent="0.25">
      <c r="A2374" s="319">
        <v>7228</v>
      </c>
      <c r="B2374" s="319" t="s">
        <v>4060</v>
      </c>
      <c r="C2374" s="319" t="s">
        <v>9092</v>
      </c>
    </row>
    <row r="2375" spans="1:3" ht="14.25" customHeight="1" x14ac:dyDescent="0.25">
      <c r="A2375" s="319">
        <v>7229</v>
      </c>
      <c r="B2375" s="319" t="s">
        <v>4061</v>
      </c>
      <c r="C2375" s="319" t="s">
        <v>9090</v>
      </c>
    </row>
    <row r="2376" spans="1:3" ht="14.25" customHeight="1" x14ac:dyDescent="0.25">
      <c r="A2376" s="319">
        <v>7230</v>
      </c>
      <c r="B2376" s="319" t="s">
        <v>4062</v>
      </c>
      <c r="C2376" s="319" t="s">
        <v>9087</v>
      </c>
    </row>
    <row r="2377" spans="1:3" ht="14.25" customHeight="1" x14ac:dyDescent="0.25">
      <c r="A2377" s="319">
        <v>7231</v>
      </c>
      <c r="B2377" s="319" t="s">
        <v>10084</v>
      </c>
      <c r="C2377" s="319" t="s">
        <v>9920</v>
      </c>
    </row>
    <row r="2378" spans="1:3" ht="14.25" customHeight="1" x14ac:dyDescent="0.25">
      <c r="A2378" s="319">
        <v>7232</v>
      </c>
      <c r="B2378" s="319" t="s">
        <v>3608</v>
      </c>
      <c r="C2378" s="319" t="s">
        <v>9920</v>
      </c>
    </row>
    <row r="2379" spans="1:3" ht="14.25" customHeight="1" x14ac:dyDescent="0.25">
      <c r="A2379" s="319">
        <v>7234</v>
      </c>
      <c r="B2379" s="319" t="s">
        <v>10085</v>
      </c>
      <c r="C2379" s="319" t="s">
        <v>9920</v>
      </c>
    </row>
    <row r="2380" spans="1:3" ht="14.25" customHeight="1" x14ac:dyDescent="0.25">
      <c r="A2380" s="319">
        <v>7235</v>
      </c>
      <c r="B2380" s="319" t="s">
        <v>4063</v>
      </c>
      <c r="C2380" s="319" t="s">
        <v>9090</v>
      </c>
    </row>
    <row r="2381" spans="1:3" ht="14.25" customHeight="1" x14ac:dyDescent="0.25">
      <c r="A2381" s="319">
        <v>7236</v>
      </c>
      <c r="B2381" s="319" t="s">
        <v>10086</v>
      </c>
      <c r="C2381" s="319" t="s">
        <v>9920</v>
      </c>
    </row>
    <row r="2382" spans="1:3" ht="14.25" customHeight="1" x14ac:dyDescent="0.25">
      <c r="A2382" s="319">
        <v>7237</v>
      </c>
      <c r="B2382" s="319" t="s">
        <v>3446</v>
      </c>
      <c r="C2382" s="319" t="s">
        <v>9091</v>
      </c>
    </row>
    <row r="2383" spans="1:3" ht="14.25" customHeight="1" x14ac:dyDescent="0.25">
      <c r="A2383" s="319">
        <v>7238</v>
      </c>
      <c r="B2383" s="319" t="s">
        <v>2498</v>
      </c>
      <c r="C2383" s="319" t="s">
        <v>9092</v>
      </c>
    </row>
    <row r="2384" spans="1:3" ht="14.25" customHeight="1" x14ac:dyDescent="0.25">
      <c r="A2384" s="319">
        <v>7239</v>
      </c>
      <c r="B2384" s="319" t="s">
        <v>4064</v>
      </c>
      <c r="C2384" s="319" t="s">
        <v>9087</v>
      </c>
    </row>
    <row r="2385" spans="1:3" ht="14.25" customHeight="1" x14ac:dyDescent="0.25">
      <c r="A2385" s="319">
        <v>7241</v>
      </c>
      <c r="B2385" s="319" t="s">
        <v>4065</v>
      </c>
      <c r="C2385" s="319" t="s">
        <v>9091</v>
      </c>
    </row>
    <row r="2386" spans="1:3" ht="14.25" customHeight="1" x14ac:dyDescent="0.25">
      <c r="A2386" s="319">
        <v>7242</v>
      </c>
      <c r="B2386" s="319" t="s">
        <v>3678</v>
      </c>
      <c r="C2386" s="319" t="s">
        <v>9104</v>
      </c>
    </row>
    <row r="2387" spans="1:3" ht="14.25" customHeight="1" x14ac:dyDescent="0.25">
      <c r="A2387" s="319">
        <v>7245</v>
      </c>
      <c r="B2387" s="319" t="s">
        <v>4066</v>
      </c>
      <c r="C2387" s="319" t="s">
        <v>9092</v>
      </c>
    </row>
    <row r="2388" spans="1:3" ht="14.25" customHeight="1" x14ac:dyDescent="0.25">
      <c r="A2388" s="319">
        <v>7246</v>
      </c>
      <c r="B2388" s="319" t="s">
        <v>3971</v>
      </c>
      <c r="C2388" s="319" t="s">
        <v>9920</v>
      </c>
    </row>
    <row r="2389" spans="1:3" ht="14.25" customHeight="1" x14ac:dyDescent="0.25">
      <c r="A2389" s="319">
        <v>7247</v>
      </c>
      <c r="B2389" s="319" t="s">
        <v>10087</v>
      </c>
      <c r="C2389" s="319" t="s">
        <v>9920</v>
      </c>
    </row>
    <row r="2390" spans="1:3" ht="14.25" customHeight="1" x14ac:dyDescent="0.25">
      <c r="A2390" s="319">
        <v>7248</v>
      </c>
      <c r="B2390" s="319" t="s">
        <v>4067</v>
      </c>
      <c r="C2390" s="319" t="s">
        <v>9092</v>
      </c>
    </row>
    <row r="2391" spans="1:3" ht="14.25" customHeight="1" x14ac:dyDescent="0.25">
      <c r="A2391" s="319">
        <v>7249</v>
      </c>
      <c r="B2391" s="319" t="s">
        <v>4068</v>
      </c>
      <c r="C2391" s="319" t="s">
        <v>9104</v>
      </c>
    </row>
    <row r="2392" spans="1:3" ht="14.25" customHeight="1" x14ac:dyDescent="0.25">
      <c r="A2392" s="319">
        <v>7250</v>
      </c>
      <c r="B2392" s="319" t="s">
        <v>10088</v>
      </c>
      <c r="C2392" s="319" t="s">
        <v>9920</v>
      </c>
    </row>
    <row r="2393" spans="1:3" ht="14.25" customHeight="1" x14ac:dyDescent="0.25">
      <c r="A2393" s="319">
        <v>7251</v>
      </c>
      <c r="B2393" s="319" t="s">
        <v>4069</v>
      </c>
      <c r="C2393" s="319" t="s">
        <v>9092</v>
      </c>
    </row>
    <row r="2394" spans="1:3" ht="14.25" customHeight="1" x14ac:dyDescent="0.25">
      <c r="A2394" s="319">
        <v>7252</v>
      </c>
      <c r="B2394" s="319" t="s">
        <v>4070</v>
      </c>
      <c r="C2394" s="319" t="s">
        <v>9092</v>
      </c>
    </row>
    <row r="2395" spans="1:3" ht="14.25" customHeight="1" x14ac:dyDescent="0.25">
      <c r="A2395" s="319">
        <v>7253</v>
      </c>
      <c r="B2395" s="319" t="s">
        <v>4071</v>
      </c>
      <c r="C2395" s="319" t="s">
        <v>9092</v>
      </c>
    </row>
    <row r="2396" spans="1:3" ht="14.25" customHeight="1" x14ac:dyDescent="0.25">
      <c r="A2396" s="319">
        <v>7254</v>
      </c>
      <c r="B2396" s="319" t="s">
        <v>10089</v>
      </c>
      <c r="C2396" s="319" t="s">
        <v>9920</v>
      </c>
    </row>
    <row r="2397" spans="1:3" ht="14.25" customHeight="1" x14ac:dyDescent="0.25">
      <c r="A2397" s="319">
        <v>7255</v>
      </c>
      <c r="B2397" s="319" t="s">
        <v>4072</v>
      </c>
      <c r="C2397" s="319" t="s">
        <v>9092</v>
      </c>
    </row>
    <row r="2398" spans="1:3" ht="14.25" customHeight="1" x14ac:dyDescent="0.25">
      <c r="A2398" s="319">
        <v>7257</v>
      </c>
      <c r="B2398" s="319" t="s">
        <v>4073</v>
      </c>
      <c r="C2398" s="319" t="s">
        <v>9092</v>
      </c>
    </row>
    <row r="2399" spans="1:3" ht="14.25" customHeight="1" x14ac:dyDescent="0.25">
      <c r="A2399" s="319">
        <v>7258</v>
      </c>
      <c r="B2399" s="319" t="s">
        <v>4074</v>
      </c>
      <c r="C2399" s="319" t="s">
        <v>9092</v>
      </c>
    </row>
    <row r="2400" spans="1:3" ht="14.25" customHeight="1" x14ac:dyDescent="0.25">
      <c r="A2400" s="319">
        <v>7259</v>
      </c>
      <c r="B2400" s="319" t="s">
        <v>4075</v>
      </c>
      <c r="C2400" s="319" t="s">
        <v>9920</v>
      </c>
    </row>
    <row r="2401" spans="1:3" ht="14.25" customHeight="1" x14ac:dyDescent="0.25">
      <c r="A2401" s="319">
        <v>7261</v>
      </c>
      <c r="B2401" s="319" t="s">
        <v>4076</v>
      </c>
      <c r="C2401" s="319" t="s">
        <v>9092</v>
      </c>
    </row>
    <row r="2402" spans="1:3" ht="14.25" customHeight="1" x14ac:dyDescent="0.25">
      <c r="A2402" s="319">
        <v>7262</v>
      </c>
      <c r="B2402" s="319" t="s">
        <v>4077</v>
      </c>
      <c r="C2402" s="319" t="s">
        <v>9092</v>
      </c>
    </row>
    <row r="2403" spans="1:3" ht="14.25" customHeight="1" x14ac:dyDescent="0.25">
      <c r="A2403" s="319">
        <v>7263</v>
      </c>
      <c r="B2403" s="319" t="s">
        <v>10090</v>
      </c>
      <c r="C2403" s="319" t="s">
        <v>9920</v>
      </c>
    </row>
    <row r="2404" spans="1:3" ht="14.25" customHeight="1" x14ac:dyDescent="0.25">
      <c r="A2404" s="319">
        <v>7264</v>
      </c>
      <c r="B2404" s="319" t="s">
        <v>10091</v>
      </c>
      <c r="C2404" s="319" t="s">
        <v>9920</v>
      </c>
    </row>
    <row r="2405" spans="1:3" ht="14.25" customHeight="1" x14ac:dyDescent="0.25">
      <c r="A2405" s="319">
        <v>7265</v>
      </c>
      <c r="B2405" s="319" t="s">
        <v>4078</v>
      </c>
      <c r="C2405" s="319" t="s">
        <v>9092</v>
      </c>
    </row>
    <row r="2406" spans="1:3" ht="14.25" customHeight="1" x14ac:dyDescent="0.25">
      <c r="A2406" s="319">
        <v>7267</v>
      </c>
      <c r="B2406" s="319" t="s">
        <v>4079</v>
      </c>
      <c r="C2406" s="319" t="s">
        <v>9091</v>
      </c>
    </row>
    <row r="2407" spans="1:3" ht="14.25" customHeight="1" x14ac:dyDescent="0.25">
      <c r="A2407" s="319">
        <v>7268</v>
      </c>
      <c r="B2407" s="319" t="s">
        <v>4080</v>
      </c>
      <c r="C2407" s="319" t="s">
        <v>9091</v>
      </c>
    </row>
    <row r="2408" spans="1:3" ht="14.25" customHeight="1" x14ac:dyDescent="0.25">
      <c r="A2408" s="319">
        <v>7269</v>
      </c>
      <c r="B2408" s="319" t="s">
        <v>4081</v>
      </c>
      <c r="C2408" s="319" t="s">
        <v>9920</v>
      </c>
    </row>
    <row r="2409" spans="1:3" ht="14.25" customHeight="1" x14ac:dyDescent="0.25">
      <c r="A2409" s="319">
        <v>7270</v>
      </c>
      <c r="B2409" s="319" t="s">
        <v>4082</v>
      </c>
      <c r="C2409" s="319" t="s">
        <v>9090</v>
      </c>
    </row>
    <row r="2410" spans="1:3" ht="14.25" customHeight="1" x14ac:dyDescent="0.25">
      <c r="A2410" s="319">
        <v>7271</v>
      </c>
      <c r="B2410" s="319" t="s">
        <v>10092</v>
      </c>
      <c r="C2410" s="319" t="s">
        <v>9920</v>
      </c>
    </row>
    <row r="2411" spans="1:3" ht="14.25" customHeight="1" x14ac:dyDescent="0.25">
      <c r="A2411" s="319">
        <v>7273</v>
      </c>
      <c r="B2411" s="319" t="s">
        <v>4083</v>
      </c>
      <c r="C2411" s="319" t="s">
        <v>9091</v>
      </c>
    </row>
    <row r="2412" spans="1:3" ht="14.25" customHeight="1" x14ac:dyDescent="0.25">
      <c r="A2412" s="319">
        <v>7274</v>
      </c>
      <c r="B2412" s="319" t="s">
        <v>2447</v>
      </c>
      <c r="C2412" s="319" t="s">
        <v>9084</v>
      </c>
    </row>
    <row r="2413" spans="1:3" ht="14.25" customHeight="1" x14ac:dyDescent="0.25">
      <c r="A2413" s="319">
        <v>7275</v>
      </c>
      <c r="B2413" s="319" t="s">
        <v>3743</v>
      </c>
      <c r="C2413" s="319" t="s">
        <v>9081</v>
      </c>
    </row>
    <row r="2414" spans="1:3" ht="14.25" customHeight="1" x14ac:dyDescent="0.25">
      <c r="A2414" s="319">
        <v>7276</v>
      </c>
      <c r="B2414" s="319" t="s">
        <v>10093</v>
      </c>
      <c r="C2414" s="319" t="s">
        <v>9920</v>
      </c>
    </row>
    <row r="2415" spans="1:3" ht="14.25" customHeight="1" x14ac:dyDescent="0.25">
      <c r="A2415" s="319">
        <v>7277</v>
      </c>
      <c r="B2415" s="319" t="s">
        <v>4084</v>
      </c>
      <c r="C2415" s="319" t="s">
        <v>9090</v>
      </c>
    </row>
    <row r="2416" spans="1:3" ht="14.25" customHeight="1" x14ac:dyDescent="0.25">
      <c r="A2416" s="319">
        <v>7278</v>
      </c>
      <c r="B2416" s="319" t="s">
        <v>4085</v>
      </c>
      <c r="C2416" s="319" t="s">
        <v>9091</v>
      </c>
    </row>
    <row r="2417" spans="1:3" ht="14.25" customHeight="1" x14ac:dyDescent="0.25">
      <c r="A2417" s="319">
        <v>7280</v>
      </c>
      <c r="B2417" s="319" t="s">
        <v>9401</v>
      </c>
      <c r="C2417" s="319" t="s">
        <v>9092</v>
      </c>
    </row>
    <row r="2418" spans="1:3" ht="14.25" customHeight="1" x14ac:dyDescent="0.25">
      <c r="A2418" s="319">
        <v>7281</v>
      </c>
      <c r="B2418" s="319" t="s">
        <v>4086</v>
      </c>
      <c r="C2418" s="319" t="s">
        <v>9092</v>
      </c>
    </row>
    <row r="2419" spans="1:3" ht="14.25" customHeight="1" x14ac:dyDescent="0.25">
      <c r="A2419" s="319">
        <v>7282</v>
      </c>
      <c r="B2419" s="319" t="s">
        <v>4087</v>
      </c>
      <c r="C2419" s="319" t="s">
        <v>9081</v>
      </c>
    </row>
    <row r="2420" spans="1:3" ht="14.25" customHeight="1" x14ac:dyDescent="0.25">
      <c r="A2420" s="319">
        <v>7283</v>
      </c>
      <c r="B2420" s="319" t="s">
        <v>4088</v>
      </c>
      <c r="C2420" s="319" t="s">
        <v>9091</v>
      </c>
    </row>
    <row r="2421" spans="1:3" ht="14.25" customHeight="1" x14ac:dyDescent="0.25">
      <c r="A2421" s="319">
        <v>7284</v>
      </c>
      <c r="B2421" s="319" t="s">
        <v>4089</v>
      </c>
      <c r="C2421" s="319" t="s">
        <v>9092</v>
      </c>
    </row>
    <row r="2422" spans="1:3" ht="14.25" customHeight="1" x14ac:dyDescent="0.25">
      <c r="A2422" s="319">
        <v>7285</v>
      </c>
      <c r="B2422" s="319" t="s">
        <v>4089</v>
      </c>
      <c r="C2422" s="319" t="s">
        <v>9092</v>
      </c>
    </row>
    <row r="2423" spans="1:3" ht="14.25" customHeight="1" x14ac:dyDescent="0.25">
      <c r="A2423" s="319">
        <v>7286</v>
      </c>
      <c r="B2423" s="319" t="s">
        <v>4090</v>
      </c>
      <c r="C2423" s="319" t="s">
        <v>9103</v>
      </c>
    </row>
    <row r="2424" spans="1:3" ht="14.25" customHeight="1" x14ac:dyDescent="0.25">
      <c r="A2424" s="319">
        <v>7287</v>
      </c>
      <c r="B2424" s="319" t="s">
        <v>3894</v>
      </c>
      <c r="C2424" s="319" t="s">
        <v>9092</v>
      </c>
    </row>
    <row r="2425" spans="1:3" ht="14.25" customHeight="1" x14ac:dyDescent="0.25">
      <c r="A2425" s="319">
        <v>7288</v>
      </c>
      <c r="B2425" s="319" t="s">
        <v>4091</v>
      </c>
      <c r="C2425" s="319" t="s">
        <v>9092</v>
      </c>
    </row>
    <row r="2426" spans="1:3" ht="14.25" customHeight="1" x14ac:dyDescent="0.25">
      <c r="A2426" s="319">
        <v>7289</v>
      </c>
      <c r="B2426" s="319" t="s">
        <v>10094</v>
      </c>
      <c r="C2426" s="319" t="s">
        <v>9920</v>
      </c>
    </row>
    <row r="2427" spans="1:3" ht="14.25" customHeight="1" x14ac:dyDescent="0.25">
      <c r="A2427" s="319">
        <v>7290</v>
      </c>
      <c r="B2427" s="319" t="s">
        <v>4092</v>
      </c>
      <c r="C2427" s="319" t="s">
        <v>9092</v>
      </c>
    </row>
    <row r="2428" spans="1:3" ht="14.25" customHeight="1" x14ac:dyDescent="0.25">
      <c r="A2428" s="319">
        <v>7291</v>
      </c>
      <c r="B2428" s="319" t="s">
        <v>4093</v>
      </c>
      <c r="C2428" s="319" t="s">
        <v>9092</v>
      </c>
    </row>
    <row r="2429" spans="1:3" ht="14.25" customHeight="1" x14ac:dyDescent="0.25">
      <c r="A2429" s="319">
        <v>7292</v>
      </c>
      <c r="B2429" s="319" t="s">
        <v>4094</v>
      </c>
      <c r="C2429" s="319" t="s">
        <v>9092</v>
      </c>
    </row>
    <row r="2430" spans="1:3" ht="14.25" customHeight="1" x14ac:dyDescent="0.25">
      <c r="A2430" s="319">
        <v>7293</v>
      </c>
      <c r="B2430" s="319" t="s">
        <v>3618</v>
      </c>
      <c r="C2430" s="319" t="s">
        <v>9084</v>
      </c>
    </row>
    <row r="2431" spans="1:3" ht="14.25" customHeight="1" x14ac:dyDescent="0.25">
      <c r="A2431" s="319">
        <v>7294</v>
      </c>
      <c r="B2431" s="319" t="s">
        <v>4095</v>
      </c>
      <c r="C2431" s="319" t="s">
        <v>9090</v>
      </c>
    </row>
    <row r="2432" spans="1:3" ht="14.25" customHeight="1" x14ac:dyDescent="0.25">
      <c r="A2432" s="319">
        <v>7295</v>
      </c>
      <c r="B2432" s="319" t="s">
        <v>4096</v>
      </c>
      <c r="C2432" s="319" t="s">
        <v>9087</v>
      </c>
    </row>
    <row r="2433" spans="1:3" ht="14.25" customHeight="1" x14ac:dyDescent="0.25">
      <c r="A2433" s="319">
        <v>7296</v>
      </c>
      <c r="B2433" s="319" t="s">
        <v>9402</v>
      </c>
      <c r="C2433" s="319" t="s">
        <v>9087</v>
      </c>
    </row>
    <row r="2434" spans="1:3" ht="14.25" customHeight="1" x14ac:dyDescent="0.25">
      <c r="A2434" s="319">
        <v>7297</v>
      </c>
      <c r="B2434" s="319" t="s">
        <v>4097</v>
      </c>
      <c r="C2434" s="319" t="s">
        <v>9087</v>
      </c>
    </row>
    <row r="2435" spans="1:3" ht="14.25" customHeight="1" x14ac:dyDescent="0.25">
      <c r="A2435" s="319">
        <v>7298</v>
      </c>
      <c r="B2435" s="319" t="s">
        <v>4098</v>
      </c>
      <c r="C2435" s="319" t="s">
        <v>9087</v>
      </c>
    </row>
    <row r="2436" spans="1:3" ht="14.25" customHeight="1" x14ac:dyDescent="0.25">
      <c r="A2436" s="319">
        <v>7299</v>
      </c>
      <c r="B2436" s="319" t="s">
        <v>4099</v>
      </c>
      <c r="C2436" s="319" t="s">
        <v>9087</v>
      </c>
    </row>
    <row r="2437" spans="1:3" ht="14.25" customHeight="1" x14ac:dyDescent="0.25">
      <c r="A2437" s="319">
        <v>7300</v>
      </c>
      <c r="B2437" s="319" t="s">
        <v>4100</v>
      </c>
      <c r="C2437" s="319" t="s">
        <v>9087</v>
      </c>
    </row>
    <row r="2438" spans="1:3" ht="14.25" customHeight="1" x14ac:dyDescent="0.25">
      <c r="A2438" s="319">
        <v>7301</v>
      </c>
      <c r="B2438" s="319" t="s">
        <v>4101</v>
      </c>
      <c r="C2438" s="319" t="s">
        <v>9920</v>
      </c>
    </row>
    <row r="2439" spans="1:3" ht="14.25" customHeight="1" x14ac:dyDescent="0.25">
      <c r="A2439" s="319">
        <v>7302</v>
      </c>
      <c r="B2439" s="319" t="s">
        <v>3741</v>
      </c>
      <c r="C2439" s="319" t="s">
        <v>9090</v>
      </c>
    </row>
    <row r="2440" spans="1:3" ht="14.25" customHeight="1" x14ac:dyDescent="0.25">
      <c r="A2440" s="319">
        <v>7303</v>
      </c>
      <c r="B2440" s="319" t="s">
        <v>4102</v>
      </c>
      <c r="C2440" s="319" t="s">
        <v>9092</v>
      </c>
    </row>
    <row r="2441" spans="1:3" ht="14.25" customHeight="1" x14ac:dyDescent="0.25">
      <c r="A2441" s="319">
        <v>7304</v>
      </c>
      <c r="B2441" s="319" t="s">
        <v>4103</v>
      </c>
      <c r="C2441" s="319" t="s">
        <v>9091</v>
      </c>
    </row>
    <row r="2442" spans="1:3" ht="14.25" customHeight="1" x14ac:dyDescent="0.25">
      <c r="A2442" s="319">
        <v>7305</v>
      </c>
      <c r="B2442" s="319" t="s">
        <v>4104</v>
      </c>
      <c r="C2442" s="319" t="s">
        <v>9084</v>
      </c>
    </row>
    <row r="2443" spans="1:3" ht="14.25" customHeight="1" x14ac:dyDescent="0.25">
      <c r="A2443" s="319">
        <v>7306</v>
      </c>
      <c r="B2443" s="319" t="s">
        <v>9403</v>
      </c>
      <c r="C2443" s="319" t="s">
        <v>9087</v>
      </c>
    </row>
    <row r="2444" spans="1:3" ht="14.25" customHeight="1" x14ac:dyDescent="0.25">
      <c r="A2444" s="319">
        <v>7307</v>
      </c>
      <c r="B2444" s="319" t="s">
        <v>4105</v>
      </c>
      <c r="C2444" s="319" t="s">
        <v>9091</v>
      </c>
    </row>
    <row r="2445" spans="1:3" ht="14.25" customHeight="1" x14ac:dyDescent="0.25">
      <c r="A2445" s="319">
        <v>7308</v>
      </c>
      <c r="B2445" s="319" t="s">
        <v>4106</v>
      </c>
      <c r="C2445" s="319" t="s">
        <v>9092</v>
      </c>
    </row>
    <row r="2446" spans="1:3" ht="14.25" customHeight="1" x14ac:dyDescent="0.25">
      <c r="A2446" s="319">
        <v>7309</v>
      </c>
      <c r="B2446" s="319" t="s">
        <v>4107</v>
      </c>
      <c r="C2446" s="319" t="s">
        <v>9092</v>
      </c>
    </row>
    <row r="2447" spans="1:3" ht="14.25" customHeight="1" x14ac:dyDescent="0.25">
      <c r="A2447" s="319">
        <v>7310</v>
      </c>
      <c r="B2447" s="319" t="s">
        <v>10095</v>
      </c>
      <c r="C2447" s="319" t="s">
        <v>9920</v>
      </c>
    </row>
    <row r="2448" spans="1:3" ht="14.25" customHeight="1" x14ac:dyDescent="0.25">
      <c r="A2448" s="319">
        <v>7312</v>
      </c>
      <c r="B2448" s="319" t="s">
        <v>4108</v>
      </c>
      <c r="C2448" s="319" t="s">
        <v>9091</v>
      </c>
    </row>
    <row r="2449" spans="1:3" ht="14.25" customHeight="1" x14ac:dyDescent="0.25">
      <c r="A2449" s="319">
        <v>7313</v>
      </c>
      <c r="B2449" s="319" t="s">
        <v>4109</v>
      </c>
      <c r="C2449" s="319" t="s">
        <v>9092</v>
      </c>
    </row>
    <row r="2450" spans="1:3" ht="14.25" customHeight="1" x14ac:dyDescent="0.25">
      <c r="A2450" s="319">
        <v>7314</v>
      </c>
      <c r="B2450" s="319" t="s">
        <v>4110</v>
      </c>
      <c r="C2450" s="319" t="s">
        <v>9081</v>
      </c>
    </row>
    <row r="2451" spans="1:3" ht="14.25" customHeight="1" x14ac:dyDescent="0.25">
      <c r="A2451" s="319">
        <v>7315</v>
      </c>
      <c r="B2451" s="319" t="s">
        <v>2921</v>
      </c>
      <c r="C2451" s="319" t="s">
        <v>9092</v>
      </c>
    </row>
    <row r="2452" spans="1:3" ht="14.25" customHeight="1" x14ac:dyDescent="0.25">
      <c r="A2452" s="319">
        <v>7316</v>
      </c>
      <c r="B2452" s="319" t="s">
        <v>4111</v>
      </c>
      <c r="C2452" s="319" t="s">
        <v>9090</v>
      </c>
    </row>
    <row r="2453" spans="1:3" ht="14.25" customHeight="1" x14ac:dyDescent="0.25">
      <c r="A2453" s="319">
        <v>7317</v>
      </c>
      <c r="B2453" s="319" t="s">
        <v>4112</v>
      </c>
      <c r="C2453" s="319" t="s">
        <v>9091</v>
      </c>
    </row>
    <row r="2454" spans="1:3" ht="14.25" customHeight="1" x14ac:dyDescent="0.25">
      <c r="A2454" s="319">
        <v>7318</v>
      </c>
      <c r="B2454" s="319" t="s">
        <v>4113</v>
      </c>
      <c r="C2454" s="319" t="s">
        <v>9087</v>
      </c>
    </row>
    <row r="2455" spans="1:3" ht="14.25" customHeight="1" x14ac:dyDescent="0.25">
      <c r="A2455" s="319">
        <v>7319</v>
      </c>
      <c r="B2455" s="319" t="s">
        <v>4114</v>
      </c>
      <c r="C2455" s="319" t="s">
        <v>9092</v>
      </c>
    </row>
    <row r="2456" spans="1:3" ht="14.25" customHeight="1" x14ac:dyDescent="0.25">
      <c r="A2456" s="319">
        <v>7320</v>
      </c>
      <c r="B2456" s="319" t="s">
        <v>4115</v>
      </c>
      <c r="C2456" s="319" t="s">
        <v>9091</v>
      </c>
    </row>
    <row r="2457" spans="1:3" ht="14.25" customHeight="1" x14ac:dyDescent="0.25">
      <c r="A2457" s="319">
        <v>7321</v>
      </c>
      <c r="B2457" s="319" t="s">
        <v>3343</v>
      </c>
      <c r="C2457" s="319" t="s">
        <v>9091</v>
      </c>
    </row>
    <row r="2458" spans="1:3" ht="14.25" customHeight="1" x14ac:dyDescent="0.25">
      <c r="A2458" s="319">
        <v>7322</v>
      </c>
      <c r="B2458" s="319" t="s">
        <v>4116</v>
      </c>
      <c r="C2458" s="319" t="s">
        <v>9091</v>
      </c>
    </row>
    <row r="2459" spans="1:3" ht="14.25" customHeight="1" x14ac:dyDescent="0.25">
      <c r="A2459" s="319">
        <v>7323</v>
      </c>
      <c r="B2459" s="319" t="s">
        <v>4117</v>
      </c>
      <c r="C2459" s="319" t="s">
        <v>9092</v>
      </c>
    </row>
    <row r="2460" spans="1:3" ht="14.25" customHeight="1" x14ac:dyDescent="0.25">
      <c r="A2460" s="319">
        <v>7325</v>
      </c>
      <c r="B2460" s="319" t="s">
        <v>4118</v>
      </c>
      <c r="C2460" s="319" t="s">
        <v>9092</v>
      </c>
    </row>
    <row r="2461" spans="1:3" ht="14.25" customHeight="1" x14ac:dyDescent="0.25">
      <c r="A2461" s="319">
        <v>7326</v>
      </c>
      <c r="B2461" s="319" t="s">
        <v>4119</v>
      </c>
      <c r="C2461" s="319" t="s">
        <v>9092</v>
      </c>
    </row>
    <row r="2462" spans="1:3" ht="14.25" customHeight="1" x14ac:dyDescent="0.25">
      <c r="A2462" s="319">
        <v>7327</v>
      </c>
      <c r="B2462" s="319" t="s">
        <v>4120</v>
      </c>
      <c r="C2462" s="319" t="s">
        <v>9092</v>
      </c>
    </row>
    <row r="2463" spans="1:3" ht="14.25" customHeight="1" x14ac:dyDescent="0.25">
      <c r="A2463" s="319">
        <v>7328</v>
      </c>
      <c r="B2463" s="319" t="s">
        <v>4121</v>
      </c>
      <c r="C2463" s="319" t="s">
        <v>9087</v>
      </c>
    </row>
    <row r="2464" spans="1:3" ht="14.25" customHeight="1" x14ac:dyDescent="0.25">
      <c r="A2464" s="319">
        <v>7329</v>
      </c>
      <c r="B2464" s="319" t="s">
        <v>4122</v>
      </c>
      <c r="C2464" s="319" t="s">
        <v>9092</v>
      </c>
    </row>
    <row r="2465" spans="1:3" ht="14.25" customHeight="1" x14ac:dyDescent="0.25">
      <c r="A2465" s="319">
        <v>7330</v>
      </c>
      <c r="B2465" s="319" t="s">
        <v>4123</v>
      </c>
      <c r="C2465" s="319" t="s">
        <v>9091</v>
      </c>
    </row>
    <row r="2466" spans="1:3" ht="14.25" customHeight="1" x14ac:dyDescent="0.25">
      <c r="A2466" s="319">
        <v>7331</v>
      </c>
      <c r="B2466" s="319" t="s">
        <v>4124</v>
      </c>
      <c r="C2466" s="319" t="s">
        <v>9090</v>
      </c>
    </row>
    <row r="2467" spans="1:3" ht="14.25" customHeight="1" x14ac:dyDescent="0.25">
      <c r="A2467" s="319">
        <v>7332</v>
      </c>
      <c r="B2467" s="319" t="s">
        <v>4125</v>
      </c>
      <c r="C2467" s="319" t="s">
        <v>9087</v>
      </c>
    </row>
    <row r="2468" spans="1:3" ht="14.25" customHeight="1" x14ac:dyDescent="0.25">
      <c r="A2468" s="319">
        <v>7333</v>
      </c>
      <c r="B2468" s="319" t="s">
        <v>4126</v>
      </c>
      <c r="C2468" s="319" t="s">
        <v>9087</v>
      </c>
    </row>
    <row r="2469" spans="1:3" ht="14.25" customHeight="1" x14ac:dyDescent="0.25">
      <c r="A2469" s="319">
        <v>7334</v>
      </c>
      <c r="B2469" s="319" t="s">
        <v>4127</v>
      </c>
      <c r="C2469" s="319" t="s">
        <v>9087</v>
      </c>
    </row>
    <row r="2470" spans="1:3" ht="14.25" customHeight="1" x14ac:dyDescent="0.25">
      <c r="A2470" s="319">
        <v>7335</v>
      </c>
      <c r="B2470" s="319" t="s">
        <v>3498</v>
      </c>
      <c r="C2470" s="319" t="s">
        <v>9920</v>
      </c>
    </row>
    <row r="2471" spans="1:3" ht="14.25" customHeight="1" x14ac:dyDescent="0.25">
      <c r="A2471" s="319">
        <v>7336</v>
      </c>
      <c r="B2471" s="319" t="s">
        <v>4128</v>
      </c>
      <c r="C2471" s="319" t="s">
        <v>9092</v>
      </c>
    </row>
    <row r="2472" spans="1:3" ht="14.25" customHeight="1" x14ac:dyDescent="0.25">
      <c r="A2472" s="319">
        <v>7337</v>
      </c>
      <c r="B2472" s="319" t="s">
        <v>4129</v>
      </c>
      <c r="C2472" s="319" t="s">
        <v>9092</v>
      </c>
    </row>
    <row r="2473" spans="1:3" ht="14.25" customHeight="1" x14ac:dyDescent="0.25">
      <c r="A2473" s="319">
        <v>7338</v>
      </c>
      <c r="B2473" s="319" t="s">
        <v>4130</v>
      </c>
      <c r="C2473" s="319" t="s">
        <v>9091</v>
      </c>
    </row>
    <row r="2474" spans="1:3" ht="14.25" customHeight="1" x14ac:dyDescent="0.25">
      <c r="A2474" s="319">
        <v>7339</v>
      </c>
      <c r="B2474" s="319" t="s">
        <v>4131</v>
      </c>
      <c r="C2474" s="319" t="s">
        <v>9092</v>
      </c>
    </row>
    <row r="2475" spans="1:3" ht="14.25" customHeight="1" x14ac:dyDescent="0.25">
      <c r="A2475" s="319">
        <v>7340</v>
      </c>
      <c r="B2475" s="319" t="s">
        <v>4132</v>
      </c>
      <c r="C2475" s="319" t="s">
        <v>9090</v>
      </c>
    </row>
    <row r="2476" spans="1:3" ht="14.25" customHeight="1" x14ac:dyDescent="0.25">
      <c r="A2476" s="319">
        <v>7341</v>
      </c>
      <c r="B2476" s="319" t="s">
        <v>4133</v>
      </c>
      <c r="C2476" s="319" t="s">
        <v>9920</v>
      </c>
    </row>
    <row r="2477" spans="1:3" ht="14.25" customHeight="1" x14ac:dyDescent="0.25">
      <c r="A2477" s="319">
        <v>7342</v>
      </c>
      <c r="B2477" s="319" t="s">
        <v>10096</v>
      </c>
      <c r="C2477" s="319" t="s">
        <v>9920</v>
      </c>
    </row>
    <row r="2478" spans="1:3" ht="14.25" customHeight="1" x14ac:dyDescent="0.25">
      <c r="A2478" s="319">
        <v>7343</v>
      </c>
      <c r="B2478" s="319" t="s">
        <v>4134</v>
      </c>
      <c r="C2478" s="319" t="s">
        <v>9092</v>
      </c>
    </row>
    <row r="2479" spans="1:3" ht="14.25" customHeight="1" x14ac:dyDescent="0.25">
      <c r="A2479" s="319">
        <v>7344</v>
      </c>
      <c r="B2479" s="319" t="s">
        <v>4135</v>
      </c>
      <c r="C2479" s="319" t="s">
        <v>9091</v>
      </c>
    </row>
    <row r="2480" spans="1:3" ht="14.25" customHeight="1" x14ac:dyDescent="0.25">
      <c r="A2480" s="319">
        <v>7346</v>
      </c>
      <c r="B2480" s="319" t="s">
        <v>4136</v>
      </c>
      <c r="C2480" s="319" t="s">
        <v>9092</v>
      </c>
    </row>
    <row r="2481" spans="1:3" ht="14.25" customHeight="1" x14ac:dyDescent="0.25">
      <c r="A2481" s="319">
        <v>7347</v>
      </c>
      <c r="B2481" s="319" t="s">
        <v>4137</v>
      </c>
      <c r="C2481" s="319" t="s">
        <v>9087</v>
      </c>
    </row>
    <row r="2482" spans="1:3" ht="14.25" customHeight="1" x14ac:dyDescent="0.25">
      <c r="A2482" s="319">
        <v>7348</v>
      </c>
      <c r="B2482" s="319" t="s">
        <v>10097</v>
      </c>
      <c r="C2482" s="319" t="s">
        <v>9920</v>
      </c>
    </row>
    <row r="2483" spans="1:3" ht="14.25" customHeight="1" x14ac:dyDescent="0.25">
      <c r="A2483" s="319">
        <v>7349</v>
      </c>
      <c r="B2483" s="319" t="s">
        <v>4138</v>
      </c>
      <c r="C2483" s="319" t="s">
        <v>9092</v>
      </c>
    </row>
    <row r="2484" spans="1:3" ht="14.25" customHeight="1" x14ac:dyDescent="0.25">
      <c r="A2484" s="319">
        <v>7350</v>
      </c>
      <c r="B2484" s="319" t="s">
        <v>4139</v>
      </c>
      <c r="C2484" s="319" t="s">
        <v>9091</v>
      </c>
    </row>
    <row r="2485" spans="1:3" ht="14.25" customHeight="1" x14ac:dyDescent="0.25">
      <c r="A2485" s="319">
        <v>7351</v>
      </c>
      <c r="B2485" s="319" t="s">
        <v>4140</v>
      </c>
      <c r="C2485" s="319" t="s">
        <v>9920</v>
      </c>
    </row>
    <row r="2486" spans="1:3" ht="14.25" customHeight="1" x14ac:dyDescent="0.25">
      <c r="A2486" s="319">
        <v>7352</v>
      </c>
      <c r="B2486" s="319" t="s">
        <v>4141</v>
      </c>
      <c r="C2486" s="319" t="s">
        <v>9092</v>
      </c>
    </row>
    <row r="2487" spans="1:3" ht="14.25" customHeight="1" x14ac:dyDescent="0.25">
      <c r="A2487" s="319">
        <v>7353</v>
      </c>
      <c r="B2487" s="319" t="s">
        <v>4142</v>
      </c>
      <c r="C2487" s="319" t="s">
        <v>9087</v>
      </c>
    </row>
    <row r="2488" spans="1:3" ht="14.25" customHeight="1" x14ac:dyDescent="0.25">
      <c r="A2488" s="319">
        <v>7354</v>
      </c>
      <c r="B2488" s="319" t="s">
        <v>4143</v>
      </c>
      <c r="C2488" s="319" t="s">
        <v>9091</v>
      </c>
    </row>
    <row r="2489" spans="1:3" ht="14.25" customHeight="1" x14ac:dyDescent="0.25">
      <c r="A2489" s="319">
        <v>7355</v>
      </c>
      <c r="B2489" s="319" t="s">
        <v>4144</v>
      </c>
      <c r="C2489" s="319" t="s">
        <v>9090</v>
      </c>
    </row>
    <row r="2490" spans="1:3" ht="14.25" customHeight="1" x14ac:dyDescent="0.25">
      <c r="A2490" s="319">
        <v>7356</v>
      </c>
      <c r="B2490" s="319" t="s">
        <v>10098</v>
      </c>
      <c r="C2490" s="319" t="s">
        <v>9920</v>
      </c>
    </row>
    <row r="2491" spans="1:3" ht="14.25" customHeight="1" x14ac:dyDescent="0.25">
      <c r="A2491" s="319">
        <v>7357</v>
      </c>
      <c r="B2491" s="319" t="s">
        <v>4145</v>
      </c>
      <c r="C2491" s="319" t="s">
        <v>9092</v>
      </c>
    </row>
    <row r="2492" spans="1:3" ht="14.25" customHeight="1" x14ac:dyDescent="0.25">
      <c r="A2492" s="319">
        <v>7358</v>
      </c>
      <c r="B2492" s="319" t="s">
        <v>4146</v>
      </c>
      <c r="C2492" s="319" t="s">
        <v>9092</v>
      </c>
    </row>
    <row r="2493" spans="1:3" ht="14.25" customHeight="1" x14ac:dyDescent="0.25">
      <c r="A2493" s="319">
        <v>7359</v>
      </c>
      <c r="B2493" s="319" t="s">
        <v>4147</v>
      </c>
      <c r="C2493" s="319" t="s">
        <v>9092</v>
      </c>
    </row>
    <row r="2494" spans="1:3" ht="14.25" customHeight="1" x14ac:dyDescent="0.25">
      <c r="A2494" s="319">
        <v>7360</v>
      </c>
      <c r="B2494" s="319" t="s">
        <v>4148</v>
      </c>
      <c r="C2494" s="319" t="s">
        <v>9090</v>
      </c>
    </row>
    <row r="2495" spans="1:3" ht="14.25" customHeight="1" x14ac:dyDescent="0.25">
      <c r="A2495" s="319">
        <v>7361</v>
      </c>
      <c r="B2495" s="319" t="s">
        <v>10099</v>
      </c>
      <c r="C2495" s="319" t="s">
        <v>9920</v>
      </c>
    </row>
    <row r="2496" spans="1:3" ht="14.25" customHeight="1" x14ac:dyDescent="0.25">
      <c r="A2496" s="319">
        <v>7362</v>
      </c>
      <c r="B2496" s="319" t="s">
        <v>10100</v>
      </c>
      <c r="C2496" s="319" t="s">
        <v>9920</v>
      </c>
    </row>
    <row r="2497" spans="1:3" ht="14.25" customHeight="1" x14ac:dyDescent="0.25">
      <c r="A2497" s="319">
        <v>7364</v>
      </c>
      <c r="B2497" s="319" t="s">
        <v>4149</v>
      </c>
      <c r="C2497" s="319" t="s">
        <v>9081</v>
      </c>
    </row>
    <row r="2498" spans="1:3" ht="14.25" customHeight="1" x14ac:dyDescent="0.25">
      <c r="A2498" s="319">
        <v>7365</v>
      </c>
      <c r="B2498" s="319" t="s">
        <v>10101</v>
      </c>
      <c r="C2498" s="319" t="s">
        <v>9920</v>
      </c>
    </row>
    <row r="2499" spans="1:3" ht="14.25" customHeight="1" x14ac:dyDescent="0.25">
      <c r="A2499" s="319">
        <v>7366</v>
      </c>
      <c r="B2499" s="319" t="s">
        <v>4150</v>
      </c>
      <c r="C2499" s="319" t="s">
        <v>9920</v>
      </c>
    </row>
    <row r="2500" spans="1:3" ht="14.25" customHeight="1" x14ac:dyDescent="0.25">
      <c r="A2500" s="319">
        <v>7367</v>
      </c>
      <c r="B2500" s="319" t="s">
        <v>4151</v>
      </c>
      <c r="C2500" s="319" t="s">
        <v>9920</v>
      </c>
    </row>
    <row r="2501" spans="1:3" ht="14.25" customHeight="1" x14ac:dyDescent="0.25">
      <c r="A2501" s="319">
        <v>7368</v>
      </c>
      <c r="B2501" s="319" t="s">
        <v>3727</v>
      </c>
      <c r="C2501" s="319" t="s">
        <v>9090</v>
      </c>
    </row>
    <row r="2502" spans="1:3" ht="14.25" customHeight="1" x14ac:dyDescent="0.25">
      <c r="A2502" s="319">
        <v>7369</v>
      </c>
      <c r="B2502" s="319" t="s">
        <v>4152</v>
      </c>
      <c r="C2502" s="319" t="s">
        <v>9091</v>
      </c>
    </row>
    <row r="2503" spans="1:3" ht="14.25" customHeight="1" x14ac:dyDescent="0.25">
      <c r="A2503" s="319">
        <v>7370</v>
      </c>
      <c r="B2503" s="319" t="s">
        <v>4153</v>
      </c>
      <c r="C2503" s="319" t="s">
        <v>9092</v>
      </c>
    </row>
    <row r="2504" spans="1:3" ht="14.25" customHeight="1" x14ac:dyDescent="0.25">
      <c r="A2504" s="319">
        <v>7371</v>
      </c>
      <c r="B2504" s="319" t="s">
        <v>4154</v>
      </c>
      <c r="C2504" s="319" t="s">
        <v>9081</v>
      </c>
    </row>
    <row r="2505" spans="1:3" ht="14.25" customHeight="1" x14ac:dyDescent="0.25">
      <c r="A2505" s="319">
        <v>7372</v>
      </c>
      <c r="B2505" s="319" t="s">
        <v>1388</v>
      </c>
      <c r="C2505" s="319" t="s">
        <v>9081</v>
      </c>
    </row>
    <row r="2506" spans="1:3" ht="14.25" customHeight="1" x14ac:dyDescent="0.25">
      <c r="A2506" s="319">
        <v>7373</v>
      </c>
      <c r="B2506" s="319" t="s">
        <v>4155</v>
      </c>
      <c r="C2506" s="319" t="s">
        <v>9092</v>
      </c>
    </row>
    <row r="2507" spans="1:3" ht="14.25" customHeight="1" x14ac:dyDescent="0.25">
      <c r="A2507" s="319">
        <v>7374</v>
      </c>
      <c r="B2507" s="319" t="s">
        <v>3761</v>
      </c>
      <c r="C2507" s="319" t="s">
        <v>9092</v>
      </c>
    </row>
    <row r="2508" spans="1:3" ht="14.25" customHeight="1" x14ac:dyDescent="0.25">
      <c r="A2508" s="319">
        <v>7375</v>
      </c>
      <c r="B2508" s="319" t="s">
        <v>4156</v>
      </c>
      <c r="C2508" s="319" t="s">
        <v>9084</v>
      </c>
    </row>
    <row r="2509" spans="1:3" ht="14.25" customHeight="1" x14ac:dyDescent="0.25">
      <c r="A2509" s="319">
        <v>7376</v>
      </c>
      <c r="B2509" s="319" t="s">
        <v>4157</v>
      </c>
      <c r="C2509" s="319" t="s">
        <v>9084</v>
      </c>
    </row>
    <row r="2510" spans="1:3" ht="14.25" customHeight="1" x14ac:dyDescent="0.25">
      <c r="A2510" s="319">
        <v>7377</v>
      </c>
      <c r="B2510" s="319" t="s">
        <v>4158</v>
      </c>
      <c r="C2510" s="319" t="s">
        <v>9084</v>
      </c>
    </row>
    <row r="2511" spans="1:3" ht="14.25" customHeight="1" x14ac:dyDescent="0.25">
      <c r="A2511" s="319">
        <v>7378</v>
      </c>
      <c r="B2511" s="319" t="s">
        <v>4157</v>
      </c>
      <c r="C2511" s="319" t="s">
        <v>9084</v>
      </c>
    </row>
    <row r="2512" spans="1:3" ht="14.25" customHeight="1" x14ac:dyDescent="0.25">
      <c r="A2512" s="319">
        <v>7379</v>
      </c>
      <c r="B2512" s="319" t="s">
        <v>4159</v>
      </c>
      <c r="C2512" s="319" t="s">
        <v>9092</v>
      </c>
    </row>
    <row r="2513" spans="1:3" ht="14.25" customHeight="1" x14ac:dyDescent="0.25">
      <c r="A2513" s="319">
        <v>7380</v>
      </c>
      <c r="B2513" s="319" t="s">
        <v>4160</v>
      </c>
      <c r="C2513" s="319" t="s">
        <v>9084</v>
      </c>
    </row>
    <row r="2514" spans="1:3" ht="14.25" customHeight="1" x14ac:dyDescent="0.25">
      <c r="A2514" s="319">
        <v>7381</v>
      </c>
      <c r="B2514" s="319" t="s">
        <v>4161</v>
      </c>
      <c r="C2514" s="319" t="s">
        <v>9087</v>
      </c>
    </row>
    <row r="2515" spans="1:3" ht="14.25" customHeight="1" x14ac:dyDescent="0.25">
      <c r="A2515" s="319">
        <v>7382</v>
      </c>
      <c r="B2515" s="319" t="s">
        <v>4162</v>
      </c>
      <c r="C2515" s="319" t="s">
        <v>9081</v>
      </c>
    </row>
    <row r="2516" spans="1:3" ht="14.25" customHeight="1" x14ac:dyDescent="0.25">
      <c r="A2516" s="319">
        <v>7383</v>
      </c>
      <c r="B2516" s="319" t="s">
        <v>4163</v>
      </c>
      <c r="C2516" s="319" t="s">
        <v>9092</v>
      </c>
    </row>
    <row r="2517" spans="1:3" ht="14.25" customHeight="1" x14ac:dyDescent="0.25">
      <c r="A2517" s="319">
        <v>7384</v>
      </c>
      <c r="B2517" s="319" t="s">
        <v>10102</v>
      </c>
      <c r="C2517" s="319" t="s">
        <v>9920</v>
      </c>
    </row>
    <row r="2518" spans="1:3" ht="14.25" customHeight="1" x14ac:dyDescent="0.25">
      <c r="A2518" s="319">
        <v>7385</v>
      </c>
      <c r="B2518" s="319" t="s">
        <v>4164</v>
      </c>
      <c r="C2518" s="319" t="s">
        <v>9084</v>
      </c>
    </row>
    <row r="2519" spans="1:3" ht="14.25" customHeight="1" x14ac:dyDescent="0.25">
      <c r="A2519" s="319">
        <v>7386</v>
      </c>
      <c r="B2519" s="319" t="s">
        <v>4165</v>
      </c>
      <c r="C2519" s="319" t="s">
        <v>9084</v>
      </c>
    </row>
    <row r="2520" spans="1:3" ht="14.25" customHeight="1" x14ac:dyDescent="0.25">
      <c r="A2520" s="319">
        <v>7387</v>
      </c>
      <c r="B2520" s="319" t="s">
        <v>4166</v>
      </c>
      <c r="C2520" s="319" t="s">
        <v>9092</v>
      </c>
    </row>
    <row r="2521" spans="1:3" ht="14.25" customHeight="1" x14ac:dyDescent="0.25">
      <c r="A2521" s="319">
        <v>7388</v>
      </c>
      <c r="B2521" s="319" t="s">
        <v>4167</v>
      </c>
      <c r="C2521" s="319" t="s">
        <v>9092</v>
      </c>
    </row>
    <row r="2522" spans="1:3" ht="14.25" customHeight="1" x14ac:dyDescent="0.25">
      <c r="A2522" s="319">
        <v>7389</v>
      </c>
      <c r="B2522" s="319" t="s">
        <v>4168</v>
      </c>
      <c r="C2522" s="319" t="s">
        <v>9091</v>
      </c>
    </row>
    <row r="2523" spans="1:3" ht="14.25" customHeight="1" x14ac:dyDescent="0.25">
      <c r="A2523" s="319">
        <v>7390</v>
      </c>
      <c r="B2523" s="319" t="s">
        <v>3783</v>
      </c>
      <c r="C2523" s="319" t="s">
        <v>9092</v>
      </c>
    </row>
    <row r="2524" spans="1:3" ht="14.25" customHeight="1" x14ac:dyDescent="0.25">
      <c r="A2524" s="319">
        <v>7391</v>
      </c>
      <c r="B2524" s="319" t="s">
        <v>4169</v>
      </c>
      <c r="C2524" s="319" t="s">
        <v>9092</v>
      </c>
    </row>
    <row r="2525" spans="1:3" ht="14.25" customHeight="1" x14ac:dyDescent="0.25">
      <c r="A2525" s="319">
        <v>7392</v>
      </c>
      <c r="B2525" s="319" t="s">
        <v>10103</v>
      </c>
      <c r="C2525" s="319" t="s">
        <v>9920</v>
      </c>
    </row>
    <row r="2526" spans="1:3" ht="14.25" customHeight="1" x14ac:dyDescent="0.25">
      <c r="A2526" s="319">
        <v>7393</v>
      </c>
      <c r="B2526" s="319" t="s">
        <v>4171</v>
      </c>
      <c r="C2526" s="319" t="s">
        <v>9090</v>
      </c>
    </row>
    <row r="2527" spans="1:3" ht="14.25" customHeight="1" x14ac:dyDescent="0.25">
      <c r="A2527" s="319">
        <v>7394</v>
      </c>
      <c r="B2527" s="319" t="s">
        <v>10104</v>
      </c>
      <c r="C2527" s="319" t="s">
        <v>9920</v>
      </c>
    </row>
    <row r="2528" spans="1:3" ht="14.25" customHeight="1" x14ac:dyDescent="0.25">
      <c r="A2528" s="319">
        <v>7395</v>
      </c>
      <c r="B2528" s="319" t="s">
        <v>3357</v>
      </c>
      <c r="C2528" s="319" t="s">
        <v>9090</v>
      </c>
    </row>
    <row r="2529" spans="1:3" ht="14.25" customHeight="1" x14ac:dyDescent="0.25">
      <c r="A2529" s="319">
        <v>7396</v>
      </c>
      <c r="B2529" s="319" t="s">
        <v>4172</v>
      </c>
      <c r="C2529" s="319" t="s">
        <v>9081</v>
      </c>
    </row>
    <row r="2530" spans="1:3" ht="14.25" customHeight="1" x14ac:dyDescent="0.25">
      <c r="A2530" s="319">
        <v>7397</v>
      </c>
      <c r="B2530" s="319" t="s">
        <v>4173</v>
      </c>
      <c r="C2530" s="319" t="s">
        <v>9081</v>
      </c>
    </row>
    <row r="2531" spans="1:3" ht="14.25" customHeight="1" x14ac:dyDescent="0.25">
      <c r="A2531" s="319">
        <v>7398</v>
      </c>
      <c r="B2531" s="319" t="s">
        <v>4174</v>
      </c>
      <c r="C2531" s="319" t="s">
        <v>9090</v>
      </c>
    </row>
    <row r="2532" spans="1:3" ht="14.25" customHeight="1" x14ac:dyDescent="0.25">
      <c r="A2532" s="319">
        <v>7399</v>
      </c>
      <c r="B2532" s="319" t="s">
        <v>4175</v>
      </c>
      <c r="C2532" s="319" t="s">
        <v>9087</v>
      </c>
    </row>
    <row r="2533" spans="1:3" ht="14.25" customHeight="1" x14ac:dyDescent="0.25">
      <c r="A2533" s="319">
        <v>7400</v>
      </c>
      <c r="B2533" s="319" t="s">
        <v>4176</v>
      </c>
      <c r="C2533" s="319" t="s">
        <v>9081</v>
      </c>
    </row>
    <row r="2534" spans="1:3" ht="14.25" customHeight="1" x14ac:dyDescent="0.25">
      <c r="A2534" s="319">
        <v>7402</v>
      </c>
      <c r="B2534" s="319" t="s">
        <v>4177</v>
      </c>
      <c r="C2534" s="319" t="s">
        <v>9081</v>
      </c>
    </row>
    <row r="2535" spans="1:3" ht="14.25" customHeight="1" x14ac:dyDescent="0.25">
      <c r="A2535" s="319">
        <v>7403</v>
      </c>
      <c r="B2535" s="319" t="s">
        <v>4178</v>
      </c>
      <c r="C2535" s="319" t="s">
        <v>9092</v>
      </c>
    </row>
    <row r="2536" spans="1:3" ht="14.25" customHeight="1" x14ac:dyDescent="0.25">
      <c r="A2536" s="319">
        <v>7404</v>
      </c>
      <c r="B2536" s="319" t="s">
        <v>4179</v>
      </c>
      <c r="C2536" s="319" t="s">
        <v>9090</v>
      </c>
    </row>
    <row r="2537" spans="1:3" ht="14.25" customHeight="1" x14ac:dyDescent="0.25">
      <c r="A2537" s="319">
        <v>7405</v>
      </c>
      <c r="B2537" s="319" t="s">
        <v>10105</v>
      </c>
      <c r="C2537" s="319" t="s">
        <v>9920</v>
      </c>
    </row>
    <row r="2538" spans="1:3" ht="14.25" customHeight="1" x14ac:dyDescent="0.25">
      <c r="A2538" s="319">
        <v>7406</v>
      </c>
      <c r="B2538" s="319" t="s">
        <v>4180</v>
      </c>
      <c r="C2538" s="319" t="s">
        <v>9087</v>
      </c>
    </row>
    <row r="2539" spans="1:3" ht="14.25" customHeight="1" x14ac:dyDescent="0.25">
      <c r="A2539" s="319">
        <v>7407</v>
      </c>
      <c r="B2539" s="319" t="s">
        <v>4181</v>
      </c>
      <c r="C2539" s="319" t="s">
        <v>9092</v>
      </c>
    </row>
    <row r="2540" spans="1:3" ht="14.25" customHeight="1" x14ac:dyDescent="0.25">
      <c r="A2540" s="319">
        <v>7408</v>
      </c>
      <c r="B2540" s="319" t="s">
        <v>4182</v>
      </c>
      <c r="C2540" s="319" t="s">
        <v>9091</v>
      </c>
    </row>
    <row r="2541" spans="1:3" ht="14.25" customHeight="1" x14ac:dyDescent="0.25">
      <c r="A2541" s="319">
        <v>7409</v>
      </c>
      <c r="B2541" s="319" t="s">
        <v>4183</v>
      </c>
      <c r="C2541" s="319" t="s">
        <v>9091</v>
      </c>
    </row>
    <row r="2542" spans="1:3" ht="14.25" customHeight="1" x14ac:dyDescent="0.25">
      <c r="A2542" s="319">
        <v>7410</v>
      </c>
      <c r="B2542" s="319" t="s">
        <v>3614</v>
      </c>
      <c r="C2542" s="319" t="s">
        <v>9081</v>
      </c>
    </row>
    <row r="2543" spans="1:3" ht="14.25" customHeight="1" x14ac:dyDescent="0.25">
      <c r="A2543" s="319">
        <v>7411</v>
      </c>
      <c r="B2543" s="319" t="s">
        <v>4184</v>
      </c>
      <c r="C2543" s="319" t="s">
        <v>9092</v>
      </c>
    </row>
    <row r="2544" spans="1:3" ht="14.25" customHeight="1" x14ac:dyDescent="0.25">
      <c r="A2544" s="319">
        <v>7412</v>
      </c>
      <c r="B2544" s="319" t="s">
        <v>9404</v>
      </c>
      <c r="C2544" s="319" t="s">
        <v>9087</v>
      </c>
    </row>
    <row r="2545" spans="1:3" ht="14.25" customHeight="1" x14ac:dyDescent="0.25">
      <c r="A2545" s="319">
        <v>7413</v>
      </c>
      <c r="B2545" s="319" t="s">
        <v>4185</v>
      </c>
      <c r="C2545" s="319" t="s">
        <v>9087</v>
      </c>
    </row>
    <row r="2546" spans="1:3" ht="14.25" customHeight="1" x14ac:dyDescent="0.25">
      <c r="A2546" s="319">
        <v>7414</v>
      </c>
      <c r="B2546" s="319" t="s">
        <v>4186</v>
      </c>
      <c r="C2546" s="319" t="s">
        <v>9084</v>
      </c>
    </row>
    <row r="2547" spans="1:3" ht="14.25" customHeight="1" x14ac:dyDescent="0.25">
      <c r="A2547" s="319">
        <v>7415</v>
      </c>
      <c r="B2547" s="319" t="s">
        <v>10106</v>
      </c>
      <c r="C2547" s="319" t="s">
        <v>9920</v>
      </c>
    </row>
    <row r="2548" spans="1:3" ht="14.25" customHeight="1" x14ac:dyDescent="0.25">
      <c r="A2548" s="319">
        <v>7416</v>
      </c>
      <c r="B2548" s="319" t="s">
        <v>4187</v>
      </c>
      <c r="C2548" s="319" t="s">
        <v>9092</v>
      </c>
    </row>
    <row r="2549" spans="1:3" ht="14.25" customHeight="1" x14ac:dyDescent="0.25">
      <c r="A2549" s="319">
        <v>7417</v>
      </c>
      <c r="B2549" s="319" t="s">
        <v>4188</v>
      </c>
      <c r="C2549" s="319" t="s">
        <v>9920</v>
      </c>
    </row>
    <row r="2550" spans="1:3" ht="14.25" customHeight="1" x14ac:dyDescent="0.25">
      <c r="A2550" s="319">
        <v>7418</v>
      </c>
      <c r="B2550" s="319" t="s">
        <v>4189</v>
      </c>
      <c r="C2550" s="319" t="s">
        <v>9087</v>
      </c>
    </row>
    <row r="2551" spans="1:3" ht="14.25" customHeight="1" x14ac:dyDescent="0.25">
      <c r="A2551" s="319">
        <v>7419</v>
      </c>
      <c r="B2551" s="319" t="s">
        <v>4190</v>
      </c>
      <c r="C2551" s="319" t="s">
        <v>9090</v>
      </c>
    </row>
    <row r="2552" spans="1:3" ht="14.25" customHeight="1" x14ac:dyDescent="0.25">
      <c r="A2552" s="319">
        <v>7420</v>
      </c>
      <c r="B2552" s="319" t="s">
        <v>3597</v>
      </c>
      <c r="C2552" s="319" t="s">
        <v>9081</v>
      </c>
    </row>
    <row r="2553" spans="1:3" ht="14.25" customHeight="1" x14ac:dyDescent="0.25">
      <c r="A2553" s="319">
        <v>7421</v>
      </c>
      <c r="B2553" s="319" t="s">
        <v>3614</v>
      </c>
      <c r="C2553" s="319" t="s">
        <v>9081</v>
      </c>
    </row>
    <row r="2554" spans="1:3" ht="14.25" customHeight="1" x14ac:dyDescent="0.25">
      <c r="A2554" s="319">
        <v>7422</v>
      </c>
      <c r="B2554" s="319" t="s">
        <v>10107</v>
      </c>
      <c r="C2554" s="319" t="s">
        <v>9920</v>
      </c>
    </row>
    <row r="2555" spans="1:3" ht="14.25" customHeight="1" x14ac:dyDescent="0.25">
      <c r="A2555" s="319">
        <v>7423</v>
      </c>
      <c r="B2555" s="319" t="s">
        <v>4191</v>
      </c>
      <c r="C2555" s="319" t="s">
        <v>9081</v>
      </c>
    </row>
    <row r="2556" spans="1:3" ht="14.25" customHeight="1" x14ac:dyDescent="0.25">
      <c r="A2556" s="319">
        <v>7424</v>
      </c>
      <c r="B2556" s="319" t="s">
        <v>3659</v>
      </c>
      <c r="C2556" s="319" t="s">
        <v>9090</v>
      </c>
    </row>
    <row r="2557" spans="1:3" ht="14.25" customHeight="1" x14ac:dyDescent="0.25">
      <c r="A2557" s="319">
        <v>7425</v>
      </c>
      <c r="B2557" s="319" t="s">
        <v>3727</v>
      </c>
      <c r="C2557" s="319" t="s">
        <v>9920</v>
      </c>
    </row>
    <row r="2558" spans="1:3" ht="14.25" customHeight="1" x14ac:dyDescent="0.25">
      <c r="A2558" s="319">
        <v>7426</v>
      </c>
      <c r="B2558" s="319" t="s">
        <v>4192</v>
      </c>
      <c r="C2558" s="319" t="s">
        <v>9091</v>
      </c>
    </row>
    <row r="2559" spans="1:3" ht="14.25" customHeight="1" x14ac:dyDescent="0.25">
      <c r="A2559" s="319">
        <v>7427</v>
      </c>
      <c r="B2559" s="319" t="s">
        <v>4193</v>
      </c>
      <c r="C2559" s="319" t="s">
        <v>9092</v>
      </c>
    </row>
    <row r="2560" spans="1:3" ht="14.25" customHeight="1" x14ac:dyDescent="0.25">
      <c r="A2560" s="319">
        <v>7428</v>
      </c>
      <c r="B2560" s="319" t="s">
        <v>4194</v>
      </c>
      <c r="C2560" s="319" t="s">
        <v>9081</v>
      </c>
    </row>
    <row r="2561" spans="1:3" ht="14.25" customHeight="1" x14ac:dyDescent="0.25">
      <c r="A2561" s="319">
        <v>7429</v>
      </c>
      <c r="B2561" s="319" t="s">
        <v>4195</v>
      </c>
      <c r="C2561" s="319" t="s">
        <v>9091</v>
      </c>
    </row>
    <row r="2562" spans="1:3" ht="14.25" customHeight="1" x14ac:dyDescent="0.25">
      <c r="A2562" s="319">
        <v>7430</v>
      </c>
      <c r="B2562" s="319" t="s">
        <v>3600</v>
      </c>
      <c r="C2562" s="319" t="s">
        <v>9090</v>
      </c>
    </row>
    <row r="2563" spans="1:3" ht="14.25" customHeight="1" x14ac:dyDescent="0.25">
      <c r="A2563" s="319">
        <v>7431</v>
      </c>
      <c r="B2563" s="319" t="s">
        <v>4029</v>
      </c>
      <c r="C2563" s="319" t="s">
        <v>9090</v>
      </c>
    </row>
    <row r="2564" spans="1:3" ht="14.25" customHeight="1" x14ac:dyDescent="0.25">
      <c r="A2564" s="319">
        <v>7432</v>
      </c>
      <c r="B2564" s="319" t="s">
        <v>4196</v>
      </c>
      <c r="C2564" s="319" t="s">
        <v>9087</v>
      </c>
    </row>
    <row r="2565" spans="1:3" ht="14.25" customHeight="1" x14ac:dyDescent="0.25">
      <c r="A2565" s="319">
        <v>7433</v>
      </c>
      <c r="B2565" s="319" t="s">
        <v>4197</v>
      </c>
      <c r="C2565" s="319" t="s">
        <v>9092</v>
      </c>
    </row>
    <row r="2566" spans="1:3" ht="14.25" customHeight="1" x14ac:dyDescent="0.25">
      <c r="A2566" s="319">
        <v>7434</v>
      </c>
      <c r="B2566" s="319" t="s">
        <v>4198</v>
      </c>
      <c r="C2566" s="319" t="s">
        <v>9081</v>
      </c>
    </row>
    <row r="2567" spans="1:3" ht="14.25" customHeight="1" x14ac:dyDescent="0.25">
      <c r="A2567" s="319">
        <v>7435</v>
      </c>
      <c r="B2567" s="319" t="s">
        <v>4199</v>
      </c>
      <c r="C2567" s="319" t="s">
        <v>9081</v>
      </c>
    </row>
    <row r="2568" spans="1:3" ht="14.25" customHeight="1" x14ac:dyDescent="0.25">
      <c r="A2568" s="319">
        <v>7436</v>
      </c>
      <c r="B2568" s="319" t="s">
        <v>4200</v>
      </c>
      <c r="C2568" s="319" t="s">
        <v>9081</v>
      </c>
    </row>
    <row r="2569" spans="1:3" ht="14.25" customHeight="1" x14ac:dyDescent="0.25">
      <c r="A2569" s="319">
        <v>7437</v>
      </c>
      <c r="B2569" s="319" t="s">
        <v>4201</v>
      </c>
      <c r="C2569" s="319" t="s">
        <v>9081</v>
      </c>
    </row>
    <row r="2570" spans="1:3" ht="14.25" customHeight="1" x14ac:dyDescent="0.25">
      <c r="A2570" s="319">
        <v>7438</v>
      </c>
      <c r="B2570" s="319" t="s">
        <v>4202</v>
      </c>
      <c r="C2570" s="319" t="s">
        <v>9092</v>
      </c>
    </row>
    <row r="2571" spans="1:3" ht="14.25" customHeight="1" x14ac:dyDescent="0.25">
      <c r="A2571" s="319">
        <v>7440</v>
      </c>
      <c r="B2571" s="319" t="s">
        <v>4203</v>
      </c>
      <c r="C2571" s="319" t="s">
        <v>9092</v>
      </c>
    </row>
    <row r="2572" spans="1:3" ht="14.25" customHeight="1" x14ac:dyDescent="0.25">
      <c r="A2572" s="319">
        <v>7441</v>
      </c>
      <c r="B2572" s="319" t="s">
        <v>4204</v>
      </c>
      <c r="C2572" s="319" t="s">
        <v>9091</v>
      </c>
    </row>
    <row r="2573" spans="1:3" ht="14.25" customHeight="1" x14ac:dyDescent="0.25">
      <c r="A2573" s="319">
        <v>7442</v>
      </c>
      <c r="B2573" s="319" t="s">
        <v>3736</v>
      </c>
      <c r="C2573" s="319" t="s">
        <v>9092</v>
      </c>
    </row>
    <row r="2574" spans="1:3" ht="14.25" customHeight="1" x14ac:dyDescent="0.25">
      <c r="A2574" s="319">
        <v>7443</v>
      </c>
      <c r="B2574" s="319" t="s">
        <v>4205</v>
      </c>
      <c r="C2574" s="319" t="s">
        <v>9091</v>
      </c>
    </row>
    <row r="2575" spans="1:3" ht="14.25" customHeight="1" x14ac:dyDescent="0.25">
      <c r="A2575" s="319">
        <v>7444</v>
      </c>
      <c r="B2575" s="319" t="s">
        <v>4206</v>
      </c>
      <c r="C2575" s="319" t="s">
        <v>9087</v>
      </c>
    </row>
    <row r="2576" spans="1:3" ht="14.25" customHeight="1" x14ac:dyDescent="0.25">
      <c r="A2576" s="319">
        <v>7445</v>
      </c>
      <c r="B2576" s="319" t="s">
        <v>4207</v>
      </c>
      <c r="C2576" s="319" t="s">
        <v>9099</v>
      </c>
    </row>
    <row r="2577" spans="1:3" ht="14.25" customHeight="1" x14ac:dyDescent="0.25">
      <c r="A2577" s="319">
        <v>7446</v>
      </c>
      <c r="B2577" s="319" t="s">
        <v>4208</v>
      </c>
      <c r="C2577" s="319" t="s">
        <v>9084</v>
      </c>
    </row>
    <row r="2578" spans="1:3" ht="14.25" customHeight="1" x14ac:dyDescent="0.25">
      <c r="A2578" s="319">
        <v>7447</v>
      </c>
      <c r="B2578" s="319" t="s">
        <v>4209</v>
      </c>
      <c r="C2578" s="319" t="s">
        <v>9092</v>
      </c>
    </row>
    <row r="2579" spans="1:3" ht="14.25" customHeight="1" x14ac:dyDescent="0.25">
      <c r="A2579" s="319">
        <v>7448</v>
      </c>
      <c r="B2579" s="319" t="s">
        <v>4210</v>
      </c>
      <c r="C2579" s="319" t="s">
        <v>9092</v>
      </c>
    </row>
    <row r="2580" spans="1:3" ht="14.25" customHeight="1" x14ac:dyDescent="0.25">
      <c r="A2580" s="319">
        <v>7449</v>
      </c>
      <c r="B2580" s="319" t="s">
        <v>10108</v>
      </c>
      <c r="C2580" s="319" t="s">
        <v>9920</v>
      </c>
    </row>
    <row r="2581" spans="1:3" ht="14.25" customHeight="1" x14ac:dyDescent="0.25">
      <c r="A2581" s="319">
        <v>7450</v>
      </c>
      <c r="B2581" s="319" t="s">
        <v>4112</v>
      </c>
      <c r="C2581" s="319" t="s">
        <v>9090</v>
      </c>
    </row>
    <row r="2582" spans="1:3" ht="14.25" customHeight="1" x14ac:dyDescent="0.25">
      <c r="A2582" s="319">
        <v>7451</v>
      </c>
      <c r="B2582" s="319" t="s">
        <v>4211</v>
      </c>
      <c r="C2582" s="319" t="s">
        <v>9092</v>
      </c>
    </row>
    <row r="2583" spans="1:3" ht="14.25" customHeight="1" x14ac:dyDescent="0.25">
      <c r="A2583" s="319">
        <v>7452</v>
      </c>
      <c r="B2583" s="319" t="s">
        <v>4212</v>
      </c>
      <c r="C2583" s="319" t="s">
        <v>9087</v>
      </c>
    </row>
    <row r="2584" spans="1:3" ht="14.25" customHeight="1" x14ac:dyDescent="0.25">
      <c r="A2584" s="319">
        <v>7453</v>
      </c>
      <c r="B2584" s="319" t="s">
        <v>4213</v>
      </c>
      <c r="C2584" s="319" t="s">
        <v>9087</v>
      </c>
    </row>
    <row r="2585" spans="1:3" ht="14.25" customHeight="1" x14ac:dyDescent="0.25">
      <c r="A2585" s="319">
        <v>7454</v>
      </c>
      <c r="B2585" s="319" t="s">
        <v>4214</v>
      </c>
      <c r="C2585" s="319" t="s">
        <v>9087</v>
      </c>
    </row>
    <row r="2586" spans="1:3" ht="14.25" customHeight="1" x14ac:dyDescent="0.25">
      <c r="A2586" s="319">
        <v>7455</v>
      </c>
      <c r="B2586" s="319" t="s">
        <v>4215</v>
      </c>
      <c r="C2586" s="319" t="s">
        <v>9920</v>
      </c>
    </row>
    <row r="2587" spans="1:3" ht="14.25" customHeight="1" x14ac:dyDescent="0.25">
      <c r="A2587" s="319">
        <v>7456</v>
      </c>
      <c r="B2587" s="319" t="s">
        <v>4216</v>
      </c>
      <c r="C2587" s="319" t="s">
        <v>9087</v>
      </c>
    </row>
    <row r="2588" spans="1:3" ht="14.25" customHeight="1" x14ac:dyDescent="0.25">
      <c r="A2588" s="319">
        <v>7457</v>
      </c>
      <c r="B2588" s="319" t="s">
        <v>4217</v>
      </c>
      <c r="C2588" s="319" t="s">
        <v>9087</v>
      </c>
    </row>
    <row r="2589" spans="1:3" ht="14.25" customHeight="1" x14ac:dyDescent="0.25">
      <c r="A2589" s="319">
        <v>7458</v>
      </c>
      <c r="B2589" s="319" t="s">
        <v>4218</v>
      </c>
      <c r="C2589" s="319" t="s">
        <v>9081</v>
      </c>
    </row>
    <row r="2590" spans="1:3" ht="14.25" customHeight="1" x14ac:dyDescent="0.25">
      <c r="A2590" s="319">
        <v>7459</v>
      </c>
      <c r="B2590" s="319" t="s">
        <v>4204</v>
      </c>
      <c r="C2590" s="319" t="s">
        <v>9090</v>
      </c>
    </row>
    <row r="2591" spans="1:3" ht="14.25" customHeight="1" x14ac:dyDescent="0.25">
      <c r="A2591" s="319">
        <v>7460</v>
      </c>
      <c r="B2591" s="319" t="s">
        <v>4219</v>
      </c>
      <c r="C2591" s="319" t="s">
        <v>9090</v>
      </c>
    </row>
    <row r="2592" spans="1:3" ht="14.25" customHeight="1" x14ac:dyDescent="0.25">
      <c r="A2592" s="319">
        <v>7461</v>
      </c>
      <c r="B2592" s="319" t="s">
        <v>4220</v>
      </c>
      <c r="C2592" s="319" t="s">
        <v>9081</v>
      </c>
    </row>
    <row r="2593" spans="1:3" ht="14.25" customHeight="1" x14ac:dyDescent="0.25">
      <c r="A2593" s="319">
        <v>7462</v>
      </c>
      <c r="B2593" s="319" t="s">
        <v>4221</v>
      </c>
      <c r="C2593" s="319" t="s">
        <v>9092</v>
      </c>
    </row>
    <row r="2594" spans="1:3" ht="14.25" customHeight="1" x14ac:dyDescent="0.25">
      <c r="A2594" s="319">
        <v>7464</v>
      </c>
      <c r="B2594" s="319" t="s">
        <v>4222</v>
      </c>
      <c r="C2594" s="319" t="s">
        <v>9092</v>
      </c>
    </row>
    <row r="2595" spans="1:3" ht="14.25" customHeight="1" x14ac:dyDescent="0.25">
      <c r="A2595" s="319">
        <v>7465</v>
      </c>
      <c r="B2595" s="319" t="s">
        <v>3342</v>
      </c>
      <c r="C2595" s="319" t="s">
        <v>9081</v>
      </c>
    </row>
    <row r="2596" spans="1:3" ht="14.25" customHeight="1" x14ac:dyDescent="0.25">
      <c r="A2596" s="319">
        <v>7466</v>
      </c>
      <c r="B2596" s="319" t="s">
        <v>4223</v>
      </c>
      <c r="C2596" s="319" t="s">
        <v>9081</v>
      </c>
    </row>
    <row r="2597" spans="1:3" ht="14.25" customHeight="1" x14ac:dyDescent="0.25">
      <c r="A2597" s="319">
        <v>7467</v>
      </c>
      <c r="B2597" s="319" t="s">
        <v>9405</v>
      </c>
      <c r="C2597" s="319" t="s">
        <v>9087</v>
      </c>
    </row>
    <row r="2598" spans="1:3" ht="14.25" customHeight="1" x14ac:dyDescent="0.25">
      <c r="A2598" s="319">
        <v>7468</v>
      </c>
      <c r="B2598" s="319" t="s">
        <v>4224</v>
      </c>
      <c r="C2598" s="319" t="s">
        <v>9092</v>
      </c>
    </row>
    <row r="2599" spans="1:3" ht="14.25" customHeight="1" x14ac:dyDescent="0.25">
      <c r="A2599" s="319">
        <v>7469</v>
      </c>
      <c r="B2599" s="319" t="s">
        <v>3355</v>
      </c>
      <c r="C2599" s="319" t="s">
        <v>9081</v>
      </c>
    </row>
    <row r="2600" spans="1:3" ht="14.25" customHeight="1" x14ac:dyDescent="0.25">
      <c r="A2600" s="319">
        <v>7470</v>
      </c>
      <c r="B2600" s="319" t="s">
        <v>3574</v>
      </c>
      <c r="C2600" s="319" t="s">
        <v>9090</v>
      </c>
    </row>
    <row r="2601" spans="1:3" ht="14.25" customHeight="1" x14ac:dyDescent="0.25">
      <c r="A2601" s="319">
        <v>7471</v>
      </c>
      <c r="B2601" s="319" t="s">
        <v>4225</v>
      </c>
      <c r="C2601" s="319" t="s">
        <v>9090</v>
      </c>
    </row>
    <row r="2602" spans="1:3" ht="14.25" customHeight="1" x14ac:dyDescent="0.25">
      <c r="A2602" s="319">
        <v>7472</v>
      </c>
      <c r="B2602" s="319" t="s">
        <v>816</v>
      </c>
      <c r="C2602" s="319" t="s">
        <v>9093</v>
      </c>
    </row>
    <row r="2603" spans="1:3" ht="14.25" customHeight="1" x14ac:dyDescent="0.25">
      <c r="A2603" s="319">
        <v>7473</v>
      </c>
      <c r="B2603" s="319" t="s">
        <v>4226</v>
      </c>
      <c r="C2603" s="319" t="s">
        <v>9087</v>
      </c>
    </row>
    <row r="2604" spans="1:3" ht="14.25" customHeight="1" x14ac:dyDescent="0.25">
      <c r="A2604" s="319">
        <v>7474</v>
      </c>
      <c r="B2604" s="319" t="s">
        <v>4227</v>
      </c>
      <c r="C2604" s="319" t="s">
        <v>9087</v>
      </c>
    </row>
    <row r="2605" spans="1:3" ht="14.25" customHeight="1" x14ac:dyDescent="0.25">
      <c r="A2605" s="319">
        <v>7475</v>
      </c>
      <c r="B2605" s="319" t="s">
        <v>10109</v>
      </c>
      <c r="C2605" s="319" t="s">
        <v>9920</v>
      </c>
    </row>
    <row r="2606" spans="1:3" ht="14.25" customHeight="1" x14ac:dyDescent="0.25">
      <c r="A2606" s="319">
        <v>7476</v>
      </c>
      <c r="B2606" s="319" t="s">
        <v>10110</v>
      </c>
      <c r="C2606" s="319" t="s">
        <v>9920</v>
      </c>
    </row>
    <row r="2607" spans="1:3" ht="14.25" customHeight="1" x14ac:dyDescent="0.25">
      <c r="A2607" s="319">
        <v>7477</v>
      </c>
      <c r="B2607" s="319" t="s">
        <v>4228</v>
      </c>
      <c r="C2607" s="319" t="s">
        <v>9092</v>
      </c>
    </row>
    <row r="2608" spans="1:3" ht="14.25" customHeight="1" x14ac:dyDescent="0.25">
      <c r="A2608" s="319">
        <v>7478</v>
      </c>
      <c r="B2608" s="319" t="s">
        <v>3552</v>
      </c>
      <c r="C2608" s="319" t="s">
        <v>9081</v>
      </c>
    </row>
    <row r="2609" spans="1:3" ht="14.25" customHeight="1" x14ac:dyDescent="0.25">
      <c r="A2609" s="319">
        <v>7479</v>
      </c>
      <c r="B2609" s="319" t="s">
        <v>4045</v>
      </c>
      <c r="C2609" s="319" t="s">
        <v>9087</v>
      </c>
    </row>
    <row r="2610" spans="1:3" ht="14.25" customHeight="1" x14ac:dyDescent="0.25">
      <c r="A2610" s="319">
        <v>7480</v>
      </c>
      <c r="B2610" s="319" t="s">
        <v>4229</v>
      </c>
      <c r="C2610" s="319" t="s">
        <v>9092</v>
      </c>
    </row>
    <row r="2611" spans="1:3" ht="14.25" customHeight="1" x14ac:dyDescent="0.25">
      <c r="A2611" s="319">
        <v>7481</v>
      </c>
      <c r="B2611" s="319" t="s">
        <v>4230</v>
      </c>
      <c r="C2611" s="319" t="s">
        <v>9092</v>
      </c>
    </row>
    <row r="2612" spans="1:3" ht="14.25" customHeight="1" x14ac:dyDescent="0.25">
      <c r="A2612" s="319">
        <v>7482</v>
      </c>
      <c r="B2612" s="319" t="s">
        <v>4231</v>
      </c>
      <c r="C2612" s="319" t="s">
        <v>9087</v>
      </c>
    </row>
    <row r="2613" spans="1:3" ht="14.25" customHeight="1" x14ac:dyDescent="0.25">
      <c r="A2613" s="319">
        <v>7484</v>
      </c>
      <c r="B2613" s="319" t="s">
        <v>4232</v>
      </c>
      <c r="C2613" s="319" t="s">
        <v>9087</v>
      </c>
    </row>
    <row r="2614" spans="1:3" ht="14.25" customHeight="1" x14ac:dyDescent="0.25">
      <c r="A2614" s="319">
        <v>7485</v>
      </c>
      <c r="B2614" s="319" t="s">
        <v>4233</v>
      </c>
      <c r="C2614" s="319" t="s">
        <v>9092</v>
      </c>
    </row>
    <row r="2615" spans="1:3" ht="14.25" customHeight="1" x14ac:dyDescent="0.25">
      <c r="A2615" s="319">
        <v>7486</v>
      </c>
      <c r="B2615" s="319" t="s">
        <v>3783</v>
      </c>
      <c r="C2615" s="319" t="s">
        <v>9081</v>
      </c>
    </row>
    <row r="2616" spans="1:3" ht="14.25" customHeight="1" x14ac:dyDescent="0.25">
      <c r="A2616" s="319">
        <v>7487</v>
      </c>
      <c r="B2616" s="319" t="s">
        <v>4234</v>
      </c>
      <c r="C2616" s="319" t="s">
        <v>9092</v>
      </c>
    </row>
    <row r="2617" spans="1:3" ht="14.25" customHeight="1" x14ac:dyDescent="0.25">
      <c r="A2617" s="319">
        <v>7488</v>
      </c>
      <c r="B2617" s="319" t="s">
        <v>4235</v>
      </c>
      <c r="C2617" s="319" t="s">
        <v>9092</v>
      </c>
    </row>
    <row r="2618" spans="1:3" ht="14.25" customHeight="1" x14ac:dyDescent="0.25">
      <c r="A2618" s="319">
        <v>7489</v>
      </c>
      <c r="B2618" s="319" t="s">
        <v>4236</v>
      </c>
      <c r="C2618" s="319" t="s">
        <v>9092</v>
      </c>
    </row>
    <row r="2619" spans="1:3" ht="14.25" customHeight="1" x14ac:dyDescent="0.25">
      <c r="A2619" s="319">
        <v>7490</v>
      </c>
      <c r="B2619" s="319" t="s">
        <v>4237</v>
      </c>
      <c r="C2619" s="319" t="s">
        <v>9092</v>
      </c>
    </row>
    <row r="2620" spans="1:3" ht="14.25" customHeight="1" x14ac:dyDescent="0.25">
      <c r="A2620" s="319">
        <v>7491</v>
      </c>
      <c r="B2620" s="319" t="s">
        <v>4238</v>
      </c>
      <c r="C2620" s="319" t="s">
        <v>9092</v>
      </c>
    </row>
    <row r="2621" spans="1:3" ht="14.25" customHeight="1" x14ac:dyDescent="0.25">
      <c r="A2621" s="319">
        <v>7492</v>
      </c>
      <c r="B2621" s="319" t="s">
        <v>4239</v>
      </c>
      <c r="C2621" s="319" t="s">
        <v>9092</v>
      </c>
    </row>
    <row r="2622" spans="1:3" ht="14.25" customHeight="1" x14ac:dyDescent="0.25">
      <c r="A2622" s="319">
        <v>7493</v>
      </c>
      <c r="B2622" s="319" t="s">
        <v>4240</v>
      </c>
      <c r="C2622" s="319" t="s">
        <v>9092</v>
      </c>
    </row>
    <row r="2623" spans="1:3" ht="14.25" customHeight="1" x14ac:dyDescent="0.25">
      <c r="A2623" s="319">
        <v>7494</v>
      </c>
      <c r="B2623" s="319" t="s">
        <v>4241</v>
      </c>
      <c r="C2623" s="319" t="s">
        <v>9091</v>
      </c>
    </row>
    <row r="2624" spans="1:3" ht="14.25" customHeight="1" x14ac:dyDescent="0.25">
      <c r="A2624" s="319">
        <v>7495</v>
      </c>
      <c r="B2624" s="319" t="s">
        <v>4242</v>
      </c>
      <c r="C2624" s="319" t="s">
        <v>9091</v>
      </c>
    </row>
    <row r="2625" spans="1:3" ht="14.25" customHeight="1" x14ac:dyDescent="0.25">
      <c r="A2625" s="319">
        <v>7496</v>
      </c>
      <c r="B2625" s="319" t="s">
        <v>4243</v>
      </c>
      <c r="C2625" s="319" t="s">
        <v>9081</v>
      </c>
    </row>
    <row r="2626" spans="1:3" ht="14.25" customHeight="1" x14ac:dyDescent="0.25">
      <c r="A2626" s="319">
        <v>7498</v>
      </c>
      <c r="B2626" s="319" t="s">
        <v>4244</v>
      </c>
      <c r="C2626" s="319" t="s">
        <v>9092</v>
      </c>
    </row>
    <row r="2627" spans="1:3" ht="14.25" customHeight="1" x14ac:dyDescent="0.25">
      <c r="A2627" s="319">
        <v>7499</v>
      </c>
      <c r="B2627" s="319" t="s">
        <v>4245</v>
      </c>
      <c r="C2627" s="319" t="s">
        <v>9092</v>
      </c>
    </row>
    <row r="2628" spans="1:3" ht="14.25" customHeight="1" x14ac:dyDescent="0.25">
      <c r="A2628" s="319">
        <v>7500</v>
      </c>
      <c r="B2628" s="319" t="s">
        <v>9244</v>
      </c>
      <c r="C2628" s="319" t="s">
        <v>9093</v>
      </c>
    </row>
    <row r="2629" spans="1:3" ht="14.25" customHeight="1" x14ac:dyDescent="0.25">
      <c r="A2629" s="319">
        <v>7502</v>
      </c>
      <c r="B2629" s="319" t="s">
        <v>4246</v>
      </c>
      <c r="C2629" s="319" t="s">
        <v>9087</v>
      </c>
    </row>
    <row r="2630" spans="1:3" ht="14.25" customHeight="1" x14ac:dyDescent="0.25">
      <c r="A2630" s="319">
        <v>7503</v>
      </c>
      <c r="B2630" s="319" t="s">
        <v>4247</v>
      </c>
      <c r="C2630" s="319" t="s">
        <v>9081</v>
      </c>
    </row>
    <row r="2631" spans="1:3" ht="14.25" customHeight="1" x14ac:dyDescent="0.25">
      <c r="A2631" s="319">
        <v>7504</v>
      </c>
      <c r="B2631" s="319" t="s">
        <v>3355</v>
      </c>
      <c r="C2631" s="319" t="s">
        <v>9081</v>
      </c>
    </row>
    <row r="2632" spans="1:3" ht="14.25" customHeight="1" x14ac:dyDescent="0.25">
      <c r="A2632" s="319">
        <v>7505</v>
      </c>
      <c r="B2632" s="319" t="s">
        <v>4248</v>
      </c>
      <c r="C2632" s="319" t="s">
        <v>9091</v>
      </c>
    </row>
    <row r="2633" spans="1:3" ht="14.25" customHeight="1" x14ac:dyDescent="0.25">
      <c r="A2633" s="319">
        <v>7506</v>
      </c>
      <c r="B2633" s="319" t="s">
        <v>4249</v>
      </c>
      <c r="C2633" s="319" t="s">
        <v>9091</v>
      </c>
    </row>
    <row r="2634" spans="1:3" ht="14.25" customHeight="1" x14ac:dyDescent="0.25">
      <c r="A2634" s="319">
        <v>7507</v>
      </c>
      <c r="B2634" s="319" t="s">
        <v>3354</v>
      </c>
      <c r="C2634" s="319" t="s">
        <v>9081</v>
      </c>
    </row>
    <row r="2635" spans="1:3" ht="14.25" customHeight="1" x14ac:dyDescent="0.25">
      <c r="A2635" s="319">
        <v>7508</v>
      </c>
      <c r="B2635" s="319" t="s">
        <v>10111</v>
      </c>
      <c r="C2635" s="319" t="s">
        <v>9920</v>
      </c>
    </row>
    <row r="2636" spans="1:3" ht="14.25" customHeight="1" x14ac:dyDescent="0.25">
      <c r="A2636" s="319">
        <v>7509</v>
      </c>
      <c r="B2636" s="319" t="s">
        <v>4250</v>
      </c>
      <c r="C2636" s="319" t="s">
        <v>9084</v>
      </c>
    </row>
    <row r="2637" spans="1:3" ht="14.25" customHeight="1" x14ac:dyDescent="0.25">
      <c r="A2637" s="319">
        <v>7510</v>
      </c>
      <c r="B2637" s="319" t="s">
        <v>4251</v>
      </c>
      <c r="C2637" s="319" t="s">
        <v>9092</v>
      </c>
    </row>
    <row r="2638" spans="1:3" ht="14.25" customHeight="1" x14ac:dyDescent="0.25">
      <c r="A2638" s="319">
        <v>7511</v>
      </c>
      <c r="B2638" s="319" t="s">
        <v>4252</v>
      </c>
      <c r="C2638" s="319" t="s">
        <v>9091</v>
      </c>
    </row>
    <row r="2639" spans="1:3" ht="14.25" customHeight="1" x14ac:dyDescent="0.25">
      <c r="A2639" s="319">
        <v>7512</v>
      </c>
      <c r="B2639" s="319" t="s">
        <v>9557</v>
      </c>
      <c r="C2639" s="319" t="s">
        <v>9087</v>
      </c>
    </row>
    <row r="2640" spans="1:3" ht="14.25" customHeight="1" x14ac:dyDescent="0.25">
      <c r="A2640" s="319">
        <v>7513</v>
      </c>
      <c r="B2640" s="319" t="s">
        <v>4254</v>
      </c>
      <c r="C2640" s="319" t="s">
        <v>9087</v>
      </c>
    </row>
    <row r="2641" spans="1:3" ht="14.25" customHeight="1" x14ac:dyDescent="0.25">
      <c r="A2641" s="319">
        <v>7514</v>
      </c>
      <c r="B2641" s="319" t="s">
        <v>3344</v>
      </c>
      <c r="C2641" s="319" t="s">
        <v>9092</v>
      </c>
    </row>
    <row r="2642" spans="1:3" ht="14.25" customHeight="1" x14ac:dyDescent="0.25">
      <c r="A2642" s="319">
        <v>7515</v>
      </c>
      <c r="B2642" s="319" t="s">
        <v>4255</v>
      </c>
      <c r="C2642" s="319" t="s">
        <v>9081</v>
      </c>
    </row>
    <row r="2643" spans="1:3" ht="14.25" customHeight="1" x14ac:dyDescent="0.25">
      <c r="A2643" s="319">
        <v>7516</v>
      </c>
      <c r="B2643" s="319" t="s">
        <v>4256</v>
      </c>
      <c r="C2643" s="319" t="s">
        <v>9092</v>
      </c>
    </row>
    <row r="2644" spans="1:3" ht="14.25" customHeight="1" x14ac:dyDescent="0.25">
      <c r="A2644" s="319">
        <v>7517</v>
      </c>
      <c r="B2644" s="319" t="s">
        <v>4257</v>
      </c>
      <c r="C2644" s="319" t="s">
        <v>9084</v>
      </c>
    </row>
    <row r="2645" spans="1:3" ht="14.25" customHeight="1" x14ac:dyDescent="0.25">
      <c r="A2645" s="319">
        <v>7518</v>
      </c>
      <c r="B2645" s="319" t="s">
        <v>4258</v>
      </c>
      <c r="C2645" s="319" t="s">
        <v>9081</v>
      </c>
    </row>
    <row r="2646" spans="1:3" ht="14.25" customHeight="1" x14ac:dyDescent="0.25">
      <c r="A2646" s="319">
        <v>7519</v>
      </c>
      <c r="B2646" s="319" t="s">
        <v>4259</v>
      </c>
      <c r="C2646" s="319" t="s">
        <v>9081</v>
      </c>
    </row>
    <row r="2647" spans="1:3" ht="14.25" customHeight="1" x14ac:dyDescent="0.25">
      <c r="A2647" s="319">
        <v>7520</v>
      </c>
      <c r="B2647" s="319" t="s">
        <v>4260</v>
      </c>
      <c r="C2647" s="319" t="s">
        <v>9092</v>
      </c>
    </row>
    <row r="2648" spans="1:3" ht="14.25" customHeight="1" x14ac:dyDescent="0.25">
      <c r="A2648" s="319">
        <v>7522</v>
      </c>
      <c r="B2648" s="319" t="s">
        <v>3819</v>
      </c>
      <c r="C2648" s="319" t="s">
        <v>9081</v>
      </c>
    </row>
    <row r="2649" spans="1:3" ht="14.25" customHeight="1" x14ac:dyDescent="0.25">
      <c r="A2649" s="319">
        <v>7523</v>
      </c>
      <c r="B2649" s="319" t="s">
        <v>4261</v>
      </c>
      <c r="C2649" s="319" t="s">
        <v>9092</v>
      </c>
    </row>
    <row r="2650" spans="1:3" ht="14.25" customHeight="1" x14ac:dyDescent="0.25">
      <c r="A2650" s="319">
        <v>7524</v>
      </c>
      <c r="B2650" s="319" t="s">
        <v>4262</v>
      </c>
      <c r="C2650" s="319" t="s">
        <v>9081</v>
      </c>
    </row>
    <row r="2651" spans="1:3" ht="14.25" customHeight="1" x14ac:dyDescent="0.25">
      <c r="A2651" s="319">
        <v>7525</v>
      </c>
      <c r="B2651" s="319" t="s">
        <v>4263</v>
      </c>
      <c r="C2651" s="319" t="s">
        <v>9092</v>
      </c>
    </row>
    <row r="2652" spans="1:3" ht="14.25" customHeight="1" x14ac:dyDescent="0.25">
      <c r="A2652" s="319">
        <v>7526</v>
      </c>
      <c r="B2652" s="319" t="s">
        <v>4264</v>
      </c>
      <c r="C2652" s="319" t="s">
        <v>9087</v>
      </c>
    </row>
    <row r="2653" spans="1:3" ht="14.25" customHeight="1" x14ac:dyDescent="0.25">
      <c r="A2653" s="319">
        <v>7527</v>
      </c>
      <c r="B2653" s="319" t="s">
        <v>4265</v>
      </c>
      <c r="C2653" s="319" t="s">
        <v>9090</v>
      </c>
    </row>
    <row r="2654" spans="1:3" ht="14.25" customHeight="1" x14ac:dyDescent="0.25">
      <c r="A2654" s="319">
        <v>7528</v>
      </c>
      <c r="B2654" s="319" t="s">
        <v>4266</v>
      </c>
      <c r="C2654" s="319" t="s">
        <v>9092</v>
      </c>
    </row>
    <row r="2655" spans="1:3" ht="14.25" customHeight="1" x14ac:dyDescent="0.25">
      <c r="A2655" s="319">
        <v>7529</v>
      </c>
      <c r="B2655" s="319" t="s">
        <v>4267</v>
      </c>
      <c r="C2655" s="319" t="s">
        <v>9081</v>
      </c>
    </row>
    <row r="2656" spans="1:3" ht="14.25" customHeight="1" x14ac:dyDescent="0.25">
      <c r="A2656" s="319">
        <v>7531</v>
      </c>
      <c r="B2656" s="319" t="s">
        <v>4268</v>
      </c>
      <c r="C2656" s="319" t="s">
        <v>9081</v>
      </c>
    </row>
    <row r="2657" spans="1:3" ht="14.25" customHeight="1" x14ac:dyDescent="0.25">
      <c r="A2657" s="319">
        <v>7532</v>
      </c>
      <c r="B2657" s="319" t="s">
        <v>10112</v>
      </c>
      <c r="C2657" s="319" t="s">
        <v>9920</v>
      </c>
    </row>
    <row r="2658" spans="1:3" ht="14.25" customHeight="1" x14ac:dyDescent="0.25">
      <c r="A2658" s="319">
        <v>7533</v>
      </c>
      <c r="B2658" s="319" t="s">
        <v>4269</v>
      </c>
      <c r="C2658" s="319" t="s">
        <v>9087</v>
      </c>
    </row>
    <row r="2659" spans="1:3" ht="14.25" customHeight="1" x14ac:dyDescent="0.25">
      <c r="A2659" s="319">
        <v>7534</v>
      </c>
      <c r="B2659" s="319" t="s">
        <v>4270</v>
      </c>
      <c r="C2659" s="319" t="s">
        <v>9087</v>
      </c>
    </row>
    <row r="2660" spans="1:3" ht="14.25" customHeight="1" x14ac:dyDescent="0.25">
      <c r="A2660" s="319">
        <v>7535</v>
      </c>
      <c r="B2660" s="319" t="s">
        <v>4271</v>
      </c>
      <c r="C2660" s="319" t="s">
        <v>9081</v>
      </c>
    </row>
    <row r="2661" spans="1:3" ht="14.25" customHeight="1" x14ac:dyDescent="0.25">
      <c r="A2661" s="319">
        <v>7536</v>
      </c>
      <c r="B2661" s="319" t="s">
        <v>4272</v>
      </c>
      <c r="C2661" s="319" t="s">
        <v>9092</v>
      </c>
    </row>
    <row r="2662" spans="1:3" ht="14.25" customHeight="1" x14ac:dyDescent="0.25">
      <c r="A2662" s="319">
        <v>7537</v>
      </c>
      <c r="B2662" s="319" t="s">
        <v>4273</v>
      </c>
      <c r="C2662" s="319" t="s">
        <v>9092</v>
      </c>
    </row>
    <row r="2663" spans="1:3" ht="14.25" customHeight="1" x14ac:dyDescent="0.25">
      <c r="A2663" s="319">
        <v>7538</v>
      </c>
      <c r="B2663" s="319" t="s">
        <v>4274</v>
      </c>
      <c r="C2663" s="319" t="s">
        <v>9092</v>
      </c>
    </row>
    <row r="2664" spans="1:3" ht="14.25" customHeight="1" x14ac:dyDescent="0.25">
      <c r="A2664" s="319">
        <v>7539</v>
      </c>
      <c r="B2664" s="319" t="s">
        <v>10113</v>
      </c>
      <c r="C2664" s="319" t="s">
        <v>9920</v>
      </c>
    </row>
    <row r="2665" spans="1:3" ht="14.25" customHeight="1" x14ac:dyDescent="0.25">
      <c r="A2665" s="319">
        <v>7540</v>
      </c>
      <c r="B2665" s="319" t="s">
        <v>10058</v>
      </c>
      <c r="C2665" s="319" t="s">
        <v>9920</v>
      </c>
    </row>
    <row r="2666" spans="1:3" ht="14.25" customHeight="1" x14ac:dyDescent="0.25">
      <c r="A2666" s="319">
        <v>7541</v>
      </c>
      <c r="B2666" s="319" t="s">
        <v>6351</v>
      </c>
      <c r="C2666" s="319" t="s">
        <v>9091</v>
      </c>
    </row>
    <row r="2667" spans="1:3" ht="14.25" customHeight="1" x14ac:dyDescent="0.25">
      <c r="A2667" s="319">
        <v>7542</v>
      </c>
      <c r="B2667" s="319" t="s">
        <v>6351</v>
      </c>
      <c r="C2667" s="319" t="s">
        <v>9090</v>
      </c>
    </row>
    <row r="2668" spans="1:3" ht="14.25" customHeight="1" x14ac:dyDescent="0.25">
      <c r="A2668" s="319">
        <v>7543</v>
      </c>
      <c r="B2668" s="319" t="s">
        <v>4275</v>
      </c>
      <c r="C2668" s="319" t="s">
        <v>9103</v>
      </c>
    </row>
    <row r="2669" spans="1:3" ht="14.25" customHeight="1" x14ac:dyDescent="0.25">
      <c r="A2669" s="319">
        <v>7544</v>
      </c>
      <c r="B2669" s="319" t="s">
        <v>4276</v>
      </c>
      <c r="C2669" s="319" t="s">
        <v>9081</v>
      </c>
    </row>
    <row r="2670" spans="1:3" ht="14.25" customHeight="1" x14ac:dyDescent="0.25">
      <c r="A2670" s="319">
        <v>7545</v>
      </c>
      <c r="B2670" s="319" t="s">
        <v>3809</v>
      </c>
      <c r="C2670" s="319" t="s">
        <v>9081</v>
      </c>
    </row>
    <row r="2671" spans="1:3" ht="14.25" customHeight="1" x14ac:dyDescent="0.25">
      <c r="A2671" s="319">
        <v>7546</v>
      </c>
      <c r="B2671" s="319" t="s">
        <v>4277</v>
      </c>
      <c r="C2671" s="319" t="s">
        <v>9081</v>
      </c>
    </row>
    <row r="2672" spans="1:3" ht="14.25" customHeight="1" x14ac:dyDescent="0.25">
      <c r="A2672" s="319">
        <v>7547</v>
      </c>
      <c r="B2672" s="319" t="s">
        <v>4278</v>
      </c>
      <c r="C2672" s="319" t="s">
        <v>9081</v>
      </c>
    </row>
    <row r="2673" spans="1:3" ht="14.25" customHeight="1" x14ac:dyDescent="0.25">
      <c r="A2673" s="319">
        <v>7548</v>
      </c>
      <c r="B2673" s="319" t="s">
        <v>4279</v>
      </c>
      <c r="C2673" s="319" t="s">
        <v>9091</v>
      </c>
    </row>
    <row r="2674" spans="1:3" ht="14.25" customHeight="1" x14ac:dyDescent="0.25">
      <c r="A2674" s="319">
        <v>7549</v>
      </c>
      <c r="B2674" s="319" t="s">
        <v>4280</v>
      </c>
      <c r="C2674" s="319" t="s">
        <v>9092</v>
      </c>
    </row>
    <row r="2675" spans="1:3" ht="14.25" customHeight="1" x14ac:dyDescent="0.25">
      <c r="A2675" s="319">
        <v>7550</v>
      </c>
      <c r="B2675" s="319" t="s">
        <v>4281</v>
      </c>
      <c r="C2675" s="319" t="s">
        <v>9090</v>
      </c>
    </row>
    <row r="2676" spans="1:3" ht="14.25" customHeight="1" x14ac:dyDescent="0.25">
      <c r="A2676" s="319">
        <v>7551</v>
      </c>
      <c r="B2676" s="319" t="s">
        <v>4282</v>
      </c>
      <c r="C2676" s="319" t="s">
        <v>9092</v>
      </c>
    </row>
    <row r="2677" spans="1:3" ht="14.25" customHeight="1" x14ac:dyDescent="0.25">
      <c r="A2677" s="319">
        <v>7552</v>
      </c>
      <c r="B2677" s="319" t="s">
        <v>4283</v>
      </c>
      <c r="C2677" s="319" t="s">
        <v>9087</v>
      </c>
    </row>
    <row r="2678" spans="1:3" ht="14.25" customHeight="1" x14ac:dyDescent="0.25">
      <c r="A2678" s="319">
        <v>7553</v>
      </c>
      <c r="B2678" s="319" t="s">
        <v>4284</v>
      </c>
      <c r="C2678" s="319" t="s">
        <v>9092</v>
      </c>
    </row>
    <row r="2679" spans="1:3" ht="14.25" customHeight="1" x14ac:dyDescent="0.25">
      <c r="A2679" s="319">
        <v>7554</v>
      </c>
      <c r="B2679" s="319" t="s">
        <v>4285</v>
      </c>
      <c r="C2679" s="319" t="s">
        <v>9081</v>
      </c>
    </row>
    <row r="2680" spans="1:3" ht="14.25" customHeight="1" x14ac:dyDescent="0.25">
      <c r="A2680" s="319">
        <v>7555</v>
      </c>
      <c r="B2680" s="319" t="s">
        <v>4286</v>
      </c>
      <c r="C2680" s="319" t="s">
        <v>9092</v>
      </c>
    </row>
    <row r="2681" spans="1:3" ht="14.25" customHeight="1" x14ac:dyDescent="0.25">
      <c r="A2681" s="319">
        <v>7556</v>
      </c>
      <c r="B2681" s="319" t="s">
        <v>4287</v>
      </c>
      <c r="C2681" s="319" t="s">
        <v>9092</v>
      </c>
    </row>
    <row r="2682" spans="1:3" ht="14.25" customHeight="1" x14ac:dyDescent="0.25">
      <c r="A2682" s="319">
        <v>7558</v>
      </c>
      <c r="B2682" s="319" t="s">
        <v>2361</v>
      </c>
      <c r="C2682" s="319" t="s">
        <v>9081</v>
      </c>
    </row>
    <row r="2683" spans="1:3" ht="14.25" customHeight="1" x14ac:dyDescent="0.25">
      <c r="A2683" s="319">
        <v>7559</v>
      </c>
      <c r="B2683" s="319" t="s">
        <v>4288</v>
      </c>
      <c r="C2683" s="319" t="s">
        <v>9087</v>
      </c>
    </row>
    <row r="2684" spans="1:3" ht="14.25" customHeight="1" x14ac:dyDescent="0.25">
      <c r="A2684" s="319">
        <v>7560</v>
      </c>
      <c r="B2684" s="319" t="s">
        <v>4289</v>
      </c>
      <c r="C2684" s="319" t="s">
        <v>9092</v>
      </c>
    </row>
    <row r="2685" spans="1:3" ht="14.25" customHeight="1" x14ac:dyDescent="0.25">
      <c r="A2685" s="319">
        <v>7561</v>
      </c>
      <c r="B2685" s="319" t="s">
        <v>4290</v>
      </c>
      <c r="C2685" s="319" t="s">
        <v>9092</v>
      </c>
    </row>
    <row r="2686" spans="1:3" ht="14.25" customHeight="1" x14ac:dyDescent="0.25">
      <c r="A2686" s="319">
        <v>7562</v>
      </c>
      <c r="B2686" s="319" t="s">
        <v>4291</v>
      </c>
      <c r="C2686" s="319" t="s">
        <v>9087</v>
      </c>
    </row>
    <row r="2687" spans="1:3" ht="14.25" customHeight="1" x14ac:dyDescent="0.25">
      <c r="A2687" s="319">
        <v>7563</v>
      </c>
      <c r="B2687" s="319" t="s">
        <v>4292</v>
      </c>
      <c r="C2687" s="319" t="s">
        <v>9090</v>
      </c>
    </row>
    <row r="2688" spans="1:3" ht="14.25" customHeight="1" x14ac:dyDescent="0.25">
      <c r="A2688" s="319">
        <v>7564</v>
      </c>
      <c r="B2688" s="319" t="s">
        <v>10114</v>
      </c>
      <c r="C2688" s="319" t="s">
        <v>9920</v>
      </c>
    </row>
    <row r="2689" spans="1:3" ht="14.25" customHeight="1" x14ac:dyDescent="0.25">
      <c r="A2689" s="319">
        <v>7566</v>
      </c>
      <c r="B2689" s="319" t="s">
        <v>4293</v>
      </c>
      <c r="C2689" s="319" t="s">
        <v>9091</v>
      </c>
    </row>
    <row r="2690" spans="1:3" ht="14.25" customHeight="1" x14ac:dyDescent="0.25">
      <c r="A2690" s="319">
        <v>7567</v>
      </c>
      <c r="B2690" s="319" t="s">
        <v>4294</v>
      </c>
      <c r="C2690" s="319" t="s">
        <v>9091</v>
      </c>
    </row>
    <row r="2691" spans="1:3" ht="14.25" customHeight="1" x14ac:dyDescent="0.25">
      <c r="A2691" s="319">
        <v>7568</v>
      </c>
      <c r="B2691" s="319" t="s">
        <v>4295</v>
      </c>
      <c r="C2691" s="319" t="s">
        <v>9081</v>
      </c>
    </row>
    <row r="2692" spans="1:3" ht="14.25" customHeight="1" x14ac:dyDescent="0.25">
      <c r="A2692" s="319">
        <v>7569</v>
      </c>
      <c r="B2692" s="319" t="s">
        <v>4296</v>
      </c>
      <c r="C2692" s="319" t="s">
        <v>9092</v>
      </c>
    </row>
    <row r="2693" spans="1:3" ht="14.25" customHeight="1" x14ac:dyDescent="0.25">
      <c r="A2693" s="319">
        <v>7570</v>
      </c>
      <c r="B2693" s="319" t="s">
        <v>10115</v>
      </c>
      <c r="C2693" s="319" t="s">
        <v>9081</v>
      </c>
    </row>
    <row r="2694" spans="1:3" ht="14.25" customHeight="1" x14ac:dyDescent="0.25">
      <c r="A2694" s="319">
        <v>7571</v>
      </c>
      <c r="B2694" s="319" t="s">
        <v>4297</v>
      </c>
      <c r="C2694" s="319" t="s">
        <v>9092</v>
      </c>
    </row>
    <row r="2695" spans="1:3" ht="14.25" customHeight="1" x14ac:dyDescent="0.25">
      <c r="A2695" s="319">
        <v>7572</v>
      </c>
      <c r="B2695" s="319" t="s">
        <v>4298</v>
      </c>
      <c r="C2695" s="319" t="s">
        <v>9087</v>
      </c>
    </row>
    <row r="2696" spans="1:3" ht="14.25" customHeight="1" x14ac:dyDescent="0.25">
      <c r="A2696" s="319">
        <v>7573</v>
      </c>
      <c r="B2696" s="319" t="s">
        <v>4299</v>
      </c>
      <c r="C2696" s="319" t="s">
        <v>9091</v>
      </c>
    </row>
    <row r="2697" spans="1:3" ht="14.25" customHeight="1" x14ac:dyDescent="0.25">
      <c r="A2697" s="319">
        <v>7574</v>
      </c>
      <c r="B2697" s="319" t="s">
        <v>4300</v>
      </c>
      <c r="C2697" s="319" t="s">
        <v>9092</v>
      </c>
    </row>
    <row r="2698" spans="1:3" ht="14.25" customHeight="1" x14ac:dyDescent="0.25">
      <c r="A2698" s="319">
        <v>7575</v>
      </c>
      <c r="B2698" s="319" t="s">
        <v>4301</v>
      </c>
      <c r="C2698" s="319" t="s">
        <v>9092</v>
      </c>
    </row>
    <row r="2699" spans="1:3" ht="14.25" customHeight="1" x14ac:dyDescent="0.25">
      <c r="A2699" s="319">
        <v>7576</v>
      </c>
      <c r="B2699" s="319" t="s">
        <v>4302</v>
      </c>
      <c r="C2699" s="319" t="s">
        <v>9104</v>
      </c>
    </row>
    <row r="2700" spans="1:3" ht="14.25" customHeight="1" x14ac:dyDescent="0.25">
      <c r="A2700" s="319">
        <v>7577</v>
      </c>
      <c r="B2700" s="319" t="s">
        <v>4303</v>
      </c>
      <c r="C2700" s="319" t="s">
        <v>9092</v>
      </c>
    </row>
    <row r="2701" spans="1:3" ht="14.25" customHeight="1" x14ac:dyDescent="0.25">
      <c r="A2701" s="319">
        <v>7578</v>
      </c>
      <c r="B2701" s="319" t="s">
        <v>4304</v>
      </c>
      <c r="C2701" s="319" t="s">
        <v>9090</v>
      </c>
    </row>
    <row r="2702" spans="1:3" ht="14.25" customHeight="1" x14ac:dyDescent="0.25">
      <c r="A2702" s="319">
        <v>7579</v>
      </c>
      <c r="B2702" s="319" t="s">
        <v>4305</v>
      </c>
      <c r="C2702" s="319" t="s">
        <v>9092</v>
      </c>
    </row>
    <row r="2703" spans="1:3" ht="14.25" customHeight="1" x14ac:dyDescent="0.25">
      <c r="A2703" s="319">
        <v>7581</v>
      </c>
      <c r="B2703" s="319" t="s">
        <v>4306</v>
      </c>
      <c r="C2703" s="319" t="s">
        <v>9092</v>
      </c>
    </row>
    <row r="2704" spans="1:3" ht="14.25" customHeight="1" x14ac:dyDescent="0.25">
      <c r="A2704" s="319">
        <v>7582</v>
      </c>
      <c r="B2704" s="319" t="s">
        <v>4307</v>
      </c>
      <c r="C2704" s="319" t="s">
        <v>9092</v>
      </c>
    </row>
    <row r="2705" spans="1:3" ht="14.25" customHeight="1" x14ac:dyDescent="0.25">
      <c r="A2705" s="319">
        <v>7583</v>
      </c>
      <c r="B2705" s="319" t="s">
        <v>4308</v>
      </c>
      <c r="C2705" s="319" t="s">
        <v>9081</v>
      </c>
    </row>
    <row r="2706" spans="1:3" ht="14.25" customHeight="1" x14ac:dyDescent="0.25">
      <c r="A2706" s="319">
        <v>7584</v>
      </c>
      <c r="B2706" s="319" t="s">
        <v>4309</v>
      </c>
      <c r="C2706" s="319" t="s">
        <v>9092</v>
      </c>
    </row>
    <row r="2707" spans="1:3" ht="14.25" customHeight="1" x14ac:dyDescent="0.25">
      <c r="A2707" s="319">
        <v>7585</v>
      </c>
      <c r="B2707" s="319" t="s">
        <v>4310</v>
      </c>
      <c r="C2707" s="319" t="s">
        <v>9087</v>
      </c>
    </row>
    <row r="2708" spans="1:3" ht="14.25" customHeight="1" x14ac:dyDescent="0.25">
      <c r="A2708" s="319">
        <v>7586</v>
      </c>
      <c r="B2708" s="319" t="s">
        <v>4311</v>
      </c>
      <c r="C2708" s="319" t="s">
        <v>9091</v>
      </c>
    </row>
    <row r="2709" spans="1:3" ht="14.25" customHeight="1" x14ac:dyDescent="0.25">
      <c r="A2709" s="319">
        <v>7587</v>
      </c>
      <c r="B2709" s="319" t="s">
        <v>4312</v>
      </c>
      <c r="C2709" s="319" t="s">
        <v>9105</v>
      </c>
    </row>
    <row r="2710" spans="1:3" ht="14.25" customHeight="1" x14ac:dyDescent="0.25">
      <c r="A2710" s="319">
        <v>7588</v>
      </c>
      <c r="B2710" s="319" t="s">
        <v>4312</v>
      </c>
      <c r="C2710" s="319" t="s">
        <v>9081</v>
      </c>
    </row>
    <row r="2711" spans="1:3" ht="14.25" customHeight="1" x14ac:dyDescent="0.25">
      <c r="A2711" s="319">
        <v>7589</v>
      </c>
      <c r="B2711" s="319" t="s">
        <v>4313</v>
      </c>
      <c r="C2711" s="319" t="s">
        <v>9092</v>
      </c>
    </row>
    <row r="2712" spans="1:3" ht="14.25" customHeight="1" x14ac:dyDescent="0.25">
      <c r="A2712" s="319">
        <v>7590</v>
      </c>
      <c r="B2712" s="319" t="s">
        <v>4314</v>
      </c>
      <c r="C2712" s="319" t="s">
        <v>9092</v>
      </c>
    </row>
    <row r="2713" spans="1:3" ht="14.25" customHeight="1" x14ac:dyDescent="0.25">
      <c r="A2713" s="319">
        <v>7591</v>
      </c>
      <c r="B2713" s="319" t="s">
        <v>4315</v>
      </c>
      <c r="C2713" s="319" t="s">
        <v>9092</v>
      </c>
    </row>
    <row r="2714" spans="1:3" ht="14.25" customHeight="1" x14ac:dyDescent="0.25">
      <c r="A2714" s="319">
        <v>7592</v>
      </c>
      <c r="B2714" s="319" t="s">
        <v>4316</v>
      </c>
      <c r="C2714" s="319" t="s">
        <v>9092</v>
      </c>
    </row>
    <row r="2715" spans="1:3" ht="14.25" customHeight="1" x14ac:dyDescent="0.25">
      <c r="A2715" s="319">
        <v>7593</v>
      </c>
      <c r="B2715" s="319" t="s">
        <v>4317</v>
      </c>
      <c r="C2715" s="319" t="s">
        <v>9092</v>
      </c>
    </row>
    <row r="2716" spans="1:3" ht="14.25" customHeight="1" x14ac:dyDescent="0.25">
      <c r="A2716" s="319">
        <v>7594</v>
      </c>
      <c r="B2716" s="319" t="s">
        <v>4318</v>
      </c>
      <c r="C2716" s="319" t="s">
        <v>9092</v>
      </c>
    </row>
    <row r="2717" spans="1:3" ht="14.25" customHeight="1" x14ac:dyDescent="0.25">
      <c r="A2717" s="319">
        <v>7595</v>
      </c>
      <c r="B2717" s="319" t="s">
        <v>4319</v>
      </c>
      <c r="C2717" s="319" t="s">
        <v>9092</v>
      </c>
    </row>
    <row r="2718" spans="1:3" ht="14.25" customHeight="1" x14ac:dyDescent="0.25">
      <c r="A2718" s="319">
        <v>7596</v>
      </c>
      <c r="B2718" s="319" t="s">
        <v>10116</v>
      </c>
      <c r="C2718" s="319" t="s">
        <v>9920</v>
      </c>
    </row>
    <row r="2719" spans="1:3" ht="14.25" customHeight="1" x14ac:dyDescent="0.25">
      <c r="A2719" s="319">
        <v>7597</v>
      </c>
      <c r="B2719" s="319" t="s">
        <v>4320</v>
      </c>
      <c r="C2719" s="319" t="s">
        <v>9087</v>
      </c>
    </row>
    <row r="2720" spans="1:3" ht="14.25" customHeight="1" x14ac:dyDescent="0.25">
      <c r="A2720" s="319">
        <v>7598</v>
      </c>
      <c r="B2720" s="319" t="s">
        <v>4321</v>
      </c>
      <c r="C2720" s="319" t="s">
        <v>9087</v>
      </c>
    </row>
    <row r="2721" spans="1:3" ht="14.25" customHeight="1" x14ac:dyDescent="0.25">
      <c r="A2721" s="319">
        <v>7599</v>
      </c>
      <c r="B2721" s="319" t="s">
        <v>4322</v>
      </c>
      <c r="C2721" s="319" t="s">
        <v>9087</v>
      </c>
    </row>
    <row r="2722" spans="1:3" ht="14.25" customHeight="1" x14ac:dyDescent="0.25">
      <c r="A2722" s="319">
        <v>7600</v>
      </c>
      <c r="B2722" s="319" t="s">
        <v>4323</v>
      </c>
      <c r="C2722" s="319" t="s">
        <v>9081</v>
      </c>
    </row>
    <row r="2723" spans="1:3" ht="14.25" customHeight="1" x14ac:dyDescent="0.25">
      <c r="A2723" s="319">
        <v>7601</v>
      </c>
      <c r="B2723" s="319" t="s">
        <v>3622</v>
      </c>
      <c r="C2723" s="319" t="s">
        <v>9081</v>
      </c>
    </row>
    <row r="2724" spans="1:3" ht="14.25" customHeight="1" x14ac:dyDescent="0.25">
      <c r="A2724" s="319">
        <v>7602</v>
      </c>
      <c r="B2724" s="319" t="s">
        <v>4324</v>
      </c>
      <c r="C2724" s="319" t="s">
        <v>9105</v>
      </c>
    </row>
    <row r="2725" spans="1:3" ht="14.25" customHeight="1" x14ac:dyDescent="0.25">
      <c r="A2725" s="319">
        <v>7603</v>
      </c>
      <c r="B2725" s="319" t="s">
        <v>4325</v>
      </c>
      <c r="C2725" s="319" t="s">
        <v>9103</v>
      </c>
    </row>
    <row r="2726" spans="1:3" ht="14.25" customHeight="1" x14ac:dyDescent="0.25">
      <c r="A2726" s="319">
        <v>7604</v>
      </c>
      <c r="B2726" s="319" t="s">
        <v>4326</v>
      </c>
      <c r="C2726" s="319" t="s">
        <v>9087</v>
      </c>
    </row>
    <row r="2727" spans="1:3" ht="14.25" customHeight="1" x14ac:dyDescent="0.25">
      <c r="A2727" s="319">
        <v>7605</v>
      </c>
      <c r="B2727" s="319" t="s">
        <v>4308</v>
      </c>
      <c r="C2727" s="319" t="s">
        <v>9081</v>
      </c>
    </row>
    <row r="2728" spans="1:3" ht="14.25" customHeight="1" x14ac:dyDescent="0.25">
      <c r="A2728" s="319">
        <v>7606</v>
      </c>
      <c r="B2728" s="319" t="s">
        <v>4327</v>
      </c>
      <c r="C2728" s="319" t="s">
        <v>9087</v>
      </c>
    </row>
    <row r="2729" spans="1:3" ht="14.25" customHeight="1" x14ac:dyDescent="0.25">
      <c r="A2729" s="319">
        <v>7607</v>
      </c>
      <c r="B2729" s="319" t="s">
        <v>4328</v>
      </c>
      <c r="C2729" s="319" t="s">
        <v>9092</v>
      </c>
    </row>
    <row r="2730" spans="1:3" ht="14.25" customHeight="1" x14ac:dyDescent="0.25">
      <c r="A2730" s="319">
        <v>7608</v>
      </c>
      <c r="B2730" s="319" t="s">
        <v>4329</v>
      </c>
      <c r="C2730" s="319" t="s">
        <v>9092</v>
      </c>
    </row>
    <row r="2731" spans="1:3" ht="14.25" customHeight="1" x14ac:dyDescent="0.25">
      <c r="A2731" s="319">
        <v>7609</v>
      </c>
      <c r="B2731" s="319" t="s">
        <v>4330</v>
      </c>
      <c r="C2731" s="319" t="s">
        <v>9092</v>
      </c>
    </row>
    <row r="2732" spans="1:3" ht="14.25" customHeight="1" x14ac:dyDescent="0.25">
      <c r="A2732" s="319">
        <v>7610</v>
      </c>
      <c r="B2732" s="319" t="s">
        <v>4331</v>
      </c>
      <c r="C2732" s="319" t="s">
        <v>9091</v>
      </c>
    </row>
    <row r="2733" spans="1:3" ht="14.25" customHeight="1" x14ac:dyDescent="0.25">
      <c r="A2733" s="319">
        <v>7611</v>
      </c>
      <c r="B2733" s="319" t="s">
        <v>10117</v>
      </c>
      <c r="C2733" s="319" t="s">
        <v>9920</v>
      </c>
    </row>
    <row r="2734" spans="1:3" ht="14.25" customHeight="1" x14ac:dyDescent="0.25">
      <c r="A2734" s="319">
        <v>7612</v>
      </c>
      <c r="B2734" s="319" t="s">
        <v>4332</v>
      </c>
      <c r="C2734" s="319" t="s">
        <v>9091</v>
      </c>
    </row>
    <row r="2735" spans="1:3" ht="14.25" customHeight="1" x14ac:dyDescent="0.25">
      <c r="A2735" s="319">
        <v>7613</v>
      </c>
      <c r="B2735" s="319" t="s">
        <v>10118</v>
      </c>
      <c r="C2735" s="319" t="s">
        <v>9920</v>
      </c>
    </row>
    <row r="2736" spans="1:3" ht="14.25" customHeight="1" x14ac:dyDescent="0.25">
      <c r="A2736" s="319">
        <v>7614</v>
      </c>
      <c r="B2736" s="319" t="s">
        <v>4333</v>
      </c>
      <c r="C2736" s="319" t="s">
        <v>9092</v>
      </c>
    </row>
    <row r="2737" spans="1:3" ht="14.25" customHeight="1" x14ac:dyDescent="0.25">
      <c r="A2737" s="319">
        <v>7615</v>
      </c>
      <c r="B2737" s="319" t="s">
        <v>4334</v>
      </c>
      <c r="C2737" s="319" t="s">
        <v>9081</v>
      </c>
    </row>
    <row r="2738" spans="1:3" ht="14.25" customHeight="1" x14ac:dyDescent="0.25">
      <c r="A2738" s="319">
        <v>7616</v>
      </c>
      <c r="B2738" s="319" t="s">
        <v>4210</v>
      </c>
      <c r="C2738" s="319" t="s">
        <v>9092</v>
      </c>
    </row>
    <row r="2739" spans="1:3" ht="14.25" customHeight="1" x14ac:dyDescent="0.25">
      <c r="A2739" s="319">
        <v>7617</v>
      </c>
      <c r="B2739" s="319" t="s">
        <v>10116</v>
      </c>
      <c r="C2739" s="319" t="s">
        <v>9920</v>
      </c>
    </row>
    <row r="2740" spans="1:3" ht="14.25" customHeight="1" x14ac:dyDescent="0.25">
      <c r="A2740" s="319">
        <v>7618</v>
      </c>
      <c r="B2740" s="319" t="s">
        <v>4335</v>
      </c>
      <c r="C2740" s="319" t="s">
        <v>9092</v>
      </c>
    </row>
    <row r="2741" spans="1:3" ht="14.25" customHeight="1" x14ac:dyDescent="0.25">
      <c r="A2741" s="319">
        <v>7619</v>
      </c>
      <c r="B2741" s="319" t="s">
        <v>4336</v>
      </c>
      <c r="C2741" s="319" t="s">
        <v>9081</v>
      </c>
    </row>
    <row r="2742" spans="1:3" ht="14.25" customHeight="1" x14ac:dyDescent="0.25">
      <c r="A2742" s="319">
        <v>7620</v>
      </c>
      <c r="B2742" s="319" t="s">
        <v>4337</v>
      </c>
      <c r="C2742" s="319" t="s">
        <v>9092</v>
      </c>
    </row>
    <row r="2743" spans="1:3" ht="14.25" customHeight="1" x14ac:dyDescent="0.25">
      <c r="A2743" s="319">
        <v>7621</v>
      </c>
      <c r="B2743" s="319" t="s">
        <v>3378</v>
      </c>
      <c r="C2743" s="319" t="s">
        <v>9092</v>
      </c>
    </row>
    <row r="2744" spans="1:3" ht="14.25" customHeight="1" x14ac:dyDescent="0.25">
      <c r="A2744" s="319">
        <v>7622</v>
      </c>
      <c r="B2744" s="319" t="s">
        <v>4338</v>
      </c>
      <c r="C2744" s="319" t="s">
        <v>9092</v>
      </c>
    </row>
    <row r="2745" spans="1:3" ht="14.25" customHeight="1" x14ac:dyDescent="0.25">
      <c r="A2745" s="319">
        <v>7623</v>
      </c>
      <c r="B2745" s="319" t="s">
        <v>4339</v>
      </c>
      <c r="C2745" s="319" t="s">
        <v>9092</v>
      </c>
    </row>
    <row r="2746" spans="1:3" ht="14.25" customHeight="1" x14ac:dyDescent="0.25">
      <c r="A2746" s="319">
        <v>7624</v>
      </c>
      <c r="B2746" s="319" t="s">
        <v>4340</v>
      </c>
      <c r="C2746" s="319" t="s">
        <v>9087</v>
      </c>
    </row>
    <row r="2747" spans="1:3" ht="14.25" customHeight="1" x14ac:dyDescent="0.25">
      <c r="A2747" s="319">
        <v>7625</v>
      </c>
      <c r="B2747" s="319" t="s">
        <v>4341</v>
      </c>
      <c r="C2747" s="319" t="s">
        <v>9091</v>
      </c>
    </row>
    <row r="2748" spans="1:3" ht="14.25" customHeight="1" x14ac:dyDescent="0.25">
      <c r="A2748" s="319">
        <v>7626</v>
      </c>
      <c r="B2748" s="319" t="s">
        <v>4342</v>
      </c>
      <c r="C2748" s="319" t="s">
        <v>9081</v>
      </c>
    </row>
    <row r="2749" spans="1:3" ht="14.25" customHeight="1" x14ac:dyDescent="0.25">
      <c r="A2749" s="319">
        <v>7627</v>
      </c>
      <c r="B2749" s="319" t="s">
        <v>4343</v>
      </c>
      <c r="C2749" s="319" t="s">
        <v>9092</v>
      </c>
    </row>
    <row r="2750" spans="1:3" ht="14.25" customHeight="1" x14ac:dyDescent="0.25">
      <c r="A2750" s="319">
        <v>7628</v>
      </c>
      <c r="B2750" s="319" t="s">
        <v>3894</v>
      </c>
      <c r="C2750" s="319" t="s">
        <v>9092</v>
      </c>
    </row>
    <row r="2751" spans="1:3" ht="14.25" customHeight="1" x14ac:dyDescent="0.25">
      <c r="A2751" s="319">
        <v>7629</v>
      </c>
      <c r="B2751" s="319" t="s">
        <v>4344</v>
      </c>
      <c r="C2751" s="319" t="s">
        <v>9092</v>
      </c>
    </row>
    <row r="2752" spans="1:3" ht="14.25" customHeight="1" x14ac:dyDescent="0.25">
      <c r="A2752" s="319">
        <v>7630</v>
      </c>
      <c r="B2752" s="319" t="s">
        <v>4345</v>
      </c>
      <c r="C2752" s="319" t="s">
        <v>9087</v>
      </c>
    </row>
    <row r="2753" spans="1:3" ht="14.25" customHeight="1" x14ac:dyDescent="0.25">
      <c r="A2753" s="319">
        <v>7631</v>
      </c>
      <c r="B2753" s="319" t="s">
        <v>4346</v>
      </c>
      <c r="C2753" s="319" t="s">
        <v>9087</v>
      </c>
    </row>
    <row r="2754" spans="1:3" ht="14.25" customHeight="1" x14ac:dyDescent="0.25">
      <c r="A2754" s="319">
        <v>7632</v>
      </c>
      <c r="B2754" s="319" t="s">
        <v>4263</v>
      </c>
      <c r="C2754" s="319" t="s">
        <v>9092</v>
      </c>
    </row>
    <row r="2755" spans="1:3" ht="14.25" customHeight="1" x14ac:dyDescent="0.25">
      <c r="A2755" s="319">
        <v>7633</v>
      </c>
      <c r="B2755" s="319" t="s">
        <v>4347</v>
      </c>
      <c r="C2755" s="319" t="s">
        <v>9092</v>
      </c>
    </row>
    <row r="2756" spans="1:3" ht="14.25" customHeight="1" x14ac:dyDescent="0.25">
      <c r="A2756" s="319">
        <v>7634</v>
      </c>
      <c r="B2756" s="319" t="s">
        <v>4348</v>
      </c>
      <c r="C2756" s="319" t="s">
        <v>9092</v>
      </c>
    </row>
    <row r="2757" spans="1:3" ht="14.25" customHeight="1" x14ac:dyDescent="0.25">
      <c r="A2757" s="319">
        <v>7635</v>
      </c>
      <c r="B2757" s="319" t="s">
        <v>4349</v>
      </c>
      <c r="C2757" s="319" t="s">
        <v>9092</v>
      </c>
    </row>
    <row r="2758" spans="1:3" ht="14.25" customHeight="1" x14ac:dyDescent="0.25">
      <c r="A2758" s="319">
        <v>7636</v>
      </c>
      <c r="B2758" s="319" t="s">
        <v>4350</v>
      </c>
      <c r="C2758" s="319" t="s">
        <v>9090</v>
      </c>
    </row>
    <row r="2759" spans="1:3" ht="14.25" customHeight="1" x14ac:dyDescent="0.25">
      <c r="A2759" s="319">
        <v>7637</v>
      </c>
      <c r="B2759" s="319" t="s">
        <v>4351</v>
      </c>
      <c r="C2759" s="319" t="s">
        <v>9090</v>
      </c>
    </row>
    <row r="2760" spans="1:3" ht="14.25" customHeight="1" x14ac:dyDescent="0.25">
      <c r="A2760" s="319">
        <v>7638</v>
      </c>
      <c r="B2760" s="319" t="s">
        <v>10119</v>
      </c>
      <c r="C2760" s="319" t="s">
        <v>9920</v>
      </c>
    </row>
    <row r="2761" spans="1:3" ht="14.25" customHeight="1" x14ac:dyDescent="0.25">
      <c r="A2761" s="319">
        <v>7639</v>
      </c>
      <c r="B2761" s="319" t="s">
        <v>4352</v>
      </c>
      <c r="C2761" s="319" t="s">
        <v>9092</v>
      </c>
    </row>
    <row r="2762" spans="1:3" ht="14.25" customHeight="1" x14ac:dyDescent="0.25">
      <c r="A2762" s="319">
        <v>7640</v>
      </c>
      <c r="B2762" s="319" t="s">
        <v>4353</v>
      </c>
      <c r="C2762" s="319" t="s">
        <v>9092</v>
      </c>
    </row>
    <row r="2763" spans="1:3" ht="14.25" customHeight="1" x14ac:dyDescent="0.25">
      <c r="A2763" s="319">
        <v>7641</v>
      </c>
      <c r="B2763" s="319" t="s">
        <v>3988</v>
      </c>
      <c r="C2763" s="319" t="s">
        <v>9092</v>
      </c>
    </row>
    <row r="2764" spans="1:3" ht="14.25" customHeight="1" x14ac:dyDescent="0.25">
      <c r="A2764" s="319">
        <v>7642</v>
      </c>
      <c r="B2764" s="319" t="s">
        <v>4354</v>
      </c>
      <c r="C2764" s="319" t="s">
        <v>9092</v>
      </c>
    </row>
    <row r="2765" spans="1:3" ht="14.25" customHeight="1" x14ac:dyDescent="0.25">
      <c r="A2765" s="319">
        <v>7643</v>
      </c>
      <c r="B2765" s="319" t="s">
        <v>4355</v>
      </c>
      <c r="C2765" s="319" t="s">
        <v>9081</v>
      </c>
    </row>
    <row r="2766" spans="1:3" ht="14.25" customHeight="1" x14ac:dyDescent="0.25">
      <c r="A2766" s="319">
        <v>7644</v>
      </c>
      <c r="B2766" s="319" t="s">
        <v>10111</v>
      </c>
      <c r="C2766" s="319" t="s">
        <v>9920</v>
      </c>
    </row>
    <row r="2767" spans="1:3" ht="14.25" customHeight="1" x14ac:dyDescent="0.25">
      <c r="A2767" s="319">
        <v>7645</v>
      </c>
      <c r="B2767" s="319" t="s">
        <v>4356</v>
      </c>
      <c r="C2767" s="319" t="s">
        <v>9920</v>
      </c>
    </row>
    <row r="2768" spans="1:3" ht="14.25" customHeight="1" x14ac:dyDescent="0.25">
      <c r="A2768" s="319">
        <v>7646</v>
      </c>
      <c r="B2768" s="319" t="s">
        <v>4087</v>
      </c>
      <c r="C2768" s="319" t="s">
        <v>9081</v>
      </c>
    </row>
    <row r="2769" spans="1:3" ht="14.25" customHeight="1" x14ac:dyDescent="0.25">
      <c r="A2769" s="319">
        <v>7647</v>
      </c>
      <c r="B2769" s="319" t="s">
        <v>4357</v>
      </c>
      <c r="C2769" s="319" t="s">
        <v>9092</v>
      </c>
    </row>
    <row r="2770" spans="1:3" ht="14.25" customHeight="1" x14ac:dyDescent="0.25">
      <c r="A2770" s="319">
        <v>7648</v>
      </c>
      <c r="B2770" s="319" t="s">
        <v>4358</v>
      </c>
      <c r="C2770" s="319" t="s">
        <v>9081</v>
      </c>
    </row>
    <row r="2771" spans="1:3" ht="14.25" customHeight="1" x14ac:dyDescent="0.25">
      <c r="A2771" s="319">
        <v>7649</v>
      </c>
      <c r="B2771" s="319" t="s">
        <v>4359</v>
      </c>
      <c r="C2771" s="319" t="s">
        <v>9092</v>
      </c>
    </row>
    <row r="2772" spans="1:3" ht="14.25" customHeight="1" x14ac:dyDescent="0.25">
      <c r="A2772" s="319">
        <v>7650</v>
      </c>
      <c r="B2772" s="319" t="s">
        <v>10120</v>
      </c>
      <c r="C2772" s="319" t="s">
        <v>9091</v>
      </c>
    </row>
    <row r="2773" spans="1:3" ht="14.25" customHeight="1" x14ac:dyDescent="0.25">
      <c r="A2773" s="319">
        <v>7652</v>
      </c>
      <c r="B2773" s="319" t="s">
        <v>4241</v>
      </c>
      <c r="C2773" s="319" t="s">
        <v>9090</v>
      </c>
    </row>
    <row r="2774" spans="1:3" ht="14.25" customHeight="1" x14ac:dyDescent="0.25">
      <c r="A2774" s="319">
        <v>7653</v>
      </c>
      <c r="B2774" s="319" t="s">
        <v>4360</v>
      </c>
      <c r="C2774" s="319" t="s">
        <v>9084</v>
      </c>
    </row>
    <row r="2775" spans="1:3" ht="14.25" customHeight="1" x14ac:dyDescent="0.25">
      <c r="A2775" s="319">
        <v>7654</v>
      </c>
      <c r="B2775" s="319" t="s">
        <v>10121</v>
      </c>
      <c r="C2775" s="319" t="s">
        <v>9920</v>
      </c>
    </row>
    <row r="2776" spans="1:3" ht="14.25" customHeight="1" x14ac:dyDescent="0.25">
      <c r="A2776" s="319">
        <v>7655</v>
      </c>
      <c r="B2776" s="319" t="s">
        <v>10122</v>
      </c>
      <c r="C2776" s="319" t="s">
        <v>9920</v>
      </c>
    </row>
    <row r="2777" spans="1:3" ht="14.25" customHeight="1" x14ac:dyDescent="0.25">
      <c r="A2777" s="319">
        <v>7656</v>
      </c>
      <c r="B2777" s="319" t="s">
        <v>4361</v>
      </c>
      <c r="C2777" s="319" t="s">
        <v>9092</v>
      </c>
    </row>
    <row r="2778" spans="1:3" ht="14.25" customHeight="1" x14ac:dyDescent="0.25">
      <c r="A2778" s="319">
        <v>7657</v>
      </c>
      <c r="B2778" s="319" t="s">
        <v>1079</v>
      </c>
      <c r="C2778" s="319" t="s">
        <v>9092</v>
      </c>
    </row>
    <row r="2779" spans="1:3" ht="14.25" customHeight="1" x14ac:dyDescent="0.25">
      <c r="A2779" s="319">
        <v>7658</v>
      </c>
      <c r="B2779" s="319" t="s">
        <v>4362</v>
      </c>
      <c r="C2779" s="319" t="s">
        <v>9084</v>
      </c>
    </row>
    <row r="2780" spans="1:3" ht="14.25" customHeight="1" x14ac:dyDescent="0.25">
      <c r="A2780" s="319">
        <v>7659</v>
      </c>
      <c r="B2780" s="319" t="s">
        <v>4363</v>
      </c>
      <c r="C2780" s="319" t="s">
        <v>9092</v>
      </c>
    </row>
    <row r="2781" spans="1:3" ht="14.25" customHeight="1" x14ac:dyDescent="0.25">
      <c r="A2781" s="319">
        <v>7660</v>
      </c>
      <c r="B2781" s="319" t="s">
        <v>4364</v>
      </c>
      <c r="C2781" s="319" t="s">
        <v>9103</v>
      </c>
    </row>
    <row r="2782" spans="1:3" ht="14.25" customHeight="1" x14ac:dyDescent="0.25">
      <c r="A2782" s="319">
        <v>7661</v>
      </c>
      <c r="B2782" s="319" t="s">
        <v>4365</v>
      </c>
      <c r="C2782" s="319" t="s">
        <v>9092</v>
      </c>
    </row>
    <row r="2783" spans="1:3" ht="14.25" customHeight="1" x14ac:dyDescent="0.25">
      <c r="A2783" s="319">
        <v>7662</v>
      </c>
      <c r="B2783" s="319" t="s">
        <v>3521</v>
      </c>
      <c r="C2783" s="319" t="s">
        <v>9092</v>
      </c>
    </row>
    <row r="2784" spans="1:3" ht="14.25" customHeight="1" x14ac:dyDescent="0.25">
      <c r="A2784" s="319">
        <v>7663</v>
      </c>
      <c r="B2784" s="319" t="s">
        <v>3357</v>
      </c>
      <c r="C2784" s="319" t="s">
        <v>9090</v>
      </c>
    </row>
    <row r="2785" spans="1:3" ht="14.25" customHeight="1" x14ac:dyDescent="0.25">
      <c r="A2785" s="319">
        <v>7664</v>
      </c>
      <c r="B2785" s="319" t="s">
        <v>4366</v>
      </c>
      <c r="C2785" s="319" t="s">
        <v>9092</v>
      </c>
    </row>
    <row r="2786" spans="1:3" ht="14.25" customHeight="1" x14ac:dyDescent="0.25">
      <c r="A2786" s="319">
        <v>7665</v>
      </c>
      <c r="B2786" s="319" t="s">
        <v>4367</v>
      </c>
      <c r="C2786" s="319" t="s">
        <v>9092</v>
      </c>
    </row>
    <row r="2787" spans="1:3" ht="14.25" customHeight="1" x14ac:dyDescent="0.25">
      <c r="A2787" s="319">
        <v>7666</v>
      </c>
      <c r="B2787" s="319" t="s">
        <v>4368</v>
      </c>
      <c r="C2787" s="319" t="s">
        <v>9092</v>
      </c>
    </row>
    <row r="2788" spans="1:3" ht="14.25" customHeight="1" x14ac:dyDescent="0.25">
      <c r="A2788" s="319">
        <v>7667</v>
      </c>
      <c r="B2788" s="319" t="s">
        <v>4369</v>
      </c>
      <c r="C2788" s="319" t="s">
        <v>9092</v>
      </c>
    </row>
    <row r="2789" spans="1:3" ht="14.25" customHeight="1" x14ac:dyDescent="0.25">
      <c r="A2789" s="319">
        <v>7668</v>
      </c>
      <c r="B2789" s="319" t="s">
        <v>4370</v>
      </c>
      <c r="C2789" s="319" t="s">
        <v>9092</v>
      </c>
    </row>
    <row r="2790" spans="1:3" ht="14.25" customHeight="1" x14ac:dyDescent="0.25">
      <c r="A2790" s="319">
        <v>7669</v>
      </c>
      <c r="B2790" s="319" t="s">
        <v>4371</v>
      </c>
      <c r="C2790" s="319" t="s">
        <v>9092</v>
      </c>
    </row>
    <row r="2791" spans="1:3" ht="14.25" customHeight="1" x14ac:dyDescent="0.25">
      <c r="A2791" s="319">
        <v>7670</v>
      </c>
      <c r="B2791" s="319" t="s">
        <v>10123</v>
      </c>
      <c r="C2791" s="319" t="s">
        <v>9920</v>
      </c>
    </row>
    <row r="2792" spans="1:3" ht="14.25" customHeight="1" x14ac:dyDescent="0.25">
      <c r="A2792" s="319">
        <v>7671</v>
      </c>
      <c r="B2792" s="319" t="s">
        <v>3487</v>
      </c>
      <c r="C2792" s="319" t="s">
        <v>9091</v>
      </c>
    </row>
    <row r="2793" spans="1:3" ht="14.25" customHeight="1" x14ac:dyDescent="0.25">
      <c r="A2793" s="319">
        <v>7672</v>
      </c>
      <c r="B2793" s="319" t="s">
        <v>4372</v>
      </c>
      <c r="C2793" s="319" t="s">
        <v>9090</v>
      </c>
    </row>
    <row r="2794" spans="1:3" ht="14.25" customHeight="1" x14ac:dyDescent="0.25">
      <c r="A2794" s="319">
        <v>7673</v>
      </c>
      <c r="B2794" s="319" t="s">
        <v>4373</v>
      </c>
      <c r="C2794" s="319" t="s">
        <v>9092</v>
      </c>
    </row>
    <row r="2795" spans="1:3" ht="14.25" customHeight="1" x14ac:dyDescent="0.25">
      <c r="A2795" s="319">
        <v>7674</v>
      </c>
      <c r="B2795" s="319" t="s">
        <v>10124</v>
      </c>
      <c r="C2795" s="319" t="s">
        <v>9920</v>
      </c>
    </row>
    <row r="2796" spans="1:3" ht="14.25" customHeight="1" x14ac:dyDescent="0.25">
      <c r="A2796" s="319">
        <v>7675</v>
      </c>
      <c r="B2796" s="319" t="s">
        <v>10125</v>
      </c>
      <c r="C2796" s="319" t="s">
        <v>9920</v>
      </c>
    </row>
    <row r="2797" spans="1:3" ht="14.25" customHeight="1" x14ac:dyDescent="0.25">
      <c r="A2797" s="319">
        <v>7676</v>
      </c>
      <c r="B2797" s="319" t="s">
        <v>10126</v>
      </c>
      <c r="C2797" s="319" t="s">
        <v>9920</v>
      </c>
    </row>
    <row r="2798" spans="1:3" ht="14.25" customHeight="1" x14ac:dyDescent="0.25">
      <c r="A2798" s="319">
        <v>7677</v>
      </c>
      <c r="B2798" s="319" t="s">
        <v>4374</v>
      </c>
      <c r="C2798" s="319" t="s">
        <v>9920</v>
      </c>
    </row>
    <row r="2799" spans="1:3" ht="14.25" customHeight="1" x14ac:dyDescent="0.25">
      <c r="A2799" s="319">
        <v>7678</v>
      </c>
      <c r="B2799" s="319" t="s">
        <v>10127</v>
      </c>
      <c r="C2799" s="319" t="s">
        <v>9920</v>
      </c>
    </row>
    <row r="2800" spans="1:3" ht="14.25" customHeight="1" x14ac:dyDescent="0.25">
      <c r="A2800" s="319">
        <v>7679</v>
      </c>
      <c r="B2800" s="319" t="s">
        <v>4375</v>
      </c>
      <c r="C2800" s="319" t="s">
        <v>9092</v>
      </c>
    </row>
    <row r="2801" spans="1:3" ht="14.25" customHeight="1" x14ac:dyDescent="0.25">
      <c r="A2801" s="319">
        <v>7680</v>
      </c>
      <c r="B2801" s="319" t="s">
        <v>4376</v>
      </c>
      <c r="C2801" s="319" t="s">
        <v>9092</v>
      </c>
    </row>
    <row r="2802" spans="1:3" ht="14.25" customHeight="1" x14ac:dyDescent="0.25">
      <c r="A2802" s="319">
        <v>7681</v>
      </c>
      <c r="B2802" s="319" t="s">
        <v>4377</v>
      </c>
      <c r="C2802" s="319" t="s">
        <v>9092</v>
      </c>
    </row>
    <row r="2803" spans="1:3" ht="14.25" customHeight="1" x14ac:dyDescent="0.25">
      <c r="A2803" s="319">
        <v>7682</v>
      </c>
      <c r="B2803" s="319" t="s">
        <v>4378</v>
      </c>
      <c r="C2803" s="319" t="s">
        <v>9087</v>
      </c>
    </row>
    <row r="2804" spans="1:3" ht="14.25" customHeight="1" x14ac:dyDescent="0.25">
      <c r="A2804" s="319">
        <v>7683</v>
      </c>
      <c r="B2804" s="319" t="s">
        <v>4379</v>
      </c>
      <c r="C2804" s="319" t="s">
        <v>9090</v>
      </c>
    </row>
    <row r="2805" spans="1:3" ht="14.25" customHeight="1" x14ac:dyDescent="0.25">
      <c r="A2805" s="319">
        <v>7684</v>
      </c>
      <c r="B2805" s="319" t="s">
        <v>3962</v>
      </c>
      <c r="C2805" s="319" t="s">
        <v>9092</v>
      </c>
    </row>
    <row r="2806" spans="1:3" ht="14.25" customHeight="1" x14ac:dyDescent="0.25">
      <c r="A2806" s="319">
        <v>7685</v>
      </c>
      <c r="B2806" s="319" t="s">
        <v>4380</v>
      </c>
      <c r="C2806" s="319" t="s">
        <v>9092</v>
      </c>
    </row>
    <row r="2807" spans="1:3" ht="14.25" customHeight="1" x14ac:dyDescent="0.25">
      <c r="A2807" s="319">
        <v>7686</v>
      </c>
      <c r="B2807" s="319" t="s">
        <v>4381</v>
      </c>
      <c r="C2807" s="319" t="s">
        <v>9092</v>
      </c>
    </row>
    <row r="2808" spans="1:3" ht="14.25" customHeight="1" x14ac:dyDescent="0.25">
      <c r="A2808" s="319">
        <v>7687</v>
      </c>
      <c r="B2808" s="319" t="s">
        <v>4382</v>
      </c>
      <c r="C2808" s="319" t="s">
        <v>9092</v>
      </c>
    </row>
    <row r="2809" spans="1:3" ht="14.25" customHeight="1" x14ac:dyDescent="0.25">
      <c r="A2809" s="319">
        <v>7688</v>
      </c>
      <c r="B2809" s="319" t="s">
        <v>10128</v>
      </c>
      <c r="C2809" s="319" t="s">
        <v>9920</v>
      </c>
    </row>
    <row r="2810" spans="1:3" ht="14.25" customHeight="1" x14ac:dyDescent="0.25">
      <c r="A2810" s="319">
        <v>7689</v>
      </c>
      <c r="B2810" s="319" t="s">
        <v>9558</v>
      </c>
      <c r="C2810" s="319" t="s">
        <v>9920</v>
      </c>
    </row>
    <row r="2811" spans="1:3" ht="14.25" customHeight="1" x14ac:dyDescent="0.25">
      <c r="A2811" s="319">
        <v>7690</v>
      </c>
      <c r="B2811" s="319" t="s">
        <v>4383</v>
      </c>
      <c r="C2811" s="319" t="s">
        <v>9092</v>
      </c>
    </row>
    <row r="2812" spans="1:3" ht="14.25" customHeight="1" x14ac:dyDescent="0.25">
      <c r="A2812" s="319">
        <v>7691</v>
      </c>
      <c r="B2812" s="319" t="s">
        <v>4384</v>
      </c>
      <c r="C2812" s="319" t="s">
        <v>9092</v>
      </c>
    </row>
    <row r="2813" spans="1:3" ht="14.25" customHeight="1" x14ac:dyDescent="0.25">
      <c r="A2813" s="319">
        <v>7692</v>
      </c>
      <c r="B2813" s="319" t="s">
        <v>9558</v>
      </c>
      <c r="C2813" s="319" t="s">
        <v>9090</v>
      </c>
    </row>
    <row r="2814" spans="1:3" ht="14.25" customHeight="1" x14ac:dyDescent="0.25">
      <c r="A2814" s="319">
        <v>7694</v>
      </c>
      <c r="B2814" s="319" t="s">
        <v>4385</v>
      </c>
      <c r="C2814" s="319" t="s">
        <v>9091</v>
      </c>
    </row>
    <row r="2815" spans="1:3" ht="14.25" customHeight="1" x14ac:dyDescent="0.25">
      <c r="A2815" s="319">
        <v>7695</v>
      </c>
      <c r="B2815" s="319" t="s">
        <v>10068</v>
      </c>
      <c r="C2815" s="319" t="s">
        <v>9920</v>
      </c>
    </row>
    <row r="2816" spans="1:3" ht="14.25" customHeight="1" x14ac:dyDescent="0.25">
      <c r="A2816" s="319">
        <v>7696</v>
      </c>
      <c r="B2816" s="319" t="s">
        <v>4386</v>
      </c>
      <c r="C2816" s="319" t="s">
        <v>9081</v>
      </c>
    </row>
    <row r="2817" spans="1:3" ht="14.25" customHeight="1" x14ac:dyDescent="0.25">
      <c r="A2817" s="319">
        <v>7697</v>
      </c>
      <c r="B2817" s="319" t="s">
        <v>3359</v>
      </c>
      <c r="C2817" s="319" t="s">
        <v>9092</v>
      </c>
    </row>
    <row r="2818" spans="1:3" ht="14.25" customHeight="1" x14ac:dyDescent="0.25">
      <c r="A2818" s="319">
        <v>7698</v>
      </c>
      <c r="B2818" s="319" t="s">
        <v>4039</v>
      </c>
      <c r="C2818" s="319" t="s">
        <v>9091</v>
      </c>
    </row>
    <row r="2819" spans="1:3" ht="14.25" customHeight="1" x14ac:dyDescent="0.25">
      <c r="A2819" s="319">
        <v>7699</v>
      </c>
      <c r="B2819" s="319" t="s">
        <v>3338</v>
      </c>
      <c r="C2819" s="319" t="s">
        <v>9092</v>
      </c>
    </row>
    <row r="2820" spans="1:3" ht="14.25" customHeight="1" x14ac:dyDescent="0.25">
      <c r="A2820" s="319">
        <v>7700</v>
      </c>
      <c r="B2820" s="319" t="s">
        <v>4387</v>
      </c>
      <c r="C2820" s="319" t="s">
        <v>9920</v>
      </c>
    </row>
    <row r="2821" spans="1:3" ht="14.25" customHeight="1" x14ac:dyDescent="0.25">
      <c r="A2821" s="319">
        <v>7701</v>
      </c>
      <c r="B2821" s="319" t="s">
        <v>4388</v>
      </c>
      <c r="C2821" s="319" t="s">
        <v>9092</v>
      </c>
    </row>
    <row r="2822" spans="1:3" ht="14.25" customHeight="1" x14ac:dyDescent="0.25">
      <c r="A2822" s="319">
        <v>7702</v>
      </c>
      <c r="B2822" s="319" t="s">
        <v>4389</v>
      </c>
      <c r="C2822" s="319" t="s">
        <v>9092</v>
      </c>
    </row>
    <row r="2823" spans="1:3" ht="14.25" customHeight="1" x14ac:dyDescent="0.25">
      <c r="A2823" s="319">
        <v>7704</v>
      </c>
      <c r="B2823" s="319" t="s">
        <v>4389</v>
      </c>
      <c r="C2823" s="319" t="s">
        <v>9920</v>
      </c>
    </row>
    <row r="2824" spans="1:3" ht="14.25" customHeight="1" x14ac:dyDescent="0.25">
      <c r="A2824" s="319">
        <v>7706</v>
      </c>
      <c r="B2824" s="319" t="s">
        <v>4390</v>
      </c>
      <c r="C2824" s="319" t="s">
        <v>9090</v>
      </c>
    </row>
    <row r="2825" spans="1:3" ht="14.25" customHeight="1" x14ac:dyDescent="0.25">
      <c r="A2825" s="319">
        <v>7707</v>
      </c>
      <c r="B2825" s="319" t="s">
        <v>4391</v>
      </c>
      <c r="C2825" s="319" t="s">
        <v>9092</v>
      </c>
    </row>
    <row r="2826" spans="1:3" ht="14.25" customHeight="1" x14ac:dyDescent="0.25">
      <c r="A2826" s="319">
        <v>7708</v>
      </c>
      <c r="B2826" s="319" t="s">
        <v>10046</v>
      </c>
      <c r="C2826" s="319" t="s">
        <v>9920</v>
      </c>
    </row>
    <row r="2827" spans="1:3" ht="14.25" customHeight="1" x14ac:dyDescent="0.25">
      <c r="A2827" s="319">
        <v>7709</v>
      </c>
      <c r="B2827" s="319" t="s">
        <v>4392</v>
      </c>
      <c r="C2827" s="319" t="s">
        <v>9092</v>
      </c>
    </row>
    <row r="2828" spans="1:3" ht="14.25" customHeight="1" x14ac:dyDescent="0.25">
      <c r="A2828" s="319">
        <v>7710</v>
      </c>
      <c r="B2828" s="319" t="s">
        <v>4393</v>
      </c>
      <c r="C2828" s="319" t="s">
        <v>9092</v>
      </c>
    </row>
    <row r="2829" spans="1:3" ht="14.25" customHeight="1" x14ac:dyDescent="0.25">
      <c r="A2829" s="319">
        <v>7711</v>
      </c>
      <c r="B2829" s="319" t="s">
        <v>4394</v>
      </c>
      <c r="C2829" s="319" t="s">
        <v>9092</v>
      </c>
    </row>
    <row r="2830" spans="1:3" ht="14.25" customHeight="1" x14ac:dyDescent="0.25">
      <c r="A2830" s="319">
        <v>7712</v>
      </c>
      <c r="B2830" s="319" t="s">
        <v>10129</v>
      </c>
      <c r="C2830" s="319" t="s">
        <v>9920</v>
      </c>
    </row>
    <row r="2831" spans="1:3" ht="14.25" customHeight="1" x14ac:dyDescent="0.25">
      <c r="A2831" s="319">
        <v>7713</v>
      </c>
      <c r="B2831" s="319" t="s">
        <v>3357</v>
      </c>
      <c r="C2831" s="319" t="s">
        <v>9920</v>
      </c>
    </row>
    <row r="2832" spans="1:3" ht="14.25" customHeight="1" x14ac:dyDescent="0.25">
      <c r="A2832" s="319">
        <v>7714</v>
      </c>
      <c r="B2832" s="319" t="s">
        <v>4395</v>
      </c>
      <c r="C2832" s="319" t="s">
        <v>9090</v>
      </c>
    </row>
    <row r="2833" spans="1:3" ht="14.25" customHeight="1" x14ac:dyDescent="0.25">
      <c r="A2833" s="319">
        <v>7715</v>
      </c>
      <c r="B2833" s="319" t="s">
        <v>4396</v>
      </c>
      <c r="C2833" s="319" t="s">
        <v>9920</v>
      </c>
    </row>
    <row r="2834" spans="1:3" ht="14.25" customHeight="1" x14ac:dyDescent="0.25">
      <c r="A2834" s="319">
        <v>7716</v>
      </c>
      <c r="B2834" s="319" t="s">
        <v>3659</v>
      </c>
      <c r="C2834" s="319" t="s">
        <v>9090</v>
      </c>
    </row>
    <row r="2835" spans="1:3" ht="14.25" customHeight="1" x14ac:dyDescent="0.25">
      <c r="A2835" s="319">
        <v>7717</v>
      </c>
      <c r="B2835" s="319" t="s">
        <v>4397</v>
      </c>
      <c r="C2835" s="319" t="s">
        <v>9092</v>
      </c>
    </row>
    <row r="2836" spans="1:3" ht="14.25" customHeight="1" x14ac:dyDescent="0.25">
      <c r="A2836" s="319">
        <v>7718</v>
      </c>
      <c r="B2836" s="319" t="s">
        <v>4340</v>
      </c>
      <c r="C2836" s="319" t="s">
        <v>9920</v>
      </c>
    </row>
    <row r="2837" spans="1:3" ht="14.25" customHeight="1" x14ac:dyDescent="0.25">
      <c r="A2837" s="319">
        <v>7719</v>
      </c>
      <c r="B2837" s="319" t="s">
        <v>4398</v>
      </c>
      <c r="C2837" s="319" t="s">
        <v>9090</v>
      </c>
    </row>
    <row r="2838" spans="1:3" ht="14.25" customHeight="1" x14ac:dyDescent="0.25">
      <c r="A2838" s="319">
        <v>7720</v>
      </c>
      <c r="B2838" s="319" t="s">
        <v>4399</v>
      </c>
      <c r="C2838" s="319" t="s">
        <v>9092</v>
      </c>
    </row>
    <row r="2839" spans="1:3" ht="14.25" customHeight="1" x14ac:dyDescent="0.25">
      <c r="A2839" s="319">
        <v>7721</v>
      </c>
      <c r="B2839" s="319" t="s">
        <v>10130</v>
      </c>
      <c r="C2839" s="319" t="s">
        <v>9920</v>
      </c>
    </row>
    <row r="2840" spans="1:3" ht="14.25" customHeight="1" x14ac:dyDescent="0.25">
      <c r="A2840" s="319">
        <v>7722</v>
      </c>
      <c r="B2840" s="319" t="s">
        <v>4400</v>
      </c>
      <c r="C2840" s="319" t="s">
        <v>9092</v>
      </c>
    </row>
    <row r="2841" spans="1:3" ht="14.25" customHeight="1" x14ac:dyDescent="0.25">
      <c r="A2841" s="319">
        <v>7723</v>
      </c>
      <c r="B2841" s="319" t="s">
        <v>4401</v>
      </c>
      <c r="C2841" s="319" t="s">
        <v>9092</v>
      </c>
    </row>
    <row r="2842" spans="1:3" ht="14.25" customHeight="1" x14ac:dyDescent="0.25">
      <c r="A2842" s="319">
        <v>7724</v>
      </c>
      <c r="B2842" s="319" t="s">
        <v>4402</v>
      </c>
      <c r="C2842" s="319" t="s">
        <v>9920</v>
      </c>
    </row>
    <row r="2843" spans="1:3" ht="14.25" customHeight="1" x14ac:dyDescent="0.25">
      <c r="A2843" s="319">
        <v>7725</v>
      </c>
      <c r="B2843" s="319" t="s">
        <v>4403</v>
      </c>
      <c r="C2843" s="319" t="s">
        <v>9092</v>
      </c>
    </row>
    <row r="2844" spans="1:3" ht="14.25" customHeight="1" x14ac:dyDescent="0.25">
      <c r="A2844" s="319">
        <v>7726</v>
      </c>
      <c r="B2844" s="319" t="s">
        <v>10131</v>
      </c>
      <c r="C2844" s="319" t="s">
        <v>9920</v>
      </c>
    </row>
    <row r="2845" spans="1:3" ht="14.25" customHeight="1" x14ac:dyDescent="0.25">
      <c r="A2845" s="319">
        <v>7727</v>
      </c>
      <c r="B2845" s="319" t="s">
        <v>4404</v>
      </c>
      <c r="C2845" s="319" t="s">
        <v>9092</v>
      </c>
    </row>
    <row r="2846" spans="1:3" ht="14.25" customHeight="1" x14ac:dyDescent="0.25">
      <c r="A2846" s="319">
        <v>7728</v>
      </c>
      <c r="B2846" s="319" t="s">
        <v>4405</v>
      </c>
      <c r="C2846" s="319" t="s">
        <v>9090</v>
      </c>
    </row>
    <row r="2847" spans="1:3" ht="14.25" customHeight="1" x14ac:dyDescent="0.25">
      <c r="A2847" s="319">
        <v>7729</v>
      </c>
      <c r="B2847" s="319" t="s">
        <v>4406</v>
      </c>
      <c r="C2847" s="319" t="s">
        <v>9092</v>
      </c>
    </row>
    <row r="2848" spans="1:3" ht="14.25" customHeight="1" x14ac:dyDescent="0.25">
      <c r="A2848" s="319">
        <v>7730</v>
      </c>
      <c r="B2848" s="319" t="s">
        <v>4407</v>
      </c>
      <c r="C2848" s="319" t="s">
        <v>9092</v>
      </c>
    </row>
    <row r="2849" spans="1:3" ht="14.25" customHeight="1" x14ac:dyDescent="0.25">
      <c r="A2849" s="319">
        <v>7731</v>
      </c>
      <c r="B2849" s="319" t="s">
        <v>3573</v>
      </c>
      <c r="C2849" s="319" t="s">
        <v>9092</v>
      </c>
    </row>
    <row r="2850" spans="1:3" ht="14.25" customHeight="1" x14ac:dyDescent="0.25">
      <c r="A2850" s="319">
        <v>7732</v>
      </c>
      <c r="B2850" s="319" t="s">
        <v>3894</v>
      </c>
      <c r="C2850" s="319" t="s">
        <v>9092</v>
      </c>
    </row>
    <row r="2851" spans="1:3" ht="14.25" customHeight="1" x14ac:dyDescent="0.25">
      <c r="A2851" s="319">
        <v>7733</v>
      </c>
      <c r="B2851" s="319" t="s">
        <v>10132</v>
      </c>
      <c r="C2851" s="319" t="s">
        <v>9920</v>
      </c>
    </row>
    <row r="2852" spans="1:3" ht="14.25" customHeight="1" x14ac:dyDescent="0.25">
      <c r="A2852" s="319">
        <v>7734</v>
      </c>
      <c r="B2852" s="319" t="s">
        <v>4408</v>
      </c>
      <c r="C2852" s="319" t="s">
        <v>9092</v>
      </c>
    </row>
    <row r="2853" spans="1:3" ht="14.25" customHeight="1" x14ac:dyDescent="0.25">
      <c r="A2853" s="319">
        <v>7736</v>
      </c>
      <c r="B2853" s="319" t="s">
        <v>4409</v>
      </c>
      <c r="C2853" s="319" t="s">
        <v>9090</v>
      </c>
    </row>
    <row r="2854" spans="1:3" ht="14.25" customHeight="1" x14ac:dyDescent="0.25">
      <c r="A2854" s="319">
        <v>7737</v>
      </c>
      <c r="B2854" s="319" t="s">
        <v>4410</v>
      </c>
      <c r="C2854" s="319" t="s">
        <v>9092</v>
      </c>
    </row>
    <row r="2855" spans="1:3" ht="14.25" customHeight="1" x14ac:dyDescent="0.25">
      <c r="A2855" s="319">
        <v>7738</v>
      </c>
      <c r="B2855" s="319" t="s">
        <v>4411</v>
      </c>
      <c r="C2855" s="319" t="s">
        <v>9092</v>
      </c>
    </row>
    <row r="2856" spans="1:3" ht="14.25" customHeight="1" x14ac:dyDescent="0.25">
      <c r="A2856" s="319">
        <v>7739</v>
      </c>
      <c r="B2856" s="319" t="s">
        <v>4412</v>
      </c>
      <c r="C2856" s="319" t="s">
        <v>9092</v>
      </c>
    </row>
    <row r="2857" spans="1:3" ht="14.25" customHeight="1" x14ac:dyDescent="0.25">
      <c r="A2857" s="319">
        <v>7740</v>
      </c>
      <c r="B2857" s="319" t="s">
        <v>4413</v>
      </c>
      <c r="C2857" s="319" t="s">
        <v>9092</v>
      </c>
    </row>
    <row r="2858" spans="1:3" ht="14.25" customHeight="1" x14ac:dyDescent="0.25">
      <c r="A2858" s="319">
        <v>7741</v>
      </c>
      <c r="B2858" s="319" t="s">
        <v>4414</v>
      </c>
      <c r="C2858" s="319" t="s">
        <v>9092</v>
      </c>
    </row>
    <row r="2859" spans="1:3" ht="14.25" customHeight="1" x14ac:dyDescent="0.25">
      <c r="A2859" s="319">
        <v>7742</v>
      </c>
      <c r="B2859" s="319" t="s">
        <v>4415</v>
      </c>
      <c r="C2859" s="319" t="s">
        <v>9092</v>
      </c>
    </row>
    <row r="2860" spans="1:3" ht="14.25" customHeight="1" x14ac:dyDescent="0.25">
      <c r="A2860" s="319">
        <v>7743</v>
      </c>
      <c r="B2860" s="319" t="s">
        <v>4416</v>
      </c>
      <c r="C2860" s="319" t="s">
        <v>9920</v>
      </c>
    </row>
    <row r="2861" spans="1:3" ht="14.25" customHeight="1" x14ac:dyDescent="0.25">
      <c r="A2861" s="319">
        <v>7744</v>
      </c>
      <c r="B2861" s="319" t="s">
        <v>10133</v>
      </c>
      <c r="C2861" s="319" t="s">
        <v>9920</v>
      </c>
    </row>
    <row r="2862" spans="1:3" ht="14.25" customHeight="1" x14ac:dyDescent="0.25">
      <c r="A2862" s="319">
        <v>7745</v>
      </c>
      <c r="B2862" s="319" t="s">
        <v>4389</v>
      </c>
      <c r="C2862" s="319" t="s">
        <v>9092</v>
      </c>
    </row>
    <row r="2863" spans="1:3" ht="14.25" customHeight="1" x14ac:dyDescent="0.25">
      <c r="A2863" s="319">
        <v>7746</v>
      </c>
      <c r="B2863" s="319" t="s">
        <v>4417</v>
      </c>
      <c r="C2863" s="319" t="s">
        <v>9087</v>
      </c>
    </row>
    <row r="2864" spans="1:3" ht="14.25" customHeight="1" x14ac:dyDescent="0.25">
      <c r="A2864" s="319">
        <v>7747</v>
      </c>
      <c r="B2864" s="319" t="s">
        <v>4418</v>
      </c>
      <c r="C2864" s="319" t="s">
        <v>9087</v>
      </c>
    </row>
    <row r="2865" spans="1:3" ht="14.25" customHeight="1" x14ac:dyDescent="0.25">
      <c r="A2865" s="319">
        <v>7748</v>
      </c>
      <c r="B2865" s="319" t="s">
        <v>4419</v>
      </c>
      <c r="C2865" s="319" t="s">
        <v>9084</v>
      </c>
    </row>
    <row r="2866" spans="1:3" ht="14.25" customHeight="1" x14ac:dyDescent="0.25">
      <c r="A2866" s="319">
        <v>7749</v>
      </c>
      <c r="B2866" s="319" t="s">
        <v>10134</v>
      </c>
      <c r="C2866" s="319" t="s">
        <v>9920</v>
      </c>
    </row>
    <row r="2867" spans="1:3" ht="14.25" customHeight="1" x14ac:dyDescent="0.25">
      <c r="A2867" s="319">
        <v>7750</v>
      </c>
      <c r="B2867" s="319" t="s">
        <v>4420</v>
      </c>
      <c r="C2867" s="319" t="s">
        <v>9091</v>
      </c>
    </row>
    <row r="2868" spans="1:3" ht="14.25" customHeight="1" x14ac:dyDescent="0.25">
      <c r="A2868" s="319">
        <v>7751</v>
      </c>
      <c r="B2868" s="319" t="s">
        <v>4421</v>
      </c>
      <c r="C2868" s="319" t="s">
        <v>9081</v>
      </c>
    </row>
    <row r="2869" spans="1:3" ht="14.25" customHeight="1" x14ac:dyDescent="0.25">
      <c r="A2869" s="319">
        <v>7752</v>
      </c>
      <c r="B2869" s="319" t="s">
        <v>3743</v>
      </c>
      <c r="C2869" s="319" t="s">
        <v>9081</v>
      </c>
    </row>
    <row r="2870" spans="1:3" ht="14.25" customHeight="1" x14ac:dyDescent="0.25">
      <c r="A2870" s="319">
        <v>7753</v>
      </c>
      <c r="B2870" s="319" t="s">
        <v>10135</v>
      </c>
      <c r="C2870" s="319" t="s">
        <v>9920</v>
      </c>
    </row>
    <row r="2871" spans="1:3" ht="14.25" customHeight="1" x14ac:dyDescent="0.25">
      <c r="A2871" s="319">
        <v>7754</v>
      </c>
      <c r="B2871" s="319" t="s">
        <v>3660</v>
      </c>
      <c r="C2871" s="319" t="s">
        <v>9920</v>
      </c>
    </row>
    <row r="2872" spans="1:3" ht="14.25" customHeight="1" x14ac:dyDescent="0.25">
      <c r="A2872" s="319">
        <v>7755</v>
      </c>
      <c r="B2872" s="319" t="s">
        <v>4422</v>
      </c>
      <c r="C2872" s="319" t="s">
        <v>9091</v>
      </c>
    </row>
    <row r="2873" spans="1:3" ht="14.25" customHeight="1" x14ac:dyDescent="0.25">
      <c r="A2873" s="319">
        <v>7756</v>
      </c>
      <c r="B2873" s="319" t="s">
        <v>4423</v>
      </c>
      <c r="C2873" s="319" t="s">
        <v>9092</v>
      </c>
    </row>
    <row r="2874" spans="1:3" ht="14.25" customHeight="1" x14ac:dyDescent="0.25">
      <c r="A2874" s="319">
        <v>7757</v>
      </c>
      <c r="B2874" s="319" t="s">
        <v>4424</v>
      </c>
      <c r="C2874" s="319" t="s">
        <v>9091</v>
      </c>
    </row>
    <row r="2875" spans="1:3" ht="14.25" customHeight="1" x14ac:dyDescent="0.25">
      <c r="A2875" s="319">
        <v>7758</v>
      </c>
      <c r="B2875" s="319" t="s">
        <v>10136</v>
      </c>
      <c r="C2875" s="319" t="s">
        <v>9920</v>
      </c>
    </row>
    <row r="2876" spans="1:3" ht="14.25" customHeight="1" x14ac:dyDescent="0.25">
      <c r="A2876" s="319">
        <v>7759</v>
      </c>
      <c r="B2876" s="319" t="s">
        <v>4425</v>
      </c>
      <c r="C2876" s="319" t="s">
        <v>9092</v>
      </c>
    </row>
    <row r="2877" spans="1:3" ht="14.25" customHeight="1" x14ac:dyDescent="0.25">
      <c r="A2877" s="319">
        <v>7760</v>
      </c>
      <c r="B2877" s="319" t="s">
        <v>3418</v>
      </c>
      <c r="C2877" s="319" t="s">
        <v>9090</v>
      </c>
    </row>
    <row r="2878" spans="1:3" ht="14.25" customHeight="1" x14ac:dyDescent="0.25">
      <c r="A2878" s="319">
        <v>7761</v>
      </c>
      <c r="B2878" s="319" t="s">
        <v>10137</v>
      </c>
      <c r="C2878" s="319" t="s">
        <v>9920</v>
      </c>
    </row>
    <row r="2879" spans="1:3" ht="14.25" customHeight="1" x14ac:dyDescent="0.25">
      <c r="A2879" s="319">
        <v>7762</v>
      </c>
      <c r="B2879" s="319" t="s">
        <v>3838</v>
      </c>
      <c r="C2879" s="319" t="s">
        <v>9091</v>
      </c>
    </row>
    <row r="2880" spans="1:3" ht="14.25" customHeight="1" x14ac:dyDescent="0.25">
      <c r="A2880" s="319">
        <v>7763</v>
      </c>
      <c r="B2880" s="319" t="s">
        <v>4426</v>
      </c>
      <c r="C2880" s="319" t="s">
        <v>9092</v>
      </c>
    </row>
    <row r="2881" spans="1:3" ht="14.25" customHeight="1" x14ac:dyDescent="0.25">
      <c r="A2881" s="319">
        <v>7764</v>
      </c>
      <c r="B2881" s="319" t="s">
        <v>3906</v>
      </c>
      <c r="C2881" s="319" t="s">
        <v>9920</v>
      </c>
    </row>
    <row r="2882" spans="1:3" ht="14.25" customHeight="1" x14ac:dyDescent="0.25">
      <c r="A2882" s="319">
        <v>7765</v>
      </c>
      <c r="B2882" s="319" t="s">
        <v>4427</v>
      </c>
      <c r="C2882" s="319" t="s">
        <v>9092</v>
      </c>
    </row>
    <row r="2883" spans="1:3" ht="14.25" customHeight="1" x14ac:dyDescent="0.25">
      <c r="A2883" s="319">
        <v>7766</v>
      </c>
      <c r="B2883" s="319" t="s">
        <v>4416</v>
      </c>
      <c r="C2883" s="319" t="s">
        <v>9092</v>
      </c>
    </row>
    <row r="2884" spans="1:3" ht="14.25" customHeight="1" x14ac:dyDescent="0.25">
      <c r="A2884" s="319">
        <v>7767</v>
      </c>
      <c r="B2884" s="319" t="s">
        <v>10138</v>
      </c>
      <c r="C2884" s="319" t="s">
        <v>9920</v>
      </c>
    </row>
    <row r="2885" spans="1:3" ht="14.25" customHeight="1" x14ac:dyDescent="0.25">
      <c r="A2885" s="319">
        <v>7768</v>
      </c>
      <c r="B2885" s="319" t="s">
        <v>10139</v>
      </c>
      <c r="C2885" s="319" t="s">
        <v>9920</v>
      </c>
    </row>
    <row r="2886" spans="1:3" ht="14.25" customHeight="1" x14ac:dyDescent="0.25">
      <c r="A2886" s="319">
        <v>7769</v>
      </c>
      <c r="B2886" s="319" t="s">
        <v>2410</v>
      </c>
      <c r="C2886" s="319" t="s">
        <v>9092</v>
      </c>
    </row>
    <row r="2887" spans="1:3" ht="14.25" customHeight="1" x14ac:dyDescent="0.25">
      <c r="A2887" s="319">
        <v>7770</v>
      </c>
      <c r="B2887" s="319" t="s">
        <v>4428</v>
      </c>
      <c r="C2887" s="319" t="s">
        <v>9920</v>
      </c>
    </row>
    <row r="2888" spans="1:3" ht="14.25" customHeight="1" x14ac:dyDescent="0.25">
      <c r="A2888" s="319">
        <v>7771</v>
      </c>
      <c r="B2888" s="319" t="s">
        <v>4429</v>
      </c>
      <c r="C2888" s="319" t="s">
        <v>9090</v>
      </c>
    </row>
    <row r="2889" spans="1:3" ht="14.25" customHeight="1" x14ac:dyDescent="0.25">
      <c r="A2889" s="319">
        <v>7772</v>
      </c>
      <c r="B2889" s="319" t="s">
        <v>4430</v>
      </c>
      <c r="C2889" s="319" t="s">
        <v>9092</v>
      </c>
    </row>
    <row r="2890" spans="1:3" ht="14.25" customHeight="1" x14ac:dyDescent="0.25">
      <c r="A2890" s="319">
        <v>7773</v>
      </c>
      <c r="B2890" s="319" t="s">
        <v>4431</v>
      </c>
      <c r="C2890" s="319" t="s">
        <v>9092</v>
      </c>
    </row>
    <row r="2891" spans="1:3" ht="14.25" customHeight="1" x14ac:dyDescent="0.25">
      <c r="A2891" s="319">
        <v>7774</v>
      </c>
      <c r="B2891" s="319" t="s">
        <v>4432</v>
      </c>
      <c r="C2891" s="319" t="s">
        <v>9087</v>
      </c>
    </row>
    <row r="2892" spans="1:3" ht="14.25" customHeight="1" x14ac:dyDescent="0.25">
      <c r="A2892" s="319">
        <v>7775</v>
      </c>
      <c r="B2892" s="319" t="s">
        <v>4171</v>
      </c>
      <c r="C2892" s="319" t="s">
        <v>9090</v>
      </c>
    </row>
    <row r="2893" spans="1:3" ht="14.25" customHeight="1" x14ac:dyDescent="0.25">
      <c r="A2893" s="319">
        <v>7777</v>
      </c>
      <c r="B2893" s="319" t="s">
        <v>4433</v>
      </c>
      <c r="C2893" s="319" t="s">
        <v>9092</v>
      </c>
    </row>
    <row r="2894" spans="1:3" ht="14.25" customHeight="1" x14ac:dyDescent="0.25">
      <c r="A2894" s="319">
        <v>7778</v>
      </c>
      <c r="B2894" s="319" t="s">
        <v>4434</v>
      </c>
      <c r="C2894" s="319" t="s">
        <v>9092</v>
      </c>
    </row>
    <row r="2895" spans="1:3" ht="14.25" customHeight="1" x14ac:dyDescent="0.25">
      <c r="A2895" s="319">
        <v>7779</v>
      </c>
      <c r="B2895" s="319" t="s">
        <v>4435</v>
      </c>
      <c r="C2895" s="319" t="s">
        <v>9091</v>
      </c>
    </row>
    <row r="2896" spans="1:3" ht="14.25" customHeight="1" x14ac:dyDescent="0.25">
      <c r="A2896" s="319">
        <v>7780</v>
      </c>
      <c r="B2896" s="319" t="s">
        <v>4436</v>
      </c>
      <c r="C2896" s="319" t="s">
        <v>9092</v>
      </c>
    </row>
    <row r="2897" spans="1:3" ht="14.25" customHeight="1" x14ac:dyDescent="0.25">
      <c r="A2897" s="319">
        <v>7781</v>
      </c>
      <c r="B2897" s="319" t="s">
        <v>4437</v>
      </c>
      <c r="C2897" s="319" t="s">
        <v>9092</v>
      </c>
    </row>
    <row r="2898" spans="1:3" ht="14.25" customHeight="1" x14ac:dyDescent="0.25">
      <c r="A2898" s="319">
        <v>7782</v>
      </c>
      <c r="B2898" s="319" t="s">
        <v>4188</v>
      </c>
      <c r="C2898" s="319" t="s">
        <v>9091</v>
      </c>
    </row>
    <row r="2899" spans="1:3" ht="14.25" customHeight="1" x14ac:dyDescent="0.25">
      <c r="A2899" s="319">
        <v>7783</v>
      </c>
      <c r="B2899" s="319" t="s">
        <v>10140</v>
      </c>
      <c r="C2899" s="319" t="s">
        <v>9920</v>
      </c>
    </row>
    <row r="2900" spans="1:3" ht="14.25" customHeight="1" x14ac:dyDescent="0.25">
      <c r="A2900" s="319">
        <v>7784</v>
      </c>
      <c r="B2900" s="319" t="s">
        <v>9559</v>
      </c>
      <c r="C2900" s="319" t="s">
        <v>9087</v>
      </c>
    </row>
    <row r="2901" spans="1:3" ht="14.25" customHeight="1" x14ac:dyDescent="0.25">
      <c r="A2901" s="319">
        <v>7785</v>
      </c>
      <c r="B2901" s="319" t="s">
        <v>4439</v>
      </c>
      <c r="C2901" s="319" t="s">
        <v>9920</v>
      </c>
    </row>
    <row r="2902" spans="1:3" ht="14.25" customHeight="1" x14ac:dyDescent="0.25">
      <c r="A2902" s="319">
        <v>7786</v>
      </c>
      <c r="B2902" s="319" t="s">
        <v>10141</v>
      </c>
      <c r="C2902" s="319" t="s">
        <v>9920</v>
      </c>
    </row>
    <row r="2903" spans="1:3" ht="14.25" customHeight="1" x14ac:dyDescent="0.25">
      <c r="A2903" s="319">
        <v>7787</v>
      </c>
      <c r="B2903" s="319" t="s">
        <v>4440</v>
      </c>
      <c r="C2903" s="319" t="s">
        <v>9087</v>
      </c>
    </row>
    <row r="2904" spans="1:3" ht="14.25" customHeight="1" x14ac:dyDescent="0.25">
      <c r="A2904" s="319">
        <v>7788</v>
      </c>
      <c r="B2904" s="319" t="s">
        <v>4036</v>
      </c>
      <c r="C2904" s="319" t="s">
        <v>9920</v>
      </c>
    </row>
    <row r="2905" spans="1:3" ht="14.25" customHeight="1" x14ac:dyDescent="0.25">
      <c r="A2905" s="319">
        <v>7789</v>
      </c>
      <c r="B2905" s="319" t="s">
        <v>4441</v>
      </c>
      <c r="C2905" s="319" t="s">
        <v>9090</v>
      </c>
    </row>
    <row r="2906" spans="1:3" ht="14.25" customHeight="1" x14ac:dyDescent="0.25">
      <c r="A2906" s="319">
        <v>7790</v>
      </c>
      <c r="B2906" s="319" t="s">
        <v>4442</v>
      </c>
      <c r="C2906" s="319" t="s">
        <v>9107</v>
      </c>
    </row>
    <row r="2907" spans="1:3" ht="14.25" customHeight="1" x14ac:dyDescent="0.25">
      <c r="A2907" s="319">
        <v>7791</v>
      </c>
      <c r="B2907" s="319" t="s">
        <v>4443</v>
      </c>
      <c r="C2907" s="319" t="s">
        <v>9090</v>
      </c>
    </row>
    <row r="2908" spans="1:3" ht="14.25" customHeight="1" x14ac:dyDescent="0.25">
      <c r="A2908" s="319">
        <v>7792</v>
      </c>
      <c r="B2908" s="319" t="s">
        <v>4444</v>
      </c>
      <c r="C2908" s="319" t="s">
        <v>9087</v>
      </c>
    </row>
    <row r="2909" spans="1:3" ht="14.25" customHeight="1" x14ac:dyDescent="0.25">
      <c r="A2909" s="319">
        <v>7793</v>
      </c>
      <c r="B2909" s="319" t="s">
        <v>4445</v>
      </c>
      <c r="C2909" s="319" t="s">
        <v>9104</v>
      </c>
    </row>
    <row r="2910" spans="1:3" ht="14.25" customHeight="1" x14ac:dyDescent="0.25">
      <c r="A2910" s="319">
        <v>7794</v>
      </c>
      <c r="B2910" s="319" t="s">
        <v>4446</v>
      </c>
      <c r="C2910" s="319" t="s">
        <v>9092</v>
      </c>
    </row>
    <row r="2911" spans="1:3" ht="14.25" customHeight="1" x14ac:dyDescent="0.25">
      <c r="A2911" s="319">
        <v>7795</v>
      </c>
      <c r="B2911" s="319" t="s">
        <v>10142</v>
      </c>
      <c r="C2911" s="319" t="s">
        <v>9920</v>
      </c>
    </row>
    <row r="2912" spans="1:3" ht="14.25" customHeight="1" x14ac:dyDescent="0.25">
      <c r="A2912" s="319">
        <v>7797</v>
      </c>
      <c r="B2912" s="319" t="s">
        <v>4447</v>
      </c>
      <c r="C2912" s="319" t="s">
        <v>9092</v>
      </c>
    </row>
    <row r="2913" spans="1:3" ht="14.25" customHeight="1" x14ac:dyDescent="0.25">
      <c r="A2913" s="319">
        <v>7798</v>
      </c>
      <c r="B2913" s="319" t="s">
        <v>4448</v>
      </c>
      <c r="C2913" s="319" t="s">
        <v>9090</v>
      </c>
    </row>
    <row r="2914" spans="1:3" ht="14.25" customHeight="1" x14ac:dyDescent="0.25">
      <c r="A2914" s="319">
        <v>7799</v>
      </c>
      <c r="B2914" s="319" t="s">
        <v>4449</v>
      </c>
      <c r="C2914" s="319" t="s">
        <v>9081</v>
      </c>
    </row>
    <row r="2915" spans="1:3" ht="14.25" customHeight="1" x14ac:dyDescent="0.25">
      <c r="A2915" s="319">
        <v>7801</v>
      </c>
      <c r="B2915" s="319" t="s">
        <v>4450</v>
      </c>
      <c r="C2915" s="319" t="s">
        <v>9092</v>
      </c>
    </row>
    <row r="2916" spans="1:3" ht="14.25" customHeight="1" x14ac:dyDescent="0.25">
      <c r="A2916" s="319">
        <v>7802</v>
      </c>
      <c r="B2916" s="319" t="s">
        <v>4451</v>
      </c>
      <c r="C2916" s="319" t="s">
        <v>9091</v>
      </c>
    </row>
    <row r="2917" spans="1:3" ht="14.25" customHeight="1" x14ac:dyDescent="0.25">
      <c r="A2917" s="319">
        <v>7803</v>
      </c>
      <c r="B2917" s="319" t="s">
        <v>4452</v>
      </c>
      <c r="C2917" s="319" t="s">
        <v>9092</v>
      </c>
    </row>
    <row r="2918" spans="1:3" ht="14.25" customHeight="1" x14ac:dyDescent="0.25">
      <c r="A2918" s="319">
        <v>7804</v>
      </c>
      <c r="B2918" s="319" t="s">
        <v>4453</v>
      </c>
      <c r="C2918" s="319" t="s">
        <v>9092</v>
      </c>
    </row>
    <row r="2919" spans="1:3" ht="14.25" customHeight="1" x14ac:dyDescent="0.25">
      <c r="A2919" s="319">
        <v>7805</v>
      </c>
      <c r="B2919" s="319" t="s">
        <v>10143</v>
      </c>
      <c r="C2919" s="319" t="s">
        <v>9920</v>
      </c>
    </row>
    <row r="2920" spans="1:3" ht="14.25" customHeight="1" x14ac:dyDescent="0.25">
      <c r="A2920" s="319">
        <v>7806</v>
      </c>
      <c r="B2920" s="319" t="s">
        <v>4454</v>
      </c>
      <c r="C2920" s="319" t="s">
        <v>9104</v>
      </c>
    </row>
    <row r="2921" spans="1:3" ht="14.25" customHeight="1" x14ac:dyDescent="0.25">
      <c r="A2921" s="319">
        <v>7807</v>
      </c>
      <c r="B2921" s="319" t="s">
        <v>4455</v>
      </c>
      <c r="C2921" s="319" t="s">
        <v>9920</v>
      </c>
    </row>
    <row r="2922" spans="1:3" ht="14.25" customHeight="1" x14ac:dyDescent="0.25">
      <c r="A2922" s="319">
        <v>7808</v>
      </c>
      <c r="B2922" s="319" t="s">
        <v>4456</v>
      </c>
      <c r="C2922" s="319" t="s">
        <v>9092</v>
      </c>
    </row>
    <row r="2923" spans="1:3" ht="14.25" customHeight="1" x14ac:dyDescent="0.25">
      <c r="A2923" s="319">
        <v>7809</v>
      </c>
      <c r="B2923" s="319" t="s">
        <v>10144</v>
      </c>
      <c r="C2923" s="319" t="s">
        <v>9920</v>
      </c>
    </row>
    <row r="2924" spans="1:3" ht="14.25" customHeight="1" x14ac:dyDescent="0.25">
      <c r="A2924" s="319">
        <v>7810</v>
      </c>
      <c r="B2924" s="319" t="s">
        <v>4457</v>
      </c>
      <c r="C2924" s="319" t="s">
        <v>9092</v>
      </c>
    </row>
    <row r="2925" spans="1:3" ht="14.25" customHeight="1" x14ac:dyDescent="0.25">
      <c r="A2925" s="319">
        <v>7811</v>
      </c>
      <c r="B2925" s="319" t="s">
        <v>4458</v>
      </c>
      <c r="C2925" s="319" t="s">
        <v>9090</v>
      </c>
    </row>
    <row r="2926" spans="1:3" ht="14.25" customHeight="1" x14ac:dyDescent="0.25">
      <c r="A2926" s="319">
        <v>7812</v>
      </c>
      <c r="B2926" s="319" t="s">
        <v>4459</v>
      </c>
      <c r="C2926" s="319" t="s">
        <v>9091</v>
      </c>
    </row>
    <row r="2927" spans="1:3" ht="14.25" customHeight="1" x14ac:dyDescent="0.25">
      <c r="A2927" s="319">
        <v>7813</v>
      </c>
      <c r="B2927" s="319" t="s">
        <v>4460</v>
      </c>
      <c r="C2927" s="319" t="s">
        <v>9087</v>
      </c>
    </row>
    <row r="2928" spans="1:3" ht="14.25" customHeight="1" x14ac:dyDescent="0.25">
      <c r="A2928" s="319">
        <v>7814</v>
      </c>
      <c r="B2928" s="319" t="s">
        <v>4461</v>
      </c>
      <c r="C2928" s="319" t="s">
        <v>9092</v>
      </c>
    </row>
    <row r="2929" spans="1:3" ht="14.25" customHeight="1" x14ac:dyDescent="0.25">
      <c r="A2929" s="319">
        <v>7815</v>
      </c>
      <c r="B2929" s="319" t="s">
        <v>4095</v>
      </c>
      <c r="C2929" s="319" t="s">
        <v>9920</v>
      </c>
    </row>
    <row r="2930" spans="1:3" ht="14.25" customHeight="1" x14ac:dyDescent="0.25">
      <c r="A2930" s="319">
        <v>7816</v>
      </c>
      <c r="B2930" s="319" t="s">
        <v>3951</v>
      </c>
      <c r="C2930" s="319" t="s">
        <v>9092</v>
      </c>
    </row>
    <row r="2931" spans="1:3" ht="14.25" customHeight="1" x14ac:dyDescent="0.25">
      <c r="A2931" s="319">
        <v>7817</v>
      </c>
      <c r="B2931" s="319" t="s">
        <v>2934</v>
      </c>
      <c r="C2931" s="319" t="s">
        <v>9092</v>
      </c>
    </row>
    <row r="2932" spans="1:3" ht="14.25" customHeight="1" x14ac:dyDescent="0.25">
      <c r="A2932" s="319">
        <v>7818</v>
      </c>
      <c r="B2932" s="319" t="s">
        <v>4462</v>
      </c>
      <c r="C2932" s="319" t="s">
        <v>9090</v>
      </c>
    </row>
    <row r="2933" spans="1:3" ht="14.25" customHeight="1" x14ac:dyDescent="0.25">
      <c r="A2933" s="319">
        <v>7819</v>
      </c>
      <c r="B2933" s="319" t="s">
        <v>4463</v>
      </c>
      <c r="C2933" s="319" t="s">
        <v>9087</v>
      </c>
    </row>
    <row r="2934" spans="1:3" ht="14.25" customHeight="1" x14ac:dyDescent="0.25">
      <c r="A2934" s="319">
        <v>7820</v>
      </c>
      <c r="B2934" s="319" t="s">
        <v>4464</v>
      </c>
      <c r="C2934" s="319" t="s">
        <v>9090</v>
      </c>
    </row>
    <row r="2935" spans="1:3" ht="14.25" customHeight="1" x14ac:dyDescent="0.25">
      <c r="A2935" s="319">
        <v>7821</v>
      </c>
      <c r="B2935" s="319" t="s">
        <v>4465</v>
      </c>
      <c r="C2935" s="319" t="s">
        <v>9092</v>
      </c>
    </row>
    <row r="2936" spans="1:3" ht="14.25" customHeight="1" x14ac:dyDescent="0.25">
      <c r="A2936" s="319">
        <v>7822</v>
      </c>
      <c r="B2936" s="319" t="s">
        <v>4466</v>
      </c>
      <c r="C2936" s="319" t="s">
        <v>9090</v>
      </c>
    </row>
    <row r="2937" spans="1:3" ht="14.25" customHeight="1" x14ac:dyDescent="0.25">
      <c r="A2937" s="319">
        <v>7823</v>
      </c>
      <c r="B2937" s="319" t="s">
        <v>4467</v>
      </c>
      <c r="C2937" s="319" t="s">
        <v>9081</v>
      </c>
    </row>
    <row r="2938" spans="1:3" ht="14.25" customHeight="1" x14ac:dyDescent="0.25">
      <c r="A2938" s="319">
        <v>7824</v>
      </c>
      <c r="B2938" s="319" t="s">
        <v>4468</v>
      </c>
      <c r="C2938" s="319" t="s">
        <v>9091</v>
      </c>
    </row>
    <row r="2939" spans="1:3" ht="14.25" customHeight="1" x14ac:dyDescent="0.25">
      <c r="A2939" s="319">
        <v>7825</v>
      </c>
      <c r="B2939" s="319" t="s">
        <v>4469</v>
      </c>
      <c r="C2939" s="319" t="s">
        <v>9091</v>
      </c>
    </row>
    <row r="2940" spans="1:3" ht="14.25" customHeight="1" x14ac:dyDescent="0.25">
      <c r="A2940" s="319">
        <v>7826</v>
      </c>
      <c r="B2940" s="319" t="s">
        <v>4470</v>
      </c>
      <c r="C2940" s="319" t="s">
        <v>9920</v>
      </c>
    </row>
    <row r="2941" spans="1:3" ht="14.25" customHeight="1" x14ac:dyDescent="0.25">
      <c r="A2941" s="319">
        <v>7827</v>
      </c>
      <c r="B2941" s="319" t="s">
        <v>4471</v>
      </c>
      <c r="C2941" s="319" t="s">
        <v>9920</v>
      </c>
    </row>
    <row r="2942" spans="1:3" ht="14.25" customHeight="1" x14ac:dyDescent="0.25">
      <c r="A2942" s="319">
        <v>7828</v>
      </c>
      <c r="B2942" s="319" t="s">
        <v>4472</v>
      </c>
      <c r="C2942" s="319" t="s">
        <v>9084</v>
      </c>
    </row>
    <row r="2943" spans="1:3" ht="14.25" customHeight="1" x14ac:dyDescent="0.25">
      <c r="A2943" s="319">
        <v>7829</v>
      </c>
      <c r="B2943" s="319" t="s">
        <v>4473</v>
      </c>
      <c r="C2943" s="319" t="s">
        <v>9092</v>
      </c>
    </row>
    <row r="2944" spans="1:3" ht="14.25" customHeight="1" x14ac:dyDescent="0.25">
      <c r="A2944" s="319">
        <v>7830</v>
      </c>
      <c r="B2944" s="319" t="s">
        <v>4474</v>
      </c>
      <c r="C2944" s="319" t="s">
        <v>9092</v>
      </c>
    </row>
    <row r="2945" spans="1:3" ht="14.25" customHeight="1" x14ac:dyDescent="0.25">
      <c r="A2945" s="319">
        <v>7831</v>
      </c>
      <c r="B2945" s="319" t="s">
        <v>10145</v>
      </c>
      <c r="C2945" s="319" t="s">
        <v>9920</v>
      </c>
    </row>
    <row r="2946" spans="1:3" ht="14.25" customHeight="1" x14ac:dyDescent="0.25">
      <c r="A2946" s="319">
        <v>7832</v>
      </c>
      <c r="B2946" s="319" t="s">
        <v>4475</v>
      </c>
      <c r="C2946" s="319" t="s">
        <v>9920</v>
      </c>
    </row>
    <row r="2947" spans="1:3" ht="14.25" customHeight="1" x14ac:dyDescent="0.25">
      <c r="A2947" s="319">
        <v>7833</v>
      </c>
      <c r="B2947" s="319" t="s">
        <v>4411</v>
      </c>
      <c r="C2947" s="319" t="s">
        <v>9920</v>
      </c>
    </row>
    <row r="2948" spans="1:3" ht="14.25" customHeight="1" x14ac:dyDescent="0.25">
      <c r="A2948" s="319">
        <v>7834</v>
      </c>
      <c r="B2948" s="319" t="s">
        <v>3495</v>
      </c>
      <c r="C2948" s="319" t="s">
        <v>9081</v>
      </c>
    </row>
    <row r="2949" spans="1:3" ht="14.25" customHeight="1" x14ac:dyDescent="0.25">
      <c r="A2949" s="319">
        <v>7835</v>
      </c>
      <c r="B2949" s="319" t="s">
        <v>10146</v>
      </c>
      <c r="C2949" s="319" t="s">
        <v>9920</v>
      </c>
    </row>
    <row r="2950" spans="1:3" ht="14.25" customHeight="1" x14ac:dyDescent="0.25">
      <c r="A2950" s="319">
        <v>7836</v>
      </c>
      <c r="B2950" s="319" t="s">
        <v>4393</v>
      </c>
      <c r="C2950" s="319" t="s">
        <v>9920</v>
      </c>
    </row>
    <row r="2951" spans="1:3" ht="14.25" customHeight="1" x14ac:dyDescent="0.25">
      <c r="A2951" s="319">
        <v>7837</v>
      </c>
      <c r="B2951" s="319" t="s">
        <v>4476</v>
      </c>
      <c r="C2951" s="319" t="s">
        <v>9092</v>
      </c>
    </row>
    <row r="2952" spans="1:3" ht="14.25" customHeight="1" x14ac:dyDescent="0.25">
      <c r="A2952" s="319">
        <v>7838</v>
      </c>
      <c r="B2952" s="319" t="s">
        <v>3378</v>
      </c>
      <c r="C2952" s="319" t="s">
        <v>9092</v>
      </c>
    </row>
    <row r="2953" spans="1:3" ht="14.25" customHeight="1" x14ac:dyDescent="0.25">
      <c r="A2953" s="319">
        <v>7839</v>
      </c>
      <c r="B2953" s="319" t="s">
        <v>4477</v>
      </c>
      <c r="C2953" s="319" t="s">
        <v>9092</v>
      </c>
    </row>
    <row r="2954" spans="1:3" ht="14.25" customHeight="1" x14ac:dyDescent="0.25">
      <c r="A2954" s="319">
        <v>7840</v>
      </c>
      <c r="B2954" s="319" t="s">
        <v>2410</v>
      </c>
      <c r="C2954" s="319" t="s">
        <v>9092</v>
      </c>
    </row>
    <row r="2955" spans="1:3" ht="14.25" customHeight="1" x14ac:dyDescent="0.25">
      <c r="A2955" s="319">
        <v>7841</v>
      </c>
      <c r="B2955" s="319" t="s">
        <v>4478</v>
      </c>
      <c r="C2955" s="319" t="s">
        <v>9087</v>
      </c>
    </row>
    <row r="2956" spans="1:3" ht="14.25" customHeight="1" x14ac:dyDescent="0.25">
      <c r="A2956" s="319">
        <v>7842</v>
      </c>
      <c r="B2956" s="319" t="s">
        <v>4479</v>
      </c>
      <c r="C2956" s="319" t="s">
        <v>9092</v>
      </c>
    </row>
    <row r="2957" spans="1:3" ht="14.25" customHeight="1" x14ac:dyDescent="0.25">
      <c r="A2957" s="319">
        <v>7843</v>
      </c>
      <c r="B2957" s="319" t="s">
        <v>4480</v>
      </c>
      <c r="C2957" s="319" t="s">
        <v>9092</v>
      </c>
    </row>
    <row r="2958" spans="1:3" ht="14.25" customHeight="1" x14ac:dyDescent="0.25">
      <c r="A2958" s="319">
        <v>7844</v>
      </c>
      <c r="B2958" s="319" t="s">
        <v>3951</v>
      </c>
      <c r="C2958" s="319" t="s">
        <v>9092</v>
      </c>
    </row>
    <row r="2959" spans="1:3" ht="14.25" customHeight="1" x14ac:dyDescent="0.25">
      <c r="A2959" s="319">
        <v>7845</v>
      </c>
      <c r="B2959" s="319" t="s">
        <v>10147</v>
      </c>
      <c r="C2959" s="319" t="s">
        <v>9920</v>
      </c>
    </row>
    <row r="2960" spans="1:3" ht="14.25" customHeight="1" x14ac:dyDescent="0.25">
      <c r="A2960" s="319">
        <v>7846</v>
      </c>
      <c r="B2960" s="319" t="s">
        <v>4481</v>
      </c>
      <c r="C2960" s="319" t="s">
        <v>9092</v>
      </c>
    </row>
    <row r="2961" spans="1:3" ht="14.25" customHeight="1" x14ac:dyDescent="0.25">
      <c r="A2961" s="319">
        <v>7847</v>
      </c>
      <c r="B2961" s="319" t="s">
        <v>4482</v>
      </c>
      <c r="C2961" s="319" t="s">
        <v>9091</v>
      </c>
    </row>
    <row r="2962" spans="1:3" ht="14.25" customHeight="1" x14ac:dyDescent="0.25">
      <c r="A2962" s="319">
        <v>7848</v>
      </c>
      <c r="B2962" s="319" t="s">
        <v>4483</v>
      </c>
      <c r="C2962" s="319" t="s">
        <v>9092</v>
      </c>
    </row>
    <row r="2963" spans="1:3" ht="14.25" customHeight="1" x14ac:dyDescent="0.25">
      <c r="A2963" s="319">
        <v>7849</v>
      </c>
      <c r="B2963" s="319" t="s">
        <v>3357</v>
      </c>
      <c r="C2963" s="319" t="s">
        <v>9090</v>
      </c>
    </row>
    <row r="2964" spans="1:3" ht="14.25" customHeight="1" x14ac:dyDescent="0.25">
      <c r="A2964" s="319">
        <v>7850</v>
      </c>
      <c r="B2964" s="319" t="s">
        <v>4484</v>
      </c>
      <c r="C2964" s="319" t="s">
        <v>9090</v>
      </c>
    </row>
    <row r="2965" spans="1:3" ht="14.25" customHeight="1" x14ac:dyDescent="0.25">
      <c r="A2965" s="319">
        <v>7851</v>
      </c>
      <c r="B2965" s="319" t="s">
        <v>4485</v>
      </c>
      <c r="C2965" s="319" t="s">
        <v>9092</v>
      </c>
    </row>
    <row r="2966" spans="1:3" ht="14.25" customHeight="1" x14ac:dyDescent="0.25">
      <c r="A2966" s="319">
        <v>7852</v>
      </c>
      <c r="B2966" s="319" t="s">
        <v>4486</v>
      </c>
      <c r="C2966" s="319" t="s">
        <v>9092</v>
      </c>
    </row>
    <row r="2967" spans="1:3" ht="14.25" customHeight="1" x14ac:dyDescent="0.25">
      <c r="A2967" s="319">
        <v>7853</v>
      </c>
      <c r="B2967" s="319" t="s">
        <v>4487</v>
      </c>
      <c r="C2967" s="319" t="s">
        <v>9092</v>
      </c>
    </row>
    <row r="2968" spans="1:3" ht="14.25" customHeight="1" x14ac:dyDescent="0.25">
      <c r="A2968" s="319">
        <v>7854</v>
      </c>
      <c r="B2968" s="319" t="s">
        <v>4488</v>
      </c>
      <c r="C2968" s="319" t="s">
        <v>9092</v>
      </c>
    </row>
    <row r="2969" spans="1:3" ht="14.25" customHeight="1" x14ac:dyDescent="0.25">
      <c r="A2969" s="319">
        <v>7855</v>
      </c>
      <c r="B2969" s="319" t="s">
        <v>10148</v>
      </c>
      <c r="C2969" s="319" t="s">
        <v>9920</v>
      </c>
    </row>
    <row r="2970" spans="1:3" ht="14.25" customHeight="1" x14ac:dyDescent="0.25">
      <c r="A2970" s="319">
        <v>7856</v>
      </c>
      <c r="B2970" s="319" t="s">
        <v>10149</v>
      </c>
      <c r="C2970" s="319" t="s">
        <v>9920</v>
      </c>
    </row>
    <row r="2971" spans="1:3" ht="14.25" customHeight="1" x14ac:dyDescent="0.25">
      <c r="A2971" s="319">
        <v>7857</v>
      </c>
      <c r="B2971" s="319" t="s">
        <v>3366</v>
      </c>
      <c r="C2971" s="319" t="s">
        <v>9092</v>
      </c>
    </row>
    <row r="2972" spans="1:3" ht="14.25" customHeight="1" x14ac:dyDescent="0.25">
      <c r="A2972" s="319">
        <v>7858</v>
      </c>
      <c r="B2972" s="319" t="s">
        <v>4215</v>
      </c>
      <c r="C2972" s="319" t="s">
        <v>9090</v>
      </c>
    </row>
    <row r="2973" spans="1:3" ht="14.25" customHeight="1" x14ac:dyDescent="0.25">
      <c r="A2973" s="319">
        <v>7859</v>
      </c>
      <c r="B2973" s="319" t="s">
        <v>4489</v>
      </c>
      <c r="C2973" s="319" t="s">
        <v>9092</v>
      </c>
    </row>
    <row r="2974" spans="1:3" ht="14.25" customHeight="1" x14ac:dyDescent="0.25">
      <c r="A2974" s="319">
        <v>7860</v>
      </c>
      <c r="B2974" s="319" t="s">
        <v>4490</v>
      </c>
      <c r="C2974" s="319" t="s">
        <v>9103</v>
      </c>
    </row>
    <row r="2975" spans="1:3" ht="14.25" customHeight="1" x14ac:dyDescent="0.25">
      <c r="A2975" s="319">
        <v>7861</v>
      </c>
      <c r="B2975" s="319" t="s">
        <v>3946</v>
      </c>
      <c r="C2975" s="319" t="s">
        <v>9092</v>
      </c>
    </row>
    <row r="2976" spans="1:3" ht="14.25" customHeight="1" x14ac:dyDescent="0.25">
      <c r="A2976" s="319">
        <v>7862</v>
      </c>
      <c r="B2976" s="319" t="s">
        <v>4491</v>
      </c>
      <c r="C2976" s="319" t="s">
        <v>9084</v>
      </c>
    </row>
    <row r="2977" spans="1:3" ht="14.25" customHeight="1" x14ac:dyDescent="0.25">
      <c r="A2977" s="319">
        <v>7863</v>
      </c>
      <c r="B2977" s="319" t="s">
        <v>4492</v>
      </c>
      <c r="C2977" s="319" t="s">
        <v>9092</v>
      </c>
    </row>
    <row r="2978" spans="1:3" ht="14.25" customHeight="1" x14ac:dyDescent="0.25">
      <c r="A2978" s="319">
        <v>7864</v>
      </c>
      <c r="B2978" s="319" t="s">
        <v>4493</v>
      </c>
      <c r="C2978" s="319" t="s">
        <v>9091</v>
      </c>
    </row>
    <row r="2979" spans="1:3" ht="14.25" customHeight="1" x14ac:dyDescent="0.25">
      <c r="A2979" s="319">
        <v>7867</v>
      </c>
      <c r="B2979" s="319" t="s">
        <v>4494</v>
      </c>
      <c r="C2979" s="319" t="s">
        <v>9092</v>
      </c>
    </row>
    <row r="2980" spans="1:3" ht="14.25" customHeight="1" x14ac:dyDescent="0.25">
      <c r="A2980" s="319">
        <v>7868</v>
      </c>
      <c r="B2980" s="319" t="s">
        <v>4495</v>
      </c>
      <c r="C2980" s="319" t="s">
        <v>9091</v>
      </c>
    </row>
    <row r="2981" spans="1:3" ht="14.25" customHeight="1" x14ac:dyDescent="0.25">
      <c r="A2981" s="319">
        <v>7869</v>
      </c>
      <c r="B2981" s="319" t="s">
        <v>4496</v>
      </c>
      <c r="C2981" s="319" t="s">
        <v>9092</v>
      </c>
    </row>
    <row r="2982" spans="1:3" ht="14.25" customHeight="1" x14ac:dyDescent="0.25">
      <c r="A2982" s="319">
        <v>7870</v>
      </c>
      <c r="B2982" s="319" t="s">
        <v>3592</v>
      </c>
      <c r="C2982" s="319" t="s">
        <v>9920</v>
      </c>
    </row>
    <row r="2983" spans="1:3" ht="14.25" customHeight="1" x14ac:dyDescent="0.25">
      <c r="A2983" s="319">
        <v>7871</v>
      </c>
      <c r="B2983" s="319" t="s">
        <v>4497</v>
      </c>
      <c r="C2983" s="319" t="s">
        <v>9090</v>
      </c>
    </row>
    <row r="2984" spans="1:3" ht="14.25" customHeight="1" x14ac:dyDescent="0.25">
      <c r="A2984" s="319">
        <v>7872</v>
      </c>
      <c r="B2984" s="319" t="s">
        <v>4498</v>
      </c>
      <c r="C2984" s="319" t="s">
        <v>9920</v>
      </c>
    </row>
    <row r="2985" spans="1:3" ht="14.25" customHeight="1" x14ac:dyDescent="0.25">
      <c r="A2985" s="319">
        <v>7873</v>
      </c>
      <c r="B2985" s="319" t="s">
        <v>4498</v>
      </c>
      <c r="C2985" s="319" t="s">
        <v>9092</v>
      </c>
    </row>
    <row r="2986" spans="1:3" ht="14.25" customHeight="1" x14ac:dyDescent="0.25">
      <c r="A2986" s="319">
        <v>7874</v>
      </c>
      <c r="B2986" s="319" t="s">
        <v>4499</v>
      </c>
      <c r="C2986" s="319" t="s">
        <v>9087</v>
      </c>
    </row>
    <row r="2987" spans="1:3" ht="14.25" customHeight="1" x14ac:dyDescent="0.25">
      <c r="A2987" s="319">
        <v>7875</v>
      </c>
      <c r="B2987" s="319" t="s">
        <v>4500</v>
      </c>
      <c r="C2987" s="319" t="s">
        <v>9091</v>
      </c>
    </row>
    <row r="2988" spans="1:3" ht="14.25" customHeight="1" x14ac:dyDescent="0.25">
      <c r="A2988" s="319">
        <v>7877</v>
      </c>
      <c r="B2988" s="319" t="s">
        <v>4501</v>
      </c>
      <c r="C2988" s="319" t="s">
        <v>9081</v>
      </c>
    </row>
    <row r="2989" spans="1:3" ht="14.25" customHeight="1" x14ac:dyDescent="0.25">
      <c r="A2989" s="319">
        <v>7878</v>
      </c>
      <c r="B2989" s="319" t="s">
        <v>4502</v>
      </c>
      <c r="C2989" s="319" t="s">
        <v>9092</v>
      </c>
    </row>
    <row r="2990" spans="1:3" ht="14.25" customHeight="1" x14ac:dyDescent="0.25">
      <c r="A2990" s="319">
        <v>7879</v>
      </c>
      <c r="B2990" s="319" t="s">
        <v>4503</v>
      </c>
      <c r="C2990" s="319" t="s">
        <v>9081</v>
      </c>
    </row>
    <row r="2991" spans="1:3" ht="14.25" customHeight="1" x14ac:dyDescent="0.25">
      <c r="A2991" s="319">
        <v>7880</v>
      </c>
      <c r="B2991" s="319" t="s">
        <v>3819</v>
      </c>
      <c r="C2991" s="319" t="s">
        <v>9092</v>
      </c>
    </row>
    <row r="2992" spans="1:3" ht="14.25" customHeight="1" x14ac:dyDescent="0.25">
      <c r="A2992" s="319">
        <v>7881</v>
      </c>
      <c r="B2992" s="319" t="s">
        <v>4504</v>
      </c>
      <c r="C2992" s="319" t="s">
        <v>9092</v>
      </c>
    </row>
    <row r="2993" spans="1:3" ht="14.25" customHeight="1" x14ac:dyDescent="0.25">
      <c r="A2993" s="319">
        <v>7882</v>
      </c>
      <c r="B2993" s="319" t="s">
        <v>4105</v>
      </c>
      <c r="C2993" s="319" t="s">
        <v>9091</v>
      </c>
    </row>
    <row r="2994" spans="1:3" ht="14.25" customHeight="1" x14ac:dyDescent="0.25">
      <c r="A2994" s="319">
        <v>7883</v>
      </c>
      <c r="B2994" s="319" t="s">
        <v>4360</v>
      </c>
      <c r="C2994" s="319" t="s">
        <v>9081</v>
      </c>
    </row>
    <row r="2995" spans="1:3" ht="14.25" customHeight="1" x14ac:dyDescent="0.25">
      <c r="A2995" s="319">
        <v>7884</v>
      </c>
      <c r="B2995" s="319" t="s">
        <v>4505</v>
      </c>
      <c r="C2995" s="319" t="s">
        <v>9091</v>
      </c>
    </row>
    <row r="2996" spans="1:3" ht="14.25" customHeight="1" x14ac:dyDescent="0.25">
      <c r="A2996" s="319">
        <v>7885</v>
      </c>
      <c r="B2996" s="319" t="s">
        <v>9406</v>
      </c>
      <c r="C2996" s="319" t="s">
        <v>9087</v>
      </c>
    </row>
    <row r="2997" spans="1:3" ht="14.25" customHeight="1" x14ac:dyDescent="0.25">
      <c r="A2997" s="319">
        <v>7886</v>
      </c>
      <c r="B2997" s="319" t="s">
        <v>4506</v>
      </c>
      <c r="C2997" s="319" t="s">
        <v>9092</v>
      </c>
    </row>
    <row r="2998" spans="1:3" ht="14.25" customHeight="1" x14ac:dyDescent="0.25">
      <c r="A2998" s="319">
        <v>7887</v>
      </c>
      <c r="B2998" s="319" t="s">
        <v>4507</v>
      </c>
      <c r="C2998" s="319" t="s">
        <v>9092</v>
      </c>
    </row>
    <row r="2999" spans="1:3" ht="14.25" customHeight="1" x14ac:dyDescent="0.25">
      <c r="A2999" s="319">
        <v>7888</v>
      </c>
      <c r="B2999" s="319" t="s">
        <v>4508</v>
      </c>
      <c r="C2999" s="319" t="s">
        <v>9092</v>
      </c>
    </row>
    <row r="3000" spans="1:3" ht="14.25" customHeight="1" x14ac:dyDescent="0.25">
      <c r="A3000" s="319">
        <v>7889</v>
      </c>
      <c r="B3000" s="319" t="s">
        <v>4509</v>
      </c>
      <c r="C3000" s="319" t="s">
        <v>9091</v>
      </c>
    </row>
    <row r="3001" spans="1:3" ht="14.25" customHeight="1" x14ac:dyDescent="0.25">
      <c r="A3001" s="319">
        <v>7890</v>
      </c>
      <c r="B3001" s="319" t="s">
        <v>4510</v>
      </c>
      <c r="C3001" s="319" t="s">
        <v>9087</v>
      </c>
    </row>
    <row r="3002" spans="1:3" ht="14.25" customHeight="1" x14ac:dyDescent="0.25">
      <c r="A3002" s="319">
        <v>7891</v>
      </c>
      <c r="B3002" s="319" t="s">
        <v>4511</v>
      </c>
      <c r="C3002" s="319" t="s">
        <v>9081</v>
      </c>
    </row>
    <row r="3003" spans="1:3" ht="14.25" customHeight="1" x14ac:dyDescent="0.25">
      <c r="A3003" s="319">
        <v>7892</v>
      </c>
      <c r="B3003" s="319" t="s">
        <v>4512</v>
      </c>
      <c r="C3003" s="319" t="s">
        <v>9092</v>
      </c>
    </row>
    <row r="3004" spans="1:3" ht="14.25" customHeight="1" x14ac:dyDescent="0.25">
      <c r="A3004" s="319">
        <v>7893</v>
      </c>
      <c r="B3004" s="319" t="s">
        <v>4513</v>
      </c>
      <c r="C3004" s="319" t="s">
        <v>9092</v>
      </c>
    </row>
    <row r="3005" spans="1:3" ht="14.25" customHeight="1" x14ac:dyDescent="0.25">
      <c r="A3005" s="319">
        <v>7894</v>
      </c>
      <c r="B3005" s="319" t="s">
        <v>4514</v>
      </c>
      <c r="C3005" s="319" t="s">
        <v>9090</v>
      </c>
    </row>
    <row r="3006" spans="1:3" ht="14.25" customHeight="1" x14ac:dyDescent="0.25">
      <c r="A3006" s="319">
        <v>7895</v>
      </c>
      <c r="B3006" s="319" t="s">
        <v>4515</v>
      </c>
      <c r="C3006" s="319" t="s">
        <v>9090</v>
      </c>
    </row>
    <row r="3007" spans="1:3" ht="14.25" customHeight="1" x14ac:dyDescent="0.25">
      <c r="A3007" s="319">
        <v>7896</v>
      </c>
      <c r="B3007" s="319" t="s">
        <v>3357</v>
      </c>
      <c r="C3007" s="319" t="s">
        <v>9090</v>
      </c>
    </row>
    <row r="3008" spans="1:3" ht="14.25" customHeight="1" x14ac:dyDescent="0.25">
      <c r="A3008" s="319">
        <v>7897</v>
      </c>
      <c r="B3008" s="319" t="s">
        <v>4516</v>
      </c>
      <c r="C3008" s="319" t="s">
        <v>9087</v>
      </c>
    </row>
    <row r="3009" spans="1:3" ht="14.25" customHeight="1" x14ac:dyDescent="0.25">
      <c r="A3009" s="319">
        <v>7898</v>
      </c>
      <c r="B3009" s="319" t="s">
        <v>4517</v>
      </c>
      <c r="C3009" s="319" t="s">
        <v>9092</v>
      </c>
    </row>
    <row r="3010" spans="1:3" ht="14.25" customHeight="1" x14ac:dyDescent="0.25">
      <c r="A3010" s="319">
        <v>7899</v>
      </c>
      <c r="B3010" s="319" t="s">
        <v>4518</v>
      </c>
      <c r="C3010" s="319" t="s">
        <v>9091</v>
      </c>
    </row>
    <row r="3011" spans="1:3" ht="14.25" customHeight="1" x14ac:dyDescent="0.25">
      <c r="A3011" s="319">
        <v>7900</v>
      </c>
      <c r="B3011" s="319" t="s">
        <v>4519</v>
      </c>
      <c r="C3011" s="319" t="s">
        <v>9092</v>
      </c>
    </row>
    <row r="3012" spans="1:3" ht="14.25" customHeight="1" x14ac:dyDescent="0.25">
      <c r="A3012" s="319">
        <v>7901</v>
      </c>
      <c r="B3012" s="319" t="s">
        <v>10150</v>
      </c>
      <c r="C3012" s="319" t="s">
        <v>9920</v>
      </c>
    </row>
    <row r="3013" spans="1:3" ht="14.25" customHeight="1" x14ac:dyDescent="0.25">
      <c r="A3013" s="319">
        <v>7902</v>
      </c>
      <c r="B3013" s="319" t="s">
        <v>4520</v>
      </c>
      <c r="C3013" s="319" t="s">
        <v>9092</v>
      </c>
    </row>
    <row r="3014" spans="1:3" ht="14.25" customHeight="1" x14ac:dyDescent="0.25">
      <c r="A3014" s="319">
        <v>7903</v>
      </c>
      <c r="B3014" s="319" t="s">
        <v>4521</v>
      </c>
      <c r="C3014" s="319" t="s">
        <v>9092</v>
      </c>
    </row>
    <row r="3015" spans="1:3" ht="14.25" customHeight="1" x14ac:dyDescent="0.25">
      <c r="A3015" s="319">
        <v>7904</v>
      </c>
      <c r="B3015" s="319" t="s">
        <v>4522</v>
      </c>
      <c r="C3015" s="319" t="s">
        <v>9092</v>
      </c>
    </row>
    <row r="3016" spans="1:3" ht="14.25" customHeight="1" x14ac:dyDescent="0.25">
      <c r="A3016" s="319">
        <v>7905</v>
      </c>
      <c r="B3016" s="319" t="s">
        <v>10151</v>
      </c>
      <c r="C3016" s="319" t="s">
        <v>9920</v>
      </c>
    </row>
    <row r="3017" spans="1:3" ht="14.25" customHeight="1" x14ac:dyDescent="0.25">
      <c r="A3017" s="319">
        <v>7906</v>
      </c>
      <c r="B3017" s="319" t="s">
        <v>4523</v>
      </c>
      <c r="C3017" s="319" t="s">
        <v>9090</v>
      </c>
    </row>
    <row r="3018" spans="1:3" ht="14.25" customHeight="1" x14ac:dyDescent="0.25">
      <c r="A3018" s="319">
        <v>7907</v>
      </c>
      <c r="B3018" s="319" t="s">
        <v>4524</v>
      </c>
      <c r="C3018" s="319" t="s">
        <v>9090</v>
      </c>
    </row>
    <row r="3019" spans="1:3" ht="14.25" customHeight="1" x14ac:dyDescent="0.25">
      <c r="A3019" s="319">
        <v>7908</v>
      </c>
      <c r="B3019" s="319" t="s">
        <v>10152</v>
      </c>
      <c r="C3019" s="319" t="s">
        <v>9920</v>
      </c>
    </row>
    <row r="3020" spans="1:3" ht="14.25" customHeight="1" x14ac:dyDescent="0.25">
      <c r="A3020" s="319">
        <v>7909</v>
      </c>
      <c r="B3020" s="319" t="s">
        <v>4525</v>
      </c>
      <c r="C3020" s="319" t="s">
        <v>9092</v>
      </c>
    </row>
    <row r="3021" spans="1:3" ht="14.25" customHeight="1" x14ac:dyDescent="0.25">
      <c r="A3021" s="319">
        <v>7910</v>
      </c>
      <c r="B3021" s="319" t="s">
        <v>10153</v>
      </c>
      <c r="C3021" s="319" t="s">
        <v>9920</v>
      </c>
    </row>
    <row r="3022" spans="1:3" ht="14.25" customHeight="1" x14ac:dyDescent="0.25">
      <c r="A3022" s="319">
        <v>7911</v>
      </c>
      <c r="B3022" s="319" t="s">
        <v>4526</v>
      </c>
      <c r="C3022" s="319" t="s">
        <v>9092</v>
      </c>
    </row>
    <row r="3023" spans="1:3" ht="14.25" customHeight="1" x14ac:dyDescent="0.25">
      <c r="A3023" s="319">
        <v>7912</v>
      </c>
      <c r="B3023" s="319" t="s">
        <v>10154</v>
      </c>
      <c r="C3023" s="319" t="s">
        <v>9920</v>
      </c>
    </row>
    <row r="3024" spans="1:3" ht="14.25" customHeight="1" x14ac:dyDescent="0.25">
      <c r="A3024" s="319">
        <v>7913</v>
      </c>
      <c r="B3024" s="319" t="s">
        <v>10155</v>
      </c>
      <c r="C3024" s="319" t="s">
        <v>9920</v>
      </c>
    </row>
    <row r="3025" spans="1:3" ht="14.25" customHeight="1" x14ac:dyDescent="0.25">
      <c r="A3025" s="319">
        <v>7914</v>
      </c>
      <c r="B3025" s="319" t="s">
        <v>4527</v>
      </c>
      <c r="C3025" s="319" t="s">
        <v>9092</v>
      </c>
    </row>
    <row r="3026" spans="1:3" ht="14.25" customHeight="1" x14ac:dyDescent="0.25">
      <c r="A3026" s="319">
        <v>7915</v>
      </c>
      <c r="B3026" s="319" t="s">
        <v>10156</v>
      </c>
      <c r="C3026" s="319" t="s">
        <v>9920</v>
      </c>
    </row>
    <row r="3027" spans="1:3" ht="14.25" customHeight="1" x14ac:dyDescent="0.25">
      <c r="A3027" s="319">
        <v>7916</v>
      </c>
      <c r="B3027" s="319" t="s">
        <v>4528</v>
      </c>
      <c r="C3027" s="319" t="s">
        <v>9087</v>
      </c>
    </row>
    <row r="3028" spans="1:3" ht="14.25" customHeight="1" x14ac:dyDescent="0.25">
      <c r="A3028" s="319">
        <v>7917</v>
      </c>
      <c r="B3028" s="319" t="s">
        <v>4529</v>
      </c>
      <c r="C3028" s="319" t="s">
        <v>9087</v>
      </c>
    </row>
    <row r="3029" spans="1:3" ht="14.25" customHeight="1" x14ac:dyDescent="0.25">
      <c r="A3029" s="319">
        <v>7918</v>
      </c>
      <c r="B3029" s="319" t="s">
        <v>10157</v>
      </c>
      <c r="C3029" s="319" t="s">
        <v>9920</v>
      </c>
    </row>
    <row r="3030" spans="1:3" ht="14.25" customHeight="1" x14ac:dyDescent="0.25">
      <c r="A3030" s="319">
        <v>7919</v>
      </c>
      <c r="B3030" s="319" t="s">
        <v>4530</v>
      </c>
      <c r="C3030" s="319" t="s">
        <v>9920</v>
      </c>
    </row>
    <row r="3031" spans="1:3" ht="14.25" customHeight="1" x14ac:dyDescent="0.25">
      <c r="A3031" s="319">
        <v>7920</v>
      </c>
      <c r="B3031" s="319" t="s">
        <v>4531</v>
      </c>
      <c r="C3031" s="319" t="s">
        <v>9103</v>
      </c>
    </row>
    <row r="3032" spans="1:3" ht="14.25" customHeight="1" x14ac:dyDescent="0.25">
      <c r="A3032" s="319">
        <v>7921</v>
      </c>
      <c r="B3032" s="319" t="s">
        <v>4101</v>
      </c>
      <c r="C3032" s="319" t="s">
        <v>9092</v>
      </c>
    </row>
    <row r="3033" spans="1:3" ht="14.25" customHeight="1" x14ac:dyDescent="0.25">
      <c r="A3033" s="319">
        <v>7922</v>
      </c>
      <c r="B3033" s="319" t="s">
        <v>4532</v>
      </c>
      <c r="C3033" s="319" t="s">
        <v>9092</v>
      </c>
    </row>
    <row r="3034" spans="1:3" ht="14.25" customHeight="1" x14ac:dyDescent="0.25">
      <c r="A3034" s="319">
        <v>7923</v>
      </c>
      <c r="B3034" s="319" t="s">
        <v>4533</v>
      </c>
      <c r="C3034" s="319" t="s">
        <v>9092</v>
      </c>
    </row>
    <row r="3035" spans="1:3" ht="14.25" customHeight="1" x14ac:dyDescent="0.25">
      <c r="A3035" s="319">
        <v>7924</v>
      </c>
      <c r="B3035" s="319" t="s">
        <v>4534</v>
      </c>
      <c r="C3035" s="319" t="s">
        <v>9092</v>
      </c>
    </row>
    <row r="3036" spans="1:3" ht="14.25" customHeight="1" x14ac:dyDescent="0.25">
      <c r="A3036" s="319">
        <v>7925</v>
      </c>
      <c r="B3036" s="319" t="s">
        <v>4535</v>
      </c>
      <c r="C3036" s="319" t="s">
        <v>9092</v>
      </c>
    </row>
    <row r="3037" spans="1:3" ht="14.25" customHeight="1" x14ac:dyDescent="0.25">
      <c r="A3037" s="319">
        <v>7926</v>
      </c>
      <c r="B3037" s="319" t="s">
        <v>4536</v>
      </c>
      <c r="C3037" s="319" t="s">
        <v>9092</v>
      </c>
    </row>
    <row r="3038" spans="1:3" ht="14.25" customHeight="1" x14ac:dyDescent="0.25">
      <c r="A3038" s="319">
        <v>7927</v>
      </c>
      <c r="B3038" s="319" t="s">
        <v>10158</v>
      </c>
      <c r="C3038" s="319" t="s">
        <v>9920</v>
      </c>
    </row>
    <row r="3039" spans="1:3" ht="14.25" customHeight="1" x14ac:dyDescent="0.25">
      <c r="A3039" s="319">
        <v>7928</v>
      </c>
      <c r="B3039" s="319" t="s">
        <v>4537</v>
      </c>
      <c r="C3039" s="319" t="s">
        <v>9092</v>
      </c>
    </row>
    <row r="3040" spans="1:3" ht="14.25" customHeight="1" x14ac:dyDescent="0.25">
      <c r="A3040" s="319">
        <v>7929</v>
      </c>
      <c r="B3040" s="319" t="s">
        <v>10159</v>
      </c>
      <c r="C3040" s="319" t="s">
        <v>9920</v>
      </c>
    </row>
    <row r="3041" spans="1:3" ht="14.25" customHeight="1" x14ac:dyDescent="0.25">
      <c r="A3041" s="319">
        <v>7930</v>
      </c>
      <c r="B3041" s="319" t="s">
        <v>4538</v>
      </c>
      <c r="C3041" s="319" t="s">
        <v>9092</v>
      </c>
    </row>
    <row r="3042" spans="1:3" ht="14.25" customHeight="1" x14ac:dyDescent="0.25">
      <c r="A3042" s="319">
        <v>7931</v>
      </c>
      <c r="B3042" s="319" t="s">
        <v>4539</v>
      </c>
      <c r="C3042" s="319" t="s">
        <v>9920</v>
      </c>
    </row>
    <row r="3043" spans="1:3" ht="14.25" customHeight="1" x14ac:dyDescent="0.25">
      <c r="A3043" s="319">
        <v>7932</v>
      </c>
      <c r="B3043" s="319" t="s">
        <v>10160</v>
      </c>
      <c r="C3043" s="319" t="s">
        <v>9920</v>
      </c>
    </row>
    <row r="3044" spans="1:3" ht="14.25" customHeight="1" x14ac:dyDescent="0.25">
      <c r="A3044" s="319">
        <v>7933</v>
      </c>
      <c r="B3044" s="319" t="s">
        <v>4540</v>
      </c>
      <c r="C3044" s="319" t="s">
        <v>9090</v>
      </c>
    </row>
    <row r="3045" spans="1:3" ht="14.25" customHeight="1" x14ac:dyDescent="0.25">
      <c r="A3045" s="319">
        <v>7934</v>
      </c>
      <c r="B3045" s="319" t="s">
        <v>4541</v>
      </c>
      <c r="C3045" s="319" t="s">
        <v>9090</v>
      </c>
    </row>
    <row r="3046" spans="1:3" ht="14.25" customHeight="1" x14ac:dyDescent="0.25">
      <c r="A3046" s="319">
        <v>7935</v>
      </c>
      <c r="B3046" s="319" t="s">
        <v>4542</v>
      </c>
      <c r="C3046" s="319" t="s">
        <v>9090</v>
      </c>
    </row>
    <row r="3047" spans="1:3" ht="14.25" customHeight="1" x14ac:dyDescent="0.25">
      <c r="A3047" s="319">
        <v>7936</v>
      </c>
      <c r="B3047" s="319" t="s">
        <v>3971</v>
      </c>
      <c r="C3047" s="319" t="s">
        <v>9090</v>
      </c>
    </row>
    <row r="3048" spans="1:3" ht="14.25" customHeight="1" x14ac:dyDescent="0.25">
      <c r="A3048" s="319">
        <v>7937</v>
      </c>
      <c r="B3048" s="319" t="s">
        <v>4543</v>
      </c>
      <c r="C3048" s="319" t="s">
        <v>9092</v>
      </c>
    </row>
    <row r="3049" spans="1:3" ht="14.25" customHeight="1" x14ac:dyDescent="0.25">
      <c r="A3049" s="319">
        <v>7938</v>
      </c>
      <c r="B3049" s="319" t="s">
        <v>4544</v>
      </c>
      <c r="C3049" s="319" t="s">
        <v>9090</v>
      </c>
    </row>
    <row r="3050" spans="1:3" ht="14.25" customHeight="1" x14ac:dyDescent="0.25">
      <c r="A3050" s="319">
        <v>7939</v>
      </c>
      <c r="B3050" s="319" t="s">
        <v>4545</v>
      </c>
      <c r="C3050" s="319" t="s">
        <v>9920</v>
      </c>
    </row>
    <row r="3051" spans="1:3" ht="14.25" customHeight="1" x14ac:dyDescent="0.25">
      <c r="A3051" s="319">
        <v>7940</v>
      </c>
      <c r="B3051" s="319" t="s">
        <v>4546</v>
      </c>
      <c r="C3051" s="319" t="s">
        <v>9084</v>
      </c>
    </row>
    <row r="3052" spans="1:3" ht="14.25" customHeight="1" x14ac:dyDescent="0.25">
      <c r="A3052" s="319">
        <v>7941</v>
      </c>
      <c r="B3052" s="319" t="s">
        <v>4547</v>
      </c>
      <c r="C3052" s="319" t="s">
        <v>9090</v>
      </c>
    </row>
    <row r="3053" spans="1:3" ht="14.25" customHeight="1" x14ac:dyDescent="0.25">
      <c r="A3053" s="319">
        <v>7942</v>
      </c>
      <c r="B3053" s="319" t="s">
        <v>4548</v>
      </c>
      <c r="C3053" s="319" t="s">
        <v>9081</v>
      </c>
    </row>
    <row r="3054" spans="1:3" ht="14.25" customHeight="1" x14ac:dyDescent="0.25">
      <c r="A3054" s="319">
        <v>7943</v>
      </c>
      <c r="B3054" s="319" t="s">
        <v>4549</v>
      </c>
      <c r="C3054" s="319" t="s">
        <v>9091</v>
      </c>
    </row>
    <row r="3055" spans="1:3" ht="14.25" customHeight="1" x14ac:dyDescent="0.25">
      <c r="A3055" s="319">
        <v>7944</v>
      </c>
      <c r="B3055" s="319" t="s">
        <v>4550</v>
      </c>
      <c r="C3055" s="319" t="s">
        <v>9090</v>
      </c>
    </row>
    <row r="3056" spans="1:3" ht="14.25" customHeight="1" x14ac:dyDescent="0.25">
      <c r="A3056" s="319">
        <v>7945</v>
      </c>
      <c r="B3056" s="319" t="s">
        <v>4215</v>
      </c>
      <c r="C3056" s="319" t="s">
        <v>9092</v>
      </c>
    </row>
    <row r="3057" spans="1:3" ht="14.25" customHeight="1" x14ac:dyDescent="0.25">
      <c r="A3057" s="319">
        <v>7946</v>
      </c>
      <c r="B3057" s="319" t="s">
        <v>4215</v>
      </c>
      <c r="C3057" s="319" t="s">
        <v>9090</v>
      </c>
    </row>
    <row r="3058" spans="1:3" ht="14.25" customHeight="1" x14ac:dyDescent="0.25">
      <c r="A3058" s="319">
        <v>7947</v>
      </c>
      <c r="B3058" s="319" t="s">
        <v>4215</v>
      </c>
      <c r="C3058" s="319" t="s">
        <v>9090</v>
      </c>
    </row>
    <row r="3059" spans="1:3" ht="14.25" customHeight="1" x14ac:dyDescent="0.25">
      <c r="A3059" s="319">
        <v>7948</v>
      </c>
      <c r="B3059" s="319" t="s">
        <v>10161</v>
      </c>
      <c r="C3059" s="319" t="s">
        <v>9920</v>
      </c>
    </row>
    <row r="3060" spans="1:3" ht="14.25" customHeight="1" x14ac:dyDescent="0.25">
      <c r="A3060" s="319">
        <v>7949</v>
      </c>
      <c r="B3060" s="319" t="s">
        <v>10162</v>
      </c>
      <c r="C3060" s="319" t="s">
        <v>9920</v>
      </c>
    </row>
    <row r="3061" spans="1:3" ht="14.25" customHeight="1" x14ac:dyDescent="0.25">
      <c r="A3061" s="319">
        <v>7950</v>
      </c>
      <c r="B3061" s="319" t="s">
        <v>4551</v>
      </c>
      <c r="C3061" s="319" t="s">
        <v>9092</v>
      </c>
    </row>
    <row r="3062" spans="1:3" ht="14.25" customHeight="1" x14ac:dyDescent="0.25">
      <c r="A3062" s="319">
        <v>7951</v>
      </c>
      <c r="B3062" s="319" t="s">
        <v>4552</v>
      </c>
      <c r="C3062" s="319" t="s">
        <v>9092</v>
      </c>
    </row>
    <row r="3063" spans="1:3" ht="14.25" customHeight="1" x14ac:dyDescent="0.25">
      <c r="A3063" s="319">
        <v>7952</v>
      </c>
      <c r="B3063" s="319" t="s">
        <v>4553</v>
      </c>
      <c r="C3063" s="319" t="s">
        <v>9087</v>
      </c>
    </row>
    <row r="3064" spans="1:3" ht="14.25" customHeight="1" x14ac:dyDescent="0.25">
      <c r="A3064" s="319">
        <v>7953</v>
      </c>
      <c r="B3064" s="319" t="s">
        <v>4554</v>
      </c>
      <c r="C3064" s="319" t="s">
        <v>9087</v>
      </c>
    </row>
    <row r="3065" spans="1:3" ht="14.25" customHeight="1" x14ac:dyDescent="0.25">
      <c r="A3065" s="319">
        <v>7954</v>
      </c>
      <c r="B3065" s="319" t="s">
        <v>4555</v>
      </c>
      <c r="C3065" s="319" t="s">
        <v>9087</v>
      </c>
    </row>
    <row r="3066" spans="1:3" ht="14.25" customHeight="1" x14ac:dyDescent="0.25">
      <c r="A3066" s="319">
        <v>7955</v>
      </c>
      <c r="B3066" s="319" t="s">
        <v>9560</v>
      </c>
      <c r="C3066" s="319" t="s">
        <v>9087</v>
      </c>
    </row>
    <row r="3067" spans="1:3" ht="14.25" customHeight="1" x14ac:dyDescent="0.25">
      <c r="A3067" s="319">
        <v>7956</v>
      </c>
      <c r="B3067" s="319" t="s">
        <v>9561</v>
      </c>
      <c r="C3067" s="319" t="s">
        <v>9087</v>
      </c>
    </row>
    <row r="3068" spans="1:3" ht="14.25" customHeight="1" x14ac:dyDescent="0.25">
      <c r="A3068" s="319">
        <v>7957</v>
      </c>
      <c r="B3068" s="319" t="s">
        <v>4557</v>
      </c>
      <c r="C3068" s="319" t="s">
        <v>9087</v>
      </c>
    </row>
    <row r="3069" spans="1:3" ht="14.25" customHeight="1" x14ac:dyDescent="0.25">
      <c r="A3069" s="319">
        <v>7958</v>
      </c>
      <c r="B3069" s="319" t="s">
        <v>4558</v>
      </c>
      <c r="C3069" s="319" t="s">
        <v>9087</v>
      </c>
    </row>
    <row r="3070" spans="1:3" ht="14.25" customHeight="1" x14ac:dyDescent="0.25">
      <c r="A3070" s="319">
        <v>7959</v>
      </c>
      <c r="B3070" s="319" t="s">
        <v>4559</v>
      </c>
      <c r="C3070" s="319" t="s">
        <v>9087</v>
      </c>
    </row>
    <row r="3071" spans="1:3" ht="14.25" customHeight="1" x14ac:dyDescent="0.25">
      <c r="A3071" s="319">
        <v>7960</v>
      </c>
      <c r="B3071" s="319" t="s">
        <v>9562</v>
      </c>
      <c r="C3071" s="319" t="s">
        <v>9087</v>
      </c>
    </row>
    <row r="3072" spans="1:3" ht="14.25" customHeight="1" x14ac:dyDescent="0.25">
      <c r="A3072" s="319">
        <v>7961</v>
      </c>
      <c r="B3072" s="319" t="s">
        <v>4560</v>
      </c>
      <c r="C3072" s="319" t="s">
        <v>9087</v>
      </c>
    </row>
    <row r="3073" spans="1:3" ht="14.25" customHeight="1" x14ac:dyDescent="0.25">
      <c r="A3073" s="319">
        <v>7962</v>
      </c>
      <c r="B3073" s="319" t="s">
        <v>9563</v>
      </c>
      <c r="C3073" s="319" t="s">
        <v>9087</v>
      </c>
    </row>
    <row r="3074" spans="1:3" ht="14.25" customHeight="1" x14ac:dyDescent="0.25">
      <c r="A3074" s="319">
        <v>7963</v>
      </c>
      <c r="B3074" s="319" t="s">
        <v>10163</v>
      </c>
      <c r="C3074" s="319" t="s">
        <v>9920</v>
      </c>
    </row>
    <row r="3075" spans="1:3" ht="14.25" customHeight="1" x14ac:dyDescent="0.25">
      <c r="A3075" s="319">
        <v>7964</v>
      </c>
      <c r="B3075" s="319" t="s">
        <v>3929</v>
      </c>
      <c r="C3075" s="319" t="s">
        <v>9092</v>
      </c>
    </row>
    <row r="3076" spans="1:3" ht="14.25" customHeight="1" x14ac:dyDescent="0.25">
      <c r="A3076" s="319">
        <v>7965</v>
      </c>
      <c r="B3076" s="319" t="s">
        <v>4561</v>
      </c>
      <c r="C3076" s="319" t="s">
        <v>9092</v>
      </c>
    </row>
    <row r="3077" spans="1:3" ht="14.25" customHeight="1" x14ac:dyDescent="0.25">
      <c r="A3077" s="319">
        <v>7966</v>
      </c>
      <c r="B3077" s="319" t="s">
        <v>10164</v>
      </c>
      <c r="C3077" s="319" t="s">
        <v>9920</v>
      </c>
    </row>
    <row r="3078" spans="1:3" ht="14.25" customHeight="1" x14ac:dyDescent="0.25">
      <c r="A3078" s="319">
        <v>7967</v>
      </c>
      <c r="B3078" s="319" t="s">
        <v>4562</v>
      </c>
      <c r="C3078" s="319" t="s">
        <v>9092</v>
      </c>
    </row>
    <row r="3079" spans="1:3" ht="14.25" customHeight="1" x14ac:dyDescent="0.25">
      <c r="A3079" s="319">
        <v>7968</v>
      </c>
      <c r="B3079" s="319" t="s">
        <v>4563</v>
      </c>
      <c r="C3079" s="319" t="s">
        <v>9092</v>
      </c>
    </row>
    <row r="3080" spans="1:3" ht="14.25" customHeight="1" x14ac:dyDescent="0.25">
      <c r="A3080" s="319">
        <v>7969</v>
      </c>
      <c r="B3080" s="319" t="s">
        <v>10165</v>
      </c>
      <c r="C3080" s="319" t="s">
        <v>9920</v>
      </c>
    </row>
    <row r="3081" spans="1:3" ht="14.25" customHeight="1" x14ac:dyDescent="0.25">
      <c r="A3081" s="319">
        <v>7970</v>
      </c>
      <c r="B3081" s="319" t="s">
        <v>4564</v>
      </c>
      <c r="C3081" s="319" t="s">
        <v>9092</v>
      </c>
    </row>
    <row r="3082" spans="1:3" ht="14.25" customHeight="1" x14ac:dyDescent="0.25">
      <c r="A3082" s="319">
        <v>7971</v>
      </c>
      <c r="B3082" s="319" t="s">
        <v>4017</v>
      </c>
      <c r="C3082" s="319" t="s">
        <v>9920</v>
      </c>
    </row>
    <row r="3083" spans="1:3" ht="14.25" customHeight="1" x14ac:dyDescent="0.25">
      <c r="A3083" s="319">
        <v>7972</v>
      </c>
      <c r="B3083" s="319" t="s">
        <v>10166</v>
      </c>
      <c r="C3083" s="319" t="s">
        <v>9920</v>
      </c>
    </row>
    <row r="3084" spans="1:3" ht="14.25" customHeight="1" x14ac:dyDescent="0.25">
      <c r="A3084" s="319">
        <v>7973</v>
      </c>
      <c r="B3084" s="319" t="s">
        <v>4565</v>
      </c>
      <c r="C3084" s="319" t="s">
        <v>9092</v>
      </c>
    </row>
    <row r="3085" spans="1:3" ht="14.25" customHeight="1" x14ac:dyDescent="0.25">
      <c r="A3085" s="319">
        <v>7974</v>
      </c>
      <c r="B3085" s="319" t="s">
        <v>10167</v>
      </c>
      <c r="C3085" s="319" t="s">
        <v>9920</v>
      </c>
    </row>
    <row r="3086" spans="1:3" ht="14.25" customHeight="1" x14ac:dyDescent="0.25">
      <c r="A3086" s="319">
        <v>7975</v>
      </c>
      <c r="B3086" s="319" t="s">
        <v>4566</v>
      </c>
      <c r="C3086" s="319" t="s">
        <v>9092</v>
      </c>
    </row>
    <row r="3087" spans="1:3" ht="14.25" customHeight="1" x14ac:dyDescent="0.25">
      <c r="A3087" s="319">
        <v>7976</v>
      </c>
      <c r="B3087" s="319" t="s">
        <v>4567</v>
      </c>
      <c r="C3087" s="319" t="s">
        <v>9087</v>
      </c>
    </row>
    <row r="3088" spans="1:3" ht="14.25" customHeight="1" x14ac:dyDescent="0.25">
      <c r="A3088" s="319">
        <v>7977</v>
      </c>
      <c r="B3088" s="319" t="s">
        <v>4568</v>
      </c>
      <c r="C3088" s="319" t="s">
        <v>9092</v>
      </c>
    </row>
    <row r="3089" spans="1:3" ht="14.25" customHeight="1" x14ac:dyDescent="0.25">
      <c r="A3089" s="319">
        <v>7978</v>
      </c>
      <c r="B3089" s="319" t="s">
        <v>4569</v>
      </c>
      <c r="C3089" s="319" t="s">
        <v>9090</v>
      </c>
    </row>
    <row r="3090" spans="1:3" ht="14.25" customHeight="1" x14ac:dyDescent="0.25">
      <c r="A3090" s="319">
        <v>7979</v>
      </c>
      <c r="B3090" s="319" t="s">
        <v>4570</v>
      </c>
      <c r="C3090" s="319" t="s">
        <v>9090</v>
      </c>
    </row>
    <row r="3091" spans="1:3" ht="14.25" customHeight="1" x14ac:dyDescent="0.25">
      <c r="A3091" s="319">
        <v>7980</v>
      </c>
      <c r="B3091" s="319" t="s">
        <v>4571</v>
      </c>
      <c r="C3091" s="319" t="s">
        <v>9092</v>
      </c>
    </row>
    <row r="3092" spans="1:3" ht="14.25" customHeight="1" x14ac:dyDescent="0.25">
      <c r="A3092" s="319">
        <v>7981</v>
      </c>
      <c r="B3092" s="319" t="s">
        <v>10168</v>
      </c>
      <c r="C3092" s="319" t="s">
        <v>9920</v>
      </c>
    </row>
    <row r="3093" spans="1:3" ht="14.25" customHeight="1" x14ac:dyDescent="0.25">
      <c r="A3093" s="319">
        <v>7982</v>
      </c>
      <c r="B3093" s="319" t="s">
        <v>4572</v>
      </c>
      <c r="C3093" s="319" t="s">
        <v>9092</v>
      </c>
    </row>
    <row r="3094" spans="1:3" ht="14.25" customHeight="1" x14ac:dyDescent="0.25">
      <c r="A3094" s="319">
        <v>7983</v>
      </c>
      <c r="B3094" s="319" t="s">
        <v>4573</v>
      </c>
      <c r="C3094" s="319" t="s">
        <v>9092</v>
      </c>
    </row>
    <row r="3095" spans="1:3" ht="14.25" customHeight="1" x14ac:dyDescent="0.25">
      <c r="A3095" s="319">
        <v>7984</v>
      </c>
      <c r="B3095" s="319" t="s">
        <v>3331</v>
      </c>
      <c r="C3095" s="319" t="s">
        <v>9092</v>
      </c>
    </row>
    <row r="3096" spans="1:3" ht="14.25" customHeight="1" x14ac:dyDescent="0.25">
      <c r="A3096" s="319">
        <v>7985</v>
      </c>
      <c r="B3096" s="319" t="s">
        <v>4574</v>
      </c>
      <c r="C3096" s="319" t="s">
        <v>9087</v>
      </c>
    </row>
    <row r="3097" spans="1:3" ht="14.25" customHeight="1" x14ac:dyDescent="0.25">
      <c r="A3097" s="319">
        <v>7986</v>
      </c>
      <c r="B3097" s="319" t="s">
        <v>4575</v>
      </c>
      <c r="C3097" s="319" t="s">
        <v>9090</v>
      </c>
    </row>
    <row r="3098" spans="1:3" ht="14.25" customHeight="1" x14ac:dyDescent="0.25">
      <c r="A3098" s="319">
        <v>7987</v>
      </c>
      <c r="B3098" s="319" t="s">
        <v>4576</v>
      </c>
      <c r="C3098" s="319" t="s">
        <v>9090</v>
      </c>
    </row>
    <row r="3099" spans="1:3" ht="14.25" customHeight="1" x14ac:dyDescent="0.25">
      <c r="A3099" s="319">
        <v>7989</v>
      </c>
      <c r="B3099" s="319" t="s">
        <v>10169</v>
      </c>
      <c r="C3099" s="319" t="s">
        <v>9920</v>
      </c>
    </row>
    <row r="3100" spans="1:3" ht="14.25" customHeight="1" x14ac:dyDescent="0.25">
      <c r="A3100" s="319">
        <v>7990</v>
      </c>
      <c r="B3100" s="319" t="s">
        <v>3661</v>
      </c>
      <c r="C3100" s="319" t="s">
        <v>9092</v>
      </c>
    </row>
    <row r="3101" spans="1:3" ht="14.25" customHeight="1" x14ac:dyDescent="0.25">
      <c r="A3101" s="319">
        <v>7991</v>
      </c>
      <c r="B3101" s="319" t="s">
        <v>4577</v>
      </c>
      <c r="C3101" s="319" t="s">
        <v>9092</v>
      </c>
    </row>
    <row r="3102" spans="1:3" ht="14.25" customHeight="1" x14ac:dyDescent="0.25">
      <c r="A3102" s="319">
        <v>7992</v>
      </c>
      <c r="B3102" s="319" t="s">
        <v>4578</v>
      </c>
      <c r="C3102" s="319" t="s">
        <v>9092</v>
      </c>
    </row>
    <row r="3103" spans="1:3" ht="14.25" customHeight="1" x14ac:dyDescent="0.25">
      <c r="A3103" s="319">
        <v>7993</v>
      </c>
      <c r="B3103" s="319" t="s">
        <v>4579</v>
      </c>
      <c r="C3103" s="319" t="s">
        <v>9081</v>
      </c>
    </row>
    <row r="3104" spans="1:3" ht="14.25" customHeight="1" x14ac:dyDescent="0.25">
      <c r="A3104" s="319">
        <v>7995</v>
      </c>
      <c r="B3104" s="319" t="s">
        <v>4580</v>
      </c>
      <c r="C3104" s="319" t="s">
        <v>9081</v>
      </c>
    </row>
    <row r="3105" spans="1:3" ht="14.25" customHeight="1" x14ac:dyDescent="0.25">
      <c r="A3105" s="319">
        <v>7996</v>
      </c>
      <c r="B3105" s="319" t="s">
        <v>4581</v>
      </c>
      <c r="C3105" s="319" t="s">
        <v>9090</v>
      </c>
    </row>
    <row r="3106" spans="1:3" ht="14.25" customHeight="1" x14ac:dyDescent="0.25">
      <c r="A3106" s="319">
        <v>7997</v>
      </c>
      <c r="B3106" s="319" t="s">
        <v>4582</v>
      </c>
      <c r="C3106" s="319" t="s">
        <v>9103</v>
      </c>
    </row>
    <row r="3107" spans="1:3" ht="14.25" customHeight="1" x14ac:dyDescent="0.25">
      <c r="A3107" s="319">
        <v>7998</v>
      </c>
      <c r="B3107" s="319" t="s">
        <v>4583</v>
      </c>
      <c r="C3107" s="319" t="s">
        <v>9092</v>
      </c>
    </row>
    <row r="3108" spans="1:3" ht="14.25" customHeight="1" x14ac:dyDescent="0.25">
      <c r="A3108" s="319">
        <v>7999</v>
      </c>
      <c r="B3108" s="319" t="s">
        <v>4584</v>
      </c>
      <c r="C3108" s="319" t="s">
        <v>9092</v>
      </c>
    </row>
    <row r="3109" spans="1:3" ht="14.25" customHeight="1" x14ac:dyDescent="0.25">
      <c r="A3109" s="319">
        <v>8000</v>
      </c>
      <c r="B3109" s="319" t="s">
        <v>4585</v>
      </c>
      <c r="C3109" s="319" t="s">
        <v>9092</v>
      </c>
    </row>
    <row r="3110" spans="1:3" ht="14.25" customHeight="1" x14ac:dyDescent="0.25">
      <c r="A3110" s="319">
        <v>8001</v>
      </c>
      <c r="B3110" s="319" t="s">
        <v>4586</v>
      </c>
      <c r="C3110" s="319" t="s">
        <v>9090</v>
      </c>
    </row>
    <row r="3111" spans="1:3" ht="14.25" customHeight="1" x14ac:dyDescent="0.25">
      <c r="A3111" s="319">
        <v>8002</v>
      </c>
      <c r="B3111" s="319" t="s">
        <v>10170</v>
      </c>
      <c r="C3111" s="319" t="s">
        <v>9920</v>
      </c>
    </row>
    <row r="3112" spans="1:3" ht="14.25" customHeight="1" x14ac:dyDescent="0.25">
      <c r="A3112" s="319">
        <v>8003</v>
      </c>
      <c r="B3112" s="319" t="s">
        <v>4587</v>
      </c>
      <c r="C3112" s="319" t="s">
        <v>9092</v>
      </c>
    </row>
    <row r="3113" spans="1:3" ht="14.25" customHeight="1" x14ac:dyDescent="0.25">
      <c r="A3113" s="319">
        <v>8004</v>
      </c>
      <c r="B3113" s="319" t="s">
        <v>3408</v>
      </c>
      <c r="C3113" s="319" t="s">
        <v>9090</v>
      </c>
    </row>
    <row r="3114" spans="1:3" ht="14.25" customHeight="1" x14ac:dyDescent="0.25">
      <c r="A3114" s="319">
        <v>8005</v>
      </c>
      <c r="B3114" s="319" t="s">
        <v>4475</v>
      </c>
      <c r="C3114" s="319" t="s">
        <v>9106</v>
      </c>
    </row>
    <row r="3115" spans="1:3" ht="14.25" customHeight="1" x14ac:dyDescent="0.25">
      <c r="A3115" s="319">
        <v>8006</v>
      </c>
      <c r="B3115" s="319" t="s">
        <v>4588</v>
      </c>
      <c r="C3115" s="319" t="s">
        <v>9091</v>
      </c>
    </row>
    <row r="3116" spans="1:3" ht="14.25" customHeight="1" x14ac:dyDescent="0.25">
      <c r="A3116" s="319">
        <v>8007</v>
      </c>
      <c r="B3116" s="319" t="s">
        <v>4589</v>
      </c>
      <c r="C3116" s="319" t="s">
        <v>9920</v>
      </c>
    </row>
    <row r="3117" spans="1:3" ht="14.25" customHeight="1" x14ac:dyDescent="0.25">
      <c r="A3117" s="319">
        <v>8008</v>
      </c>
      <c r="B3117" s="319" t="s">
        <v>10171</v>
      </c>
      <c r="C3117" s="319" t="s">
        <v>9920</v>
      </c>
    </row>
    <row r="3118" spans="1:3" ht="14.25" customHeight="1" x14ac:dyDescent="0.25">
      <c r="A3118" s="319">
        <v>8009</v>
      </c>
      <c r="B3118" s="319" t="s">
        <v>4590</v>
      </c>
      <c r="C3118" s="319" t="s">
        <v>9091</v>
      </c>
    </row>
    <row r="3119" spans="1:3" ht="14.25" customHeight="1" x14ac:dyDescent="0.25">
      <c r="A3119" s="319">
        <v>8010</v>
      </c>
      <c r="B3119" s="319" t="s">
        <v>10172</v>
      </c>
      <c r="C3119" s="319" t="s">
        <v>9920</v>
      </c>
    </row>
    <row r="3120" spans="1:3" ht="14.25" customHeight="1" x14ac:dyDescent="0.25">
      <c r="A3120" s="319">
        <v>8011</v>
      </c>
      <c r="B3120" s="319" t="s">
        <v>10173</v>
      </c>
      <c r="C3120" s="319" t="s">
        <v>9920</v>
      </c>
    </row>
    <row r="3121" spans="1:3" ht="14.25" customHeight="1" x14ac:dyDescent="0.25">
      <c r="A3121" s="319">
        <v>8012</v>
      </c>
      <c r="B3121" s="319" t="s">
        <v>4591</v>
      </c>
      <c r="C3121" s="319" t="s">
        <v>9092</v>
      </c>
    </row>
    <row r="3122" spans="1:3" ht="14.25" customHeight="1" x14ac:dyDescent="0.25">
      <c r="A3122" s="319">
        <v>8013</v>
      </c>
      <c r="B3122" s="319" t="s">
        <v>10174</v>
      </c>
      <c r="C3122" s="319" t="s">
        <v>9920</v>
      </c>
    </row>
    <row r="3123" spans="1:3" ht="14.25" customHeight="1" x14ac:dyDescent="0.25">
      <c r="A3123" s="319">
        <v>8015</v>
      </c>
      <c r="B3123" s="319" t="s">
        <v>4592</v>
      </c>
      <c r="C3123" s="319" t="s">
        <v>9092</v>
      </c>
    </row>
    <row r="3124" spans="1:3" ht="14.25" customHeight="1" x14ac:dyDescent="0.25">
      <c r="A3124" s="319">
        <v>8016</v>
      </c>
      <c r="B3124" s="319" t="s">
        <v>4593</v>
      </c>
      <c r="C3124" s="319" t="s">
        <v>9092</v>
      </c>
    </row>
    <row r="3125" spans="1:3" ht="14.25" customHeight="1" x14ac:dyDescent="0.25">
      <c r="A3125" s="319">
        <v>8018</v>
      </c>
      <c r="B3125" s="319" t="s">
        <v>4594</v>
      </c>
      <c r="C3125" s="319" t="s">
        <v>9091</v>
      </c>
    </row>
    <row r="3126" spans="1:3" ht="14.25" customHeight="1" x14ac:dyDescent="0.25">
      <c r="A3126" s="319">
        <v>8019</v>
      </c>
      <c r="B3126" s="319" t="s">
        <v>4595</v>
      </c>
      <c r="C3126" s="319" t="s">
        <v>9092</v>
      </c>
    </row>
    <row r="3127" spans="1:3" ht="14.25" customHeight="1" x14ac:dyDescent="0.25">
      <c r="A3127" s="319">
        <v>8020</v>
      </c>
      <c r="B3127" s="319" t="s">
        <v>4596</v>
      </c>
      <c r="C3127" s="319" t="s">
        <v>9092</v>
      </c>
    </row>
    <row r="3128" spans="1:3" ht="14.25" customHeight="1" x14ac:dyDescent="0.25">
      <c r="A3128" s="319">
        <v>8021</v>
      </c>
      <c r="B3128" s="319" t="s">
        <v>4597</v>
      </c>
      <c r="C3128" s="319" t="s">
        <v>9081</v>
      </c>
    </row>
    <row r="3129" spans="1:3" ht="14.25" customHeight="1" x14ac:dyDescent="0.25">
      <c r="A3129" s="319">
        <v>8022</v>
      </c>
      <c r="B3129" s="319" t="s">
        <v>4598</v>
      </c>
      <c r="C3129" s="319" t="s">
        <v>9092</v>
      </c>
    </row>
    <row r="3130" spans="1:3" ht="14.25" customHeight="1" x14ac:dyDescent="0.25">
      <c r="A3130" s="319">
        <v>8023</v>
      </c>
      <c r="B3130" s="319" t="s">
        <v>10175</v>
      </c>
      <c r="C3130" s="319" t="s">
        <v>9920</v>
      </c>
    </row>
    <row r="3131" spans="1:3" ht="14.25" customHeight="1" x14ac:dyDescent="0.25">
      <c r="A3131" s="319">
        <v>8024</v>
      </c>
      <c r="B3131" s="319" t="s">
        <v>4599</v>
      </c>
      <c r="C3131" s="319" t="s">
        <v>9092</v>
      </c>
    </row>
    <row r="3132" spans="1:3" ht="14.25" customHeight="1" x14ac:dyDescent="0.25">
      <c r="A3132" s="319">
        <v>8025</v>
      </c>
      <c r="B3132" s="319" t="s">
        <v>4600</v>
      </c>
      <c r="C3132" s="319" t="s">
        <v>9092</v>
      </c>
    </row>
    <row r="3133" spans="1:3" ht="14.25" customHeight="1" x14ac:dyDescent="0.25">
      <c r="A3133" s="319">
        <v>8026</v>
      </c>
      <c r="B3133" s="319" t="s">
        <v>4601</v>
      </c>
      <c r="C3133" s="319" t="s">
        <v>9092</v>
      </c>
    </row>
    <row r="3134" spans="1:3" ht="14.25" customHeight="1" x14ac:dyDescent="0.25">
      <c r="A3134" s="319">
        <v>8027</v>
      </c>
      <c r="B3134" s="319" t="s">
        <v>4602</v>
      </c>
      <c r="C3134" s="319" t="s">
        <v>9090</v>
      </c>
    </row>
    <row r="3135" spans="1:3" ht="14.25" customHeight="1" x14ac:dyDescent="0.25">
      <c r="A3135" s="319">
        <v>8028</v>
      </c>
      <c r="B3135" s="319" t="s">
        <v>4603</v>
      </c>
      <c r="C3135" s="319" t="s">
        <v>9092</v>
      </c>
    </row>
    <row r="3136" spans="1:3" ht="14.25" customHeight="1" x14ac:dyDescent="0.25">
      <c r="A3136" s="319">
        <v>8029</v>
      </c>
      <c r="B3136" s="319" t="s">
        <v>4074</v>
      </c>
      <c r="C3136" s="319" t="s">
        <v>9092</v>
      </c>
    </row>
    <row r="3137" spans="1:3" ht="14.25" customHeight="1" x14ac:dyDescent="0.25">
      <c r="A3137" s="319">
        <v>8030</v>
      </c>
      <c r="B3137" s="319" t="s">
        <v>4604</v>
      </c>
      <c r="C3137" s="319" t="s">
        <v>9092</v>
      </c>
    </row>
    <row r="3138" spans="1:3" ht="14.25" customHeight="1" x14ac:dyDescent="0.25">
      <c r="A3138" s="319">
        <v>8031</v>
      </c>
      <c r="B3138" s="319" t="s">
        <v>4605</v>
      </c>
      <c r="C3138" s="319" t="s">
        <v>9092</v>
      </c>
    </row>
    <row r="3139" spans="1:3" ht="14.25" customHeight="1" x14ac:dyDescent="0.25">
      <c r="A3139" s="319">
        <v>8032</v>
      </c>
      <c r="B3139" s="319" t="s">
        <v>4606</v>
      </c>
      <c r="C3139" s="319" t="s">
        <v>9092</v>
      </c>
    </row>
    <row r="3140" spans="1:3" ht="14.25" customHeight="1" x14ac:dyDescent="0.25">
      <c r="A3140" s="319">
        <v>8033</v>
      </c>
      <c r="B3140" s="319" t="s">
        <v>4607</v>
      </c>
      <c r="C3140" s="319" t="s">
        <v>9090</v>
      </c>
    </row>
    <row r="3141" spans="1:3" ht="14.25" customHeight="1" x14ac:dyDescent="0.25">
      <c r="A3141" s="319">
        <v>8034</v>
      </c>
      <c r="B3141" s="319" t="s">
        <v>4608</v>
      </c>
      <c r="C3141" s="319" t="s">
        <v>9092</v>
      </c>
    </row>
    <row r="3142" spans="1:3" ht="14.25" customHeight="1" x14ac:dyDescent="0.25">
      <c r="A3142" s="319">
        <v>8035</v>
      </c>
      <c r="B3142" s="319" t="s">
        <v>4609</v>
      </c>
      <c r="C3142" s="319" t="s">
        <v>9092</v>
      </c>
    </row>
    <row r="3143" spans="1:3" ht="14.25" customHeight="1" x14ac:dyDescent="0.25">
      <c r="A3143" s="319">
        <v>8036</v>
      </c>
      <c r="B3143" s="319" t="s">
        <v>4610</v>
      </c>
      <c r="C3143" s="319" t="s">
        <v>9090</v>
      </c>
    </row>
    <row r="3144" spans="1:3" ht="14.25" customHeight="1" x14ac:dyDescent="0.25">
      <c r="A3144" s="319">
        <v>8037</v>
      </c>
      <c r="B3144" s="319" t="s">
        <v>10176</v>
      </c>
      <c r="C3144" s="319" t="s">
        <v>9920</v>
      </c>
    </row>
    <row r="3145" spans="1:3" ht="14.25" customHeight="1" x14ac:dyDescent="0.25">
      <c r="A3145" s="319">
        <v>8038</v>
      </c>
      <c r="B3145" s="319" t="s">
        <v>4611</v>
      </c>
      <c r="C3145" s="319" t="s">
        <v>9092</v>
      </c>
    </row>
    <row r="3146" spans="1:3" ht="14.25" customHeight="1" x14ac:dyDescent="0.25">
      <c r="A3146" s="319">
        <v>8039</v>
      </c>
      <c r="B3146" s="319" t="s">
        <v>4612</v>
      </c>
      <c r="C3146" s="319" t="s">
        <v>9092</v>
      </c>
    </row>
    <row r="3147" spans="1:3" ht="14.25" customHeight="1" x14ac:dyDescent="0.25">
      <c r="A3147" s="319">
        <v>8040</v>
      </c>
      <c r="B3147" s="319" t="s">
        <v>4613</v>
      </c>
      <c r="C3147" s="319" t="s">
        <v>9092</v>
      </c>
    </row>
    <row r="3148" spans="1:3" ht="14.25" customHeight="1" x14ac:dyDescent="0.25">
      <c r="A3148" s="319">
        <v>8041</v>
      </c>
      <c r="B3148" s="319" t="s">
        <v>4614</v>
      </c>
      <c r="C3148" s="319" t="s">
        <v>9092</v>
      </c>
    </row>
    <row r="3149" spans="1:3" ht="14.25" customHeight="1" x14ac:dyDescent="0.25">
      <c r="A3149" s="319">
        <v>8042</v>
      </c>
      <c r="B3149" s="319" t="s">
        <v>4615</v>
      </c>
      <c r="C3149" s="319" t="s">
        <v>9092</v>
      </c>
    </row>
    <row r="3150" spans="1:3" ht="14.25" customHeight="1" x14ac:dyDescent="0.25">
      <c r="A3150" s="319">
        <v>8043</v>
      </c>
      <c r="B3150" s="319" t="s">
        <v>4616</v>
      </c>
      <c r="C3150" s="319" t="s">
        <v>9920</v>
      </c>
    </row>
    <row r="3151" spans="1:3" ht="14.25" customHeight="1" x14ac:dyDescent="0.25">
      <c r="A3151" s="319">
        <v>8044</v>
      </c>
      <c r="B3151" s="319" t="s">
        <v>10177</v>
      </c>
      <c r="C3151" s="319" t="s">
        <v>9920</v>
      </c>
    </row>
    <row r="3152" spans="1:3" ht="14.25" customHeight="1" x14ac:dyDescent="0.25">
      <c r="A3152" s="319">
        <v>8045</v>
      </c>
      <c r="B3152" s="319" t="s">
        <v>4617</v>
      </c>
      <c r="C3152" s="319" t="s">
        <v>9090</v>
      </c>
    </row>
    <row r="3153" spans="1:3" ht="14.25" customHeight="1" x14ac:dyDescent="0.25">
      <c r="A3153" s="319">
        <v>8046</v>
      </c>
      <c r="B3153" s="319" t="s">
        <v>4618</v>
      </c>
      <c r="C3153" s="319" t="s">
        <v>9920</v>
      </c>
    </row>
    <row r="3154" spans="1:3" ht="14.25" customHeight="1" x14ac:dyDescent="0.25">
      <c r="A3154" s="319">
        <v>8047</v>
      </c>
      <c r="B3154" s="319" t="s">
        <v>10178</v>
      </c>
      <c r="C3154" s="319" t="s">
        <v>9920</v>
      </c>
    </row>
    <row r="3155" spans="1:3" ht="14.25" customHeight="1" x14ac:dyDescent="0.25">
      <c r="A3155" s="319">
        <v>8048</v>
      </c>
      <c r="B3155" s="319" t="s">
        <v>3427</v>
      </c>
      <c r="C3155" s="319" t="s">
        <v>9920</v>
      </c>
    </row>
    <row r="3156" spans="1:3" ht="14.25" customHeight="1" x14ac:dyDescent="0.25">
      <c r="A3156" s="319">
        <v>8049</v>
      </c>
      <c r="B3156" s="319" t="s">
        <v>10179</v>
      </c>
      <c r="C3156" s="319" t="s">
        <v>9920</v>
      </c>
    </row>
    <row r="3157" spans="1:3" ht="14.25" customHeight="1" x14ac:dyDescent="0.25">
      <c r="A3157" s="319">
        <v>8050</v>
      </c>
      <c r="B3157" s="319" t="s">
        <v>4619</v>
      </c>
      <c r="C3157" s="319" t="s">
        <v>9091</v>
      </c>
    </row>
    <row r="3158" spans="1:3" ht="14.25" customHeight="1" x14ac:dyDescent="0.25">
      <c r="A3158" s="319">
        <v>8051</v>
      </c>
      <c r="B3158" s="319" t="s">
        <v>10180</v>
      </c>
      <c r="C3158" s="319" t="s">
        <v>9920</v>
      </c>
    </row>
    <row r="3159" spans="1:3" ht="14.25" customHeight="1" x14ac:dyDescent="0.25">
      <c r="A3159" s="319">
        <v>8052</v>
      </c>
      <c r="B3159" s="319" t="s">
        <v>4620</v>
      </c>
      <c r="C3159" s="319" t="s">
        <v>9090</v>
      </c>
    </row>
    <row r="3160" spans="1:3" ht="14.25" customHeight="1" x14ac:dyDescent="0.25">
      <c r="A3160" s="319">
        <v>8053</v>
      </c>
      <c r="B3160" s="319" t="s">
        <v>4621</v>
      </c>
      <c r="C3160" s="319" t="s">
        <v>9920</v>
      </c>
    </row>
    <row r="3161" spans="1:3" ht="14.25" customHeight="1" x14ac:dyDescent="0.25">
      <c r="A3161" s="319">
        <v>8054</v>
      </c>
      <c r="B3161" s="319" t="s">
        <v>4622</v>
      </c>
      <c r="C3161" s="319" t="s">
        <v>9092</v>
      </c>
    </row>
    <row r="3162" spans="1:3" ht="14.25" customHeight="1" x14ac:dyDescent="0.25">
      <c r="A3162" s="319">
        <v>8055</v>
      </c>
      <c r="B3162" s="319" t="s">
        <v>4623</v>
      </c>
      <c r="C3162" s="319" t="s">
        <v>9091</v>
      </c>
    </row>
    <row r="3163" spans="1:3" ht="14.25" customHeight="1" x14ac:dyDescent="0.25">
      <c r="A3163" s="319">
        <v>8056</v>
      </c>
      <c r="B3163" s="319" t="s">
        <v>4624</v>
      </c>
      <c r="C3163" s="319" t="s">
        <v>9092</v>
      </c>
    </row>
    <row r="3164" spans="1:3" ht="14.25" customHeight="1" x14ac:dyDescent="0.25">
      <c r="A3164" s="319">
        <v>8057</v>
      </c>
      <c r="B3164" s="319" t="s">
        <v>3428</v>
      </c>
      <c r="C3164" s="319" t="s">
        <v>9090</v>
      </c>
    </row>
    <row r="3165" spans="1:3" ht="14.25" customHeight="1" x14ac:dyDescent="0.25">
      <c r="A3165" s="319">
        <v>8058</v>
      </c>
      <c r="B3165" s="319" t="s">
        <v>4625</v>
      </c>
      <c r="C3165" s="319" t="s">
        <v>9091</v>
      </c>
    </row>
    <row r="3166" spans="1:3" ht="14.25" customHeight="1" x14ac:dyDescent="0.25">
      <c r="A3166" s="319">
        <v>8059</v>
      </c>
      <c r="B3166" s="319" t="s">
        <v>4626</v>
      </c>
      <c r="C3166" s="319" t="s">
        <v>9084</v>
      </c>
    </row>
    <row r="3167" spans="1:3" ht="14.25" customHeight="1" x14ac:dyDescent="0.25">
      <c r="A3167" s="319">
        <v>8060</v>
      </c>
      <c r="B3167" s="319" t="s">
        <v>4190</v>
      </c>
      <c r="C3167" s="319" t="s">
        <v>9920</v>
      </c>
    </row>
    <row r="3168" spans="1:3" ht="14.25" customHeight="1" x14ac:dyDescent="0.25">
      <c r="A3168" s="319">
        <v>8061</v>
      </c>
      <c r="B3168" s="319" t="s">
        <v>4627</v>
      </c>
      <c r="C3168" s="319" t="s">
        <v>9081</v>
      </c>
    </row>
    <row r="3169" spans="1:3" ht="14.25" customHeight="1" x14ac:dyDescent="0.25">
      <c r="A3169" s="319">
        <v>8062</v>
      </c>
      <c r="B3169" s="319" t="s">
        <v>1582</v>
      </c>
      <c r="C3169" s="319" t="s">
        <v>9092</v>
      </c>
    </row>
    <row r="3170" spans="1:3" ht="14.25" customHeight="1" x14ac:dyDescent="0.25">
      <c r="A3170" s="319">
        <v>8063</v>
      </c>
      <c r="B3170" s="319" t="s">
        <v>3959</v>
      </c>
      <c r="C3170" s="319" t="s">
        <v>9920</v>
      </c>
    </row>
    <row r="3171" spans="1:3" ht="14.25" customHeight="1" x14ac:dyDescent="0.25">
      <c r="A3171" s="319">
        <v>8064</v>
      </c>
      <c r="B3171" s="319" t="s">
        <v>10181</v>
      </c>
      <c r="C3171" s="319" t="s">
        <v>9920</v>
      </c>
    </row>
    <row r="3172" spans="1:3" ht="14.25" customHeight="1" x14ac:dyDescent="0.25">
      <c r="A3172" s="319">
        <v>8065</v>
      </c>
      <c r="B3172" s="319" t="s">
        <v>4628</v>
      </c>
      <c r="C3172" s="319" t="s">
        <v>9092</v>
      </c>
    </row>
    <row r="3173" spans="1:3" ht="14.25" customHeight="1" x14ac:dyDescent="0.25">
      <c r="A3173" s="319">
        <v>8066</v>
      </c>
      <c r="B3173" s="319" t="s">
        <v>4629</v>
      </c>
      <c r="C3173" s="319" t="s">
        <v>9091</v>
      </c>
    </row>
    <row r="3174" spans="1:3" ht="14.25" customHeight="1" x14ac:dyDescent="0.25">
      <c r="A3174" s="319">
        <v>8067</v>
      </c>
      <c r="B3174" s="319" t="s">
        <v>4630</v>
      </c>
      <c r="C3174" s="319" t="s">
        <v>9092</v>
      </c>
    </row>
    <row r="3175" spans="1:3" ht="14.25" customHeight="1" x14ac:dyDescent="0.25">
      <c r="A3175" s="319">
        <v>8068</v>
      </c>
      <c r="B3175" s="319" t="s">
        <v>3357</v>
      </c>
      <c r="C3175" s="319" t="s">
        <v>9090</v>
      </c>
    </row>
    <row r="3176" spans="1:3" ht="14.25" customHeight="1" x14ac:dyDescent="0.25">
      <c r="A3176" s="319">
        <v>8069</v>
      </c>
      <c r="B3176" s="319" t="s">
        <v>10182</v>
      </c>
      <c r="C3176" s="319" t="s">
        <v>9920</v>
      </c>
    </row>
    <row r="3177" spans="1:3" ht="14.25" customHeight="1" x14ac:dyDescent="0.25">
      <c r="A3177" s="319">
        <v>8070</v>
      </c>
      <c r="B3177" s="319" t="s">
        <v>4631</v>
      </c>
      <c r="C3177" s="319" t="s">
        <v>9092</v>
      </c>
    </row>
    <row r="3178" spans="1:3" ht="14.25" customHeight="1" x14ac:dyDescent="0.25">
      <c r="A3178" s="319">
        <v>8071</v>
      </c>
      <c r="B3178" s="319" t="s">
        <v>4632</v>
      </c>
      <c r="C3178" s="319" t="s">
        <v>9090</v>
      </c>
    </row>
    <row r="3179" spans="1:3" ht="14.25" customHeight="1" x14ac:dyDescent="0.25">
      <c r="A3179" s="319">
        <v>8072</v>
      </c>
      <c r="B3179" s="319" t="s">
        <v>4633</v>
      </c>
      <c r="C3179" s="319" t="s">
        <v>9091</v>
      </c>
    </row>
    <row r="3180" spans="1:3" ht="14.25" customHeight="1" x14ac:dyDescent="0.25">
      <c r="A3180" s="319">
        <v>8073</v>
      </c>
      <c r="B3180" s="319" t="s">
        <v>4634</v>
      </c>
      <c r="C3180" s="319" t="s">
        <v>9081</v>
      </c>
    </row>
    <row r="3181" spans="1:3" ht="14.25" customHeight="1" x14ac:dyDescent="0.25">
      <c r="A3181" s="319">
        <v>8074</v>
      </c>
      <c r="B3181" s="319" t="s">
        <v>4635</v>
      </c>
      <c r="C3181" s="319" t="s">
        <v>9091</v>
      </c>
    </row>
    <row r="3182" spans="1:3" ht="14.25" customHeight="1" x14ac:dyDescent="0.25">
      <c r="A3182" s="319">
        <v>8075</v>
      </c>
      <c r="B3182" s="319" t="s">
        <v>4636</v>
      </c>
      <c r="C3182" s="319" t="s">
        <v>9920</v>
      </c>
    </row>
    <row r="3183" spans="1:3" ht="14.25" customHeight="1" x14ac:dyDescent="0.25">
      <c r="A3183" s="319">
        <v>8076</v>
      </c>
      <c r="B3183" s="319" t="s">
        <v>4637</v>
      </c>
      <c r="C3183" s="319" t="s">
        <v>9081</v>
      </c>
    </row>
    <row r="3184" spans="1:3" ht="14.25" customHeight="1" x14ac:dyDescent="0.25">
      <c r="A3184" s="319">
        <v>8077</v>
      </c>
      <c r="B3184" s="319" t="s">
        <v>4638</v>
      </c>
      <c r="C3184" s="319" t="s">
        <v>9091</v>
      </c>
    </row>
    <row r="3185" spans="1:3" ht="14.25" customHeight="1" x14ac:dyDescent="0.25">
      <c r="A3185" s="319">
        <v>8078</v>
      </c>
      <c r="B3185" s="319" t="s">
        <v>4639</v>
      </c>
      <c r="C3185" s="319" t="s">
        <v>9092</v>
      </c>
    </row>
    <row r="3186" spans="1:3" ht="14.25" customHeight="1" x14ac:dyDescent="0.25">
      <c r="A3186" s="319">
        <v>8079</v>
      </c>
      <c r="B3186" s="319" t="s">
        <v>4640</v>
      </c>
      <c r="C3186" s="319" t="s">
        <v>9091</v>
      </c>
    </row>
    <row r="3187" spans="1:3" ht="14.25" customHeight="1" x14ac:dyDescent="0.25">
      <c r="A3187" s="319">
        <v>8080</v>
      </c>
      <c r="B3187" s="319" t="s">
        <v>4641</v>
      </c>
      <c r="C3187" s="319" t="s">
        <v>9091</v>
      </c>
    </row>
    <row r="3188" spans="1:3" ht="14.25" customHeight="1" x14ac:dyDescent="0.25">
      <c r="A3188" s="319">
        <v>8081</v>
      </c>
      <c r="B3188" s="319" t="s">
        <v>4640</v>
      </c>
      <c r="C3188" s="319" t="s">
        <v>9091</v>
      </c>
    </row>
    <row r="3189" spans="1:3" ht="14.25" customHeight="1" x14ac:dyDescent="0.25">
      <c r="A3189" s="319">
        <v>8082</v>
      </c>
      <c r="B3189" s="319" t="s">
        <v>4642</v>
      </c>
      <c r="C3189" s="319" t="s">
        <v>9092</v>
      </c>
    </row>
    <row r="3190" spans="1:3" ht="14.25" customHeight="1" x14ac:dyDescent="0.25">
      <c r="A3190" s="319">
        <v>8083</v>
      </c>
      <c r="B3190" s="319" t="s">
        <v>4643</v>
      </c>
      <c r="C3190" s="319" t="s">
        <v>9090</v>
      </c>
    </row>
    <row r="3191" spans="1:3" ht="14.25" customHeight="1" x14ac:dyDescent="0.25">
      <c r="A3191" s="319">
        <v>8084</v>
      </c>
      <c r="B3191" s="319" t="s">
        <v>4644</v>
      </c>
      <c r="C3191" s="319" t="s">
        <v>9090</v>
      </c>
    </row>
    <row r="3192" spans="1:3" ht="14.25" customHeight="1" x14ac:dyDescent="0.25">
      <c r="A3192" s="319">
        <v>8085</v>
      </c>
      <c r="B3192" s="319" t="s">
        <v>4645</v>
      </c>
      <c r="C3192" s="319" t="s">
        <v>9091</v>
      </c>
    </row>
    <row r="3193" spans="1:3" ht="14.25" customHeight="1" x14ac:dyDescent="0.25">
      <c r="A3193" s="319">
        <v>8087</v>
      </c>
      <c r="B3193" s="319" t="s">
        <v>10183</v>
      </c>
      <c r="C3193" s="319" t="s">
        <v>9920</v>
      </c>
    </row>
    <row r="3194" spans="1:3" ht="14.25" customHeight="1" x14ac:dyDescent="0.25">
      <c r="A3194" s="319">
        <v>8088</v>
      </c>
      <c r="B3194" s="319" t="s">
        <v>4646</v>
      </c>
      <c r="C3194" s="319" t="s">
        <v>9092</v>
      </c>
    </row>
    <row r="3195" spans="1:3" ht="14.25" customHeight="1" x14ac:dyDescent="0.25">
      <c r="A3195" s="319">
        <v>8089</v>
      </c>
      <c r="B3195" s="319" t="s">
        <v>10184</v>
      </c>
      <c r="C3195" s="319" t="s">
        <v>9920</v>
      </c>
    </row>
    <row r="3196" spans="1:3" ht="14.25" customHeight="1" x14ac:dyDescent="0.25">
      <c r="A3196" s="319">
        <v>8090</v>
      </c>
      <c r="B3196" s="319" t="s">
        <v>4647</v>
      </c>
      <c r="C3196" s="319" t="s">
        <v>9092</v>
      </c>
    </row>
    <row r="3197" spans="1:3" ht="14.25" customHeight="1" x14ac:dyDescent="0.25">
      <c r="A3197" s="319">
        <v>8091</v>
      </c>
      <c r="B3197" s="319" t="s">
        <v>4648</v>
      </c>
      <c r="C3197" s="319" t="s">
        <v>9092</v>
      </c>
    </row>
    <row r="3198" spans="1:3" ht="14.25" customHeight="1" x14ac:dyDescent="0.25">
      <c r="A3198" s="319">
        <v>8092</v>
      </c>
      <c r="B3198" s="319" t="s">
        <v>4649</v>
      </c>
      <c r="C3198" s="319" t="s">
        <v>9090</v>
      </c>
    </row>
    <row r="3199" spans="1:3" ht="14.25" customHeight="1" x14ac:dyDescent="0.25">
      <c r="A3199" s="319">
        <v>8093</v>
      </c>
      <c r="B3199" s="319" t="s">
        <v>10184</v>
      </c>
      <c r="C3199" s="319" t="s">
        <v>9092</v>
      </c>
    </row>
    <row r="3200" spans="1:3" ht="14.25" customHeight="1" x14ac:dyDescent="0.25">
      <c r="A3200" s="319">
        <v>8094</v>
      </c>
      <c r="B3200" s="319" t="s">
        <v>4650</v>
      </c>
      <c r="C3200" s="319" t="s">
        <v>9092</v>
      </c>
    </row>
    <row r="3201" spans="1:3" ht="14.25" customHeight="1" x14ac:dyDescent="0.25">
      <c r="A3201" s="319">
        <v>8095</v>
      </c>
      <c r="B3201" s="319" t="s">
        <v>10185</v>
      </c>
      <c r="C3201" s="319" t="s">
        <v>9920</v>
      </c>
    </row>
    <row r="3202" spans="1:3" ht="14.25" customHeight="1" x14ac:dyDescent="0.25">
      <c r="A3202" s="319">
        <v>8096</v>
      </c>
      <c r="B3202" s="319" t="s">
        <v>4651</v>
      </c>
      <c r="C3202" s="319" t="s">
        <v>9091</v>
      </c>
    </row>
    <row r="3203" spans="1:3" ht="14.25" customHeight="1" x14ac:dyDescent="0.25">
      <c r="A3203" s="319">
        <v>8097</v>
      </c>
      <c r="B3203" s="319" t="s">
        <v>4652</v>
      </c>
      <c r="C3203" s="319" t="s">
        <v>9091</v>
      </c>
    </row>
    <row r="3204" spans="1:3" ht="14.25" customHeight="1" x14ac:dyDescent="0.25">
      <c r="A3204" s="319">
        <v>8098</v>
      </c>
      <c r="B3204" s="319" t="s">
        <v>4640</v>
      </c>
      <c r="C3204" s="319" t="s">
        <v>9091</v>
      </c>
    </row>
    <row r="3205" spans="1:3" ht="14.25" customHeight="1" x14ac:dyDescent="0.25">
      <c r="A3205" s="319">
        <v>8099</v>
      </c>
      <c r="B3205" s="319" t="s">
        <v>4653</v>
      </c>
      <c r="C3205" s="319" t="s">
        <v>9092</v>
      </c>
    </row>
    <row r="3206" spans="1:3" ht="14.25" customHeight="1" x14ac:dyDescent="0.25">
      <c r="A3206" s="319">
        <v>8100</v>
      </c>
      <c r="B3206" s="319" t="s">
        <v>4654</v>
      </c>
      <c r="C3206" s="319" t="s">
        <v>9091</v>
      </c>
    </row>
    <row r="3207" spans="1:3" ht="14.25" customHeight="1" x14ac:dyDescent="0.25">
      <c r="A3207" s="319">
        <v>8101</v>
      </c>
      <c r="B3207" s="319" t="s">
        <v>4655</v>
      </c>
      <c r="C3207" s="319" t="s">
        <v>9092</v>
      </c>
    </row>
    <row r="3208" spans="1:3" ht="14.25" customHeight="1" x14ac:dyDescent="0.25">
      <c r="A3208" s="319">
        <v>8102</v>
      </c>
      <c r="B3208" s="319" t="s">
        <v>4656</v>
      </c>
      <c r="C3208" s="319" t="s">
        <v>9091</v>
      </c>
    </row>
    <row r="3209" spans="1:3" ht="14.25" customHeight="1" x14ac:dyDescent="0.25">
      <c r="A3209" s="319">
        <v>8103</v>
      </c>
      <c r="B3209" s="319" t="s">
        <v>4657</v>
      </c>
      <c r="C3209" s="319" t="s">
        <v>9091</v>
      </c>
    </row>
    <row r="3210" spans="1:3" ht="14.25" customHeight="1" x14ac:dyDescent="0.25">
      <c r="A3210" s="319">
        <v>8104</v>
      </c>
      <c r="B3210" s="319" t="s">
        <v>9564</v>
      </c>
      <c r="C3210" s="319" t="s">
        <v>9091</v>
      </c>
    </row>
    <row r="3211" spans="1:3" ht="14.25" customHeight="1" x14ac:dyDescent="0.25">
      <c r="A3211" s="319">
        <v>8105</v>
      </c>
      <c r="B3211" s="319" t="s">
        <v>4658</v>
      </c>
      <c r="C3211" s="319" t="s">
        <v>9091</v>
      </c>
    </row>
    <row r="3212" spans="1:3" ht="14.25" customHeight="1" x14ac:dyDescent="0.25">
      <c r="A3212" s="319">
        <v>8106</v>
      </c>
      <c r="B3212" s="319" t="s">
        <v>4659</v>
      </c>
      <c r="C3212" s="319" t="s">
        <v>9091</v>
      </c>
    </row>
    <row r="3213" spans="1:3" ht="14.25" customHeight="1" x14ac:dyDescent="0.25">
      <c r="A3213" s="319">
        <v>8107</v>
      </c>
      <c r="B3213" s="319" t="s">
        <v>4660</v>
      </c>
      <c r="C3213" s="319" t="s">
        <v>9091</v>
      </c>
    </row>
    <row r="3214" spans="1:3" ht="14.25" customHeight="1" x14ac:dyDescent="0.25">
      <c r="A3214" s="319">
        <v>8108</v>
      </c>
      <c r="B3214" s="319" t="s">
        <v>4661</v>
      </c>
      <c r="C3214" s="319" t="s">
        <v>9091</v>
      </c>
    </row>
    <row r="3215" spans="1:3" ht="14.25" customHeight="1" x14ac:dyDescent="0.25">
      <c r="A3215" s="319">
        <v>8109</v>
      </c>
      <c r="B3215" s="319" t="s">
        <v>4662</v>
      </c>
      <c r="C3215" s="319" t="s">
        <v>9091</v>
      </c>
    </row>
    <row r="3216" spans="1:3" ht="14.25" customHeight="1" x14ac:dyDescent="0.25">
      <c r="A3216" s="319">
        <v>8110</v>
      </c>
      <c r="B3216" s="319" t="s">
        <v>4663</v>
      </c>
      <c r="C3216" s="319" t="s">
        <v>9092</v>
      </c>
    </row>
    <row r="3217" spans="1:3" ht="14.25" customHeight="1" x14ac:dyDescent="0.25">
      <c r="A3217" s="319">
        <v>8111</v>
      </c>
      <c r="B3217" s="319" t="s">
        <v>4664</v>
      </c>
      <c r="C3217" s="319" t="s">
        <v>9081</v>
      </c>
    </row>
    <row r="3218" spans="1:3" ht="14.25" customHeight="1" x14ac:dyDescent="0.25">
      <c r="A3218" s="319">
        <v>8112</v>
      </c>
      <c r="B3218" s="319" t="s">
        <v>4665</v>
      </c>
      <c r="C3218" s="319" t="s">
        <v>9091</v>
      </c>
    </row>
    <row r="3219" spans="1:3" ht="14.25" customHeight="1" x14ac:dyDescent="0.25">
      <c r="A3219" s="319">
        <v>8113</v>
      </c>
      <c r="B3219" s="319" t="s">
        <v>4666</v>
      </c>
      <c r="C3219" s="319" t="s">
        <v>9091</v>
      </c>
    </row>
    <row r="3220" spans="1:3" ht="14.25" customHeight="1" x14ac:dyDescent="0.25">
      <c r="A3220" s="319">
        <v>8114</v>
      </c>
      <c r="B3220" s="319" t="s">
        <v>4667</v>
      </c>
      <c r="C3220" s="319" t="s">
        <v>9090</v>
      </c>
    </row>
    <row r="3221" spans="1:3" ht="14.25" customHeight="1" x14ac:dyDescent="0.25">
      <c r="A3221" s="319">
        <v>8115</v>
      </c>
      <c r="B3221" s="319" t="s">
        <v>4668</v>
      </c>
      <c r="C3221" s="319" t="s">
        <v>9081</v>
      </c>
    </row>
    <row r="3222" spans="1:3" ht="14.25" customHeight="1" x14ac:dyDescent="0.25">
      <c r="A3222" s="319">
        <v>8116</v>
      </c>
      <c r="B3222" s="319" t="s">
        <v>4669</v>
      </c>
      <c r="C3222" s="319" t="s">
        <v>9081</v>
      </c>
    </row>
    <row r="3223" spans="1:3" ht="14.25" customHeight="1" x14ac:dyDescent="0.25">
      <c r="A3223" s="319">
        <v>8117</v>
      </c>
      <c r="B3223" s="319" t="s">
        <v>4670</v>
      </c>
      <c r="C3223" s="319" t="s">
        <v>9091</v>
      </c>
    </row>
    <row r="3224" spans="1:3" ht="14.25" customHeight="1" x14ac:dyDescent="0.25">
      <c r="A3224" s="319">
        <v>8118</v>
      </c>
      <c r="B3224" s="319" t="s">
        <v>4671</v>
      </c>
      <c r="C3224" s="319" t="s">
        <v>9091</v>
      </c>
    </row>
    <row r="3225" spans="1:3" ht="14.25" customHeight="1" x14ac:dyDescent="0.25">
      <c r="A3225" s="319">
        <v>8119</v>
      </c>
      <c r="B3225" s="319" t="s">
        <v>4672</v>
      </c>
      <c r="C3225" s="319" t="s">
        <v>9091</v>
      </c>
    </row>
    <row r="3226" spans="1:3" ht="14.25" customHeight="1" x14ac:dyDescent="0.25">
      <c r="A3226" s="319">
        <v>8121</v>
      </c>
      <c r="B3226" s="319" t="s">
        <v>4673</v>
      </c>
      <c r="C3226" s="319" t="s">
        <v>9091</v>
      </c>
    </row>
    <row r="3227" spans="1:3" ht="14.25" customHeight="1" x14ac:dyDescent="0.25">
      <c r="A3227" s="319">
        <v>8122</v>
      </c>
      <c r="B3227" s="319" t="s">
        <v>4674</v>
      </c>
      <c r="C3227" s="319" t="s">
        <v>9090</v>
      </c>
    </row>
    <row r="3228" spans="1:3" ht="14.25" customHeight="1" x14ac:dyDescent="0.25">
      <c r="A3228" s="319">
        <v>8123</v>
      </c>
      <c r="B3228" s="319" t="s">
        <v>4675</v>
      </c>
      <c r="C3228" s="319" t="s">
        <v>9092</v>
      </c>
    </row>
    <row r="3229" spans="1:3" ht="14.25" customHeight="1" x14ac:dyDescent="0.25">
      <c r="A3229" s="319">
        <v>8124</v>
      </c>
      <c r="B3229" s="319" t="s">
        <v>4676</v>
      </c>
      <c r="C3229" s="319" t="s">
        <v>9092</v>
      </c>
    </row>
    <row r="3230" spans="1:3" ht="14.25" customHeight="1" x14ac:dyDescent="0.25">
      <c r="A3230" s="319">
        <v>8125</v>
      </c>
      <c r="B3230" s="319" t="s">
        <v>4676</v>
      </c>
      <c r="C3230" s="319" t="s">
        <v>9090</v>
      </c>
    </row>
    <row r="3231" spans="1:3" ht="14.25" customHeight="1" x14ac:dyDescent="0.25">
      <c r="A3231" s="319">
        <v>8126</v>
      </c>
      <c r="B3231" s="319" t="s">
        <v>4677</v>
      </c>
      <c r="C3231" s="319" t="s">
        <v>9091</v>
      </c>
    </row>
    <row r="3232" spans="1:3" ht="14.25" customHeight="1" x14ac:dyDescent="0.25">
      <c r="A3232" s="319">
        <v>8127</v>
      </c>
      <c r="B3232" s="319" t="s">
        <v>4678</v>
      </c>
      <c r="C3232" s="319" t="s">
        <v>9091</v>
      </c>
    </row>
    <row r="3233" spans="1:3" ht="14.25" customHeight="1" x14ac:dyDescent="0.25">
      <c r="A3233" s="319">
        <v>8128</v>
      </c>
      <c r="B3233" s="319" t="s">
        <v>3489</v>
      </c>
      <c r="C3233" s="319" t="s">
        <v>9092</v>
      </c>
    </row>
    <row r="3234" spans="1:3" ht="14.25" customHeight="1" x14ac:dyDescent="0.25">
      <c r="A3234" s="319">
        <v>8129</v>
      </c>
      <c r="B3234" s="319" t="s">
        <v>4679</v>
      </c>
      <c r="C3234" s="319" t="s">
        <v>9092</v>
      </c>
    </row>
    <row r="3235" spans="1:3" ht="14.25" customHeight="1" x14ac:dyDescent="0.25">
      <c r="A3235" s="319">
        <v>8130</v>
      </c>
      <c r="B3235" s="319" t="s">
        <v>4680</v>
      </c>
      <c r="C3235" s="319" t="s">
        <v>9090</v>
      </c>
    </row>
    <row r="3236" spans="1:3" ht="14.25" customHeight="1" x14ac:dyDescent="0.25">
      <c r="A3236" s="319">
        <v>8131</v>
      </c>
      <c r="B3236" s="319" t="s">
        <v>4681</v>
      </c>
      <c r="C3236" s="319" t="s">
        <v>9092</v>
      </c>
    </row>
    <row r="3237" spans="1:3" ht="14.25" customHeight="1" x14ac:dyDescent="0.25">
      <c r="A3237" s="319">
        <v>8132</v>
      </c>
      <c r="B3237" s="319" t="s">
        <v>10186</v>
      </c>
      <c r="C3237" s="319" t="s">
        <v>9920</v>
      </c>
    </row>
    <row r="3238" spans="1:3" ht="14.25" customHeight="1" x14ac:dyDescent="0.25">
      <c r="A3238" s="319">
        <v>8133</v>
      </c>
      <c r="B3238" s="319" t="s">
        <v>4682</v>
      </c>
      <c r="C3238" s="319" t="s">
        <v>9081</v>
      </c>
    </row>
    <row r="3239" spans="1:3" ht="14.25" customHeight="1" x14ac:dyDescent="0.25">
      <c r="A3239" s="319">
        <v>8134</v>
      </c>
      <c r="B3239" s="319" t="s">
        <v>4683</v>
      </c>
      <c r="C3239" s="319" t="s">
        <v>9107</v>
      </c>
    </row>
    <row r="3240" spans="1:3" ht="14.25" customHeight="1" x14ac:dyDescent="0.25">
      <c r="A3240" s="319">
        <v>8135</v>
      </c>
      <c r="B3240" s="319" t="s">
        <v>3991</v>
      </c>
      <c r="C3240" s="319" t="s">
        <v>9920</v>
      </c>
    </row>
    <row r="3241" spans="1:3" ht="14.25" customHeight="1" x14ac:dyDescent="0.25">
      <c r="A3241" s="319">
        <v>8136</v>
      </c>
      <c r="B3241" s="319" t="s">
        <v>4684</v>
      </c>
      <c r="C3241" s="319" t="s">
        <v>9092</v>
      </c>
    </row>
    <row r="3242" spans="1:3" ht="14.25" customHeight="1" x14ac:dyDescent="0.25">
      <c r="A3242" s="319">
        <v>8137</v>
      </c>
      <c r="B3242" s="319" t="s">
        <v>4685</v>
      </c>
      <c r="C3242" s="319" t="s">
        <v>9920</v>
      </c>
    </row>
    <row r="3243" spans="1:3" ht="14.25" customHeight="1" x14ac:dyDescent="0.25">
      <c r="A3243" s="319">
        <v>8138</v>
      </c>
      <c r="B3243" s="319" t="s">
        <v>4686</v>
      </c>
      <c r="C3243" s="319" t="s">
        <v>9091</v>
      </c>
    </row>
    <row r="3244" spans="1:3" ht="14.25" customHeight="1" x14ac:dyDescent="0.25">
      <c r="A3244" s="319">
        <v>8139</v>
      </c>
      <c r="B3244" s="319" t="s">
        <v>4680</v>
      </c>
      <c r="C3244" s="319" t="s">
        <v>9920</v>
      </c>
    </row>
    <row r="3245" spans="1:3" ht="14.25" customHeight="1" x14ac:dyDescent="0.25">
      <c r="A3245" s="319">
        <v>8140</v>
      </c>
      <c r="B3245" s="319" t="s">
        <v>4687</v>
      </c>
      <c r="C3245" s="319" t="s">
        <v>9092</v>
      </c>
    </row>
    <row r="3246" spans="1:3" ht="14.25" customHeight="1" x14ac:dyDescent="0.25">
      <c r="A3246" s="319">
        <v>8141</v>
      </c>
      <c r="B3246" s="319" t="s">
        <v>4688</v>
      </c>
      <c r="C3246" s="319" t="s">
        <v>9087</v>
      </c>
    </row>
    <row r="3247" spans="1:3" ht="14.25" customHeight="1" x14ac:dyDescent="0.25">
      <c r="A3247" s="319">
        <v>8142</v>
      </c>
      <c r="B3247" s="319" t="s">
        <v>4689</v>
      </c>
      <c r="C3247" s="319" t="s">
        <v>9084</v>
      </c>
    </row>
    <row r="3248" spans="1:3" ht="14.25" customHeight="1" x14ac:dyDescent="0.25">
      <c r="A3248" s="319">
        <v>8143</v>
      </c>
      <c r="B3248" s="319" t="s">
        <v>3603</v>
      </c>
      <c r="C3248" s="319" t="s">
        <v>9087</v>
      </c>
    </row>
    <row r="3249" spans="1:3" ht="14.25" customHeight="1" x14ac:dyDescent="0.25">
      <c r="A3249" s="319">
        <v>8144</v>
      </c>
      <c r="B3249" s="319" t="s">
        <v>4690</v>
      </c>
      <c r="C3249" s="319" t="s">
        <v>9090</v>
      </c>
    </row>
    <row r="3250" spans="1:3" ht="14.25" customHeight="1" x14ac:dyDescent="0.25">
      <c r="A3250" s="319">
        <v>8145</v>
      </c>
      <c r="B3250" s="319" t="s">
        <v>4691</v>
      </c>
      <c r="C3250" s="319" t="s">
        <v>9091</v>
      </c>
    </row>
    <row r="3251" spans="1:3" ht="14.25" customHeight="1" x14ac:dyDescent="0.25">
      <c r="A3251" s="319">
        <v>8146</v>
      </c>
      <c r="B3251" s="319" t="s">
        <v>4692</v>
      </c>
      <c r="C3251" s="319" t="s">
        <v>9091</v>
      </c>
    </row>
    <row r="3252" spans="1:3" ht="14.25" customHeight="1" x14ac:dyDescent="0.25">
      <c r="A3252" s="319">
        <v>8147</v>
      </c>
      <c r="B3252" s="319" t="s">
        <v>4693</v>
      </c>
      <c r="C3252" s="319" t="s">
        <v>9092</v>
      </c>
    </row>
    <row r="3253" spans="1:3" ht="14.25" customHeight="1" x14ac:dyDescent="0.25">
      <c r="A3253" s="319">
        <v>8148</v>
      </c>
      <c r="B3253" s="319" t="s">
        <v>4694</v>
      </c>
      <c r="C3253" s="319" t="s">
        <v>9091</v>
      </c>
    </row>
    <row r="3254" spans="1:3" ht="14.25" customHeight="1" x14ac:dyDescent="0.25">
      <c r="A3254" s="319">
        <v>8149</v>
      </c>
      <c r="B3254" s="319" t="s">
        <v>4695</v>
      </c>
      <c r="C3254" s="319" t="s">
        <v>9091</v>
      </c>
    </row>
    <row r="3255" spans="1:3" ht="14.25" customHeight="1" x14ac:dyDescent="0.25">
      <c r="A3255" s="319">
        <v>8150</v>
      </c>
      <c r="B3255" s="319" t="s">
        <v>4696</v>
      </c>
      <c r="C3255" s="319" t="s">
        <v>9092</v>
      </c>
    </row>
    <row r="3256" spans="1:3" ht="14.25" customHeight="1" x14ac:dyDescent="0.25">
      <c r="A3256" s="319">
        <v>8151</v>
      </c>
      <c r="B3256" s="319" t="s">
        <v>4697</v>
      </c>
      <c r="C3256" s="319" t="s">
        <v>9081</v>
      </c>
    </row>
    <row r="3257" spans="1:3" ht="14.25" customHeight="1" x14ac:dyDescent="0.25">
      <c r="A3257" s="319">
        <v>8152</v>
      </c>
      <c r="B3257" s="319" t="s">
        <v>4698</v>
      </c>
      <c r="C3257" s="319" t="s">
        <v>9091</v>
      </c>
    </row>
    <row r="3258" spans="1:3" ht="14.25" customHeight="1" x14ac:dyDescent="0.25">
      <c r="A3258" s="319">
        <v>8153</v>
      </c>
      <c r="B3258" s="319" t="s">
        <v>4389</v>
      </c>
      <c r="C3258" s="319" t="s">
        <v>9092</v>
      </c>
    </row>
    <row r="3259" spans="1:3" ht="14.25" customHeight="1" x14ac:dyDescent="0.25">
      <c r="A3259" s="319">
        <v>8154</v>
      </c>
      <c r="B3259" s="319" t="s">
        <v>4699</v>
      </c>
      <c r="C3259" s="319" t="s">
        <v>9081</v>
      </c>
    </row>
    <row r="3260" spans="1:3" ht="14.25" customHeight="1" x14ac:dyDescent="0.25">
      <c r="A3260" s="319">
        <v>8155</v>
      </c>
      <c r="B3260" s="319" t="s">
        <v>4700</v>
      </c>
      <c r="C3260" s="319" t="s">
        <v>9091</v>
      </c>
    </row>
    <row r="3261" spans="1:3" ht="14.25" customHeight="1" x14ac:dyDescent="0.25">
      <c r="A3261" s="319">
        <v>8156</v>
      </c>
      <c r="B3261" s="319" t="s">
        <v>4701</v>
      </c>
      <c r="C3261" s="319" t="s">
        <v>9091</v>
      </c>
    </row>
    <row r="3262" spans="1:3" ht="14.25" customHeight="1" x14ac:dyDescent="0.25">
      <c r="A3262" s="319">
        <v>8157</v>
      </c>
      <c r="B3262" s="319" t="s">
        <v>4702</v>
      </c>
      <c r="C3262" s="319" t="s">
        <v>9091</v>
      </c>
    </row>
    <row r="3263" spans="1:3" ht="14.25" customHeight="1" x14ac:dyDescent="0.25">
      <c r="A3263" s="319">
        <v>8158</v>
      </c>
      <c r="B3263" s="319" t="s">
        <v>4703</v>
      </c>
      <c r="C3263" s="319" t="s">
        <v>9091</v>
      </c>
    </row>
    <row r="3264" spans="1:3" ht="14.25" customHeight="1" x14ac:dyDescent="0.25">
      <c r="A3264" s="319">
        <v>8159</v>
      </c>
      <c r="B3264" s="319" t="s">
        <v>10187</v>
      </c>
      <c r="C3264" s="319" t="s">
        <v>9920</v>
      </c>
    </row>
    <row r="3265" spans="1:3" ht="14.25" customHeight="1" x14ac:dyDescent="0.25">
      <c r="A3265" s="319">
        <v>8160</v>
      </c>
      <c r="B3265" s="319" t="s">
        <v>4704</v>
      </c>
      <c r="C3265" s="319" t="s">
        <v>9084</v>
      </c>
    </row>
    <row r="3266" spans="1:3" ht="14.25" customHeight="1" x14ac:dyDescent="0.25">
      <c r="A3266" s="319">
        <v>8161</v>
      </c>
      <c r="B3266" s="319" t="s">
        <v>4705</v>
      </c>
      <c r="C3266" s="319" t="s">
        <v>9920</v>
      </c>
    </row>
    <row r="3267" spans="1:3" ht="14.25" customHeight="1" x14ac:dyDescent="0.25">
      <c r="A3267" s="319">
        <v>8162</v>
      </c>
      <c r="B3267" s="319" t="s">
        <v>4543</v>
      </c>
      <c r="C3267" s="319" t="s">
        <v>9920</v>
      </c>
    </row>
    <row r="3268" spans="1:3" ht="14.25" customHeight="1" x14ac:dyDescent="0.25">
      <c r="A3268" s="319">
        <v>8163</v>
      </c>
      <c r="B3268" s="319" t="s">
        <v>3868</v>
      </c>
      <c r="C3268" s="319" t="s">
        <v>9920</v>
      </c>
    </row>
    <row r="3269" spans="1:3" ht="14.25" customHeight="1" x14ac:dyDescent="0.25">
      <c r="A3269" s="319">
        <v>8164</v>
      </c>
      <c r="B3269" s="319" t="s">
        <v>4706</v>
      </c>
      <c r="C3269" s="319" t="s">
        <v>9920</v>
      </c>
    </row>
    <row r="3270" spans="1:3" ht="14.25" customHeight="1" x14ac:dyDescent="0.25">
      <c r="A3270" s="319">
        <v>8165</v>
      </c>
      <c r="B3270" s="319" t="s">
        <v>4707</v>
      </c>
      <c r="C3270" s="319" t="s">
        <v>9091</v>
      </c>
    </row>
    <row r="3271" spans="1:3" ht="14.25" customHeight="1" x14ac:dyDescent="0.25">
      <c r="A3271" s="319">
        <v>8166</v>
      </c>
      <c r="B3271" s="319" t="s">
        <v>4708</v>
      </c>
      <c r="C3271" s="319" t="s">
        <v>9091</v>
      </c>
    </row>
    <row r="3272" spans="1:3" ht="14.25" customHeight="1" x14ac:dyDescent="0.25">
      <c r="A3272" s="319">
        <v>8167</v>
      </c>
      <c r="B3272" s="319" t="s">
        <v>3344</v>
      </c>
      <c r="C3272" s="319" t="s">
        <v>9090</v>
      </c>
    </row>
    <row r="3273" spans="1:3" ht="14.25" customHeight="1" x14ac:dyDescent="0.25">
      <c r="A3273" s="319">
        <v>8168</v>
      </c>
      <c r="B3273" s="319" t="s">
        <v>4709</v>
      </c>
      <c r="C3273" s="319" t="s">
        <v>9092</v>
      </c>
    </row>
    <row r="3274" spans="1:3" ht="14.25" customHeight="1" x14ac:dyDescent="0.25">
      <c r="A3274" s="319">
        <v>8169</v>
      </c>
      <c r="B3274" s="319" t="s">
        <v>4710</v>
      </c>
      <c r="C3274" s="319" t="s">
        <v>9090</v>
      </c>
    </row>
    <row r="3275" spans="1:3" ht="14.25" customHeight="1" x14ac:dyDescent="0.25">
      <c r="A3275" s="319">
        <v>8170</v>
      </c>
      <c r="B3275" s="319" t="s">
        <v>4699</v>
      </c>
      <c r="C3275" s="319" t="s">
        <v>9081</v>
      </c>
    </row>
    <row r="3276" spans="1:3" ht="14.25" customHeight="1" x14ac:dyDescent="0.25">
      <c r="A3276" s="319">
        <v>8171</v>
      </c>
      <c r="B3276" s="319" t="s">
        <v>10188</v>
      </c>
      <c r="C3276" s="319" t="s">
        <v>9920</v>
      </c>
    </row>
    <row r="3277" spans="1:3" ht="14.25" customHeight="1" x14ac:dyDescent="0.25">
      <c r="A3277" s="319">
        <v>8172</v>
      </c>
      <c r="B3277" s="319" t="s">
        <v>4711</v>
      </c>
      <c r="C3277" s="319" t="s">
        <v>9091</v>
      </c>
    </row>
    <row r="3278" spans="1:3" ht="14.25" customHeight="1" x14ac:dyDescent="0.25">
      <c r="A3278" s="319">
        <v>8173</v>
      </c>
      <c r="B3278" s="319" t="s">
        <v>4712</v>
      </c>
      <c r="C3278" s="319" t="s">
        <v>9092</v>
      </c>
    </row>
    <row r="3279" spans="1:3" ht="14.25" customHeight="1" x14ac:dyDescent="0.25">
      <c r="A3279" s="319">
        <v>8174</v>
      </c>
      <c r="B3279" s="319" t="s">
        <v>3357</v>
      </c>
      <c r="C3279" s="319" t="s">
        <v>9090</v>
      </c>
    </row>
    <row r="3280" spans="1:3" ht="14.25" customHeight="1" x14ac:dyDescent="0.25">
      <c r="A3280" s="319">
        <v>8175</v>
      </c>
      <c r="B3280" s="319" t="s">
        <v>4713</v>
      </c>
      <c r="C3280" s="319" t="s">
        <v>9091</v>
      </c>
    </row>
    <row r="3281" spans="1:3" ht="14.25" customHeight="1" x14ac:dyDescent="0.25">
      <c r="A3281" s="319">
        <v>8176</v>
      </c>
      <c r="B3281" s="319" t="s">
        <v>4706</v>
      </c>
      <c r="C3281" s="319" t="s">
        <v>9920</v>
      </c>
    </row>
    <row r="3282" spans="1:3" ht="14.25" customHeight="1" x14ac:dyDescent="0.25">
      <c r="A3282" s="319">
        <v>8177</v>
      </c>
      <c r="B3282" s="319" t="s">
        <v>4714</v>
      </c>
      <c r="C3282" s="319" t="s">
        <v>9091</v>
      </c>
    </row>
    <row r="3283" spans="1:3" ht="14.25" customHeight="1" x14ac:dyDescent="0.25">
      <c r="A3283" s="319">
        <v>8178</v>
      </c>
      <c r="B3283" s="319" t="s">
        <v>4715</v>
      </c>
      <c r="C3283" s="319" t="s">
        <v>9092</v>
      </c>
    </row>
    <row r="3284" spans="1:3" ht="14.25" customHeight="1" x14ac:dyDescent="0.25">
      <c r="A3284" s="319">
        <v>8179</v>
      </c>
      <c r="B3284" s="319" t="s">
        <v>3396</v>
      </c>
      <c r="C3284" s="319" t="s">
        <v>9920</v>
      </c>
    </row>
    <row r="3285" spans="1:3" ht="14.25" customHeight="1" x14ac:dyDescent="0.25">
      <c r="A3285" s="319">
        <v>8180</v>
      </c>
      <c r="B3285" s="319" t="s">
        <v>4716</v>
      </c>
      <c r="C3285" s="319" t="s">
        <v>9092</v>
      </c>
    </row>
    <row r="3286" spans="1:3" ht="14.25" customHeight="1" x14ac:dyDescent="0.25">
      <c r="A3286" s="319">
        <v>8181</v>
      </c>
      <c r="B3286" s="319" t="s">
        <v>4717</v>
      </c>
      <c r="C3286" s="319" t="s">
        <v>9091</v>
      </c>
    </row>
    <row r="3287" spans="1:3" ht="14.25" customHeight="1" x14ac:dyDescent="0.25">
      <c r="A3287" s="319">
        <v>8182</v>
      </c>
      <c r="B3287" s="319" t="s">
        <v>4718</v>
      </c>
      <c r="C3287" s="319" t="s">
        <v>9091</v>
      </c>
    </row>
    <row r="3288" spans="1:3" ht="14.25" customHeight="1" x14ac:dyDescent="0.25">
      <c r="A3288" s="319">
        <v>8183</v>
      </c>
      <c r="B3288" s="319" t="s">
        <v>3344</v>
      </c>
      <c r="C3288" s="319" t="s">
        <v>9090</v>
      </c>
    </row>
    <row r="3289" spans="1:3" ht="14.25" customHeight="1" x14ac:dyDescent="0.25">
      <c r="A3289" s="319">
        <v>8184</v>
      </c>
      <c r="B3289" s="319" t="s">
        <v>4719</v>
      </c>
      <c r="C3289" s="319" t="s">
        <v>9084</v>
      </c>
    </row>
    <row r="3290" spans="1:3" ht="14.25" customHeight="1" x14ac:dyDescent="0.25">
      <c r="A3290" s="319">
        <v>8185</v>
      </c>
      <c r="B3290" s="319" t="s">
        <v>3404</v>
      </c>
      <c r="C3290" s="319" t="s">
        <v>9092</v>
      </c>
    </row>
    <row r="3291" spans="1:3" ht="14.25" customHeight="1" x14ac:dyDescent="0.25">
      <c r="A3291" s="319">
        <v>8186</v>
      </c>
      <c r="B3291" s="319" t="s">
        <v>4720</v>
      </c>
      <c r="C3291" s="319" t="s">
        <v>9092</v>
      </c>
    </row>
    <row r="3292" spans="1:3" ht="14.25" customHeight="1" x14ac:dyDescent="0.25">
      <c r="A3292" s="319">
        <v>8187</v>
      </c>
      <c r="B3292" s="319" t="s">
        <v>4721</v>
      </c>
      <c r="C3292" s="319" t="s">
        <v>9092</v>
      </c>
    </row>
    <row r="3293" spans="1:3" ht="14.25" customHeight="1" x14ac:dyDescent="0.25">
      <c r="A3293" s="319">
        <v>8188</v>
      </c>
      <c r="B3293" s="319" t="s">
        <v>4722</v>
      </c>
      <c r="C3293" s="319" t="s">
        <v>9090</v>
      </c>
    </row>
    <row r="3294" spans="1:3" ht="14.25" customHeight="1" x14ac:dyDescent="0.25">
      <c r="A3294" s="319">
        <v>8189</v>
      </c>
      <c r="B3294" s="319" t="s">
        <v>4723</v>
      </c>
      <c r="C3294" s="319" t="s">
        <v>9090</v>
      </c>
    </row>
    <row r="3295" spans="1:3" ht="14.25" customHeight="1" x14ac:dyDescent="0.25">
      <c r="A3295" s="319">
        <v>8190</v>
      </c>
      <c r="B3295" s="319" t="s">
        <v>4724</v>
      </c>
      <c r="C3295" s="319" t="s">
        <v>9092</v>
      </c>
    </row>
    <row r="3296" spans="1:3" ht="14.25" customHeight="1" x14ac:dyDescent="0.25">
      <c r="A3296" s="319">
        <v>8191</v>
      </c>
      <c r="B3296" s="319" t="s">
        <v>3357</v>
      </c>
      <c r="C3296" s="319" t="s">
        <v>9090</v>
      </c>
    </row>
    <row r="3297" spans="1:3" ht="14.25" customHeight="1" x14ac:dyDescent="0.25">
      <c r="A3297" s="319">
        <v>8192</v>
      </c>
      <c r="B3297" s="319" t="s">
        <v>4725</v>
      </c>
      <c r="C3297" s="319" t="s">
        <v>9092</v>
      </c>
    </row>
    <row r="3298" spans="1:3" ht="14.25" customHeight="1" x14ac:dyDescent="0.25">
      <c r="A3298" s="319">
        <v>8193</v>
      </c>
      <c r="B3298" s="319" t="s">
        <v>4726</v>
      </c>
      <c r="C3298" s="319" t="s">
        <v>9920</v>
      </c>
    </row>
    <row r="3299" spans="1:3" ht="14.25" customHeight="1" x14ac:dyDescent="0.25">
      <c r="A3299" s="319">
        <v>8194</v>
      </c>
      <c r="B3299" s="319" t="s">
        <v>4727</v>
      </c>
      <c r="C3299" s="319" t="s">
        <v>9090</v>
      </c>
    </row>
    <row r="3300" spans="1:3" ht="14.25" customHeight="1" x14ac:dyDescent="0.25">
      <c r="A3300" s="319">
        <v>8195</v>
      </c>
      <c r="B3300" s="319" t="s">
        <v>4728</v>
      </c>
      <c r="C3300" s="319" t="s">
        <v>9091</v>
      </c>
    </row>
    <row r="3301" spans="1:3" ht="14.25" customHeight="1" x14ac:dyDescent="0.25">
      <c r="A3301" s="319">
        <v>8197</v>
      </c>
      <c r="B3301" s="319" t="s">
        <v>4729</v>
      </c>
      <c r="C3301" s="319" t="s">
        <v>9091</v>
      </c>
    </row>
    <row r="3302" spans="1:3" ht="14.25" customHeight="1" x14ac:dyDescent="0.25">
      <c r="A3302" s="319">
        <v>8198</v>
      </c>
      <c r="B3302" s="319" t="s">
        <v>4730</v>
      </c>
      <c r="C3302" s="319" t="s">
        <v>9091</v>
      </c>
    </row>
    <row r="3303" spans="1:3" ht="14.25" customHeight="1" x14ac:dyDescent="0.25">
      <c r="A3303" s="319">
        <v>8199</v>
      </c>
      <c r="B3303" s="319" t="s">
        <v>4506</v>
      </c>
      <c r="C3303" s="319" t="s">
        <v>9920</v>
      </c>
    </row>
    <row r="3304" spans="1:3" ht="14.25" customHeight="1" x14ac:dyDescent="0.25">
      <c r="A3304" s="319">
        <v>8200</v>
      </c>
      <c r="B3304" s="319" t="s">
        <v>4731</v>
      </c>
      <c r="C3304" s="319" t="s">
        <v>9092</v>
      </c>
    </row>
    <row r="3305" spans="1:3" ht="14.25" customHeight="1" x14ac:dyDescent="0.25">
      <c r="A3305" s="319">
        <v>8201</v>
      </c>
      <c r="B3305" s="319" t="s">
        <v>4732</v>
      </c>
      <c r="C3305" s="319" t="s">
        <v>9090</v>
      </c>
    </row>
    <row r="3306" spans="1:3" ht="14.25" customHeight="1" x14ac:dyDescent="0.25">
      <c r="A3306" s="319">
        <v>8202</v>
      </c>
      <c r="B3306" s="319" t="s">
        <v>4733</v>
      </c>
      <c r="C3306" s="319" t="s">
        <v>9092</v>
      </c>
    </row>
    <row r="3307" spans="1:3" ht="14.25" customHeight="1" x14ac:dyDescent="0.25">
      <c r="A3307" s="319">
        <v>8203</v>
      </c>
      <c r="B3307" s="319" t="s">
        <v>4734</v>
      </c>
      <c r="C3307" s="319" t="s">
        <v>9091</v>
      </c>
    </row>
    <row r="3308" spans="1:3" ht="14.25" customHeight="1" x14ac:dyDescent="0.25">
      <c r="A3308" s="319">
        <v>8204</v>
      </c>
      <c r="B3308" s="319" t="s">
        <v>4735</v>
      </c>
      <c r="C3308" s="319" t="s">
        <v>9091</v>
      </c>
    </row>
    <row r="3309" spans="1:3" ht="14.25" customHeight="1" x14ac:dyDescent="0.25">
      <c r="A3309" s="319">
        <v>8205</v>
      </c>
      <c r="B3309" s="319" t="s">
        <v>4736</v>
      </c>
      <c r="C3309" s="319" t="s">
        <v>9091</v>
      </c>
    </row>
    <row r="3310" spans="1:3" ht="14.25" customHeight="1" x14ac:dyDescent="0.25">
      <c r="A3310" s="319">
        <v>8206</v>
      </c>
      <c r="B3310" s="319" t="s">
        <v>4737</v>
      </c>
      <c r="C3310" s="319" t="s">
        <v>9092</v>
      </c>
    </row>
    <row r="3311" spans="1:3" ht="14.25" customHeight="1" x14ac:dyDescent="0.25">
      <c r="A3311" s="319">
        <v>8207</v>
      </c>
      <c r="B3311" s="319" t="s">
        <v>10189</v>
      </c>
      <c r="C3311" s="319" t="s">
        <v>9920</v>
      </c>
    </row>
    <row r="3312" spans="1:3" ht="14.25" customHeight="1" x14ac:dyDescent="0.25">
      <c r="A3312" s="319">
        <v>8208</v>
      </c>
      <c r="B3312" s="319" t="s">
        <v>4738</v>
      </c>
      <c r="C3312" s="319" t="s">
        <v>9092</v>
      </c>
    </row>
    <row r="3313" spans="1:3" ht="14.25" customHeight="1" x14ac:dyDescent="0.25">
      <c r="A3313" s="319">
        <v>8209</v>
      </c>
      <c r="B3313" s="319" t="s">
        <v>4739</v>
      </c>
      <c r="C3313" s="319" t="s">
        <v>9092</v>
      </c>
    </row>
    <row r="3314" spans="1:3" ht="14.25" customHeight="1" x14ac:dyDescent="0.25">
      <c r="A3314" s="319">
        <v>8210</v>
      </c>
      <c r="B3314" s="319" t="s">
        <v>10190</v>
      </c>
      <c r="C3314" s="319" t="s">
        <v>9920</v>
      </c>
    </row>
    <row r="3315" spans="1:3" ht="14.25" customHeight="1" x14ac:dyDescent="0.25">
      <c r="A3315" s="319">
        <v>8211</v>
      </c>
      <c r="B3315" s="319" t="s">
        <v>4740</v>
      </c>
      <c r="C3315" s="319" t="s">
        <v>9092</v>
      </c>
    </row>
    <row r="3316" spans="1:3" ht="14.25" customHeight="1" x14ac:dyDescent="0.25">
      <c r="A3316" s="319">
        <v>8212</v>
      </c>
      <c r="B3316" s="319" t="s">
        <v>4741</v>
      </c>
      <c r="C3316" s="319" t="s">
        <v>9091</v>
      </c>
    </row>
    <row r="3317" spans="1:3" ht="14.25" customHeight="1" x14ac:dyDescent="0.25">
      <c r="A3317" s="319">
        <v>8213</v>
      </c>
      <c r="B3317" s="319" t="s">
        <v>4742</v>
      </c>
      <c r="C3317" s="319" t="s">
        <v>9092</v>
      </c>
    </row>
    <row r="3318" spans="1:3" ht="14.25" customHeight="1" x14ac:dyDescent="0.25">
      <c r="A3318" s="319">
        <v>8214</v>
      </c>
      <c r="B3318" s="319" t="s">
        <v>4743</v>
      </c>
      <c r="C3318" s="319" t="s">
        <v>9090</v>
      </c>
    </row>
    <row r="3319" spans="1:3" ht="14.25" customHeight="1" x14ac:dyDescent="0.25">
      <c r="A3319" s="319">
        <v>8215</v>
      </c>
      <c r="B3319" s="319" t="s">
        <v>3505</v>
      </c>
      <c r="C3319" s="319" t="s">
        <v>9090</v>
      </c>
    </row>
    <row r="3320" spans="1:3" ht="14.25" customHeight="1" x14ac:dyDescent="0.25">
      <c r="A3320" s="319">
        <v>8216</v>
      </c>
      <c r="B3320" s="319" t="s">
        <v>4744</v>
      </c>
      <c r="C3320" s="319" t="s">
        <v>9091</v>
      </c>
    </row>
    <row r="3321" spans="1:3" ht="14.25" customHeight="1" x14ac:dyDescent="0.25">
      <c r="A3321" s="319">
        <v>8217</v>
      </c>
      <c r="B3321" s="319" t="s">
        <v>4745</v>
      </c>
      <c r="C3321" s="319" t="s">
        <v>9920</v>
      </c>
    </row>
    <row r="3322" spans="1:3" ht="14.25" customHeight="1" x14ac:dyDescent="0.25">
      <c r="A3322" s="319">
        <v>8218</v>
      </c>
      <c r="B3322" s="319" t="s">
        <v>4746</v>
      </c>
      <c r="C3322" s="319" t="s">
        <v>9092</v>
      </c>
    </row>
    <row r="3323" spans="1:3" ht="14.25" customHeight="1" x14ac:dyDescent="0.25">
      <c r="A3323" s="319">
        <v>8219</v>
      </c>
      <c r="B3323" s="319" t="s">
        <v>10191</v>
      </c>
      <c r="C3323" s="319" t="s">
        <v>9920</v>
      </c>
    </row>
    <row r="3324" spans="1:3" ht="14.25" customHeight="1" x14ac:dyDescent="0.25">
      <c r="A3324" s="319">
        <v>8220</v>
      </c>
      <c r="B3324" s="319" t="s">
        <v>3932</v>
      </c>
      <c r="C3324" s="319" t="s">
        <v>9092</v>
      </c>
    </row>
    <row r="3325" spans="1:3" ht="14.25" customHeight="1" x14ac:dyDescent="0.25">
      <c r="A3325" s="319">
        <v>8221</v>
      </c>
      <c r="B3325" s="319" t="s">
        <v>4041</v>
      </c>
      <c r="C3325" s="319" t="s">
        <v>9092</v>
      </c>
    </row>
    <row r="3326" spans="1:3" ht="14.25" customHeight="1" x14ac:dyDescent="0.25">
      <c r="A3326" s="319">
        <v>8222</v>
      </c>
      <c r="B3326" s="319" t="s">
        <v>4747</v>
      </c>
      <c r="C3326" s="319" t="s">
        <v>9087</v>
      </c>
    </row>
    <row r="3327" spans="1:3" ht="14.25" customHeight="1" x14ac:dyDescent="0.25">
      <c r="A3327" s="319">
        <v>8223</v>
      </c>
      <c r="B3327" s="319" t="s">
        <v>4748</v>
      </c>
      <c r="C3327" s="319" t="s">
        <v>9090</v>
      </c>
    </row>
    <row r="3328" spans="1:3" ht="14.25" customHeight="1" x14ac:dyDescent="0.25">
      <c r="A3328" s="319">
        <v>8224</v>
      </c>
      <c r="B3328" s="319" t="s">
        <v>4749</v>
      </c>
      <c r="C3328" s="319" t="s">
        <v>9092</v>
      </c>
    </row>
    <row r="3329" spans="1:3" ht="14.25" customHeight="1" x14ac:dyDescent="0.25">
      <c r="A3329" s="319">
        <v>8225</v>
      </c>
      <c r="B3329" s="319" t="s">
        <v>4750</v>
      </c>
      <c r="C3329" s="319" t="s">
        <v>9092</v>
      </c>
    </row>
    <row r="3330" spans="1:3" ht="14.25" customHeight="1" x14ac:dyDescent="0.25">
      <c r="A3330" s="319">
        <v>8226</v>
      </c>
      <c r="B3330" s="319" t="s">
        <v>10192</v>
      </c>
      <c r="C3330" s="319" t="s">
        <v>9920</v>
      </c>
    </row>
    <row r="3331" spans="1:3" ht="14.25" customHeight="1" x14ac:dyDescent="0.25">
      <c r="A3331" s="319">
        <v>8227</v>
      </c>
      <c r="B3331" s="319" t="s">
        <v>4751</v>
      </c>
      <c r="C3331" s="319" t="s">
        <v>9092</v>
      </c>
    </row>
    <row r="3332" spans="1:3" ht="14.25" customHeight="1" x14ac:dyDescent="0.25">
      <c r="A3332" s="319">
        <v>8228</v>
      </c>
      <c r="B3332" s="319" t="s">
        <v>4752</v>
      </c>
      <c r="C3332" s="319" t="s">
        <v>9092</v>
      </c>
    </row>
    <row r="3333" spans="1:3" ht="14.25" customHeight="1" x14ac:dyDescent="0.25">
      <c r="A3333" s="319">
        <v>8229</v>
      </c>
      <c r="B3333" s="319" t="s">
        <v>9248</v>
      </c>
      <c r="C3333" s="319" t="s">
        <v>9920</v>
      </c>
    </row>
    <row r="3334" spans="1:3" ht="14.25" customHeight="1" x14ac:dyDescent="0.25">
      <c r="A3334" s="319">
        <v>8230</v>
      </c>
      <c r="B3334" s="319" t="s">
        <v>4753</v>
      </c>
      <c r="C3334" s="319" t="s">
        <v>9092</v>
      </c>
    </row>
    <row r="3335" spans="1:3" ht="14.25" customHeight="1" x14ac:dyDescent="0.25">
      <c r="A3335" s="319">
        <v>8231</v>
      </c>
      <c r="B3335" s="319" t="s">
        <v>4754</v>
      </c>
      <c r="C3335" s="319" t="s">
        <v>9092</v>
      </c>
    </row>
    <row r="3336" spans="1:3" ht="14.25" customHeight="1" x14ac:dyDescent="0.25">
      <c r="A3336" s="319">
        <v>8232</v>
      </c>
      <c r="B3336" s="319" t="s">
        <v>4755</v>
      </c>
      <c r="C3336" s="319" t="s">
        <v>9087</v>
      </c>
    </row>
    <row r="3337" spans="1:3" ht="14.25" customHeight="1" x14ac:dyDescent="0.25">
      <c r="A3337" s="319">
        <v>8233</v>
      </c>
      <c r="B3337" s="319" t="s">
        <v>10193</v>
      </c>
      <c r="C3337" s="319" t="s">
        <v>9920</v>
      </c>
    </row>
    <row r="3338" spans="1:3" ht="14.25" customHeight="1" x14ac:dyDescent="0.25">
      <c r="A3338" s="319">
        <v>8234</v>
      </c>
      <c r="B3338" s="319" t="s">
        <v>4756</v>
      </c>
      <c r="C3338" s="319" t="s">
        <v>9092</v>
      </c>
    </row>
    <row r="3339" spans="1:3" ht="14.25" customHeight="1" x14ac:dyDescent="0.25">
      <c r="A3339" s="319">
        <v>8235</v>
      </c>
      <c r="B3339" s="319" t="s">
        <v>4757</v>
      </c>
      <c r="C3339" s="319" t="s">
        <v>9092</v>
      </c>
    </row>
    <row r="3340" spans="1:3" ht="14.25" customHeight="1" x14ac:dyDescent="0.25">
      <c r="A3340" s="319">
        <v>8236</v>
      </c>
      <c r="B3340" s="319" t="s">
        <v>10194</v>
      </c>
      <c r="C3340" s="319" t="s">
        <v>9920</v>
      </c>
    </row>
    <row r="3341" spans="1:3" ht="14.25" customHeight="1" x14ac:dyDescent="0.25">
      <c r="A3341" s="319">
        <v>8237</v>
      </c>
      <c r="B3341" s="319" t="s">
        <v>4758</v>
      </c>
      <c r="C3341" s="319" t="s">
        <v>9092</v>
      </c>
    </row>
    <row r="3342" spans="1:3" ht="14.25" customHeight="1" x14ac:dyDescent="0.25">
      <c r="A3342" s="319">
        <v>8238</v>
      </c>
      <c r="B3342" s="319" t="s">
        <v>4759</v>
      </c>
      <c r="C3342" s="319" t="s">
        <v>9092</v>
      </c>
    </row>
    <row r="3343" spans="1:3" ht="14.25" customHeight="1" x14ac:dyDescent="0.25">
      <c r="A3343" s="319">
        <v>8239</v>
      </c>
      <c r="B3343" s="319" t="s">
        <v>4760</v>
      </c>
      <c r="C3343" s="319" t="s">
        <v>9092</v>
      </c>
    </row>
    <row r="3344" spans="1:3" ht="14.25" customHeight="1" x14ac:dyDescent="0.25">
      <c r="A3344" s="319">
        <v>8241</v>
      </c>
      <c r="B3344" s="319" t="s">
        <v>10195</v>
      </c>
      <c r="C3344" s="319" t="s">
        <v>9920</v>
      </c>
    </row>
    <row r="3345" spans="1:3" ht="14.25" customHeight="1" x14ac:dyDescent="0.25">
      <c r="A3345" s="319">
        <v>8242</v>
      </c>
      <c r="B3345" s="319" t="s">
        <v>3420</v>
      </c>
      <c r="C3345" s="319" t="s">
        <v>9090</v>
      </c>
    </row>
    <row r="3346" spans="1:3" ht="14.25" customHeight="1" x14ac:dyDescent="0.25">
      <c r="A3346" s="319">
        <v>8244</v>
      </c>
      <c r="B3346" s="319" t="s">
        <v>4761</v>
      </c>
      <c r="C3346" s="319" t="s">
        <v>9092</v>
      </c>
    </row>
    <row r="3347" spans="1:3" ht="14.25" customHeight="1" x14ac:dyDescent="0.25">
      <c r="A3347" s="319">
        <v>8245</v>
      </c>
      <c r="B3347" s="319" t="s">
        <v>4762</v>
      </c>
      <c r="C3347" s="319" t="s">
        <v>9091</v>
      </c>
    </row>
    <row r="3348" spans="1:3" ht="14.25" customHeight="1" x14ac:dyDescent="0.25">
      <c r="A3348" s="319">
        <v>8246</v>
      </c>
      <c r="B3348" s="319" t="s">
        <v>4763</v>
      </c>
      <c r="C3348" s="319" t="s">
        <v>9091</v>
      </c>
    </row>
    <row r="3349" spans="1:3" ht="14.25" customHeight="1" x14ac:dyDescent="0.25">
      <c r="A3349" s="319">
        <v>8247</v>
      </c>
      <c r="B3349" s="319" t="s">
        <v>4653</v>
      </c>
      <c r="C3349" s="319" t="s">
        <v>9092</v>
      </c>
    </row>
    <row r="3350" spans="1:3" ht="14.25" customHeight="1" x14ac:dyDescent="0.25">
      <c r="A3350" s="319">
        <v>8248</v>
      </c>
      <c r="B3350" s="319" t="s">
        <v>4764</v>
      </c>
      <c r="C3350" s="319" t="s">
        <v>9091</v>
      </c>
    </row>
    <row r="3351" spans="1:3" ht="14.25" customHeight="1" x14ac:dyDescent="0.25">
      <c r="A3351" s="319">
        <v>8249</v>
      </c>
      <c r="B3351" s="319" t="s">
        <v>4765</v>
      </c>
      <c r="C3351" s="319" t="s">
        <v>9081</v>
      </c>
    </row>
    <row r="3352" spans="1:3" ht="14.25" customHeight="1" x14ac:dyDescent="0.25">
      <c r="A3352" s="319">
        <v>8250</v>
      </c>
      <c r="B3352" s="319" t="s">
        <v>10196</v>
      </c>
      <c r="C3352" s="319" t="s">
        <v>9920</v>
      </c>
    </row>
    <row r="3353" spans="1:3" ht="14.25" customHeight="1" x14ac:dyDescent="0.25">
      <c r="A3353" s="319">
        <v>8251</v>
      </c>
      <c r="B3353" s="319" t="s">
        <v>10197</v>
      </c>
      <c r="C3353" s="319" t="s">
        <v>9920</v>
      </c>
    </row>
    <row r="3354" spans="1:3" ht="14.25" customHeight="1" x14ac:dyDescent="0.25">
      <c r="A3354" s="319">
        <v>8252</v>
      </c>
      <c r="B3354" s="319" t="s">
        <v>4766</v>
      </c>
      <c r="C3354" s="319" t="s">
        <v>9091</v>
      </c>
    </row>
    <row r="3355" spans="1:3" ht="14.25" customHeight="1" x14ac:dyDescent="0.25">
      <c r="A3355" s="319">
        <v>8253</v>
      </c>
      <c r="B3355" s="319" t="s">
        <v>4767</v>
      </c>
      <c r="C3355" s="319" t="s">
        <v>9091</v>
      </c>
    </row>
    <row r="3356" spans="1:3" ht="14.25" customHeight="1" x14ac:dyDescent="0.25">
      <c r="A3356" s="319">
        <v>8254</v>
      </c>
      <c r="B3356" s="319" t="s">
        <v>4768</v>
      </c>
      <c r="C3356" s="319" t="s">
        <v>9092</v>
      </c>
    </row>
    <row r="3357" spans="1:3" ht="14.25" customHeight="1" x14ac:dyDescent="0.25">
      <c r="A3357" s="319">
        <v>8255</v>
      </c>
      <c r="B3357" s="319" t="s">
        <v>4769</v>
      </c>
      <c r="C3357" s="319" t="s">
        <v>9091</v>
      </c>
    </row>
    <row r="3358" spans="1:3" ht="14.25" customHeight="1" x14ac:dyDescent="0.25">
      <c r="A3358" s="319">
        <v>8256</v>
      </c>
      <c r="B3358" s="319" t="s">
        <v>4770</v>
      </c>
      <c r="C3358" s="319" t="s">
        <v>9092</v>
      </c>
    </row>
    <row r="3359" spans="1:3" ht="14.25" customHeight="1" x14ac:dyDescent="0.25">
      <c r="A3359" s="319">
        <v>8257</v>
      </c>
      <c r="B3359" s="319" t="s">
        <v>10198</v>
      </c>
      <c r="C3359" s="319" t="s">
        <v>9920</v>
      </c>
    </row>
    <row r="3360" spans="1:3" ht="14.25" customHeight="1" x14ac:dyDescent="0.25">
      <c r="A3360" s="319">
        <v>8258</v>
      </c>
      <c r="B3360" s="319" t="s">
        <v>10199</v>
      </c>
      <c r="C3360" s="319" t="s">
        <v>9920</v>
      </c>
    </row>
    <row r="3361" spans="1:3" ht="14.25" customHeight="1" x14ac:dyDescent="0.25">
      <c r="A3361" s="319">
        <v>8259</v>
      </c>
      <c r="B3361" s="319" t="s">
        <v>4771</v>
      </c>
      <c r="C3361" s="319" t="s">
        <v>9091</v>
      </c>
    </row>
    <row r="3362" spans="1:3" ht="14.25" customHeight="1" x14ac:dyDescent="0.25">
      <c r="A3362" s="319">
        <v>8260</v>
      </c>
      <c r="B3362" s="319" t="s">
        <v>3357</v>
      </c>
      <c r="C3362" s="319" t="s">
        <v>9090</v>
      </c>
    </row>
    <row r="3363" spans="1:3" ht="14.25" customHeight="1" x14ac:dyDescent="0.25">
      <c r="A3363" s="319">
        <v>8261</v>
      </c>
      <c r="B3363" s="319" t="s">
        <v>4772</v>
      </c>
      <c r="C3363" s="319" t="s">
        <v>9092</v>
      </c>
    </row>
    <row r="3364" spans="1:3" ht="14.25" customHeight="1" x14ac:dyDescent="0.25">
      <c r="A3364" s="319">
        <v>8262</v>
      </c>
      <c r="B3364" s="319" t="s">
        <v>4773</v>
      </c>
      <c r="C3364" s="319" t="s">
        <v>9081</v>
      </c>
    </row>
    <row r="3365" spans="1:3" ht="14.25" customHeight="1" x14ac:dyDescent="0.25">
      <c r="A3365" s="319">
        <v>8263</v>
      </c>
      <c r="B3365" s="319" t="s">
        <v>4774</v>
      </c>
      <c r="C3365" s="319" t="s">
        <v>9081</v>
      </c>
    </row>
    <row r="3366" spans="1:3" ht="14.25" customHeight="1" x14ac:dyDescent="0.25">
      <c r="A3366" s="319">
        <v>8264</v>
      </c>
      <c r="B3366" s="319" t="s">
        <v>4775</v>
      </c>
      <c r="C3366" s="319" t="s">
        <v>9092</v>
      </c>
    </row>
    <row r="3367" spans="1:3" ht="14.25" customHeight="1" x14ac:dyDescent="0.25">
      <c r="A3367" s="319">
        <v>8265</v>
      </c>
      <c r="B3367" s="319" t="s">
        <v>4776</v>
      </c>
      <c r="C3367" s="319" t="s">
        <v>9092</v>
      </c>
    </row>
    <row r="3368" spans="1:3" ht="14.25" customHeight="1" x14ac:dyDescent="0.25">
      <c r="A3368" s="319">
        <v>8266</v>
      </c>
      <c r="B3368" s="319" t="s">
        <v>4777</v>
      </c>
      <c r="C3368" s="319" t="s">
        <v>9091</v>
      </c>
    </row>
    <row r="3369" spans="1:3" ht="14.25" customHeight="1" x14ac:dyDescent="0.25">
      <c r="A3369" s="319">
        <v>8267</v>
      </c>
      <c r="B3369" s="319" t="s">
        <v>4778</v>
      </c>
      <c r="C3369" s="319" t="s">
        <v>9091</v>
      </c>
    </row>
    <row r="3370" spans="1:3" ht="14.25" customHeight="1" x14ac:dyDescent="0.25">
      <c r="A3370" s="319">
        <v>8268</v>
      </c>
      <c r="B3370" s="319" t="s">
        <v>4151</v>
      </c>
      <c r="C3370" s="319" t="s">
        <v>9081</v>
      </c>
    </row>
    <row r="3371" spans="1:3" ht="14.25" customHeight="1" x14ac:dyDescent="0.25">
      <c r="A3371" s="319">
        <v>8269</v>
      </c>
      <c r="B3371" s="319" t="s">
        <v>4779</v>
      </c>
      <c r="C3371" s="319" t="s">
        <v>9092</v>
      </c>
    </row>
    <row r="3372" spans="1:3" ht="14.25" customHeight="1" x14ac:dyDescent="0.25">
      <c r="A3372" s="319">
        <v>8270</v>
      </c>
      <c r="B3372" s="319" t="s">
        <v>4780</v>
      </c>
      <c r="C3372" s="319" t="s">
        <v>9081</v>
      </c>
    </row>
    <row r="3373" spans="1:3" ht="14.25" customHeight="1" x14ac:dyDescent="0.25">
      <c r="A3373" s="319">
        <v>8271</v>
      </c>
      <c r="B3373" s="319" t="s">
        <v>4781</v>
      </c>
      <c r="C3373" s="319" t="s">
        <v>9091</v>
      </c>
    </row>
    <row r="3374" spans="1:3" ht="14.25" customHeight="1" x14ac:dyDescent="0.25">
      <c r="A3374" s="319">
        <v>8272</v>
      </c>
      <c r="B3374" s="319" t="s">
        <v>4782</v>
      </c>
      <c r="C3374" s="319" t="s">
        <v>9092</v>
      </c>
    </row>
    <row r="3375" spans="1:3" ht="14.25" customHeight="1" x14ac:dyDescent="0.25">
      <c r="A3375" s="319">
        <v>8275</v>
      </c>
      <c r="B3375" s="319" t="s">
        <v>10200</v>
      </c>
      <c r="C3375" s="319" t="s">
        <v>9920</v>
      </c>
    </row>
    <row r="3376" spans="1:3" ht="14.25" customHeight="1" x14ac:dyDescent="0.25">
      <c r="A3376" s="319">
        <v>8277</v>
      </c>
      <c r="B3376" s="319" t="s">
        <v>4783</v>
      </c>
      <c r="C3376" s="319" t="s">
        <v>9092</v>
      </c>
    </row>
    <row r="3377" spans="1:3" ht="14.25" customHeight="1" x14ac:dyDescent="0.25">
      <c r="A3377" s="319">
        <v>8278</v>
      </c>
      <c r="B3377" s="319" t="s">
        <v>10201</v>
      </c>
      <c r="C3377" s="319" t="s">
        <v>9920</v>
      </c>
    </row>
    <row r="3378" spans="1:3" ht="14.25" customHeight="1" x14ac:dyDescent="0.25">
      <c r="A3378" s="319">
        <v>8279</v>
      </c>
      <c r="B3378" s="319" t="s">
        <v>10202</v>
      </c>
      <c r="C3378" s="319" t="s">
        <v>9920</v>
      </c>
    </row>
    <row r="3379" spans="1:3" ht="14.25" customHeight="1" x14ac:dyDescent="0.25">
      <c r="A3379" s="319">
        <v>8280</v>
      </c>
      <c r="B3379" s="319" t="s">
        <v>4784</v>
      </c>
      <c r="C3379" s="319" t="s">
        <v>9081</v>
      </c>
    </row>
    <row r="3380" spans="1:3" ht="14.25" customHeight="1" x14ac:dyDescent="0.25">
      <c r="A3380" s="319">
        <v>8281</v>
      </c>
      <c r="B3380" s="319" t="s">
        <v>4785</v>
      </c>
      <c r="C3380" s="319" t="s">
        <v>9920</v>
      </c>
    </row>
    <row r="3381" spans="1:3" ht="14.25" customHeight="1" x14ac:dyDescent="0.25">
      <c r="A3381" s="319">
        <v>8282</v>
      </c>
      <c r="B3381" s="319" t="s">
        <v>10003</v>
      </c>
      <c r="C3381" s="319" t="s">
        <v>9920</v>
      </c>
    </row>
    <row r="3382" spans="1:3" ht="14.25" customHeight="1" x14ac:dyDescent="0.25">
      <c r="A3382" s="319">
        <v>8283</v>
      </c>
      <c r="B3382" s="319" t="s">
        <v>10203</v>
      </c>
      <c r="C3382" s="319" t="s">
        <v>9920</v>
      </c>
    </row>
    <row r="3383" spans="1:3" ht="14.25" customHeight="1" x14ac:dyDescent="0.25">
      <c r="A3383" s="319">
        <v>8284</v>
      </c>
      <c r="B3383" s="319" t="s">
        <v>4786</v>
      </c>
      <c r="C3383" s="319" t="s">
        <v>9092</v>
      </c>
    </row>
    <row r="3384" spans="1:3" ht="14.25" customHeight="1" x14ac:dyDescent="0.25">
      <c r="A3384" s="319">
        <v>8285</v>
      </c>
      <c r="B3384" s="319" t="s">
        <v>4787</v>
      </c>
      <c r="C3384" s="319" t="s">
        <v>9092</v>
      </c>
    </row>
    <row r="3385" spans="1:3" ht="14.25" customHeight="1" x14ac:dyDescent="0.25">
      <c r="A3385" s="319">
        <v>8286</v>
      </c>
      <c r="B3385" s="319" t="s">
        <v>4788</v>
      </c>
      <c r="C3385" s="319" t="s">
        <v>9092</v>
      </c>
    </row>
    <row r="3386" spans="1:3" ht="14.25" customHeight="1" x14ac:dyDescent="0.25">
      <c r="A3386" s="319">
        <v>8287</v>
      </c>
      <c r="B3386" s="319" t="s">
        <v>4789</v>
      </c>
      <c r="C3386" s="319" t="s">
        <v>9092</v>
      </c>
    </row>
    <row r="3387" spans="1:3" ht="14.25" customHeight="1" x14ac:dyDescent="0.25">
      <c r="A3387" s="319">
        <v>8288</v>
      </c>
      <c r="B3387" s="319" t="s">
        <v>4790</v>
      </c>
      <c r="C3387" s="319" t="s">
        <v>9090</v>
      </c>
    </row>
    <row r="3388" spans="1:3" ht="14.25" customHeight="1" x14ac:dyDescent="0.25">
      <c r="A3388" s="319">
        <v>8289</v>
      </c>
      <c r="B3388" s="319" t="s">
        <v>4475</v>
      </c>
      <c r="C3388" s="319" t="s">
        <v>9092</v>
      </c>
    </row>
    <row r="3389" spans="1:3" ht="14.25" customHeight="1" x14ac:dyDescent="0.25">
      <c r="A3389" s="319">
        <v>8290</v>
      </c>
      <c r="B3389" s="319" t="s">
        <v>10204</v>
      </c>
      <c r="C3389" s="319" t="s">
        <v>9920</v>
      </c>
    </row>
    <row r="3390" spans="1:3" ht="14.25" customHeight="1" x14ac:dyDescent="0.25">
      <c r="A3390" s="319">
        <v>8291</v>
      </c>
      <c r="B3390" s="319" t="s">
        <v>4791</v>
      </c>
      <c r="C3390" s="319" t="s">
        <v>9920</v>
      </c>
    </row>
    <row r="3391" spans="1:3" ht="14.25" customHeight="1" x14ac:dyDescent="0.25">
      <c r="A3391" s="319">
        <v>8292</v>
      </c>
      <c r="B3391" s="319" t="s">
        <v>10205</v>
      </c>
      <c r="C3391" s="319" t="s">
        <v>9920</v>
      </c>
    </row>
    <row r="3392" spans="1:3" ht="14.25" customHeight="1" x14ac:dyDescent="0.25">
      <c r="A3392" s="319">
        <v>8293</v>
      </c>
      <c r="B3392" s="319" t="s">
        <v>4792</v>
      </c>
      <c r="C3392" s="319" t="s">
        <v>9090</v>
      </c>
    </row>
    <row r="3393" spans="1:3" ht="14.25" customHeight="1" x14ac:dyDescent="0.25">
      <c r="A3393" s="319">
        <v>8294</v>
      </c>
      <c r="B3393" s="319" t="s">
        <v>4190</v>
      </c>
      <c r="C3393" s="319" t="s">
        <v>9092</v>
      </c>
    </row>
    <row r="3394" spans="1:3" ht="14.25" customHeight="1" x14ac:dyDescent="0.25">
      <c r="A3394" s="319">
        <v>8295</v>
      </c>
      <c r="B3394" s="319" t="s">
        <v>4793</v>
      </c>
      <c r="C3394" s="319" t="s">
        <v>9092</v>
      </c>
    </row>
    <row r="3395" spans="1:3" ht="14.25" customHeight="1" x14ac:dyDescent="0.25">
      <c r="A3395" s="319">
        <v>8297</v>
      </c>
      <c r="B3395" s="319" t="s">
        <v>4794</v>
      </c>
      <c r="C3395" s="319" t="s">
        <v>9081</v>
      </c>
    </row>
    <row r="3396" spans="1:3" ht="14.25" customHeight="1" x14ac:dyDescent="0.25">
      <c r="A3396" s="319">
        <v>8298</v>
      </c>
      <c r="B3396" s="319" t="s">
        <v>10206</v>
      </c>
      <c r="C3396" s="319" t="s">
        <v>9920</v>
      </c>
    </row>
    <row r="3397" spans="1:3" ht="14.25" customHeight="1" x14ac:dyDescent="0.25">
      <c r="A3397" s="319">
        <v>8299</v>
      </c>
      <c r="B3397" s="319" t="s">
        <v>4795</v>
      </c>
      <c r="C3397" s="319" t="s">
        <v>9092</v>
      </c>
    </row>
    <row r="3398" spans="1:3" ht="14.25" customHeight="1" x14ac:dyDescent="0.25">
      <c r="A3398" s="319">
        <v>8300</v>
      </c>
      <c r="B3398" s="319" t="s">
        <v>10207</v>
      </c>
      <c r="C3398" s="319" t="s">
        <v>9920</v>
      </c>
    </row>
    <row r="3399" spans="1:3" ht="14.25" customHeight="1" x14ac:dyDescent="0.25">
      <c r="A3399" s="319">
        <v>8301</v>
      </c>
      <c r="B3399" s="319" t="s">
        <v>4796</v>
      </c>
      <c r="C3399" s="319" t="s">
        <v>9092</v>
      </c>
    </row>
    <row r="3400" spans="1:3" ht="14.25" customHeight="1" x14ac:dyDescent="0.25">
      <c r="A3400" s="319">
        <v>8303</v>
      </c>
      <c r="B3400" s="319" t="s">
        <v>4797</v>
      </c>
      <c r="C3400" s="319" t="s">
        <v>9091</v>
      </c>
    </row>
    <row r="3401" spans="1:3" ht="14.25" customHeight="1" x14ac:dyDescent="0.25">
      <c r="A3401" s="319">
        <v>8304</v>
      </c>
      <c r="B3401" s="319" t="s">
        <v>4798</v>
      </c>
      <c r="C3401" s="319" t="s">
        <v>9084</v>
      </c>
    </row>
    <row r="3402" spans="1:3" ht="14.25" customHeight="1" x14ac:dyDescent="0.25">
      <c r="A3402" s="319">
        <v>8305</v>
      </c>
      <c r="B3402" s="319" t="s">
        <v>4799</v>
      </c>
      <c r="C3402" s="319" t="s">
        <v>9092</v>
      </c>
    </row>
    <row r="3403" spans="1:3" ht="14.25" customHeight="1" x14ac:dyDescent="0.25">
      <c r="A3403" s="319">
        <v>8306</v>
      </c>
      <c r="B3403" s="319" t="s">
        <v>4800</v>
      </c>
      <c r="C3403" s="319" t="s">
        <v>9081</v>
      </c>
    </row>
    <row r="3404" spans="1:3" ht="14.25" customHeight="1" x14ac:dyDescent="0.25">
      <c r="A3404" s="319">
        <v>8307</v>
      </c>
      <c r="B3404" s="319" t="s">
        <v>4801</v>
      </c>
      <c r="C3404" s="319" t="s">
        <v>9920</v>
      </c>
    </row>
    <row r="3405" spans="1:3" ht="14.25" customHeight="1" x14ac:dyDescent="0.25">
      <c r="A3405" s="319">
        <v>8308</v>
      </c>
      <c r="B3405" s="319" t="s">
        <v>4802</v>
      </c>
      <c r="C3405" s="319" t="s">
        <v>9920</v>
      </c>
    </row>
    <row r="3406" spans="1:3" ht="14.25" customHeight="1" x14ac:dyDescent="0.25">
      <c r="A3406" s="319">
        <v>8309</v>
      </c>
      <c r="B3406" s="319" t="s">
        <v>10208</v>
      </c>
      <c r="C3406" s="319" t="s">
        <v>9920</v>
      </c>
    </row>
    <row r="3407" spans="1:3" ht="14.25" customHeight="1" x14ac:dyDescent="0.25">
      <c r="A3407" s="319">
        <v>8310</v>
      </c>
      <c r="B3407" s="319" t="s">
        <v>4803</v>
      </c>
      <c r="C3407" s="319" t="s">
        <v>9081</v>
      </c>
    </row>
    <row r="3408" spans="1:3" ht="14.25" customHeight="1" x14ac:dyDescent="0.25">
      <c r="A3408" s="319">
        <v>8311</v>
      </c>
      <c r="B3408" s="319" t="s">
        <v>4804</v>
      </c>
      <c r="C3408" s="319" t="s">
        <v>9091</v>
      </c>
    </row>
    <row r="3409" spans="1:3" ht="14.25" customHeight="1" x14ac:dyDescent="0.25">
      <c r="A3409" s="319">
        <v>8312</v>
      </c>
      <c r="B3409" s="319" t="s">
        <v>4805</v>
      </c>
      <c r="C3409" s="319" t="s">
        <v>9920</v>
      </c>
    </row>
    <row r="3410" spans="1:3" ht="14.25" customHeight="1" x14ac:dyDescent="0.25">
      <c r="A3410" s="319">
        <v>8313</v>
      </c>
      <c r="B3410" s="319" t="s">
        <v>4806</v>
      </c>
      <c r="C3410" s="319" t="s">
        <v>9092</v>
      </c>
    </row>
    <row r="3411" spans="1:3" ht="14.25" customHeight="1" x14ac:dyDescent="0.25">
      <c r="A3411" s="319">
        <v>8314</v>
      </c>
      <c r="B3411" s="319" t="s">
        <v>4807</v>
      </c>
      <c r="C3411" s="319" t="s">
        <v>9091</v>
      </c>
    </row>
    <row r="3412" spans="1:3" ht="14.25" customHeight="1" x14ac:dyDescent="0.25">
      <c r="A3412" s="319">
        <v>8315</v>
      </c>
      <c r="B3412" s="319" t="s">
        <v>4808</v>
      </c>
      <c r="C3412" s="319" t="s">
        <v>9090</v>
      </c>
    </row>
    <row r="3413" spans="1:3" ht="14.25" customHeight="1" x14ac:dyDescent="0.25">
      <c r="A3413" s="319">
        <v>8316</v>
      </c>
      <c r="B3413" s="319" t="s">
        <v>9248</v>
      </c>
      <c r="C3413" s="319" t="s">
        <v>9920</v>
      </c>
    </row>
    <row r="3414" spans="1:3" ht="14.25" customHeight="1" x14ac:dyDescent="0.25">
      <c r="A3414" s="319">
        <v>8317</v>
      </c>
      <c r="B3414" s="319" t="s">
        <v>4809</v>
      </c>
      <c r="C3414" s="319" t="s">
        <v>9105</v>
      </c>
    </row>
    <row r="3415" spans="1:3" ht="14.25" customHeight="1" x14ac:dyDescent="0.25">
      <c r="A3415" s="319">
        <v>8318</v>
      </c>
      <c r="B3415" s="319" t="s">
        <v>4810</v>
      </c>
      <c r="C3415" s="319" t="s">
        <v>9090</v>
      </c>
    </row>
    <row r="3416" spans="1:3" ht="14.25" customHeight="1" x14ac:dyDescent="0.25">
      <c r="A3416" s="319">
        <v>8319</v>
      </c>
      <c r="B3416" s="319" t="s">
        <v>4811</v>
      </c>
      <c r="C3416" s="319" t="s">
        <v>9092</v>
      </c>
    </row>
    <row r="3417" spans="1:3" ht="14.25" customHeight="1" x14ac:dyDescent="0.25">
      <c r="A3417" s="319">
        <v>8321</v>
      </c>
      <c r="B3417" s="319" t="s">
        <v>8416</v>
      </c>
      <c r="C3417" s="319" t="s">
        <v>9092</v>
      </c>
    </row>
    <row r="3418" spans="1:3" ht="14.25" customHeight="1" x14ac:dyDescent="0.25">
      <c r="A3418" s="319">
        <v>8322</v>
      </c>
      <c r="B3418" s="319" t="s">
        <v>4812</v>
      </c>
      <c r="C3418" s="319" t="s">
        <v>9092</v>
      </c>
    </row>
    <row r="3419" spans="1:3" ht="14.25" customHeight="1" x14ac:dyDescent="0.25">
      <c r="A3419" s="319">
        <v>8323</v>
      </c>
      <c r="B3419" s="319" t="s">
        <v>10209</v>
      </c>
      <c r="C3419" s="319" t="s">
        <v>9920</v>
      </c>
    </row>
    <row r="3420" spans="1:3" ht="14.25" customHeight="1" x14ac:dyDescent="0.25">
      <c r="A3420" s="319">
        <v>8324</v>
      </c>
      <c r="B3420" s="319" t="s">
        <v>4813</v>
      </c>
      <c r="C3420" s="319" t="s">
        <v>9092</v>
      </c>
    </row>
    <row r="3421" spans="1:3" ht="14.25" customHeight="1" x14ac:dyDescent="0.25">
      <c r="A3421" s="319">
        <v>8325</v>
      </c>
      <c r="B3421" s="319" t="s">
        <v>3932</v>
      </c>
      <c r="C3421" s="319" t="s">
        <v>9106</v>
      </c>
    </row>
    <row r="3422" spans="1:3" ht="14.25" customHeight="1" x14ac:dyDescent="0.25">
      <c r="A3422" s="319">
        <v>8326</v>
      </c>
      <c r="B3422" s="319" t="s">
        <v>10210</v>
      </c>
      <c r="C3422" s="319" t="s">
        <v>9920</v>
      </c>
    </row>
    <row r="3423" spans="1:3" ht="14.25" customHeight="1" x14ac:dyDescent="0.25">
      <c r="A3423" s="319">
        <v>8327</v>
      </c>
      <c r="B3423" s="319" t="s">
        <v>4814</v>
      </c>
      <c r="C3423" s="319" t="s">
        <v>9092</v>
      </c>
    </row>
    <row r="3424" spans="1:3" ht="14.25" customHeight="1" x14ac:dyDescent="0.25">
      <c r="A3424" s="319">
        <v>8328</v>
      </c>
      <c r="B3424" s="319" t="s">
        <v>4815</v>
      </c>
      <c r="C3424" s="319" t="s">
        <v>9092</v>
      </c>
    </row>
    <row r="3425" spans="1:3" ht="14.25" customHeight="1" x14ac:dyDescent="0.25">
      <c r="A3425" s="319">
        <v>8329</v>
      </c>
      <c r="B3425" s="319" t="s">
        <v>3873</v>
      </c>
      <c r="C3425" s="319" t="s">
        <v>9091</v>
      </c>
    </row>
    <row r="3426" spans="1:3" ht="14.25" customHeight="1" x14ac:dyDescent="0.25">
      <c r="A3426" s="319">
        <v>8330</v>
      </c>
      <c r="B3426" s="319" t="s">
        <v>4816</v>
      </c>
      <c r="C3426" s="319" t="s">
        <v>9091</v>
      </c>
    </row>
    <row r="3427" spans="1:3" ht="14.25" customHeight="1" x14ac:dyDescent="0.25">
      <c r="A3427" s="319">
        <v>8331</v>
      </c>
      <c r="B3427" s="319" t="s">
        <v>4817</v>
      </c>
      <c r="C3427" s="319" t="s">
        <v>9091</v>
      </c>
    </row>
    <row r="3428" spans="1:3" ht="14.25" customHeight="1" x14ac:dyDescent="0.25">
      <c r="A3428" s="319">
        <v>8332</v>
      </c>
      <c r="B3428" s="319" t="s">
        <v>10211</v>
      </c>
      <c r="C3428" s="319" t="s">
        <v>9920</v>
      </c>
    </row>
    <row r="3429" spans="1:3" ht="14.25" customHeight="1" x14ac:dyDescent="0.25">
      <c r="A3429" s="319">
        <v>8333</v>
      </c>
      <c r="B3429" s="319" t="s">
        <v>4818</v>
      </c>
      <c r="C3429" s="319" t="s">
        <v>9091</v>
      </c>
    </row>
    <row r="3430" spans="1:3" ht="14.25" customHeight="1" x14ac:dyDescent="0.25">
      <c r="A3430" s="319">
        <v>8334</v>
      </c>
      <c r="B3430" s="319" t="s">
        <v>4819</v>
      </c>
      <c r="C3430" s="319" t="s">
        <v>9092</v>
      </c>
    </row>
    <row r="3431" spans="1:3" ht="14.25" customHeight="1" x14ac:dyDescent="0.25">
      <c r="A3431" s="319">
        <v>8335</v>
      </c>
      <c r="B3431" s="319" t="s">
        <v>4820</v>
      </c>
      <c r="C3431" s="319" t="s">
        <v>9092</v>
      </c>
    </row>
    <row r="3432" spans="1:3" ht="14.25" customHeight="1" x14ac:dyDescent="0.25">
      <c r="A3432" s="319">
        <v>8336</v>
      </c>
      <c r="B3432" s="319" t="s">
        <v>3628</v>
      </c>
      <c r="C3432" s="319" t="s">
        <v>9090</v>
      </c>
    </row>
    <row r="3433" spans="1:3" ht="14.25" customHeight="1" x14ac:dyDescent="0.25">
      <c r="A3433" s="319">
        <v>8337</v>
      </c>
      <c r="B3433" s="319" t="s">
        <v>10212</v>
      </c>
      <c r="C3433" s="319" t="s">
        <v>9920</v>
      </c>
    </row>
    <row r="3434" spans="1:3" ht="14.25" customHeight="1" x14ac:dyDescent="0.25">
      <c r="A3434" s="319">
        <v>8338</v>
      </c>
      <c r="B3434" s="319" t="s">
        <v>4821</v>
      </c>
      <c r="C3434" s="319" t="s">
        <v>9092</v>
      </c>
    </row>
    <row r="3435" spans="1:3" ht="14.25" customHeight="1" x14ac:dyDescent="0.25">
      <c r="A3435" s="319">
        <v>8339</v>
      </c>
      <c r="B3435" s="319" t="s">
        <v>4397</v>
      </c>
      <c r="C3435" s="319" t="s">
        <v>9920</v>
      </c>
    </row>
    <row r="3436" spans="1:3" ht="14.25" customHeight="1" x14ac:dyDescent="0.25">
      <c r="A3436" s="319">
        <v>8340</v>
      </c>
      <c r="B3436" s="319" t="s">
        <v>10213</v>
      </c>
      <c r="C3436" s="319" t="s">
        <v>9920</v>
      </c>
    </row>
    <row r="3437" spans="1:3" ht="14.25" customHeight="1" x14ac:dyDescent="0.25">
      <c r="A3437" s="319">
        <v>8341</v>
      </c>
      <c r="B3437" s="319" t="s">
        <v>4822</v>
      </c>
      <c r="C3437" s="319" t="s">
        <v>9091</v>
      </c>
    </row>
    <row r="3438" spans="1:3" ht="14.25" customHeight="1" x14ac:dyDescent="0.25">
      <c r="A3438" s="319">
        <v>8342</v>
      </c>
      <c r="B3438" s="319" t="s">
        <v>10214</v>
      </c>
      <c r="C3438" s="319" t="s">
        <v>9920</v>
      </c>
    </row>
    <row r="3439" spans="1:3" ht="14.25" customHeight="1" x14ac:dyDescent="0.25">
      <c r="A3439" s="319">
        <v>8343</v>
      </c>
      <c r="B3439" s="319" t="s">
        <v>10031</v>
      </c>
      <c r="C3439" s="319" t="s">
        <v>9920</v>
      </c>
    </row>
    <row r="3440" spans="1:3" ht="14.25" customHeight="1" x14ac:dyDescent="0.25">
      <c r="A3440" s="319">
        <v>8344</v>
      </c>
      <c r="B3440" s="319" t="s">
        <v>4823</v>
      </c>
      <c r="C3440" s="319" t="s">
        <v>9090</v>
      </c>
    </row>
    <row r="3441" spans="1:3" ht="14.25" customHeight="1" x14ac:dyDescent="0.25">
      <c r="A3441" s="319">
        <v>8345</v>
      </c>
      <c r="B3441" s="319" t="s">
        <v>4824</v>
      </c>
      <c r="C3441" s="319" t="s">
        <v>9092</v>
      </c>
    </row>
    <row r="3442" spans="1:3" ht="14.25" customHeight="1" x14ac:dyDescent="0.25">
      <c r="A3442" s="319">
        <v>8347</v>
      </c>
      <c r="B3442" s="319" t="s">
        <v>4825</v>
      </c>
      <c r="C3442" s="319" t="s">
        <v>9091</v>
      </c>
    </row>
    <row r="3443" spans="1:3" ht="14.25" customHeight="1" x14ac:dyDescent="0.25">
      <c r="A3443" s="319">
        <v>8348</v>
      </c>
      <c r="B3443" s="319" t="s">
        <v>4826</v>
      </c>
      <c r="C3443" s="319" t="s">
        <v>9092</v>
      </c>
    </row>
    <row r="3444" spans="1:3" ht="14.25" customHeight="1" x14ac:dyDescent="0.25">
      <c r="A3444" s="319">
        <v>8349</v>
      </c>
      <c r="B3444" s="319" t="s">
        <v>4827</v>
      </c>
      <c r="C3444" s="319" t="s">
        <v>9091</v>
      </c>
    </row>
    <row r="3445" spans="1:3" ht="14.25" customHeight="1" x14ac:dyDescent="0.25">
      <c r="A3445" s="319">
        <v>8350</v>
      </c>
      <c r="B3445" s="319" t="s">
        <v>4828</v>
      </c>
      <c r="C3445" s="319" t="s">
        <v>9091</v>
      </c>
    </row>
    <row r="3446" spans="1:3" ht="14.25" customHeight="1" x14ac:dyDescent="0.25">
      <c r="A3446" s="319">
        <v>8351</v>
      </c>
      <c r="B3446" s="319" t="s">
        <v>4829</v>
      </c>
      <c r="C3446" s="319" t="s">
        <v>9087</v>
      </c>
    </row>
    <row r="3447" spans="1:3" ht="14.25" customHeight="1" x14ac:dyDescent="0.25">
      <c r="A3447" s="319">
        <v>8352</v>
      </c>
      <c r="B3447" s="319" t="s">
        <v>10215</v>
      </c>
      <c r="C3447" s="319" t="s">
        <v>9920</v>
      </c>
    </row>
    <row r="3448" spans="1:3" ht="14.25" customHeight="1" x14ac:dyDescent="0.25">
      <c r="A3448" s="319">
        <v>8353</v>
      </c>
      <c r="B3448" s="319" t="s">
        <v>4830</v>
      </c>
      <c r="C3448" s="319" t="s">
        <v>9092</v>
      </c>
    </row>
    <row r="3449" spans="1:3" ht="14.25" customHeight="1" x14ac:dyDescent="0.25">
      <c r="A3449" s="319">
        <v>8354</v>
      </c>
      <c r="B3449" s="319" t="s">
        <v>4831</v>
      </c>
      <c r="C3449" s="319" t="s">
        <v>9092</v>
      </c>
    </row>
    <row r="3450" spans="1:3" ht="14.25" customHeight="1" x14ac:dyDescent="0.25">
      <c r="A3450" s="319">
        <v>8355</v>
      </c>
      <c r="B3450" s="319" t="s">
        <v>4832</v>
      </c>
      <c r="C3450" s="319" t="s">
        <v>9092</v>
      </c>
    </row>
    <row r="3451" spans="1:3" ht="14.25" customHeight="1" x14ac:dyDescent="0.25">
      <c r="A3451" s="319">
        <v>8356</v>
      </c>
      <c r="B3451" s="319" t="s">
        <v>4833</v>
      </c>
      <c r="C3451" s="319" t="s">
        <v>9092</v>
      </c>
    </row>
    <row r="3452" spans="1:3" ht="14.25" customHeight="1" x14ac:dyDescent="0.25">
      <c r="A3452" s="319">
        <v>8357</v>
      </c>
      <c r="B3452" s="319" t="s">
        <v>4834</v>
      </c>
      <c r="C3452" s="319" t="s">
        <v>9092</v>
      </c>
    </row>
    <row r="3453" spans="1:3" ht="14.25" customHeight="1" x14ac:dyDescent="0.25">
      <c r="A3453" s="319">
        <v>8358</v>
      </c>
      <c r="B3453" s="319" t="s">
        <v>4835</v>
      </c>
      <c r="C3453" s="319" t="s">
        <v>9092</v>
      </c>
    </row>
    <row r="3454" spans="1:3" ht="14.25" customHeight="1" x14ac:dyDescent="0.25">
      <c r="A3454" s="319">
        <v>8359</v>
      </c>
      <c r="B3454" s="319" t="s">
        <v>4836</v>
      </c>
      <c r="C3454" s="319" t="s">
        <v>9092</v>
      </c>
    </row>
    <row r="3455" spans="1:3" ht="14.25" customHeight="1" x14ac:dyDescent="0.25">
      <c r="A3455" s="319">
        <v>8361</v>
      </c>
      <c r="B3455" s="319" t="s">
        <v>10216</v>
      </c>
      <c r="C3455" s="319" t="s">
        <v>9920</v>
      </c>
    </row>
    <row r="3456" spans="1:3" ht="14.25" customHeight="1" x14ac:dyDescent="0.25">
      <c r="A3456" s="319">
        <v>8362</v>
      </c>
      <c r="B3456" s="319" t="s">
        <v>4837</v>
      </c>
      <c r="C3456" s="319" t="s">
        <v>9081</v>
      </c>
    </row>
    <row r="3457" spans="1:3" ht="14.25" customHeight="1" x14ac:dyDescent="0.25">
      <c r="A3457" s="319">
        <v>8363</v>
      </c>
      <c r="B3457" s="319" t="s">
        <v>3354</v>
      </c>
      <c r="C3457" s="319" t="s">
        <v>9090</v>
      </c>
    </row>
    <row r="3458" spans="1:3" ht="14.25" customHeight="1" x14ac:dyDescent="0.25">
      <c r="A3458" s="319">
        <v>8364</v>
      </c>
      <c r="B3458" s="319" t="s">
        <v>4838</v>
      </c>
      <c r="C3458" s="319" t="s">
        <v>9092</v>
      </c>
    </row>
    <row r="3459" spans="1:3" ht="14.25" customHeight="1" x14ac:dyDescent="0.25">
      <c r="A3459" s="319">
        <v>8365</v>
      </c>
      <c r="B3459" s="319" t="s">
        <v>4839</v>
      </c>
      <c r="C3459" s="319" t="s">
        <v>9081</v>
      </c>
    </row>
    <row r="3460" spans="1:3" ht="14.25" customHeight="1" x14ac:dyDescent="0.25">
      <c r="A3460" s="319">
        <v>8366</v>
      </c>
      <c r="B3460" s="319" t="s">
        <v>4840</v>
      </c>
      <c r="C3460" s="319" t="s">
        <v>9081</v>
      </c>
    </row>
    <row r="3461" spans="1:3" ht="14.25" customHeight="1" x14ac:dyDescent="0.25">
      <c r="A3461" s="319">
        <v>8367</v>
      </c>
      <c r="B3461" s="319" t="s">
        <v>4841</v>
      </c>
      <c r="C3461" s="319" t="s">
        <v>9081</v>
      </c>
    </row>
    <row r="3462" spans="1:3" ht="14.25" customHeight="1" x14ac:dyDescent="0.25">
      <c r="A3462" s="319">
        <v>8368</v>
      </c>
      <c r="B3462" s="319" t="s">
        <v>4842</v>
      </c>
      <c r="C3462" s="319" t="s">
        <v>9092</v>
      </c>
    </row>
    <row r="3463" spans="1:3" ht="14.25" customHeight="1" x14ac:dyDescent="0.25">
      <c r="A3463" s="319">
        <v>8369</v>
      </c>
      <c r="B3463" s="319" t="s">
        <v>4843</v>
      </c>
      <c r="C3463" s="319" t="s">
        <v>9092</v>
      </c>
    </row>
    <row r="3464" spans="1:3" ht="14.25" customHeight="1" x14ac:dyDescent="0.25">
      <c r="A3464" s="319">
        <v>8371</v>
      </c>
      <c r="B3464" s="319" t="s">
        <v>4844</v>
      </c>
      <c r="C3464" s="319" t="s">
        <v>9092</v>
      </c>
    </row>
    <row r="3465" spans="1:3" ht="14.25" customHeight="1" x14ac:dyDescent="0.25">
      <c r="A3465" s="319">
        <v>8372</v>
      </c>
      <c r="B3465" s="319" t="s">
        <v>3146</v>
      </c>
      <c r="C3465" s="319" t="s">
        <v>9092</v>
      </c>
    </row>
    <row r="3466" spans="1:3" ht="14.25" customHeight="1" x14ac:dyDescent="0.25">
      <c r="A3466" s="319">
        <v>8373</v>
      </c>
      <c r="B3466" s="319" t="s">
        <v>4845</v>
      </c>
      <c r="C3466" s="319" t="s">
        <v>9092</v>
      </c>
    </row>
    <row r="3467" spans="1:3" ht="14.25" customHeight="1" x14ac:dyDescent="0.25">
      <c r="A3467" s="319">
        <v>8374</v>
      </c>
      <c r="B3467" s="319" t="s">
        <v>10217</v>
      </c>
      <c r="C3467" s="319" t="s">
        <v>9920</v>
      </c>
    </row>
    <row r="3468" spans="1:3" ht="14.25" customHeight="1" x14ac:dyDescent="0.25">
      <c r="A3468" s="319">
        <v>8375</v>
      </c>
      <c r="B3468" s="319" t="s">
        <v>4846</v>
      </c>
      <c r="C3468" s="319" t="s">
        <v>9092</v>
      </c>
    </row>
    <row r="3469" spans="1:3" ht="14.25" customHeight="1" x14ac:dyDescent="0.25">
      <c r="A3469" s="319">
        <v>8376</v>
      </c>
      <c r="B3469" s="319" t="s">
        <v>4847</v>
      </c>
      <c r="C3469" s="319" t="s">
        <v>9092</v>
      </c>
    </row>
    <row r="3470" spans="1:3" ht="14.25" customHeight="1" x14ac:dyDescent="0.25">
      <c r="A3470" s="319">
        <v>8377</v>
      </c>
      <c r="B3470" s="319" t="s">
        <v>4848</v>
      </c>
      <c r="C3470" s="319" t="s">
        <v>9091</v>
      </c>
    </row>
    <row r="3471" spans="1:3" ht="14.25" customHeight="1" x14ac:dyDescent="0.25">
      <c r="A3471" s="319">
        <v>8378</v>
      </c>
      <c r="B3471" s="319" t="s">
        <v>4849</v>
      </c>
      <c r="C3471" s="319" t="s">
        <v>9091</v>
      </c>
    </row>
    <row r="3472" spans="1:3" ht="14.25" customHeight="1" x14ac:dyDescent="0.25">
      <c r="A3472" s="319">
        <v>8379</v>
      </c>
      <c r="B3472" s="319" t="s">
        <v>4850</v>
      </c>
      <c r="C3472" s="319" t="s">
        <v>9092</v>
      </c>
    </row>
    <row r="3473" spans="1:3" ht="14.25" customHeight="1" x14ac:dyDescent="0.25">
      <c r="A3473" s="319">
        <v>8380</v>
      </c>
      <c r="B3473" s="319" t="s">
        <v>10218</v>
      </c>
      <c r="C3473" s="319" t="s">
        <v>9920</v>
      </c>
    </row>
    <row r="3474" spans="1:3" ht="14.25" customHeight="1" x14ac:dyDescent="0.25">
      <c r="A3474" s="319">
        <v>8381</v>
      </c>
      <c r="B3474" s="319" t="s">
        <v>4851</v>
      </c>
      <c r="C3474" s="319" t="s">
        <v>9092</v>
      </c>
    </row>
    <row r="3475" spans="1:3" ht="14.25" customHeight="1" x14ac:dyDescent="0.25">
      <c r="A3475" s="319">
        <v>8382</v>
      </c>
      <c r="B3475" s="319" t="s">
        <v>4852</v>
      </c>
      <c r="C3475" s="319" t="s">
        <v>9081</v>
      </c>
    </row>
    <row r="3476" spans="1:3" ht="14.25" customHeight="1" x14ac:dyDescent="0.25">
      <c r="A3476" s="319">
        <v>8383</v>
      </c>
      <c r="B3476" s="319" t="s">
        <v>4853</v>
      </c>
      <c r="C3476" s="319" t="s">
        <v>9092</v>
      </c>
    </row>
    <row r="3477" spans="1:3" ht="14.25" customHeight="1" x14ac:dyDescent="0.25">
      <c r="A3477" s="319">
        <v>8384</v>
      </c>
      <c r="B3477" s="319" t="s">
        <v>4854</v>
      </c>
      <c r="C3477" s="319" t="s">
        <v>9092</v>
      </c>
    </row>
    <row r="3478" spans="1:3" ht="14.25" customHeight="1" x14ac:dyDescent="0.25">
      <c r="A3478" s="319">
        <v>8387</v>
      </c>
      <c r="B3478" s="319" t="s">
        <v>4855</v>
      </c>
      <c r="C3478" s="319" t="s">
        <v>9092</v>
      </c>
    </row>
    <row r="3479" spans="1:3" ht="14.25" customHeight="1" x14ac:dyDescent="0.25">
      <c r="A3479" s="319">
        <v>8389</v>
      </c>
      <c r="B3479" s="319" t="s">
        <v>3991</v>
      </c>
      <c r="C3479" s="319" t="s">
        <v>9092</v>
      </c>
    </row>
    <row r="3480" spans="1:3" ht="14.25" customHeight="1" x14ac:dyDescent="0.25">
      <c r="A3480" s="319">
        <v>8390</v>
      </c>
      <c r="B3480" s="319" t="s">
        <v>10219</v>
      </c>
      <c r="C3480" s="319" t="s">
        <v>9920</v>
      </c>
    </row>
    <row r="3481" spans="1:3" ht="14.25" customHeight="1" x14ac:dyDescent="0.25">
      <c r="A3481" s="319">
        <v>8391</v>
      </c>
      <c r="B3481" s="319" t="s">
        <v>4618</v>
      </c>
      <c r="C3481" s="319" t="s">
        <v>9092</v>
      </c>
    </row>
    <row r="3482" spans="1:3" ht="14.25" customHeight="1" x14ac:dyDescent="0.25">
      <c r="A3482" s="319">
        <v>8392</v>
      </c>
      <c r="B3482" s="319" t="s">
        <v>4856</v>
      </c>
      <c r="C3482" s="319" t="s">
        <v>9084</v>
      </c>
    </row>
    <row r="3483" spans="1:3" ht="14.25" customHeight="1" x14ac:dyDescent="0.25">
      <c r="A3483" s="319">
        <v>8393</v>
      </c>
      <c r="B3483" s="319" t="s">
        <v>10220</v>
      </c>
      <c r="C3483" s="319" t="s">
        <v>9920</v>
      </c>
    </row>
    <row r="3484" spans="1:3" ht="14.25" customHeight="1" x14ac:dyDescent="0.25">
      <c r="A3484" s="319">
        <v>8394</v>
      </c>
      <c r="B3484" s="319" t="s">
        <v>4640</v>
      </c>
      <c r="C3484" s="319" t="s">
        <v>9091</v>
      </c>
    </row>
    <row r="3485" spans="1:3" ht="14.25" customHeight="1" x14ac:dyDescent="0.25">
      <c r="A3485" s="319">
        <v>8395</v>
      </c>
      <c r="B3485" s="319" t="s">
        <v>10221</v>
      </c>
      <c r="C3485" s="319" t="s">
        <v>9920</v>
      </c>
    </row>
    <row r="3486" spans="1:3" ht="14.25" customHeight="1" x14ac:dyDescent="0.25">
      <c r="A3486" s="319">
        <v>8396</v>
      </c>
      <c r="B3486" s="319" t="s">
        <v>4857</v>
      </c>
      <c r="C3486" s="319" t="s">
        <v>9092</v>
      </c>
    </row>
    <row r="3487" spans="1:3" ht="14.25" customHeight="1" x14ac:dyDescent="0.25">
      <c r="A3487" s="319">
        <v>8397</v>
      </c>
      <c r="B3487" s="319" t="s">
        <v>10222</v>
      </c>
      <c r="C3487" s="319" t="s">
        <v>9920</v>
      </c>
    </row>
    <row r="3488" spans="1:3" ht="14.25" customHeight="1" x14ac:dyDescent="0.25">
      <c r="A3488" s="319">
        <v>8398</v>
      </c>
      <c r="B3488" s="319" t="s">
        <v>4858</v>
      </c>
      <c r="C3488" s="319" t="s">
        <v>9092</v>
      </c>
    </row>
    <row r="3489" spans="1:3" ht="14.25" customHeight="1" x14ac:dyDescent="0.25">
      <c r="A3489" s="319">
        <v>8399</v>
      </c>
      <c r="B3489" s="319" t="s">
        <v>4859</v>
      </c>
      <c r="C3489" s="319" t="s">
        <v>9092</v>
      </c>
    </row>
    <row r="3490" spans="1:3" ht="14.25" customHeight="1" x14ac:dyDescent="0.25">
      <c r="A3490" s="319">
        <v>8400</v>
      </c>
      <c r="B3490" s="319" t="s">
        <v>4860</v>
      </c>
      <c r="C3490" s="319" t="s">
        <v>9092</v>
      </c>
    </row>
    <row r="3491" spans="1:3" ht="14.25" customHeight="1" x14ac:dyDescent="0.25">
      <c r="A3491" s="319">
        <v>8401</v>
      </c>
      <c r="B3491" s="319" t="s">
        <v>4861</v>
      </c>
      <c r="C3491" s="319" t="s">
        <v>9092</v>
      </c>
    </row>
    <row r="3492" spans="1:3" ht="14.25" customHeight="1" x14ac:dyDescent="0.25">
      <c r="A3492" s="319">
        <v>8402</v>
      </c>
      <c r="B3492" s="319" t="s">
        <v>10223</v>
      </c>
      <c r="C3492" s="319" t="s">
        <v>9920</v>
      </c>
    </row>
    <row r="3493" spans="1:3" ht="14.25" customHeight="1" x14ac:dyDescent="0.25">
      <c r="A3493" s="319">
        <v>8403</v>
      </c>
      <c r="B3493" s="319" t="s">
        <v>4862</v>
      </c>
      <c r="C3493" s="319" t="s">
        <v>9091</v>
      </c>
    </row>
    <row r="3494" spans="1:3" ht="14.25" customHeight="1" x14ac:dyDescent="0.25">
      <c r="A3494" s="319">
        <v>8405</v>
      </c>
      <c r="B3494" s="319" t="s">
        <v>3819</v>
      </c>
      <c r="C3494" s="319" t="s">
        <v>9092</v>
      </c>
    </row>
    <row r="3495" spans="1:3" ht="14.25" customHeight="1" x14ac:dyDescent="0.25">
      <c r="A3495" s="319">
        <v>8406</v>
      </c>
      <c r="B3495" s="319" t="s">
        <v>4863</v>
      </c>
      <c r="C3495" s="319" t="s">
        <v>9092</v>
      </c>
    </row>
    <row r="3496" spans="1:3" ht="14.25" customHeight="1" x14ac:dyDescent="0.25">
      <c r="A3496" s="319">
        <v>8408</v>
      </c>
      <c r="B3496" s="319" t="s">
        <v>4864</v>
      </c>
      <c r="C3496" s="319" t="s">
        <v>9084</v>
      </c>
    </row>
    <row r="3497" spans="1:3" ht="14.25" customHeight="1" x14ac:dyDescent="0.25">
      <c r="A3497" s="319">
        <v>8411</v>
      </c>
      <c r="B3497" s="319" t="s">
        <v>4300</v>
      </c>
      <c r="C3497" s="319" t="s">
        <v>9087</v>
      </c>
    </row>
    <row r="3498" spans="1:3" ht="14.25" customHeight="1" x14ac:dyDescent="0.25">
      <c r="A3498" s="319">
        <v>8413</v>
      </c>
      <c r="B3498" s="319" t="s">
        <v>3526</v>
      </c>
      <c r="C3498" s="319" t="s">
        <v>9090</v>
      </c>
    </row>
    <row r="3499" spans="1:3" ht="14.25" customHeight="1" x14ac:dyDescent="0.25">
      <c r="A3499" s="319">
        <v>8414</v>
      </c>
      <c r="B3499" s="319" t="s">
        <v>9407</v>
      </c>
      <c r="C3499" s="319" t="s">
        <v>9091</v>
      </c>
    </row>
    <row r="3500" spans="1:3" ht="14.25" customHeight="1" x14ac:dyDescent="0.25">
      <c r="A3500" s="319">
        <v>8415</v>
      </c>
      <c r="B3500" s="319" t="s">
        <v>4865</v>
      </c>
      <c r="C3500" s="319" t="s">
        <v>9091</v>
      </c>
    </row>
    <row r="3501" spans="1:3" ht="14.25" customHeight="1" x14ac:dyDescent="0.25">
      <c r="A3501" s="319">
        <v>8416</v>
      </c>
      <c r="B3501" s="319" t="s">
        <v>4866</v>
      </c>
      <c r="C3501" s="319" t="s">
        <v>9081</v>
      </c>
    </row>
    <row r="3502" spans="1:3" ht="14.25" customHeight="1" x14ac:dyDescent="0.25">
      <c r="A3502" s="319">
        <v>8417</v>
      </c>
      <c r="B3502" s="319" t="s">
        <v>4867</v>
      </c>
      <c r="C3502" s="319" t="s">
        <v>9092</v>
      </c>
    </row>
    <row r="3503" spans="1:3" ht="14.25" customHeight="1" x14ac:dyDescent="0.25">
      <c r="A3503" s="319">
        <v>8418</v>
      </c>
      <c r="B3503" s="319" t="s">
        <v>4868</v>
      </c>
      <c r="C3503" s="319" t="s">
        <v>9090</v>
      </c>
    </row>
    <row r="3504" spans="1:3" ht="14.25" customHeight="1" x14ac:dyDescent="0.25">
      <c r="A3504" s="319">
        <v>8419</v>
      </c>
      <c r="B3504" s="319" t="s">
        <v>4869</v>
      </c>
      <c r="C3504" s="319" t="s">
        <v>9092</v>
      </c>
    </row>
    <row r="3505" spans="1:3" ht="14.25" customHeight="1" x14ac:dyDescent="0.25">
      <c r="A3505" s="319">
        <v>8420</v>
      </c>
      <c r="B3505" s="319" t="s">
        <v>3927</v>
      </c>
      <c r="C3505" s="319" t="s">
        <v>9092</v>
      </c>
    </row>
    <row r="3506" spans="1:3" ht="14.25" customHeight="1" x14ac:dyDescent="0.25">
      <c r="A3506" s="319">
        <v>8421</v>
      </c>
      <c r="B3506" s="319" t="s">
        <v>4870</v>
      </c>
      <c r="C3506" s="319" t="s">
        <v>9103</v>
      </c>
    </row>
    <row r="3507" spans="1:3" ht="14.25" customHeight="1" x14ac:dyDescent="0.25">
      <c r="A3507" s="319">
        <v>8422</v>
      </c>
      <c r="B3507" s="319" t="s">
        <v>10224</v>
      </c>
      <c r="C3507" s="319" t="s">
        <v>9920</v>
      </c>
    </row>
    <row r="3508" spans="1:3" ht="14.25" customHeight="1" x14ac:dyDescent="0.25">
      <c r="A3508" s="319">
        <v>8423</v>
      </c>
      <c r="B3508" s="319" t="s">
        <v>2356</v>
      </c>
      <c r="C3508" s="319" t="s">
        <v>9091</v>
      </c>
    </row>
    <row r="3509" spans="1:3" ht="14.25" customHeight="1" x14ac:dyDescent="0.25">
      <c r="A3509" s="319">
        <v>8424</v>
      </c>
      <c r="B3509" s="319" t="s">
        <v>4871</v>
      </c>
      <c r="C3509" s="319" t="s">
        <v>9092</v>
      </c>
    </row>
    <row r="3510" spans="1:3" ht="14.25" customHeight="1" x14ac:dyDescent="0.25">
      <c r="A3510" s="319">
        <v>8425</v>
      </c>
      <c r="B3510" s="319" t="s">
        <v>10142</v>
      </c>
      <c r="C3510" s="319" t="s">
        <v>9920</v>
      </c>
    </row>
    <row r="3511" spans="1:3" ht="14.25" customHeight="1" x14ac:dyDescent="0.25">
      <c r="A3511" s="319">
        <v>8426</v>
      </c>
      <c r="B3511" s="319" t="s">
        <v>10149</v>
      </c>
      <c r="C3511" s="319" t="s">
        <v>9090</v>
      </c>
    </row>
    <row r="3512" spans="1:3" ht="14.25" customHeight="1" x14ac:dyDescent="0.25">
      <c r="A3512" s="319">
        <v>8427</v>
      </c>
      <c r="B3512" s="319" t="s">
        <v>4872</v>
      </c>
      <c r="C3512" s="319" t="s">
        <v>9092</v>
      </c>
    </row>
    <row r="3513" spans="1:3" ht="14.25" customHeight="1" x14ac:dyDescent="0.25">
      <c r="A3513" s="319">
        <v>8428</v>
      </c>
      <c r="B3513" s="319" t="s">
        <v>4873</v>
      </c>
      <c r="C3513" s="319" t="s">
        <v>9091</v>
      </c>
    </row>
    <row r="3514" spans="1:3" ht="14.25" customHeight="1" x14ac:dyDescent="0.25">
      <c r="A3514" s="319">
        <v>8429</v>
      </c>
      <c r="B3514" s="319" t="s">
        <v>4874</v>
      </c>
      <c r="C3514" s="319" t="s">
        <v>9920</v>
      </c>
    </row>
    <row r="3515" spans="1:3" ht="14.25" customHeight="1" x14ac:dyDescent="0.25">
      <c r="A3515" s="319">
        <v>8430</v>
      </c>
      <c r="B3515" s="319" t="s">
        <v>4875</v>
      </c>
      <c r="C3515" s="319" t="s">
        <v>9092</v>
      </c>
    </row>
    <row r="3516" spans="1:3" ht="14.25" customHeight="1" x14ac:dyDescent="0.25">
      <c r="A3516" s="319">
        <v>8431</v>
      </c>
      <c r="B3516" s="319" t="s">
        <v>4813</v>
      </c>
      <c r="C3516" s="319" t="s">
        <v>9920</v>
      </c>
    </row>
    <row r="3517" spans="1:3" ht="14.25" customHeight="1" x14ac:dyDescent="0.25">
      <c r="A3517" s="319">
        <v>8432</v>
      </c>
      <c r="B3517" s="319" t="s">
        <v>4876</v>
      </c>
      <c r="C3517" s="319" t="s">
        <v>9092</v>
      </c>
    </row>
    <row r="3518" spans="1:3" ht="14.25" customHeight="1" x14ac:dyDescent="0.25">
      <c r="A3518" s="319">
        <v>8433</v>
      </c>
      <c r="B3518" s="319" t="s">
        <v>4877</v>
      </c>
      <c r="C3518" s="319" t="s">
        <v>9091</v>
      </c>
    </row>
    <row r="3519" spans="1:3" ht="14.25" customHeight="1" x14ac:dyDescent="0.25">
      <c r="A3519" s="319">
        <v>8434</v>
      </c>
      <c r="B3519" s="319" t="s">
        <v>4878</v>
      </c>
      <c r="C3519" s="319" t="s">
        <v>9092</v>
      </c>
    </row>
    <row r="3520" spans="1:3" ht="14.25" customHeight="1" x14ac:dyDescent="0.25">
      <c r="A3520" s="319">
        <v>8435</v>
      </c>
      <c r="B3520" s="319" t="s">
        <v>4879</v>
      </c>
      <c r="C3520" s="319" t="s">
        <v>9092</v>
      </c>
    </row>
    <row r="3521" spans="1:3" ht="14.25" customHeight="1" x14ac:dyDescent="0.25">
      <c r="A3521" s="319">
        <v>8436</v>
      </c>
      <c r="B3521" s="319" t="s">
        <v>4880</v>
      </c>
      <c r="C3521" s="319" t="s">
        <v>9091</v>
      </c>
    </row>
    <row r="3522" spans="1:3" ht="14.25" customHeight="1" x14ac:dyDescent="0.25">
      <c r="A3522" s="319">
        <v>8437</v>
      </c>
      <c r="B3522" s="319" t="s">
        <v>4881</v>
      </c>
      <c r="C3522" s="319" t="s">
        <v>9091</v>
      </c>
    </row>
    <row r="3523" spans="1:3" ht="14.25" customHeight="1" x14ac:dyDescent="0.25">
      <c r="A3523" s="319">
        <v>8439</v>
      </c>
      <c r="B3523" s="319" t="s">
        <v>10225</v>
      </c>
      <c r="C3523" s="319" t="s">
        <v>9920</v>
      </c>
    </row>
    <row r="3524" spans="1:3" ht="14.25" customHeight="1" x14ac:dyDescent="0.25">
      <c r="A3524" s="319">
        <v>8440</v>
      </c>
      <c r="B3524" s="319" t="s">
        <v>10226</v>
      </c>
      <c r="C3524" s="319" t="s">
        <v>9920</v>
      </c>
    </row>
    <row r="3525" spans="1:3" ht="14.25" customHeight="1" x14ac:dyDescent="0.25">
      <c r="A3525" s="319">
        <v>8441</v>
      </c>
      <c r="B3525" s="319" t="s">
        <v>4882</v>
      </c>
      <c r="C3525" s="319" t="s">
        <v>9092</v>
      </c>
    </row>
    <row r="3526" spans="1:3" ht="14.25" customHeight="1" x14ac:dyDescent="0.25">
      <c r="A3526" s="319">
        <v>8442</v>
      </c>
      <c r="B3526" s="319" t="s">
        <v>4883</v>
      </c>
      <c r="C3526" s="319" t="s">
        <v>9092</v>
      </c>
    </row>
    <row r="3527" spans="1:3" ht="14.25" customHeight="1" x14ac:dyDescent="0.25">
      <c r="A3527" s="319">
        <v>8443</v>
      </c>
      <c r="B3527" s="319" t="s">
        <v>4884</v>
      </c>
      <c r="C3527" s="319" t="s">
        <v>9081</v>
      </c>
    </row>
    <row r="3528" spans="1:3" ht="14.25" customHeight="1" x14ac:dyDescent="0.25">
      <c r="A3528" s="319">
        <v>8444</v>
      </c>
      <c r="B3528" s="319" t="s">
        <v>117</v>
      </c>
      <c r="C3528" s="319" t="s">
        <v>9091</v>
      </c>
    </row>
    <row r="3529" spans="1:3" ht="14.25" customHeight="1" x14ac:dyDescent="0.25">
      <c r="A3529" s="319">
        <v>8445</v>
      </c>
      <c r="B3529" s="319" t="s">
        <v>10227</v>
      </c>
      <c r="C3529" s="319" t="s">
        <v>9920</v>
      </c>
    </row>
    <row r="3530" spans="1:3" ht="14.25" customHeight="1" x14ac:dyDescent="0.25">
      <c r="A3530" s="319">
        <v>8447</v>
      </c>
      <c r="B3530" s="319" t="s">
        <v>4545</v>
      </c>
      <c r="C3530" s="319" t="s">
        <v>9090</v>
      </c>
    </row>
    <row r="3531" spans="1:3" ht="14.25" customHeight="1" x14ac:dyDescent="0.25">
      <c r="A3531" s="319">
        <v>8448</v>
      </c>
      <c r="B3531" s="319" t="s">
        <v>3518</v>
      </c>
      <c r="C3531" s="319" t="s">
        <v>9091</v>
      </c>
    </row>
    <row r="3532" spans="1:3" ht="14.25" customHeight="1" x14ac:dyDescent="0.25">
      <c r="A3532" s="319">
        <v>8449</v>
      </c>
      <c r="B3532" s="319" t="s">
        <v>10228</v>
      </c>
      <c r="C3532" s="319" t="s">
        <v>9920</v>
      </c>
    </row>
    <row r="3533" spans="1:3" ht="14.25" customHeight="1" x14ac:dyDescent="0.25">
      <c r="A3533" s="319">
        <v>8450</v>
      </c>
      <c r="B3533" s="319" t="s">
        <v>4885</v>
      </c>
      <c r="C3533" s="319" t="s">
        <v>9092</v>
      </c>
    </row>
    <row r="3534" spans="1:3" ht="14.25" customHeight="1" x14ac:dyDescent="0.25">
      <c r="A3534" s="319">
        <v>8451</v>
      </c>
      <c r="B3534" s="319" t="s">
        <v>4886</v>
      </c>
      <c r="C3534" s="319" t="s">
        <v>9091</v>
      </c>
    </row>
    <row r="3535" spans="1:3" ht="14.25" customHeight="1" x14ac:dyDescent="0.25">
      <c r="A3535" s="319">
        <v>8452</v>
      </c>
      <c r="B3535" s="319" t="s">
        <v>3583</v>
      </c>
      <c r="C3535" s="319" t="s">
        <v>9092</v>
      </c>
    </row>
    <row r="3536" spans="1:3" ht="14.25" customHeight="1" x14ac:dyDescent="0.25">
      <c r="A3536" s="319">
        <v>8454</v>
      </c>
      <c r="B3536" s="319" t="s">
        <v>4887</v>
      </c>
      <c r="C3536" s="319" t="s">
        <v>9091</v>
      </c>
    </row>
    <row r="3537" spans="1:3" ht="14.25" customHeight="1" x14ac:dyDescent="0.25">
      <c r="A3537" s="319">
        <v>8455</v>
      </c>
      <c r="B3537" s="319" t="s">
        <v>4888</v>
      </c>
      <c r="C3537" s="319" t="s">
        <v>9092</v>
      </c>
    </row>
    <row r="3538" spans="1:3" ht="14.25" customHeight="1" x14ac:dyDescent="0.25">
      <c r="A3538" s="319">
        <v>8456</v>
      </c>
      <c r="B3538" s="319" t="s">
        <v>4889</v>
      </c>
      <c r="C3538" s="319" t="s">
        <v>9092</v>
      </c>
    </row>
    <row r="3539" spans="1:3" ht="14.25" customHeight="1" x14ac:dyDescent="0.25">
      <c r="A3539" s="319">
        <v>8458</v>
      </c>
      <c r="B3539" s="319" t="s">
        <v>4890</v>
      </c>
      <c r="C3539" s="319" t="s">
        <v>9087</v>
      </c>
    </row>
    <row r="3540" spans="1:3" ht="14.25" customHeight="1" x14ac:dyDescent="0.25">
      <c r="A3540" s="319">
        <v>8459</v>
      </c>
      <c r="B3540" s="319" t="s">
        <v>4891</v>
      </c>
      <c r="C3540" s="319" t="s">
        <v>9090</v>
      </c>
    </row>
    <row r="3541" spans="1:3" ht="14.25" customHeight="1" x14ac:dyDescent="0.25">
      <c r="A3541" s="319">
        <v>8461</v>
      </c>
      <c r="B3541" s="319" t="s">
        <v>4892</v>
      </c>
      <c r="C3541" s="319" t="s">
        <v>9108</v>
      </c>
    </row>
    <row r="3542" spans="1:3" ht="14.25" customHeight="1" x14ac:dyDescent="0.25">
      <c r="A3542" s="319">
        <v>8463</v>
      </c>
      <c r="B3542" s="319" t="s">
        <v>4894</v>
      </c>
      <c r="C3542" s="319" t="s">
        <v>9090</v>
      </c>
    </row>
    <row r="3543" spans="1:3" ht="14.25" customHeight="1" x14ac:dyDescent="0.25">
      <c r="A3543" s="319">
        <v>8464</v>
      </c>
      <c r="B3543" s="319" t="s">
        <v>4895</v>
      </c>
      <c r="C3543" s="319" t="s">
        <v>9091</v>
      </c>
    </row>
    <row r="3544" spans="1:3" ht="14.25" customHeight="1" x14ac:dyDescent="0.25">
      <c r="A3544" s="319">
        <v>8467</v>
      </c>
      <c r="B3544" s="319" t="s">
        <v>4896</v>
      </c>
      <c r="C3544" s="319" t="s">
        <v>9108</v>
      </c>
    </row>
    <row r="3545" spans="1:3" ht="14.25" customHeight="1" x14ac:dyDescent="0.25">
      <c r="A3545" s="319">
        <v>8468</v>
      </c>
      <c r="B3545" s="319" t="s">
        <v>4897</v>
      </c>
      <c r="C3545" s="319" t="s">
        <v>9092</v>
      </c>
    </row>
    <row r="3546" spans="1:3" ht="14.25" customHeight="1" x14ac:dyDescent="0.25">
      <c r="A3546" s="319">
        <v>8469</v>
      </c>
      <c r="B3546" s="319" t="s">
        <v>4898</v>
      </c>
      <c r="C3546" s="319" t="s">
        <v>9090</v>
      </c>
    </row>
    <row r="3547" spans="1:3" ht="14.25" customHeight="1" x14ac:dyDescent="0.25">
      <c r="A3547" s="319">
        <v>8470</v>
      </c>
      <c r="B3547" s="319" t="s">
        <v>4899</v>
      </c>
      <c r="C3547" s="319" t="s">
        <v>9092</v>
      </c>
    </row>
    <row r="3548" spans="1:3" ht="14.25" customHeight="1" x14ac:dyDescent="0.25">
      <c r="A3548" s="319">
        <v>8471</v>
      </c>
      <c r="B3548" s="319" t="s">
        <v>4900</v>
      </c>
      <c r="C3548" s="319" t="s">
        <v>9087</v>
      </c>
    </row>
    <row r="3549" spans="1:3" ht="14.25" customHeight="1" x14ac:dyDescent="0.25">
      <c r="A3549" s="319">
        <v>8472</v>
      </c>
      <c r="B3549" s="319" t="s">
        <v>4901</v>
      </c>
      <c r="C3549" s="319" t="s">
        <v>9092</v>
      </c>
    </row>
    <row r="3550" spans="1:3" ht="14.25" customHeight="1" x14ac:dyDescent="0.25">
      <c r="A3550" s="319">
        <v>8473</v>
      </c>
      <c r="B3550" s="319" t="s">
        <v>4902</v>
      </c>
      <c r="C3550" s="319" t="s">
        <v>9092</v>
      </c>
    </row>
    <row r="3551" spans="1:3" ht="14.25" customHeight="1" x14ac:dyDescent="0.25">
      <c r="A3551" s="319">
        <v>8474</v>
      </c>
      <c r="B3551" s="319" t="s">
        <v>10229</v>
      </c>
      <c r="C3551" s="319" t="s">
        <v>9920</v>
      </c>
    </row>
    <row r="3552" spans="1:3" ht="14.25" customHeight="1" x14ac:dyDescent="0.25">
      <c r="A3552" s="319">
        <v>8475</v>
      </c>
      <c r="B3552" s="319" t="s">
        <v>4903</v>
      </c>
      <c r="C3552" s="319" t="s">
        <v>9091</v>
      </c>
    </row>
    <row r="3553" spans="1:3" ht="14.25" customHeight="1" x14ac:dyDescent="0.25">
      <c r="A3553" s="319">
        <v>8476</v>
      </c>
      <c r="B3553" s="319" t="s">
        <v>4904</v>
      </c>
      <c r="C3553" s="319" t="s">
        <v>9920</v>
      </c>
    </row>
    <row r="3554" spans="1:3" ht="14.25" customHeight="1" x14ac:dyDescent="0.25">
      <c r="A3554" s="319">
        <v>8477</v>
      </c>
      <c r="B3554" s="319" t="s">
        <v>4905</v>
      </c>
      <c r="C3554" s="319" t="s">
        <v>9081</v>
      </c>
    </row>
    <row r="3555" spans="1:3" ht="14.25" customHeight="1" x14ac:dyDescent="0.25">
      <c r="A3555" s="319">
        <v>8478</v>
      </c>
      <c r="B3555" s="319" t="s">
        <v>4906</v>
      </c>
      <c r="C3555" s="319" t="s">
        <v>9091</v>
      </c>
    </row>
    <row r="3556" spans="1:3" ht="14.25" customHeight="1" x14ac:dyDescent="0.25">
      <c r="A3556" s="319">
        <v>8479</v>
      </c>
      <c r="B3556" s="319" t="s">
        <v>4907</v>
      </c>
      <c r="C3556" s="319" t="s">
        <v>9091</v>
      </c>
    </row>
    <row r="3557" spans="1:3" ht="14.25" customHeight="1" x14ac:dyDescent="0.25">
      <c r="A3557" s="319">
        <v>8480</v>
      </c>
      <c r="B3557" s="319" t="s">
        <v>10230</v>
      </c>
      <c r="C3557" s="319" t="s">
        <v>9920</v>
      </c>
    </row>
    <row r="3558" spans="1:3" ht="14.25" customHeight="1" x14ac:dyDescent="0.25">
      <c r="A3558" s="319">
        <v>8481</v>
      </c>
      <c r="B3558" s="319" t="s">
        <v>4908</v>
      </c>
      <c r="C3558" s="319" t="s">
        <v>9091</v>
      </c>
    </row>
    <row r="3559" spans="1:3" ht="14.25" customHeight="1" x14ac:dyDescent="0.25">
      <c r="A3559" s="319">
        <v>8482</v>
      </c>
      <c r="B3559" s="319" t="s">
        <v>4909</v>
      </c>
      <c r="C3559" s="319" t="s">
        <v>9092</v>
      </c>
    </row>
    <row r="3560" spans="1:3" ht="14.25" customHeight="1" x14ac:dyDescent="0.25">
      <c r="A3560" s="319">
        <v>8483</v>
      </c>
      <c r="B3560" s="319" t="s">
        <v>3603</v>
      </c>
      <c r="C3560" s="319" t="s">
        <v>9092</v>
      </c>
    </row>
    <row r="3561" spans="1:3" ht="14.25" customHeight="1" x14ac:dyDescent="0.25">
      <c r="A3561" s="319">
        <v>8484</v>
      </c>
      <c r="B3561" s="319" t="s">
        <v>10231</v>
      </c>
      <c r="C3561" s="319" t="s">
        <v>9920</v>
      </c>
    </row>
    <row r="3562" spans="1:3" ht="14.25" customHeight="1" x14ac:dyDescent="0.25">
      <c r="A3562" s="319">
        <v>8485</v>
      </c>
      <c r="B3562" s="319" t="s">
        <v>4910</v>
      </c>
      <c r="C3562" s="319" t="s">
        <v>9091</v>
      </c>
    </row>
    <row r="3563" spans="1:3" ht="14.25" customHeight="1" x14ac:dyDescent="0.25">
      <c r="A3563" s="319">
        <v>8486</v>
      </c>
      <c r="B3563" s="319" t="s">
        <v>3357</v>
      </c>
      <c r="C3563" s="319" t="s">
        <v>9090</v>
      </c>
    </row>
    <row r="3564" spans="1:3" ht="14.25" customHeight="1" x14ac:dyDescent="0.25">
      <c r="A3564" s="319">
        <v>8487</v>
      </c>
      <c r="B3564" s="319" t="s">
        <v>3446</v>
      </c>
      <c r="C3564" s="319" t="s">
        <v>9920</v>
      </c>
    </row>
    <row r="3565" spans="1:3" ht="14.25" customHeight="1" x14ac:dyDescent="0.25">
      <c r="A3565" s="319">
        <v>8488</v>
      </c>
      <c r="B3565" s="319" t="s">
        <v>4911</v>
      </c>
      <c r="C3565" s="319" t="s">
        <v>9092</v>
      </c>
    </row>
    <row r="3566" spans="1:3" ht="14.25" customHeight="1" x14ac:dyDescent="0.25">
      <c r="A3566" s="319">
        <v>8489</v>
      </c>
      <c r="B3566" s="319" t="s">
        <v>4912</v>
      </c>
      <c r="C3566" s="319" t="s">
        <v>9092</v>
      </c>
    </row>
    <row r="3567" spans="1:3" ht="14.25" customHeight="1" x14ac:dyDescent="0.25">
      <c r="A3567" s="319">
        <v>8491</v>
      </c>
      <c r="B3567" s="319" t="s">
        <v>4434</v>
      </c>
      <c r="C3567" s="319" t="s">
        <v>9091</v>
      </c>
    </row>
    <row r="3568" spans="1:3" ht="14.25" customHeight="1" x14ac:dyDescent="0.25">
      <c r="A3568" s="319">
        <v>8492</v>
      </c>
      <c r="B3568" s="319" t="s">
        <v>4913</v>
      </c>
      <c r="C3568" s="319" t="s">
        <v>9092</v>
      </c>
    </row>
    <row r="3569" spans="1:3" ht="14.25" customHeight="1" x14ac:dyDescent="0.25">
      <c r="A3569" s="319">
        <v>8493</v>
      </c>
      <c r="B3569" s="319" t="s">
        <v>4914</v>
      </c>
      <c r="C3569" s="319" t="s">
        <v>9092</v>
      </c>
    </row>
    <row r="3570" spans="1:3" ht="14.25" customHeight="1" x14ac:dyDescent="0.25">
      <c r="A3570" s="319">
        <v>8494</v>
      </c>
      <c r="B3570" s="319" t="s">
        <v>10232</v>
      </c>
      <c r="C3570" s="319" t="s">
        <v>9920</v>
      </c>
    </row>
    <row r="3571" spans="1:3" ht="14.25" customHeight="1" x14ac:dyDescent="0.25">
      <c r="A3571" s="319">
        <v>8495</v>
      </c>
      <c r="B3571" s="319" t="s">
        <v>4915</v>
      </c>
      <c r="C3571" s="319" t="s">
        <v>9087</v>
      </c>
    </row>
    <row r="3572" spans="1:3" ht="14.25" customHeight="1" x14ac:dyDescent="0.25">
      <c r="A3572" s="319">
        <v>8496</v>
      </c>
      <c r="B3572" s="319" t="s">
        <v>4916</v>
      </c>
      <c r="C3572" s="319" t="s">
        <v>9081</v>
      </c>
    </row>
    <row r="3573" spans="1:3" ht="14.25" customHeight="1" x14ac:dyDescent="0.25">
      <c r="A3573" s="319">
        <v>8497</v>
      </c>
      <c r="B3573" s="319" t="s">
        <v>4917</v>
      </c>
      <c r="C3573" s="319" t="s">
        <v>9081</v>
      </c>
    </row>
    <row r="3574" spans="1:3" ht="14.25" customHeight="1" x14ac:dyDescent="0.25">
      <c r="A3574" s="319">
        <v>8498</v>
      </c>
      <c r="B3574" s="319" t="s">
        <v>4918</v>
      </c>
      <c r="C3574" s="319" t="s">
        <v>9081</v>
      </c>
    </row>
    <row r="3575" spans="1:3" ht="14.25" customHeight="1" x14ac:dyDescent="0.25">
      <c r="A3575" s="319">
        <v>8499</v>
      </c>
      <c r="B3575" s="319" t="s">
        <v>4919</v>
      </c>
      <c r="C3575" s="319" t="s">
        <v>9091</v>
      </c>
    </row>
    <row r="3576" spans="1:3" ht="14.25" customHeight="1" x14ac:dyDescent="0.25">
      <c r="A3576" s="319">
        <v>8500</v>
      </c>
      <c r="B3576" s="319" t="s">
        <v>3741</v>
      </c>
      <c r="C3576" s="319" t="s">
        <v>9090</v>
      </c>
    </row>
    <row r="3577" spans="1:3" ht="14.25" customHeight="1" x14ac:dyDescent="0.25">
      <c r="A3577" s="319">
        <v>8501</v>
      </c>
      <c r="B3577" s="319" t="s">
        <v>4920</v>
      </c>
      <c r="C3577" s="319" t="s">
        <v>9087</v>
      </c>
    </row>
    <row r="3578" spans="1:3" ht="14.25" customHeight="1" x14ac:dyDescent="0.25">
      <c r="A3578" s="319">
        <v>8502</v>
      </c>
      <c r="B3578" s="319" t="s">
        <v>4921</v>
      </c>
      <c r="C3578" s="319" t="s">
        <v>9092</v>
      </c>
    </row>
    <row r="3579" spans="1:3" ht="14.25" customHeight="1" x14ac:dyDescent="0.25">
      <c r="A3579" s="319">
        <v>8505</v>
      </c>
      <c r="B3579" s="319" t="s">
        <v>4922</v>
      </c>
      <c r="C3579" s="319" t="s">
        <v>9092</v>
      </c>
    </row>
    <row r="3580" spans="1:3" ht="14.25" customHeight="1" x14ac:dyDescent="0.25">
      <c r="A3580" s="319">
        <v>8506</v>
      </c>
      <c r="B3580" s="319" t="s">
        <v>4923</v>
      </c>
      <c r="C3580" s="319" t="s">
        <v>9092</v>
      </c>
    </row>
    <row r="3581" spans="1:3" ht="14.25" customHeight="1" x14ac:dyDescent="0.25">
      <c r="A3581" s="319">
        <v>8507</v>
      </c>
      <c r="B3581" s="319" t="s">
        <v>4924</v>
      </c>
      <c r="C3581" s="319" t="s">
        <v>9092</v>
      </c>
    </row>
    <row r="3582" spans="1:3" ht="14.25" customHeight="1" x14ac:dyDescent="0.25">
      <c r="A3582" s="319">
        <v>8508</v>
      </c>
      <c r="B3582" s="319" t="s">
        <v>3357</v>
      </c>
      <c r="C3582" s="319" t="s">
        <v>9090</v>
      </c>
    </row>
    <row r="3583" spans="1:3" ht="14.25" customHeight="1" x14ac:dyDescent="0.25">
      <c r="A3583" s="319">
        <v>8509</v>
      </c>
      <c r="B3583" s="319" t="s">
        <v>4925</v>
      </c>
      <c r="C3583" s="319" t="s">
        <v>9092</v>
      </c>
    </row>
    <row r="3584" spans="1:3" ht="14.25" customHeight="1" x14ac:dyDescent="0.25">
      <c r="A3584" s="319">
        <v>8510</v>
      </c>
      <c r="B3584" s="319" t="s">
        <v>4379</v>
      </c>
      <c r="C3584" s="319" t="s">
        <v>9092</v>
      </c>
    </row>
    <row r="3585" spans="1:3" ht="14.25" customHeight="1" x14ac:dyDescent="0.25">
      <c r="A3585" s="319">
        <v>8511</v>
      </c>
      <c r="B3585" s="319" t="s">
        <v>4926</v>
      </c>
      <c r="C3585" s="319" t="s">
        <v>9092</v>
      </c>
    </row>
    <row r="3586" spans="1:3" ht="14.25" customHeight="1" x14ac:dyDescent="0.25">
      <c r="A3586" s="319">
        <v>8512</v>
      </c>
      <c r="B3586" s="319" t="s">
        <v>4927</v>
      </c>
      <c r="C3586" s="319" t="s">
        <v>9092</v>
      </c>
    </row>
    <row r="3587" spans="1:3" ht="14.25" customHeight="1" x14ac:dyDescent="0.25">
      <c r="A3587" s="319">
        <v>8514</v>
      </c>
      <c r="B3587" s="319" t="s">
        <v>4928</v>
      </c>
      <c r="C3587" s="319" t="s">
        <v>9092</v>
      </c>
    </row>
    <row r="3588" spans="1:3" ht="14.25" customHeight="1" x14ac:dyDescent="0.25">
      <c r="A3588" s="319">
        <v>8515</v>
      </c>
      <c r="B3588" s="319" t="s">
        <v>4929</v>
      </c>
      <c r="C3588" s="319" t="s">
        <v>9103</v>
      </c>
    </row>
    <row r="3589" spans="1:3" ht="14.25" customHeight="1" x14ac:dyDescent="0.25">
      <c r="A3589" s="319">
        <v>8516</v>
      </c>
      <c r="B3589" s="319" t="s">
        <v>3357</v>
      </c>
      <c r="C3589" s="319" t="s">
        <v>9090</v>
      </c>
    </row>
    <row r="3590" spans="1:3" ht="14.25" customHeight="1" x14ac:dyDescent="0.25">
      <c r="A3590" s="319">
        <v>8517</v>
      </c>
      <c r="B3590" s="319" t="s">
        <v>4930</v>
      </c>
      <c r="C3590" s="319" t="s">
        <v>9092</v>
      </c>
    </row>
    <row r="3591" spans="1:3" ht="14.25" customHeight="1" x14ac:dyDescent="0.25">
      <c r="A3591" s="319">
        <v>8518</v>
      </c>
      <c r="B3591" s="319" t="s">
        <v>4931</v>
      </c>
      <c r="C3591" s="319" t="s">
        <v>9091</v>
      </c>
    </row>
    <row r="3592" spans="1:3" ht="14.25" customHeight="1" x14ac:dyDescent="0.25">
      <c r="A3592" s="319">
        <v>8519</v>
      </c>
      <c r="B3592" s="319" t="s">
        <v>4932</v>
      </c>
      <c r="C3592" s="319" t="s">
        <v>9081</v>
      </c>
    </row>
    <row r="3593" spans="1:3" ht="14.25" customHeight="1" x14ac:dyDescent="0.25">
      <c r="A3593" s="319">
        <v>8523</v>
      </c>
      <c r="B3593" s="319" t="s">
        <v>4933</v>
      </c>
      <c r="C3593" s="319" t="s">
        <v>9092</v>
      </c>
    </row>
    <row r="3594" spans="1:3" ht="14.25" customHeight="1" x14ac:dyDescent="0.25">
      <c r="A3594" s="319">
        <v>8524</v>
      </c>
      <c r="B3594" s="319" t="s">
        <v>4934</v>
      </c>
      <c r="C3594" s="319" t="s">
        <v>9090</v>
      </c>
    </row>
    <row r="3595" spans="1:3" ht="14.25" customHeight="1" x14ac:dyDescent="0.25">
      <c r="A3595" s="319">
        <v>8525</v>
      </c>
      <c r="B3595" s="319" t="s">
        <v>4935</v>
      </c>
      <c r="C3595" s="319" t="s">
        <v>9091</v>
      </c>
    </row>
    <row r="3596" spans="1:3" ht="14.25" customHeight="1" x14ac:dyDescent="0.25">
      <c r="A3596" s="319">
        <v>8526</v>
      </c>
      <c r="B3596" s="319" t="s">
        <v>4691</v>
      </c>
      <c r="C3596" s="319" t="s">
        <v>9091</v>
      </c>
    </row>
    <row r="3597" spans="1:3" ht="14.25" customHeight="1" x14ac:dyDescent="0.25">
      <c r="A3597" s="319">
        <v>8527</v>
      </c>
      <c r="B3597" s="319" t="s">
        <v>4936</v>
      </c>
      <c r="C3597" s="319" t="s">
        <v>9091</v>
      </c>
    </row>
    <row r="3598" spans="1:3" ht="14.25" customHeight="1" x14ac:dyDescent="0.25">
      <c r="A3598" s="319">
        <v>8528</v>
      </c>
      <c r="B3598" s="319" t="s">
        <v>4937</v>
      </c>
      <c r="C3598" s="319" t="s">
        <v>9092</v>
      </c>
    </row>
    <row r="3599" spans="1:3" ht="14.25" customHeight="1" x14ac:dyDescent="0.25">
      <c r="A3599" s="319">
        <v>8529</v>
      </c>
      <c r="B3599" s="319" t="s">
        <v>4938</v>
      </c>
      <c r="C3599" s="319" t="s">
        <v>9091</v>
      </c>
    </row>
    <row r="3600" spans="1:3" ht="14.25" customHeight="1" x14ac:dyDescent="0.25">
      <c r="A3600" s="319">
        <v>8530</v>
      </c>
      <c r="B3600" s="319" t="s">
        <v>4939</v>
      </c>
      <c r="C3600" s="319" t="s">
        <v>9091</v>
      </c>
    </row>
    <row r="3601" spans="1:3" ht="14.25" customHeight="1" x14ac:dyDescent="0.25">
      <c r="A3601" s="319">
        <v>8531</v>
      </c>
      <c r="B3601" s="319" t="s">
        <v>4738</v>
      </c>
      <c r="C3601" s="319" t="s">
        <v>9092</v>
      </c>
    </row>
    <row r="3602" spans="1:3" ht="14.25" customHeight="1" x14ac:dyDescent="0.25">
      <c r="A3602" s="319">
        <v>8532</v>
      </c>
      <c r="B3602" s="319" t="s">
        <v>2934</v>
      </c>
      <c r="C3602" s="319" t="s">
        <v>9092</v>
      </c>
    </row>
    <row r="3603" spans="1:3" ht="14.25" customHeight="1" x14ac:dyDescent="0.25">
      <c r="A3603" s="319">
        <v>8533</v>
      </c>
      <c r="B3603" s="319" t="s">
        <v>10233</v>
      </c>
      <c r="C3603" s="319" t="s">
        <v>9920</v>
      </c>
    </row>
    <row r="3604" spans="1:3" ht="14.25" customHeight="1" x14ac:dyDescent="0.25">
      <c r="A3604" s="319">
        <v>8535</v>
      </c>
      <c r="B3604" s="319" t="s">
        <v>4940</v>
      </c>
      <c r="C3604" s="319" t="s">
        <v>9092</v>
      </c>
    </row>
    <row r="3605" spans="1:3" ht="14.25" customHeight="1" x14ac:dyDescent="0.25">
      <c r="A3605" s="319">
        <v>8536</v>
      </c>
      <c r="B3605" s="319" t="s">
        <v>4941</v>
      </c>
      <c r="C3605" s="319" t="s">
        <v>9092</v>
      </c>
    </row>
    <row r="3606" spans="1:3" ht="14.25" customHeight="1" x14ac:dyDescent="0.25">
      <c r="A3606" s="319">
        <v>8537</v>
      </c>
      <c r="B3606" s="319" t="s">
        <v>4942</v>
      </c>
      <c r="C3606" s="319" t="s">
        <v>9092</v>
      </c>
    </row>
    <row r="3607" spans="1:3" ht="14.25" customHeight="1" x14ac:dyDescent="0.25">
      <c r="A3607" s="319">
        <v>8538</v>
      </c>
      <c r="B3607" s="319" t="s">
        <v>4943</v>
      </c>
      <c r="C3607" s="319" t="s">
        <v>9920</v>
      </c>
    </row>
    <row r="3608" spans="1:3" ht="14.25" customHeight="1" x14ac:dyDescent="0.25">
      <c r="A3608" s="319">
        <v>8539</v>
      </c>
      <c r="B3608" s="319" t="s">
        <v>4944</v>
      </c>
      <c r="C3608" s="319" t="s">
        <v>9092</v>
      </c>
    </row>
    <row r="3609" spans="1:3" ht="14.25" customHeight="1" x14ac:dyDescent="0.25">
      <c r="A3609" s="319">
        <v>8540</v>
      </c>
      <c r="B3609" s="319" t="s">
        <v>4774</v>
      </c>
      <c r="C3609" s="319" t="s">
        <v>9081</v>
      </c>
    </row>
    <row r="3610" spans="1:3" ht="14.25" customHeight="1" x14ac:dyDescent="0.25">
      <c r="A3610" s="319">
        <v>8541</v>
      </c>
      <c r="B3610" s="319" t="s">
        <v>10234</v>
      </c>
      <c r="C3610" s="319" t="s">
        <v>9920</v>
      </c>
    </row>
    <row r="3611" spans="1:3" ht="14.25" customHeight="1" x14ac:dyDescent="0.25">
      <c r="A3611" s="319">
        <v>8542</v>
      </c>
      <c r="B3611" s="319" t="s">
        <v>4945</v>
      </c>
      <c r="C3611" s="319" t="s">
        <v>9092</v>
      </c>
    </row>
    <row r="3612" spans="1:3" ht="14.25" customHeight="1" x14ac:dyDescent="0.25">
      <c r="A3612" s="319">
        <v>8543</v>
      </c>
      <c r="B3612" s="319" t="s">
        <v>2755</v>
      </c>
      <c r="C3612" s="319" t="s">
        <v>9087</v>
      </c>
    </row>
    <row r="3613" spans="1:3" ht="14.25" customHeight="1" x14ac:dyDescent="0.25">
      <c r="A3613" s="319">
        <v>8544</v>
      </c>
      <c r="B3613" s="319" t="s">
        <v>4946</v>
      </c>
      <c r="C3613" s="319" t="s">
        <v>9092</v>
      </c>
    </row>
    <row r="3614" spans="1:3" ht="14.25" customHeight="1" x14ac:dyDescent="0.25">
      <c r="A3614" s="319">
        <v>8545</v>
      </c>
      <c r="B3614" s="319" t="s">
        <v>10235</v>
      </c>
      <c r="C3614" s="319" t="s">
        <v>9920</v>
      </c>
    </row>
    <row r="3615" spans="1:3" ht="14.25" customHeight="1" x14ac:dyDescent="0.25">
      <c r="A3615" s="319">
        <v>8546</v>
      </c>
      <c r="B3615" s="319" t="s">
        <v>4947</v>
      </c>
      <c r="C3615" s="319" t="s">
        <v>9092</v>
      </c>
    </row>
    <row r="3616" spans="1:3" ht="14.25" customHeight="1" x14ac:dyDescent="0.25">
      <c r="A3616" s="319">
        <v>8547</v>
      </c>
      <c r="B3616" s="319" t="s">
        <v>4948</v>
      </c>
      <c r="C3616" s="319" t="s">
        <v>9092</v>
      </c>
    </row>
    <row r="3617" spans="1:3" ht="14.25" customHeight="1" x14ac:dyDescent="0.25">
      <c r="A3617" s="319">
        <v>8548</v>
      </c>
      <c r="B3617" s="319" t="s">
        <v>4949</v>
      </c>
      <c r="C3617" s="319" t="s">
        <v>9092</v>
      </c>
    </row>
    <row r="3618" spans="1:3" ht="14.25" customHeight="1" x14ac:dyDescent="0.25">
      <c r="A3618" s="319">
        <v>8549</v>
      </c>
      <c r="B3618" s="319" t="s">
        <v>3809</v>
      </c>
      <c r="C3618" s="319" t="s">
        <v>9081</v>
      </c>
    </row>
    <row r="3619" spans="1:3" ht="14.25" customHeight="1" x14ac:dyDescent="0.25">
      <c r="A3619" s="319">
        <v>8551</v>
      </c>
      <c r="B3619" s="319" t="s">
        <v>10236</v>
      </c>
      <c r="C3619" s="319" t="s">
        <v>9920</v>
      </c>
    </row>
    <row r="3620" spans="1:3" ht="14.25" customHeight="1" x14ac:dyDescent="0.25">
      <c r="A3620" s="319">
        <v>8552</v>
      </c>
      <c r="B3620" s="319" t="s">
        <v>3755</v>
      </c>
      <c r="C3620" s="319" t="s">
        <v>9091</v>
      </c>
    </row>
    <row r="3621" spans="1:3" ht="14.25" customHeight="1" x14ac:dyDescent="0.25">
      <c r="A3621" s="319">
        <v>8553</v>
      </c>
      <c r="B3621" s="319" t="s">
        <v>4950</v>
      </c>
      <c r="C3621" s="319" t="s">
        <v>9091</v>
      </c>
    </row>
    <row r="3622" spans="1:3" ht="14.25" customHeight="1" x14ac:dyDescent="0.25">
      <c r="A3622" s="319">
        <v>8554</v>
      </c>
      <c r="B3622" s="319" t="s">
        <v>4951</v>
      </c>
      <c r="C3622" s="319" t="s">
        <v>9081</v>
      </c>
    </row>
    <row r="3623" spans="1:3" ht="14.25" customHeight="1" x14ac:dyDescent="0.25">
      <c r="A3623" s="319">
        <v>8555</v>
      </c>
      <c r="B3623" s="319" t="s">
        <v>4952</v>
      </c>
      <c r="C3623" s="319" t="s">
        <v>9090</v>
      </c>
    </row>
    <row r="3624" spans="1:3" ht="14.25" customHeight="1" x14ac:dyDescent="0.25">
      <c r="A3624" s="319">
        <v>8556</v>
      </c>
      <c r="B3624" s="319" t="s">
        <v>4953</v>
      </c>
      <c r="C3624" s="319" t="s">
        <v>9092</v>
      </c>
    </row>
    <row r="3625" spans="1:3" ht="14.25" customHeight="1" x14ac:dyDescent="0.25">
      <c r="A3625" s="319">
        <v>8557</v>
      </c>
      <c r="B3625" s="319" t="s">
        <v>4954</v>
      </c>
      <c r="C3625" s="319" t="s">
        <v>9081</v>
      </c>
    </row>
    <row r="3626" spans="1:3" ht="14.25" customHeight="1" x14ac:dyDescent="0.25">
      <c r="A3626" s="319">
        <v>8558</v>
      </c>
      <c r="B3626" s="319" t="s">
        <v>4955</v>
      </c>
      <c r="C3626" s="319" t="s">
        <v>9091</v>
      </c>
    </row>
    <row r="3627" spans="1:3" ht="14.25" customHeight="1" x14ac:dyDescent="0.25">
      <c r="A3627" s="319">
        <v>8560</v>
      </c>
      <c r="B3627" s="319" t="s">
        <v>4956</v>
      </c>
      <c r="C3627" s="319" t="s">
        <v>9092</v>
      </c>
    </row>
    <row r="3628" spans="1:3" ht="14.25" customHeight="1" x14ac:dyDescent="0.25">
      <c r="A3628" s="319">
        <v>8561</v>
      </c>
      <c r="B3628" s="319" t="s">
        <v>4150</v>
      </c>
      <c r="C3628" s="319" t="s">
        <v>9092</v>
      </c>
    </row>
    <row r="3629" spans="1:3" ht="14.25" customHeight="1" x14ac:dyDescent="0.25">
      <c r="A3629" s="319">
        <v>8562</v>
      </c>
      <c r="B3629" s="319" t="s">
        <v>4957</v>
      </c>
      <c r="C3629" s="319" t="s">
        <v>9090</v>
      </c>
    </row>
    <row r="3630" spans="1:3" ht="14.25" customHeight="1" x14ac:dyDescent="0.25">
      <c r="A3630" s="319">
        <v>8563</v>
      </c>
      <c r="B3630" s="319" t="s">
        <v>3650</v>
      </c>
      <c r="C3630" s="319" t="s">
        <v>9092</v>
      </c>
    </row>
    <row r="3631" spans="1:3" ht="14.25" customHeight="1" x14ac:dyDescent="0.25">
      <c r="A3631" s="319">
        <v>8565</v>
      </c>
      <c r="B3631" s="319" t="s">
        <v>4959</v>
      </c>
      <c r="C3631" s="319" t="s">
        <v>9091</v>
      </c>
    </row>
    <row r="3632" spans="1:3" ht="14.25" customHeight="1" x14ac:dyDescent="0.25">
      <c r="A3632" s="319">
        <v>8566</v>
      </c>
      <c r="B3632" s="319" t="s">
        <v>4792</v>
      </c>
      <c r="C3632" s="319" t="s">
        <v>9084</v>
      </c>
    </row>
    <row r="3633" spans="1:3" ht="14.25" customHeight="1" x14ac:dyDescent="0.25">
      <c r="A3633" s="319">
        <v>8567</v>
      </c>
      <c r="B3633" s="319" t="s">
        <v>4960</v>
      </c>
      <c r="C3633" s="319" t="s">
        <v>9092</v>
      </c>
    </row>
    <row r="3634" spans="1:3" ht="14.25" customHeight="1" x14ac:dyDescent="0.25">
      <c r="A3634" s="319">
        <v>8568</v>
      </c>
      <c r="B3634" s="319" t="s">
        <v>4961</v>
      </c>
      <c r="C3634" s="319" t="s">
        <v>9092</v>
      </c>
    </row>
    <row r="3635" spans="1:3" ht="14.25" customHeight="1" x14ac:dyDescent="0.25">
      <c r="A3635" s="319">
        <v>8569</v>
      </c>
      <c r="B3635" s="319" t="s">
        <v>4962</v>
      </c>
      <c r="C3635" s="319" t="s">
        <v>9092</v>
      </c>
    </row>
    <row r="3636" spans="1:3" ht="14.25" customHeight="1" x14ac:dyDescent="0.25">
      <c r="A3636" s="319">
        <v>8570</v>
      </c>
      <c r="B3636" s="319" t="s">
        <v>4963</v>
      </c>
      <c r="C3636" s="319" t="s">
        <v>9092</v>
      </c>
    </row>
    <row r="3637" spans="1:3" ht="14.25" customHeight="1" x14ac:dyDescent="0.25">
      <c r="A3637" s="319">
        <v>8571</v>
      </c>
      <c r="B3637" s="319" t="s">
        <v>4964</v>
      </c>
      <c r="C3637" s="319" t="s">
        <v>9081</v>
      </c>
    </row>
    <row r="3638" spans="1:3" ht="14.25" customHeight="1" x14ac:dyDescent="0.25">
      <c r="A3638" s="319">
        <v>8572</v>
      </c>
      <c r="B3638" s="319" t="s">
        <v>4965</v>
      </c>
      <c r="C3638" s="319" t="s">
        <v>9092</v>
      </c>
    </row>
    <row r="3639" spans="1:3" ht="14.25" customHeight="1" x14ac:dyDescent="0.25">
      <c r="A3639" s="319">
        <v>8573</v>
      </c>
      <c r="B3639" s="319" t="s">
        <v>4966</v>
      </c>
      <c r="C3639" s="319" t="s">
        <v>9092</v>
      </c>
    </row>
    <row r="3640" spans="1:3" ht="14.25" customHeight="1" x14ac:dyDescent="0.25">
      <c r="A3640" s="319">
        <v>8574</v>
      </c>
      <c r="B3640" s="319" t="s">
        <v>9565</v>
      </c>
      <c r="C3640" s="319" t="s">
        <v>9092</v>
      </c>
    </row>
    <row r="3641" spans="1:3" ht="14.25" customHeight="1" x14ac:dyDescent="0.25">
      <c r="A3641" s="319">
        <v>8575</v>
      </c>
      <c r="B3641" s="319" t="s">
        <v>4967</v>
      </c>
      <c r="C3641" s="319" t="s">
        <v>9092</v>
      </c>
    </row>
    <row r="3642" spans="1:3" ht="14.25" customHeight="1" x14ac:dyDescent="0.25">
      <c r="A3642" s="319">
        <v>8577</v>
      </c>
      <c r="B3642" s="319" t="s">
        <v>4968</v>
      </c>
      <c r="C3642" s="319" t="s">
        <v>9092</v>
      </c>
    </row>
    <row r="3643" spans="1:3" ht="14.25" customHeight="1" x14ac:dyDescent="0.25">
      <c r="A3643" s="319">
        <v>8578</v>
      </c>
      <c r="B3643" s="319" t="s">
        <v>4969</v>
      </c>
      <c r="C3643" s="319" t="s">
        <v>9081</v>
      </c>
    </row>
    <row r="3644" spans="1:3" ht="14.25" customHeight="1" x14ac:dyDescent="0.25">
      <c r="A3644" s="319">
        <v>8580</v>
      </c>
      <c r="B3644" s="319" t="s">
        <v>4970</v>
      </c>
      <c r="C3644" s="319" t="s">
        <v>9092</v>
      </c>
    </row>
    <row r="3645" spans="1:3" ht="14.25" customHeight="1" x14ac:dyDescent="0.25">
      <c r="A3645" s="319">
        <v>8581</v>
      </c>
      <c r="B3645" s="319" t="s">
        <v>4665</v>
      </c>
      <c r="C3645" s="319" t="s">
        <v>9920</v>
      </c>
    </row>
    <row r="3646" spans="1:3" ht="14.25" customHeight="1" x14ac:dyDescent="0.25">
      <c r="A3646" s="319">
        <v>8582</v>
      </c>
      <c r="B3646" s="319" t="s">
        <v>4670</v>
      </c>
      <c r="C3646" s="319" t="s">
        <v>9920</v>
      </c>
    </row>
    <row r="3647" spans="1:3" ht="14.25" customHeight="1" x14ac:dyDescent="0.25">
      <c r="A3647" s="319">
        <v>8583</v>
      </c>
      <c r="B3647" s="319" t="s">
        <v>4971</v>
      </c>
      <c r="C3647" s="319" t="s">
        <v>9092</v>
      </c>
    </row>
    <row r="3648" spans="1:3" ht="14.25" customHeight="1" x14ac:dyDescent="0.25">
      <c r="A3648" s="319">
        <v>8584</v>
      </c>
      <c r="B3648" s="319" t="s">
        <v>4972</v>
      </c>
      <c r="C3648" s="319" t="s">
        <v>9092</v>
      </c>
    </row>
    <row r="3649" spans="1:3" ht="14.25" customHeight="1" x14ac:dyDescent="0.25">
      <c r="A3649" s="319">
        <v>8585</v>
      </c>
      <c r="B3649" s="319" t="s">
        <v>4973</v>
      </c>
      <c r="C3649" s="319" t="s">
        <v>9081</v>
      </c>
    </row>
    <row r="3650" spans="1:3" ht="14.25" customHeight="1" x14ac:dyDescent="0.25">
      <c r="A3650" s="319">
        <v>8586</v>
      </c>
      <c r="B3650" s="319" t="s">
        <v>4974</v>
      </c>
      <c r="C3650" s="319" t="s">
        <v>9081</v>
      </c>
    </row>
    <row r="3651" spans="1:3" ht="14.25" customHeight="1" x14ac:dyDescent="0.25">
      <c r="A3651" s="319">
        <v>8587</v>
      </c>
      <c r="B3651" s="319" t="s">
        <v>4975</v>
      </c>
      <c r="C3651" s="319" t="s">
        <v>9092</v>
      </c>
    </row>
    <row r="3652" spans="1:3" ht="14.25" customHeight="1" x14ac:dyDescent="0.25">
      <c r="A3652" s="319">
        <v>8588</v>
      </c>
      <c r="B3652" s="319" t="s">
        <v>4976</v>
      </c>
      <c r="C3652" s="319" t="s">
        <v>9090</v>
      </c>
    </row>
    <row r="3653" spans="1:3" ht="14.25" customHeight="1" x14ac:dyDescent="0.25">
      <c r="A3653" s="319">
        <v>8589</v>
      </c>
      <c r="B3653" s="319" t="s">
        <v>4977</v>
      </c>
      <c r="C3653" s="319" t="s">
        <v>9091</v>
      </c>
    </row>
    <row r="3654" spans="1:3" ht="14.25" customHeight="1" x14ac:dyDescent="0.25">
      <c r="A3654" s="319">
        <v>8590</v>
      </c>
      <c r="B3654" s="319" t="s">
        <v>4978</v>
      </c>
      <c r="C3654" s="319" t="s">
        <v>9092</v>
      </c>
    </row>
    <row r="3655" spans="1:3" ht="14.25" customHeight="1" x14ac:dyDescent="0.25">
      <c r="A3655" s="319">
        <v>8591</v>
      </c>
      <c r="B3655" s="319" t="s">
        <v>4979</v>
      </c>
      <c r="C3655" s="319" t="s">
        <v>9092</v>
      </c>
    </row>
    <row r="3656" spans="1:3" ht="14.25" customHeight="1" x14ac:dyDescent="0.25">
      <c r="A3656" s="319">
        <v>8592</v>
      </c>
      <c r="B3656" s="319" t="s">
        <v>4980</v>
      </c>
      <c r="C3656" s="319" t="s">
        <v>9092</v>
      </c>
    </row>
    <row r="3657" spans="1:3" ht="14.25" customHeight="1" x14ac:dyDescent="0.25">
      <c r="A3657" s="319">
        <v>8593</v>
      </c>
      <c r="B3657" s="319" t="s">
        <v>4981</v>
      </c>
      <c r="C3657" s="319" t="s">
        <v>9092</v>
      </c>
    </row>
    <row r="3658" spans="1:3" ht="14.25" customHeight="1" x14ac:dyDescent="0.25">
      <c r="A3658" s="319">
        <v>8594</v>
      </c>
      <c r="B3658" s="319" t="s">
        <v>10237</v>
      </c>
      <c r="C3658" s="319" t="s">
        <v>9920</v>
      </c>
    </row>
    <row r="3659" spans="1:3" ht="14.25" customHeight="1" x14ac:dyDescent="0.25">
      <c r="A3659" s="319">
        <v>8595</v>
      </c>
      <c r="B3659" s="319" t="s">
        <v>4982</v>
      </c>
      <c r="C3659" s="319" t="s">
        <v>9090</v>
      </c>
    </row>
    <row r="3660" spans="1:3" ht="14.25" customHeight="1" x14ac:dyDescent="0.25">
      <c r="A3660" s="319">
        <v>8596</v>
      </c>
      <c r="B3660" s="319" t="s">
        <v>4983</v>
      </c>
      <c r="C3660" s="319" t="s">
        <v>9090</v>
      </c>
    </row>
    <row r="3661" spans="1:3" ht="14.25" customHeight="1" x14ac:dyDescent="0.25">
      <c r="A3661" s="319">
        <v>8597</v>
      </c>
      <c r="B3661" s="319" t="s">
        <v>4984</v>
      </c>
      <c r="C3661" s="319" t="s">
        <v>9091</v>
      </c>
    </row>
    <row r="3662" spans="1:3" ht="14.25" customHeight="1" x14ac:dyDescent="0.25">
      <c r="A3662" s="319">
        <v>8598</v>
      </c>
      <c r="B3662" s="319" t="s">
        <v>4985</v>
      </c>
      <c r="C3662" s="319" t="s">
        <v>9084</v>
      </c>
    </row>
    <row r="3663" spans="1:3" ht="14.25" customHeight="1" x14ac:dyDescent="0.25">
      <c r="A3663" s="319">
        <v>8599</v>
      </c>
      <c r="B3663" s="319" t="s">
        <v>10238</v>
      </c>
      <c r="C3663" s="319" t="s">
        <v>9091</v>
      </c>
    </row>
    <row r="3664" spans="1:3" ht="14.25" customHeight="1" x14ac:dyDescent="0.25">
      <c r="A3664" s="319">
        <v>8600</v>
      </c>
      <c r="B3664" s="319" t="s">
        <v>4986</v>
      </c>
      <c r="C3664" s="319" t="s">
        <v>9092</v>
      </c>
    </row>
    <row r="3665" spans="1:3" ht="14.25" customHeight="1" x14ac:dyDescent="0.25">
      <c r="A3665" s="319">
        <v>8601</v>
      </c>
      <c r="B3665" s="319" t="s">
        <v>4987</v>
      </c>
      <c r="C3665" s="319" t="s">
        <v>9092</v>
      </c>
    </row>
    <row r="3666" spans="1:3" ht="14.25" customHeight="1" x14ac:dyDescent="0.25">
      <c r="A3666" s="319">
        <v>8602</v>
      </c>
      <c r="B3666" s="319" t="s">
        <v>4988</v>
      </c>
      <c r="C3666" s="319" t="s">
        <v>9091</v>
      </c>
    </row>
    <row r="3667" spans="1:3" ht="14.25" customHeight="1" x14ac:dyDescent="0.25">
      <c r="A3667" s="319">
        <v>8603</v>
      </c>
      <c r="B3667" s="319" t="s">
        <v>3542</v>
      </c>
      <c r="C3667" s="319" t="s">
        <v>9092</v>
      </c>
    </row>
    <row r="3668" spans="1:3" ht="14.25" customHeight="1" x14ac:dyDescent="0.25">
      <c r="A3668" s="319">
        <v>8604</v>
      </c>
      <c r="B3668" s="319" t="s">
        <v>4989</v>
      </c>
      <c r="C3668" s="319" t="s">
        <v>9090</v>
      </c>
    </row>
    <row r="3669" spans="1:3" ht="14.25" customHeight="1" x14ac:dyDescent="0.25">
      <c r="A3669" s="319">
        <v>8608</v>
      </c>
      <c r="B3669" s="319" t="s">
        <v>10239</v>
      </c>
      <c r="C3669" s="319" t="s">
        <v>9920</v>
      </c>
    </row>
    <row r="3670" spans="1:3" ht="14.25" customHeight="1" x14ac:dyDescent="0.25">
      <c r="A3670" s="319">
        <v>8609</v>
      </c>
      <c r="B3670" s="319" t="s">
        <v>4990</v>
      </c>
      <c r="C3670" s="319" t="s">
        <v>9091</v>
      </c>
    </row>
    <row r="3671" spans="1:3" ht="14.25" customHeight="1" x14ac:dyDescent="0.25">
      <c r="A3671" s="319">
        <v>8610</v>
      </c>
      <c r="B3671" s="319" t="s">
        <v>4988</v>
      </c>
      <c r="C3671" s="319" t="s">
        <v>9091</v>
      </c>
    </row>
    <row r="3672" spans="1:3" ht="14.25" customHeight="1" x14ac:dyDescent="0.25">
      <c r="A3672" s="319">
        <v>8611</v>
      </c>
      <c r="B3672" s="319" t="s">
        <v>4991</v>
      </c>
      <c r="C3672" s="319" t="s">
        <v>9092</v>
      </c>
    </row>
    <row r="3673" spans="1:3" ht="14.25" customHeight="1" x14ac:dyDescent="0.25">
      <c r="A3673" s="319">
        <v>8612</v>
      </c>
      <c r="B3673" s="319" t="s">
        <v>4992</v>
      </c>
      <c r="C3673" s="319" t="s">
        <v>9092</v>
      </c>
    </row>
    <row r="3674" spans="1:3" ht="14.25" customHeight="1" x14ac:dyDescent="0.25">
      <c r="A3674" s="319">
        <v>8613</v>
      </c>
      <c r="B3674" s="319" t="s">
        <v>9566</v>
      </c>
      <c r="C3674" s="319" t="s">
        <v>9090</v>
      </c>
    </row>
    <row r="3675" spans="1:3" ht="14.25" customHeight="1" x14ac:dyDescent="0.25">
      <c r="A3675" s="319">
        <v>8614</v>
      </c>
      <c r="B3675" s="319" t="s">
        <v>4994</v>
      </c>
      <c r="C3675" s="319" t="s">
        <v>9091</v>
      </c>
    </row>
    <row r="3676" spans="1:3" ht="14.25" customHeight="1" x14ac:dyDescent="0.25">
      <c r="A3676" s="319">
        <v>8616</v>
      </c>
      <c r="B3676" s="319" t="s">
        <v>4995</v>
      </c>
      <c r="C3676" s="319" t="s">
        <v>9091</v>
      </c>
    </row>
    <row r="3677" spans="1:3" ht="14.25" customHeight="1" x14ac:dyDescent="0.25">
      <c r="A3677" s="319">
        <v>8617</v>
      </c>
      <c r="B3677" s="319" t="s">
        <v>4996</v>
      </c>
      <c r="C3677" s="319" t="s">
        <v>9092</v>
      </c>
    </row>
    <row r="3678" spans="1:3" ht="14.25" customHeight="1" x14ac:dyDescent="0.25">
      <c r="A3678" s="319">
        <v>8618</v>
      </c>
      <c r="B3678" s="319" t="s">
        <v>4089</v>
      </c>
      <c r="C3678" s="319" t="s">
        <v>9092</v>
      </c>
    </row>
    <row r="3679" spans="1:3" ht="14.25" customHeight="1" x14ac:dyDescent="0.25">
      <c r="A3679" s="319">
        <v>8619</v>
      </c>
      <c r="B3679" s="319" t="s">
        <v>4997</v>
      </c>
      <c r="C3679" s="319" t="s">
        <v>9091</v>
      </c>
    </row>
    <row r="3680" spans="1:3" ht="14.25" customHeight="1" x14ac:dyDescent="0.25">
      <c r="A3680" s="319">
        <v>8620</v>
      </c>
      <c r="B3680" s="319" t="s">
        <v>4998</v>
      </c>
      <c r="C3680" s="319" t="s">
        <v>9090</v>
      </c>
    </row>
    <row r="3681" spans="1:3" ht="14.25" customHeight="1" x14ac:dyDescent="0.25">
      <c r="A3681" s="319">
        <v>8622</v>
      </c>
      <c r="B3681" s="319" t="s">
        <v>4999</v>
      </c>
      <c r="C3681" s="319" t="s">
        <v>9090</v>
      </c>
    </row>
    <row r="3682" spans="1:3" ht="14.25" customHeight="1" x14ac:dyDescent="0.25">
      <c r="A3682" s="319">
        <v>8623</v>
      </c>
      <c r="B3682" s="319" t="s">
        <v>5000</v>
      </c>
      <c r="C3682" s="319" t="s">
        <v>9091</v>
      </c>
    </row>
    <row r="3683" spans="1:3" ht="14.25" customHeight="1" x14ac:dyDescent="0.25">
      <c r="A3683" s="319">
        <v>8624</v>
      </c>
      <c r="B3683" s="319" t="s">
        <v>5001</v>
      </c>
      <c r="C3683" s="319" t="s">
        <v>9092</v>
      </c>
    </row>
    <row r="3684" spans="1:3" ht="14.25" customHeight="1" x14ac:dyDescent="0.25">
      <c r="A3684" s="319">
        <v>8625</v>
      </c>
      <c r="B3684" s="319" t="s">
        <v>5002</v>
      </c>
      <c r="C3684" s="319" t="s">
        <v>9087</v>
      </c>
    </row>
    <row r="3685" spans="1:3" ht="14.25" customHeight="1" x14ac:dyDescent="0.25">
      <c r="A3685" s="319">
        <v>8626</v>
      </c>
      <c r="B3685" s="319" t="s">
        <v>5003</v>
      </c>
      <c r="C3685" s="319" t="s">
        <v>9091</v>
      </c>
    </row>
    <row r="3686" spans="1:3" ht="14.25" customHeight="1" x14ac:dyDescent="0.25">
      <c r="A3686" s="319">
        <v>8627</v>
      </c>
      <c r="B3686" s="319" t="s">
        <v>5004</v>
      </c>
      <c r="C3686" s="319" t="s">
        <v>9108</v>
      </c>
    </row>
    <row r="3687" spans="1:3" ht="14.25" customHeight="1" x14ac:dyDescent="0.25">
      <c r="A3687" s="319">
        <v>8628</v>
      </c>
      <c r="B3687" s="319" t="s">
        <v>5005</v>
      </c>
      <c r="C3687" s="319" t="s">
        <v>9092</v>
      </c>
    </row>
    <row r="3688" spans="1:3" ht="14.25" customHeight="1" x14ac:dyDescent="0.25">
      <c r="A3688" s="319">
        <v>8629</v>
      </c>
      <c r="B3688" s="319" t="s">
        <v>3956</v>
      </c>
      <c r="C3688" s="319" t="s">
        <v>9092</v>
      </c>
    </row>
    <row r="3689" spans="1:3" ht="14.25" customHeight="1" x14ac:dyDescent="0.25">
      <c r="A3689" s="319">
        <v>8630</v>
      </c>
      <c r="B3689" s="319" t="s">
        <v>5006</v>
      </c>
      <c r="C3689" s="319" t="s">
        <v>9092</v>
      </c>
    </row>
    <row r="3690" spans="1:3" ht="14.25" customHeight="1" x14ac:dyDescent="0.25">
      <c r="A3690" s="319">
        <v>8631</v>
      </c>
      <c r="B3690" s="319" t="s">
        <v>5007</v>
      </c>
      <c r="C3690" s="319" t="s">
        <v>9092</v>
      </c>
    </row>
    <row r="3691" spans="1:3" ht="14.25" customHeight="1" x14ac:dyDescent="0.25">
      <c r="A3691" s="319">
        <v>8632</v>
      </c>
      <c r="B3691" s="319" t="s">
        <v>10240</v>
      </c>
      <c r="C3691" s="319" t="s">
        <v>9920</v>
      </c>
    </row>
    <row r="3692" spans="1:3" ht="14.25" customHeight="1" x14ac:dyDescent="0.25">
      <c r="A3692" s="319">
        <v>8633</v>
      </c>
      <c r="B3692" s="319" t="s">
        <v>5008</v>
      </c>
      <c r="C3692" s="319" t="s">
        <v>9092</v>
      </c>
    </row>
    <row r="3693" spans="1:3" ht="14.25" customHeight="1" x14ac:dyDescent="0.25">
      <c r="A3693" s="319">
        <v>8635</v>
      </c>
      <c r="B3693" s="319" t="s">
        <v>3571</v>
      </c>
      <c r="C3693" s="319" t="s">
        <v>9090</v>
      </c>
    </row>
    <row r="3694" spans="1:3" ht="14.25" customHeight="1" x14ac:dyDescent="0.25">
      <c r="A3694" s="319">
        <v>8637</v>
      </c>
      <c r="B3694" s="319" t="s">
        <v>10114</v>
      </c>
      <c r="C3694" s="319" t="s">
        <v>9920</v>
      </c>
    </row>
    <row r="3695" spans="1:3" ht="14.25" customHeight="1" x14ac:dyDescent="0.25">
      <c r="A3695" s="319">
        <v>8638</v>
      </c>
      <c r="B3695" s="319" t="s">
        <v>5009</v>
      </c>
      <c r="C3695" s="319" t="s">
        <v>9087</v>
      </c>
    </row>
    <row r="3696" spans="1:3" ht="14.25" customHeight="1" x14ac:dyDescent="0.25">
      <c r="A3696" s="319">
        <v>8639</v>
      </c>
      <c r="B3696" s="319" t="s">
        <v>5010</v>
      </c>
      <c r="C3696" s="319" t="s">
        <v>9087</v>
      </c>
    </row>
    <row r="3697" spans="1:3" ht="14.25" customHeight="1" x14ac:dyDescent="0.25">
      <c r="A3697" s="319">
        <v>8640</v>
      </c>
      <c r="B3697" s="319" t="s">
        <v>5011</v>
      </c>
      <c r="C3697" s="319" t="s">
        <v>9087</v>
      </c>
    </row>
    <row r="3698" spans="1:3" ht="14.25" customHeight="1" x14ac:dyDescent="0.25">
      <c r="A3698" s="319">
        <v>8641</v>
      </c>
      <c r="B3698" s="319" t="s">
        <v>5012</v>
      </c>
      <c r="C3698" s="319" t="s">
        <v>9090</v>
      </c>
    </row>
    <row r="3699" spans="1:3" ht="14.25" customHeight="1" x14ac:dyDescent="0.25">
      <c r="A3699" s="319">
        <v>8642</v>
      </c>
      <c r="B3699" s="319" t="s">
        <v>5013</v>
      </c>
      <c r="C3699" s="319" t="s">
        <v>9103</v>
      </c>
    </row>
    <row r="3700" spans="1:3" ht="14.25" customHeight="1" x14ac:dyDescent="0.25">
      <c r="A3700" s="319">
        <v>8643</v>
      </c>
      <c r="B3700" s="319" t="s">
        <v>4736</v>
      </c>
      <c r="C3700" s="319" t="s">
        <v>9087</v>
      </c>
    </row>
    <row r="3701" spans="1:3" ht="14.25" customHeight="1" x14ac:dyDescent="0.25">
      <c r="A3701" s="319">
        <v>8644</v>
      </c>
      <c r="B3701" s="319" t="s">
        <v>4121</v>
      </c>
      <c r="C3701" s="319" t="s">
        <v>9087</v>
      </c>
    </row>
    <row r="3702" spans="1:3" ht="14.25" customHeight="1" x14ac:dyDescent="0.25">
      <c r="A3702" s="319">
        <v>8645</v>
      </c>
      <c r="B3702" s="319" t="s">
        <v>5014</v>
      </c>
      <c r="C3702" s="319" t="s">
        <v>9087</v>
      </c>
    </row>
    <row r="3703" spans="1:3" ht="14.25" customHeight="1" x14ac:dyDescent="0.25">
      <c r="A3703" s="319">
        <v>8646</v>
      </c>
      <c r="B3703" s="319" t="s">
        <v>5004</v>
      </c>
      <c r="C3703" s="319" t="s">
        <v>9081</v>
      </c>
    </row>
    <row r="3704" spans="1:3" ht="14.25" customHeight="1" x14ac:dyDescent="0.25">
      <c r="A3704" s="319">
        <v>8647</v>
      </c>
      <c r="B3704" s="319" t="s">
        <v>5015</v>
      </c>
      <c r="C3704" s="319" t="s">
        <v>9087</v>
      </c>
    </row>
    <row r="3705" spans="1:3" ht="14.25" customHeight="1" x14ac:dyDescent="0.25">
      <c r="A3705" s="319">
        <v>8648</v>
      </c>
      <c r="B3705" s="319" t="s">
        <v>5016</v>
      </c>
      <c r="C3705" s="319" t="s">
        <v>9092</v>
      </c>
    </row>
    <row r="3706" spans="1:3" ht="14.25" customHeight="1" x14ac:dyDescent="0.25">
      <c r="A3706" s="319">
        <v>8649</v>
      </c>
      <c r="B3706" s="319" t="s">
        <v>5017</v>
      </c>
      <c r="C3706" s="319" t="s">
        <v>9090</v>
      </c>
    </row>
    <row r="3707" spans="1:3" ht="14.25" customHeight="1" x14ac:dyDescent="0.25">
      <c r="A3707" s="319">
        <v>8650</v>
      </c>
      <c r="B3707" s="319" t="s">
        <v>5018</v>
      </c>
      <c r="C3707" s="319" t="s">
        <v>9084</v>
      </c>
    </row>
    <row r="3708" spans="1:3" ht="14.25" customHeight="1" x14ac:dyDescent="0.25">
      <c r="A3708" s="319">
        <v>8651</v>
      </c>
      <c r="B3708" s="319" t="s">
        <v>5019</v>
      </c>
      <c r="C3708" s="319" t="s">
        <v>9092</v>
      </c>
    </row>
    <row r="3709" spans="1:3" ht="14.25" customHeight="1" x14ac:dyDescent="0.25">
      <c r="A3709" s="319">
        <v>8652</v>
      </c>
      <c r="B3709" s="319" t="s">
        <v>2665</v>
      </c>
      <c r="C3709" s="319" t="s">
        <v>9087</v>
      </c>
    </row>
    <row r="3710" spans="1:3" ht="14.25" customHeight="1" x14ac:dyDescent="0.25">
      <c r="A3710" s="319">
        <v>8653</v>
      </c>
      <c r="B3710" s="319" t="s">
        <v>2749</v>
      </c>
      <c r="C3710" s="319" t="s">
        <v>9087</v>
      </c>
    </row>
    <row r="3711" spans="1:3" ht="14.25" customHeight="1" x14ac:dyDescent="0.25">
      <c r="A3711" s="319">
        <v>8654</v>
      </c>
      <c r="B3711" s="319" t="s">
        <v>2760</v>
      </c>
      <c r="C3711" s="319" t="s">
        <v>9087</v>
      </c>
    </row>
    <row r="3712" spans="1:3" ht="14.25" customHeight="1" x14ac:dyDescent="0.25">
      <c r="A3712" s="319">
        <v>8655</v>
      </c>
      <c r="B3712" s="319" t="s">
        <v>5020</v>
      </c>
      <c r="C3712" s="319" t="s">
        <v>9087</v>
      </c>
    </row>
    <row r="3713" spans="1:3" ht="14.25" customHeight="1" x14ac:dyDescent="0.25">
      <c r="A3713" s="319">
        <v>8656</v>
      </c>
      <c r="B3713" s="319" t="s">
        <v>2770</v>
      </c>
      <c r="C3713" s="319" t="s">
        <v>9087</v>
      </c>
    </row>
    <row r="3714" spans="1:3" ht="14.25" customHeight="1" x14ac:dyDescent="0.25">
      <c r="A3714" s="319">
        <v>8657</v>
      </c>
      <c r="B3714" s="319" t="s">
        <v>2776</v>
      </c>
      <c r="C3714" s="319" t="s">
        <v>9087</v>
      </c>
    </row>
    <row r="3715" spans="1:3" ht="14.25" customHeight="1" x14ac:dyDescent="0.25">
      <c r="A3715" s="319">
        <v>8658</v>
      </c>
      <c r="B3715" s="319" t="s">
        <v>2781</v>
      </c>
      <c r="C3715" s="319" t="s">
        <v>9087</v>
      </c>
    </row>
    <row r="3716" spans="1:3" ht="14.25" customHeight="1" x14ac:dyDescent="0.25">
      <c r="A3716" s="319">
        <v>8659</v>
      </c>
      <c r="B3716" s="319" t="s">
        <v>2782</v>
      </c>
      <c r="C3716" s="319" t="s">
        <v>9087</v>
      </c>
    </row>
    <row r="3717" spans="1:3" ht="14.25" customHeight="1" x14ac:dyDescent="0.25">
      <c r="A3717" s="319">
        <v>8660</v>
      </c>
      <c r="B3717" s="319" t="s">
        <v>2793</v>
      </c>
      <c r="C3717" s="319" t="s">
        <v>9087</v>
      </c>
    </row>
    <row r="3718" spans="1:3" ht="14.25" customHeight="1" x14ac:dyDescent="0.25">
      <c r="A3718" s="319">
        <v>8661</v>
      </c>
      <c r="B3718" s="319" t="s">
        <v>2774</v>
      </c>
      <c r="C3718" s="319" t="s">
        <v>9087</v>
      </c>
    </row>
    <row r="3719" spans="1:3" ht="14.25" customHeight="1" x14ac:dyDescent="0.25">
      <c r="A3719" s="319">
        <v>8662</v>
      </c>
      <c r="B3719" s="319" t="s">
        <v>5021</v>
      </c>
      <c r="C3719" s="319" t="s">
        <v>9087</v>
      </c>
    </row>
    <row r="3720" spans="1:3" ht="14.25" customHeight="1" x14ac:dyDescent="0.25">
      <c r="A3720" s="319">
        <v>8663</v>
      </c>
      <c r="B3720" s="319" t="s">
        <v>2772</v>
      </c>
      <c r="C3720" s="319" t="s">
        <v>9087</v>
      </c>
    </row>
    <row r="3721" spans="1:3" ht="14.25" customHeight="1" x14ac:dyDescent="0.25">
      <c r="A3721" s="319">
        <v>8664</v>
      </c>
      <c r="B3721" s="319" t="s">
        <v>5022</v>
      </c>
      <c r="C3721" s="319" t="s">
        <v>9087</v>
      </c>
    </row>
    <row r="3722" spans="1:3" ht="14.25" customHeight="1" x14ac:dyDescent="0.25">
      <c r="A3722" s="319">
        <v>8665</v>
      </c>
      <c r="B3722" s="319" t="s">
        <v>2782</v>
      </c>
      <c r="C3722" s="319" t="s">
        <v>9087</v>
      </c>
    </row>
    <row r="3723" spans="1:3" ht="14.25" customHeight="1" x14ac:dyDescent="0.25">
      <c r="A3723" s="319">
        <v>8666</v>
      </c>
      <c r="B3723" s="319" t="s">
        <v>2782</v>
      </c>
      <c r="C3723" s="319" t="s">
        <v>9087</v>
      </c>
    </row>
    <row r="3724" spans="1:3" ht="14.25" customHeight="1" x14ac:dyDescent="0.25">
      <c r="A3724" s="319">
        <v>8667</v>
      </c>
      <c r="B3724" s="319" t="s">
        <v>2782</v>
      </c>
      <c r="C3724" s="319" t="s">
        <v>9087</v>
      </c>
    </row>
    <row r="3725" spans="1:3" ht="14.25" customHeight="1" x14ac:dyDescent="0.25">
      <c r="A3725" s="319">
        <v>8668</v>
      </c>
      <c r="B3725" s="319" t="s">
        <v>2749</v>
      </c>
      <c r="C3725" s="319" t="s">
        <v>9087</v>
      </c>
    </row>
    <row r="3726" spans="1:3" ht="14.25" customHeight="1" x14ac:dyDescent="0.25">
      <c r="A3726" s="319">
        <v>8669</v>
      </c>
      <c r="B3726" s="319" t="s">
        <v>2749</v>
      </c>
      <c r="C3726" s="319" t="s">
        <v>9087</v>
      </c>
    </row>
    <row r="3727" spans="1:3" ht="14.25" customHeight="1" x14ac:dyDescent="0.25">
      <c r="A3727" s="319">
        <v>8670</v>
      </c>
      <c r="B3727" s="319" t="s">
        <v>2749</v>
      </c>
      <c r="C3727" s="319" t="s">
        <v>9087</v>
      </c>
    </row>
    <row r="3728" spans="1:3" ht="14.25" customHeight="1" x14ac:dyDescent="0.25">
      <c r="A3728" s="319">
        <v>8671</v>
      </c>
      <c r="B3728" s="319" t="s">
        <v>2749</v>
      </c>
      <c r="C3728" s="319" t="s">
        <v>9087</v>
      </c>
    </row>
    <row r="3729" spans="1:3" ht="14.25" customHeight="1" x14ac:dyDescent="0.25">
      <c r="A3729" s="319">
        <v>8672</v>
      </c>
      <c r="B3729" s="319" t="s">
        <v>5023</v>
      </c>
      <c r="C3729" s="319" t="s">
        <v>9092</v>
      </c>
    </row>
    <row r="3730" spans="1:3" ht="14.25" customHeight="1" x14ac:dyDescent="0.25">
      <c r="A3730" s="319">
        <v>8674</v>
      </c>
      <c r="B3730" s="319" t="s">
        <v>3559</v>
      </c>
      <c r="C3730" s="319" t="s">
        <v>9081</v>
      </c>
    </row>
    <row r="3731" spans="1:3" ht="14.25" customHeight="1" x14ac:dyDescent="0.25">
      <c r="A3731" s="319">
        <v>8675</v>
      </c>
      <c r="B3731" s="319" t="s">
        <v>5024</v>
      </c>
      <c r="C3731" s="319" t="s">
        <v>9092</v>
      </c>
    </row>
    <row r="3732" spans="1:3" ht="14.25" customHeight="1" x14ac:dyDescent="0.25">
      <c r="A3732" s="319">
        <v>8676</v>
      </c>
      <c r="B3732" s="319" t="s">
        <v>3357</v>
      </c>
      <c r="C3732" s="319" t="s">
        <v>9090</v>
      </c>
    </row>
    <row r="3733" spans="1:3" ht="14.25" customHeight="1" x14ac:dyDescent="0.25">
      <c r="A3733" s="319">
        <v>8677</v>
      </c>
      <c r="B3733" s="319" t="s">
        <v>3357</v>
      </c>
      <c r="C3733" s="319" t="s">
        <v>9090</v>
      </c>
    </row>
    <row r="3734" spans="1:3" ht="14.25" customHeight="1" x14ac:dyDescent="0.25">
      <c r="A3734" s="319">
        <v>8678</v>
      </c>
      <c r="B3734" s="319" t="s">
        <v>2836</v>
      </c>
      <c r="C3734" s="319" t="s">
        <v>9087</v>
      </c>
    </row>
    <row r="3735" spans="1:3" ht="14.25" customHeight="1" x14ac:dyDescent="0.25">
      <c r="A3735" s="319">
        <v>8679</v>
      </c>
      <c r="B3735" s="319" t="s">
        <v>5025</v>
      </c>
      <c r="C3735" s="319" t="s">
        <v>9092</v>
      </c>
    </row>
    <row r="3736" spans="1:3" ht="14.25" customHeight="1" x14ac:dyDescent="0.25">
      <c r="A3736" s="319">
        <v>8680</v>
      </c>
      <c r="B3736" s="319" t="s">
        <v>5026</v>
      </c>
      <c r="C3736" s="319" t="s">
        <v>9092</v>
      </c>
    </row>
    <row r="3737" spans="1:3" ht="14.25" customHeight="1" x14ac:dyDescent="0.25">
      <c r="A3737" s="319">
        <v>8681</v>
      </c>
      <c r="B3737" s="319" t="s">
        <v>5027</v>
      </c>
      <c r="C3737" s="319" t="s">
        <v>9087</v>
      </c>
    </row>
    <row r="3738" spans="1:3" ht="14.25" customHeight="1" x14ac:dyDescent="0.25">
      <c r="A3738" s="319">
        <v>8682</v>
      </c>
      <c r="B3738" s="319" t="s">
        <v>2927</v>
      </c>
      <c r="C3738" s="319" t="s">
        <v>9087</v>
      </c>
    </row>
    <row r="3739" spans="1:3" ht="14.25" customHeight="1" x14ac:dyDescent="0.25">
      <c r="A3739" s="319">
        <v>8683</v>
      </c>
      <c r="B3739" s="319" t="s">
        <v>2925</v>
      </c>
      <c r="C3739" s="319" t="s">
        <v>9087</v>
      </c>
    </row>
    <row r="3740" spans="1:3" ht="14.25" customHeight="1" x14ac:dyDescent="0.25">
      <c r="A3740" s="319">
        <v>8684</v>
      </c>
      <c r="B3740" s="319" t="s">
        <v>2924</v>
      </c>
      <c r="C3740" s="319" t="s">
        <v>9087</v>
      </c>
    </row>
    <row r="3741" spans="1:3" ht="14.25" customHeight="1" x14ac:dyDescent="0.25">
      <c r="A3741" s="319">
        <v>8685</v>
      </c>
      <c r="B3741" s="319" t="s">
        <v>2923</v>
      </c>
      <c r="C3741" s="319" t="s">
        <v>9087</v>
      </c>
    </row>
    <row r="3742" spans="1:3" ht="14.25" customHeight="1" x14ac:dyDescent="0.25">
      <c r="A3742" s="319">
        <v>8686</v>
      </c>
      <c r="B3742" s="319" t="s">
        <v>5028</v>
      </c>
      <c r="C3742" s="319" t="s">
        <v>9087</v>
      </c>
    </row>
    <row r="3743" spans="1:3" ht="14.25" customHeight="1" x14ac:dyDescent="0.25">
      <c r="A3743" s="319">
        <v>8687</v>
      </c>
      <c r="B3743" s="319" t="s">
        <v>5029</v>
      </c>
      <c r="C3743" s="319" t="s">
        <v>9092</v>
      </c>
    </row>
    <row r="3744" spans="1:3" ht="14.25" customHeight="1" x14ac:dyDescent="0.25">
      <c r="A3744" s="319">
        <v>8688</v>
      </c>
      <c r="B3744" s="319" t="s">
        <v>5030</v>
      </c>
      <c r="C3744" s="319" t="s">
        <v>9092</v>
      </c>
    </row>
    <row r="3745" spans="1:3" ht="14.25" customHeight="1" x14ac:dyDescent="0.25">
      <c r="A3745" s="319">
        <v>8689</v>
      </c>
      <c r="B3745" s="319" t="s">
        <v>10241</v>
      </c>
      <c r="C3745" s="319" t="s">
        <v>9920</v>
      </c>
    </row>
    <row r="3746" spans="1:3" ht="14.25" customHeight="1" x14ac:dyDescent="0.25">
      <c r="A3746" s="319">
        <v>8691</v>
      </c>
      <c r="B3746" s="319" t="s">
        <v>5031</v>
      </c>
      <c r="C3746" s="319" t="s">
        <v>9092</v>
      </c>
    </row>
    <row r="3747" spans="1:3" ht="14.25" customHeight="1" x14ac:dyDescent="0.25">
      <c r="A3747" s="319">
        <v>8692</v>
      </c>
      <c r="B3747" s="319" t="s">
        <v>5032</v>
      </c>
      <c r="C3747" s="319" t="s">
        <v>9092</v>
      </c>
    </row>
    <row r="3748" spans="1:3" ht="14.25" customHeight="1" x14ac:dyDescent="0.25">
      <c r="A3748" s="319">
        <v>8693</v>
      </c>
      <c r="B3748" s="319" t="s">
        <v>5033</v>
      </c>
      <c r="C3748" s="319" t="s">
        <v>9091</v>
      </c>
    </row>
    <row r="3749" spans="1:3" ht="14.25" customHeight="1" x14ac:dyDescent="0.25">
      <c r="A3749" s="319">
        <v>8694</v>
      </c>
      <c r="B3749" s="319" t="s">
        <v>5034</v>
      </c>
      <c r="C3749" s="319" t="s">
        <v>9091</v>
      </c>
    </row>
    <row r="3750" spans="1:3" ht="14.25" customHeight="1" x14ac:dyDescent="0.25">
      <c r="A3750" s="319">
        <v>8695</v>
      </c>
      <c r="B3750" s="319" t="s">
        <v>4144</v>
      </c>
      <c r="C3750" s="319" t="s">
        <v>9090</v>
      </c>
    </row>
    <row r="3751" spans="1:3" ht="14.25" customHeight="1" x14ac:dyDescent="0.25">
      <c r="A3751" s="319">
        <v>8696</v>
      </c>
      <c r="B3751" s="319" t="s">
        <v>4618</v>
      </c>
      <c r="C3751" s="319" t="s">
        <v>9920</v>
      </c>
    </row>
    <row r="3752" spans="1:3" ht="14.25" customHeight="1" x14ac:dyDescent="0.25">
      <c r="A3752" s="319">
        <v>8697</v>
      </c>
      <c r="B3752" s="319" t="s">
        <v>5035</v>
      </c>
      <c r="C3752" s="319" t="s">
        <v>9090</v>
      </c>
    </row>
    <row r="3753" spans="1:3" ht="14.25" customHeight="1" x14ac:dyDescent="0.25">
      <c r="A3753" s="319">
        <v>8698</v>
      </c>
      <c r="B3753" s="319" t="s">
        <v>4650</v>
      </c>
      <c r="C3753" s="319" t="s">
        <v>9090</v>
      </c>
    </row>
    <row r="3754" spans="1:3" ht="14.25" customHeight="1" x14ac:dyDescent="0.25">
      <c r="A3754" s="319">
        <v>8699</v>
      </c>
      <c r="B3754" s="319" t="s">
        <v>5036</v>
      </c>
      <c r="C3754" s="319" t="s">
        <v>9092</v>
      </c>
    </row>
    <row r="3755" spans="1:3" ht="14.25" customHeight="1" x14ac:dyDescent="0.25">
      <c r="A3755" s="319">
        <v>8700</v>
      </c>
      <c r="B3755" s="319" t="s">
        <v>5037</v>
      </c>
      <c r="C3755" s="319" t="s">
        <v>9087</v>
      </c>
    </row>
    <row r="3756" spans="1:3" ht="14.25" customHeight="1" x14ac:dyDescent="0.25">
      <c r="A3756" s="319">
        <v>8701</v>
      </c>
      <c r="B3756" s="319" t="s">
        <v>5038</v>
      </c>
      <c r="C3756" s="319" t="s">
        <v>9092</v>
      </c>
    </row>
    <row r="3757" spans="1:3" ht="14.25" customHeight="1" x14ac:dyDescent="0.25">
      <c r="A3757" s="319">
        <v>8702</v>
      </c>
      <c r="B3757" s="319" t="s">
        <v>10242</v>
      </c>
      <c r="C3757" s="319" t="s">
        <v>9920</v>
      </c>
    </row>
    <row r="3758" spans="1:3" ht="14.25" customHeight="1" x14ac:dyDescent="0.25">
      <c r="A3758" s="319">
        <v>8703</v>
      </c>
      <c r="B3758" s="319" t="s">
        <v>5039</v>
      </c>
      <c r="C3758" s="319" t="s">
        <v>9090</v>
      </c>
    </row>
    <row r="3759" spans="1:3" ht="14.25" customHeight="1" x14ac:dyDescent="0.25">
      <c r="A3759" s="319">
        <v>8704</v>
      </c>
      <c r="B3759" s="319" t="s">
        <v>5040</v>
      </c>
      <c r="C3759" s="319" t="s">
        <v>9092</v>
      </c>
    </row>
    <row r="3760" spans="1:3" ht="14.25" customHeight="1" x14ac:dyDescent="0.25">
      <c r="A3760" s="319">
        <v>8705</v>
      </c>
      <c r="B3760" s="319" t="s">
        <v>5041</v>
      </c>
      <c r="C3760" s="319" t="s">
        <v>9090</v>
      </c>
    </row>
    <row r="3761" spans="1:3" ht="14.25" customHeight="1" x14ac:dyDescent="0.25">
      <c r="A3761" s="319">
        <v>8707</v>
      </c>
      <c r="B3761" s="319" t="s">
        <v>5042</v>
      </c>
      <c r="C3761" s="319" t="s">
        <v>9087</v>
      </c>
    </row>
    <row r="3762" spans="1:3" ht="14.25" customHeight="1" x14ac:dyDescent="0.25">
      <c r="A3762" s="319">
        <v>8708</v>
      </c>
      <c r="B3762" s="319" t="s">
        <v>3344</v>
      </c>
      <c r="C3762" s="319" t="s">
        <v>9090</v>
      </c>
    </row>
    <row r="3763" spans="1:3" ht="14.25" customHeight="1" x14ac:dyDescent="0.25">
      <c r="A3763" s="319">
        <v>8709</v>
      </c>
      <c r="B3763" s="319" t="s">
        <v>5043</v>
      </c>
      <c r="C3763" s="319" t="s">
        <v>9090</v>
      </c>
    </row>
    <row r="3764" spans="1:3" ht="14.25" customHeight="1" x14ac:dyDescent="0.25">
      <c r="A3764" s="319">
        <v>8710</v>
      </c>
      <c r="B3764" s="319" t="s">
        <v>3357</v>
      </c>
      <c r="C3764" s="319" t="s">
        <v>9090</v>
      </c>
    </row>
    <row r="3765" spans="1:3" ht="14.25" customHeight="1" x14ac:dyDescent="0.25">
      <c r="A3765" s="319">
        <v>8711</v>
      </c>
      <c r="B3765" s="319" t="s">
        <v>10243</v>
      </c>
      <c r="C3765" s="319" t="s">
        <v>9920</v>
      </c>
    </row>
    <row r="3766" spans="1:3" ht="14.25" customHeight="1" x14ac:dyDescent="0.25">
      <c r="A3766" s="319">
        <v>8712</v>
      </c>
      <c r="B3766" s="319" t="s">
        <v>3357</v>
      </c>
      <c r="C3766" s="319" t="s">
        <v>9090</v>
      </c>
    </row>
    <row r="3767" spans="1:3" ht="14.25" customHeight="1" x14ac:dyDescent="0.25">
      <c r="A3767" s="319">
        <v>8713</v>
      </c>
      <c r="B3767" s="319" t="s">
        <v>5044</v>
      </c>
      <c r="C3767" s="319" t="s">
        <v>9092</v>
      </c>
    </row>
    <row r="3768" spans="1:3" ht="14.25" customHeight="1" x14ac:dyDescent="0.25">
      <c r="A3768" s="319">
        <v>8714</v>
      </c>
      <c r="B3768" s="319" t="s">
        <v>5045</v>
      </c>
      <c r="C3768" s="319" t="s">
        <v>9091</v>
      </c>
    </row>
    <row r="3769" spans="1:3" ht="14.25" customHeight="1" x14ac:dyDescent="0.25">
      <c r="A3769" s="319">
        <v>8715</v>
      </c>
      <c r="B3769" s="319" t="s">
        <v>5046</v>
      </c>
      <c r="C3769" s="319" t="s">
        <v>9091</v>
      </c>
    </row>
    <row r="3770" spans="1:3" ht="14.25" customHeight="1" x14ac:dyDescent="0.25">
      <c r="A3770" s="319">
        <v>8716</v>
      </c>
      <c r="B3770" s="319" t="s">
        <v>10244</v>
      </c>
      <c r="C3770" s="319" t="s">
        <v>9920</v>
      </c>
    </row>
    <row r="3771" spans="1:3" ht="14.25" customHeight="1" x14ac:dyDescent="0.25">
      <c r="A3771" s="319">
        <v>8718</v>
      </c>
      <c r="B3771" s="319" t="s">
        <v>5047</v>
      </c>
      <c r="C3771" s="319" t="s">
        <v>9092</v>
      </c>
    </row>
    <row r="3772" spans="1:3" ht="14.25" customHeight="1" x14ac:dyDescent="0.25">
      <c r="A3772" s="319">
        <v>8719</v>
      </c>
      <c r="B3772" s="319" t="s">
        <v>10245</v>
      </c>
      <c r="C3772" s="319" t="s">
        <v>9087</v>
      </c>
    </row>
    <row r="3773" spans="1:3" ht="14.25" customHeight="1" x14ac:dyDescent="0.25">
      <c r="A3773" s="319">
        <v>8720</v>
      </c>
      <c r="B3773" s="319" t="s">
        <v>5048</v>
      </c>
      <c r="C3773" s="319" t="s">
        <v>9087</v>
      </c>
    </row>
    <row r="3774" spans="1:3" ht="14.25" customHeight="1" x14ac:dyDescent="0.25">
      <c r="A3774" s="319">
        <v>8722</v>
      </c>
      <c r="B3774" s="319" t="s">
        <v>5049</v>
      </c>
      <c r="C3774" s="319" t="s">
        <v>9092</v>
      </c>
    </row>
    <row r="3775" spans="1:3" ht="14.25" customHeight="1" x14ac:dyDescent="0.25">
      <c r="A3775" s="319">
        <v>8723</v>
      </c>
      <c r="B3775" s="319" t="s">
        <v>5050</v>
      </c>
      <c r="C3775" s="319" t="s">
        <v>9087</v>
      </c>
    </row>
    <row r="3776" spans="1:3" ht="14.25" customHeight="1" x14ac:dyDescent="0.25">
      <c r="A3776" s="319">
        <v>8724</v>
      </c>
      <c r="B3776" s="319" t="s">
        <v>5051</v>
      </c>
      <c r="C3776" s="319" t="s">
        <v>9091</v>
      </c>
    </row>
    <row r="3777" spans="1:3" ht="14.25" customHeight="1" x14ac:dyDescent="0.25">
      <c r="A3777" s="319">
        <v>8725</v>
      </c>
      <c r="B3777" s="319" t="s">
        <v>5052</v>
      </c>
      <c r="C3777" s="319" t="s">
        <v>9092</v>
      </c>
    </row>
    <row r="3778" spans="1:3" ht="14.25" customHeight="1" x14ac:dyDescent="0.25">
      <c r="A3778" s="319">
        <v>8726</v>
      </c>
      <c r="B3778" s="319" t="s">
        <v>10246</v>
      </c>
      <c r="C3778" s="319" t="s">
        <v>9920</v>
      </c>
    </row>
    <row r="3779" spans="1:3" ht="14.25" customHeight="1" x14ac:dyDescent="0.25">
      <c r="A3779" s="319">
        <v>8727</v>
      </c>
      <c r="B3779" s="319" t="s">
        <v>5053</v>
      </c>
      <c r="C3779" s="319" t="s">
        <v>9920</v>
      </c>
    </row>
    <row r="3780" spans="1:3" ht="14.25" customHeight="1" x14ac:dyDescent="0.25">
      <c r="A3780" s="319">
        <v>8728</v>
      </c>
      <c r="B3780" s="319" t="s">
        <v>10247</v>
      </c>
      <c r="C3780" s="319" t="s">
        <v>9920</v>
      </c>
    </row>
    <row r="3781" spans="1:3" ht="14.25" customHeight="1" x14ac:dyDescent="0.25">
      <c r="A3781" s="319">
        <v>8729</v>
      </c>
      <c r="B3781" s="319" t="s">
        <v>10248</v>
      </c>
      <c r="C3781" s="319" t="s">
        <v>9920</v>
      </c>
    </row>
    <row r="3782" spans="1:3" ht="14.25" customHeight="1" x14ac:dyDescent="0.25">
      <c r="A3782" s="319">
        <v>8730</v>
      </c>
      <c r="B3782" s="319" t="s">
        <v>5054</v>
      </c>
      <c r="C3782" s="319" t="s">
        <v>9092</v>
      </c>
    </row>
    <row r="3783" spans="1:3" ht="14.25" customHeight="1" x14ac:dyDescent="0.25">
      <c r="A3783" s="319">
        <v>8731</v>
      </c>
      <c r="B3783" s="319" t="s">
        <v>10249</v>
      </c>
      <c r="C3783" s="319" t="s">
        <v>9920</v>
      </c>
    </row>
    <row r="3784" spans="1:3" ht="14.25" customHeight="1" x14ac:dyDescent="0.25">
      <c r="A3784" s="319">
        <v>8732</v>
      </c>
      <c r="B3784" s="319" t="s">
        <v>10250</v>
      </c>
      <c r="C3784" s="319" t="s">
        <v>9920</v>
      </c>
    </row>
    <row r="3785" spans="1:3" ht="14.25" customHeight="1" x14ac:dyDescent="0.25">
      <c r="A3785" s="319">
        <v>8733</v>
      </c>
      <c r="B3785" s="319" t="s">
        <v>10251</v>
      </c>
      <c r="C3785" s="319" t="s">
        <v>9920</v>
      </c>
    </row>
    <row r="3786" spans="1:3" ht="14.25" customHeight="1" x14ac:dyDescent="0.25">
      <c r="A3786" s="319">
        <v>8734</v>
      </c>
      <c r="B3786" s="319" t="s">
        <v>10252</v>
      </c>
      <c r="C3786" s="319" t="s">
        <v>9920</v>
      </c>
    </row>
    <row r="3787" spans="1:3" ht="14.25" customHeight="1" x14ac:dyDescent="0.25">
      <c r="A3787" s="319">
        <v>8735</v>
      </c>
      <c r="B3787" s="319" t="s">
        <v>5055</v>
      </c>
      <c r="C3787" s="319" t="s">
        <v>9092</v>
      </c>
    </row>
    <row r="3788" spans="1:3" ht="14.25" customHeight="1" x14ac:dyDescent="0.25">
      <c r="A3788" s="319">
        <v>8736</v>
      </c>
      <c r="B3788" s="319" t="s">
        <v>10253</v>
      </c>
      <c r="C3788" s="319" t="s">
        <v>9920</v>
      </c>
    </row>
    <row r="3789" spans="1:3" ht="14.25" customHeight="1" x14ac:dyDescent="0.25">
      <c r="A3789" s="319">
        <v>8737</v>
      </c>
      <c r="B3789" s="319" t="s">
        <v>5056</v>
      </c>
      <c r="C3789" s="319" t="s">
        <v>9092</v>
      </c>
    </row>
    <row r="3790" spans="1:3" ht="14.25" customHeight="1" x14ac:dyDescent="0.25">
      <c r="A3790" s="319">
        <v>8738</v>
      </c>
      <c r="B3790" s="319" t="s">
        <v>5057</v>
      </c>
      <c r="C3790" s="319" t="s">
        <v>9081</v>
      </c>
    </row>
    <row r="3791" spans="1:3" ht="14.25" customHeight="1" x14ac:dyDescent="0.25">
      <c r="A3791" s="319">
        <v>8739</v>
      </c>
      <c r="B3791" s="319" t="s">
        <v>5058</v>
      </c>
      <c r="C3791" s="319" t="s">
        <v>9091</v>
      </c>
    </row>
    <row r="3792" spans="1:3" ht="14.25" customHeight="1" x14ac:dyDescent="0.25">
      <c r="A3792" s="319">
        <v>8741</v>
      </c>
      <c r="B3792" s="319" t="s">
        <v>5059</v>
      </c>
      <c r="C3792" s="319" t="s">
        <v>9091</v>
      </c>
    </row>
    <row r="3793" spans="1:3" ht="14.25" customHeight="1" x14ac:dyDescent="0.25">
      <c r="A3793" s="319">
        <v>8742</v>
      </c>
      <c r="B3793" s="319" t="s">
        <v>5060</v>
      </c>
      <c r="C3793" s="319" t="s">
        <v>9091</v>
      </c>
    </row>
    <row r="3794" spans="1:3" ht="14.25" customHeight="1" x14ac:dyDescent="0.25">
      <c r="A3794" s="319">
        <v>8743</v>
      </c>
      <c r="B3794" s="319" t="s">
        <v>5061</v>
      </c>
      <c r="C3794" s="319" t="s">
        <v>9091</v>
      </c>
    </row>
    <row r="3795" spans="1:3" ht="14.25" customHeight="1" x14ac:dyDescent="0.25">
      <c r="A3795" s="319">
        <v>8744</v>
      </c>
      <c r="B3795" s="319" t="s">
        <v>5062</v>
      </c>
      <c r="C3795" s="319" t="s">
        <v>9091</v>
      </c>
    </row>
    <row r="3796" spans="1:3" ht="14.25" customHeight="1" x14ac:dyDescent="0.25">
      <c r="A3796" s="319">
        <v>8745</v>
      </c>
      <c r="B3796" s="319" t="s">
        <v>5063</v>
      </c>
      <c r="C3796" s="319" t="s">
        <v>9081</v>
      </c>
    </row>
    <row r="3797" spans="1:3" ht="14.25" customHeight="1" x14ac:dyDescent="0.25">
      <c r="A3797" s="319">
        <v>8746</v>
      </c>
      <c r="B3797" s="319" t="s">
        <v>5064</v>
      </c>
      <c r="C3797" s="319" t="s">
        <v>9092</v>
      </c>
    </row>
    <row r="3798" spans="1:3" ht="14.25" customHeight="1" x14ac:dyDescent="0.25">
      <c r="A3798" s="319">
        <v>8747</v>
      </c>
      <c r="B3798" s="319" t="s">
        <v>5065</v>
      </c>
      <c r="C3798" s="319" t="s">
        <v>9090</v>
      </c>
    </row>
    <row r="3799" spans="1:3" ht="14.25" customHeight="1" x14ac:dyDescent="0.25">
      <c r="A3799" s="319">
        <v>8748</v>
      </c>
      <c r="B3799" s="319" t="s">
        <v>5066</v>
      </c>
      <c r="C3799" s="319" t="s">
        <v>9092</v>
      </c>
    </row>
    <row r="3800" spans="1:3" ht="14.25" customHeight="1" x14ac:dyDescent="0.25">
      <c r="A3800" s="319">
        <v>8750</v>
      </c>
      <c r="B3800" s="319" t="s">
        <v>5067</v>
      </c>
      <c r="C3800" s="319" t="s">
        <v>9092</v>
      </c>
    </row>
    <row r="3801" spans="1:3" ht="14.25" customHeight="1" x14ac:dyDescent="0.25">
      <c r="A3801" s="319">
        <v>8751</v>
      </c>
      <c r="B3801" s="319" t="s">
        <v>5068</v>
      </c>
      <c r="C3801" s="319" t="s">
        <v>9092</v>
      </c>
    </row>
    <row r="3802" spans="1:3" ht="14.25" customHeight="1" x14ac:dyDescent="0.25">
      <c r="A3802" s="319">
        <v>8752</v>
      </c>
      <c r="B3802" s="319" t="s">
        <v>3834</v>
      </c>
      <c r="C3802" s="319" t="s">
        <v>9091</v>
      </c>
    </row>
    <row r="3803" spans="1:3" ht="14.25" customHeight="1" x14ac:dyDescent="0.25">
      <c r="A3803" s="319">
        <v>8754</v>
      </c>
      <c r="B3803" s="319" t="s">
        <v>10254</v>
      </c>
      <c r="C3803" s="319" t="s">
        <v>9920</v>
      </c>
    </row>
    <row r="3804" spans="1:3" ht="14.25" customHeight="1" x14ac:dyDescent="0.25">
      <c r="A3804" s="319">
        <v>8755</v>
      </c>
      <c r="B3804" s="319" t="s">
        <v>5069</v>
      </c>
      <c r="C3804" s="319" t="s">
        <v>9090</v>
      </c>
    </row>
    <row r="3805" spans="1:3" ht="14.25" customHeight="1" x14ac:dyDescent="0.25">
      <c r="A3805" s="319">
        <v>8757</v>
      </c>
      <c r="B3805" s="319" t="s">
        <v>10255</v>
      </c>
      <c r="C3805" s="319" t="s">
        <v>9920</v>
      </c>
    </row>
    <row r="3806" spans="1:3" ht="14.25" customHeight="1" x14ac:dyDescent="0.25">
      <c r="A3806" s="319">
        <v>8758</v>
      </c>
      <c r="B3806" s="319" t="s">
        <v>5070</v>
      </c>
      <c r="C3806" s="319" t="s">
        <v>9091</v>
      </c>
    </row>
    <row r="3807" spans="1:3" ht="14.25" customHeight="1" x14ac:dyDescent="0.25">
      <c r="A3807" s="319">
        <v>8759</v>
      </c>
      <c r="B3807" s="319" t="s">
        <v>5071</v>
      </c>
      <c r="C3807" s="319" t="s">
        <v>9092</v>
      </c>
    </row>
    <row r="3808" spans="1:3" ht="14.25" customHeight="1" x14ac:dyDescent="0.25">
      <c r="A3808" s="319">
        <v>8760</v>
      </c>
      <c r="B3808" s="319" t="s">
        <v>5072</v>
      </c>
      <c r="C3808" s="319" t="s">
        <v>9087</v>
      </c>
    </row>
    <row r="3809" spans="1:3" ht="14.25" customHeight="1" x14ac:dyDescent="0.25">
      <c r="A3809" s="319">
        <v>8761</v>
      </c>
      <c r="B3809" s="319" t="s">
        <v>5073</v>
      </c>
      <c r="C3809" s="319" t="s">
        <v>9087</v>
      </c>
    </row>
    <row r="3810" spans="1:3" ht="14.25" customHeight="1" x14ac:dyDescent="0.25">
      <c r="A3810" s="319">
        <v>8762</v>
      </c>
      <c r="B3810" s="319" t="s">
        <v>5074</v>
      </c>
      <c r="C3810" s="319" t="s">
        <v>9090</v>
      </c>
    </row>
    <row r="3811" spans="1:3" ht="14.25" customHeight="1" x14ac:dyDescent="0.25">
      <c r="A3811" s="319">
        <v>8763</v>
      </c>
      <c r="B3811" s="319" t="s">
        <v>5075</v>
      </c>
      <c r="C3811" s="319" t="s">
        <v>9091</v>
      </c>
    </row>
    <row r="3812" spans="1:3" ht="14.25" customHeight="1" x14ac:dyDescent="0.25">
      <c r="A3812" s="319">
        <v>8764</v>
      </c>
      <c r="B3812" s="319" t="s">
        <v>5076</v>
      </c>
      <c r="C3812" s="319" t="s">
        <v>9091</v>
      </c>
    </row>
    <row r="3813" spans="1:3" ht="14.25" customHeight="1" x14ac:dyDescent="0.25">
      <c r="A3813" s="319">
        <v>8765</v>
      </c>
      <c r="B3813" s="319" t="s">
        <v>5077</v>
      </c>
      <c r="C3813" s="319" t="s">
        <v>9087</v>
      </c>
    </row>
    <row r="3814" spans="1:3" ht="14.25" customHeight="1" x14ac:dyDescent="0.25">
      <c r="A3814" s="319">
        <v>8766</v>
      </c>
      <c r="B3814" s="319" t="s">
        <v>5078</v>
      </c>
      <c r="C3814" s="319" t="s">
        <v>9084</v>
      </c>
    </row>
    <row r="3815" spans="1:3" ht="14.25" customHeight="1" x14ac:dyDescent="0.25">
      <c r="A3815" s="319">
        <v>8767</v>
      </c>
      <c r="B3815" s="319" t="s">
        <v>5079</v>
      </c>
      <c r="C3815" s="319" t="s">
        <v>9092</v>
      </c>
    </row>
    <row r="3816" spans="1:3" ht="14.25" customHeight="1" x14ac:dyDescent="0.25">
      <c r="A3816" s="319">
        <v>8768</v>
      </c>
      <c r="B3816" s="319" t="s">
        <v>5080</v>
      </c>
      <c r="C3816" s="319" t="s">
        <v>9092</v>
      </c>
    </row>
    <row r="3817" spans="1:3" ht="14.25" customHeight="1" x14ac:dyDescent="0.25">
      <c r="A3817" s="319">
        <v>8769</v>
      </c>
      <c r="B3817" s="319" t="s">
        <v>3817</v>
      </c>
      <c r="C3817" s="319" t="s">
        <v>9092</v>
      </c>
    </row>
    <row r="3818" spans="1:3" ht="14.25" customHeight="1" x14ac:dyDescent="0.25">
      <c r="A3818" s="319">
        <v>8770</v>
      </c>
      <c r="B3818" s="319" t="s">
        <v>5081</v>
      </c>
      <c r="C3818" s="319" t="s">
        <v>9092</v>
      </c>
    </row>
    <row r="3819" spans="1:3" ht="14.25" customHeight="1" x14ac:dyDescent="0.25">
      <c r="A3819" s="319">
        <v>8771</v>
      </c>
      <c r="B3819" s="319" t="s">
        <v>5082</v>
      </c>
      <c r="C3819" s="319" t="s">
        <v>9091</v>
      </c>
    </row>
    <row r="3820" spans="1:3" ht="14.25" customHeight="1" x14ac:dyDescent="0.25">
      <c r="A3820" s="319">
        <v>8772</v>
      </c>
      <c r="B3820" s="319" t="s">
        <v>5083</v>
      </c>
      <c r="C3820" s="319" t="s">
        <v>9091</v>
      </c>
    </row>
    <row r="3821" spans="1:3" ht="14.25" customHeight="1" x14ac:dyDescent="0.25">
      <c r="A3821" s="319">
        <v>8773</v>
      </c>
      <c r="B3821" s="319" t="s">
        <v>5084</v>
      </c>
      <c r="C3821" s="319" t="s">
        <v>9091</v>
      </c>
    </row>
    <row r="3822" spans="1:3" ht="14.25" customHeight="1" x14ac:dyDescent="0.25">
      <c r="A3822" s="319">
        <v>8774</v>
      </c>
      <c r="B3822" s="319" t="s">
        <v>5085</v>
      </c>
      <c r="C3822" s="319" t="s">
        <v>9091</v>
      </c>
    </row>
    <row r="3823" spans="1:3" ht="14.25" customHeight="1" x14ac:dyDescent="0.25">
      <c r="A3823" s="319">
        <v>8775</v>
      </c>
      <c r="B3823" s="319" t="s">
        <v>5086</v>
      </c>
      <c r="C3823" s="319" t="s">
        <v>9081</v>
      </c>
    </row>
    <row r="3824" spans="1:3" ht="14.25" customHeight="1" x14ac:dyDescent="0.25">
      <c r="A3824" s="319">
        <v>8776</v>
      </c>
      <c r="B3824" s="319" t="s">
        <v>3806</v>
      </c>
      <c r="C3824" s="319" t="s">
        <v>9081</v>
      </c>
    </row>
    <row r="3825" spans="1:3" ht="14.25" customHeight="1" x14ac:dyDescent="0.25">
      <c r="A3825" s="319">
        <v>8777</v>
      </c>
      <c r="B3825" s="319" t="s">
        <v>5087</v>
      </c>
      <c r="C3825" s="319" t="s">
        <v>9090</v>
      </c>
    </row>
    <row r="3826" spans="1:3" ht="14.25" customHeight="1" x14ac:dyDescent="0.25">
      <c r="A3826" s="319">
        <v>8778</v>
      </c>
      <c r="B3826" s="319" t="s">
        <v>10256</v>
      </c>
      <c r="C3826" s="319" t="s">
        <v>9920</v>
      </c>
    </row>
    <row r="3827" spans="1:3" ht="14.25" customHeight="1" x14ac:dyDescent="0.25">
      <c r="A3827" s="319">
        <v>8779</v>
      </c>
      <c r="B3827" s="319" t="s">
        <v>5088</v>
      </c>
      <c r="C3827" s="319" t="s">
        <v>9087</v>
      </c>
    </row>
    <row r="3828" spans="1:3" ht="14.25" customHeight="1" x14ac:dyDescent="0.25">
      <c r="A3828" s="319">
        <v>8780</v>
      </c>
      <c r="B3828" s="319" t="s">
        <v>5089</v>
      </c>
      <c r="C3828" s="319" t="s">
        <v>9091</v>
      </c>
    </row>
    <row r="3829" spans="1:3" ht="14.25" customHeight="1" x14ac:dyDescent="0.25">
      <c r="A3829" s="319">
        <v>8781</v>
      </c>
      <c r="B3829" s="319" t="s">
        <v>5090</v>
      </c>
      <c r="C3829" s="319" t="s">
        <v>9087</v>
      </c>
    </row>
    <row r="3830" spans="1:3" ht="14.25" customHeight="1" x14ac:dyDescent="0.25">
      <c r="A3830" s="319">
        <v>8782</v>
      </c>
      <c r="B3830" s="319" t="s">
        <v>5091</v>
      </c>
      <c r="C3830" s="319" t="s">
        <v>9092</v>
      </c>
    </row>
    <row r="3831" spans="1:3" ht="14.25" customHeight="1" x14ac:dyDescent="0.25">
      <c r="A3831" s="319">
        <v>8783</v>
      </c>
      <c r="B3831" s="319" t="s">
        <v>5092</v>
      </c>
      <c r="C3831" s="319" t="s">
        <v>9090</v>
      </c>
    </row>
    <row r="3832" spans="1:3" ht="14.25" customHeight="1" x14ac:dyDescent="0.25">
      <c r="A3832" s="319">
        <v>8784</v>
      </c>
      <c r="B3832" s="319" t="s">
        <v>5093</v>
      </c>
      <c r="C3832" s="319" t="s">
        <v>9090</v>
      </c>
    </row>
    <row r="3833" spans="1:3" ht="14.25" customHeight="1" x14ac:dyDescent="0.25">
      <c r="A3833" s="319">
        <v>8785</v>
      </c>
      <c r="B3833" s="319" t="s">
        <v>5094</v>
      </c>
      <c r="C3833" s="319" t="s">
        <v>9087</v>
      </c>
    </row>
    <row r="3834" spans="1:3" ht="14.25" customHeight="1" x14ac:dyDescent="0.25">
      <c r="A3834" s="319">
        <v>8786</v>
      </c>
      <c r="B3834" s="319" t="s">
        <v>5095</v>
      </c>
      <c r="C3834" s="319" t="s">
        <v>9087</v>
      </c>
    </row>
    <row r="3835" spans="1:3" ht="14.25" customHeight="1" x14ac:dyDescent="0.25">
      <c r="A3835" s="319">
        <v>8787</v>
      </c>
      <c r="B3835" s="319" t="s">
        <v>4049</v>
      </c>
      <c r="C3835" s="319" t="s">
        <v>9105</v>
      </c>
    </row>
    <row r="3836" spans="1:3" ht="14.25" customHeight="1" x14ac:dyDescent="0.25">
      <c r="A3836" s="319">
        <v>8788</v>
      </c>
      <c r="B3836" s="319" t="s">
        <v>5096</v>
      </c>
      <c r="C3836" s="319" t="s">
        <v>9091</v>
      </c>
    </row>
    <row r="3837" spans="1:3" ht="14.25" customHeight="1" x14ac:dyDescent="0.25">
      <c r="A3837" s="319">
        <v>8789</v>
      </c>
      <c r="B3837" s="319" t="s">
        <v>10257</v>
      </c>
      <c r="C3837" s="319" t="s">
        <v>9920</v>
      </c>
    </row>
    <row r="3838" spans="1:3" ht="14.25" customHeight="1" x14ac:dyDescent="0.25">
      <c r="A3838" s="319">
        <v>8790</v>
      </c>
      <c r="B3838" s="319" t="s">
        <v>5097</v>
      </c>
      <c r="C3838" s="319" t="s">
        <v>9087</v>
      </c>
    </row>
    <row r="3839" spans="1:3" ht="14.25" customHeight="1" x14ac:dyDescent="0.25">
      <c r="A3839" s="319">
        <v>8791</v>
      </c>
      <c r="B3839" s="319" t="s">
        <v>3087</v>
      </c>
      <c r="C3839" s="319" t="s">
        <v>9087</v>
      </c>
    </row>
    <row r="3840" spans="1:3" ht="14.25" customHeight="1" x14ac:dyDescent="0.25">
      <c r="A3840" s="319">
        <v>8794</v>
      </c>
      <c r="B3840" s="319" t="s">
        <v>5098</v>
      </c>
      <c r="C3840" s="319" t="s">
        <v>9092</v>
      </c>
    </row>
    <row r="3841" spans="1:3" ht="14.25" customHeight="1" x14ac:dyDescent="0.25">
      <c r="A3841" s="319">
        <v>8797</v>
      </c>
      <c r="B3841" s="319" t="s">
        <v>5099</v>
      </c>
      <c r="C3841" s="319" t="s">
        <v>9081</v>
      </c>
    </row>
    <row r="3842" spans="1:3" ht="14.25" customHeight="1" x14ac:dyDescent="0.25">
      <c r="A3842" s="319">
        <v>8799</v>
      </c>
      <c r="B3842" s="319" t="s">
        <v>10258</v>
      </c>
      <c r="C3842" s="319" t="s">
        <v>9920</v>
      </c>
    </row>
    <row r="3843" spans="1:3" ht="14.25" customHeight="1" x14ac:dyDescent="0.25">
      <c r="A3843" s="319">
        <v>8800</v>
      </c>
      <c r="B3843" s="319" t="s">
        <v>5100</v>
      </c>
      <c r="C3843" s="319" t="s">
        <v>9090</v>
      </c>
    </row>
    <row r="3844" spans="1:3" ht="14.25" customHeight="1" x14ac:dyDescent="0.25">
      <c r="A3844" s="319">
        <v>8801</v>
      </c>
      <c r="B3844" s="319" t="s">
        <v>5101</v>
      </c>
      <c r="C3844" s="319" t="s">
        <v>9081</v>
      </c>
    </row>
    <row r="3845" spans="1:3" ht="14.25" customHeight="1" x14ac:dyDescent="0.25">
      <c r="A3845" s="319">
        <v>8802</v>
      </c>
      <c r="B3845" s="319" t="s">
        <v>5102</v>
      </c>
      <c r="C3845" s="319" t="s">
        <v>9092</v>
      </c>
    </row>
    <row r="3846" spans="1:3" ht="14.25" customHeight="1" x14ac:dyDescent="0.25">
      <c r="A3846" s="319">
        <v>8804</v>
      </c>
      <c r="B3846" s="319" t="s">
        <v>5103</v>
      </c>
      <c r="C3846" s="319" t="s">
        <v>9092</v>
      </c>
    </row>
    <row r="3847" spans="1:3" ht="14.25" customHeight="1" x14ac:dyDescent="0.25">
      <c r="A3847" s="319">
        <v>8805</v>
      </c>
      <c r="B3847" s="319" t="s">
        <v>5104</v>
      </c>
      <c r="C3847" s="319" t="s">
        <v>9091</v>
      </c>
    </row>
    <row r="3848" spans="1:3" ht="14.25" customHeight="1" x14ac:dyDescent="0.25">
      <c r="A3848" s="319">
        <v>8806</v>
      </c>
      <c r="B3848" s="319" t="s">
        <v>3669</v>
      </c>
      <c r="C3848" s="319" t="s">
        <v>9092</v>
      </c>
    </row>
    <row r="3849" spans="1:3" ht="14.25" customHeight="1" x14ac:dyDescent="0.25">
      <c r="A3849" s="319">
        <v>8807</v>
      </c>
      <c r="B3849" s="319" t="s">
        <v>5105</v>
      </c>
      <c r="C3849" s="319" t="s">
        <v>9090</v>
      </c>
    </row>
    <row r="3850" spans="1:3" ht="14.25" customHeight="1" x14ac:dyDescent="0.25">
      <c r="A3850" s="319">
        <v>8808</v>
      </c>
      <c r="B3850" s="319" t="s">
        <v>5106</v>
      </c>
      <c r="C3850" s="319" t="s">
        <v>9092</v>
      </c>
    </row>
    <row r="3851" spans="1:3" ht="14.25" customHeight="1" x14ac:dyDescent="0.25">
      <c r="A3851" s="319">
        <v>8810</v>
      </c>
      <c r="B3851" s="319" t="s">
        <v>5107</v>
      </c>
      <c r="C3851" s="319" t="s">
        <v>9091</v>
      </c>
    </row>
    <row r="3852" spans="1:3" ht="14.25" customHeight="1" x14ac:dyDescent="0.25">
      <c r="A3852" s="319">
        <v>8811</v>
      </c>
      <c r="B3852" s="319" t="s">
        <v>5108</v>
      </c>
      <c r="C3852" s="319" t="s">
        <v>9092</v>
      </c>
    </row>
    <row r="3853" spans="1:3" ht="14.25" customHeight="1" x14ac:dyDescent="0.25">
      <c r="A3853" s="319">
        <v>8812</v>
      </c>
      <c r="B3853" s="319" t="s">
        <v>5109</v>
      </c>
      <c r="C3853" s="319" t="s">
        <v>9091</v>
      </c>
    </row>
    <row r="3854" spans="1:3" ht="14.25" customHeight="1" x14ac:dyDescent="0.25">
      <c r="A3854" s="319">
        <v>8814</v>
      </c>
      <c r="B3854" s="319" t="s">
        <v>5110</v>
      </c>
      <c r="C3854" s="319" t="s">
        <v>9081</v>
      </c>
    </row>
    <row r="3855" spans="1:3" ht="14.25" customHeight="1" x14ac:dyDescent="0.25">
      <c r="A3855" s="319">
        <v>8815</v>
      </c>
      <c r="B3855" s="319" t="s">
        <v>5111</v>
      </c>
      <c r="C3855" s="319" t="s">
        <v>9091</v>
      </c>
    </row>
    <row r="3856" spans="1:3" ht="14.25" customHeight="1" x14ac:dyDescent="0.25">
      <c r="A3856" s="319">
        <v>8816</v>
      </c>
      <c r="B3856" s="319" t="s">
        <v>5112</v>
      </c>
      <c r="C3856" s="319" t="s">
        <v>9091</v>
      </c>
    </row>
    <row r="3857" spans="1:3" ht="14.25" customHeight="1" x14ac:dyDescent="0.25">
      <c r="A3857" s="319">
        <v>8817</v>
      </c>
      <c r="B3857" s="319" t="s">
        <v>5113</v>
      </c>
      <c r="C3857" s="319" t="s">
        <v>9092</v>
      </c>
    </row>
    <row r="3858" spans="1:3" ht="14.25" customHeight="1" x14ac:dyDescent="0.25">
      <c r="A3858" s="319">
        <v>8818</v>
      </c>
      <c r="B3858" s="319" t="s">
        <v>5114</v>
      </c>
      <c r="C3858" s="319" t="s">
        <v>9087</v>
      </c>
    </row>
    <row r="3859" spans="1:3" ht="14.25" customHeight="1" x14ac:dyDescent="0.25">
      <c r="A3859" s="319">
        <v>8819</v>
      </c>
      <c r="B3859" s="319" t="s">
        <v>3549</v>
      </c>
      <c r="C3859" s="319" t="s">
        <v>9092</v>
      </c>
    </row>
    <row r="3860" spans="1:3" ht="14.25" customHeight="1" x14ac:dyDescent="0.25">
      <c r="A3860" s="319">
        <v>8820</v>
      </c>
      <c r="B3860" s="319" t="s">
        <v>5115</v>
      </c>
      <c r="C3860" s="319" t="s">
        <v>9092</v>
      </c>
    </row>
    <row r="3861" spans="1:3" ht="14.25" customHeight="1" x14ac:dyDescent="0.25">
      <c r="A3861" s="319">
        <v>8821</v>
      </c>
      <c r="B3861" s="319" t="s">
        <v>5116</v>
      </c>
      <c r="C3861" s="319" t="s">
        <v>9081</v>
      </c>
    </row>
    <row r="3862" spans="1:3" ht="14.25" customHeight="1" x14ac:dyDescent="0.25">
      <c r="A3862" s="319">
        <v>8822</v>
      </c>
      <c r="B3862" s="319" t="s">
        <v>5117</v>
      </c>
      <c r="C3862" s="319" t="s">
        <v>9081</v>
      </c>
    </row>
    <row r="3863" spans="1:3" ht="14.25" customHeight="1" x14ac:dyDescent="0.25">
      <c r="A3863" s="319">
        <v>8823</v>
      </c>
      <c r="B3863" s="319" t="s">
        <v>5118</v>
      </c>
      <c r="C3863" s="319" t="s">
        <v>9081</v>
      </c>
    </row>
    <row r="3864" spans="1:3" ht="14.25" customHeight="1" x14ac:dyDescent="0.25">
      <c r="A3864" s="319">
        <v>8824</v>
      </c>
      <c r="B3864" s="319" t="s">
        <v>4940</v>
      </c>
      <c r="C3864" s="319" t="s">
        <v>9091</v>
      </c>
    </row>
    <row r="3865" spans="1:3" ht="14.25" customHeight="1" x14ac:dyDescent="0.25">
      <c r="A3865" s="319">
        <v>8825</v>
      </c>
      <c r="B3865" s="319" t="s">
        <v>3378</v>
      </c>
      <c r="C3865" s="319" t="s">
        <v>9081</v>
      </c>
    </row>
    <row r="3866" spans="1:3" ht="14.25" customHeight="1" x14ac:dyDescent="0.25">
      <c r="A3866" s="319">
        <v>8826</v>
      </c>
      <c r="B3866" s="319" t="s">
        <v>5119</v>
      </c>
      <c r="C3866" s="319" t="s">
        <v>9092</v>
      </c>
    </row>
    <row r="3867" spans="1:3" ht="14.25" customHeight="1" x14ac:dyDescent="0.25">
      <c r="A3867" s="319">
        <v>8827</v>
      </c>
      <c r="B3867" s="319" t="s">
        <v>10259</v>
      </c>
      <c r="C3867" s="319" t="s">
        <v>9920</v>
      </c>
    </row>
    <row r="3868" spans="1:3" ht="14.25" customHeight="1" x14ac:dyDescent="0.25">
      <c r="A3868" s="319">
        <v>8828</v>
      </c>
      <c r="B3868" s="319" t="s">
        <v>5120</v>
      </c>
      <c r="C3868" s="319" t="s">
        <v>9090</v>
      </c>
    </row>
    <row r="3869" spans="1:3" ht="14.25" customHeight="1" x14ac:dyDescent="0.25">
      <c r="A3869" s="319">
        <v>8829</v>
      </c>
      <c r="B3869" s="319" t="s">
        <v>5121</v>
      </c>
      <c r="C3869" s="319" t="s">
        <v>9092</v>
      </c>
    </row>
    <row r="3870" spans="1:3" ht="14.25" customHeight="1" x14ac:dyDescent="0.25">
      <c r="A3870" s="319">
        <v>8830</v>
      </c>
      <c r="B3870" s="319" t="s">
        <v>10260</v>
      </c>
      <c r="C3870" s="319" t="s">
        <v>9920</v>
      </c>
    </row>
    <row r="3871" spans="1:3" ht="14.25" customHeight="1" x14ac:dyDescent="0.25">
      <c r="A3871" s="319">
        <v>8831</v>
      </c>
      <c r="B3871" s="319" t="s">
        <v>5122</v>
      </c>
      <c r="C3871" s="319" t="s">
        <v>9084</v>
      </c>
    </row>
    <row r="3872" spans="1:3" ht="14.25" customHeight="1" x14ac:dyDescent="0.25">
      <c r="A3872" s="319">
        <v>8832</v>
      </c>
      <c r="B3872" s="319" t="s">
        <v>5123</v>
      </c>
      <c r="C3872" s="319" t="s">
        <v>9092</v>
      </c>
    </row>
    <row r="3873" spans="1:3" ht="14.25" customHeight="1" x14ac:dyDescent="0.25">
      <c r="A3873" s="319">
        <v>8833</v>
      </c>
      <c r="B3873" s="319" t="s">
        <v>5124</v>
      </c>
      <c r="C3873" s="319" t="s">
        <v>9092</v>
      </c>
    </row>
    <row r="3874" spans="1:3" ht="14.25" customHeight="1" x14ac:dyDescent="0.25">
      <c r="A3874" s="319">
        <v>8835</v>
      </c>
      <c r="B3874" s="319" t="s">
        <v>5125</v>
      </c>
      <c r="C3874" s="319" t="s">
        <v>9092</v>
      </c>
    </row>
    <row r="3875" spans="1:3" ht="14.25" customHeight="1" x14ac:dyDescent="0.25">
      <c r="A3875" s="319">
        <v>8838</v>
      </c>
      <c r="B3875" s="319" t="s">
        <v>4798</v>
      </c>
      <c r="C3875" s="319" t="s">
        <v>9081</v>
      </c>
    </row>
    <row r="3876" spans="1:3" ht="14.25" customHeight="1" x14ac:dyDescent="0.25">
      <c r="A3876" s="319">
        <v>8839</v>
      </c>
      <c r="B3876" s="319" t="s">
        <v>5126</v>
      </c>
      <c r="C3876" s="319" t="s">
        <v>9092</v>
      </c>
    </row>
    <row r="3877" spans="1:3" ht="14.25" customHeight="1" x14ac:dyDescent="0.25">
      <c r="A3877" s="319">
        <v>8840</v>
      </c>
      <c r="B3877" s="319" t="s">
        <v>5127</v>
      </c>
      <c r="C3877" s="319" t="s">
        <v>9092</v>
      </c>
    </row>
    <row r="3878" spans="1:3" ht="14.25" customHeight="1" x14ac:dyDescent="0.25">
      <c r="A3878" s="319">
        <v>8842</v>
      </c>
      <c r="B3878" s="319" t="s">
        <v>2316</v>
      </c>
      <c r="C3878" s="319" t="s">
        <v>9084</v>
      </c>
    </row>
    <row r="3879" spans="1:3" ht="14.25" customHeight="1" x14ac:dyDescent="0.25">
      <c r="A3879" s="319">
        <v>8843</v>
      </c>
      <c r="B3879" s="319" t="s">
        <v>4064</v>
      </c>
      <c r="C3879" s="319" t="s">
        <v>9087</v>
      </c>
    </row>
    <row r="3880" spans="1:3" ht="14.25" customHeight="1" x14ac:dyDescent="0.25">
      <c r="A3880" s="319">
        <v>8844</v>
      </c>
      <c r="B3880" s="319" t="s">
        <v>3994</v>
      </c>
      <c r="C3880" s="319" t="s">
        <v>9092</v>
      </c>
    </row>
    <row r="3881" spans="1:3" ht="14.25" customHeight="1" x14ac:dyDescent="0.25">
      <c r="A3881" s="319">
        <v>8845</v>
      </c>
      <c r="B3881" s="319" t="s">
        <v>5128</v>
      </c>
      <c r="C3881" s="319" t="s">
        <v>9092</v>
      </c>
    </row>
    <row r="3882" spans="1:3" ht="14.25" customHeight="1" x14ac:dyDescent="0.25">
      <c r="A3882" s="319">
        <v>8847</v>
      </c>
      <c r="B3882" s="319" t="s">
        <v>4938</v>
      </c>
      <c r="C3882" s="319" t="s">
        <v>9091</v>
      </c>
    </row>
    <row r="3883" spans="1:3" ht="14.25" customHeight="1" x14ac:dyDescent="0.25">
      <c r="A3883" s="319">
        <v>8850</v>
      </c>
      <c r="B3883" s="319" t="s">
        <v>5129</v>
      </c>
      <c r="C3883" s="319" t="s">
        <v>9092</v>
      </c>
    </row>
    <row r="3884" spans="1:3" ht="14.25" customHeight="1" x14ac:dyDescent="0.25">
      <c r="A3884" s="319">
        <v>8853</v>
      </c>
      <c r="B3884" s="319" t="s">
        <v>5130</v>
      </c>
      <c r="C3884" s="319" t="s">
        <v>9092</v>
      </c>
    </row>
    <row r="3885" spans="1:3" ht="14.25" customHeight="1" x14ac:dyDescent="0.25">
      <c r="A3885" s="319">
        <v>8855</v>
      </c>
      <c r="B3885" s="319" t="s">
        <v>2439</v>
      </c>
      <c r="C3885" s="319" t="s">
        <v>9081</v>
      </c>
    </row>
    <row r="3886" spans="1:3" ht="14.25" customHeight="1" x14ac:dyDescent="0.25">
      <c r="A3886" s="319">
        <v>8856</v>
      </c>
      <c r="B3886" s="319" t="s">
        <v>10261</v>
      </c>
      <c r="C3886" s="319" t="s">
        <v>9920</v>
      </c>
    </row>
    <row r="3887" spans="1:3" ht="14.25" customHeight="1" x14ac:dyDescent="0.25">
      <c r="A3887" s="319">
        <v>8857</v>
      </c>
      <c r="B3887" s="319" t="s">
        <v>5131</v>
      </c>
      <c r="C3887" s="319" t="s">
        <v>9092</v>
      </c>
    </row>
    <row r="3888" spans="1:3" ht="14.25" customHeight="1" x14ac:dyDescent="0.25">
      <c r="A3888" s="319">
        <v>8858</v>
      </c>
      <c r="B3888" s="319" t="s">
        <v>5132</v>
      </c>
      <c r="C3888" s="319" t="s">
        <v>9091</v>
      </c>
    </row>
    <row r="3889" spans="1:3" ht="14.25" customHeight="1" x14ac:dyDescent="0.25">
      <c r="A3889" s="319">
        <v>8859</v>
      </c>
      <c r="B3889" s="319" t="s">
        <v>5133</v>
      </c>
      <c r="C3889" s="319" t="s">
        <v>9920</v>
      </c>
    </row>
    <row r="3890" spans="1:3" ht="14.25" customHeight="1" x14ac:dyDescent="0.25">
      <c r="A3890" s="319">
        <v>8860</v>
      </c>
      <c r="B3890" s="319" t="s">
        <v>5134</v>
      </c>
      <c r="C3890" s="319" t="s">
        <v>9092</v>
      </c>
    </row>
    <row r="3891" spans="1:3" ht="14.25" customHeight="1" x14ac:dyDescent="0.25">
      <c r="A3891" s="319">
        <v>8861</v>
      </c>
      <c r="B3891" s="319" t="s">
        <v>5135</v>
      </c>
      <c r="C3891" s="319" t="s">
        <v>9092</v>
      </c>
    </row>
    <row r="3892" spans="1:3" ht="14.25" customHeight="1" x14ac:dyDescent="0.25">
      <c r="A3892" s="319">
        <v>8862</v>
      </c>
      <c r="B3892" s="319" t="s">
        <v>5136</v>
      </c>
      <c r="C3892" s="319" t="s">
        <v>9090</v>
      </c>
    </row>
    <row r="3893" spans="1:3" ht="14.25" customHeight="1" x14ac:dyDescent="0.25">
      <c r="A3893" s="319">
        <v>8864</v>
      </c>
      <c r="B3893" s="319" t="s">
        <v>10262</v>
      </c>
      <c r="C3893" s="319" t="s">
        <v>9920</v>
      </c>
    </row>
    <row r="3894" spans="1:3" ht="14.25" customHeight="1" x14ac:dyDescent="0.25">
      <c r="A3894" s="319">
        <v>8865</v>
      </c>
      <c r="B3894" s="319" t="s">
        <v>5137</v>
      </c>
      <c r="C3894" s="319" t="s">
        <v>9081</v>
      </c>
    </row>
    <row r="3895" spans="1:3" ht="14.25" customHeight="1" x14ac:dyDescent="0.25">
      <c r="A3895" s="319">
        <v>8866</v>
      </c>
      <c r="B3895" s="319" t="s">
        <v>5138</v>
      </c>
      <c r="C3895" s="319" t="s">
        <v>9091</v>
      </c>
    </row>
    <row r="3896" spans="1:3" ht="14.25" customHeight="1" x14ac:dyDescent="0.25">
      <c r="A3896" s="319">
        <v>8867</v>
      </c>
      <c r="B3896" s="319" t="s">
        <v>5139</v>
      </c>
      <c r="C3896" s="319" t="s">
        <v>9092</v>
      </c>
    </row>
    <row r="3897" spans="1:3" ht="14.25" customHeight="1" x14ac:dyDescent="0.25">
      <c r="A3897" s="319">
        <v>8872</v>
      </c>
      <c r="B3897" s="319" t="s">
        <v>5140</v>
      </c>
      <c r="C3897" s="319" t="s">
        <v>9091</v>
      </c>
    </row>
    <row r="3898" spans="1:3" ht="14.25" customHeight="1" x14ac:dyDescent="0.25">
      <c r="A3898" s="319">
        <v>8873</v>
      </c>
      <c r="B3898" s="319" t="s">
        <v>5141</v>
      </c>
      <c r="C3898" s="319" t="s">
        <v>9087</v>
      </c>
    </row>
    <row r="3899" spans="1:3" ht="14.25" customHeight="1" x14ac:dyDescent="0.25">
      <c r="A3899" s="319">
        <v>8874</v>
      </c>
      <c r="B3899" s="319" t="s">
        <v>4289</v>
      </c>
      <c r="C3899" s="319" t="s">
        <v>9920</v>
      </c>
    </row>
    <row r="3900" spans="1:3" ht="14.25" customHeight="1" x14ac:dyDescent="0.25">
      <c r="A3900" s="319">
        <v>8875</v>
      </c>
      <c r="B3900" s="319" t="s">
        <v>5142</v>
      </c>
      <c r="C3900" s="319" t="s">
        <v>9092</v>
      </c>
    </row>
    <row r="3901" spans="1:3" ht="14.25" customHeight="1" x14ac:dyDescent="0.25">
      <c r="A3901" s="319">
        <v>8876</v>
      </c>
      <c r="B3901" s="319" t="s">
        <v>4590</v>
      </c>
      <c r="C3901" s="319" t="s">
        <v>9920</v>
      </c>
    </row>
    <row r="3902" spans="1:3" ht="14.25" customHeight="1" x14ac:dyDescent="0.25">
      <c r="A3902" s="319">
        <v>8879</v>
      </c>
      <c r="B3902" s="319" t="s">
        <v>5143</v>
      </c>
      <c r="C3902" s="319" t="s">
        <v>9087</v>
      </c>
    </row>
    <row r="3903" spans="1:3" ht="14.25" customHeight="1" x14ac:dyDescent="0.25">
      <c r="A3903" s="319">
        <v>8880</v>
      </c>
      <c r="B3903" s="319" t="s">
        <v>2737</v>
      </c>
      <c r="C3903" s="319" t="s">
        <v>9087</v>
      </c>
    </row>
    <row r="3904" spans="1:3" ht="14.25" customHeight="1" x14ac:dyDescent="0.25">
      <c r="A3904" s="319">
        <v>8883</v>
      </c>
      <c r="B3904" s="319" t="s">
        <v>5144</v>
      </c>
      <c r="C3904" s="319" t="s">
        <v>9081</v>
      </c>
    </row>
    <row r="3905" spans="1:3" ht="14.25" customHeight="1" x14ac:dyDescent="0.25">
      <c r="A3905" s="319">
        <v>8884</v>
      </c>
      <c r="B3905" s="319" t="s">
        <v>5143</v>
      </c>
      <c r="C3905" s="319" t="s">
        <v>9087</v>
      </c>
    </row>
    <row r="3906" spans="1:3" ht="14.25" customHeight="1" x14ac:dyDescent="0.25">
      <c r="A3906" s="319">
        <v>8885</v>
      </c>
      <c r="B3906" s="319" t="s">
        <v>5145</v>
      </c>
      <c r="C3906" s="319" t="s">
        <v>9081</v>
      </c>
    </row>
    <row r="3907" spans="1:3" ht="14.25" customHeight="1" x14ac:dyDescent="0.25">
      <c r="A3907" s="319">
        <v>8888</v>
      </c>
      <c r="B3907" s="319" t="s">
        <v>5146</v>
      </c>
      <c r="C3907" s="319" t="s">
        <v>9092</v>
      </c>
    </row>
    <row r="3908" spans="1:3" ht="14.25" customHeight="1" x14ac:dyDescent="0.25">
      <c r="A3908" s="319">
        <v>8889</v>
      </c>
      <c r="B3908" s="319" t="s">
        <v>5147</v>
      </c>
      <c r="C3908" s="319" t="s">
        <v>9092</v>
      </c>
    </row>
    <row r="3909" spans="1:3" ht="14.25" customHeight="1" x14ac:dyDescent="0.25">
      <c r="A3909" s="319">
        <v>8890</v>
      </c>
      <c r="B3909" s="319" t="s">
        <v>5148</v>
      </c>
      <c r="C3909" s="319" t="s">
        <v>9092</v>
      </c>
    </row>
    <row r="3910" spans="1:3" ht="14.25" customHeight="1" x14ac:dyDescent="0.25">
      <c r="A3910" s="319">
        <v>8893</v>
      </c>
      <c r="B3910" s="319" t="s">
        <v>5149</v>
      </c>
      <c r="C3910" s="319" t="s">
        <v>9091</v>
      </c>
    </row>
    <row r="3911" spans="1:3" ht="14.25" customHeight="1" x14ac:dyDescent="0.25">
      <c r="A3911" s="319">
        <v>8894</v>
      </c>
      <c r="B3911" s="319" t="s">
        <v>5150</v>
      </c>
      <c r="C3911" s="319" t="s">
        <v>9081</v>
      </c>
    </row>
    <row r="3912" spans="1:3" ht="14.25" customHeight="1" x14ac:dyDescent="0.25">
      <c r="A3912" s="319">
        <v>8895</v>
      </c>
      <c r="B3912" s="319" t="s">
        <v>5151</v>
      </c>
      <c r="C3912" s="319" t="s">
        <v>9092</v>
      </c>
    </row>
    <row r="3913" spans="1:3" ht="14.25" customHeight="1" x14ac:dyDescent="0.25">
      <c r="A3913" s="319">
        <v>8896</v>
      </c>
      <c r="B3913" s="319" t="s">
        <v>4938</v>
      </c>
      <c r="C3913" s="319" t="s">
        <v>9091</v>
      </c>
    </row>
    <row r="3914" spans="1:3" ht="14.25" customHeight="1" x14ac:dyDescent="0.25">
      <c r="A3914" s="319">
        <v>8897</v>
      </c>
      <c r="B3914" s="319" t="s">
        <v>5152</v>
      </c>
      <c r="C3914" s="319" t="s">
        <v>9092</v>
      </c>
    </row>
    <row r="3915" spans="1:3" ht="14.25" customHeight="1" x14ac:dyDescent="0.25">
      <c r="A3915" s="319">
        <v>8898</v>
      </c>
      <c r="B3915" s="319" t="s">
        <v>5153</v>
      </c>
      <c r="C3915" s="319" t="s">
        <v>9092</v>
      </c>
    </row>
    <row r="3916" spans="1:3" ht="14.25" customHeight="1" x14ac:dyDescent="0.25">
      <c r="A3916" s="319">
        <v>8900</v>
      </c>
      <c r="B3916" s="319" t="s">
        <v>5154</v>
      </c>
      <c r="C3916" s="319" t="s">
        <v>9087</v>
      </c>
    </row>
    <row r="3917" spans="1:3" ht="14.25" customHeight="1" x14ac:dyDescent="0.25">
      <c r="A3917" s="319">
        <v>8901</v>
      </c>
      <c r="B3917" s="319" t="s">
        <v>5155</v>
      </c>
      <c r="C3917" s="319" t="s">
        <v>9092</v>
      </c>
    </row>
    <row r="3918" spans="1:3" ht="14.25" customHeight="1" x14ac:dyDescent="0.25">
      <c r="A3918" s="319">
        <v>8902</v>
      </c>
      <c r="B3918" s="319" t="s">
        <v>5156</v>
      </c>
      <c r="C3918" s="319" t="s">
        <v>9092</v>
      </c>
    </row>
    <row r="3919" spans="1:3" ht="14.25" customHeight="1" x14ac:dyDescent="0.25">
      <c r="A3919" s="319">
        <v>8903</v>
      </c>
      <c r="B3919" s="319" t="s">
        <v>5157</v>
      </c>
      <c r="C3919" s="319" t="s">
        <v>9092</v>
      </c>
    </row>
    <row r="3920" spans="1:3" ht="14.25" customHeight="1" x14ac:dyDescent="0.25">
      <c r="A3920" s="319">
        <v>8904</v>
      </c>
      <c r="B3920" s="319" t="s">
        <v>5158</v>
      </c>
      <c r="C3920" s="319" t="s">
        <v>9092</v>
      </c>
    </row>
    <row r="3921" spans="1:3" ht="14.25" customHeight="1" x14ac:dyDescent="0.25">
      <c r="A3921" s="319">
        <v>8905</v>
      </c>
      <c r="B3921" s="319" t="s">
        <v>5159</v>
      </c>
      <c r="C3921" s="319" t="s">
        <v>9081</v>
      </c>
    </row>
    <row r="3922" spans="1:3" ht="14.25" customHeight="1" x14ac:dyDescent="0.25">
      <c r="A3922" s="319">
        <v>8906</v>
      </c>
      <c r="B3922" s="319" t="s">
        <v>5160</v>
      </c>
      <c r="C3922" s="319" t="s">
        <v>9092</v>
      </c>
    </row>
    <row r="3923" spans="1:3" ht="14.25" customHeight="1" x14ac:dyDescent="0.25">
      <c r="A3923" s="319">
        <v>8907</v>
      </c>
      <c r="B3923" s="319" t="s">
        <v>4550</v>
      </c>
      <c r="C3923" s="319" t="s">
        <v>9090</v>
      </c>
    </row>
    <row r="3924" spans="1:3" ht="14.25" customHeight="1" x14ac:dyDescent="0.25">
      <c r="A3924" s="319">
        <v>8908</v>
      </c>
      <c r="B3924" s="319" t="s">
        <v>5161</v>
      </c>
      <c r="C3924" s="319" t="s">
        <v>9081</v>
      </c>
    </row>
    <row r="3925" spans="1:3" ht="14.25" customHeight="1" x14ac:dyDescent="0.25">
      <c r="A3925" s="319">
        <v>8909</v>
      </c>
      <c r="B3925" s="319" t="s">
        <v>5162</v>
      </c>
      <c r="C3925" s="319" t="s">
        <v>9091</v>
      </c>
    </row>
    <row r="3926" spans="1:3" ht="14.25" customHeight="1" x14ac:dyDescent="0.25">
      <c r="A3926" s="319">
        <v>8910</v>
      </c>
      <c r="B3926" s="319" t="s">
        <v>3671</v>
      </c>
      <c r="C3926" s="319" t="s">
        <v>9091</v>
      </c>
    </row>
    <row r="3927" spans="1:3" ht="14.25" customHeight="1" x14ac:dyDescent="0.25">
      <c r="A3927" s="319">
        <v>8911</v>
      </c>
      <c r="B3927" s="319" t="s">
        <v>5163</v>
      </c>
      <c r="C3927" s="319" t="s">
        <v>9092</v>
      </c>
    </row>
    <row r="3928" spans="1:3" ht="14.25" customHeight="1" x14ac:dyDescent="0.25">
      <c r="A3928" s="319">
        <v>8913</v>
      </c>
      <c r="B3928" s="319" t="s">
        <v>5164</v>
      </c>
      <c r="C3928" s="319" t="s">
        <v>9092</v>
      </c>
    </row>
    <row r="3929" spans="1:3" ht="14.25" customHeight="1" x14ac:dyDescent="0.25">
      <c r="A3929" s="319">
        <v>8915</v>
      </c>
      <c r="B3929" s="319" t="s">
        <v>5165</v>
      </c>
      <c r="C3929" s="319" t="s">
        <v>9081</v>
      </c>
    </row>
    <row r="3930" spans="1:3" ht="14.25" customHeight="1" x14ac:dyDescent="0.25">
      <c r="A3930" s="319">
        <v>8918</v>
      </c>
      <c r="B3930" s="319" t="s">
        <v>4018</v>
      </c>
      <c r="C3930" s="319" t="s">
        <v>9103</v>
      </c>
    </row>
    <row r="3931" spans="1:3" ht="14.25" customHeight="1" x14ac:dyDescent="0.25">
      <c r="A3931" s="319">
        <v>8919</v>
      </c>
      <c r="B3931" s="319" t="s">
        <v>4049</v>
      </c>
      <c r="C3931" s="319" t="s">
        <v>9108</v>
      </c>
    </row>
    <row r="3932" spans="1:3" ht="14.25" customHeight="1" x14ac:dyDescent="0.25">
      <c r="A3932" s="319">
        <v>8920</v>
      </c>
      <c r="B3932" s="319" t="s">
        <v>5166</v>
      </c>
      <c r="C3932" s="319" t="s">
        <v>9081</v>
      </c>
    </row>
    <row r="3933" spans="1:3" ht="14.25" customHeight="1" x14ac:dyDescent="0.25">
      <c r="A3933" s="319">
        <v>8921</v>
      </c>
      <c r="B3933" s="319" t="s">
        <v>5167</v>
      </c>
      <c r="C3933" s="319" t="s">
        <v>9081</v>
      </c>
    </row>
    <row r="3934" spans="1:3" ht="14.25" customHeight="1" x14ac:dyDescent="0.25">
      <c r="A3934" s="319">
        <v>8923</v>
      </c>
      <c r="B3934" s="319" t="s">
        <v>5168</v>
      </c>
      <c r="C3934" s="319" t="s">
        <v>9091</v>
      </c>
    </row>
    <row r="3935" spans="1:3" ht="14.25" customHeight="1" x14ac:dyDescent="0.25">
      <c r="A3935" s="319">
        <v>8924</v>
      </c>
      <c r="B3935" s="319" t="s">
        <v>3910</v>
      </c>
      <c r="C3935" s="319" t="s">
        <v>9091</v>
      </c>
    </row>
    <row r="3936" spans="1:3" ht="14.25" customHeight="1" x14ac:dyDescent="0.25">
      <c r="A3936" s="319">
        <v>8925</v>
      </c>
      <c r="B3936" s="319" t="s">
        <v>10263</v>
      </c>
      <c r="C3936" s="319" t="s">
        <v>9920</v>
      </c>
    </row>
    <row r="3937" spans="1:3" ht="14.25" customHeight="1" x14ac:dyDescent="0.25">
      <c r="A3937" s="319">
        <v>8926</v>
      </c>
      <c r="B3937" s="319" t="s">
        <v>5169</v>
      </c>
      <c r="C3937" s="319" t="s">
        <v>9092</v>
      </c>
    </row>
    <row r="3938" spans="1:3" ht="14.25" customHeight="1" x14ac:dyDescent="0.25">
      <c r="A3938" s="319">
        <v>8927</v>
      </c>
      <c r="B3938" s="319" t="s">
        <v>9567</v>
      </c>
      <c r="C3938" s="319" t="s">
        <v>9092</v>
      </c>
    </row>
    <row r="3939" spans="1:3" ht="14.25" customHeight="1" x14ac:dyDescent="0.25">
      <c r="A3939" s="319">
        <v>8928</v>
      </c>
      <c r="B3939" s="319" t="s">
        <v>5170</v>
      </c>
      <c r="C3939" s="319" t="s">
        <v>9092</v>
      </c>
    </row>
    <row r="3940" spans="1:3" ht="14.25" customHeight="1" x14ac:dyDescent="0.25">
      <c r="A3940" s="319">
        <v>8929</v>
      </c>
      <c r="B3940" s="319" t="s">
        <v>5171</v>
      </c>
      <c r="C3940" s="319" t="s">
        <v>9092</v>
      </c>
    </row>
    <row r="3941" spans="1:3" ht="14.25" customHeight="1" x14ac:dyDescent="0.25">
      <c r="A3941" s="319">
        <v>8930</v>
      </c>
      <c r="B3941" s="319" t="s">
        <v>5172</v>
      </c>
      <c r="C3941" s="319" t="s">
        <v>9092</v>
      </c>
    </row>
    <row r="3942" spans="1:3" ht="14.25" customHeight="1" x14ac:dyDescent="0.25">
      <c r="A3942" s="319">
        <v>8931</v>
      </c>
      <c r="B3942" s="319" t="s">
        <v>5173</v>
      </c>
      <c r="C3942" s="319" t="s">
        <v>9081</v>
      </c>
    </row>
    <row r="3943" spans="1:3" ht="14.25" customHeight="1" x14ac:dyDescent="0.25">
      <c r="A3943" s="319">
        <v>8932</v>
      </c>
      <c r="B3943" s="319" t="s">
        <v>5174</v>
      </c>
      <c r="C3943" s="319" t="s">
        <v>9081</v>
      </c>
    </row>
    <row r="3944" spans="1:3" ht="14.25" customHeight="1" x14ac:dyDescent="0.25">
      <c r="A3944" s="319">
        <v>8933</v>
      </c>
      <c r="B3944" s="319" t="s">
        <v>5175</v>
      </c>
      <c r="C3944" s="319" t="s">
        <v>9091</v>
      </c>
    </row>
    <row r="3945" spans="1:3" ht="14.25" customHeight="1" x14ac:dyDescent="0.25">
      <c r="A3945" s="319">
        <v>8934</v>
      </c>
      <c r="B3945" s="319" t="s">
        <v>5176</v>
      </c>
      <c r="C3945" s="319" t="s">
        <v>9092</v>
      </c>
    </row>
    <row r="3946" spans="1:3" ht="14.25" customHeight="1" x14ac:dyDescent="0.25">
      <c r="A3946" s="319">
        <v>8935</v>
      </c>
      <c r="B3946" s="319" t="s">
        <v>5177</v>
      </c>
      <c r="C3946" s="319" t="s">
        <v>9092</v>
      </c>
    </row>
    <row r="3947" spans="1:3" ht="14.25" customHeight="1" x14ac:dyDescent="0.25">
      <c r="A3947" s="319">
        <v>8936</v>
      </c>
      <c r="B3947" s="319" t="s">
        <v>5178</v>
      </c>
      <c r="C3947" s="319" t="s">
        <v>9092</v>
      </c>
    </row>
    <row r="3948" spans="1:3" ht="14.25" customHeight="1" x14ac:dyDescent="0.25">
      <c r="A3948" s="319">
        <v>8937</v>
      </c>
      <c r="B3948" s="319" t="s">
        <v>10264</v>
      </c>
      <c r="C3948" s="319" t="s">
        <v>9920</v>
      </c>
    </row>
    <row r="3949" spans="1:3" ht="14.25" customHeight="1" x14ac:dyDescent="0.25">
      <c r="A3949" s="319">
        <v>8938</v>
      </c>
      <c r="B3949" s="319" t="s">
        <v>5179</v>
      </c>
      <c r="C3949" s="319" t="s">
        <v>9092</v>
      </c>
    </row>
    <row r="3950" spans="1:3" ht="14.25" customHeight="1" x14ac:dyDescent="0.25">
      <c r="A3950" s="319">
        <v>8939</v>
      </c>
      <c r="B3950" s="319" t="s">
        <v>5180</v>
      </c>
      <c r="C3950" s="319" t="s">
        <v>9090</v>
      </c>
    </row>
    <row r="3951" spans="1:3" ht="14.25" customHeight="1" x14ac:dyDescent="0.25">
      <c r="A3951" s="319">
        <v>8940</v>
      </c>
      <c r="B3951" s="319" t="s">
        <v>5181</v>
      </c>
      <c r="C3951" s="319" t="s">
        <v>9081</v>
      </c>
    </row>
    <row r="3952" spans="1:3" ht="14.25" customHeight="1" x14ac:dyDescent="0.25">
      <c r="A3952" s="319">
        <v>8941</v>
      </c>
      <c r="B3952" s="319" t="s">
        <v>5182</v>
      </c>
      <c r="C3952" s="319" t="s">
        <v>9081</v>
      </c>
    </row>
    <row r="3953" spans="1:3" ht="14.25" customHeight="1" x14ac:dyDescent="0.25">
      <c r="A3953" s="319">
        <v>8942</v>
      </c>
      <c r="B3953" s="319" t="s">
        <v>5183</v>
      </c>
      <c r="C3953" s="319" t="s">
        <v>9092</v>
      </c>
    </row>
    <row r="3954" spans="1:3" ht="14.25" customHeight="1" x14ac:dyDescent="0.25">
      <c r="A3954" s="319">
        <v>8943</v>
      </c>
      <c r="B3954" s="319" t="s">
        <v>5184</v>
      </c>
      <c r="C3954" s="319" t="s">
        <v>9092</v>
      </c>
    </row>
    <row r="3955" spans="1:3" ht="14.25" customHeight="1" x14ac:dyDescent="0.25">
      <c r="A3955" s="319">
        <v>8944</v>
      </c>
      <c r="B3955" s="319" t="s">
        <v>4738</v>
      </c>
      <c r="C3955" s="319" t="s">
        <v>9084</v>
      </c>
    </row>
    <row r="3956" spans="1:3" ht="14.25" customHeight="1" x14ac:dyDescent="0.25">
      <c r="A3956" s="319">
        <v>8945</v>
      </c>
      <c r="B3956" s="319" t="s">
        <v>4938</v>
      </c>
      <c r="C3956" s="319" t="s">
        <v>9091</v>
      </c>
    </row>
    <row r="3957" spans="1:3" ht="14.25" customHeight="1" x14ac:dyDescent="0.25">
      <c r="A3957" s="319">
        <v>8946</v>
      </c>
      <c r="B3957" s="319" t="s">
        <v>3367</v>
      </c>
      <c r="C3957" s="319" t="s">
        <v>9091</v>
      </c>
    </row>
    <row r="3958" spans="1:3" ht="14.25" customHeight="1" x14ac:dyDescent="0.25">
      <c r="A3958" s="319">
        <v>8947</v>
      </c>
      <c r="B3958" s="319" t="s">
        <v>5185</v>
      </c>
      <c r="C3958" s="319" t="s">
        <v>9091</v>
      </c>
    </row>
    <row r="3959" spans="1:3" ht="14.25" customHeight="1" x14ac:dyDescent="0.25">
      <c r="A3959" s="319">
        <v>8949</v>
      </c>
      <c r="B3959" s="319" t="s">
        <v>3344</v>
      </c>
      <c r="C3959" s="319" t="s">
        <v>9090</v>
      </c>
    </row>
    <row r="3960" spans="1:3" ht="14.25" customHeight="1" x14ac:dyDescent="0.25">
      <c r="A3960" s="319">
        <v>8950</v>
      </c>
      <c r="B3960" s="319" t="s">
        <v>5186</v>
      </c>
      <c r="C3960" s="319" t="s">
        <v>9090</v>
      </c>
    </row>
    <row r="3961" spans="1:3" ht="14.25" customHeight="1" x14ac:dyDescent="0.25">
      <c r="A3961" s="319">
        <v>8951</v>
      </c>
      <c r="B3961" s="319" t="s">
        <v>5187</v>
      </c>
      <c r="C3961" s="319" t="s">
        <v>9091</v>
      </c>
    </row>
    <row r="3962" spans="1:3" ht="14.25" customHeight="1" x14ac:dyDescent="0.25">
      <c r="A3962" s="319">
        <v>8952</v>
      </c>
      <c r="B3962" s="319" t="s">
        <v>4940</v>
      </c>
      <c r="C3962" s="319" t="s">
        <v>9090</v>
      </c>
    </row>
    <row r="3963" spans="1:3" ht="14.25" customHeight="1" x14ac:dyDescent="0.25">
      <c r="A3963" s="319">
        <v>8953</v>
      </c>
      <c r="B3963" s="319" t="s">
        <v>5188</v>
      </c>
      <c r="C3963" s="319" t="s">
        <v>9090</v>
      </c>
    </row>
    <row r="3964" spans="1:3" ht="14.25" customHeight="1" x14ac:dyDescent="0.25">
      <c r="A3964" s="319">
        <v>8954</v>
      </c>
      <c r="B3964" s="319" t="s">
        <v>5175</v>
      </c>
      <c r="C3964" s="319" t="s">
        <v>9091</v>
      </c>
    </row>
    <row r="3965" spans="1:3" ht="14.25" customHeight="1" x14ac:dyDescent="0.25">
      <c r="A3965" s="319">
        <v>8955</v>
      </c>
      <c r="B3965" s="319" t="s">
        <v>5189</v>
      </c>
      <c r="C3965" s="319" t="s">
        <v>9092</v>
      </c>
    </row>
    <row r="3966" spans="1:3" ht="14.25" customHeight="1" x14ac:dyDescent="0.25">
      <c r="A3966" s="319">
        <v>8956</v>
      </c>
      <c r="B3966" s="319" t="s">
        <v>5190</v>
      </c>
      <c r="C3966" s="319" t="s">
        <v>9092</v>
      </c>
    </row>
    <row r="3967" spans="1:3" ht="14.25" customHeight="1" x14ac:dyDescent="0.25">
      <c r="A3967" s="319">
        <v>8957</v>
      </c>
      <c r="B3967" s="319" t="s">
        <v>5191</v>
      </c>
      <c r="C3967" s="319" t="s">
        <v>9092</v>
      </c>
    </row>
    <row r="3968" spans="1:3" ht="14.25" customHeight="1" x14ac:dyDescent="0.25">
      <c r="A3968" s="319">
        <v>8958</v>
      </c>
      <c r="B3968" s="319" t="s">
        <v>5192</v>
      </c>
      <c r="C3968" s="319" t="s">
        <v>9092</v>
      </c>
    </row>
    <row r="3969" spans="1:3" ht="14.25" customHeight="1" x14ac:dyDescent="0.25">
      <c r="A3969" s="319">
        <v>8959</v>
      </c>
      <c r="B3969" s="319" t="s">
        <v>5193</v>
      </c>
      <c r="C3969" s="319" t="s">
        <v>9087</v>
      </c>
    </row>
    <row r="3970" spans="1:3" ht="14.25" customHeight="1" x14ac:dyDescent="0.25">
      <c r="A3970" s="319">
        <v>8960</v>
      </c>
      <c r="B3970" s="319" t="s">
        <v>5194</v>
      </c>
      <c r="C3970" s="319" t="s">
        <v>9092</v>
      </c>
    </row>
    <row r="3971" spans="1:3" ht="14.25" customHeight="1" x14ac:dyDescent="0.25">
      <c r="A3971" s="319">
        <v>8961</v>
      </c>
      <c r="B3971" s="319" t="s">
        <v>5195</v>
      </c>
      <c r="C3971" s="319" t="s">
        <v>9090</v>
      </c>
    </row>
    <row r="3972" spans="1:3" ht="14.25" customHeight="1" x14ac:dyDescent="0.25">
      <c r="A3972" s="319">
        <v>8962</v>
      </c>
      <c r="B3972" s="319" t="s">
        <v>4454</v>
      </c>
      <c r="C3972" s="319" t="s">
        <v>9920</v>
      </c>
    </row>
    <row r="3973" spans="1:3" ht="14.25" customHeight="1" x14ac:dyDescent="0.25">
      <c r="A3973" s="319">
        <v>8963</v>
      </c>
      <c r="B3973" s="319" t="s">
        <v>5196</v>
      </c>
      <c r="C3973" s="319" t="s">
        <v>9090</v>
      </c>
    </row>
    <row r="3974" spans="1:3" ht="14.25" customHeight="1" x14ac:dyDescent="0.25">
      <c r="A3974" s="319">
        <v>8964</v>
      </c>
      <c r="B3974" s="319" t="s">
        <v>3378</v>
      </c>
      <c r="C3974" s="319" t="s">
        <v>9081</v>
      </c>
    </row>
    <row r="3975" spans="1:3" ht="14.25" customHeight="1" x14ac:dyDescent="0.25">
      <c r="A3975" s="319">
        <v>8965</v>
      </c>
      <c r="B3975" s="319" t="s">
        <v>5197</v>
      </c>
      <c r="C3975" s="319" t="s">
        <v>9092</v>
      </c>
    </row>
    <row r="3976" spans="1:3" ht="14.25" customHeight="1" x14ac:dyDescent="0.25">
      <c r="A3976" s="319">
        <v>8966</v>
      </c>
      <c r="B3976" s="319" t="s">
        <v>5198</v>
      </c>
      <c r="C3976" s="319" t="s">
        <v>9092</v>
      </c>
    </row>
    <row r="3977" spans="1:3" ht="14.25" customHeight="1" x14ac:dyDescent="0.25">
      <c r="A3977" s="319">
        <v>8967</v>
      </c>
      <c r="B3977" s="319" t="s">
        <v>5199</v>
      </c>
      <c r="C3977" s="319" t="s">
        <v>9092</v>
      </c>
    </row>
    <row r="3978" spans="1:3" ht="14.25" customHeight="1" x14ac:dyDescent="0.25">
      <c r="A3978" s="319">
        <v>8968</v>
      </c>
      <c r="B3978" s="319" t="s">
        <v>5200</v>
      </c>
      <c r="C3978" s="319" t="s">
        <v>9092</v>
      </c>
    </row>
    <row r="3979" spans="1:3" ht="14.25" customHeight="1" x14ac:dyDescent="0.25">
      <c r="A3979" s="319">
        <v>8969</v>
      </c>
      <c r="B3979" s="319" t="s">
        <v>1153</v>
      </c>
      <c r="C3979" s="319" t="s">
        <v>9092</v>
      </c>
    </row>
    <row r="3980" spans="1:3" ht="14.25" customHeight="1" x14ac:dyDescent="0.25">
      <c r="A3980" s="319">
        <v>8970</v>
      </c>
      <c r="B3980" s="319" t="s">
        <v>3354</v>
      </c>
      <c r="C3980" s="319" t="s">
        <v>9090</v>
      </c>
    </row>
    <row r="3981" spans="1:3" ht="14.25" customHeight="1" x14ac:dyDescent="0.25">
      <c r="A3981" s="319">
        <v>8971</v>
      </c>
      <c r="B3981" s="319" t="s">
        <v>5201</v>
      </c>
      <c r="C3981" s="319" t="s">
        <v>9081</v>
      </c>
    </row>
    <row r="3982" spans="1:3" ht="14.25" customHeight="1" x14ac:dyDescent="0.25">
      <c r="A3982" s="319">
        <v>8972</v>
      </c>
      <c r="B3982" s="319" t="s">
        <v>10265</v>
      </c>
      <c r="C3982" s="319" t="s">
        <v>9920</v>
      </c>
    </row>
    <row r="3983" spans="1:3" ht="14.25" customHeight="1" x14ac:dyDescent="0.25">
      <c r="A3983" s="319">
        <v>8974</v>
      </c>
      <c r="B3983" s="319" t="s">
        <v>5202</v>
      </c>
      <c r="C3983" s="319" t="s">
        <v>9081</v>
      </c>
    </row>
    <row r="3984" spans="1:3" ht="14.25" customHeight="1" x14ac:dyDescent="0.25">
      <c r="A3984" s="319">
        <v>8975</v>
      </c>
      <c r="B3984" s="319" t="s">
        <v>5202</v>
      </c>
      <c r="C3984" s="319" t="s">
        <v>9081</v>
      </c>
    </row>
    <row r="3985" spans="1:3" ht="14.25" customHeight="1" x14ac:dyDescent="0.25">
      <c r="A3985" s="319">
        <v>8976</v>
      </c>
      <c r="B3985" s="319" t="s">
        <v>5203</v>
      </c>
      <c r="C3985" s="319" t="s">
        <v>9092</v>
      </c>
    </row>
    <row r="3986" spans="1:3" ht="14.25" customHeight="1" x14ac:dyDescent="0.25">
      <c r="A3986" s="319">
        <v>8977</v>
      </c>
      <c r="B3986" s="319" t="s">
        <v>3671</v>
      </c>
      <c r="C3986" s="319" t="s">
        <v>9091</v>
      </c>
    </row>
    <row r="3987" spans="1:3" ht="14.25" customHeight="1" x14ac:dyDescent="0.25">
      <c r="A3987" s="319">
        <v>8978</v>
      </c>
      <c r="B3987" s="319" t="s">
        <v>3827</v>
      </c>
      <c r="C3987" s="319" t="s">
        <v>9092</v>
      </c>
    </row>
    <row r="3988" spans="1:3" ht="14.25" customHeight="1" x14ac:dyDescent="0.25">
      <c r="A3988" s="319">
        <v>8980</v>
      </c>
      <c r="B3988" s="319" t="s">
        <v>10266</v>
      </c>
      <c r="C3988" s="319" t="s">
        <v>9920</v>
      </c>
    </row>
    <row r="3989" spans="1:3" ht="14.25" customHeight="1" x14ac:dyDescent="0.25">
      <c r="A3989" s="319">
        <v>8981</v>
      </c>
      <c r="B3989" s="319" t="s">
        <v>10267</v>
      </c>
      <c r="C3989" s="319" t="s">
        <v>9920</v>
      </c>
    </row>
    <row r="3990" spans="1:3" ht="14.25" customHeight="1" x14ac:dyDescent="0.25">
      <c r="A3990" s="319">
        <v>8982</v>
      </c>
      <c r="B3990" s="319" t="s">
        <v>4543</v>
      </c>
      <c r="C3990" s="319" t="s">
        <v>9920</v>
      </c>
    </row>
    <row r="3991" spans="1:3" ht="14.25" customHeight="1" x14ac:dyDescent="0.25">
      <c r="A3991" s="319">
        <v>8983</v>
      </c>
      <c r="B3991" s="319" t="s">
        <v>10268</v>
      </c>
      <c r="C3991" s="319" t="s">
        <v>9920</v>
      </c>
    </row>
    <row r="3992" spans="1:3" ht="14.25" customHeight="1" x14ac:dyDescent="0.25">
      <c r="A3992" s="319">
        <v>8984</v>
      </c>
      <c r="B3992" s="319" t="s">
        <v>2453</v>
      </c>
      <c r="C3992" s="319" t="s">
        <v>9920</v>
      </c>
    </row>
    <row r="3993" spans="1:3" ht="14.25" customHeight="1" x14ac:dyDescent="0.25">
      <c r="A3993" s="319">
        <v>8985</v>
      </c>
      <c r="B3993" s="319" t="s">
        <v>10269</v>
      </c>
      <c r="C3993" s="319" t="s">
        <v>9920</v>
      </c>
    </row>
    <row r="3994" spans="1:3" ht="14.25" customHeight="1" x14ac:dyDescent="0.25">
      <c r="A3994" s="319">
        <v>8986</v>
      </c>
      <c r="B3994" s="319" t="s">
        <v>5204</v>
      </c>
      <c r="C3994" s="319" t="s">
        <v>9081</v>
      </c>
    </row>
    <row r="3995" spans="1:3" ht="14.25" customHeight="1" x14ac:dyDescent="0.25">
      <c r="A3995" s="319">
        <v>8987</v>
      </c>
      <c r="B3995" s="319" t="s">
        <v>5205</v>
      </c>
      <c r="C3995" s="319" t="s">
        <v>9092</v>
      </c>
    </row>
    <row r="3996" spans="1:3" ht="14.25" customHeight="1" x14ac:dyDescent="0.25">
      <c r="A3996" s="319">
        <v>8989</v>
      </c>
      <c r="B3996" s="319" t="s">
        <v>10270</v>
      </c>
      <c r="C3996" s="319" t="s">
        <v>9920</v>
      </c>
    </row>
    <row r="3997" spans="1:3" ht="14.25" customHeight="1" x14ac:dyDescent="0.25">
      <c r="A3997" s="319">
        <v>8990</v>
      </c>
      <c r="B3997" s="319" t="s">
        <v>10271</v>
      </c>
      <c r="C3997" s="319" t="s">
        <v>9920</v>
      </c>
    </row>
    <row r="3998" spans="1:3" ht="14.25" customHeight="1" x14ac:dyDescent="0.25">
      <c r="A3998" s="319">
        <v>8991</v>
      </c>
      <c r="B3998" s="319" t="s">
        <v>5206</v>
      </c>
      <c r="C3998" s="319" t="s">
        <v>9081</v>
      </c>
    </row>
    <row r="3999" spans="1:3" ht="14.25" customHeight="1" x14ac:dyDescent="0.25">
      <c r="A3999" s="319">
        <v>8992</v>
      </c>
      <c r="B3999" s="319" t="s">
        <v>5207</v>
      </c>
      <c r="C3999" s="319" t="s">
        <v>9091</v>
      </c>
    </row>
    <row r="4000" spans="1:3" ht="14.25" customHeight="1" x14ac:dyDescent="0.25">
      <c r="A4000" s="319">
        <v>8993</v>
      </c>
      <c r="B4000" s="319" t="s">
        <v>4081</v>
      </c>
      <c r="C4000" s="319" t="s">
        <v>9091</v>
      </c>
    </row>
    <row r="4001" spans="1:3" ht="14.25" customHeight="1" x14ac:dyDescent="0.25">
      <c r="A4001" s="319">
        <v>8994</v>
      </c>
      <c r="B4001" s="319" t="s">
        <v>5208</v>
      </c>
      <c r="C4001" s="319" t="s">
        <v>9091</v>
      </c>
    </row>
    <row r="4002" spans="1:3" ht="14.25" customHeight="1" x14ac:dyDescent="0.25">
      <c r="A4002" s="319">
        <v>8995</v>
      </c>
      <c r="B4002" s="319" t="s">
        <v>5209</v>
      </c>
      <c r="C4002" s="319" t="s">
        <v>9091</v>
      </c>
    </row>
    <row r="4003" spans="1:3" ht="14.25" customHeight="1" x14ac:dyDescent="0.25">
      <c r="A4003" s="319">
        <v>8996</v>
      </c>
      <c r="B4003" s="319" t="s">
        <v>5210</v>
      </c>
      <c r="C4003" s="319" t="s">
        <v>9091</v>
      </c>
    </row>
    <row r="4004" spans="1:3" ht="14.25" customHeight="1" x14ac:dyDescent="0.25">
      <c r="A4004" s="319">
        <v>8997</v>
      </c>
      <c r="B4004" s="319" t="s">
        <v>5211</v>
      </c>
      <c r="C4004" s="319" t="s">
        <v>9091</v>
      </c>
    </row>
    <row r="4005" spans="1:3" ht="14.25" customHeight="1" x14ac:dyDescent="0.25">
      <c r="A4005" s="319">
        <v>8998</v>
      </c>
      <c r="B4005" s="319" t="s">
        <v>5212</v>
      </c>
      <c r="C4005" s="319" t="s">
        <v>9090</v>
      </c>
    </row>
    <row r="4006" spans="1:3" ht="14.25" customHeight="1" x14ac:dyDescent="0.25">
      <c r="A4006" s="319">
        <v>8999</v>
      </c>
      <c r="B4006" s="319" t="s">
        <v>3747</v>
      </c>
      <c r="C4006" s="319" t="s">
        <v>9091</v>
      </c>
    </row>
    <row r="4007" spans="1:3" ht="14.25" customHeight="1" x14ac:dyDescent="0.25">
      <c r="A4007" s="319">
        <v>9000</v>
      </c>
      <c r="B4007" s="319" t="s">
        <v>10272</v>
      </c>
      <c r="C4007" s="319" t="s">
        <v>9920</v>
      </c>
    </row>
    <row r="4008" spans="1:3" ht="14.25" customHeight="1" x14ac:dyDescent="0.25">
      <c r="A4008" s="319">
        <v>9001</v>
      </c>
      <c r="B4008" s="319" t="s">
        <v>5213</v>
      </c>
      <c r="C4008" s="319" t="s">
        <v>9091</v>
      </c>
    </row>
    <row r="4009" spans="1:3" ht="14.25" customHeight="1" x14ac:dyDescent="0.25">
      <c r="A4009" s="319">
        <v>9002</v>
      </c>
      <c r="B4009" s="319" t="s">
        <v>5214</v>
      </c>
      <c r="C4009" s="319" t="s">
        <v>9103</v>
      </c>
    </row>
    <row r="4010" spans="1:3" ht="14.25" customHeight="1" x14ac:dyDescent="0.25">
      <c r="A4010" s="319">
        <v>9003</v>
      </c>
      <c r="B4010" s="319" t="s">
        <v>5215</v>
      </c>
      <c r="C4010" s="319" t="s">
        <v>9092</v>
      </c>
    </row>
    <row r="4011" spans="1:3" ht="14.25" customHeight="1" x14ac:dyDescent="0.25">
      <c r="A4011" s="319">
        <v>9005</v>
      </c>
      <c r="B4011" s="319" t="s">
        <v>5216</v>
      </c>
      <c r="C4011" s="319" t="s">
        <v>9920</v>
      </c>
    </row>
    <row r="4012" spans="1:3" ht="14.25" customHeight="1" x14ac:dyDescent="0.25">
      <c r="A4012" s="319">
        <v>9006</v>
      </c>
      <c r="B4012" s="319" t="s">
        <v>5217</v>
      </c>
      <c r="C4012" s="319" t="s">
        <v>9092</v>
      </c>
    </row>
    <row r="4013" spans="1:3" ht="14.25" customHeight="1" x14ac:dyDescent="0.25">
      <c r="A4013" s="319">
        <v>9007</v>
      </c>
      <c r="B4013" s="319" t="s">
        <v>3637</v>
      </c>
      <c r="C4013" s="319" t="s">
        <v>9090</v>
      </c>
    </row>
    <row r="4014" spans="1:3" ht="14.25" customHeight="1" x14ac:dyDescent="0.25">
      <c r="A4014" s="319">
        <v>9008</v>
      </c>
      <c r="B4014" s="319" t="s">
        <v>5218</v>
      </c>
      <c r="C4014" s="319" t="s">
        <v>9092</v>
      </c>
    </row>
    <row r="4015" spans="1:3" ht="14.25" customHeight="1" x14ac:dyDescent="0.25">
      <c r="A4015" s="319">
        <v>9009</v>
      </c>
      <c r="B4015" s="319" t="s">
        <v>5219</v>
      </c>
      <c r="C4015" s="319" t="s">
        <v>9090</v>
      </c>
    </row>
    <row r="4016" spans="1:3" ht="14.25" customHeight="1" x14ac:dyDescent="0.25">
      <c r="A4016" s="319">
        <v>9011</v>
      </c>
      <c r="B4016" s="319" t="s">
        <v>4152</v>
      </c>
      <c r="C4016" s="319" t="s">
        <v>9091</v>
      </c>
    </row>
    <row r="4017" spans="1:3" ht="14.25" customHeight="1" x14ac:dyDescent="0.25">
      <c r="A4017" s="319">
        <v>9012</v>
      </c>
      <c r="B4017" s="319" t="s">
        <v>4151</v>
      </c>
      <c r="C4017" s="319" t="s">
        <v>9091</v>
      </c>
    </row>
    <row r="4018" spans="1:3" ht="14.25" customHeight="1" x14ac:dyDescent="0.25">
      <c r="A4018" s="319">
        <v>9013</v>
      </c>
      <c r="B4018" s="319" t="s">
        <v>5220</v>
      </c>
      <c r="C4018" s="319" t="s">
        <v>9090</v>
      </c>
    </row>
    <row r="4019" spans="1:3" ht="14.25" customHeight="1" x14ac:dyDescent="0.25">
      <c r="A4019" s="319">
        <v>9014</v>
      </c>
      <c r="B4019" s="319" t="s">
        <v>5221</v>
      </c>
      <c r="C4019" s="319" t="s">
        <v>9090</v>
      </c>
    </row>
    <row r="4020" spans="1:3" ht="14.25" customHeight="1" x14ac:dyDescent="0.25">
      <c r="A4020" s="319">
        <v>9015</v>
      </c>
      <c r="B4020" s="319" t="s">
        <v>5222</v>
      </c>
      <c r="C4020" s="319" t="s">
        <v>9092</v>
      </c>
    </row>
    <row r="4021" spans="1:3" ht="14.25" customHeight="1" x14ac:dyDescent="0.25">
      <c r="A4021" s="319">
        <v>9016</v>
      </c>
      <c r="B4021" s="319" t="s">
        <v>5223</v>
      </c>
      <c r="C4021" s="319" t="s">
        <v>9092</v>
      </c>
    </row>
    <row r="4022" spans="1:3" ht="14.25" customHeight="1" x14ac:dyDescent="0.25">
      <c r="A4022" s="319">
        <v>9017</v>
      </c>
      <c r="B4022" s="319" t="s">
        <v>5224</v>
      </c>
      <c r="C4022" s="319" t="s">
        <v>9090</v>
      </c>
    </row>
    <row r="4023" spans="1:3" ht="14.25" customHeight="1" x14ac:dyDescent="0.25">
      <c r="A4023" s="319">
        <v>9018</v>
      </c>
      <c r="B4023" s="319" t="s">
        <v>5225</v>
      </c>
      <c r="C4023" s="319" t="s">
        <v>9092</v>
      </c>
    </row>
    <row r="4024" spans="1:3" ht="14.25" customHeight="1" x14ac:dyDescent="0.25">
      <c r="A4024" s="319">
        <v>9020</v>
      </c>
      <c r="B4024" s="319" t="s">
        <v>5226</v>
      </c>
      <c r="C4024" s="319" t="s">
        <v>9090</v>
      </c>
    </row>
    <row r="4025" spans="1:3" ht="14.25" customHeight="1" x14ac:dyDescent="0.25">
      <c r="A4025" s="319">
        <v>9021</v>
      </c>
      <c r="B4025" s="319" t="s">
        <v>10273</v>
      </c>
      <c r="C4025" s="319" t="s">
        <v>9920</v>
      </c>
    </row>
    <row r="4026" spans="1:3" ht="14.25" customHeight="1" x14ac:dyDescent="0.25">
      <c r="A4026" s="319">
        <v>9023</v>
      </c>
      <c r="B4026" s="319" t="s">
        <v>5227</v>
      </c>
      <c r="C4026" s="319" t="s">
        <v>9092</v>
      </c>
    </row>
    <row r="4027" spans="1:3" ht="14.25" customHeight="1" x14ac:dyDescent="0.25">
      <c r="A4027" s="319">
        <v>9024</v>
      </c>
      <c r="B4027" s="319" t="s">
        <v>5228</v>
      </c>
      <c r="C4027" s="319" t="s">
        <v>9087</v>
      </c>
    </row>
    <row r="4028" spans="1:3" ht="14.25" customHeight="1" x14ac:dyDescent="0.25">
      <c r="A4028" s="319">
        <v>9025</v>
      </c>
      <c r="B4028" s="319" t="s">
        <v>5229</v>
      </c>
      <c r="C4028" s="319" t="s">
        <v>9092</v>
      </c>
    </row>
    <row r="4029" spans="1:3" ht="14.25" customHeight="1" x14ac:dyDescent="0.25">
      <c r="A4029" s="319">
        <v>9026</v>
      </c>
      <c r="B4029" s="319" t="s">
        <v>5230</v>
      </c>
      <c r="C4029" s="319" t="s">
        <v>9092</v>
      </c>
    </row>
    <row r="4030" spans="1:3" ht="14.25" customHeight="1" x14ac:dyDescent="0.25">
      <c r="A4030" s="319">
        <v>9027</v>
      </c>
      <c r="B4030" s="319" t="s">
        <v>5231</v>
      </c>
      <c r="C4030" s="319" t="s">
        <v>9092</v>
      </c>
    </row>
    <row r="4031" spans="1:3" ht="14.25" customHeight="1" x14ac:dyDescent="0.25">
      <c r="A4031" s="319">
        <v>9028</v>
      </c>
      <c r="B4031" s="319" t="s">
        <v>5232</v>
      </c>
      <c r="C4031" s="319" t="s">
        <v>9092</v>
      </c>
    </row>
    <row r="4032" spans="1:3" ht="14.25" customHeight="1" x14ac:dyDescent="0.25">
      <c r="A4032" s="319">
        <v>9030</v>
      </c>
      <c r="B4032" s="319" t="s">
        <v>3367</v>
      </c>
      <c r="C4032" s="319" t="s">
        <v>9091</v>
      </c>
    </row>
    <row r="4033" spans="1:3" ht="14.25" customHeight="1" x14ac:dyDescent="0.25">
      <c r="A4033" s="319">
        <v>9031</v>
      </c>
      <c r="B4033" s="319" t="s">
        <v>5233</v>
      </c>
      <c r="C4033" s="319" t="s">
        <v>9090</v>
      </c>
    </row>
    <row r="4034" spans="1:3" ht="14.25" customHeight="1" x14ac:dyDescent="0.25">
      <c r="A4034" s="319">
        <v>9033</v>
      </c>
      <c r="B4034" s="319" t="s">
        <v>5234</v>
      </c>
      <c r="C4034" s="319" t="s">
        <v>9091</v>
      </c>
    </row>
    <row r="4035" spans="1:3" ht="14.25" customHeight="1" x14ac:dyDescent="0.25">
      <c r="A4035" s="319">
        <v>9034</v>
      </c>
      <c r="B4035" s="319" t="s">
        <v>5235</v>
      </c>
      <c r="C4035" s="319" t="s">
        <v>9081</v>
      </c>
    </row>
    <row r="4036" spans="1:3" ht="14.25" customHeight="1" x14ac:dyDescent="0.25">
      <c r="A4036" s="319">
        <v>9036</v>
      </c>
      <c r="B4036" s="319" t="s">
        <v>10274</v>
      </c>
      <c r="C4036" s="319" t="s">
        <v>9920</v>
      </c>
    </row>
    <row r="4037" spans="1:3" ht="14.25" customHeight="1" x14ac:dyDescent="0.25">
      <c r="A4037" s="319">
        <v>9037</v>
      </c>
      <c r="B4037" s="319" t="s">
        <v>5236</v>
      </c>
      <c r="C4037" s="319" t="s">
        <v>9087</v>
      </c>
    </row>
    <row r="4038" spans="1:3" ht="14.25" customHeight="1" x14ac:dyDescent="0.25">
      <c r="A4038" s="319">
        <v>9038</v>
      </c>
      <c r="B4038" s="319" t="s">
        <v>3467</v>
      </c>
      <c r="C4038" s="319" t="s">
        <v>9092</v>
      </c>
    </row>
    <row r="4039" spans="1:3" ht="14.25" customHeight="1" x14ac:dyDescent="0.25">
      <c r="A4039" s="319">
        <v>9039</v>
      </c>
      <c r="B4039" s="319" t="s">
        <v>5237</v>
      </c>
      <c r="C4039" s="319" t="s">
        <v>9092</v>
      </c>
    </row>
    <row r="4040" spans="1:3" ht="14.25" customHeight="1" x14ac:dyDescent="0.25">
      <c r="A4040" s="319">
        <v>9040</v>
      </c>
      <c r="B4040" s="319" t="s">
        <v>5238</v>
      </c>
      <c r="C4040" s="319" t="s">
        <v>9081</v>
      </c>
    </row>
    <row r="4041" spans="1:3" ht="14.25" customHeight="1" x14ac:dyDescent="0.25">
      <c r="A4041" s="319">
        <v>9041</v>
      </c>
      <c r="B4041" s="319" t="s">
        <v>5239</v>
      </c>
      <c r="C4041" s="319" t="s">
        <v>9091</v>
      </c>
    </row>
    <row r="4042" spans="1:3" ht="14.25" customHeight="1" x14ac:dyDescent="0.25">
      <c r="A4042" s="319">
        <v>9042</v>
      </c>
      <c r="B4042" s="319" t="s">
        <v>5240</v>
      </c>
      <c r="C4042" s="319" t="s">
        <v>9091</v>
      </c>
    </row>
    <row r="4043" spans="1:3" ht="14.25" customHeight="1" x14ac:dyDescent="0.25">
      <c r="A4043" s="319">
        <v>9043</v>
      </c>
      <c r="B4043" s="319" t="s">
        <v>4133</v>
      </c>
      <c r="C4043" s="319" t="s">
        <v>9092</v>
      </c>
    </row>
    <row r="4044" spans="1:3" ht="14.25" customHeight="1" x14ac:dyDescent="0.25">
      <c r="A4044" s="319">
        <v>9044</v>
      </c>
      <c r="B4044" s="319" t="s">
        <v>3505</v>
      </c>
      <c r="C4044" s="319" t="s">
        <v>9090</v>
      </c>
    </row>
    <row r="4045" spans="1:3" ht="14.25" customHeight="1" x14ac:dyDescent="0.25">
      <c r="A4045" s="319">
        <v>9045</v>
      </c>
      <c r="B4045" s="319" t="s">
        <v>5241</v>
      </c>
      <c r="C4045" s="319" t="s">
        <v>9092</v>
      </c>
    </row>
    <row r="4046" spans="1:3" ht="14.25" customHeight="1" x14ac:dyDescent="0.25">
      <c r="A4046" s="319">
        <v>9049</v>
      </c>
      <c r="B4046" s="319" t="s">
        <v>3366</v>
      </c>
      <c r="C4046" s="319" t="s">
        <v>9092</v>
      </c>
    </row>
    <row r="4047" spans="1:3" ht="14.25" customHeight="1" x14ac:dyDescent="0.25">
      <c r="A4047" s="319">
        <v>9050</v>
      </c>
      <c r="B4047" s="319" t="s">
        <v>4210</v>
      </c>
      <c r="C4047" s="319" t="s">
        <v>9092</v>
      </c>
    </row>
    <row r="4048" spans="1:3" ht="14.25" customHeight="1" x14ac:dyDescent="0.25">
      <c r="A4048" s="319">
        <v>9051</v>
      </c>
      <c r="B4048" s="319" t="s">
        <v>4791</v>
      </c>
      <c r="C4048" s="319" t="s">
        <v>9081</v>
      </c>
    </row>
    <row r="4049" spans="1:3" ht="14.25" customHeight="1" x14ac:dyDescent="0.25">
      <c r="A4049" s="319">
        <v>9052</v>
      </c>
      <c r="B4049" s="319" t="s">
        <v>5242</v>
      </c>
      <c r="C4049" s="319" t="s">
        <v>9092</v>
      </c>
    </row>
    <row r="4050" spans="1:3" ht="14.25" customHeight="1" x14ac:dyDescent="0.25">
      <c r="A4050" s="319">
        <v>9053</v>
      </c>
      <c r="B4050" s="319" t="s">
        <v>5243</v>
      </c>
      <c r="C4050" s="319" t="s">
        <v>9092</v>
      </c>
    </row>
    <row r="4051" spans="1:3" ht="14.25" customHeight="1" x14ac:dyDescent="0.25">
      <c r="A4051" s="319">
        <v>9054</v>
      </c>
      <c r="B4051" s="319" t="s">
        <v>5244</v>
      </c>
      <c r="C4051" s="319" t="s">
        <v>9092</v>
      </c>
    </row>
    <row r="4052" spans="1:3" ht="14.25" customHeight="1" x14ac:dyDescent="0.25">
      <c r="A4052" s="319">
        <v>9055</v>
      </c>
      <c r="B4052" s="319" t="s">
        <v>10240</v>
      </c>
      <c r="C4052" s="319" t="s">
        <v>9920</v>
      </c>
    </row>
    <row r="4053" spans="1:3" ht="14.25" customHeight="1" x14ac:dyDescent="0.25">
      <c r="A4053" s="319">
        <v>9056</v>
      </c>
      <c r="B4053" s="319" t="s">
        <v>5245</v>
      </c>
      <c r="C4053" s="319" t="s">
        <v>9092</v>
      </c>
    </row>
    <row r="4054" spans="1:3" ht="14.25" customHeight="1" x14ac:dyDescent="0.25">
      <c r="A4054" s="319">
        <v>9057</v>
      </c>
      <c r="B4054" s="319" t="s">
        <v>4950</v>
      </c>
      <c r="C4054" s="319" t="s">
        <v>9091</v>
      </c>
    </row>
    <row r="4055" spans="1:3" ht="14.25" customHeight="1" x14ac:dyDescent="0.25">
      <c r="A4055" s="319">
        <v>9058</v>
      </c>
      <c r="B4055" s="319" t="s">
        <v>10275</v>
      </c>
      <c r="C4055" s="319" t="s">
        <v>9920</v>
      </c>
    </row>
    <row r="4056" spans="1:3" ht="14.25" customHeight="1" x14ac:dyDescent="0.25">
      <c r="A4056" s="319">
        <v>9059</v>
      </c>
      <c r="B4056" s="319" t="s">
        <v>4394</v>
      </c>
      <c r="C4056" s="319" t="s">
        <v>9092</v>
      </c>
    </row>
    <row r="4057" spans="1:3" ht="14.25" customHeight="1" x14ac:dyDescent="0.25">
      <c r="A4057" s="319">
        <v>9064</v>
      </c>
      <c r="B4057" s="319" t="s">
        <v>5246</v>
      </c>
      <c r="C4057" s="319" t="s">
        <v>9091</v>
      </c>
    </row>
    <row r="4058" spans="1:3" ht="14.25" customHeight="1" x14ac:dyDescent="0.25">
      <c r="A4058" s="319">
        <v>9065</v>
      </c>
      <c r="B4058" s="319" t="s">
        <v>5247</v>
      </c>
      <c r="C4058" s="319" t="s">
        <v>9092</v>
      </c>
    </row>
    <row r="4059" spans="1:3" ht="14.25" customHeight="1" x14ac:dyDescent="0.25">
      <c r="A4059" s="319">
        <v>9066</v>
      </c>
      <c r="B4059" s="319" t="s">
        <v>10276</v>
      </c>
      <c r="C4059" s="319" t="s">
        <v>9920</v>
      </c>
    </row>
    <row r="4060" spans="1:3" ht="14.25" customHeight="1" x14ac:dyDescent="0.25">
      <c r="A4060" s="319">
        <v>9067</v>
      </c>
      <c r="B4060" s="319" t="s">
        <v>5248</v>
      </c>
      <c r="C4060" s="319" t="s">
        <v>9920</v>
      </c>
    </row>
    <row r="4061" spans="1:3" ht="14.25" customHeight="1" x14ac:dyDescent="0.25">
      <c r="A4061" s="319">
        <v>9068</v>
      </c>
      <c r="B4061" s="319" t="s">
        <v>4376</v>
      </c>
      <c r="C4061" s="319" t="s">
        <v>9092</v>
      </c>
    </row>
    <row r="4062" spans="1:3" ht="14.25" customHeight="1" x14ac:dyDescent="0.25">
      <c r="A4062" s="319">
        <v>9069</v>
      </c>
      <c r="B4062" s="319" t="s">
        <v>10277</v>
      </c>
      <c r="C4062" s="319" t="s">
        <v>9920</v>
      </c>
    </row>
    <row r="4063" spans="1:3" ht="14.25" customHeight="1" x14ac:dyDescent="0.25">
      <c r="A4063" s="319">
        <v>9070</v>
      </c>
      <c r="B4063" s="319" t="s">
        <v>10278</v>
      </c>
      <c r="C4063" s="319" t="s">
        <v>9920</v>
      </c>
    </row>
    <row r="4064" spans="1:3" ht="14.25" customHeight="1" x14ac:dyDescent="0.25">
      <c r="A4064" s="319">
        <v>9071</v>
      </c>
      <c r="B4064" s="319" t="s">
        <v>10279</v>
      </c>
      <c r="C4064" s="319" t="s">
        <v>9920</v>
      </c>
    </row>
    <row r="4065" spans="1:3" ht="14.25" customHeight="1" x14ac:dyDescent="0.25">
      <c r="A4065" s="319">
        <v>9073</v>
      </c>
      <c r="B4065" s="319" t="s">
        <v>3341</v>
      </c>
      <c r="C4065" s="319" t="s">
        <v>9092</v>
      </c>
    </row>
    <row r="4066" spans="1:3" ht="14.25" customHeight="1" x14ac:dyDescent="0.25">
      <c r="A4066" s="319">
        <v>9075</v>
      </c>
      <c r="B4066" s="319" t="s">
        <v>5249</v>
      </c>
      <c r="C4066" s="319" t="s">
        <v>9092</v>
      </c>
    </row>
    <row r="4067" spans="1:3" ht="14.25" customHeight="1" x14ac:dyDescent="0.25">
      <c r="A4067" s="319">
        <v>9076</v>
      </c>
      <c r="B4067" s="319" t="s">
        <v>10280</v>
      </c>
      <c r="C4067" s="319" t="s">
        <v>9920</v>
      </c>
    </row>
    <row r="4068" spans="1:3" ht="14.25" customHeight="1" x14ac:dyDescent="0.25">
      <c r="A4068" s="319">
        <v>9077</v>
      </c>
      <c r="B4068" s="319" t="s">
        <v>5250</v>
      </c>
      <c r="C4068" s="319" t="s">
        <v>9092</v>
      </c>
    </row>
    <row r="4069" spans="1:3" ht="14.25" customHeight="1" x14ac:dyDescent="0.25">
      <c r="A4069" s="319">
        <v>9079</v>
      </c>
      <c r="B4069" s="319" t="s">
        <v>10281</v>
      </c>
      <c r="C4069" s="319" t="s">
        <v>9920</v>
      </c>
    </row>
    <row r="4070" spans="1:3" ht="14.25" customHeight="1" x14ac:dyDescent="0.25">
      <c r="A4070" s="319">
        <v>9080</v>
      </c>
      <c r="B4070" s="319" t="s">
        <v>5237</v>
      </c>
      <c r="C4070" s="319" t="s">
        <v>9920</v>
      </c>
    </row>
    <row r="4071" spans="1:3" ht="14.25" customHeight="1" x14ac:dyDescent="0.25">
      <c r="A4071" s="319">
        <v>9081</v>
      </c>
      <c r="B4071" s="319" t="s">
        <v>5251</v>
      </c>
      <c r="C4071" s="319" t="s">
        <v>9090</v>
      </c>
    </row>
    <row r="4072" spans="1:3" ht="14.25" customHeight="1" x14ac:dyDescent="0.25">
      <c r="A4072" s="319">
        <v>9082</v>
      </c>
      <c r="B4072" s="319" t="s">
        <v>5252</v>
      </c>
      <c r="C4072" s="319" t="s">
        <v>9092</v>
      </c>
    </row>
    <row r="4073" spans="1:3" ht="14.25" customHeight="1" x14ac:dyDescent="0.25">
      <c r="A4073" s="319">
        <v>9083</v>
      </c>
      <c r="B4073" s="319" t="s">
        <v>5043</v>
      </c>
      <c r="C4073" s="319" t="s">
        <v>9090</v>
      </c>
    </row>
    <row r="4074" spans="1:3" ht="14.25" customHeight="1" x14ac:dyDescent="0.25">
      <c r="A4074" s="319">
        <v>9084</v>
      </c>
      <c r="B4074" s="319" t="s">
        <v>5253</v>
      </c>
      <c r="C4074" s="319" t="s">
        <v>9103</v>
      </c>
    </row>
    <row r="4075" spans="1:3" ht="14.25" customHeight="1" x14ac:dyDescent="0.25">
      <c r="A4075" s="319">
        <v>9085</v>
      </c>
      <c r="B4075" s="319" t="s">
        <v>10282</v>
      </c>
      <c r="C4075" s="319" t="s">
        <v>9920</v>
      </c>
    </row>
    <row r="4076" spans="1:3" ht="14.25" customHeight="1" x14ac:dyDescent="0.25">
      <c r="A4076" s="319">
        <v>9086</v>
      </c>
      <c r="B4076" s="319" t="s">
        <v>3809</v>
      </c>
      <c r="C4076" s="319" t="s">
        <v>9081</v>
      </c>
    </row>
    <row r="4077" spans="1:3" ht="14.25" customHeight="1" x14ac:dyDescent="0.25">
      <c r="A4077" s="319">
        <v>9088</v>
      </c>
      <c r="B4077" s="319" t="s">
        <v>5254</v>
      </c>
      <c r="C4077" s="319" t="s">
        <v>9090</v>
      </c>
    </row>
    <row r="4078" spans="1:3" ht="14.25" customHeight="1" x14ac:dyDescent="0.25">
      <c r="A4078" s="319">
        <v>9089</v>
      </c>
      <c r="B4078" s="319" t="s">
        <v>4130</v>
      </c>
      <c r="C4078" s="319" t="s">
        <v>9103</v>
      </c>
    </row>
    <row r="4079" spans="1:3" ht="14.25" customHeight="1" x14ac:dyDescent="0.25">
      <c r="A4079" s="319">
        <v>9090</v>
      </c>
      <c r="B4079" s="319" t="s">
        <v>10283</v>
      </c>
      <c r="C4079" s="319" t="s">
        <v>9920</v>
      </c>
    </row>
    <row r="4080" spans="1:3" ht="14.25" customHeight="1" x14ac:dyDescent="0.25">
      <c r="A4080" s="319">
        <v>9091</v>
      </c>
      <c r="B4080" s="319" t="s">
        <v>5255</v>
      </c>
      <c r="C4080" s="319" t="s">
        <v>9092</v>
      </c>
    </row>
    <row r="4081" spans="1:3" ht="14.25" customHeight="1" x14ac:dyDescent="0.25">
      <c r="A4081" s="319">
        <v>9092</v>
      </c>
      <c r="B4081" s="319" t="s">
        <v>5133</v>
      </c>
      <c r="C4081" s="319" t="s">
        <v>9920</v>
      </c>
    </row>
    <row r="4082" spans="1:3" ht="14.25" customHeight="1" x14ac:dyDescent="0.25">
      <c r="A4082" s="319">
        <v>9093</v>
      </c>
      <c r="B4082" s="319" t="s">
        <v>5256</v>
      </c>
      <c r="C4082" s="319" t="s">
        <v>9090</v>
      </c>
    </row>
    <row r="4083" spans="1:3" ht="14.25" customHeight="1" x14ac:dyDescent="0.25">
      <c r="A4083" s="319">
        <v>9094</v>
      </c>
      <c r="B4083" s="319" t="s">
        <v>4055</v>
      </c>
      <c r="C4083" s="319" t="s">
        <v>9105</v>
      </c>
    </row>
    <row r="4084" spans="1:3" ht="14.25" customHeight="1" x14ac:dyDescent="0.25">
      <c r="A4084" s="319">
        <v>9095</v>
      </c>
      <c r="B4084" s="319" t="s">
        <v>5257</v>
      </c>
      <c r="C4084" s="319" t="s">
        <v>9092</v>
      </c>
    </row>
    <row r="4085" spans="1:3" ht="14.25" customHeight="1" x14ac:dyDescent="0.25">
      <c r="A4085" s="319">
        <v>9096</v>
      </c>
      <c r="B4085" s="319" t="s">
        <v>5258</v>
      </c>
      <c r="C4085" s="319" t="s">
        <v>9091</v>
      </c>
    </row>
    <row r="4086" spans="1:3" ht="14.25" customHeight="1" x14ac:dyDescent="0.25">
      <c r="A4086" s="319">
        <v>9097</v>
      </c>
      <c r="B4086" s="319" t="s">
        <v>3639</v>
      </c>
      <c r="C4086" s="319" t="s">
        <v>9920</v>
      </c>
    </row>
    <row r="4087" spans="1:3" ht="14.25" customHeight="1" x14ac:dyDescent="0.25">
      <c r="A4087" s="319">
        <v>9098</v>
      </c>
      <c r="B4087" s="319" t="s">
        <v>5259</v>
      </c>
      <c r="C4087" s="319" t="s">
        <v>9092</v>
      </c>
    </row>
    <row r="4088" spans="1:3" ht="14.25" customHeight="1" x14ac:dyDescent="0.25">
      <c r="A4088" s="319">
        <v>9099</v>
      </c>
      <c r="B4088" s="319" t="s">
        <v>5260</v>
      </c>
      <c r="C4088" s="319" t="s">
        <v>9092</v>
      </c>
    </row>
    <row r="4089" spans="1:3" ht="14.25" customHeight="1" x14ac:dyDescent="0.25">
      <c r="A4089" s="319">
        <v>9100</v>
      </c>
      <c r="B4089" s="319" t="s">
        <v>5261</v>
      </c>
      <c r="C4089" s="319" t="s">
        <v>9092</v>
      </c>
    </row>
    <row r="4090" spans="1:3" ht="14.25" customHeight="1" x14ac:dyDescent="0.25">
      <c r="A4090" s="319">
        <v>9101</v>
      </c>
      <c r="B4090" s="319" t="s">
        <v>10284</v>
      </c>
      <c r="C4090" s="319" t="s">
        <v>9920</v>
      </c>
    </row>
    <row r="4091" spans="1:3" ht="14.25" customHeight="1" x14ac:dyDescent="0.25">
      <c r="A4091" s="319">
        <v>9102</v>
      </c>
      <c r="B4091" s="319" t="s">
        <v>5262</v>
      </c>
      <c r="C4091" s="319" t="s">
        <v>9092</v>
      </c>
    </row>
    <row r="4092" spans="1:3" ht="14.25" customHeight="1" x14ac:dyDescent="0.25">
      <c r="A4092" s="319">
        <v>9103</v>
      </c>
      <c r="B4092" s="319" t="s">
        <v>5263</v>
      </c>
      <c r="C4092" s="319" t="s">
        <v>9092</v>
      </c>
    </row>
    <row r="4093" spans="1:3" ht="14.25" customHeight="1" x14ac:dyDescent="0.25">
      <c r="A4093" s="319">
        <v>9104</v>
      </c>
      <c r="B4093" s="319" t="s">
        <v>5264</v>
      </c>
      <c r="C4093" s="319" t="s">
        <v>9092</v>
      </c>
    </row>
    <row r="4094" spans="1:3" ht="14.25" customHeight="1" x14ac:dyDescent="0.25">
      <c r="A4094" s="319">
        <v>9105</v>
      </c>
      <c r="B4094" s="319" t="s">
        <v>10285</v>
      </c>
      <c r="C4094" s="319" t="s">
        <v>9920</v>
      </c>
    </row>
    <row r="4095" spans="1:3" ht="14.25" customHeight="1" x14ac:dyDescent="0.25">
      <c r="A4095" s="319">
        <v>9106</v>
      </c>
      <c r="B4095" s="319" t="s">
        <v>5265</v>
      </c>
      <c r="C4095" s="319" t="s">
        <v>9090</v>
      </c>
    </row>
    <row r="4096" spans="1:3" ht="14.25" customHeight="1" x14ac:dyDescent="0.25">
      <c r="A4096" s="319">
        <v>9107</v>
      </c>
      <c r="B4096" s="319" t="s">
        <v>5266</v>
      </c>
      <c r="C4096" s="319" t="s">
        <v>9091</v>
      </c>
    </row>
    <row r="4097" spans="1:3" ht="14.25" customHeight="1" x14ac:dyDescent="0.25">
      <c r="A4097" s="319">
        <v>9108</v>
      </c>
      <c r="B4097" s="319" t="s">
        <v>5267</v>
      </c>
      <c r="C4097" s="319" t="s">
        <v>9090</v>
      </c>
    </row>
    <row r="4098" spans="1:3" ht="14.25" customHeight="1" x14ac:dyDescent="0.25">
      <c r="A4098" s="319">
        <v>9109</v>
      </c>
      <c r="B4098" s="319" t="s">
        <v>5268</v>
      </c>
      <c r="C4098" s="319" t="s">
        <v>9092</v>
      </c>
    </row>
    <row r="4099" spans="1:3" ht="14.25" customHeight="1" x14ac:dyDescent="0.25">
      <c r="A4099" s="319">
        <v>9110</v>
      </c>
      <c r="B4099" s="319" t="s">
        <v>5269</v>
      </c>
      <c r="C4099" s="319" t="s">
        <v>9091</v>
      </c>
    </row>
    <row r="4100" spans="1:3" ht="14.25" customHeight="1" x14ac:dyDescent="0.25">
      <c r="A4100" s="319">
        <v>9111</v>
      </c>
      <c r="B4100" s="319" t="s">
        <v>2496</v>
      </c>
      <c r="C4100" s="319" t="s">
        <v>9090</v>
      </c>
    </row>
    <row r="4101" spans="1:3" ht="14.25" customHeight="1" x14ac:dyDescent="0.25">
      <c r="A4101" s="319">
        <v>9112</v>
      </c>
      <c r="B4101" s="319" t="s">
        <v>10286</v>
      </c>
      <c r="C4101" s="319" t="s">
        <v>9920</v>
      </c>
    </row>
    <row r="4102" spans="1:3" ht="14.25" customHeight="1" x14ac:dyDescent="0.25">
      <c r="A4102" s="319">
        <v>9113</v>
      </c>
      <c r="B4102" s="319" t="s">
        <v>5256</v>
      </c>
      <c r="C4102" s="319" t="s">
        <v>9091</v>
      </c>
    </row>
    <row r="4103" spans="1:3" ht="14.25" customHeight="1" x14ac:dyDescent="0.25">
      <c r="A4103" s="319">
        <v>9114</v>
      </c>
      <c r="B4103" s="319" t="s">
        <v>4470</v>
      </c>
      <c r="C4103" s="319" t="s">
        <v>9090</v>
      </c>
    </row>
    <row r="4104" spans="1:3" ht="14.25" customHeight="1" x14ac:dyDescent="0.25">
      <c r="A4104" s="319">
        <v>9115</v>
      </c>
      <c r="B4104" s="319" t="s">
        <v>10287</v>
      </c>
      <c r="C4104" s="319" t="s">
        <v>9920</v>
      </c>
    </row>
    <row r="4105" spans="1:3" ht="14.25" customHeight="1" x14ac:dyDescent="0.25">
      <c r="A4105" s="319">
        <v>9116</v>
      </c>
      <c r="B4105" s="319" t="s">
        <v>5270</v>
      </c>
      <c r="C4105" s="319" t="s">
        <v>9092</v>
      </c>
    </row>
    <row r="4106" spans="1:3" ht="14.25" customHeight="1" x14ac:dyDescent="0.25">
      <c r="A4106" s="319">
        <v>9117</v>
      </c>
      <c r="B4106" s="319" t="s">
        <v>5271</v>
      </c>
      <c r="C4106" s="319" t="s">
        <v>9090</v>
      </c>
    </row>
    <row r="4107" spans="1:3" ht="14.25" customHeight="1" x14ac:dyDescent="0.25">
      <c r="A4107" s="319">
        <v>9118</v>
      </c>
      <c r="B4107" s="319" t="s">
        <v>3362</v>
      </c>
      <c r="C4107" s="319" t="s">
        <v>9091</v>
      </c>
    </row>
    <row r="4108" spans="1:3" ht="14.25" customHeight="1" x14ac:dyDescent="0.25">
      <c r="A4108" s="319">
        <v>9119</v>
      </c>
      <c r="B4108" s="319" t="s">
        <v>3324</v>
      </c>
      <c r="C4108" s="319" t="s">
        <v>9092</v>
      </c>
    </row>
    <row r="4109" spans="1:3" ht="14.25" customHeight="1" x14ac:dyDescent="0.25">
      <c r="A4109" s="319">
        <v>9120</v>
      </c>
      <c r="B4109" s="319" t="s">
        <v>5272</v>
      </c>
      <c r="C4109" s="319" t="s">
        <v>9091</v>
      </c>
    </row>
    <row r="4110" spans="1:3" ht="14.25" customHeight="1" x14ac:dyDescent="0.25">
      <c r="A4110" s="319">
        <v>9121</v>
      </c>
      <c r="B4110" s="319" t="s">
        <v>10288</v>
      </c>
      <c r="C4110" s="319" t="s">
        <v>9920</v>
      </c>
    </row>
    <row r="4111" spans="1:3" ht="14.25" customHeight="1" x14ac:dyDescent="0.25">
      <c r="A4111" s="319">
        <v>9122</v>
      </c>
      <c r="B4111" s="319" t="s">
        <v>5273</v>
      </c>
      <c r="C4111" s="319" t="s">
        <v>9092</v>
      </c>
    </row>
    <row r="4112" spans="1:3" ht="14.25" customHeight="1" x14ac:dyDescent="0.25">
      <c r="A4112" s="319">
        <v>9123</v>
      </c>
      <c r="B4112" s="319" t="s">
        <v>4930</v>
      </c>
      <c r="C4112" s="319" t="s">
        <v>9920</v>
      </c>
    </row>
    <row r="4113" spans="1:3" ht="14.25" customHeight="1" x14ac:dyDescent="0.25">
      <c r="A4113" s="319">
        <v>9124</v>
      </c>
      <c r="B4113" s="319" t="s">
        <v>10289</v>
      </c>
      <c r="C4113" s="319" t="s">
        <v>9920</v>
      </c>
    </row>
    <row r="4114" spans="1:3" ht="14.25" customHeight="1" x14ac:dyDescent="0.25">
      <c r="A4114" s="319">
        <v>9125</v>
      </c>
      <c r="B4114" s="319" t="s">
        <v>5274</v>
      </c>
      <c r="C4114" s="319" t="s">
        <v>9091</v>
      </c>
    </row>
    <row r="4115" spans="1:3" ht="14.25" customHeight="1" x14ac:dyDescent="0.25">
      <c r="A4115" s="319">
        <v>9126</v>
      </c>
      <c r="B4115" s="319" t="s">
        <v>3363</v>
      </c>
      <c r="C4115" s="319" t="s">
        <v>9091</v>
      </c>
    </row>
    <row r="4116" spans="1:3" ht="14.25" customHeight="1" x14ac:dyDescent="0.25">
      <c r="A4116" s="319">
        <v>9128</v>
      </c>
      <c r="B4116" s="319" t="s">
        <v>5275</v>
      </c>
      <c r="C4116" s="319" t="s">
        <v>9092</v>
      </c>
    </row>
    <row r="4117" spans="1:3" ht="14.25" customHeight="1" x14ac:dyDescent="0.25">
      <c r="A4117" s="319">
        <v>9129</v>
      </c>
      <c r="B4117" s="319" t="s">
        <v>5276</v>
      </c>
      <c r="C4117" s="319" t="s">
        <v>9092</v>
      </c>
    </row>
    <row r="4118" spans="1:3" ht="14.25" customHeight="1" x14ac:dyDescent="0.25">
      <c r="A4118" s="319">
        <v>9130</v>
      </c>
      <c r="B4118" s="319" t="s">
        <v>5277</v>
      </c>
      <c r="C4118" s="319" t="s">
        <v>9103</v>
      </c>
    </row>
    <row r="4119" spans="1:3" ht="14.25" customHeight="1" x14ac:dyDescent="0.25">
      <c r="A4119" s="319">
        <v>9131</v>
      </c>
      <c r="B4119" s="319" t="s">
        <v>5278</v>
      </c>
      <c r="C4119" s="319" t="s">
        <v>9084</v>
      </c>
    </row>
    <row r="4120" spans="1:3" ht="14.25" customHeight="1" x14ac:dyDescent="0.25">
      <c r="A4120" s="319">
        <v>9132</v>
      </c>
      <c r="B4120" s="319" t="s">
        <v>4032</v>
      </c>
      <c r="C4120" s="319" t="s">
        <v>9092</v>
      </c>
    </row>
    <row r="4121" spans="1:3" ht="14.25" customHeight="1" x14ac:dyDescent="0.25">
      <c r="A4121" s="319">
        <v>9133</v>
      </c>
      <c r="B4121" s="319" t="s">
        <v>5279</v>
      </c>
      <c r="C4121" s="319" t="s">
        <v>9092</v>
      </c>
    </row>
    <row r="4122" spans="1:3" ht="14.25" customHeight="1" x14ac:dyDescent="0.25">
      <c r="A4122" s="319">
        <v>9134</v>
      </c>
      <c r="B4122" s="319" t="s">
        <v>5280</v>
      </c>
      <c r="C4122" s="319" t="s">
        <v>9090</v>
      </c>
    </row>
    <row r="4123" spans="1:3" ht="14.25" customHeight="1" x14ac:dyDescent="0.25">
      <c r="A4123" s="319">
        <v>9135</v>
      </c>
      <c r="B4123" s="319" t="s">
        <v>10290</v>
      </c>
      <c r="C4123" s="319" t="s">
        <v>9920</v>
      </c>
    </row>
    <row r="4124" spans="1:3" ht="14.25" customHeight="1" x14ac:dyDescent="0.25">
      <c r="A4124" s="319">
        <v>9136</v>
      </c>
      <c r="B4124" s="319" t="s">
        <v>10291</v>
      </c>
      <c r="C4124" s="319" t="s">
        <v>9920</v>
      </c>
    </row>
    <row r="4125" spans="1:3" ht="14.25" customHeight="1" x14ac:dyDescent="0.25">
      <c r="A4125" s="319">
        <v>9137</v>
      </c>
      <c r="B4125" s="319" t="s">
        <v>5281</v>
      </c>
      <c r="C4125" s="319" t="s">
        <v>9090</v>
      </c>
    </row>
    <row r="4126" spans="1:3" ht="14.25" customHeight="1" x14ac:dyDescent="0.25">
      <c r="A4126" s="319">
        <v>9138</v>
      </c>
      <c r="B4126" s="319" t="s">
        <v>5282</v>
      </c>
      <c r="C4126" s="319" t="s">
        <v>9092</v>
      </c>
    </row>
    <row r="4127" spans="1:3" ht="14.25" customHeight="1" x14ac:dyDescent="0.25">
      <c r="A4127" s="319">
        <v>9139</v>
      </c>
      <c r="B4127" s="319" t="s">
        <v>5283</v>
      </c>
      <c r="C4127" s="319" t="s">
        <v>9090</v>
      </c>
    </row>
    <row r="4128" spans="1:3" ht="14.25" customHeight="1" x14ac:dyDescent="0.25">
      <c r="A4128" s="319">
        <v>9140</v>
      </c>
      <c r="B4128" s="319" t="s">
        <v>5284</v>
      </c>
      <c r="C4128" s="319" t="s">
        <v>9091</v>
      </c>
    </row>
    <row r="4129" spans="1:3" ht="14.25" customHeight="1" x14ac:dyDescent="0.25">
      <c r="A4129" s="319">
        <v>9141</v>
      </c>
      <c r="B4129" s="319" t="s">
        <v>4785</v>
      </c>
      <c r="C4129" s="319" t="s">
        <v>9092</v>
      </c>
    </row>
    <row r="4130" spans="1:3" ht="14.25" customHeight="1" x14ac:dyDescent="0.25">
      <c r="A4130" s="319">
        <v>9142</v>
      </c>
      <c r="B4130" s="319" t="s">
        <v>4745</v>
      </c>
      <c r="C4130" s="319" t="s">
        <v>9092</v>
      </c>
    </row>
    <row r="4131" spans="1:3" ht="14.25" customHeight="1" x14ac:dyDescent="0.25">
      <c r="A4131" s="319">
        <v>9143</v>
      </c>
      <c r="B4131" s="319" t="s">
        <v>5285</v>
      </c>
      <c r="C4131" s="319" t="s">
        <v>9092</v>
      </c>
    </row>
    <row r="4132" spans="1:3" ht="14.25" customHeight="1" x14ac:dyDescent="0.25">
      <c r="A4132" s="319">
        <v>9144</v>
      </c>
      <c r="B4132" s="319" t="s">
        <v>3376</v>
      </c>
      <c r="C4132" s="319" t="s">
        <v>9092</v>
      </c>
    </row>
    <row r="4133" spans="1:3" ht="14.25" customHeight="1" x14ac:dyDescent="0.25">
      <c r="A4133" s="319">
        <v>9145</v>
      </c>
      <c r="B4133" s="319" t="s">
        <v>5286</v>
      </c>
      <c r="C4133" s="319" t="s">
        <v>9081</v>
      </c>
    </row>
    <row r="4134" spans="1:3" ht="14.25" customHeight="1" x14ac:dyDescent="0.25">
      <c r="A4134" s="319">
        <v>9146</v>
      </c>
      <c r="B4134" s="319" t="s">
        <v>3953</v>
      </c>
      <c r="C4134" s="319" t="s">
        <v>9920</v>
      </c>
    </row>
    <row r="4135" spans="1:3" ht="14.25" customHeight="1" x14ac:dyDescent="0.25">
      <c r="A4135" s="319">
        <v>9147</v>
      </c>
      <c r="B4135" s="319" t="s">
        <v>5287</v>
      </c>
      <c r="C4135" s="319" t="s">
        <v>9091</v>
      </c>
    </row>
    <row r="4136" spans="1:3" ht="14.25" customHeight="1" x14ac:dyDescent="0.25">
      <c r="A4136" s="319">
        <v>9148</v>
      </c>
      <c r="B4136" s="319" t="s">
        <v>3354</v>
      </c>
      <c r="C4136" s="319" t="s">
        <v>9090</v>
      </c>
    </row>
    <row r="4137" spans="1:3" ht="14.25" customHeight="1" x14ac:dyDescent="0.25">
      <c r="A4137" s="319">
        <v>9149</v>
      </c>
      <c r="B4137" s="319" t="s">
        <v>5288</v>
      </c>
      <c r="C4137" s="319" t="s">
        <v>9092</v>
      </c>
    </row>
    <row r="4138" spans="1:3" ht="14.25" customHeight="1" x14ac:dyDescent="0.25">
      <c r="A4138" s="319">
        <v>9150</v>
      </c>
      <c r="B4138" s="319" t="s">
        <v>3953</v>
      </c>
      <c r="C4138" s="319" t="s">
        <v>9103</v>
      </c>
    </row>
    <row r="4139" spans="1:3" ht="14.25" customHeight="1" x14ac:dyDescent="0.25">
      <c r="A4139" s="319">
        <v>9151</v>
      </c>
      <c r="B4139" s="319" t="s">
        <v>3935</v>
      </c>
      <c r="C4139" s="319" t="s">
        <v>9092</v>
      </c>
    </row>
    <row r="4140" spans="1:3" ht="14.25" customHeight="1" x14ac:dyDescent="0.25">
      <c r="A4140" s="319">
        <v>9152</v>
      </c>
      <c r="B4140" s="319" t="s">
        <v>5289</v>
      </c>
      <c r="C4140" s="319" t="s">
        <v>9081</v>
      </c>
    </row>
    <row r="4141" spans="1:3" ht="14.25" customHeight="1" x14ac:dyDescent="0.25">
      <c r="A4141" s="319">
        <v>9153</v>
      </c>
      <c r="B4141" s="319" t="s">
        <v>3542</v>
      </c>
      <c r="C4141" s="319" t="s">
        <v>9092</v>
      </c>
    </row>
    <row r="4142" spans="1:3" ht="14.25" customHeight="1" x14ac:dyDescent="0.25">
      <c r="A4142" s="319">
        <v>9154</v>
      </c>
      <c r="B4142" s="319" t="s">
        <v>4324</v>
      </c>
      <c r="C4142" s="319" t="s">
        <v>9081</v>
      </c>
    </row>
    <row r="4143" spans="1:3" ht="14.25" customHeight="1" x14ac:dyDescent="0.25">
      <c r="A4143" s="319">
        <v>9155</v>
      </c>
      <c r="B4143" s="319" t="s">
        <v>5290</v>
      </c>
      <c r="C4143" s="319" t="s">
        <v>9081</v>
      </c>
    </row>
    <row r="4144" spans="1:3" ht="14.25" customHeight="1" x14ac:dyDescent="0.25">
      <c r="A4144" s="319">
        <v>9156</v>
      </c>
      <c r="B4144" s="319" t="s">
        <v>5291</v>
      </c>
      <c r="C4144" s="319" t="s">
        <v>9092</v>
      </c>
    </row>
    <row r="4145" spans="1:3" ht="14.25" customHeight="1" x14ac:dyDescent="0.25">
      <c r="A4145" s="319">
        <v>9157</v>
      </c>
      <c r="B4145" s="319" t="s">
        <v>5292</v>
      </c>
      <c r="C4145" s="319" t="s">
        <v>9084</v>
      </c>
    </row>
    <row r="4146" spans="1:3" ht="14.25" customHeight="1" x14ac:dyDescent="0.25">
      <c r="A4146" s="319">
        <v>9158</v>
      </c>
      <c r="B4146" s="319" t="s">
        <v>10292</v>
      </c>
      <c r="C4146" s="319" t="s">
        <v>9920</v>
      </c>
    </row>
    <row r="4147" spans="1:3" ht="14.25" customHeight="1" x14ac:dyDescent="0.25">
      <c r="A4147" s="319">
        <v>9159</v>
      </c>
      <c r="B4147" s="319" t="s">
        <v>10293</v>
      </c>
      <c r="C4147" s="319" t="s">
        <v>9920</v>
      </c>
    </row>
    <row r="4148" spans="1:3" ht="14.25" customHeight="1" x14ac:dyDescent="0.25">
      <c r="A4148" s="319">
        <v>9160</v>
      </c>
      <c r="B4148" s="319" t="s">
        <v>2469</v>
      </c>
      <c r="C4148" s="319" t="s">
        <v>9091</v>
      </c>
    </row>
    <row r="4149" spans="1:3" ht="14.25" customHeight="1" x14ac:dyDescent="0.25">
      <c r="A4149" s="319">
        <v>9162</v>
      </c>
      <c r="B4149" s="319" t="s">
        <v>3323</v>
      </c>
      <c r="C4149" s="319" t="s">
        <v>9092</v>
      </c>
    </row>
    <row r="4150" spans="1:3" ht="14.25" customHeight="1" x14ac:dyDescent="0.25">
      <c r="A4150" s="319">
        <v>9163</v>
      </c>
      <c r="B4150" s="319" t="s">
        <v>5293</v>
      </c>
      <c r="C4150" s="319" t="s">
        <v>9092</v>
      </c>
    </row>
    <row r="4151" spans="1:3" ht="14.25" customHeight="1" x14ac:dyDescent="0.25">
      <c r="A4151" s="319">
        <v>9164</v>
      </c>
      <c r="B4151" s="319" t="s">
        <v>3988</v>
      </c>
      <c r="C4151" s="319" t="s">
        <v>9092</v>
      </c>
    </row>
    <row r="4152" spans="1:3" ht="14.25" customHeight="1" x14ac:dyDescent="0.25">
      <c r="A4152" s="319">
        <v>9165</v>
      </c>
      <c r="B4152" s="319" t="s">
        <v>5294</v>
      </c>
      <c r="C4152" s="319" t="s">
        <v>9092</v>
      </c>
    </row>
    <row r="4153" spans="1:3" ht="14.25" customHeight="1" x14ac:dyDescent="0.25">
      <c r="A4153" s="319">
        <v>9166</v>
      </c>
      <c r="B4153" s="319" t="s">
        <v>5295</v>
      </c>
      <c r="C4153" s="319" t="s">
        <v>9091</v>
      </c>
    </row>
    <row r="4154" spans="1:3" ht="14.25" customHeight="1" x14ac:dyDescent="0.25">
      <c r="A4154" s="319">
        <v>9167</v>
      </c>
      <c r="B4154" s="319" t="s">
        <v>5296</v>
      </c>
      <c r="C4154" s="319" t="s">
        <v>9090</v>
      </c>
    </row>
    <row r="4155" spans="1:3" ht="14.25" customHeight="1" x14ac:dyDescent="0.25">
      <c r="A4155" s="319">
        <v>9168</v>
      </c>
      <c r="B4155" s="319" t="s">
        <v>5297</v>
      </c>
      <c r="C4155" s="319" t="s">
        <v>9092</v>
      </c>
    </row>
    <row r="4156" spans="1:3" ht="14.25" customHeight="1" x14ac:dyDescent="0.25">
      <c r="A4156" s="319">
        <v>9169</v>
      </c>
      <c r="B4156" s="319" t="s">
        <v>5298</v>
      </c>
      <c r="C4156" s="319" t="s">
        <v>9092</v>
      </c>
    </row>
    <row r="4157" spans="1:3" ht="14.25" customHeight="1" x14ac:dyDescent="0.25">
      <c r="A4157" s="319">
        <v>9170</v>
      </c>
      <c r="B4157" s="319" t="s">
        <v>10294</v>
      </c>
      <c r="C4157" s="319" t="s">
        <v>9920</v>
      </c>
    </row>
    <row r="4158" spans="1:3" ht="14.25" customHeight="1" x14ac:dyDescent="0.25">
      <c r="A4158" s="319">
        <v>9171</v>
      </c>
      <c r="B4158" s="319" t="s">
        <v>10295</v>
      </c>
      <c r="C4158" s="319" t="s">
        <v>9920</v>
      </c>
    </row>
    <row r="4159" spans="1:3" ht="14.25" customHeight="1" x14ac:dyDescent="0.25">
      <c r="A4159" s="319">
        <v>9172</v>
      </c>
      <c r="B4159" s="319" t="s">
        <v>5299</v>
      </c>
      <c r="C4159" s="319" t="s">
        <v>9087</v>
      </c>
    </row>
    <row r="4160" spans="1:3" ht="14.25" customHeight="1" x14ac:dyDescent="0.25">
      <c r="A4160" s="319">
        <v>9173</v>
      </c>
      <c r="B4160" s="319" t="s">
        <v>5300</v>
      </c>
      <c r="C4160" s="319" t="s">
        <v>9087</v>
      </c>
    </row>
    <row r="4161" spans="1:3" ht="14.25" customHeight="1" x14ac:dyDescent="0.25">
      <c r="A4161" s="319">
        <v>9174</v>
      </c>
      <c r="B4161" s="319" t="s">
        <v>10296</v>
      </c>
      <c r="C4161" s="319" t="s">
        <v>9920</v>
      </c>
    </row>
    <row r="4162" spans="1:3" ht="14.25" customHeight="1" x14ac:dyDescent="0.25">
      <c r="A4162" s="319">
        <v>9175</v>
      </c>
      <c r="B4162" s="319" t="s">
        <v>5007</v>
      </c>
      <c r="C4162" s="319" t="s">
        <v>9090</v>
      </c>
    </row>
    <row r="4163" spans="1:3" ht="14.25" customHeight="1" x14ac:dyDescent="0.25">
      <c r="A4163" s="319">
        <v>9176</v>
      </c>
      <c r="B4163" s="319" t="s">
        <v>5301</v>
      </c>
      <c r="C4163" s="319" t="s">
        <v>9092</v>
      </c>
    </row>
    <row r="4164" spans="1:3" ht="14.25" customHeight="1" x14ac:dyDescent="0.25">
      <c r="A4164" s="319">
        <v>9177</v>
      </c>
      <c r="B4164" s="319" t="s">
        <v>10297</v>
      </c>
      <c r="C4164" s="319" t="s">
        <v>9920</v>
      </c>
    </row>
    <row r="4165" spans="1:3" ht="14.25" customHeight="1" x14ac:dyDescent="0.25">
      <c r="A4165" s="319">
        <v>9178</v>
      </c>
      <c r="B4165" s="319" t="s">
        <v>10298</v>
      </c>
      <c r="C4165" s="319" t="s">
        <v>9920</v>
      </c>
    </row>
    <row r="4166" spans="1:3" ht="14.25" customHeight="1" x14ac:dyDescent="0.25">
      <c r="A4166" s="319">
        <v>9179</v>
      </c>
      <c r="B4166" s="319" t="s">
        <v>10299</v>
      </c>
      <c r="C4166" s="319" t="s">
        <v>9920</v>
      </c>
    </row>
    <row r="4167" spans="1:3" ht="14.25" customHeight="1" x14ac:dyDescent="0.25">
      <c r="A4167" s="319">
        <v>9180</v>
      </c>
      <c r="B4167" s="319" t="s">
        <v>10300</v>
      </c>
      <c r="C4167" s="319" t="s">
        <v>9920</v>
      </c>
    </row>
    <row r="4168" spans="1:3" ht="14.25" customHeight="1" x14ac:dyDescent="0.25">
      <c r="A4168" s="319">
        <v>9181</v>
      </c>
      <c r="B4168" s="319" t="s">
        <v>5302</v>
      </c>
      <c r="C4168" s="319" t="s">
        <v>9091</v>
      </c>
    </row>
    <row r="4169" spans="1:3" ht="14.25" customHeight="1" x14ac:dyDescent="0.25">
      <c r="A4169" s="319">
        <v>9182</v>
      </c>
      <c r="B4169" s="319" t="s">
        <v>5303</v>
      </c>
      <c r="C4169" s="319" t="s">
        <v>9081</v>
      </c>
    </row>
    <row r="4170" spans="1:3" ht="14.25" customHeight="1" x14ac:dyDescent="0.25">
      <c r="A4170" s="319">
        <v>9183</v>
      </c>
      <c r="B4170" s="319" t="s">
        <v>5304</v>
      </c>
      <c r="C4170" s="319" t="s">
        <v>9087</v>
      </c>
    </row>
    <row r="4171" spans="1:3" ht="14.25" customHeight="1" x14ac:dyDescent="0.25">
      <c r="A4171" s="319">
        <v>9184</v>
      </c>
      <c r="B4171" s="319" t="s">
        <v>5305</v>
      </c>
      <c r="C4171" s="319" t="s">
        <v>9092</v>
      </c>
    </row>
    <row r="4172" spans="1:3" ht="14.25" customHeight="1" x14ac:dyDescent="0.25">
      <c r="A4172" s="319">
        <v>9185</v>
      </c>
      <c r="B4172" s="319" t="s">
        <v>5306</v>
      </c>
      <c r="C4172" s="319" t="s">
        <v>9090</v>
      </c>
    </row>
    <row r="4173" spans="1:3" ht="14.25" customHeight="1" x14ac:dyDescent="0.25">
      <c r="A4173" s="319">
        <v>9186</v>
      </c>
      <c r="B4173" s="319" t="s">
        <v>4650</v>
      </c>
      <c r="C4173" s="319" t="s">
        <v>9920</v>
      </c>
    </row>
    <row r="4174" spans="1:3" ht="14.25" customHeight="1" x14ac:dyDescent="0.25">
      <c r="A4174" s="319">
        <v>9187</v>
      </c>
      <c r="B4174" s="319" t="s">
        <v>5307</v>
      </c>
      <c r="C4174" s="319" t="s">
        <v>9087</v>
      </c>
    </row>
    <row r="4175" spans="1:3" ht="14.25" customHeight="1" x14ac:dyDescent="0.25">
      <c r="A4175" s="319">
        <v>9188</v>
      </c>
      <c r="B4175" s="319" t="s">
        <v>3895</v>
      </c>
      <c r="C4175" s="319" t="s">
        <v>9092</v>
      </c>
    </row>
    <row r="4176" spans="1:3" ht="14.25" customHeight="1" x14ac:dyDescent="0.25">
      <c r="A4176" s="319">
        <v>9189</v>
      </c>
      <c r="B4176" s="319" t="s">
        <v>5308</v>
      </c>
      <c r="C4176" s="319" t="s">
        <v>9087</v>
      </c>
    </row>
    <row r="4177" spans="1:3" ht="14.25" customHeight="1" x14ac:dyDescent="0.25">
      <c r="A4177" s="319">
        <v>9190</v>
      </c>
      <c r="B4177" s="319" t="s">
        <v>5309</v>
      </c>
      <c r="C4177" s="319" t="s">
        <v>9092</v>
      </c>
    </row>
    <row r="4178" spans="1:3" ht="14.25" customHeight="1" x14ac:dyDescent="0.25">
      <c r="A4178" s="319">
        <v>9191</v>
      </c>
      <c r="B4178" s="319" t="s">
        <v>5310</v>
      </c>
      <c r="C4178" s="319" t="s">
        <v>9091</v>
      </c>
    </row>
    <row r="4179" spans="1:3" ht="14.25" customHeight="1" x14ac:dyDescent="0.25">
      <c r="A4179" s="319">
        <v>9192</v>
      </c>
      <c r="B4179" s="319" t="s">
        <v>5311</v>
      </c>
      <c r="C4179" s="319" t="s">
        <v>9087</v>
      </c>
    </row>
    <row r="4180" spans="1:3" ht="14.25" customHeight="1" x14ac:dyDescent="0.25">
      <c r="A4180" s="319">
        <v>9193</v>
      </c>
      <c r="B4180" s="319" t="s">
        <v>5214</v>
      </c>
      <c r="C4180" s="319" t="s">
        <v>9087</v>
      </c>
    </row>
    <row r="4181" spans="1:3" ht="14.25" customHeight="1" x14ac:dyDescent="0.25">
      <c r="A4181" s="319">
        <v>9194</v>
      </c>
      <c r="B4181" s="319" t="s">
        <v>5312</v>
      </c>
      <c r="C4181" s="319" t="s">
        <v>9920</v>
      </c>
    </row>
    <row r="4182" spans="1:3" ht="14.25" customHeight="1" x14ac:dyDescent="0.25">
      <c r="A4182" s="319">
        <v>9197</v>
      </c>
      <c r="B4182" s="319" t="s">
        <v>10301</v>
      </c>
      <c r="C4182" s="319" t="s">
        <v>9920</v>
      </c>
    </row>
    <row r="4183" spans="1:3" ht="14.25" customHeight="1" x14ac:dyDescent="0.25">
      <c r="A4183" s="319">
        <v>9198</v>
      </c>
      <c r="B4183" s="319" t="s">
        <v>5313</v>
      </c>
      <c r="C4183" s="319" t="s">
        <v>9091</v>
      </c>
    </row>
    <row r="4184" spans="1:3" ht="14.25" customHeight="1" x14ac:dyDescent="0.25">
      <c r="A4184" s="319">
        <v>9199</v>
      </c>
      <c r="B4184" s="319" t="s">
        <v>5314</v>
      </c>
      <c r="C4184" s="319" t="s">
        <v>9091</v>
      </c>
    </row>
    <row r="4185" spans="1:3" ht="14.25" customHeight="1" x14ac:dyDescent="0.25">
      <c r="A4185" s="319">
        <v>9200</v>
      </c>
      <c r="B4185" s="319" t="s">
        <v>5315</v>
      </c>
      <c r="C4185" s="319" t="s">
        <v>9092</v>
      </c>
    </row>
    <row r="4186" spans="1:3" ht="14.25" customHeight="1" x14ac:dyDescent="0.25">
      <c r="A4186" s="319">
        <v>9201</v>
      </c>
      <c r="B4186" s="319" t="s">
        <v>5316</v>
      </c>
      <c r="C4186" s="319" t="s">
        <v>9092</v>
      </c>
    </row>
    <row r="4187" spans="1:3" ht="14.25" customHeight="1" x14ac:dyDescent="0.25">
      <c r="A4187" s="319">
        <v>9202</v>
      </c>
      <c r="B4187" s="319" t="s">
        <v>5317</v>
      </c>
      <c r="C4187" s="319" t="s">
        <v>9091</v>
      </c>
    </row>
    <row r="4188" spans="1:3" ht="14.25" customHeight="1" x14ac:dyDescent="0.25">
      <c r="A4188" s="319">
        <v>9203</v>
      </c>
      <c r="B4188" s="319" t="s">
        <v>5318</v>
      </c>
      <c r="C4188" s="319" t="s">
        <v>9091</v>
      </c>
    </row>
    <row r="4189" spans="1:3" ht="14.25" customHeight="1" x14ac:dyDescent="0.25">
      <c r="A4189" s="319">
        <v>9204</v>
      </c>
      <c r="B4189" s="319" t="s">
        <v>5319</v>
      </c>
      <c r="C4189" s="319" t="s">
        <v>9092</v>
      </c>
    </row>
    <row r="4190" spans="1:3" ht="14.25" customHeight="1" x14ac:dyDescent="0.25">
      <c r="A4190" s="319">
        <v>9205</v>
      </c>
      <c r="B4190" s="319" t="s">
        <v>5320</v>
      </c>
      <c r="C4190" s="319" t="s">
        <v>9092</v>
      </c>
    </row>
    <row r="4191" spans="1:3" ht="14.25" customHeight="1" x14ac:dyDescent="0.25">
      <c r="A4191" s="319">
        <v>9206</v>
      </c>
      <c r="B4191" s="319" t="s">
        <v>5267</v>
      </c>
      <c r="C4191" s="319" t="s">
        <v>9920</v>
      </c>
    </row>
    <row r="4192" spans="1:3" ht="14.25" customHeight="1" x14ac:dyDescent="0.25">
      <c r="A4192" s="319">
        <v>9207</v>
      </c>
      <c r="B4192" s="319" t="s">
        <v>5321</v>
      </c>
      <c r="C4192" s="319" t="s">
        <v>9092</v>
      </c>
    </row>
    <row r="4193" spans="1:3" ht="14.25" customHeight="1" x14ac:dyDescent="0.25">
      <c r="A4193" s="319">
        <v>9208</v>
      </c>
      <c r="B4193" s="319" t="s">
        <v>5322</v>
      </c>
      <c r="C4193" s="319" t="s">
        <v>9092</v>
      </c>
    </row>
    <row r="4194" spans="1:3" ht="14.25" customHeight="1" x14ac:dyDescent="0.25">
      <c r="A4194" s="319">
        <v>9209</v>
      </c>
      <c r="B4194" s="319" t="s">
        <v>5323</v>
      </c>
      <c r="C4194" s="319" t="s">
        <v>9090</v>
      </c>
    </row>
    <row r="4195" spans="1:3" ht="14.25" customHeight="1" x14ac:dyDescent="0.25">
      <c r="A4195" s="319">
        <v>9210</v>
      </c>
      <c r="B4195" s="319" t="s">
        <v>5221</v>
      </c>
      <c r="C4195" s="319" t="s">
        <v>9091</v>
      </c>
    </row>
    <row r="4196" spans="1:3" ht="14.25" customHeight="1" x14ac:dyDescent="0.25">
      <c r="A4196" s="319">
        <v>9211</v>
      </c>
      <c r="B4196" s="319" t="s">
        <v>5324</v>
      </c>
      <c r="C4196" s="319" t="s">
        <v>9092</v>
      </c>
    </row>
    <row r="4197" spans="1:3" ht="14.25" customHeight="1" x14ac:dyDescent="0.25">
      <c r="A4197" s="319">
        <v>9212</v>
      </c>
      <c r="B4197" s="319" t="s">
        <v>5325</v>
      </c>
      <c r="C4197" s="319" t="s">
        <v>9090</v>
      </c>
    </row>
    <row r="4198" spans="1:3" ht="14.25" customHeight="1" x14ac:dyDescent="0.25">
      <c r="A4198" s="319">
        <v>9213</v>
      </c>
      <c r="B4198" s="319" t="s">
        <v>5326</v>
      </c>
      <c r="C4198" s="319" t="s">
        <v>9920</v>
      </c>
    </row>
    <row r="4199" spans="1:3" ht="14.25" customHeight="1" x14ac:dyDescent="0.25">
      <c r="A4199" s="319">
        <v>9214</v>
      </c>
      <c r="B4199" s="319" t="s">
        <v>5327</v>
      </c>
      <c r="C4199" s="319" t="s">
        <v>9092</v>
      </c>
    </row>
    <row r="4200" spans="1:3" ht="14.25" customHeight="1" x14ac:dyDescent="0.25">
      <c r="A4200" s="319">
        <v>9215</v>
      </c>
      <c r="B4200" s="319" t="s">
        <v>5328</v>
      </c>
      <c r="C4200" s="319" t="s">
        <v>9090</v>
      </c>
    </row>
    <row r="4201" spans="1:3" ht="14.25" customHeight="1" x14ac:dyDescent="0.25">
      <c r="A4201" s="319">
        <v>9216</v>
      </c>
      <c r="B4201" s="319" t="s">
        <v>5329</v>
      </c>
      <c r="C4201" s="319" t="s">
        <v>9081</v>
      </c>
    </row>
    <row r="4202" spans="1:3" ht="14.25" customHeight="1" x14ac:dyDescent="0.25">
      <c r="A4202" s="319">
        <v>9217</v>
      </c>
      <c r="B4202" s="319" t="s">
        <v>10302</v>
      </c>
      <c r="C4202" s="319" t="s">
        <v>9920</v>
      </c>
    </row>
    <row r="4203" spans="1:3" ht="14.25" customHeight="1" x14ac:dyDescent="0.25">
      <c r="A4203" s="319">
        <v>9218</v>
      </c>
      <c r="B4203" s="319" t="s">
        <v>2498</v>
      </c>
      <c r="C4203" s="319" t="s">
        <v>9090</v>
      </c>
    </row>
    <row r="4204" spans="1:3" ht="14.25" customHeight="1" x14ac:dyDescent="0.25">
      <c r="A4204" s="319">
        <v>9219</v>
      </c>
      <c r="B4204" s="319" t="s">
        <v>10303</v>
      </c>
      <c r="C4204" s="319" t="s">
        <v>9920</v>
      </c>
    </row>
    <row r="4205" spans="1:3" ht="14.25" customHeight="1" x14ac:dyDescent="0.25">
      <c r="A4205" s="319">
        <v>9220</v>
      </c>
      <c r="B4205" s="319" t="s">
        <v>5330</v>
      </c>
      <c r="C4205" s="319" t="s">
        <v>9092</v>
      </c>
    </row>
    <row r="4206" spans="1:3" ht="14.25" customHeight="1" x14ac:dyDescent="0.25">
      <c r="A4206" s="319">
        <v>9221</v>
      </c>
      <c r="B4206" s="319" t="s">
        <v>5331</v>
      </c>
      <c r="C4206" s="319" t="s">
        <v>9087</v>
      </c>
    </row>
    <row r="4207" spans="1:3" ht="14.25" customHeight="1" x14ac:dyDescent="0.25">
      <c r="A4207" s="319">
        <v>9222</v>
      </c>
      <c r="B4207" s="319" t="s">
        <v>3937</v>
      </c>
      <c r="C4207" s="319" t="s">
        <v>9091</v>
      </c>
    </row>
    <row r="4208" spans="1:3" ht="14.25" customHeight="1" x14ac:dyDescent="0.25">
      <c r="A4208" s="319">
        <v>9223</v>
      </c>
      <c r="B4208" s="319" t="s">
        <v>5332</v>
      </c>
      <c r="C4208" s="319" t="s">
        <v>9920</v>
      </c>
    </row>
    <row r="4209" spans="1:3" ht="14.25" customHeight="1" x14ac:dyDescent="0.25">
      <c r="A4209" s="319">
        <v>9224</v>
      </c>
      <c r="B4209" s="319" t="s">
        <v>5333</v>
      </c>
      <c r="C4209" s="319" t="s">
        <v>9092</v>
      </c>
    </row>
    <row r="4210" spans="1:3" ht="14.25" customHeight="1" x14ac:dyDescent="0.25">
      <c r="A4210" s="319">
        <v>9225</v>
      </c>
      <c r="B4210" s="319" t="s">
        <v>5334</v>
      </c>
      <c r="C4210" s="319" t="s">
        <v>9092</v>
      </c>
    </row>
    <row r="4211" spans="1:3" ht="14.25" customHeight="1" x14ac:dyDescent="0.25">
      <c r="A4211" s="319">
        <v>9226</v>
      </c>
      <c r="B4211" s="319" t="s">
        <v>10304</v>
      </c>
      <c r="C4211" s="319" t="s">
        <v>9920</v>
      </c>
    </row>
    <row r="4212" spans="1:3" ht="14.25" customHeight="1" x14ac:dyDescent="0.25">
      <c r="A4212" s="319">
        <v>9227</v>
      </c>
      <c r="B4212" s="319" t="s">
        <v>10305</v>
      </c>
      <c r="C4212" s="319" t="s">
        <v>9920</v>
      </c>
    </row>
    <row r="4213" spans="1:3" ht="14.25" customHeight="1" x14ac:dyDescent="0.25">
      <c r="A4213" s="319">
        <v>9228</v>
      </c>
      <c r="B4213" s="319" t="s">
        <v>5335</v>
      </c>
      <c r="C4213" s="319" t="s">
        <v>9092</v>
      </c>
    </row>
    <row r="4214" spans="1:3" ht="14.25" customHeight="1" x14ac:dyDescent="0.25">
      <c r="A4214" s="319">
        <v>9229</v>
      </c>
      <c r="B4214" s="319" t="s">
        <v>3505</v>
      </c>
      <c r="C4214" s="319" t="s">
        <v>9920</v>
      </c>
    </row>
    <row r="4215" spans="1:3" ht="14.25" customHeight="1" x14ac:dyDescent="0.25">
      <c r="A4215" s="319">
        <v>9230</v>
      </c>
      <c r="B4215" s="319" t="s">
        <v>10306</v>
      </c>
      <c r="C4215" s="319" t="s">
        <v>9920</v>
      </c>
    </row>
    <row r="4216" spans="1:3" ht="14.25" customHeight="1" x14ac:dyDescent="0.25">
      <c r="A4216" s="319">
        <v>9231</v>
      </c>
      <c r="B4216" s="319" t="s">
        <v>10307</v>
      </c>
      <c r="C4216" s="319" t="s">
        <v>9920</v>
      </c>
    </row>
    <row r="4217" spans="1:3" ht="14.25" customHeight="1" x14ac:dyDescent="0.25">
      <c r="A4217" s="319">
        <v>9232</v>
      </c>
      <c r="B4217" s="319" t="s">
        <v>5336</v>
      </c>
      <c r="C4217" s="319" t="s">
        <v>9090</v>
      </c>
    </row>
    <row r="4218" spans="1:3" ht="14.25" customHeight="1" x14ac:dyDescent="0.25">
      <c r="A4218" s="319">
        <v>9233</v>
      </c>
      <c r="B4218" s="319" t="s">
        <v>5195</v>
      </c>
      <c r="C4218" s="319" t="s">
        <v>9091</v>
      </c>
    </row>
    <row r="4219" spans="1:3" ht="14.25" customHeight="1" x14ac:dyDescent="0.25">
      <c r="A4219" s="319">
        <v>9234</v>
      </c>
      <c r="B4219" s="319" t="s">
        <v>5337</v>
      </c>
      <c r="C4219" s="319" t="s">
        <v>9092</v>
      </c>
    </row>
    <row r="4220" spans="1:3" ht="14.25" customHeight="1" x14ac:dyDescent="0.25">
      <c r="A4220" s="319">
        <v>9235</v>
      </c>
      <c r="B4220" s="319" t="s">
        <v>5338</v>
      </c>
      <c r="C4220" s="319" t="s">
        <v>9092</v>
      </c>
    </row>
    <row r="4221" spans="1:3" ht="14.25" customHeight="1" x14ac:dyDescent="0.25">
      <c r="A4221" s="319">
        <v>9236</v>
      </c>
      <c r="B4221" s="319" t="s">
        <v>5339</v>
      </c>
      <c r="C4221" s="319" t="s">
        <v>9092</v>
      </c>
    </row>
    <row r="4222" spans="1:3" ht="14.25" customHeight="1" x14ac:dyDescent="0.25">
      <c r="A4222" s="319">
        <v>9237</v>
      </c>
      <c r="B4222" s="319" t="s">
        <v>3727</v>
      </c>
      <c r="C4222" s="319" t="s">
        <v>9090</v>
      </c>
    </row>
    <row r="4223" spans="1:3" ht="14.25" customHeight="1" x14ac:dyDescent="0.25">
      <c r="A4223" s="319">
        <v>9238</v>
      </c>
      <c r="B4223" s="319" t="s">
        <v>5340</v>
      </c>
      <c r="C4223" s="319" t="s">
        <v>9091</v>
      </c>
    </row>
    <row r="4224" spans="1:3" ht="14.25" customHeight="1" x14ac:dyDescent="0.25">
      <c r="A4224" s="319">
        <v>9239</v>
      </c>
      <c r="B4224" s="319" t="s">
        <v>3402</v>
      </c>
      <c r="C4224" s="319" t="s">
        <v>9920</v>
      </c>
    </row>
    <row r="4225" spans="1:3" ht="14.25" customHeight="1" x14ac:dyDescent="0.25">
      <c r="A4225" s="319">
        <v>9240</v>
      </c>
      <c r="B4225" s="319" t="s">
        <v>230</v>
      </c>
      <c r="C4225" s="319" t="s">
        <v>9091</v>
      </c>
    </row>
    <row r="4226" spans="1:3" ht="14.25" customHeight="1" x14ac:dyDescent="0.25">
      <c r="A4226" s="319">
        <v>9241</v>
      </c>
      <c r="B4226" s="319" t="s">
        <v>5341</v>
      </c>
      <c r="C4226" s="319" t="s">
        <v>9092</v>
      </c>
    </row>
    <row r="4227" spans="1:3" ht="14.25" customHeight="1" x14ac:dyDescent="0.25">
      <c r="A4227" s="319">
        <v>9242</v>
      </c>
      <c r="B4227" s="319" t="s">
        <v>5342</v>
      </c>
      <c r="C4227" s="319" t="s">
        <v>9092</v>
      </c>
    </row>
    <row r="4228" spans="1:3" ht="14.25" customHeight="1" x14ac:dyDescent="0.25">
      <c r="A4228" s="319">
        <v>9243</v>
      </c>
      <c r="B4228" s="319" t="s">
        <v>5343</v>
      </c>
      <c r="C4228" s="319" t="s">
        <v>9092</v>
      </c>
    </row>
    <row r="4229" spans="1:3" ht="14.25" customHeight="1" x14ac:dyDescent="0.25">
      <c r="A4229" s="319">
        <v>9244</v>
      </c>
      <c r="B4229" s="319" t="s">
        <v>3354</v>
      </c>
      <c r="C4229" s="319" t="s">
        <v>9920</v>
      </c>
    </row>
    <row r="4230" spans="1:3" ht="14.25" customHeight="1" x14ac:dyDescent="0.25">
      <c r="A4230" s="319">
        <v>9245</v>
      </c>
      <c r="B4230" s="319" t="s">
        <v>5344</v>
      </c>
      <c r="C4230" s="319" t="s">
        <v>9090</v>
      </c>
    </row>
    <row r="4231" spans="1:3" ht="14.25" customHeight="1" x14ac:dyDescent="0.25">
      <c r="A4231" s="319">
        <v>9246</v>
      </c>
      <c r="B4231" s="319" t="s">
        <v>5345</v>
      </c>
      <c r="C4231" s="319" t="s">
        <v>9092</v>
      </c>
    </row>
    <row r="4232" spans="1:3" ht="14.25" customHeight="1" x14ac:dyDescent="0.25">
      <c r="A4232" s="319">
        <v>9247</v>
      </c>
      <c r="B4232" s="319" t="s">
        <v>5346</v>
      </c>
      <c r="C4232" s="319" t="s">
        <v>9092</v>
      </c>
    </row>
    <row r="4233" spans="1:3" ht="14.25" customHeight="1" x14ac:dyDescent="0.25">
      <c r="A4233" s="319">
        <v>9248</v>
      </c>
      <c r="B4233" s="319" t="s">
        <v>3698</v>
      </c>
      <c r="C4233" s="319" t="s">
        <v>9090</v>
      </c>
    </row>
    <row r="4234" spans="1:3" ht="14.25" customHeight="1" x14ac:dyDescent="0.25">
      <c r="A4234" s="319">
        <v>9249</v>
      </c>
      <c r="B4234" s="319" t="s">
        <v>5347</v>
      </c>
      <c r="C4234" s="319" t="s">
        <v>9092</v>
      </c>
    </row>
    <row r="4235" spans="1:3" ht="14.25" customHeight="1" x14ac:dyDescent="0.25">
      <c r="A4235" s="319">
        <v>9250</v>
      </c>
      <c r="B4235" s="319" t="s">
        <v>5348</v>
      </c>
      <c r="C4235" s="319" t="s">
        <v>9090</v>
      </c>
    </row>
    <row r="4236" spans="1:3" ht="14.25" customHeight="1" x14ac:dyDescent="0.25">
      <c r="A4236" s="319">
        <v>9251</v>
      </c>
      <c r="B4236" s="319" t="s">
        <v>5349</v>
      </c>
      <c r="C4236" s="319" t="s">
        <v>9092</v>
      </c>
    </row>
    <row r="4237" spans="1:3" ht="14.25" customHeight="1" x14ac:dyDescent="0.25">
      <c r="A4237" s="319">
        <v>9252</v>
      </c>
      <c r="B4237" s="319" t="s">
        <v>5350</v>
      </c>
      <c r="C4237" s="319" t="s">
        <v>9092</v>
      </c>
    </row>
    <row r="4238" spans="1:3" ht="14.25" customHeight="1" x14ac:dyDescent="0.25">
      <c r="A4238" s="319">
        <v>9253</v>
      </c>
      <c r="B4238" s="319" t="s">
        <v>10308</v>
      </c>
      <c r="C4238" s="319" t="s">
        <v>9920</v>
      </c>
    </row>
    <row r="4239" spans="1:3" ht="14.25" customHeight="1" x14ac:dyDescent="0.25">
      <c r="A4239" s="319">
        <v>9254</v>
      </c>
      <c r="B4239" s="319" t="s">
        <v>5351</v>
      </c>
      <c r="C4239" s="319" t="s">
        <v>9081</v>
      </c>
    </row>
    <row r="4240" spans="1:3" ht="14.25" customHeight="1" x14ac:dyDescent="0.25">
      <c r="A4240" s="319">
        <v>9255</v>
      </c>
      <c r="B4240" s="319" t="s">
        <v>5352</v>
      </c>
      <c r="C4240" s="319" t="s">
        <v>9092</v>
      </c>
    </row>
    <row r="4241" spans="1:3" ht="14.25" customHeight="1" x14ac:dyDescent="0.25">
      <c r="A4241" s="319">
        <v>9256</v>
      </c>
      <c r="B4241" s="319" t="s">
        <v>5353</v>
      </c>
      <c r="C4241" s="319" t="s">
        <v>9091</v>
      </c>
    </row>
    <row r="4242" spans="1:3" ht="14.25" customHeight="1" x14ac:dyDescent="0.25">
      <c r="A4242" s="319">
        <v>9257</v>
      </c>
      <c r="B4242" s="319" t="s">
        <v>4633</v>
      </c>
      <c r="C4242" s="319" t="s">
        <v>9090</v>
      </c>
    </row>
    <row r="4243" spans="1:3" ht="14.25" customHeight="1" x14ac:dyDescent="0.25">
      <c r="A4243" s="319">
        <v>9258</v>
      </c>
      <c r="B4243" s="319" t="s">
        <v>4601</v>
      </c>
      <c r="C4243" s="319" t="s">
        <v>9920</v>
      </c>
    </row>
    <row r="4244" spans="1:3" ht="14.25" customHeight="1" x14ac:dyDescent="0.25">
      <c r="A4244" s="319">
        <v>9259</v>
      </c>
      <c r="B4244" s="319" t="s">
        <v>5354</v>
      </c>
      <c r="C4244" s="319" t="s">
        <v>9092</v>
      </c>
    </row>
    <row r="4245" spans="1:3" ht="14.25" customHeight="1" x14ac:dyDescent="0.25">
      <c r="A4245" s="319">
        <v>9260</v>
      </c>
      <c r="B4245" s="319" t="s">
        <v>2934</v>
      </c>
      <c r="C4245" s="319" t="s">
        <v>9920</v>
      </c>
    </row>
    <row r="4246" spans="1:3" ht="14.25" customHeight="1" x14ac:dyDescent="0.25">
      <c r="A4246" s="319">
        <v>9261</v>
      </c>
      <c r="B4246" s="319" t="s">
        <v>5355</v>
      </c>
      <c r="C4246" s="319" t="s">
        <v>9091</v>
      </c>
    </row>
    <row r="4247" spans="1:3" ht="14.25" customHeight="1" x14ac:dyDescent="0.25">
      <c r="A4247" s="319">
        <v>9262</v>
      </c>
      <c r="B4247" s="319" t="s">
        <v>5356</v>
      </c>
      <c r="C4247" s="319" t="s">
        <v>9090</v>
      </c>
    </row>
    <row r="4248" spans="1:3" ht="14.25" customHeight="1" x14ac:dyDescent="0.25">
      <c r="A4248" s="319">
        <v>9263</v>
      </c>
      <c r="B4248" s="319" t="s">
        <v>5357</v>
      </c>
      <c r="C4248" s="319" t="s">
        <v>9090</v>
      </c>
    </row>
    <row r="4249" spans="1:3" ht="14.25" customHeight="1" x14ac:dyDescent="0.25">
      <c r="A4249" s="319">
        <v>9264</v>
      </c>
      <c r="B4249" s="319" t="s">
        <v>5358</v>
      </c>
      <c r="C4249" s="319" t="s">
        <v>9091</v>
      </c>
    </row>
    <row r="4250" spans="1:3" ht="14.25" customHeight="1" x14ac:dyDescent="0.25">
      <c r="A4250" s="319">
        <v>9265</v>
      </c>
      <c r="B4250" s="319" t="s">
        <v>4685</v>
      </c>
      <c r="C4250" s="319" t="s">
        <v>9092</v>
      </c>
    </row>
    <row r="4251" spans="1:3" ht="14.25" customHeight="1" x14ac:dyDescent="0.25">
      <c r="A4251" s="319">
        <v>9266</v>
      </c>
      <c r="B4251" s="319" t="s">
        <v>5359</v>
      </c>
      <c r="C4251" s="319" t="s">
        <v>9092</v>
      </c>
    </row>
    <row r="4252" spans="1:3" ht="14.25" customHeight="1" x14ac:dyDescent="0.25">
      <c r="A4252" s="319">
        <v>9267</v>
      </c>
      <c r="B4252" s="319" t="s">
        <v>5360</v>
      </c>
      <c r="C4252" s="319" t="s">
        <v>9092</v>
      </c>
    </row>
    <row r="4253" spans="1:3" ht="14.25" customHeight="1" x14ac:dyDescent="0.25">
      <c r="A4253" s="319">
        <v>9268</v>
      </c>
      <c r="B4253" s="319" t="s">
        <v>5361</v>
      </c>
      <c r="C4253" s="319" t="s">
        <v>9091</v>
      </c>
    </row>
    <row r="4254" spans="1:3" ht="14.25" customHeight="1" x14ac:dyDescent="0.25">
      <c r="A4254" s="319">
        <v>9270</v>
      </c>
      <c r="B4254" s="319" t="s">
        <v>10309</v>
      </c>
      <c r="C4254" s="319" t="s">
        <v>9920</v>
      </c>
    </row>
    <row r="4255" spans="1:3" ht="14.25" customHeight="1" x14ac:dyDescent="0.25">
      <c r="A4255" s="319">
        <v>9271</v>
      </c>
      <c r="B4255" s="319" t="s">
        <v>5362</v>
      </c>
      <c r="C4255" s="319" t="s">
        <v>9092</v>
      </c>
    </row>
    <row r="4256" spans="1:3" ht="14.25" customHeight="1" x14ac:dyDescent="0.25">
      <c r="A4256" s="319">
        <v>9272</v>
      </c>
      <c r="B4256" s="319" t="s">
        <v>10310</v>
      </c>
      <c r="C4256" s="319" t="s">
        <v>9920</v>
      </c>
    </row>
    <row r="4257" spans="1:3" ht="14.25" customHeight="1" x14ac:dyDescent="0.25">
      <c r="A4257" s="319">
        <v>9273</v>
      </c>
      <c r="B4257" s="319" t="s">
        <v>5363</v>
      </c>
      <c r="C4257" s="319" t="s">
        <v>9091</v>
      </c>
    </row>
    <row r="4258" spans="1:3" ht="14.25" customHeight="1" x14ac:dyDescent="0.25">
      <c r="A4258" s="319">
        <v>9274</v>
      </c>
      <c r="B4258" s="319" t="s">
        <v>10311</v>
      </c>
      <c r="C4258" s="319" t="s">
        <v>9920</v>
      </c>
    </row>
    <row r="4259" spans="1:3" ht="14.25" customHeight="1" x14ac:dyDescent="0.25">
      <c r="A4259" s="319">
        <v>9275</v>
      </c>
      <c r="B4259" s="319" t="s">
        <v>5364</v>
      </c>
      <c r="C4259" s="319" t="s">
        <v>9092</v>
      </c>
    </row>
    <row r="4260" spans="1:3" ht="14.25" customHeight="1" x14ac:dyDescent="0.25">
      <c r="A4260" s="319">
        <v>9276</v>
      </c>
      <c r="B4260" s="319" t="s">
        <v>5365</v>
      </c>
      <c r="C4260" s="319" t="s">
        <v>9092</v>
      </c>
    </row>
    <row r="4261" spans="1:3" ht="14.25" customHeight="1" x14ac:dyDescent="0.25">
      <c r="A4261" s="319">
        <v>9277</v>
      </c>
      <c r="B4261" s="319" t="s">
        <v>5366</v>
      </c>
      <c r="C4261" s="319" t="s">
        <v>9090</v>
      </c>
    </row>
    <row r="4262" spans="1:3" ht="14.25" customHeight="1" x14ac:dyDescent="0.25">
      <c r="A4262" s="319">
        <v>9278</v>
      </c>
      <c r="B4262" s="319" t="s">
        <v>10312</v>
      </c>
      <c r="C4262" s="319" t="s">
        <v>9920</v>
      </c>
    </row>
    <row r="4263" spans="1:3" ht="14.25" customHeight="1" x14ac:dyDescent="0.25">
      <c r="A4263" s="319">
        <v>9279</v>
      </c>
      <c r="B4263" s="319" t="s">
        <v>5367</v>
      </c>
      <c r="C4263" s="319" t="s">
        <v>9090</v>
      </c>
    </row>
    <row r="4264" spans="1:3" ht="14.25" customHeight="1" x14ac:dyDescent="0.25">
      <c r="A4264" s="319">
        <v>9280</v>
      </c>
      <c r="B4264" s="319" t="s">
        <v>5368</v>
      </c>
      <c r="C4264" s="319" t="s">
        <v>9092</v>
      </c>
    </row>
    <row r="4265" spans="1:3" ht="14.25" customHeight="1" x14ac:dyDescent="0.25">
      <c r="A4265" s="319">
        <v>9281</v>
      </c>
      <c r="B4265" s="319" t="s">
        <v>3932</v>
      </c>
      <c r="C4265" s="319" t="s">
        <v>9106</v>
      </c>
    </row>
    <row r="4266" spans="1:3" ht="14.25" customHeight="1" x14ac:dyDescent="0.25">
      <c r="A4266" s="319">
        <v>9282</v>
      </c>
      <c r="B4266" s="319" t="s">
        <v>5369</v>
      </c>
      <c r="C4266" s="319" t="s">
        <v>9092</v>
      </c>
    </row>
    <row r="4267" spans="1:3" ht="14.25" customHeight="1" x14ac:dyDescent="0.25">
      <c r="A4267" s="319">
        <v>9284</v>
      </c>
      <c r="B4267" s="319" t="s">
        <v>4358</v>
      </c>
      <c r="C4267" s="319" t="s">
        <v>9920</v>
      </c>
    </row>
    <row r="4268" spans="1:3" ht="14.25" customHeight="1" x14ac:dyDescent="0.25">
      <c r="A4268" s="319">
        <v>9285</v>
      </c>
      <c r="B4268" s="319" t="s">
        <v>3363</v>
      </c>
      <c r="C4268" s="319" t="s">
        <v>9091</v>
      </c>
    </row>
    <row r="4269" spans="1:3" ht="14.25" customHeight="1" x14ac:dyDescent="0.25">
      <c r="A4269" s="319">
        <v>9286</v>
      </c>
      <c r="B4269" s="319" t="s">
        <v>5370</v>
      </c>
      <c r="C4269" s="319" t="s">
        <v>9092</v>
      </c>
    </row>
    <row r="4270" spans="1:3" ht="14.25" customHeight="1" x14ac:dyDescent="0.25">
      <c r="A4270" s="319">
        <v>9287</v>
      </c>
      <c r="B4270" s="319" t="s">
        <v>5371</v>
      </c>
      <c r="C4270" s="319" t="s">
        <v>9091</v>
      </c>
    </row>
    <row r="4271" spans="1:3" ht="14.25" customHeight="1" x14ac:dyDescent="0.25">
      <c r="A4271" s="319">
        <v>9288</v>
      </c>
      <c r="B4271" s="319" t="s">
        <v>3458</v>
      </c>
      <c r="C4271" s="319" t="s">
        <v>9092</v>
      </c>
    </row>
    <row r="4272" spans="1:3" ht="14.25" customHeight="1" x14ac:dyDescent="0.25">
      <c r="A4272" s="319">
        <v>9289</v>
      </c>
      <c r="B4272" s="319" t="s">
        <v>5372</v>
      </c>
      <c r="C4272" s="319" t="s">
        <v>9081</v>
      </c>
    </row>
    <row r="4273" spans="1:3" ht="14.25" customHeight="1" x14ac:dyDescent="0.25">
      <c r="A4273" s="319">
        <v>9290</v>
      </c>
      <c r="B4273" s="319" t="s">
        <v>10313</v>
      </c>
      <c r="C4273" s="319" t="s">
        <v>9920</v>
      </c>
    </row>
    <row r="4274" spans="1:3" ht="14.25" customHeight="1" x14ac:dyDescent="0.25">
      <c r="A4274" s="319">
        <v>9292</v>
      </c>
      <c r="B4274" s="319" t="s">
        <v>5373</v>
      </c>
      <c r="C4274" s="319" t="s">
        <v>9092</v>
      </c>
    </row>
    <row r="4275" spans="1:3" ht="14.25" customHeight="1" x14ac:dyDescent="0.25">
      <c r="A4275" s="319">
        <v>9293</v>
      </c>
      <c r="B4275" s="319" t="s">
        <v>4697</v>
      </c>
      <c r="C4275" s="319" t="s">
        <v>9081</v>
      </c>
    </row>
    <row r="4276" spans="1:3" ht="14.25" customHeight="1" x14ac:dyDescent="0.25">
      <c r="A4276" s="319">
        <v>9294</v>
      </c>
      <c r="B4276" s="319" t="s">
        <v>4697</v>
      </c>
      <c r="C4276" s="319" t="s">
        <v>9081</v>
      </c>
    </row>
    <row r="4277" spans="1:3" ht="14.25" customHeight="1" x14ac:dyDescent="0.25">
      <c r="A4277" s="319">
        <v>9295</v>
      </c>
      <c r="B4277" s="319" t="s">
        <v>5374</v>
      </c>
      <c r="C4277" s="319" t="s">
        <v>9092</v>
      </c>
    </row>
    <row r="4278" spans="1:3" ht="14.25" customHeight="1" x14ac:dyDescent="0.25">
      <c r="A4278" s="319">
        <v>9296</v>
      </c>
      <c r="B4278" s="319" t="s">
        <v>4636</v>
      </c>
      <c r="C4278" s="319" t="s">
        <v>9092</v>
      </c>
    </row>
    <row r="4279" spans="1:3" ht="14.25" customHeight="1" x14ac:dyDescent="0.25">
      <c r="A4279" s="319">
        <v>9298</v>
      </c>
      <c r="B4279" s="319" t="s">
        <v>5360</v>
      </c>
      <c r="C4279" s="319" t="s">
        <v>9920</v>
      </c>
    </row>
    <row r="4280" spans="1:3" ht="14.25" customHeight="1" x14ac:dyDescent="0.25">
      <c r="A4280" s="319">
        <v>9299</v>
      </c>
      <c r="B4280" s="319" t="s">
        <v>5375</v>
      </c>
      <c r="C4280" s="319" t="s">
        <v>9920</v>
      </c>
    </row>
    <row r="4281" spans="1:3" ht="14.25" customHeight="1" x14ac:dyDescent="0.25">
      <c r="A4281" s="319">
        <v>9300</v>
      </c>
      <c r="B4281" s="319" t="s">
        <v>10314</v>
      </c>
      <c r="C4281" s="319" t="s">
        <v>9920</v>
      </c>
    </row>
    <row r="4282" spans="1:3" ht="14.25" customHeight="1" x14ac:dyDescent="0.25">
      <c r="A4282" s="319">
        <v>9301</v>
      </c>
      <c r="B4282" s="319" t="s">
        <v>5376</v>
      </c>
      <c r="C4282" s="319" t="s">
        <v>9091</v>
      </c>
    </row>
    <row r="4283" spans="1:3" ht="14.25" customHeight="1" x14ac:dyDescent="0.25">
      <c r="A4283" s="319">
        <v>9302</v>
      </c>
      <c r="B4283" s="319" t="s">
        <v>10315</v>
      </c>
      <c r="C4283" s="319" t="s">
        <v>9920</v>
      </c>
    </row>
    <row r="4284" spans="1:3" ht="14.25" customHeight="1" x14ac:dyDescent="0.25">
      <c r="A4284" s="319">
        <v>9303</v>
      </c>
      <c r="B4284" s="319" t="s">
        <v>10316</v>
      </c>
      <c r="C4284" s="319" t="s">
        <v>9920</v>
      </c>
    </row>
    <row r="4285" spans="1:3" ht="14.25" customHeight="1" x14ac:dyDescent="0.25">
      <c r="A4285" s="319">
        <v>9304</v>
      </c>
      <c r="B4285" s="319" t="s">
        <v>5377</v>
      </c>
      <c r="C4285" s="319" t="s">
        <v>9092</v>
      </c>
    </row>
    <row r="4286" spans="1:3" ht="14.25" customHeight="1" x14ac:dyDescent="0.25">
      <c r="A4286" s="319">
        <v>9305</v>
      </c>
      <c r="B4286" s="319" t="s">
        <v>10317</v>
      </c>
      <c r="C4286" s="319" t="s">
        <v>9920</v>
      </c>
    </row>
    <row r="4287" spans="1:3" ht="14.25" customHeight="1" x14ac:dyDescent="0.25">
      <c r="A4287" s="319">
        <v>9306</v>
      </c>
      <c r="B4287" s="319" t="s">
        <v>5378</v>
      </c>
      <c r="C4287" s="319" t="s">
        <v>9091</v>
      </c>
    </row>
    <row r="4288" spans="1:3" ht="14.25" customHeight="1" x14ac:dyDescent="0.25">
      <c r="A4288" s="319">
        <v>9307</v>
      </c>
      <c r="B4288" s="319" t="s">
        <v>3785</v>
      </c>
      <c r="C4288" s="319" t="s">
        <v>9090</v>
      </c>
    </row>
    <row r="4289" spans="1:3" ht="14.25" customHeight="1" x14ac:dyDescent="0.25">
      <c r="A4289" s="319">
        <v>9308</v>
      </c>
      <c r="B4289" s="319" t="s">
        <v>10318</v>
      </c>
      <c r="C4289" s="319" t="s">
        <v>9920</v>
      </c>
    </row>
    <row r="4290" spans="1:3" ht="14.25" customHeight="1" x14ac:dyDescent="0.25">
      <c r="A4290" s="319">
        <v>9309</v>
      </c>
      <c r="B4290" s="319" t="s">
        <v>5379</v>
      </c>
      <c r="C4290" s="319" t="s">
        <v>9092</v>
      </c>
    </row>
    <row r="4291" spans="1:3" ht="14.25" customHeight="1" x14ac:dyDescent="0.25">
      <c r="A4291" s="319">
        <v>9312</v>
      </c>
      <c r="B4291" s="319" t="s">
        <v>5380</v>
      </c>
      <c r="C4291" s="319" t="s">
        <v>9092</v>
      </c>
    </row>
    <row r="4292" spans="1:3" ht="14.25" customHeight="1" x14ac:dyDescent="0.25">
      <c r="A4292" s="319">
        <v>9313</v>
      </c>
      <c r="B4292" s="319" t="s">
        <v>5381</v>
      </c>
      <c r="C4292" s="319" t="s">
        <v>9091</v>
      </c>
    </row>
    <row r="4293" spans="1:3" ht="14.25" customHeight="1" x14ac:dyDescent="0.25">
      <c r="A4293" s="319">
        <v>9314</v>
      </c>
      <c r="B4293" s="319" t="s">
        <v>5382</v>
      </c>
      <c r="C4293" s="319" t="s">
        <v>9091</v>
      </c>
    </row>
    <row r="4294" spans="1:3" ht="14.25" customHeight="1" x14ac:dyDescent="0.25">
      <c r="A4294" s="319">
        <v>9315</v>
      </c>
      <c r="B4294" s="319" t="s">
        <v>5383</v>
      </c>
      <c r="C4294" s="319" t="s">
        <v>9092</v>
      </c>
    </row>
    <row r="4295" spans="1:3" ht="14.25" customHeight="1" x14ac:dyDescent="0.25">
      <c r="A4295" s="319">
        <v>9316</v>
      </c>
      <c r="B4295" s="319" t="s">
        <v>5384</v>
      </c>
      <c r="C4295" s="319" t="s">
        <v>9092</v>
      </c>
    </row>
    <row r="4296" spans="1:3" ht="14.25" customHeight="1" x14ac:dyDescent="0.25">
      <c r="A4296" s="319">
        <v>9317</v>
      </c>
      <c r="B4296" s="319" t="s">
        <v>5385</v>
      </c>
      <c r="C4296" s="319" t="s">
        <v>9092</v>
      </c>
    </row>
    <row r="4297" spans="1:3" ht="14.25" customHeight="1" x14ac:dyDescent="0.25">
      <c r="A4297" s="319">
        <v>9319</v>
      </c>
      <c r="B4297" s="319" t="s">
        <v>10319</v>
      </c>
      <c r="C4297" s="319" t="s">
        <v>9920</v>
      </c>
    </row>
    <row r="4298" spans="1:3" ht="14.25" customHeight="1" x14ac:dyDescent="0.25">
      <c r="A4298" s="319">
        <v>9320</v>
      </c>
      <c r="B4298" s="319" t="s">
        <v>4521</v>
      </c>
      <c r="C4298" s="319" t="s">
        <v>9092</v>
      </c>
    </row>
    <row r="4299" spans="1:3" ht="14.25" customHeight="1" x14ac:dyDescent="0.25">
      <c r="A4299" s="319">
        <v>9321</v>
      </c>
      <c r="B4299" s="319" t="s">
        <v>10320</v>
      </c>
      <c r="C4299" s="319" t="s">
        <v>9920</v>
      </c>
    </row>
    <row r="4300" spans="1:3" ht="14.25" customHeight="1" x14ac:dyDescent="0.25">
      <c r="A4300" s="319">
        <v>9322</v>
      </c>
      <c r="B4300" s="319" t="s">
        <v>5386</v>
      </c>
      <c r="C4300" s="319" t="s">
        <v>9092</v>
      </c>
    </row>
    <row r="4301" spans="1:3" ht="14.25" customHeight="1" x14ac:dyDescent="0.25">
      <c r="A4301" s="319">
        <v>9323</v>
      </c>
      <c r="B4301" s="319" t="s">
        <v>5387</v>
      </c>
      <c r="C4301" s="319" t="s">
        <v>9091</v>
      </c>
    </row>
    <row r="4302" spans="1:3" ht="14.25" customHeight="1" x14ac:dyDescent="0.25">
      <c r="A4302" s="319">
        <v>9325</v>
      </c>
      <c r="B4302" s="319" t="s">
        <v>3855</v>
      </c>
      <c r="C4302" s="319" t="s">
        <v>9092</v>
      </c>
    </row>
    <row r="4303" spans="1:3" ht="14.25" customHeight="1" x14ac:dyDescent="0.25">
      <c r="A4303" s="319">
        <v>9326</v>
      </c>
      <c r="B4303" s="319" t="s">
        <v>5388</v>
      </c>
      <c r="C4303" s="319" t="s">
        <v>9092</v>
      </c>
    </row>
    <row r="4304" spans="1:3" ht="14.25" customHeight="1" x14ac:dyDescent="0.25">
      <c r="A4304" s="319">
        <v>9327</v>
      </c>
      <c r="B4304" s="319" t="s">
        <v>5389</v>
      </c>
      <c r="C4304" s="319" t="s">
        <v>9092</v>
      </c>
    </row>
    <row r="4305" spans="1:3" ht="14.25" customHeight="1" x14ac:dyDescent="0.25">
      <c r="A4305" s="319">
        <v>9328</v>
      </c>
      <c r="B4305" s="319" t="s">
        <v>5344</v>
      </c>
      <c r="C4305" s="319" t="s">
        <v>9091</v>
      </c>
    </row>
    <row r="4306" spans="1:3" ht="14.25" customHeight="1" x14ac:dyDescent="0.25">
      <c r="A4306" s="319">
        <v>9329</v>
      </c>
      <c r="B4306" s="319" t="s">
        <v>5344</v>
      </c>
      <c r="C4306" s="319" t="s">
        <v>9091</v>
      </c>
    </row>
    <row r="4307" spans="1:3" ht="14.25" customHeight="1" x14ac:dyDescent="0.25">
      <c r="A4307" s="319">
        <v>9330</v>
      </c>
      <c r="B4307" s="319" t="s">
        <v>5317</v>
      </c>
      <c r="C4307" s="319" t="s">
        <v>9091</v>
      </c>
    </row>
    <row r="4308" spans="1:3" ht="14.25" customHeight="1" x14ac:dyDescent="0.25">
      <c r="A4308" s="319">
        <v>9331</v>
      </c>
      <c r="B4308" s="319" t="s">
        <v>5390</v>
      </c>
      <c r="C4308" s="319" t="s">
        <v>9090</v>
      </c>
    </row>
    <row r="4309" spans="1:3" ht="14.25" customHeight="1" x14ac:dyDescent="0.25">
      <c r="A4309" s="319">
        <v>9332</v>
      </c>
      <c r="B4309" s="319" t="s">
        <v>5254</v>
      </c>
      <c r="C4309" s="319" t="s">
        <v>9920</v>
      </c>
    </row>
    <row r="4310" spans="1:3" ht="14.25" customHeight="1" x14ac:dyDescent="0.25">
      <c r="A4310" s="319">
        <v>9333</v>
      </c>
      <c r="B4310" s="319" t="s">
        <v>5391</v>
      </c>
      <c r="C4310" s="319" t="s">
        <v>9091</v>
      </c>
    </row>
    <row r="4311" spans="1:3" ht="14.25" customHeight="1" x14ac:dyDescent="0.25">
      <c r="A4311" s="319">
        <v>9334</v>
      </c>
      <c r="B4311" s="319" t="s">
        <v>10321</v>
      </c>
      <c r="C4311" s="319" t="s">
        <v>9920</v>
      </c>
    </row>
    <row r="4312" spans="1:3" ht="14.25" customHeight="1" x14ac:dyDescent="0.25">
      <c r="A4312" s="319">
        <v>9337</v>
      </c>
      <c r="B4312" s="319" t="s">
        <v>4958</v>
      </c>
      <c r="C4312" s="319" t="s">
        <v>9081</v>
      </c>
    </row>
    <row r="4313" spans="1:3" ht="14.25" customHeight="1" x14ac:dyDescent="0.25">
      <c r="A4313" s="319">
        <v>9338</v>
      </c>
      <c r="B4313" s="319" t="s">
        <v>5392</v>
      </c>
      <c r="C4313" s="319" t="s">
        <v>9092</v>
      </c>
    </row>
    <row r="4314" spans="1:3" ht="14.25" customHeight="1" x14ac:dyDescent="0.25">
      <c r="A4314" s="319">
        <v>9339</v>
      </c>
      <c r="B4314" s="319" t="s">
        <v>5393</v>
      </c>
      <c r="C4314" s="319" t="s">
        <v>9092</v>
      </c>
    </row>
    <row r="4315" spans="1:3" ht="14.25" customHeight="1" x14ac:dyDescent="0.25">
      <c r="A4315" s="319">
        <v>9340</v>
      </c>
      <c r="B4315" s="319" t="s">
        <v>5394</v>
      </c>
      <c r="C4315" s="319" t="s">
        <v>9092</v>
      </c>
    </row>
    <row r="4316" spans="1:3" ht="14.25" customHeight="1" x14ac:dyDescent="0.25">
      <c r="A4316" s="319">
        <v>9341</v>
      </c>
      <c r="B4316" s="319" t="s">
        <v>5395</v>
      </c>
      <c r="C4316" s="319" t="s">
        <v>9092</v>
      </c>
    </row>
    <row r="4317" spans="1:3" ht="14.25" customHeight="1" x14ac:dyDescent="0.25">
      <c r="A4317" s="319">
        <v>9342</v>
      </c>
      <c r="B4317" s="319" t="s">
        <v>10322</v>
      </c>
      <c r="C4317" s="319" t="s">
        <v>9920</v>
      </c>
    </row>
    <row r="4318" spans="1:3" ht="14.25" customHeight="1" x14ac:dyDescent="0.25">
      <c r="A4318" s="319">
        <v>9343</v>
      </c>
      <c r="B4318" s="319" t="s">
        <v>5396</v>
      </c>
      <c r="C4318" s="319" t="s">
        <v>9092</v>
      </c>
    </row>
    <row r="4319" spans="1:3" ht="14.25" customHeight="1" x14ac:dyDescent="0.25">
      <c r="A4319" s="319">
        <v>9344</v>
      </c>
      <c r="B4319" s="319" t="s">
        <v>4965</v>
      </c>
      <c r="C4319" s="319" t="s">
        <v>9920</v>
      </c>
    </row>
    <row r="4320" spans="1:3" ht="14.25" customHeight="1" x14ac:dyDescent="0.25">
      <c r="A4320" s="319">
        <v>9345</v>
      </c>
      <c r="B4320" s="319" t="s">
        <v>5397</v>
      </c>
      <c r="C4320" s="319" t="s">
        <v>9092</v>
      </c>
    </row>
    <row r="4321" spans="1:3" ht="14.25" customHeight="1" x14ac:dyDescent="0.25">
      <c r="A4321" s="319">
        <v>9346</v>
      </c>
      <c r="B4321" s="319" t="s">
        <v>5398</v>
      </c>
      <c r="C4321" s="319" t="s">
        <v>9091</v>
      </c>
    </row>
    <row r="4322" spans="1:3" ht="14.25" customHeight="1" x14ac:dyDescent="0.25">
      <c r="A4322" s="319">
        <v>9347</v>
      </c>
      <c r="B4322" s="319" t="s">
        <v>5399</v>
      </c>
      <c r="C4322" s="319" t="s">
        <v>9091</v>
      </c>
    </row>
    <row r="4323" spans="1:3" ht="14.25" customHeight="1" x14ac:dyDescent="0.25">
      <c r="A4323" s="319">
        <v>9348</v>
      </c>
      <c r="B4323" s="319" t="s">
        <v>5400</v>
      </c>
      <c r="C4323" s="319" t="s">
        <v>9091</v>
      </c>
    </row>
    <row r="4324" spans="1:3" ht="14.25" customHeight="1" x14ac:dyDescent="0.25">
      <c r="A4324" s="319">
        <v>9349</v>
      </c>
      <c r="B4324" s="319" t="s">
        <v>2315</v>
      </c>
      <c r="C4324" s="319" t="s">
        <v>9091</v>
      </c>
    </row>
    <row r="4325" spans="1:3" ht="14.25" customHeight="1" x14ac:dyDescent="0.25">
      <c r="A4325" s="319">
        <v>9350</v>
      </c>
      <c r="B4325" s="319" t="s">
        <v>4507</v>
      </c>
      <c r="C4325" s="319" t="s">
        <v>9092</v>
      </c>
    </row>
    <row r="4326" spans="1:3" ht="14.25" customHeight="1" x14ac:dyDescent="0.25">
      <c r="A4326" s="319">
        <v>9351</v>
      </c>
      <c r="B4326" s="319" t="s">
        <v>4798</v>
      </c>
      <c r="C4326" s="319" t="s">
        <v>9092</v>
      </c>
    </row>
    <row r="4327" spans="1:3" ht="14.25" customHeight="1" x14ac:dyDescent="0.25">
      <c r="A4327" s="319">
        <v>9352</v>
      </c>
      <c r="B4327" s="319" t="s">
        <v>5401</v>
      </c>
      <c r="C4327" s="319" t="s">
        <v>9091</v>
      </c>
    </row>
    <row r="4328" spans="1:3" ht="14.25" customHeight="1" x14ac:dyDescent="0.25">
      <c r="A4328" s="319">
        <v>9353</v>
      </c>
      <c r="B4328" s="319" t="s">
        <v>5402</v>
      </c>
      <c r="C4328" s="319" t="s">
        <v>9092</v>
      </c>
    </row>
    <row r="4329" spans="1:3" ht="14.25" customHeight="1" x14ac:dyDescent="0.25">
      <c r="A4329" s="319">
        <v>9354</v>
      </c>
      <c r="B4329" s="319" t="s">
        <v>5403</v>
      </c>
      <c r="C4329" s="319" t="s">
        <v>9092</v>
      </c>
    </row>
    <row r="4330" spans="1:3" ht="14.25" customHeight="1" x14ac:dyDescent="0.25">
      <c r="A4330" s="319">
        <v>9356</v>
      </c>
      <c r="B4330" s="319" t="s">
        <v>5404</v>
      </c>
      <c r="C4330" s="319" t="s">
        <v>9091</v>
      </c>
    </row>
    <row r="4331" spans="1:3" ht="14.25" customHeight="1" x14ac:dyDescent="0.25">
      <c r="A4331" s="319">
        <v>9358</v>
      </c>
      <c r="B4331" s="319" t="s">
        <v>10323</v>
      </c>
      <c r="C4331" s="319" t="s">
        <v>9090</v>
      </c>
    </row>
    <row r="4332" spans="1:3" ht="14.25" customHeight="1" x14ac:dyDescent="0.25">
      <c r="A4332" s="319">
        <v>9359</v>
      </c>
      <c r="B4332" s="319" t="s">
        <v>3818</v>
      </c>
      <c r="C4332" s="319" t="s">
        <v>9092</v>
      </c>
    </row>
    <row r="4333" spans="1:3" ht="14.25" customHeight="1" x14ac:dyDescent="0.25">
      <c r="A4333" s="319">
        <v>9360</v>
      </c>
      <c r="B4333" s="319" t="s">
        <v>10324</v>
      </c>
      <c r="C4333" s="319" t="s">
        <v>9920</v>
      </c>
    </row>
    <row r="4334" spans="1:3" ht="14.25" customHeight="1" x14ac:dyDescent="0.25">
      <c r="A4334" s="319">
        <v>9361</v>
      </c>
      <c r="B4334" s="319" t="s">
        <v>5405</v>
      </c>
      <c r="C4334" s="319" t="s">
        <v>9091</v>
      </c>
    </row>
    <row r="4335" spans="1:3" ht="14.25" customHeight="1" x14ac:dyDescent="0.25">
      <c r="A4335" s="319">
        <v>9363</v>
      </c>
      <c r="B4335" s="319" t="s">
        <v>5406</v>
      </c>
      <c r="C4335" s="319" t="s">
        <v>9092</v>
      </c>
    </row>
    <row r="4336" spans="1:3" ht="14.25" customHeight="1" x14ac:dyDescent="0.25">
      <c r="A4336" s="319">
        <v>9364</v>
      </c>
      <c r="B4336" s="319" t="s">
        <v>10325</v>
      </c>
      <c r="C4336" s="319" t="s">
        <v>9920</v>
      </c>
    </row>
    <row r="4337" spans="1:3" ht="14.25" customHeight="1" x14ac:dyDescent="0.25">
      <c r="A4337" s="319">
        <v>9365</v>
      </c>
      <c r="B4337" s="319" t="s">
        <v>5407</v>
      </c>
      <c r="C4337" s="319" t="s">
        <v>9091</v>
      </c>
    </row>
    <row r="4338" spans="1:3" ht="14.25" customHeight="1" x14ac:dyDescent="0.25">
      <c r="A4338" s="319">
        <v>9366</v>
      </c>
      <c r="B4338" s="319" t="s">
        <v>5408</v>
      </c>
      <c r="C4338" s="319" t="s">
        <v>9092</v>
      </c>
    </row>
    <row r="4339" spans="1:3" ht="14.25" customHeight="1" x14ac:dyDescent="0.25">
      <c r="A4339" s="319">
        <v>9367</v>
      </c>
      <c r="B4339" s="319" t="s">
        <v>5409</v>
      </c>
      <c r="C4339" s="319" t="s">
        <v>9092</v>
      </c>
    </row>
    <row r="4340" spans="1:3" ht="14.25" customHeight="1" x14ac:dyDescent="0.25">
      <c r="A4340" s="319">
        <v>9368</v>
      </c>
      <c r="B4340" s="319" t="s">
        <v>5410</v>
      </c>
      <c r="C4340" s="319" t="s">
        <v>9091</v>
      </c>
    </row>
    <row r="4341" spans="1:3" ht="14.25" customHeight="1" x14ac:dyDescent="0.25">
      <c r="A4341" s="319">
        <v>9369</v>
      </c>
      <c r="B4341" s="319" t="s">
        <v>5411</v>
      </c>
      <c r="C4341" s="319" t="s">
        <v>9092</v>
      </c>
    </row>
    <row r="4342" spans="1:3" ht="14.25" customHeight="1" x14ac:dyDescent="0.25">
      <c r="A4342" s="319">
        <v>9370</v>
      </c>
      <c r="B4342" s="319" t="s">
        <v>5412</v>
      </c>
      <c r="C4342" s="319" t="s">
        <v>9091</v>
      </c>
    </row>
    <row r="4343" spans="1:3" ht="14.25" customHeight="1" x14ac:dyDescent="0.25">
      <c r="A4343" s="319">
        <v>9372</v>
      </c>
      <c r="B4343" s="319" t="s">
        <v>10326</v>
      </c>
      <c r="C4343" s="319" t="s">
        <v>9920</v>
      </c>
    </row>
    <row r="4344" spans="1:3" ht="14.25" customHeight="1" x14ac:dyDescent="0.25">
      <c r="A4344" s="319">
        <v>9373</v>
      </c>
      <c r="B4344" s="319" t="s">
        <v>10327</v>
      </c>
      <c r="C4344" s="319" t="s">
        <v>9920</v>
      </c>
    </row>
    <row r="4345" spans="1:3" ht="14.25" customHeight="1" x14ac:dyDescent="0.25">
      <c r="A4345" s="319">
        <v>9374</v>
      </c>
      <c r="B4345" s="319" t="s">
        <v>10328</v>
      </c>
      <c r="C4345" s="319" t="s">
        <v>9920</v>
      </c>
    </row>
    <row r="4346" spans="1:3" ht="14.25" customHeight="1" x14ac:dyDescent="0.25">
      <c r="A4346" s="319">
        <v>9375</v>
      </c>
      <c r="B4346" s="319" t="s">
        <v>5413</v>
      </c>
      <c r="C4346" s="319" t="s">
        <v>9092</v>
      </c>
    </row>
    <row r="4347" spans="1:3" ht="14.25" customHeight="1" x14ac:dyDescent="0.25">
      <c r="A4347" s="319">
        <v>9376</v>
      </c>
      <c r="B4347" s="319" t="s">
        <v>5414</v>
      </c>
      <c r="C4347" s="319" t="s">
        <v>9084</v>
      </c>
    </row>
    <row r="4348" spans="1:3" ht="14.25" customHeight="1" x14ac:dyDescent="0.25">
      <c r="A4348" s="319">
        <v>9377</v>
      </c>
      <c r="B4348" s="319" t="s">
        <v>4726</v>
      </c>
      <c r="C4348" s="319" t="s">
        <v>9092</v>
      </c>
    </row>
    <row r="4349" spans="1:3" ht="14.25" customHeight="1" x14ac:dyDescent="0.25">
      <c r="A4349" s="319">
        <v>9378</v>
      </c>
      <c r="B4349" s="319" t="s">
        <v>4802</v>
      </c>
      <c r="C4349" s="319" t="s">
        <v>9092</v>
      </c>
    </row>
    <row r="4350" spans="1:3" ht="14.25" customHeight="1" x14ac:dyDescent="0.25">
      <c r="A4350" s="319">
        <v>9379</v>
      </c>
      <c r="B4350" s="319" t="s">
        <v>4706</v>
      </c>
      <c r="C4350" s="319" t="s">
        <v>9920</v>
      </c>
    </row>
    <row r="4351" spans="1:3" ht="14.25" customHeight="1" x14ac:dyDescent="0.25">
      <c r="A4351" s="319">
        <v>9380</v>
      </c>
      <c r="B4351" s="319" t="s">
        <v>5415</v>
      </c>
      <c r="C4351" s="319" t="s">
        <v>9092</v>
      </c>
    </row>
    <row r="4352" spans="1:3" ht="14.25" customHeight="1" x14ac:dyDescent="0.25">
      <c r="A4352" s="319">
        <v>9381</v>
      </c>
      <c r="B4352" s="319" t="s">
        <v>5416</v>
      </c>
      <c r="C4352" s="319" t="s">
        <v>9081</v>
      </c>
    </row>
    <row r="4353" spans="1:3" ht="14.25" customHeight="1" x14ac:dyDescent="0.25">
      <c r="A4353" s="319">
        <v>9383</v>
      </c>
      <c r="B4353" s="319" t="s">
        <v>4380</v>
      </c>
      <c r="C4353" s="319" t="s">
        <v>9920</v>
      </c>
    </row>
    <row r="4354" spans="1:3" ht="14.25" customHeight="1" x14ac:dyDescent="0.25">
      <c r="A4354" s="319">
        <v>9384</v>
      </c>
      <c r="B4354" s="319" t="s">
        <v>4018</v>
      </c>
      <c r="C4354" s="319" t="s">
        <v>9091</v>
      </c>
    </row>
    <row r="4355" spans="1:3" ht="14.25" customHeight="1" x14ac:dyDescent="0.25">
      <c r="A4355" s="319">
        <v>9385</v>
      </c>
      <c r="B4355" s="319" t="s">
        <v>3607</v>
      </c>
      <c r="C4355" s="319" t="s">
        <v>9920</v>
      </c>
    </row>
    <row r="4356" spans="1:3" ht="14.25" customHeight="1" x14ac:dyDescent="0.25">
      <c r="A4356" s="319">
        <v>9386</v>
      </c>
      <c r="B4356" s="319" t="s">
        <v>10329</v>
      </c>
      <c r="C4356" s="319" t="s">
        <v>9092</v>
      </c>
    </row>
    <row r="4357" spans="1:3" ht="14.25" customHeight="1" x14ac:dyDescent="0.25">
      <c r="A4357" s="319">
        <v>9387</v>
      </c>
      <c r="B4357" s="319" t="s">
        <v>3668</v>
      </c>
      <c r="C4357" s="319" t="s">
        <v>9092</v>
      </c>
    </row>
    <row r="4358" spans="1:3" ht="14.25" customHeight="1" x14ac:dyDescent="0.25">
      <c r="A4358" s="319">
        <v>9388</v>
      </c>
      <c r="B4358" s="319" t="s">
        <v>5409</v>
      </c>
      <c r="C4358" s="319" t="s">
        <v>9920</v>
      </c>
    </row>
    <row r="4359" spans="1:3" ht="14.25" customHeight="1" x14ac:dyDescent="0.25">
      <c r="A4359" s="319">
        <v>9389</v>
      </c>
      <c r="B4359" s="319" t="s">
        <v>3528</v>
      </c>
      <c r="C4359" s="319" t="s">
        <v>9920</v>
      </c>
    </row>
    <row r="4360" spans="1:3" ht="14.25" customHeight="1" x14ac:dyDescent="0.25">
      <c r="A4360" s="319">
        <v>9390</v>
      </c>
      <c r="B4360" s="319" t="s">
        <v>5417</v>
      </c>
      <c r="C4360" s="319" t="s">
        <v>9092</v>
      </c>
    </row>
    <row r="4361" spans="1:3" ht="14.25" customHeight="1" x14ac:dyDescent="0.25">
      <c r="A4361" s="319">
        <v>9391</v>
      </c>
      <c r="B4361" s="319" t="s">
        <v>5418</v>
      </c>
      <c r="C4361" s="319" t="s">
        <v>9091</v>
      </c>
    </row>
    <row r="4362" spans="1:3" ht="14.25" customHeight="1" x14ac:dyDescent="0.25">
      <c r="A4362" s="319">
        <v>9392</v>
      </c>
      <c r="B4362" s="319" t="s">
        <v>5419</v>
      </c>
      <c r="C4362" s="319" t="s">
        <v>9092</v>
      </c>
    </row>
    <row r="4363" spans="1:3" ht="14.25" customHeight="1" x14ac:dyDescent="0.25">
      <c r="A4363" s="319">
        <v>9393</v>
      </c>
      <c r="B4363" s="319" t="s">
        <v>5420</v>
      </c>
      <c r="C4363" s="319" t="s">
        <v>9092</v>
      </c>
    </row>
    <row r="4364" spans="1:3" ht="14.25" customHeight="1" x14ac:dyDescent="0.25">
      <c r="A4364" s="319">
        <v>9394</v>
      </c>
      <c r="B4364" s="319" t="s">
        <v>5421</v>
      </c>
      <c r="C4364" s="319" t="s">
        <v>9090</v>
      </c>
    </row>
    <row r="4365" spans="1:3" ht="14.25" customHeight="1" x14ac:dyDescent="0.25">
      <c r="A4365" s="319">
        <v>9395</v>
      </c>
      <c r="B4365" s="319" t="s">
        <v>5422</v>
      </c>
      <c r="C4365" s="319" t="s">
        <v>9092</v>
      </c>
    </row>
    <row r="4366" spans="1:3" ht="14.25" customHeight="1" x14ac:dyDescent="0.25">
      <c r="A4366" s="319">
        <v>9396</v>
      </c>
      <c r="B4366" s="319" t="s">
        <v>5423</v>
      </c>
      <c r="C4366" s="319" t="s">
        <v>9090</v>
      </c>
    </row>
    <row r="4367" spans="1:3" ht="14.25" customHeight="1" x14ac:dyDescent="0.25">
      <c r="A4367" s="319">
        <v>9397</v>
      </c>
      <c r="B4367" s="319" t="s">
        <v>4494</v>
      </c>
      <c r="C4367" s="319" t="s">
        <v>9092</v>
      </c>
    </row>
    <row r="4368" spans="1:3" ht="14.25" customHeight="1" x14ac:dyDescent="0.25">
      <c r="A4368" s="319">
        <v>9398</v>
      </c>
      <c r="B4368" s="319" t="s">
        <v>5424</v>
      </c>
      <c r="C4368" s="319" t="s">
        <v>9081</v>
      </c>
    </row>
    <row r="4369" spans="1:3" ht="14.25" customHeight="1" x14ac:dyDescent="0.25">
      <c r="A4369" s="319">
        <v>9399</v>
      </c>
      <c r="B4369" s="319" t="s">
        <v>5425</v>
      </c>
      <c r="C4369" s="319" t="s">
        <v>9092</v>
      </c>
    </row>
    <row r="4370" spans="1:3" ht="14.25" customHeight="1" x14ac:dyDescent="0.25">
      <c r="A4370" s="319">
        <v>9400</v>
      </c>
      <c r="B4370" s="319" t="s">
        <v>5426</v>
      </c>
      <c r="C4370" s="319" t="s">
        <v>9092</v>
      </c>
    </row>
    <row r="4371" spans="1:3" ht="14.25" customHeight="1" x14ac:dyDescent="0.25">
      <c r="A4371" s="319">
        <v>9401</v>
      </c>
      <c r="B4371" s="319" t="s">
        <v>5427</v>
      </c>
      <c r="C4371" s="319" t="s">
        <v>9081</v>
      </c>
    </row>
    <row r="4372" spans="1:3" ht="14.25" customHeight="1" x14ac:dyDescent="0.25">
      <c r="A4372" s="319">
        <v>9402</v>
      </c>
      <c r="B4372" s="319" t="s">
        <v>5428</v>
      </c>
      <c r="C4372" s="319" t="s">
        <v>9092</v>
      </c>
    </row>
    <row r="4373" spans="1:3" ht="14.25" customHeight="1" x14ac:dyDescent="0.25">
      <c r="A4373" s="319">
        <v>9403</v>
      </c>
      <c r="B4373" s="319" t="s">
        <v>5381</v>
      </c>
      <c r="C4373" s="319" t="s">
        <v>9920</v>
      </c>
    </row>
    <row r="4374" spans="1:3" ht="14.25" customHeight="1" x14ac:dyDescent="0.25">
      <c r="A4374" s="319">
        <v>9404</v>
      </c>
      <c r="B4374" s="319" t="s">
        <v>4674</v>
      </c>
      <c r="C4374" s="319" t="s">
        <v>9091</v>
      </c>
    </row>
    <row r="4375" spans="1:3" ht="14.25" customHeight="1" x14ac:dyDescent="0.25">
      <c r="A4375" s="319">
        <v>9405</v>
      </c>
      <c r="B4375" s="319" t="s">
        <v>5429</v>
      </c>
      <c r="C4375" s="319" t="s">
        <v>9081</v>
      </c>
    </row>
    <row r="4376" spans="1:3" ht="14.25" customHeight="1" x14ac:dyDescent="0.25">
      <c r="A4376" s="319">
        <v>9406</v>
      </c>
      <c r="B4376" s="319" t="s">
        <v>5430</v>
      </c>
      <c r="C4376" s="319" t="s">
        <v>9092</v>
      </c>
    </row>
    <row r="4377" spans="1:3" ht="14.25" customHeight="1" x14ac:dyDescent="0.25">
      <c r="A4377" s="319">
        <v>9409</v>
      </c>
      <c r="B4377" s="319" t="s">
        <v>4645</v>
      </c>
      <c r="C4377" s="319" t="s">
        <v>9920</v>
      </c>
    </row>
    <row r="4378" spans="1:3" ht="14.25" customHeight="1" x14ac:dyDescent="0.25">
      <c r="A4378" s="319">
        <v>9410</v>
      </c>
      <c r="B4378" s="319" t="s">
        <v>5431</v>
      </c>
      <c r="C4378" s="319" t="s">
        <v>9091</v>
      </c>
    </row>
    <row r="4379" spans="1:3" ht="14.25" customHeight="1" x14ac:dyDescent="0.25">
      <c r="A4379" s="319">
        <v>9411</v>
      </c>
      <c r="B4379" s="319" t="s">
        <v>5432</v>
      </c>
      <c r="C4379" s="319" t="s">
        <v>9091</v>
      </c>
    </row>
    <row r="4380" spans="1:3" ht="14.25" customHeight="1" x14ac:dyDescent="0.25">
      <c r="A4380" s="319">
        <v>9412</v>
      </c>
      <c r="B4380" s="319" t="s">
        <v>4801</v>
      </c>
      <c r="C4380" s="319" t="s">
        <v>9092</v>
      </c>
    </row>
    <row r="4381" spans="1:3" ht="14.25" customHeight="1" x14ac:dyDescent="0.25">
      <c r="A4381" s="319">
        <v>9413</v>
      </c>
      <c r="B4381" s="319" t="s">
        <v>3558</v>
      </c>
      <c r="C4381" s="319" t="s">
        <v>9092</v>
      </c>
    </row>
    <row r="4382" spans="1:3" ht="14.25" customHeight="1" x14ac:dyDescent="0.25">
      <c r="A4382" s="319">
        <v>9414</v>
      </c>
      <c r="B4382" s="319" t="s">
        <v>5433</v>
      </c>
      <c r="C4382" s="319" t="s">
        <v>9092</v>
      </c>
    </row>
    <row r="4383" spans="1:3" ht="14.25" customHeight="1" x14ac:dyDescent="0.25">
      <c r="A4383" s="319">
        <v>9415</v>
      </c>
      <c r="B4383" s="319" t="s">
        <v>4738</v>
      </c>
      <c r="C4383" s="319" t="s">
        <v>9090</v>
      </c>
    </row>
    <row r="4384" spans="1:3" ht="14.25" customHeight="1" x14ac:dyDescent="0.25">
      <c r="A4384" s="319">
        <v>9416</v>
      </c>
      <c r="B4384" s="319" t="s">
        <v>3754</v>
      </c>
      <c r="C4384" s="319" t="s">
        <v>9091</v>
      </c>
    </row>
    <row r="4385" spans="1:3" ht="14.25" customHeight="1" x14ac:dyDescent="0.25">
      <c r="A4385" s="319">
        <v>9417</v>
      </c>
      <c r="B4385" s="319" t="s">
        <v>5434</v>
      </c>
      <c r="C4385" s="319" t="s">
        <v>9092</v>
      </c>
    </row>
    <row r="4386" spans="1:3" ht="14.25" customHeight="1" x14ac:dyDescent="0.25">
      <c r="A4386" s="319">
        <v>9418</v>
      </c>
      <c r="B4386" s="319" t="s">
        <v>5435</v>
      </c>
      <c r="C4386" s="319" t="s">
        <v>9920</v>
      </c>
    </row>
    <row r="4387" spans="1:3" ht="14.25" customHeight="1" x14ac:dyDescent="0.25">
      <c r="A4387" s="319">
        <v>9419</v>
      </c>
      <c r="B4387" s="319" t="s">
        <v>10330</v>
      </c>
      <c r="C4387" s="319" t="s">
        <v>9920</v>
      </c>
    </row>
    <row r="4388" spans="1:3" ht="14.25" customHeight="1" x14ac:dyDescent="0.25">
      <c r="A4388" s="319">
        <v>9420</v>
      </c>
      <c r="B4388" s="319" t="s">
        <v>10331</v>
      </c>
      <c r="C4388" s="319" t="s">
        <v>9920</v>
      </c>
    </row>
    <row r="4389" spans="1:3" ht="14.25" customHeight="1" x14ac:dyDescent="0.25">
      <c r="A4389" s="319">
        <v>9421</v>
      </c>
      <c r="B4389" s="319" t="s">
        <v>5436</v>
      </c>
      <c r="C4389" s="319" t="s">
        <v>9091</v>
      </c>
    </row>
    <row r="4390" spans="1:3" ht="14.25" customHeight="1" x14ac:dyDescent="0.25">
      <c r="A4390" s="319">
        <v>9422</v>
      </c>
      <c r="B4390" s="319" t="s">
        <v>5437</v>
      </c>
      <c r="C4390" s="319" t="s">
        <v>9081</v>
      </c>
    </row>
    <row r="4391" spans="1:3" ht="14.25" customHeight="1" x14ac:dyDescent="0.25">
      <c r="A4391" s="319">
        <v>9423</v>
      </c>
      <c r="B4391" s="319" t="s">
        <v>10332</v>
      </c>
      <c r="C4391" s="319" t="s">
        <v>9920</v>
      </c>
    </row>
    <row r="4392" spans="1:3" ht="14.25" customHeight="1" x14ac:dyDescent="0.25">
      <c r="A4392" s="319">
        <v>9424</v>
      </c>
      <c r="B4392" s="319" t="s">
        <v>10333</v>
      </c>
      <c r="C4392" s="319" t="s">
        <v>9920</v>
      </c>
    </row>
    <row r="4393" spans="1:3" ht="14.25" customHeight="1" x14ac:dyDescent="0.25">
      <c r="A4393" s="319">
        <v>9425</v>
      </c>
      <c r="B4393" s="319" t="s">
        <v>5438</v>
      </c>
      <c r="C4393" s="319" t="s">
        <v>9091</v>
      </c>
    </row>
    <row r="4394" spans="1:3" ht="14.25" customHeight="1" x14ac:dyDescent="0.25">
      <c r="A4394" s="319">
        <v>9426</v>
      </c>
      <c r="B4394" s="319" t="s">
        <v>4831</v>
      </c>
      <c r="C4394" s="319" t="s">
        <v>9920</v>
      </c>
    </row>
    <row r="4395" spans="1:3" ht="14.25" customHeight="1" x14ac:dyDescent="0.25">
      <c r="A4395" s="319">
        <v>9427</v>
      </c>
      <c r="B4395" s="319" t="s">
        <v>3344</v>
      </c>
      <c r="C4395" s="319" t="s">
        <v>9090</v>
      </c>
    </row>
    <row r="4396" spans="1:3" ht="14.25" customHeight="1" x14ac:dyDescent="0.25">
      <c r="A4396" s="319">
        <v>9428</v>
      </c>
      <c r="B4396" s="319" t="s">
        <v>10334</v>
      </c>
      <c r="C4396" s="319" t="s">
        <v>9920</v>
      </c>
    </row>
    <row r="4397" spans="1:3" ht="14.25" customHeight="1" x14ac:dyDescent="0.25">
      <c r="A4397" s="319">
        <v>9429</v>
      </c>
      <c r="B4397" s="319" t="s">
        <v>5439</v>
      </c>
      <c r="C4397" s="319" t="s">
        <v>9092</v>
      </c>
    </row>
    <row r="4398" spans="1:3" ht="14.25" customHeight="1" x14ac:dyDescent="0.25">
      <c r="A4398" s="319">
        <v>9430</v>
      </c>
      <c r="B4398" s="319" t="s">
        <v>5440</v>
      </c>
      <c r="C4398" s="319" t="s">
        <v>9092</v>
      </c>
    </row>
    <row r="4399" spans="1:3" ht="14.25" customHeight="1" x14ac:dyDescent="0.25">
      <c r="A4399" s="319">
        <v>9432</v>
      </c>
      <c r="B4399" s="319" t="s">
        <v>10335</v>
      </c>
      <c r="C4399" s="319" t="s">
        <v>9920</v>
      </c>
    </row>
    <row r="4400" spans="1:3" ht="14.25" customHeight="1" x14ac:dyDescent="0.25">
      <c r="A4400" s="319">
        <v>9433</v>
      </c>
      <c r="B4400" s="319" t="s">
        <v>5441</v>
      </c>
      <c r="C4400" s="319" t="s">
        <v>9092</v>
      </c>
    </row>
    <row r="4401" spans="1:3" ht="14.25" customHeight="1" x14ac:dyDescent="0.25">
      <c r="A4401" s="319">
        <v>9434</v>
      </c>
      <c r="B4401" s="319" t="s">
        <v>5442</v>
      </c>
      <c r="C4401" s="319" t="s">
        <v>9092</v>
      </c>
    </row>
    <row r="4402" spans="1:3" ht="14.25" customHeight="1" x14ac:dyDescent="0.25">
      <c r="A4402" s="319">
        <v>9435</v>
      </c>
      <c r="B4402" s="319" t="s">
        <v>10336</v>
      </c>
      <c r="C4402" s="319" t="s">
        <v>9920</v>
      </c>
    </row>
    <row r="4403" spans="1:3" ht="14.25" customHeight="1" x14ac:dyDescent="0.25">
      <c r="A4403" s="319">
        <v>9436</v>
      </c>
      <c r="B4403" s="319" t="s">
        <v>5306</v>
      </c>
      <c r="C4403" s="319" t="s">
        <v>9090</v>
      </c>
    </row>
    <row r="4404" spans="1:3" ht="14.25" customHeight="1" x14ac:dyDescent="0.25">
      <c r="A4404" s="319">
        <v>9439</v>
      </c>
      <c r="B4404" s="319" t="s">
        <v>10337</v>
      </c>
      <c r="C4404" s="319" t="s">
        <v>9920</v>
      </c>
    </row>
    <row r="4405" spans="1:3" ht="14.25" customHeight="1" x14ac:dyDescent="0.25">
      <c r="A4405" s="319">
        <v>9440</v>
      </c>
      <c r="B4405" s="319" t="s">
        <v>5443</v>
      </c>
      <c r="C4405" s="319" t="s">
        <v>9090</v>
      </c>
    </row>
    <row r="4406" spans="1:3" ht="14.25" customHeight="1" x14ac:dyDescent="0.25">
      <c r="A4406" s="319">
        <v>9441</v>
      </c>
      <c r="B4406" s="319" t="s">
        <v>5444</v>
      </c>
      <c r="C4406" s="319" t="s">
        <v>9092</v>
      </c>
    </row>
    <row r="4407" spans="1:3" ht="14.25" customHeight="1" x14ac:dyDescent="0.25">
      <c r="A4407" s="319">
        <v>9442</v>
      </c>
      <c r="B4407" s="319" t="s">
        <v>5445</v>
      </c>
      <c r="C4407" s="319" t="s">
        <v>9090</v>
      </c>
    </row>
    <row r="4408" spans="1:3" ht="14.25" customHeight="1" x14ac:dyDescent="0.25">
      <c r="A4408" s="319">
        <v>9444</v>
      </c>
      <c r="B4408" s="319" t="s">
        <v>5446</v>
      </c>
      <c r="C4408" s="319" t="s">
        <v>9091</v>
      </c>
    </row>
    <row r="4409" spans="1:3" ht="14.25" customHeight="1" x14ac:dyDescent="0.25">
      <c r="A4409" s="319">
        <v>9445</v>
      </c>
      <c r="B4409" s="319" t="s">
        <v>10338</v>
      </c>
      <c r="C4409" s="319" t="s">
        <v>9920</v>
      </c>
    </row>
    <row r="4410" spans="1:3" ht="14.25" customHeight="1" x14ac:dyDescent="0.25">
      <c r="A4410" s="319">
        <v>9446</v>
      </c>
      <c r="B4410" s="319" t="s">
        <v>5447</v>
      </c>
      <c r="C4410" s="319" t="s">
        <v>9091</v>
      </c>
    </row>
    <row r="4411" spans="1:3" ht="14.25" customHeight="1" x14ac:dyDescent="0.25">
      <c r="A4411" s="319">
        <v>9447</v>
      </c>
      <c r="B4411" s="319" t="s">
        <v>3488</v>
      </c>
      <c r="C4411" s="319" t="s">
        <v>9091</v>
      </c>
    </row>
    <row r="4412" spans="1:3" ht="14.25" customHeight="1" x14ac:dyDescent="0.25">
      <c r="A4412" s="319">
        <v>9448</v>
      </c>
      <c r="B4412" s="319" t="s">
        <v>3344</v>
      </c>
      <c r="C4412" s="319" t="s">
        <v>9090</v>
      </c>
    </row>
    <row r="4413" spans="1:3" ht="14.25" customHeight="1" x14ac:dyDescent="0.25">
      <c r="A4413" s="319">
        <v>9449</v>
      </c>
      <c r="B4413" s="319" t="s">
        <v>5448</v>
      </c>
      <c r="C4413" s="319" t="s">
        <v>9090</v>
      </c>
    </row>
    <row r="4414" spans="1:3" ht="14.25" customHeight="1" x14ac:dyDescent="0.25">
      <c r="A4414" s="319">
        <v>9450</v>
      </c>
      <c r="B4414" s="319" t="s">
        <v>5449</v>
      </c>
      <c r="C4414" s="319" t="s">
        <v>9092</v>
      </c>
    </row>
    <row r="4415" spans="1:3" ht="14.25" customHeight="1" x14ac:dyDescent="0.25">
      <c r="A4415" s="319">
        <v>9452</v>
      </c>
      <c r="B4415" s="319" t="s">
        <v>5450</v>
      </c>
      <c r="C4415" s="319" t="s">
        <v>9092</v>
      </c>
    </row>
    <row r="4416" spans="1:3" ht="14.25" customHeight="1" x14ac:dyDescent="0.25">
      <c r="A4416" s="319">
        <v>9453</v>
      </c>
      <c r="B4416" s="319" t="s">
        <v>9401</v>
      </c>
      <c r="C4416" s="319" t="s">
        <v>9920</v>
      </c>
    </row>
    <row r="4417" spans="1:3" ht="14.25" customHeight="1" x14ac:dyDescent="0.25">
      <c r="A4417" s="319">
        <v>9454</v>
      </c>
      <c r="B4417" s="319" t="s">
        <v>10339</v>
      </c>
      <c r="C4417" s="319" t="s">
        <v>9920</v>
      </c>
    </row>
    <row r="4418" spans="1:3" ht="14.25" customHeight="1" x14ac:dyDescent="0.25">
      <c r="A4418" s="319">
        <v>9455</v>
      </c>
      <c r="B4418" s="319" t="s">
        <v>5451</v>
      </c>
      <c r="C4418" s="319" t="s">
        <v>9092</v>
      </c>
    </row>
    <row r="4419" spans="1:3" ht="14.25" customHeight="1" x14ac:dyDescent="0.25">
      <c r="A4419" s="319">
        <v>9456</v>
      </c>
      <c r="B4419" s="319" t="s">
        <v>2308</v>
      </c>
      <c r="C4419" s="319" t="s">
        <v>9105</v>
      </c>
    </row>
    <row r="4420" spans="1:3" ht="14.25" customHeight="1" x14ac:dyDescent="0.25">
      <c r="A4420" s="319">
        <v>9457</v>
      </c>
      <c r="B4420" s="319" t="s">
        <v>5452</v>
      </c>
      <c r="C4420" s="319" t="s">
        <v>9092</v>
      </c>
    </row>
    <row r="4421" spans="1:3" ht="14.25" customHeight="1" x14ac:dyDescent="0.25">
      <c r="A4421" s="319">
        <v>9458</v>
      </c>
      <c r="B4421" s="319" t="s">
        <v>10340</v>
      </c>
      <c r="C4421" s="319" t="s">
        <v>9920</v>
      </c>
    </row>
    <row r="4422" spans="1:3" ht="14.25" customHeight="1" x14ac:dyDescent="0.25">
      <c r="A4422" s="319">
        <v>9459</v>
      </c>
      <c r="B4422" s="319" t="s">
        <v>5453</v>
      </c>
      <c r="C4422" s="319" t="s">
        <v>9092</v>
      </c>
    </row>
    <row r="4423" spans="1:3" ht="14.25" customHeight="1" x14ac:dyDescent="0.25">
      <c r="A4423" s="319">
        <v>9460</v>
      </c>
      <c r="B4423" s="319" t="s">
        <v>10341</v>
      </c>
      <c r="C4423" s="319" t="s">
        <v>9920</v>
      </c>
    </row>
    <row r="4424" spans="1:3" ht="14.25" customHeight="1" x14ac:dyDescent="0.25">
      <c r="A4424" s="319">
        <v>9461</v>
      </c>
      <c r="B4424" s="319" t="s">
        <v>5018</v>
      </c>
      <c r="C4424" s="319" t="s">
        <v>9084</v>
      </c>
    </row>
    <row r="4425" spans="1:3" ht="14.25" customHeight="1" x14ac:dyDescent="0.25">
      <c r="A4425" s="319">
        <v>9462</v>
      </c>
      <c r="B4425" s="319" t="s">
        <v>3350</v>
      </c>
      <c r="C4425" s="319" t="s">
        <v>9091</v>
      </c>
    </row>
    <row r="4426" spans="1:3" ht="14.25" customHeight="1" x14ac:dyDescent="0.25">
      <c r="A4426" s="319">
        <v>9463</v>
      </c>
      <c r="B4426" s="319" t="s">
        <v>5454</v>
      </c>
      <c r="C4426" s="319" t="s">
        <v>9092</v>
      </c>
    </row>
    <row r="4427" spans="1:3" ht="14.25" customHeight="1" x14ac:dyDescent="0.25">
      <c r="A4427" s="319">
        <v>9464</v>
      </c>
      <c r="B4427" s="319" t="s">
        <v>5455</v>
      </c>
      <c r="C4427" s="319" t="s">
        <v>9091</v>
      </c>
    </row>
    <row r="4428" spans="1:3" ht="14.25" customHeight="1" x14ac:dyDescent="0.25">
      <c r="A4428" s="319">
        <v>9465</v>
      </c>
      <c r="B4428" s="319" t="s">
        <v>5456</v>
      </c>
      <c r="C4428" s="319" t="s">
        <v>9092</v>
      </c>
    </row>
    <row r="4429" spans="1:3" ht="14.25" customHeight="1" x14ac:dyDescent="0.25">
      <c r="A4429" s="319">
        <v>9466</v>
      </c>
      <c r="B4429" s="319" t="s">
        <v>5457</v>
      </c>
      <c r="C4429" s="319" t="s">
        <v>9087</v>
      </c>
    </row>
    <row r="4430" spans="1:3" ht="14.25" customHeight="1" x14ac:dyDescent="0.25">
      <c r="A4430" s="319">
        <v>9467</v>
      </c>
      <c r="B4430" s="319" t="s">
        <v>5458</v>
      </c>
      <c r="C4430" s="319" t="s">
        <v>9091</v>
      </c>
    </row>
    <row r="4431" spans="1:3" ht="14.25" customHeight="1" x14ac:dyDescent="0.25">
      <c r="A4431" s="319">
        <v>9468</v>
      </c>
      <c r="B4431" s="319" t="s">
        <v>3513</v>
      </c>
      <c r="C4431" s="319" t="s">
        <v>9920</v>
      </c>
    </row>
    <row r="4432" spans="1:3" ht="14.25" customHeight="1" x14ac:dyDescent="0.25">
      <c r="A4432" s="319">
        <v>9469</v>
      </c>
      <c r="B4432" s="319" t="s">
        <v>5459</v>
      </c>
      <c r="C4432" s="319" t="s">
        <v>9920</v>
      </c>
    </row>
    <row r="4433" spans="1:3" ht="14.25" customHeight="1" x14ac:dyDescent="0.25">
      <c r="A4433" s="319">
        <v>9470</v>
      </c>
      <c r="B4433" s="319" t="s">
        <v>2894</v>
      </c>
      <c r="C4433" s="319" t="s">
        <v>9087</v>
      </c>
    </row>
    <row r="4434" spans="1:3" ht="14.25" customHeight="1" x14ac:dyDescent="0.25">
      <c r="A4434" s="319">
        <v>9471</v>
      </c>
      <c r="B4434" s="319" t="s">
        <v>3354</v>
      </c>
      <c r="C4434" s="319" t="s">
        <v>9090</v>
      </c>
    </row>
    <row r="4435" spans="1:3" ht="14.25" customHeight="1" x14ac:dyDescent="0.25">
      <c r="A4435" s="319">
        <v>9473</v>
      </c>
      <c r="B4435" s="319" t="s">
        <v>10342</v>
      </c>
      <c r="C4435" s="319" t="s">
        <v>9920</v>
      </c>
    </row>
    <row r="4436" spans="1:3" ht="14.25" customHeight="1" x14ac:dyDescent="0.25">
      <c r="A4436" s="319">
        <v>9474</v>
      </c>
      <c r="B4436" s="319" t="s">
        <v>5460</v>
      </c>
      <c r="C4436" s="319" t="s">
        <v>9090</v>
      </c>
    </row>
    <row r="4437" spans="1:3" ht="14.25" customHeight="1" x14ac:dyDescent="0.25">
      <c r="A4437" s="319">
        <v>9475</v>
      </c>
      <c r="B4437" s="319" t="s">
        <v>5461</v>
      </c>
      <c r="C4437" s="319" t="s">
        <v>9087</v>
      </c>
    </row>
    <row r="4438" spans="1:3" ht="14.25" customHeight="1" x14ac:dyDescent="0.25">
      <c r="A4438" s="319">
        <v>9476</v>
      </c>
      <c r="B4438" s="319" t="s">
        <v>5462</v>
      </c>
      <c r="C4438" s="319" t="s">
        <v>9091</v>
      </c>
    </row>
    <row r="4439" spans="1:3" ht="14.25" customHeight="1" x14ac:dyDescent="0.25">
      <c r="A4439" s="319">
        <v>9477</v>
      </c>
      <c r="B4439" s="319" t="s">
        <v>4225</v>
      </c>
      <c r="C4439" s="319" t="s">
        <v>9092</v>
      </c>
    </row>
    <row r="4440" spans="1:3" ht="14.25" customHeight="1" x14ac:dyDescent="0.25">
      <c r="A4440" s="319">
        <v>9478</v>
      </c>
      <c r="B4440" s="319" t="s">
        <v>5463</v>
      </c>
      <c r="C4440" s="319" t="s">
        <v>9092</v>
      </c>
    </row>
    <row r="4441" spans="1:3" ht="14.25" customHeight="1" x14ac:dyDescent="0.25">
      <c r="A4441" s="319">
        <v>9479</v>
      </c>
      <c r="B4441" s="319" t="s">
        <v>3953</v>
      </c>
      <c r="C4441" s="319" t="s">
        <v>9092</v>
      </c>
    </row>
    <row r="4442" spans="1:3" ht="14.25" customHeight="1" x14ac:dyDescent="0.25">
      <c r="A4442" s="319">
        <v>9480</v>
      </c>
      <c r="B4442" s="319" t="s">
        <v>5464</v>
      </c>
      <c r="C4442" s="319" t="s">
        <v>9092</v>
      </c>
    </row>
    <row r="4443" spans="1:3" ht="14.25" customHeight="1" x14ac:dyDescent="0.25">
      <c r="A4443" s="319">
        <v>9481</v>
      </c>
      <c r="B4443" s="319" t="s">
        <v>5123</v>
      </c>
      <c r="C4443" s="319" t="s">
        <v>9092</v>
      </c>
    </row>
    <row r="4444" spans="1:3" ht="14.25" customHeight="1" x14ac:dyDescent="0.25">
      <c r="A4444" s="319">
        <v>9482</v>
      </c>
      <c r="B4444" s="319" t="s">
        <v>5465</v>
      </c>
      <c r="C4444" s="319" t="s">
        <v>9092</v>
      </c>
    </row>
    <row r="4445" spans="1:3" ht="14.25" customHeight="1" x14ac:dyDescent="0.25">
      <c r="A4445" s="319">
        <v>9483</v>
      </c>
      <c r="B4445" s="319" t="s">
        <v>5466</v>
      </c>
      <c r="C4445" s="319" t="s">
        <v>9092</v>
      </c>
    </row>
    <row r="4446" spans="1:3" ht="14.25" customHeight="1" x14ac:dyDescent="0.25">
      <c r="A4446" s="319">
        <v>9484</v>
      </c>
      <c r="B4446" s="319" t="s">
        <v>3357</v>
      </c>
      <c r="C4446" s="319" t="s">
        <v>9090</v>
      </c>
    </row>
    <row r="4447" spans="1:3" ht="14.25" customHeight="1" x14ac:dyDescent="0.25">
      <c r="A4447" s="319">
        <v>9485</v>
      </c>
      <c r="B4447" s="319" t="s">
        <v>5467</v>
      </c>
      <c r="C4447" s="319" t="s">
        <v>9091</v>
      </c>
    </row>
    <row r="4448" spans="1:3" ht="14.25" customHeight="1" x14ac:dyDescent="0.25">
      <c r="A4448" s="319">
        <v>9486</v>
      </c>
      <c r="B4448" s="319" t="s">
        <v>3363</v>
      </c>
      <c r="C4448" s="319" t="s">
        <v>9091</v>
      </c>
    </row>
    <row r="4449" spans="1:3" ht="14.25" customHeight="1" x14ac:dyDescent="0.25">
      <c r="A4449" s="319">
        <v>9487</v>
      </c>
      <c r="B4449" s="319" t="s">
        <v>4904</v>
      </c>
      <c r="C4449" s="319" t="s">
        <v>9092</v>
      </c>
    </row>
    <row r="4450" spans="1:3" ht="14.25" customHeight="1" x14ac:dyDescent="0.25">
      <c r="A4450" s="319">
        <v>9489</v>
      </c>
      <c r="B4450" s="319" t="s">
        <v>5468</v>
      </c>
      <c r="C4450" s="319" t="s">
        <v>9092</v>
      </c>
    </row>
    <row r="4451" spans="1:3" ht="14.25" customHeight="1" x14ac:dyDescent="0.25">
      <c r="A4451" s="319">
        <v>9490</v>
      </c>
      <c r="B4451" s="319" t="s">
        <v>5469</v>
      </c>
      <c r="C4451" s="319" t="s">
        <v>9092</v>
      </c>
    </row>
    <row r="4452" spans="1:3" ht="14.25" customHeight="1" x14ac:dyDescent="0.25">
      <c r="A4452" s="319">
        <v>9491</v>
      </c>
      <c r="B4452" s="319" t="s">
        <v>5470</v>
      </c>
      <c r="C4452" s="319" t="s">
        <v>9092</v>
      </c>
    </row>
    <row r="4453" spans="1:3" ht="14.25" customHeight="1" x14ac:dyDescent="0.25">
      <c r="A4453" s="319">
        <v>9492</v>
      </c>
      <c r="B4453" s="319" t="s">
        <v>5471</v>
      </c>
      <c r="C4453" s="319" t="s">
        <v>9092</v>
      </c>
    </row>
    <row r="4454" spans="1:3" ht="14.25" customHeight="1" x14ac:dyDescent="0.25">
      <c r="A4454" s="319">
        <v>9493</v>
      </c>
      <c r="B4454" s="319" t="s">
        <v>4427</v>
      </c>
      <c r="C4454" s="319" t="s">
        <v>9920</v>
      </c>
    </row>
    <row r="4455" spans="1:3" ht="14.25" customHeight="1" x14ac:dyDescent="0.25">
      <c r="A4455" s="319">
        <v>9494</v>
      </c>
      <c r="B4455" s="319" t="s">
        <v>5472</v>
      </c>
      <c r="C4455" s="319" t="s">
        <v>9092</v>
      </c>
    </row>
    <row r="4456" spans="1:3" ht="14.25" customHeight="1" x14ac:dyDescent="0.25">
      <c r="A4456" s="319">
        <v>9495</v>
      </c>
      <c r="B4456" s="319" t="s">
        <v>5473</v>
      </c>
      <c r="C4456" s="319" t="s">
        <v>9092</v>
      </c>
    </row>
    <row r="4457" spans="1:3" ht="14.25" customHeight="1" x14ac:dyDescent="0.25">
      <c r="A4457" s="319">
        <v>9496</v>
      </c>
      <c r="B4457" s="319" t="s">
        <v>5474</v>
      </c>
      <c r="C4457" s="319" t="s">
        <v>9092</v>
      </c>
    </row>
    <row r="4458" spans="1:3" ht="14.25" customHeight="1" x14ac:dyDescent="0.25">
      <c r="A4458" s="319">
        <v>9497</v>
      </c>
      <c r="B4458" s="319" t="s">
        <v>5475</v>
      </c>
      <c r="C4458" s="319" t="s">
        <v>9081</v>
      </c>
    </row>
    <row r="4459" spans="1:3" ht="14.25" customHeight="1" x14ac:dyDescent="0.25">
      <c r="A4459" s="319">
        <v>9498</v>
      </c>
      <c r="B4459" s="319" t="s">
        <v>5475</v>
      </c>
      <c r="C4459" s="319" t="s">
        <v>9081</v>
      </c>
    </row>
    <row r="4460" spans="1:3" ht="14.25" customHeight="1" x14ac:dyDescent="0.25">
      <c r="A4460" s="319">
        <v>9499</v>
      </c>
      <c r="B4460" s="319" t="s">
        <v>10343</v>
      </c>
      <c r="C4460" s="319" t="s">
        <v>9920</v>
      </c>
    </row>
    <row r="4461" spans="1:3" ht="14.25" customHeight="1" x14ac:dyDescent="0.25">
      <c r="A4461" s="319">
        <v>9500</v>
      </c>
      <c r="B4461" s="319" t="s">
        <v>5476</v>
      </c>
      <c r="C4461" s="319" t="s">
        <v>9091</v>
      </c>
    </row>
    <row r="4462" spans="1:3" ht="14.25" customHeight="1" x14ac:dyDescent="0.25">
      <c r="A4462" s="319">
        <v>9501</v>
      </c>
      <c r="B4462" s="319" t="s">
        <v>10344</v>
      </c>
      <c r="C4462" s="319" t="s">
        <v>9920</v>
      </c>
    </row>
    <row r="4463" spans="1:3" ht="14.25" customHeight="1" x14ac:dyDescent="0.25">
      <c r="A4463" s="319">
        <v>9502</v>
      </c>
      <c r="B4463" s="319" t="s">
        <v>10345</v>
      </c>
      <c r="C4463" s="319" t="s">
        <v>9920</v>
      </c>
    </row>
    <row r="4464" spans="1:3" ht="14.25" customHeight="1" x14ac:dyDescent="0.25">
      <c r="A4464" s="319">
        <v>9503</v>
      </c>
      <c r="B4464" s="319" t="s">
        <v>5477</v>
      </c>
      <c r="C4464" s="319" t="s">
        <v>9092</v>
      </c>
    </row>
    <row r="4465" spans="1:3" ht="14.25" customHeight="1" x14ac:dyDescent="0.25">
      <c r="A4465" s="319">
        <v>9505</v>
      </c>
      <c r="B4465" s="319" t="s">
        <v>5478</v>
      </c>
      <c r="C4465" s="319" t="s">
        <v>9084</v>
      </c>
    </row>
    <row r="4466" spans="1:3" ht="14.25" customHeight="1" x14ac:dyDescent="0.25">
      <c r="A4466" s="319">
        <v>9506</v>
      </c>
      <c r="B4466" s="319" t="s">
        <v>5479</v>
      </c>
      <c r="C4466" s="319" t="s">
        <v>9091</v>
      </c>
    </row>
    <row r="4467" spans="1:3" ht="14.25" customHeight="1" x14ac:dyDescent="0.25">
      <c r="A4467" s="319">
        <v>9507</v>
      </c>
      <c r="B4467" s="319" t="s">
        <v>5480</v>
      </c>
      <c r="C4467" s="319" t="s">
        <v>9092</v>
      </c>
    </row>
    <row r="4468" spans="1:3" ht="14.25" customHeight="1" x14ac:dyDescent="0.25">
      <c r="A4468" s="319">
        <v>9508</v>
      </c>
      <c r="B4468" s="319" t="s">
        <v>5481</v>
      </c>
      <c r="C4468" s="319" t="s">
        <v>9092</v>
      </c>
    </row>
    <row r="4469" spans="1:3" ht="14.25" customHeight="1" x14ac:dyDescent="0.25">
      <c r="A4469" s="319">
        <v>9509</v>
      </c>
      <c r="B4469" s="319" t="s">
        <v>5284</v>
      </c>
      <c r="C4469" s="319" t="s">
        <v>9091</v>
      </c>
    </row>
    <row r="4470" spans="1:3" ht="14.25" customHeight="1" x14ac:dyDescent="0.25">
      <c r="A4470" s="319">
        <v>9510</v>
      </c>
      <c r="B4470" s="319" t="s">
        <v>5482</v>
      </c>
      <c r="C4470" s="319" t="s">
        <v>9092</v>
      </c>
    </row>
    <row r="4471" spans="1:3" ht="14.25" customHeight="1" x14ac:dyDescent="0.25">
      <c r="A4471" s="319">
        <v>9511</v>
      </c>
      <c r="B4471" s="319" t="s">
        <v>10346</v>
      </c>
      <c r="C4471" s="319" t="s">
        <v>9920</v>
      </c>
    </row>
    <row r="4472" spans="1:3" ht="14.25" customHeight="1" x14ac:dyDescent="0.25">
      <c r="A4472" s="319">
        <v>9512</v>
      </c>
      <c r="B4472" s="319" t="s">
        <v>5483</v>
      </c>
      <c r="C4472" s="319" t="s">
        <v>9092</v>
      </c>
    </row>
    <row r="4473" spans="1:3" ht="14.25" customHeight="1" x14ac:dyDescent="0.25">
      <c r="A4473" s="319">
        <v>9513</v>
      </c>
      <c r="B4473" s="319" t="s">
        <v>5484</v>
      </c>
      <c r="C4473" s="319" t="s">
        <v>9092</v>
      </c>
    </row>
    <row r="4474" spans="1:3" ht="14.25" customHeight="1" x14ac:dyDescent="0.25">
      <c r="A4474" s="319">
        <v>9514</v>
      </c>
      <c r="B4474" s="319" t="s">
        <v>5485</v>
      </c>
      <c r="C4474" s="319" t="s">
        <v>9081</v>
      </c>
    </row>
    <row r="4475" spans="1:3" ht="14.25" customHeight="1" x14ac:dyDescent="0.25">
      <c r="A4475" s="319">
        <v>9515</v>
      </c>
      <c r="B4475" s="319" t="s">
        <v>5486</v>
      </c>
      <c r="C4475" s="319" t="s">
        <v>9092</v>
      </c>
    </row>
    <row r="4476" spans="1:3" ht="14.25" customHeight="1" x14ac:dyDescent="0.25">
      <c r="A4476" s="319">
        <v>9516</v>
      </c>
      <c r="B4476" s="319" t="s">
        <v>5484</v>
      </c>
      <c r="C4476" s="319" t="s">
        <v>9090</v>
      </c>
    </row>
    <row r="4477" spans="1:3" ht="14.25" customHeight="1" x14ac:dyDescent="0.25">
      <c r="A4477" s="319">
        <v>9517</v>
      </c>
      <c r="B4477" s="319" t="s">
        <v>5487</v>
      </c>
      <c r="C4477" s="319" t="s">
        <v>9105</v>
      </c>
    </row>
    <row r="4478" spans="1:3" ht="14.25" customHeight="1" x14ac:dyDescent="0.25">
      <c r="A4478" s="319">
        <v>9518</v>
      </c>
      <c r="B4478" s="319" t="s">
        <v>5488</v>
      </c>
      <c r="C4478" s="319" t="s">
        <v>9091</v>
      </c>
    </row>
    <row r="4479" spans="1:3" ht="14.25" customHeight="1" x14ac:dyDescent="0.25">
      <c r="A4479" s="319">
        <v>9519</v>
      </c>
      <c r="B4479" s="319" t="s">
        <v>5489</v>
      </c>
      <c r="C4479" s="319" t="s">
        <v>9092</v>
      </c>
    </row>
    <row r="4480" spans="1:3" ht="14.25" customHeight="1" x14ac:dyDescent="0.25">
      <c r="A4480" s="319">
        <v>9520</v>
      </c>
      <c r="B4480" s="319" t="s">
        <v>3354</v>
      </c>
      <c r="C4480" s="319" t="s">
        <v>9090</v>
      </c>
    </row>
    <row r="4481" spans="1:3" ht="14.25" customHeight="1" x14ac:dyDescent="0.25">
      <c r="A4481" s="319">
        <v>9521</v>
      </c>
      <c r="B4481" s="319" t="s">
        <v>5490</v>
      </c>
      <c r="C4481" s="319" t="s">
        <v>9092</v>
      </c>
    </row>
    <row r="4482" spans="1:3" ht="14.25" customHeight="1" x14ac:dyDescent="0.25">
      <c r="A4482" s="319">
        <v>9522</v>
      </c>
      <c r="B4482" s="319" t="s">
        <v>5491</v>
      </c>
      <c r="C4482" s="319" t="s">
        <v>9092</v>
      </c>
    </row>
    <row r="4483" spans="1:3" ht="14.25" customHeight="1" x14ac:dyDescent="0.25">
      <c r="A4483" s="319">
        <v>9523</v>
      </c>
      <c r="B4483" s="319" t="s">
        <v>5492</v>
      </c>
      <c r="C4483" s="319" t="s">
        <v>9081</v>
      </c>
    </row>
    <row r="4484" spans="1:3" ht="14.25" customHeight="1" x14ac:dyDescent="0.25">
      <c r="A4484" s="319">
        <v>9524</v>
      </c>
      <c r="B4484" s="319" t="s">
        <v>5493</v>
      </c>
      <c r="C4484" s="319" t="s">
        <v>9091</v>
      </c>
    </row>
    <row r="4485" spans="1:3" ht="14.25" customHeight="1" x14ac:dyDescent="0.25">
      <c r="A4485" s="319">
        <v>9525</v>
      </c>
      <c r="B4485" s="319" t="s">
        <v>5326</v>
      </c>
      <c r="C4485" s="319" t="s">
        <v>9092</v>
      </c>
    </row>
    <row r="4486" spans="1:3" ht="14.25" customHeight="1" x14ac:dyDescent="0.25">
      <c r="A4486" s="319">
        <v>9526</v>
      </c>
      <c r="B4486" s="319" t="s">
        <v>3344</v>
      </c>
      <c r="C4486" s="319" t="s">
        <v>9090</v>
      </c>
    </row>
    <row r="4487" spans="1:3" ht="14.25" customHeight="1" x14ac:dyDescent="0.25">
      <c r="A4487" s="319">
        <v>9527</v>
      </c>
      <c r="B4487" s="319" t="s">
        <v>5494</v>
      </c>
      <c r="C4487" s="319" t="s">
        <v>9090</v>
      </c>
    </row>
    <row r="4488" spans="1:3" ht="14.25" customHeight="1" x14ac:dyDescent="0.25">
      <c r="A4488" s="319">
        <v>9528</v>
      </c>
      <c r="B4488" s="319" t="s">
        <v>3916</v>
      </c>
      <c r="C4488" s="319" t="s">
        <v>9090</v>
      </c>
    </row>
    <row r="4489" spans="1:3" ht="14.25" customHeight="1" x14ac:dyDescent="0.25">
      <c r="A4489" s="319">
        <v>9529</v>
      </c>
      <c r="B4489" s="319" t="s">
        <v>10000</v>
      </c>
      <c r="C4489" s="319" t="s">
        <v>9920</v>
      </c>
    </row>
    <row r="4490" spans="1:3" ht="14.25" customHeight="1" x14ac:dyDescent="0.25">
      <c r="A4490" s="319">
        <v>9530</v>
      </c>
      <c r="B4490" s="319" t="s">
        <v>5495</v>
      </c>
      <c r="C4490" s="319" t="s">
        <v>9092</v>
      </c>
    </row>
    <row r="4491" spans="1:3" ht="14.25" customHeight="1" x14ac:dyDescent="0.25">
      <c r="A4491" s="319">
        <v>9531</v>
      </c>
      <c r="B4491" s="319" t="s">
        <v>5496</v>
      </c>
      <c r="C4491" s="319" t="s">
        <v>9092</v>
      </c>
    </row>
    <row r="4492" spans="1:3" ht="14.25" customHeight="1" x14ac:dyDescent="0.25">
      <c r="A4492" s="319">
        <v>9533</v>
      </c>
      <c r="B4492" s="319" t="s">
        <v>5497</v>
      </c>
      <c r="C4492" s="319" t="s">
        <v>9092</v>
      </c>
    </row>
    <row r="4493" spans="1:3" ht="14.25" customHeight="1" x14ac:dyDescent="0.25">
      <c r="A4493" s="319">
        <v>9534</v>
      </c>
      <c r="B4493" s="319" t="s">
        <v>10347</v>
      </c>
      <c r="C4493" s="319" t="s">
        <v>9920</v>
      </c>
    </row>
    <row r="4494" spans="1:3" ht="14.25" customHeight="1" x14ac:dyDescent="0.25">
      <c r="A4494" s="319">
        <v>9535</v>
      </c>
      <c r="B4494" s="319" t="s">
        <v>5498</v>
      </c>
      <c r="C4494" s="319" t="s">
        <v>9087</v>
      </c>
    </row>
    <row r="4495" spans="1:3" ht="14.25" customHeight="1" x14ac:dyDescent="0.25">
      <c r="A4495" s="319">
        <v>9536</v>
      </c>
      <c r="B4495" s="319" t="s">
        <v>3460</v>
      </c>
      <c r="C4495" s="319" t="s">
        <v>9081</v>
      </c>
    </row>
    <row r="4496" spans="1:3" ht="14.25" customHeight="1" x14ac:dyDescent="0.25">
      <c r="A4496" s="319">
        <v>9537</v>
      </c>
      <c r="B4496" s="319" t="s">
        <v>5499</v>
      </c>
      <c r="C4496" s="319" t="s">
        <v>9092</v>
      </c>
    </row>
    <row r="4497" spans="1:3" ht="14.25" customHeight="1" x14ac:dyDescent="0.25">
      <c r="A4497" s="319">
        <v>9538</v>
      </c>
      <c r="B4497" s="319" t="s">
        <v>5500</v>
      </c>
      <c r="C4497" s="319" t="s">
        <v>9091</v>
      </c>
    </row>
    <row r="4498" spans="1:3" ht="14.25" customHeight="1" x14ac:dyDescent="0.25">
      <c r="A4498" s="319">
        <v>9539</v>
      </c>
      <c r="B4498" s="319" t="s">
        <v>4265</v>
      </c>
      <c r="C4498" s="319" t="s">
        <v>9090</v>
      </c>
    </row>
    <row r="4499" spans="1:3" ht="14.25" customHeight="1" x14ac:dyDescent="0.25">
      <c r="A4499" s="319">
        <v>9542</v>
      </c>
      <c r="B4499" s="319" t="s">
        <v>4938</v>
      </c>
      <c r="C4499" s="319" t="s">
        <v>9091</v>
      </c>
    </row>
    <row r="4500" spans="1:3" ht="14.25" customHeight="1" x14ac:dyDescent="0.25">
      <c r="A4500" s="319">
        <v>9544</v>
      </c>
      <c r="B4500" s="319" t="s">
        <v>10348</v>
      </c>
      <c r="C4500" s="319" t="s">
        <v>9920</v>
      </c>
    </row>
    <row r="4501" spans="1:3" ht="14.25" customHeight="1" x14ac:dyDescent="0.25">
      <c r="A4501" s="319">
        <v>9545</v>
      </c>
      <c r="B4501" s="319" t="s">
        <v>10349</v>
      </c>
      <c r="C4501" s="319" t="s">
        <v>9920</v>
      </c>
    </row>
    <row r="4502" spans="1:3" ht="14.25" customHeight="1" x14ac:dyDescent="0.25">
      <c r="A4502" s="319">
        <v>9546</v>
      </c>
      <c r="B4502" s="319" t="s">
        <v>10350</v>
      </c>
      <c r="C4502" s="319" t="s">
        <v>9920</v>
      </c>
    </row>
    <row r="4503" spans="1:3" ht="14.25" customHeight="1" x14ac:dyDescent="0.25">
      <c r="A4503" s="319">
        <v>9547</v>
      </c>
      <c r="B4503" s="319" t="s">
        <v>5151</v>
      </c>
      <c r="C4503" s="319" t="s">
        <v>9092</v>
      </c>
    </row>
    <row r="4504" spans="1:3" ht="14.25" customHeight="1" x14ac:dyDescent="0.25">
      <c r="A4504" s="319">
        <v>9548</v>
      </c>
      <c r="B4504" s="319" t="s">
        <v>5501</v>
      </c>
      <c r="C4504" s="319" t="s">
        <v>9084</v>
      </c>
    </row>
    <row r="4505" spans="1:3" ht="14.25" customHeight="1" x14ac:dyDescent="0.25">
      <c r="A4505" s="319">
        <v>9549</v>
      </c>
      <c r="B4505" s="319" t="s">
        <v>5502</v>
      </c>
      <c r="C4505" s="319" t="s">
        <v>9084</v>
      </c>
    </row>
    <row r="4506" spans="1:3" ht="14.25" customHeight="1" x14ac:dyDescent="0.25">
      <c r="A4506" s="319">
        <v>9550</v>
      </c>
      <c r="B4506" s="319" t="s">
        <v>9922</v>
      </c>
      <c r="C4506" s="319" t="s">
        <v>9920</v>
      </c>
    </row>
    <row r="4507" spans="1:3" ht="14.25" customHeight="1" x14ac:dyDescent="0.25">
      <c r="A4507" s="319">
        <v>9551</v>
      </c>
      <c r="B4507" s="319" t="s">
        <v>3363</v>
      </c>
      <c r="C4507" s="319" t="s">
        <v>9091</v>
      </c>
    </row>
    <row r="4508" spans="1:3" ht="14.25" customHeight="1" x14ac:dyDescent="0.25">
      <c r="A4508" s="319">
        <v>9552</v>
      </c>
      <c r="B4508" s="319" t="s">
        <v>5503</v>
      </c>
      <c r="C4508" s="319" t="s">
        <v>9091</v>
      </c>
    </row>
    <row r="4509" spans="1:3" ht="14.25" customHeight="1" x14ac:dyDescent="0.25">
      <c r="A4509" s="319">
        <v>9554</v>
      </c>
      <c r="B4509" s="319" t="s">
        <v>5504</v>
      </c>
      <c r="C4509" s="319" t="s">
        <v>9091</v>
      </c>
    </row>
    <row r="4510" spans="1:3" ht="14.25" customHeight="1" x14ac:dyDescent="0.25">
      <c r="A4510" s="319">
        <v>9555</v>
      </c>
      <c r="B4510" s="319" t="s">
        <v>5505</v>
      </c>
      <c r="C4510" s="319" t="s">
        <v>9092</v>
      </c>
    </row>
    <row r="4511" spans="1:3" ht="14.25" customHeight="1" x14ac:dyDescent="0.25">
      <c r="A4511" s="319">
        <v>9556</v>
      </c>
      <c r="B4511" s="319" t="s">
        <v>4458</v>
      </c>
      <c r="C4511" s="319" t="s">
        <v>9090</v>
      </c>
    </row>
    <row r="4512" spans="1:3" ht="14.25" customHeight="1" x14ac:dyDescent="0.25">
      <c r="A4512" s="319">
        <v>9557</v>
      </c>
      <c r="B4512" s="319" t="s">
        <v>5506</v>
      </c>
      <c r="C4512" s="319" t="s">
        <v>9092</v>
      </c>
    </row>
    <row r="4513" spans="1:3" ht="14.25" customHeight="1" x14ac:dyDescent="0.25">
      <c r="A4513" s="319">
        <v>9559</v>
      </c>
      <c r="B4513" s="319" t="s">
        <v>2431</v>
      </c>
      <c r="C4513" s="319" t="s">
        <v>9920</v>
      </c>
    </row>
    <row r="4514" spans="1:3" ht="14.25" customHeight="1" x14ac:dyDescent="0.25">
      <c r="A4514" s="319">
        <v>9560</v>
      </c>
      <c r="B4514" s="319" t="s">
        <v>5507</v>
      </c>
      <c r="C4514" s="319" t="s">
        <v>9092</v>
      </c>
    </row>
    <row r="4515" spans="1:3" ht="14.25" customHeight="1" x14ac:dyDescent="0.25">
      <c r="A4515" s="319">
        <v>9561</v>
      </c>
      <c r="B4515" s="319" t="s">
        <v>4943</v>
      </c>
      <c r="C4515" s="319" t="s">
        <v>9090</v>
      </c>
    </row>
    <row r="4516" spans="1:3" ht="14.25" customHeight="1" x14ac:dyDescent="0.25">
      <c r="A4516" s="319">
        <v>9562</v>
      </c>
      <c r="B4516" s="319" t="s">
        <v>5508</v>
      </c>
      <c r="C4516" s="319" t="s">
        <v>9090</v>
      </c>
    </row>
    <row r="4517" spans="1:3" ht="14.25" customHeight="1" x14ac:dyDescent="0.25">
      <c r="A4517" s="319">
        <v>9563</v>
      </c>
      <c r="B4517" s="319" t="s">
        <v>5509</v>
      </c>
      <c r="C4517" s="319" t="s">
        <v>9091</v>
      </c>
    </row>
    <row r="4518" spans="1:3" ht="14.25" customHeight="1" x14ac:dyDescent="0.25">
      <c r="A4518" s="319">
        <v>9564</v>
      </c>
      <c r="B4518" s="319" t="s">
        <v>4956</v>
      </c>
      <c r="C4518" s="319" t="s">
        <v>9092</v>
      </c>
    </row>
    <row r="4519" spans="1:3" ht="14.25" customHeight="1" x14ac:dyDescent="0.25">
      <c r="A4519" s="319">
        <v>9565</v>
      </c>
      <c r="B4519" s="319" t="s">
        <v>3357</v>
      </c>
      <c r="C4519" s="319" t="s">
        <v>9090</v>
      </c>
    </row>
    <row r="4520" spans="1:3" ht="14.25" customHeight="1" x14ac:dyDescent="0.25">
      <c r="A4520" s="319">
        <v>9566</v>
      </c>
      <c r="B4520" s="319" t="s">
        <v>3357</v>
      </c>
      <c r="C4520" s="319" t="s">
        <v>9090</v>
      </c>
    </row>
    <row r="4521" spans="1:3" ht="14.25" customHeight="1" x14ac:dyDescent="0.25">
      <c r="A4521" s="319">
        <v>9567</v>
      </c>
      <c r="B4521" s="319" t="s">
        <v>3357</v>
      </c>
      <c r="C4521" s="319" t="s">
        <v>9090</v>
      </c>
    </row>
    <row r="4522" spans="1:3" ht="14.25" customHeight="1" x14ac:dyDescent="0.25">
      <c r="A4522" s="319">
        <v>9568</v>
      </c>
      <c r="B4522" s="319" t="s">
        <v>3414</v>
      </c>
      <c r="C4522" s="319" t="s">
        <v>9090</v>
      </c>
    </row>
    <row r="4523" spans="1:3" ht="14.25" customHeight="1" x14ac:dyDescent="0.25">
      <c r="A4523" s="319">
        <v>9570</v>
      </c>
      <c r="B4523" s="319" t="s">
        <v>3216</v>
      </c>
      <c r="C4523" s="319" t="s">
        <v>9081</v>
      </c>
    </row>
    <row r="4524" spans="1:3" ht="14.25" customHeight="1" x14ac:dyDescent="0.25">
      <c r="A4524" s="319">
        <v>9571</v>
      </c>
      <c r="B4524" s="319" t="s">
        <v>5510</v>
      </c>
      <c r="C4524" s="319" t="s">
        <v>9092</v>
      </c>
    </row>
    <row r="4525" spans="1:3" ht="14.25" customHeight="1" x14ac:dyDescent="0.25">
      <c r="A4525" s="319">
        <v>9572</v>
      </c>
      <c r="B4525" s="319" t="s">
        <v>5438</v>
      </c>
      <c r="C4525" s="319" t="s">
        <v>9091</v>
      </c>
    </row>
    <row r="4526" spans="1:3" ht="14.25" customHeight="1" x14ac:dyDescent="0.25">
      <c r="A4526" s="319">
        <v>9573</v>
      </c>
      <c r="B4526" s="319" t="s">
        <v>5061</v>
      </c>
      <c r="C4526" s="319" t="s">
        <v>9103</v>
      </c>
    </row>
    <row r="4527" spans="1:3" ht="14.25" customHeight="1" x14ac:dyDescent="0.25">
      <c r="A4527" s="319">
        <v>9574</v>
      </c>
      <c r="B4527" s="319" t="s">
        <v>2550</v>
      </c>
      <c r="C4527" s="319" t="s">
        <v>9084</v>
      </c>
    </row>
    <row r="4528" spans="1:3" ht="14.25" customHeight="1" x14ac:dyDescent="0.25">
      <c r="A4528" s="319">
        <v>9575</v>
      </c>
      <c r="B4528" s="319" t="s">
        <v>3727</v>
      </c>
      <c r="C4528" s="319" t="s">
        <v>9920</v>
      </c>
    </row>
    <row r="4529" spans="1:3" ht="14.25" customHeight="1" x14ac:dyDescent="0.25">
      <c r="A4529" s="319">
        <v>9576</v>
      </c>
      <c r="B4529" s="319" t="s">
        <v>3727</v>
      </c>
      <c r="C4529" s="319" t="s">
        <v>9920</v>
      </c>
    </row>
    <row r="4530" spans="1:3" ht="14.25" customHeight="1" x14ac:dyDescent="0.25">
      <c r="A4530" s="319">
        <v>9577</v>
      </c>
      <c r="B4530" s="319" t="s">
        <v>10351</v>
      </c>
      <c r="C4530" s="319" t="s">
        <v>9920</v>
      </c>
    </row>
    <row r="4531" spans="1:3" ht="14.25" customHeight="1" x14ac:dyDescent="0.25">
      <c r="A4531" s="319">
        <v>9578</v>
      </c>
      <c r="B4531" s="319" t="s">
        <v>10352</v>
      </c>
      <c r="C4531" s="319" t="s">
        <v>9920</v>
      </c>
    </row>
    <row r="4532" spans="1:3" ht="14.25" customHeight="1" x14ac:dyDescent="0.25">
      <c r="A4532" s="319">
        <v>9580</v>
      </c>
      <c r="B4532" s="319" t="s">
        <v>5511</v>
      </c>
      <c r="C4532" s="319" t="s">
        <v>9091</v>
      </c>
    </row>
    <row r="4533" spans="1:3" ht="14.25" customHeight="1" x14ac:dyDescent="0.25">
      <c r="A4533" s="319">
        <v>9581</v>
      </c>
      <c r="B4533" s="319" t="s">
        <v>5512</v>
      </c>
      <c r="C4533" s="319" t="s">
        <v>9092</v>
      </c>
    </row>
    <row r="4534" spans="1:3" ht="14.25" customHeight="1" x14ac:dyDescent="0.25">
      <c r="A4534" s="319">
        <v>9582</v>
      </c>
      <c r="B4534" s="319" t="s">
        <v>5513</v>
      </c>
      <c r="C4534" s="319" t="s">
        <v>9092</v>
      </c>
    </row>
    <row r="4535" spans="1:3" ht="14.25" customHeight="1" x14ac:dyDescent="0.25">
      <c r="A4535" s="319">
        <v>9583</v>
      </c>
      <c r="B4535" s="319" t="s">
        <v>5514</v>
      </c>
      <c r="C4535" s="319" t="s">
        <v>9092</v>
      </c>
    </row>
    <row r="4536" spans="1:3" ht="14.25" customHeight="1" x14ac:dyDescent="0.25">
      <c r="A4536" s="319">
        <v>9584</v>
      </c>
      <c r="B4536" s="319" t="s">
        <v>10353</v>
      </c>
      <c r="C4536" s="319" t="s">
        <v>9920</v>
      </c>
    </row>
    <row r="4537" spans="1:3" ht="14.25" customHeight="1" x14ac:dyDescent="0.25">
      <c r="A4537" s="319">
        <v>9585</v>
      </c>
      <c r="B4537" s="319" t="s">
        <v>5515</v>
      </c>
      <c r="C4537" s="319" t="s">
        <v>9092</v>
      </c>
    </row>
    <row r="4538" spans="1:3" ht="14.25" customHeight="1" x14ac:dyDescent="0.25">
      <c r="A4538" s="319">
        <v>9587</v>
      </c>
      <c r="B4538" s="319" t="s">
        <v>5516</v>
      </c>
      <c r="C4538" s="319" t="s">
        <v>9090</v>
      </c>
    </row>
    <row r="4539" spans="1:3" ht="14.25" customHeight="1" x14ac:dyDescent="0.25">
      <c r="A4539" s="319">
        <v>9588</v>
      </c>
      <c r="B4539" s="319" t="s">
        <v>3357</v>
      </c>
      <c r="C4539" s="319" t="s">
        <v>9092</v>
      </c>
    </row>
    <row r="4540" spans="1:3" ht="14.25" customHeight="1" x14ac:dyDescent="0.25">
      <c r="A4540" s="319">
        <v>9589</v>
      </c>
      <c r="B4540" s="319" t="s">
        <v>4049</v>
      </c>
      <c r="C4540" s="319" t="s">
        <v>9092</v>
      </c>
    </row>
    <row r="4541" spans="1:3" ht="14.25" customHeight="1" x14ac:dyDescent="0.25">
      <c r="A4541" s="319">
        <v>9590</v>
      </c>
      <c r="B4541" s="319" t="s">
        <v>5517</v>
      </c>
      <c r="C4541" s="319" t="s">
        <v>9084</v>
      </c>
    </row>
    <row r="4542" spans="1:3" ht="14.25" customHeight="1" x14ac:dyDescent="0.25">
      <c r="A4542" s="319">
        <v>9591</v>
      </c>
      <c r="B4542" s="319" t="s">
        <v>10354</v>
      </c>
      <c r="C4542" s="319" t="s">
        <v>9920</v>
      </c>
    </row>
    <row r="4543" spans="1:3" ht="14.25" customHeight="1" x14ac:dyDescent="0.25">
      <c r="A4543" s="319">
        <v>9592</v>
      </c>
      <c r="B4543" s="319" t="s">
        <v>5518</v>
      </c>
      <c r="C4543" s="319" t="s">
        <v>9081</v>
      </c>
    </row>
    <row r="4544" spans="1:3" ht="14.25" customHeight="1" x14ac:dyDescent="0.25">
      <c r="A4544" s="319">
        <v>9593</v>
      </c>
      <c r="B4544" s="319" t="s">
        <v>5519</v>
      </c>
      <c r="C4544" s="319" t="s">
        <v>9091</v>
      </c>
    </row>
    <row r="4545" spans="1:3" ht="14.25" customHeight="1" x14ac:dyDescent="0.25">
      <c r="A4545" s="319">
        <v>9594</v>
      </c>
      <c r="B4545" s="319" t="s">
        <v>3505</v>
      </c>
      <c r="C4545" s="319" t="s">
        <v>9090</v>
      </c>
    </row>
    <row r="4546" spans="1:3" ht="14.25" customHeight="1" x14ac:dyDescent="0.25">
      <c r="A4546" s="319">
        <v>9595</v>
      </c>
      <c r="B4546" s="319" t="s">
        <v>10297</v>
      </c>
      <c r="C4546" s="319" t="s">
        <v>9092</v>
      </c>
    </row>
    <row r="4547" spans="1:3" ht="14.25" customHeight="1" x14ac:dyDescent="0.25">
      <c r="A4547" s="319">
        <v>9596</v>
      </c>
      <c r="B4547" s="319" t="s">
        <v>10355</v>
      </c>
      <c r="C4547" s="319" t="s">
        <v>9920</v>
      </c>
    </row>
    <row r="4548" spans="1:3" ht="14.25" customHeight="1" x14ac:dyDescent="0.25">
      <c r="A4548" s="319">
        <v>9597</v>
      </c>
      <c r="B4548" s="319" t="s">
        <v>10356</v>
      </c>
      <c r="C4548" s="319" t="s">
        <v>9920</v>
      </c>
    </row>
    <row r="4549" spans="1:3" ht="14.25" customHeight="1" x14ac:dyDescent="0.25">
      <c r="A4549" s="319">
        <v>9598</v>
      </c>
      <c r="B4549" s="319" t="s">
        <v>5520</v>
      </c>
      <c r="C4549" s="319" t="s">
        <v>9091</v>
      </c>
    </row>
    <row r="4550" spans="1:3" ht="14.25" customHeight="1" x14ac:dyDescent="0.25">
      <c r="A4550" s="319">
        <v>9599</v>
      </c>
      <c r="B4550" s="319" t="s">
        <v>5521</v>
      </c>
      <c r="C4550" s="319" t="s">
        <v>9087</v>
      </c>
    </row>
    <row r="4551" spans="1:3" ht="14.25" customHeight="1" x14ac:dyDescent="0.25">
      <c r="A4551" s="319">
        <v>9600</v>
      </c>
      <c r="B4551" s="319" t="s">
        <v>5522</v>
      </c>
      <c r="C4551" s="319" t="s">
        <v>9084</v>
      </c>
    </row>
    <row r="4552" spans="1:3" ht="14.25" customHeight="1" x14ac:dyDescent="0.25">
      <c r="A4552" s="319">
        <v>9601</v>
      </c>
      <c r="B4552" s="319" t="s">
        <v>5523</v>
      </c>
      <c r="C4552" s="319" t="s">
        <v>9091</v>
      </c>
    </row>
    <row r="4553" spans="1:3" ht="14.25" customHeight="1" x14ac:dyDescent="0.25">
      <c r="A4553" s="319">
        <v>9602</v>
      </c>
      <c r="B4553" s="319" t="s">
        <v>5524</v>
      </c>
      <c r="C4553" s="319" t="s">
        <v>9091</v>
      </c>
    </row>
    <row r="4554" spans="1:3" ht="14.25" customHeight="1" x14ac:dyDescent="0.25">
      <c r="A4554" s="319">
        <v>9603</v>
      </c>
      <c r="B4554" s="319" t="s">
        <v>5525</v>
      </c>
      <c r="C4554" s="319" t="s">
        <v>9091</v>
      </c>
    </row>
    <row r="4555" spans="1:3" ht="14.25" customHeight="1" x14ac:dyDescent="0.25">
      <c r="A4555" s="319">
        <v>9604</v>
      </c>
      <c r="B4555" s="319" t="s">
        <v>5526</v>
      </c>
      <c r="C4555" s="319" t="s">
        <v>9091</v>
      </c>
    </row>
    <row r="4556" spans="1:3" ht="14.25" customHeight="1" x14ac:dyDescent="0.25">
      <c r="A4556" s="319">
        <v>9605</v>
      </c>
      <c r="B4556" s="319" t="s">
        <v>5527</v>
      </c>
      <c r="C4556" s="319" t="s">
        <v>9092</v>
      </c>
    </row>
    <row r="4557" spans="1:3" ht="14.25" customHeight="1" x14ac:dyDescent="0.25">
      <c r="A4557" s="319">
        <v>9606</v>
      </c>
      <c r="B4557" s="319" t="s">
        <v>5524</v>
      </c>
      <c r="C4557" s="319" t="s">
        <v>9084</v>
      </c>
    </row>
    <row r="4558" spans="1:3" ht="14.25" customHeight="1" x14ac:dyDescent="0.25">
      <c r="A4558" s="319">
        <v>9607</v>
      </c>
      <c r="B4558" s="319" t="s">
        <v>5528</v>
      </c>
      <c r="C4558" s="319" t="s">
        <v>9081</v>
      </c>
    </row>
    <row r="4559" spans="1:3" ht="14.25" customHeight="1" x14ac:dyDescent="0.25">
      <c r="A4559" s="319">
        <v>9608</v>
      </c>
      <c r="B4559" s="319" t="s">
        <v>5529</v>
      </c>
      <c r="C4559" s="319" t="s">
        <v>9092</v>
      </c>
    </row>
    <row r="4560" spans="1:3" ht="14.25" customHeight="1" x14ac:dyDescent="0.25">
      <c r="A4560" s="319">
        <v>9609</v>
      </c>
      <c r="B4560" s="319" t="s">
        <v>5530</v>
      </c>
      <c r="C4560" s="319" t="s">
        <v>9087</v>
      </c>
    </row>
    <row r="4561" spans="1:3" ht="14.25" customHeight="1" x14ac:dyDescent="0.25">
      <c r="A4561" s="319">
        <v>9610</v>
      </c>
      <c r="B4561" s="319" t="s">
        <v>5531</v>
      </c>
      <c r="C4561" s="319" t="s">
        <v>9091</v>
      </c>
    </row>
    <row r="4562" spans="1:3" ht="14.25" customHeight="1" x14ac:dyDescent="0.25">
      <c r="A4562" s="319">
        <v>9611</v>
      </c>
      <c r="B4562" s="319" t="s">
        <v>10357</v>
      </c>
      <c r="C4562" s="319" t="s">
        <v>9920</v>
      </c>
    </row>
    <row r="4563" spans="1:3" ht="14.25" customHeight="1" x14ac:dyDescent="0.25">
      <c r="A4563" s="319">
        <v>9612</v>
      </c>
      <c r="B4563" s="319" t="s">
        <v>3484</v>
      </c>
      <c r="C4563" s="319" t="s">
        <v>9090</v>
      </c>
    </row>
    <row r="4564" spans="1:3" ht="14.25" customHeight="1" x14ac:dyDescent="0.25">
      <c r="A4564" s="319">
        <v>9613</v>
      </c>
      <c r="B4564" s="319" t="s">
        <v>4904</v>
      </c>
      <c r="C4564" s="319" t="s">
        <v>9091</v>
      </c>
    </row>
    <row r="4565" spans="1:3" ht="14.25" customHeight="1" x14ac:dyDescent="0.25">
      <c r="A4565" s="319">
        <v>9614</v>
      </c>
      <c r="B4565" s="319" t="s">
        <v>10358</v>
      </c>
      <c r="C4565" s="319" t="s">
        <v>9920</v>
      </c>
    </row>
    <row r="4566" spans="1:3" ht="14.25" customHeight="1" x14ac:dyDescent="0.25">
      <c r="A4566" s="319">
        <v>9615</v>
      </c>
      <c r="B4566" s="319" t="s">
        <v>2481</v>
      </c>
      <c r="C4566" s="319" t="s">
        <v>9107</v>
      </c>
    </row>
    <row r="4567" spans="1:3" ht="14.25" customHeight="1" x14ac:dyDescent="0.25">
      <c r="A4567" s="319">
        <v>9617</v>
      </c>
      <c r="B4567" s="319" t="s">
        <v>5532</v>
      </c>
      <c r="C4567" s="319" t="s">
        <v>9091</v>
      </c>
    </row>
    <row r="4568" spans="1:3" ht="14.25" customHeight="1" x14ac:dyDescent="0.25">
      <c r="A4568" s="319">
        <v>9618</v>
      </c>
      <c r="B4568" s="319" t="s">
        <v>5533</v>
      </c>
      <c r="C4568" s="319" t="s">
        <v>9092</v>
      </c>
    </row>
    <row r="4569" spans="1:3" ht="14.25" customHeight="1" x14ac:dyDescent="0.25">
      <c r="A4569" s="319">
        <v>9619</v>
      </c>
      <c r="B4569" s="319" t="s">
        <v>4222</v>
      </c>
      <c r="C4569" s="319" t="s">
        <v>9092</v>
      </c>
    </row>
    <row r="4570" spans="1:3" ht="14.25" customHeight="1" x14ac:dyDescent="0.25">
      <c r="A4570" s="319">
        <v>9620</v>
      </c>
      <c r="B4570" s="319" t="s">
        <v>5534</v>
      </c>
      <c r="C4570" s="319" t="s">
        <v>9091</v>
      </c>
    </row>
    <row r="4571" spans="1:3" ht="14.25" customHeight="1" x14ac:dyDescent="0.25">
      <c r="A4571" s="319">
        <v>9621</v>
      </c>
      <c r="B4571" s="319" t="s">
        <v>5535</v>
      </c>
      <c r="C4571" s="319" t="s">
        <v>9091</v>
      </c>
    </row>
    <row r="4572" spans="1:3" ht="14.25" customHeight="1" x14ac:dyDescent="0.25">
      <c r="A4572" s="319">
        <v>9622</v>
      </c>
      <c r="B4572" s="319" t="s">
        <v>5536</v>
      </c>
      <c r="C4572" s="319" t="s">
        <v>9087</v>
      </c>
    </row>
    <row r="4573" spans="1:3" ht="14.25" customHeight="1" x14ac:dyDescent="0.25">
      <c r="A4573" s="319">
        <v>9623</v>
      </c>
      <c r="B4573" s="319" t="s">
        <v>10359</v>
      </c>
      <c r="C4573" s="319" t="s">
        <v>9920</v>
      </c>
    </row>
    <row r="4574" spans="1:3" ht="14.25" customHeight="1" x14ac:dyDescent="0.25">
      <c r="A4574" s="319">
        <v>9624</v>
      </c>
      <c r="B4574" s="319" t="s">
        <v>5537</v>
      </c>
      <c r="C4574" s="319" t="s">
        <v>9092</v>
      </c>
    </row>
    <row r="4575" spans="1:3" ht="14.25" customHeight="1" x14ac:dyDescent="0.25">
      <c r="A4575" s="319">
        <v>9625</v>
      </c>
      <c r="B4575" s="319" t="s">
        <v>5538</v>
      </c>
      <c r="C4575" s="319" t="s">
        <v>9087</v>
      </c>
    </row>
    <row r="4576" spans="1:3" ht="14.25" customHeight="1" x14ac:dyDescent="0.25">
      <c r="A4576" s="319">
        <v>9626</v>
      </c>
      <c r="B4576" s="319" t="s">
        <v>5539</v>
      </c>
      <c r="C4576" s="319" t="s">
        <v>9092</v>
      </c>
    </row>
    <row r="4577" spans="1:3" ht="14.25" customHeight="1" x14ac:dyDescent="0.25">
      <c r="A4577" s="319">
        <v>9627</v>
      </c>
      <c r="B4577" s="319" t="s">
        <v>4055</v>
      </c>
      <c r="C4577" s="319" t="s">
        <v>9081</v>
      </c>
    </row>
    <row r="4578" spans="1:3" ht="14.25" customHeight="1" x14ac:dyDescent="0.25">
      <c r="A4578" s="319">
        <v>9628</v>
      </c>
      <c r="B4578" s="319" t="s">
        <v>5540</v>
      </c>
      <c r="C4578" s="319" t="s">
        <v>9920</v>
      </c>
    </row>
    <row r="4579" spans="1:3" ht="14.25" customHeight="1" x14ac:dyDescent="0.25">
      <c r="A4579" s="319">
        <v>9629</v>
      </c>
      <c r="B4579" s="319" t="s">
        <v>5541</v>
      </c>
      <c r="C4579" s="319" t="s">
        <v>9091</v>
      </c>
    </row>
    <row r="4580" spans="1:3" ht="14.25" customHeight="1" x14ac:dyDescent="0.25">
      <c r="A4580" s="319">
        <v>9630</v>
      </c>
      <c r="B4580" s="319" t="s">
        <v>2817</v>
      </c>
      <c r="C4580" s="319" t="s">
        <v>9087</v>
      </c>
    </row>
    <row r="4581" spans="1:3" ht="14.25" customHeight="1" x14ac:dyDescent="0.25">
      <c r="A4581" s="319">
        <v>9631</v>
      </c>
      <c r="B4581" s="319" t="s">
        <v>2822</v>
      </c>
      <c r="C4581" s="319" t="s">
        <v>9087</v>
      </c>
    </row>
    <row r="4582" spans="1:3" ht="14.25" customHeight="1" x14ac:dyDescent="0.25">
      <c r="A4582" s="319">
        <v>9632</v>
      </c>
      <c r="B4582" s="319" t="s">
        <v>2822</v>
      </c>
      <c r="C4582" s="319" t="s">
        <v>9087</v>
      </c>
    </row>
    <row r="4583" spans="1:3" ht="14.25" customHeight="1" x14ac:dyDescent="0.25">
      <c r="A4583" s="319">
        <v>9633</v>
      </c>
      <c r="B4583" s="319" t="s">
        <v>3344</v>
      </c>
      <c r="C4583" s="319" t="s">
        <v>9090</v>
      </c>
    </row>
    <row r="4584" spans="1:3" ht="14.25" customHeight="1" x14ac:dyDescent="0.25">
      <c r="A4584" s="319">
        <v>9634</v>
      </c>
      <c r="B4584" s="319" t="s">
        <v>5542</v>
      </c>
      <c r="C4584" s="319" t="s">
        <v>9092</v>
      </c>
    </row>
    <row r="4585" spans="1:3" ht="14.25" customHeight="1" x14ac:dyDescent="0.25">
      <c r="A4585" s="319">
        <v>9635</v>
      </c>
      <c r="B4585" s="319" t="s">
        <v>5543</v>
      </c>
      <c r="C4585" s="319" t="s">
        <v>9092</v>
      </c>
    </row>
    <row r="4586" spans="1:3" ht="14.25" customHeight="1" x14ac:dyDescent="0.25">
      <c r="A4586" s="319">
        <v>9636</v>
      </c>
      <c r="B4586" s="319" t="s">
        <v>5493</v>
      </c>
      <c r="C4586" s="319" t="s">
        <v>9092</v>
      </c>
    </row>
    <row r="4587" spans="1:3" ht="14.25" customHeight="1" x14ac:dyDescent="0.25">
      <c r="A4587" s="319">
        <v>9637</v>
      </c>
      <c r="B4587" s="319" t="s">
        <v>5544</v>
      </c>
      <c r="C4587" s="319" t="s">
        <v>9091</v>
      </c>
    </row>
    <row r="4588" spans="1:3" ht="14.25" customHeight="1" x14ac:dyDescent="0.25">
      <c r="A4588" s="319">
        <v>9638</v>
      </c>
      <c r="B4588" s="319" t="s">
        <v>5545</v>
      </c>
      <c r="C4588" s="319" t="s">
        <v>9092</v>
      </c>
    </row>
    <row r="4589" spans="1:3" ht="14.25" customHeight="1" x14ac:dyDescent="0.25">
      <c r="A4589" s="319">
        <v>9639</v>
      </c>
      <c r="B4589" s="319" t="s">
        <v>10360</v>
      </c>
      <c r="C4589" s="319" t="s">
        <v>9920</v>
      </c>
    </row>
    <row r="4590" spans="1:3" ht="14.25" customHeight="1" x14ac:dyDescent="0.25">
      <c r="A4590" s="319">
        <v>9640</v>
      </c>
      <c r="B4590" s="319" t="s">
        <v>4250</v>
      </c>
      <c r="C4590" s="319" t="s">
        <v>9081</v>
      </c>
    </row>
    <row r="4591" spans="1:3" ht="14.25" customHeight="1" x14ac:dyDescent="0.25">
      <c r="A4591" s="319">
        <v>9641</v>
      </c>
      <c r="B4591" s="319" t="s">
        <v>5546</v>
      </c>
      <c r="C4591" s="319" t="s">
        <v>9081</v>
      </c>
    </row>
    <row r="4592" spans="1:3" ht="14.25" customHeight="1" x14ac:dyDescent="0.25">
      <c r="A4592" s="319">
        <v>9642</v>
      </c>
      <c r="B4592" s="319" t="s">
        <v>5547</v>
      </c>
      <c r="C4592" s="319" t="s">
        <v>9092</v>
      </c>
    </row>
    <row r="4593" spans="1:3" ht="14.25" customHeight="1" x14ac:dyDescent="0.25">
      <c r="A4593" s="319">
        <v>9643</v>
      </c>
      <c r="B4593" s="319" t="s">
        <v>10361</v>
      </c>
      <c r="C4593" s="319" t="s">
        <v>9920</v>
      </c>
    </row>
    <row r="4594" spans="1:3" ht="14.25" customHeight="1" x14ac:dyDescent="0.25">
      <c r="A4594" s="319">
        <v>9644</v>
      </c>
      <c r="B4594" s="319" t="s">
        <v>3717</v>
      </c>
      <c r="C4594" s="319" t="s">
        <v>9920</v>
      </c>
    </row>
    <row r="4595" spans="1:3" ht="14.25" customHeight="1" x14ac:dyDescent="0.25">
      <c r="A4595" s="319">
        <v>9645</v>
      </c>
      <c r="B4595" s="319" t="s">
        <v>5548</v>
      </c>
      <c r="C4595" s="319" t="s">
        <v>9087</v>
      </c>
    </row>
    <row r="4596" spans="1:3" ht="14.25" customHeight="1" x14ac:dyDescent="0.25">
      <c r="A4596" s="319">
        <v>9646</v>
      </c>
      <c r="B4596" s="319" t="s">
        <v>5549</v>
      </c>
      <c r="C4596" s="319" t="s">
        <v>9092</v>
      </c>
    </row>
    <row r="4597" spans="1:3" ht="14.25" customHeight="1" x14ac:dyDescent="0.25">
      <c r="A4597" s="319">
        <v>9647</v>
      </c>
      <c r="B4597" s="319" t="s">
        <v>5550</v>
      </c>
      <c r="C4597" s="319" t="s">
        <v>9091</v>
      </c>
    </row>
    <row r="4598" spans="1:3" ht="14.25" customHeight="1" x14ac:dyDescent="0.25">
      <c r="A4598" s="319">
        <v>9648</v>
      </c>
      <c r="B4598" s="319" t="s">
        <v>5551</v>
      </c>
      <c r="C4598" s="319" t="s">
        <v>9092</v>
      </c>
    </row>
    <row r="4599" spans="1:3" ht="14.25" customHeight="1" x14ac:dyDescent="0.25">
      <c r="A4599" s="319">
        <v>9649</v>
      </c>
      <c r="B4599" s="319" t="s">
        <v>5552</v>
      </c>
      <c r="C4599" s="319" t="s">
        <v>9092</v>
      </c>
    </row>
    <row r="4600" spans="1:3" ht="14.25" customHeight="1" x14ac:dyDescent="0.25">
      <c r="A4600" s="319">
        <v>9651</v>
      </c>
      <c r="B4600" s="319" t="s">
        <v>5553</v>
      </c>
      <c r="C4600" s="319" t="s">
        <v>9092</v>
      </c>
    </row>
    <row r="4601" spans="1:3" ht="14.25" customHeight="1" x14ac:dyDescent="0.25">
      <c r="A4601" s="319">
        <v>9652</v>
      </c>
      <c r="B4601" s="319" t="s">
        <v>5554</v>
      </c>
      <c r="C4601" s="319" t="s">
        <v>9087</v>
      </c>
    </row>
    <row r="4602" spans="1:3" ht="14.25" customHeight="1" x14ac:dyDescent="0.25">
      <c r="A4602" s="319">
        <v>9653</v>
      </c>
      <c r="B4602" s="319" t="s">
        <v>5555</v>
      </c>
      <c r="C4602" s="319" t="s">
        <v>9087</v>
      </c>
    </row>
    <row r="4603" spans="1:3" ht="14.25" customHeight="1" x14ac:dyDescent="0.25">
      <c r="A4603" s="319">
        <v>9654</v>
      </c>
      <c r="B4603" s="319" t="s">
        <v>5556</v>
      </c>
      <c r="C4603" s="319" t="s">
        <v>9092</v>
      </c>
    </row>
    <row r="4604" spans="1:3" ht="14.25" customHeight="1" x14ac:dyDescent="0.25">
      <c r="A4604" s="319">
        <v>9656</v>
      </c>
      <c r="B4604" s="319" t="s">
        <v>5557</v>
      </c>
      <c r="C4604" s="319" t="s">
        <v>9092</v>
      </c>
    </row>
    <row r="4605" spans="1:3" ht="14.25" customHeight="1" x14ac:dyDescent="0.25">
      <c r="A4605" s="319">
        <v>9657</v>
      </c>
      <c r="B4605" s="319" t="s">
        <v>5558</v>
      </c>
      <c r="C4605" s="319" t="s">
        <v>9092</v>
      </c>
    </row>
    <row r="4606" spans="1:3" ht="14.25" customHeight="1" x14ac:dyDescent="0.25">
      <c r="A4606" s="319">
        <v>9658</v>
      </c>
      <c r="B4606" s="319" t="s">
        <v>5559</v>
      </c>
      <c r="C4606" s="319" t="s">
        <v>9092</v>
      </c>
    </row>
    <row r="4607" spans="1:3" ht="14.25" customHeight="1" x14ac:dyDescent="0.25">
      <c r="A4607" s="319">
        <v>9659</v>
      </c>
      <c r="B4607" s="319" t="s">
        <v>3828</v>
      </c>
      <c r="C4607" s="319" t="s">
        <v>9081</v>
      </c>
    </row>
    <row r="4608" spans="1:3" ht="14.25" customHeight="1" x14ac:dyDescent="0.25">
      <c r="A4608" s="319">
        <v>9660</v>
      </c>
      <c r="B4608" s="319" t="s">
        <v>3535</v>
      </c>
      <c r="C4608" s="319" t="s">
        <v>9090</v>
      </c>
    </row>
    <row r="4609" spans="1:3" ht="14.25" customHeight="1" x14ac:dyDescent="0.25">
      <c r="A4609" s="319">
        <v>9661</v>
      </c>
      <c r="B4609" s="319" t="s">
        <v>10362</v>
      </c>
      <c r="C4609" s="319" t="s">
        <v>9920</v>
      </c>
    </row>
    <row r="4610" spans="1:3" ht="14.25" customHeight="1" x14ac:dyDescent="0.25">
      <c r="A4610" s="319">
        <v>9662</v>
      </c>
      <c r="B4610" s="319" t="s">
        <v>5560</v>
      </c>
      <c r="C4610" s="319" t="s">
        <v>9092</v>
      </c>
    </row>
    <row r="4611" spans="1:3" ht="14.25" customHeight="1" x14ac:dyDescent="0.25">
      <c r="A4611" s="319">
        <v>9663</v>
      </c>
      <c r="B4611" s="319" t="s">
        <v>4545</v>
      </c>
      <c r="C4611" s="319" t="s">
        <v>9092</v>
      </c>
    </row>
    <row r="4612" spans="1:3" ht="14.25" customHeight="1" x14ac:dyDescent="0.25">
      <c r="A4612" s="319">
        <v>9664</v>
      </c>
      <c r="B4612" s="319" t="s">
        <v>5561</v>
      </c>
      <c r="C4612" s="319" t="s">
        <v>9087</v>
      </c>
    </row>
    <row r="4613" spans="1:3" ht="14.25" customHeight="1" x14ac:dyDescent="0.25">
      <c r="A4613" s="319">
        <v>9665</v>
      </c>
      <c r="B4613" s="319" t="s">
        <v>5562</v>
      </c>
      <c r="C4613" s="319" t="s">
        <v>9092</v>
      </c>
    </row>
    <row r="4614" spans="1:3" ht="14.25" customHeight="1" x14ac:dyDescent="0.25">
      <c r="A4614" s="319">
        <v>9666</v>
      </c>
      <c r="B4614" s="319" t="s">
        <v>5563</v>
      </c>
      <c r="C4614" s="319" t="s">
        <v>9092</v>
      </c>
    </row>
    <row r="4615" spans="1:3" ht="14.25" customHeight="1" x14ac:dyDescent="0.25">
      <c r="A4615" s="319">
        <v>9667</v>
      </c>
      <c r="B4615" s="319" t="s">
        <v>5564</v>
      </c>
      <c r="C4615" s="319" t="s">
        <v>9103</v>
      </c>
    </row>
    <row r="4616" spans="1:3" ht="14.25" customHeight="1" x14ac:dyDescent="0.25">
      <c r="A4616" s="319">
        <v>9668</v>
      </c>
      <c r="B4616" s="319" t="s">
        <v>3363</v>
      </c>
      <c r="C4616" s="319" t="s">
        <v>9091</v>
      </c>
    </row>
    <row r="4617" spans="1:3" ht="14.25" customHeight="1" x14ac:dyDescent="0.25">
      <c r="A4617" s="319">
        <v>9669</v>
      </c>
      <c r="B4617" s="319" t="s">
        <v>4155</v>
      </c>
      <c r="C4617" s="319" t="s">
        <v>9092</v>
      </c>
    </row>
    <row r="4618" spans="1:3" ht="14.25" customHeight="1" x14ac:dyDescent="0.25">
      <c r="A4618" s="319">
        <v>9670</v>
      </c>
      <c r="B4618" s="319" t="s">
        <v>3736</v>
      </c>
      <c r="C4618" s="319" t="s">
        <v>9092</v>
      </c>
    </row>
    <row r="4619" spans="1:3" ht="14.25" customHeight="1" x14ac:dyDescent="0.25">
      <c r="A4619" s="319">
        <v>9671</v>
      </c>
      <c r="B4619" s="319" t="s">
        <v>5565</v>
      </c>
      <c r="C4619" s="319" t="s">
        <v>9092</v>
      </c>
    </row>
    <row r="4620" spans="1:3" ht="14.25" customHeight="1" x14ac:dyDescent="0.25">
      <c r="A4620" s="319">
        <v>9672</v>
      </c>
      <c r="B4620" s="319" t="s">
        <v>3363</v>
      </c>
      <c r="C4620" s="319" t="s">
        <v>9091</v>
      </c>
    </row>
    <row r="4621" spans="1:3" ht="14.25" customHeight="1" x14ac:dyDescent="0.25">
      <c r="A4621" s="319">
        <v>9673</v>
      </c>
      <c r="B4621" s="319" t="s">
        <v>10363</v>
      </c>
      <c r="C4621" s="319" t="s">
        <v>9920</v>
      </c>
    </row>
    <row r="4622" spans="1:3" ht="14.25" customHeight="1" x14ac:dyDescent="0.25">
      <c r="A4622" s="319">
        <v>9675</v>
      </c>
      <c r="B4622" s="319" t="s">
        <v>5566</v>
      </c>
      <c r="C4622" s="319" t="s">
        <v>9087</v>
      </c>
    </row>
    <row r="4623" spans="1:3" ht="14.25" customHeight="1" x14ac:dyDescent="0.25">
      <c r="A4623" s="319">
        <v>9676</v>
      </c>
      <c r="B4623" s="319" t="s">
        <v>2582</v>
      </c>
      <c r="C4623" s="319" t="s">
        <v>9087</v>
      </c>
    </row>
    <row r="4624" spans="1:3" ht="14.25" customHeight="1" x14ac:dyDescent="0.25">
      <c r="A4624" s="319">
        <v>9677</v>
      </c>
      <c r="B4624" s="319" t="s">
        <v>5567</v>
      </c>
      <c r="C4624" s="319" t="s">
        <v>9091</v>
      </c>
    </row>
    <row r="4625" spans="1:3" ht="14.25" customHeight="1" x14ac:dyDescent="0.25">
      <c r="A4625" s="319">
        <v>9678</v>
      </c>
      <c r="B4625" s="319" t="s">
        <v>5568</v>
      </c>
      <c r="C4625" s="319" t="s">
        <v>9092</v>
      </c>
    </row>
    <row r="4626" spans="1:3" ht="14.25" customHeight="1" x14ac:dyDescent="0.25">
      <c r="A4626" s="319">
        <v>9679</v>
      </c>
      <c r="B4626" s="319" t="s">
        <v>5569</v>
      </c>
      <c r="C4626" s="319" t="s">
        <v>9091</v>
      </c>
    </row>
    <row r="4627" spans="1:3" ht="14.25" customHeight="1" x14ac:dyDescent="0.25">
      <c r="A4627" s="319">
        <v>9680</v>
      </c>
      <c r="B4627" s="319" t="s">
        <v>5570</v>
      </c>
      <c r="C4627" s="319" t="s">
        <v>9091</v>
      </c>
    </row>
    <row r="4628" spans="1:3" ht="14.25" customHeight="1" x14ac:dyDescent="0.25">
      <c r="A4628" s="319">
        <v>9681</v>
      </c>
      <c r="B4628" s="319" t="s">
        <v>5571</v>
      </c>
      <c r="C4628" s="319" t="s">
        <v>9092</v>
      </c>
    </row>
    <row r="4629" spans="1:3" ht="14.25" customHeight="1" x14ac:dyDescent="0.25">
      <c r="A4629" s="319">
        <v>9682</v>
      </c>
      <c r="B4629" s="319" t="s">
        <v>10364</v>
      </c>
      <c r="C4629" s="319" t="s">
        <v>9920</v>
      </c>
    </row>
    <row r="4630" spans="1:3" ht="14.25" customHeight="1" x14ac:dyDescent="0.25">
      <c r="A4630" s="319">
        <v>9683</v>
      </c>
      <c r="B4630" s="319" t="s">
        <v>10365</v>
      </c>
      <c r="C4630" s="319" t="s">
        <v>9920</v>
      </c>
    </row>
    <row r="4631" spans="1:3" ht="14.25" customHeight="1" x14ac:dyDescent="0.25">
      <c r="A4631" s="319">
        <v>9684</v>
      </c>
      <c r="B4631" s="319" t="s">
        <v>5105</v>
      </c>
      <c r="C4631" s="319" t="s">
        <v>9090</v>
      </c>
    </row>
    <row r="4632" spans="1:3" ht="14.25" customHeight="1" x14ac:dyDescent="0.25">
      <c r="A4632" s="319">
        <v>9685</v>
      </c>
      <c r="B4632" s="319" t="s">
        <v>10366</v>
      </c>
      <c r="C4632" s="319" t="s">
        <v>9920</v>
      </c>
    </row>
    <row r="4633" spans="1:3" ht="14.25" customHeight="1" x14ac:dyDescent="0.25">
      <c r="A4633" s="319">
        <v>9686</v>
      </c>
      <c r="B4633" s="319" t="s">
        <v>5572</v>
      </c>
      <c r="C4633" s="319" t="s">
        <v>9090</v>
      </c>
    </row>
    <row r="4634" spans="1:3" ht="14.25" customHeight="1" x14ac:dyDescent="0.25">
      <c r="A4634" s="319">
        <v>9687</v>
      </c>
      <c r="B4634" s="319" t="s">
        <v>5573</v>
      </c>
      <c r="C4634" s="319" t="s">
        <v>9081</v>
      </c>
    </row>
    <row r="4635" spans="1:3" ht="14.25" customHeight="1" x14ac:dyDescent="0.25">
      <c r="A4635" s="319">
        <v>9688</v>
      </c>
      <c r="B4635" s="319" t="s">
        <v>5574</v>
      </c>
      <c r="C4635" s="319" t="s">
        <v>9091</v>
      </c>
    </row>
    <row r="4636" spans="1:3" ht="14.25" customHeight="1" x14ac:dyDescent="0.25">
      <c r="A4636" s="319">
        <v>9689</v>
      </c>
      <c r="B4636" s="319" t="s">
        <v>4039</v>
      </c>
      <c r="C4636" s="319" t="s">
        <v>9091</v>
      </c>
    </row>
    <row r="4637" spans="1:3" ht="14.25" customHeight="1" x14ac:dyDescent="0.25">
      <c r="A4637" s="319">
        <v>9690</v>
      </c>
      <c r="B4637" s="319" t="s">
        <v>5537</v>
      </c>
      <c r="C4637" s="319" t="s">
        <v>9092</v>
      </c>
    </row>
    <row r="4638" spans="1:3" ht="14.25" customHeight="1" x14ac:dyDescent="0.25">
      <c r="A4638" s="319">
        <v>9691</v>
      </c>
      <c r="B4638" s="319" t="s">
        <v>4140</v>
      </c>
      <c r="C4638" s="319" t="s">
        <v>9092</v>
      </c>
    </row>
    <row r="4639" spans="1:3" ht="14.25" customHeight="1" x14ac:dyDescent="0.25">
      <c r="A4639" s="319">
        <v>9692</v>
      </c>
      <c r="B4639" s="319" t="s">
        <v>5575</v>
      </c>
      <c r="C4639" s="319" t="s">
        <v>9092</v>
      </c>
    </row>
    <row r="4640" spans="1:3" ht="14.25" customHeight="1" x14ac:dyDescent="0.25">
      <c r="A4640" s="319">
        <v>9693</v>
      </c>
      <c r="B4640" s="319" t="s">
        <v>5576</v>
      </c>
      <c r="C4640" s="319" t="s">
        <v>9091</v>
      </c>
    </row>
    <row r="4641" spans="1:3" ht="14.25" customHeight="1" x14ac:dyDescent="0.25">
      <c r="A4641" s="319">
        <v>9694</v>
      </c>
      <c r="B4641" s="319" t="s">
        <v>5577</v>
      </c>
      <c r="C4641" s="319" t="s">
        <v>9092</v>
      </c>
    </row>
    <row r="4642" spans="1:3" ht="14.25" customHeight="1" x14ac:dyDescent="0.25">
      <c r="A4642" s="319">
        <v>9695</v>
      </c>
      <c r="B4642" s="319" t="s">
        <v>5036</v>
      </c>
      <c r="C4642" s="319" t="s">
        <v>9092</v>
      </c>
    </row>
    <row r="4643" spans="1:3" ht="14.25" customHeight="1" x14ac:dyDescent="0.25">
      <c r="A4643" s="319">
        <v>9696</v>
      </c>
      <c r="B4643" s="319" t="s">
        <v>4763</v>
      </c>
      <c r="C4643" s="319" t="s">
        <v>9920</v>
      </c>
    </row>
    <row r="4644" spans="1:3" ht="14.25" customHeight="1" x14ac:dyDescent="0.25">
      <c r="A4644" s="319">
        <v>9697</v>
      </c>
      <c r="B4644" s="319" t="s">
        <v>10367</v>
      </c>
      <c r="C4644" s="319" t="s">
        <v>9920</v>
      </c>
    </row>
    <row r="4645" spans="1:3" ht="14.25" customHeight="1" x14ac:dyDescent="0.25">
      <c r="A4645" s="319">
        <v>9698</v>
      </c>
      <c r="B4645" s="319" t="s">
        <v>5578</v>
      </c>
      <c r="C4645" s="319" t="s">
        <v>9091</v>
      </c>
    </row>
    <row r="4646" spans="1:3" ht="14.25" customHeight="1" x14ac:dyDescent="0.25">
      <c r="A4646" s="319">
        <v>9699</v>
      </c>
      <c r="B4646" s="319" t="s">
        <v>5579</v>
      </c>
      <c r="C4646" s="319" t="s">
        <v>9090</v>
      </c>
    </row>
    <row r="4647" spans="1:3" ht="14.25" customHeight="1" x14ac:dyDescent="0.25">
      <c r="A4647" s="319">
        <v>9700</v>
      </c>
      <c r="B4647" s="319" t="s">
        <v>5580</v>
      </c>
      <c r="C4647" s="319" t="s">
        <v>9081</v>
      </c>
    </row>
    <row r="4648" spans="1:3" ht="14.25" customHeight="1" x14ac:dyDescent="0.25">
      <c r="A4648" s="319">
        <v>9701</v>
      </c>
      <c r="B4648" s="319" t="s">
        <v>10368</v>
      </c>
      <c r="C4648" s="319" t="s">
        <v>9920</v>
      </c>
    </row>
    <row r="4649" spans="1:3" ht="14.25" customHeight="1" x14ac:dyDescent="0.25">
      <c r="A4649" s="319">
        <v>9702</v>
      </c>
      <c r="B4649" s="319" t="s">
        <v>5581</v>
      </c>
      <c r="C4649" s="319" t="s">
        <v>9092</v>
      </c>
    </row>
    <row r="4650" spans="1:3" ht="14.25" customHeight="1" x14ac:dyDescent="0.25">
      <c r="A4650" s="319">
        <v>9703</v>
      </c>
      <c r="B4650" s="319" t="s">
        <v>3389</v>
      </c>
      <c r="C4650" s="319" t="s">
        <v>9090</v>
      </c>
    </row>
    <row r="4651" spans="1:3" ht="14.25" customHeight="1" x14ac:dyDescent="0.25">
      <c r="A4651" s="319">
        <v>9705</v>
      </c>
      <c r="B4651" s="319" t="s">
        <v>5582</v>
      </c>
      <c r="C4651" s="319" t="s">
        <v>9091</v>
      </c>
    </row>
    <row r="4652" spans="1:3" ht="14.25" customHeight="1" x14ac:dyDescent="0.25">
      <c r="A4652" s="319">
        <v>9706</v>
      </c>
      <c r="B4652" s="319" t="s">
        <v>5583</v>
      </c>
      <c r="C4652" s="319" t="s">
        <v>9087</v>
      </c>
    </row>
    <row r="4653" spans="1:3" ht="14.25" customHeight="1" x14ac:dyDescent="0.25">
      <c r="A4653" s="319">
        <v>9707</v>
      </c>
      <c r="B4653" s="319" t="s">
        <v>5584</v>
      </c>
      <c r="C4653" s="319" t="s">
        <v>9087</v>
      </c>
    </row>
    <row r="4654" spans="1:3" ht="14.25" customHeight="1" x14ac:dyDescent="0.25">
      <c r="A4654" s="319">
        <v>9708</v>
      </c>
      <c r="B4654" s="319" t="s">
        <v>5585</v>
      </c>
      <c r="C4654" s="319" t="s">
        <v>9092</v>
      </c>
    </row>
    <row r="4655" spans="1:3" ht="14.25" customHeight="1" x14ac:dyDescent="0.25">
      <c r="A4655" s="319">
        <v>9709</v>
      </c>
      <c r="B4655" s="319" t="s">
        <v>5586</v>
      </c>
      <c r="C4655" s="319" t="s">
        <v>9084</v>
      </c>
    </row>
    <row r="4656" spans="1:3" ht="14.25" customHeight="1" x14ac:dyDescent="0.25">
      <c r="A4656" s="319">
        <v>9711</v>
      </c>
      <c r="B4656" s="319" t="s">
        <v>5587</v>
      </c>
      <c r="C4656" s="319" t="s">
        <v>9092</v>
      </c>
    </row>
    <row r="4657" spans="1:3" ht="14.25" customHeight="1" x14ac:dyDescent="0.25">
      <c r="A4657" s="319">
        <v>9712</v>
      </c>
      <c r="B4657" s="319" t="s">
        <v>3717</v>
      </c>
      <c r="C4657" s="319" t="s">
        <v>9092</v>
      </c>
    </row>
    <row r="4658" spans="1:3" ht="14.25" customHeight="1" x14ac:dyDescent="0.25">
      <c r="A4658" s="319">
        <v>9713</v>
      </c>
      <c r="B4658" s="319" t="s">
        <v>3357</v>
      </c>
      <c r="C4658" s="319" t="s">
        <v>9091</v>
      </c>
    </row>
    <row r="4659" spans="1:3" ht="14.25" customHeight="1" x14ac:dyDescent="0.25">
      <c r="A4659" s="319">
        <v>9714</v>
      </c>
      <c r="B4659" s="319" t="s">
        <v>3201</v>
      </c>
      <c r="C4659" s="319" t="s">
        <v>9087</v>
      </c>
    </row>
    <row r="4660" spans="1:3" ht="14.25" customHeight="1" x14ac:dyDescent="0.25">
      <c r="A4660" s="319">
        <v>9715</v>
      </c>
      <c r="B4660" s="319" t="s">
        <v>5588</v>
      </c>
      <c r="C4660" s="319" t="s">
        <v>9092</v>
      </c>
    </row>
    <row r="4661" spans="1:3" ht="14.25" customHeight="1" x14ac:dyDescent="0.25">
      <c r="A4661" s="319">
        <v>9716</v>
      </c>
      <c r="B4661" s="319" t="s">
        <v>5148</v>
      </c>
      <c r="C4661" s="319" t="s">
        <v>9092</v>
      </c>
    </row>
    <row r="4662" spans="1:3" ht="14.25" customHeight="1" x14ac:dyDescent="0.25">
      <c r="A4662" s="319">
        <v>9717</v>
      </c>
      <c r="B4662" s="319" t="s">
        <v>5589</v>
      </c>
      <c r="C4662" s="319" t="s">
        <v>9092</v>
      </c>
    </row>
    <row r="4663" spans="1:3" ht="14.25" customHeight="1" x14ac:dyDescent="0.25">
      <c r="A4663" s="319">
        <v>9718</v>
      </c>
      <c r="B4663" s="319" t="s">
        <v>3344</v>
      </c>
      <c r="C4663" s="319" t="s">
        <v>9090</v>
      </c>
    </row>
    <row r="4664" spans="1:3" ht="14.25" customHeight="1" x14ac:dyDescent="0.25">
      <c r="A4664" s="319">
        <v>9719</v>
      </c>
      <c r="B4664" s="319" t="s">
        <v>5590</v>
      </c>
      <c r="C4664" s="319" t="s">
        <v>9092</v>
      </c>
    </row>
    <row r="4665" spans="1:3" ht="14.25" customHeight="1" x14ac:dyDescent="0.25">
      <c r="A4665" s="319">
        <v>9720</v>
      </c>
      <c r="B4665" s="319" t="s">
        <v>3747</v>
      </c>
      <c r="C4665" s="319" t="s">
        <v>9091</v>
      </c>
    </row>
    <row r="4666" spans="1:3" ht="14.25" customHeight="1" x14ac:dyDescent="0.25">
      <c r="A4666" s="319">
        <v>9721</v>
      </c>
      <c r="B4666" s="319" t="s">
        <v>5591</v>
      </c>
      <c r="C4666" s="319" t="s">
        <v>9092</v>
      </c>
    </row>
    <row r="4667" spans="1:3" ht="14.25" customHeight="1" x14ac:dyDescent="0.25">
      <c r="A4667" s="319">
        <v>9722</v>
      </c>
      <c r="B4667" s="319" t="s">
        <v>5592</v>
      </c>
      <c r="C4667" s="319" t="s">
        <v>9081</v>
      </c>
    </row>
    <row r="4668" spans="1:3" ht="14.25" customHeight="1" x14ac:dyDescent="0.25">
      <c r="A4668" s="319">
        <v>9723</v>
      </c>
      <c r="B4668" s="319" t="s">
        <v>5593</v>
      </c>
      <c r="C4668" s="319" t="s">
        <v>9092</v>
      </c>
    </row>
    <row r="4669" spans="1:3" ht="14.25" customHeight="1" x14ac:dyDescent="0.25">
      <c r="A4669" s="319">
        <v>9724</v>
      </c>
      <c r="B4669" s="319" t="s">
        <v>5594</v>
      </c>
      <c r="C4669" s="319" t="s">
        <v>9090</v>
      </c>
    </row>
    <row r="4670" spans="1:3" ht="14.25" customHeight="1" x14ac:dyDescent="0.25">
      <c r="A4670" s="319">
        <v>9726</v>
      </c>
      <c r="B4670" s="319" t="s">
        <v>5595</v>
      </c>
      <c r="C4670" s="319" t="s">
        <v>9092</v>
      </c>
    </row>
    <row r="4671" spans="1:3" ht="14.25" customHeight="1" x14ac:dyDescent="0.25">
      <c r="A4671" s="319">
        <v>9728</v>
      </c>
      <c r="B4671" s="319" t="s">
        <v>3347</v>
      </c>
      <c r="C4671" s="319" t="s">
        <v>9091</v>
      </c>
    </row>
    <row r="4672" spans="1:3" ht="14.25" customHeight="1" x14ac:dyDescent="0.25">
      <c r="A4672" s="319">
        <v>9729</v>
      </c>
      <c r="B4672" s="319" t="s">
        <v>5596</v>
      </c>
      <c r="C4672" s="319" t="s">
        <v>9081</v>
      </c>
    </row>
    <row r="4673" spans="1:3" ht="14.25" customHeight="1" x14ac:dyDescent="0.25">
      <c r="A4673" s="319">
        <v>9730</v>
      </c>
      <c r="B4673" s="319" t="s">
        <v>10369</v>
      </c>
      <c r="C4673" s="319" t="s">
        <v>9920</v>
      </c>
    </row>
    <row r="4674" spans="1:3" ht="14.25" customHeight="1" x14ac:dyDescent="0.25">
      <c r="A4674" s="319">
        <v>9731</v>
      </c>
      <c r="B4674" s="319" t="s">
        <v>10370</v>
      </c>
      <c r="C4674" s="319" t="s">
        <v>9087</v>
      </c>
    </row>
    <row r="4675" spans="1:3" ht="14.25" customHeight="1" x14ac:dyDescent="0.25">
      <c r="A4675" s="319">
        <v>9732</v>
      </c>
      <c r="B4675" s="319" t="s">
        <v>3747</v>
      </c>
      <c r="C4675" s="319" t="s">
        <v>9091</v>
      </c>
    </row>
    <row r="4676" spans="1:3" ht="14.25" customHeight="1" x14ac:dyDescent="0.25">
      <c r="A4676" s="319">
        <v>9733</v>
      </c>
      <c r="B4676" s="319" t="s">
        <v>5597</v>
      </c>
      <c r="C4676" s="319" t="s">
        <v>9091</v>
      </c>
    </row>
    <row r="4677" spans="1:3" ht="14.25" customHeight="1" x14ac:dyDescent="0.25">
      <c r="A4677" s="319">
        <v>9734</v>
      </c>
      <c r="B4677" s="319" t="s">
        <v>4621</v>
      </c>
      <c r="C4677" s="319" t="s">
        <v>9920</v>
      </c>
    </row>
    <row r="4678" spans="1:3" ht="14.25" customHeight="1" x14ac:dyDescent="0.25">
      <c r="A4678" s="319">
        <v>9735</v>
      </c>
      <c r="B4678" s="319" t="s">
        <v>5598</v>
      </c>
      <c r="C4678" s="319" t="s">
        <v>9092</v>
      </c>
    </row>
    <row r="4679" spans="1:3" ht="14.25" customHeight="1" x14ac:dyDescent="0.25">
      <c r="A4679" s="319">
        <v>9736</v>
      </c>
      <c r="B4679" s="319" t="s">
        <v>5599</v>
      </c>
      <c r="C4679" s="319" t="s">
        <v>9091</v>
      </c>
    </row>
    <row r="4680" spans="1:3" ht="14.25" customHeight="1" x14ac:dyDescent="0.25">
      <c r="A4680" s="319">
        <v>9737</v>
      </c>
      <c r="B4680" s="319" t="s">
        <v>3357</v>
      </c>
      <c r="C4680" s="319" t="s">
        <v>9090</v>
      </c>
    </row>
    <row r="4681" spans="1:3" ht="14.25" customHeight="1" x14ac:dyDescent="0.25">
      <c r="A4681" s="319">
        <v>9738</v>
      </c>
      <c r="B4681" s="319" t="s">
        <v>5600</v>
      </c>
      <c r="C4681" s="319" t="s">
        <v>9092</v>
      </c>
    </row>
    <row r="4682" spans="1:3" ht="14.25" customHeight="1" x14ac:dyDescent="0.25">
      <c r="A4682" s="319">
        <v>9739</v>
      </c>
      <c r="B4682" s="319" t="s">
        <v>3694</v>
      </c>
      <c r="C4682" s="319" t="s">
        <v>9092</v>
      </c>
    </row>
    <row r="4683" spans="1:3" ht="14.25" customHeight="1" x14ac:dyDescent="0.25">
      <c r="A4683" s="319">
        <v>9740</v>
      </c>
      <c r="B4683" s="319" t="s">
        <v>5601</v>
      </c>
      <c r="C4683" s="319" t="s">
        <v>9087</v>
      </c>
    </row>
    <row r="4684" spans="1:3" ht="14.25" customHeight="1" x14ac:dyDescent="0.25">
      <c r="A4684" s="319">
        <v>9741</v>
      </c>
      <c r="B4684" s="319" t="s">
        <v>5602</v>
      </c>
      <c r="C4684" s="319" t="s">
        <v>9087</v>
      </c>
    </row>
    <row r="4685" spans="1:3" ht="14.25" customHeight="1" x14ac:dyDescent="0.25">
      <c r="A4685" s="319">
        <v>9742</v>
      </c>
      <c r="B4685" s="319" t="s">
        <v>4679</v>
      </c>
      <c r="C4685" s="319" t="s">
        <v>9920</v>
      </c>
    </row>
    <row r="4686" spans="1:3" ht="14.25" customHeight="1" x14ac:dyDescent="0.25">
      <c r="A4686" s="319">
        <v>9743</v>
      </c>
      <c r="B4686" s="319" t="s">
        <v>5128</v>
      </c>
      <c r="C4686" s="319" t="s">
        <v>9092</v>
      </c>
    </row>
    <row r="4687" spans="1:3" ht="14.25" customHeight="1" x14ac:dyDescent="0.25">
      <c r="A4687" s="319">
        <v>9744</v>
      </c>
      <c r="B4687" s="319" t="s">
        <v>125</v>
      </c>
      <c r="C4687" s="319" t="s">
        <v>9081</v>
      </c>
    </row>
    <row r="4688" spans="1:3" ht="14.25" customHeight="1" x14ac:dyDescent="0.25">
      <c r="A4688" s="319">
        <v>9745</v>
      </c>
      <c r="B4688" s="319" t="s">
        <v>10371</v>
      </c>
      <c r="C4688" s="319" t="s">
        <v>9920</v>
      </c>
    </row>
    <row r="4689" spans="1:3" ht="14.25" customHeight="1" x14ac:dyDescent="0.25">
      <c r="A4689" s="319">
        <v>9746</v>
      </c>
      <c r="B4689" s="319" t="s">
        <v>10372</v>
      </c>
      <c r="C4689" s="319" t="s">
        <v>9920</v>
      </c>
    </row>
    <row r="4690" spans="1:3" ht="14.25" customHeight="1" x14ac:dyDescent="0.25">
      <c r="A4690" s="319">
        <v>9747</v>
      </c>
      <c r="B4690" s="319" t="s">
        <v>10373</v>
      </c>
      <c r="C4690" s="319" t="s">
        <v>9920</v>
      </c>
    </row>
    <row r="4691" spans="1:3" ht="14.25" customHeight="1" x14ac:dyDescent="0.25">
      <c r="A4691" s="319">
        <v>9748</v>
      </c>
      <c r="B4691" s="319" t="s">
        <v>5603</v>
      </c>
      <c r="C4691" s="319" t="s">
        <v>9092</v>
      </c>
    </row>
    <row r="4692" spans="1:3" ht="14.25" customHeight="1" x14ac:dyDescent="0.25">
      <c r="A4692" s="319">
        <v>9749</v>
      </c>
      <c r="B4692" s="319" t="s">
        <v>5604</v>
      </c>
      <c r="C4692" s="319" t="s">
        <v>9091</v>
      </c>
    </row>
    <row r="4693" spans="1:3" ht="14.25" customHeight="1" x14ac:dyDescent="0.25">
      <c r="A4693" s="319">
        <v>9750</v>
      </c>
      <c r="B4693" s="319" t="s">
        <v>5605</v>
      </c>
      <c r="C4693" s="319" t="s">
        <v>9092</v>
      </c>
    </row>
    <row r="4694" spans="1:3" ht="14.25" customHeight="1" x14ac:dyDescent="0.25">
      <c r="A4694" s="319">
        <v>9751</v>
      </c>
      <c r="B4694" s="319" t="s">
        <v>3362</v>
      </c>
      <c r="C4694" s="319" t="s">
        <v>9091</v>
      </c>
    </row>
    <row r="4695" spans="1:3" ht="14.25" customHeight="1" x14ac:dyDescent="0.25">
      <c r="A4695" s="319">
        <v>9752</v>
      </c>
      <c r="B4695" s="319" t="s">
        <v>5606</v>
      </c>
      <c r="C4695" s="319" t="s">
        <v>9092</v>
      </c>
    </row>
    <row r="4696" spans="1:3" ht="14.25" customHeight="1" x14ac:dyDescent="0.25">
      <c r="A4696" s="319">
        <v>9753</v>
      </c>
      <c r="B4696" s="319" t="s">
        <v>10374</v>
      </c>
      <c r="C4696" s="319" t="s">
        <v>9920</v>
      </c>
    </row>
    <row r="4697" spans="1:3" ht="14.25" customHeight="1" x14ac:dyDescent="0.25">
      <c r="A4697" s="319">
        <v>9754</v>
      </c>
      <c r="B4697" s="319" t="s">
        <v>819</v>
      </c>
      <c r="C4697" s="319" t="s">
        <v>9093</v>
      </c>
    </row>
    <row r="4698" spans="1:3" ht="14.25" customHeight="1" x14ac:dyDescent="0.25">
      <c r="A4698" s="319">
        <v>9755</v>
      </c>
      <c r="B4698" s="319" t="s">
        <v>3732</v>
      </c>
      <c r="C4698" s="319" t="s">
        <v>9092</v>
      </c>
    </row>
    <row r="4699" spans="1:3" ht="14.25" customHeight="1" x14ac:dyDescent="0.25">
      <c r="A4699" s="319">
        <v>9756</v>
      </c>
      <c r="B4699" s="319" t="s">
        <v>3344</v>
      </c>
      <c r="C4699" s="319" t="s">
        <v>9090</v>
      </c>
    </row>
    <row r="4700" spans="1:3" ht="14.25" customHeight="1" x14ac:dyDescent="0.25">
      <c r="A4700" s="319">
        <v>9757</v>
      </c>
      <c r="B4700" s="319" t="s">
        <v>10375</v>
      </c>
      <c r="C4700" s="319" t="s">
        <v>9920</v>
      </c>
    </row>
    <row r="4701" spans="1:3" ht="14.25" customHeight="1" x14ac:dyDescent="0.25">
      <c r="A4701" s="319">
        <v>9758</v>
      </c>
      <c r="B4701" s="319" t="s">
        <v>9408</v>
      </c>
      <c r="C4701" s="319" t="s">
        <v>9087</v>
      </c>
    </row>
    <row r="4702" spans="1:3" ht="14.25" customHeight="1" x14ac:dyDescent="0.25">
      <c r="A4702" s="319">
        <v>9759</v>
      </c>
      <c r="B4702" s="319" t="s">
        <v>10376</v>
      </c>
      <c r="C4702" s="319" t="s">
        <v>9920</v>
      </c>
    </row>
    <row r="4703" spans="1:3" ht="14.25" customHeight="1" x14ac:dyDescent="0.25">
      <c r="A4703" s="319">
        <v>9760</v>
      </c>
      <c r="B4703" s="319" t="s">
        <v>10377</v>
      </c>
      <c r="C4703" s="319" t="s">
        <v>9920</v>
      </c>
    </row>
    <row r="4704" spans="1:3" ht="14.25" customHeight="1" x14ac:dyDescent="0.25">
      <c r="A4704" s="319">
        <v>9761</v>
      </c>
      <c r="B4704" s="319" t="s">
        <v>5607</v>
      </c>
      <c r="C4704" s="319" t="s">
        <v>9091</v>
      </c>
    </row>
    <row r="4705" spans="1:3" ht="14.25" customHeight="1" x14ac:dyDescent="0.25">
      <c r="A4705" s="319">
        <v>9763</v>
      </c>
      <c r="B4705" s="319" t="s">
        <v>5608</v>
      </c>
      <c r="C4705" s="319" t="s">
        <v>9091</v>
      </c>
    </row>
    <row r="4706" spans="1:3" ht="14.25" customHeight="1" x14ac:dyDescent="0.25">
      <c r="A4706" s="319">
        <v>9765</v>
      </c>
      <c r="B4706" s="319" t="s">
        <v>10378</v>
      </c>
      <c r="C4706" s="319" t="s">
        <v>9920</v>
      </c>
    </row>
    <row r="4707" spans="1:3" ht="14.25" customHeight="1" x14ac:dyDescent="0.25">
      <c r="A4707" s="319">
        <v>9767</v>
      </c>
      <c r="B4707" s="319" t="s">
        <v>10379</v>
      </c>
      <c r="C4707" s="319" t="s">
        <v>9920</v>
      </c>
    </row>
    <row r="4708" spans="1:3" ht="14.25" customHeight="1" x14ac:dyDescent="0.25">
      <c r="A4708" s="319">
        <v>9768</v>
      </c>
      <c r="B4708" s="319" t="s">
        <v>5609</v>
      </c>
      <c r="C4708" s="319" t="s">
        <v>9092</v>
      </c>
    </row>
    <row r="4709" spans="1:3" ht="14.25" customHeight="1" x14ac:dyDescent="0.25">
      <c r="A4709" s="319">
        <v>9769</v>
      </c>
      <c r="B4709" s="319" t="s">
        <v>5610</v>
      </c>
      <c r="C4709" s="319" t="s">
        <v>9092</v>
      </c>
    </row>
    <row r="4710" spans="1:3" ht="14.25" customHeight="1" x14ac:dyDescent="0.25">
      <c r="A4710" s="319">
        <v>9771</v>
      </c>
      <c r="B4710" s="319" t="s">
        <v>5611</v>
      </c>
      <c r="C4710" s="319" t="s">
        <v>9087</v>
      </c>
    </row>
    <row r="4711" spans="1:3" ht="14.25" customHeight="1" x14ac:dyDescent="0.25">
      <c r="A4711" s="319">
        <v>9772</v>
      </c>
      <c r="B4711" s="319" t="s">
        <v>3783</v>
      </c>
      <c r="C4711" s="319" t="s">
        <v>9081</v>
      </c>
    </row>
    <row r="4712" spans="1:3" ht="14.25" customHeight="1" x14ac:dyDescent="0.25">
      <c r="A4712" s="319">
        <v>9773</v>
      </c>
      <c r="B4712" s="319" t="s">
        <v>5612</v>
      </c>
      <c r="C4712" s="319" t="s">
        <v>9091</v>
      </c>
    </row>
    <row r="4713" spans="1:3" ht="14.25" customHeight="1" x14ac:dyDescent="0.25">
      <c r="A4713" s="319">
        <v>9774</v>
      </c>
      <c r="B4713" s="319" t="s">
        <v>5613</v>
      </c>
      <c r="C4713" s="319" t="s">
        <v>9092</v>
      </c>
    </row>
    <row r="4714" spans="1:3" ht="14.25" customHeight="1" x14ac:dyDescent="0.25">
      <c r="A4714" s="319">
        <v>9775</v>
      </c>
      <c r="B4714" s="319" t="s">
        <v>5614</v>
      </c>
      <c r="C4714" s="319" t="s">
        <v>9091</v>
      </c>
    </row>
    <row r="4715" spans="1:3" ht="14.25" customHeight="1" x14ac:dyDescent="0.25">
      <c r="A4715" s="319">
        <v>9776</v>
      </c>
      <c r="B4715" s="319" t="s">
        <v>5615</v>
      </c>
      <c r="C4715" s="319" t="s">
        <v>9092</v>
      </c>
    </row>
    <row r="4716" spans="1:3" ht="14.25" customHeight="1" x14ac:dyDescent="0.25">
      <c r="A4716" s="319">
        <v>9777</v>
      </c>
      <c r="B4716" s="319" t="s">
        <v>5616</v>
      </c>
      <c r="C4716" s="319" t="s">
        <v>9092</v>
      </c>
    </row>
    <row r="4717" spans="1:3" ht="14.25" customHeight="1" x14ac:dyDescent="0.25">
      <c r="A4717" s="319">
        <v>9778</v>
      </c>
      <c r="B4717" s="319" t="s">
        <v>5617</v>
      </c>
      <c r="C4717" s="319" t="s">
        <v>9091</v>
      </c>
    </row>
    <row r="4718" spans="1:3" ht="14.25" customHeight="1" x14ac:dyDescent="0.25">
      <c r="A4718" s="319">
        <v>9780</v>
      </c>
      <c r="B4718" s="319" t="s">
        <v>3695</v>
      </c>
      <c r="C4718" s="319" t="s">
        <v>9092</v>
      </c>
    </row>
    <row r="4719" spans="1:3" ht="14.25" customHeight="1" x14ac:dyDescent="0.25">
      <c r="A4719" s="319">
        <v>9781</v>
      </c>
      <c r="B4719" s="319" t="s">
        <v>5618</v>
      </c>
      <c r="C4719" s="319" t="s">
        <v>9091</v>
      </c>
    </row>
    <row r="4720" spans="1:3" ht="14.25" customHeight="1" x14ac:dyDescent="0.25">
      <c r="A4720" s="319">
        <v>9783</v>
      </c>
      <c r="B4720" s="319" t="s">
        <v>5619</v>
      </c>
      <c r="C4720" s="319" t="s">
        <v>9091</v>
      </c>
    </row>
    <row r="4721" spans="1:3" ht="14.25" customHeight="1" x14ac:dyDescent="0.25">
      <c r="A4721" s="319">
        <v>9784</v>
      </c>
      <c r="B4721" s="319" t="s">
        <v>5620</v>
      </c>
      <c r="C4721" s="319" t="s">
        <v>9091</v>
      </c>
    </row>
    <row r="4722" spans="1:3" ht="14.25" customHeight="1" x14ac:dyDescent="0.25">
      <c r="A4722" s="319">
        <v>9785</v>
      </c>
      <c r="B4722" s="319" t="s">
        <v>5621</v>
      </c>
      <c r="C4722" s="319" t="s">
        <v>9092</v>
      </c>
    </row>
    <row r="4723" spans="1:3" ht="14.25" customHeight="1" x14ac:dyDescent="0.25">
      <c r="A4723" s="319">
        <v>9786</v>
      </c>
      <c r="B4723" s="319" t="s">
        <v>5622</v>
      </c>
      <c r="C4723" s="319" t="s">
        <v>9092</v>
      </c>
    </row>
    <row r="4724" spans="1:3" ht="14.25" customHeight="1" x14ac:dyDescent="0.25">
      <c r="A4724" s="319">
        <v>9787</v>
      </c>
      <c r="B4724" s="319" t="s">
        <v>5623</v>
      </c>
      <c r="C4724" s="319" t="s">
        <v>9092</v>
      </c>
    </row>
    <row r="4725" spans="1:3" ht="14.25" customHeight="1" x14ac:dyDescent="0.25">
      <c r="A4725" s="319">
        <v>9788</v>
      </c>
      <c r="B4725" s="319" t="s">
        <v>5624</v>
      </c>
      <c r="C4725" s="319" t="s">
        <v>9091</v>
      </c>
    </row>
    <row r="4726" spans="1:3" ht="14.25" customHeight="1" x14ac:dyDescent="0.25">
      <c r="A4726" s="319">
        <v>9789</v>
      </c>
      <c r="B4726" s="319" t="s">
        <v>4208</v>
      </c>
      <c r="C4726" s="319" t="s">
        <v>9920</v>
      </c>
    </row>
    <row r="4727" spans="1:3" ht="14.25" customHeight="1" x14ac:dyDescent="0.25">
      <c r="A4727" s="319">
        <v>9790</v>
      </c>
      <c r="B4727" s="319" t="s">
        <v>5625</v>
      </c>
      <c r="C4727" s="319" t="s">
        <v>9092</v>
      </c>
    </row>
    <row r="4728" spans="1:3" ht="14.25" customHeight="1" x14ac:dyDescent="0.25">
      <c r="A4728" s="319">
        <v>9791</v>
      </c>
      <c r="B4728" s="319" t="s">
        <v>5626</v>
      </c>
      <c r="C4728" s="319" t="s">
        <v>9090</v>
      </c>
    </row>
    <row r="4729" spans="1:3" ht="14.25" customHeight="1" x14ac:dyDescent="0.25">
      <c r="A4729" s="319">
        <v>9792</v>
      </c>
      <c r="B4729" s="319" t="s">
        <v>5627</v>
      </c>
      <c r="C4729" s="319" t="s">
        <v>9092</v>
      </c>
    </row>
    <row r="4730" spans="1:3" ht="14.25" customHeight="1" x14ac:dyDescent="0.25">
      <c r="A4730" s="319">
        <v>9793</v>
      </c>
      <c r="B4730" s="319" t="s">
        <v>5628</v>
      </c>
      <c r="C4730" s="319" t="s">
        <v>9091</v>
      </c>
    </row>
    <row r="4731" spans="1:3" ht="14.25" customHeight="1" x14ac:dyDescent="0.25">
      <c r="A4731" s="319">
        <v>9794</v>
      </c>
      <c r="B4731" s="319" t="s">
        <v>3637</v>
      </c>
      <c r="C4731" s="319" t="s">
        <v>9090</v>
      </c>
    </row>
    <row r="4732" spans="1:3" ht="14.25" customHeight="1" x14ac:dyDescent="0.25">
      <c r="A4732" s="319">
        <v>9795</v>
      </c>
      <c r="B4732" s="319" t="s">
        <v>3706</v>
      </c>
      <c r="C4732" s="319" t="s">
        <v>9092</v>
      </c>
    </row>
    <row r="4733" spans="1:3" ht="14.25" customHeight="1" x14ac:dyDescent="0.25">
      <c r="A4733" s="319">
        <v>9796</v>
      </c>
      <c r="B4733" s="319" t="s">
        <v>5629</v>
      </c>
      <c r="C4733" s="319" t="s">
        <v>9087</v>
      </c>
    </row>
    <row r="4734" spans="1:3" ht="14.25" customHeight="1" x14ac:dyDescent="0.25">
      <c r="A4734" s="319">
        <v>9797</v>
      </c>
      <c r="B4734" s="319" t="s">
        <v>5630</v>
      </c>
      <c r="C4734" s="319" t="s">
        <v>9092</v>
      </c>
    </row>
    <row r="4735" spans="1:3" ht="14.25" customHeight="1" x14ac:dyDescent="0.25">
      <c r="A4735" s="319">
        <v>9798</v>
      </c>
      <c r="B4735" s="319" t="s">
        <v>10380</v>
      </c>
      <c r="C4735" s="319" t="s">
        <v>9920</v>
      </c>
    </row>
    <row r="4736" spans="1:3" ht="14.25" customHeight="1" x14ac:dyDescent="0.25">
      <c r="A4736" s="319">
        <v>9799</v>
      </c>
      <c r="B4736" s="319" t="s">
        <v>5631</v>
      </c>
      <c r="C4736" s="319" t="s">
        <v>9092</v>
      </c>
    </row>
    <row r="4737" spans="1:3" ht="14.25" customHeight="1" x14ac:dyDescent="0.25">
      <c r="A4737" s="319">
        <v>9800</v>
      </c>
      <c r="B4737" s="319" t="s">
        <v>5632</v>
      </c>
      <c r="C4737" s="319" t="s">
        <v>9091</v>
      </c>
    </row>
    <row r="4738" spans="1:3" ht="14.25" customHeight="1" x14ac:dyDescent="0.25">
      <c r="A4738" s="319">
        <v>9801</v>
      </c>
      <c r="B4738" s="319" t="s">
        <v>5633</v>
      </c>
      <c r="C4738" s="319" t="s">
        <v>9092</v>
      </c>
    </row>
    <row r="4739" spans="1:3" ht="14.25" customHeight="1" x14ac:dyDescent="0.25">
      <c r="A4739" s="319">
        <v>9802</v>
      </c>
      <c r="B4739" s="319" t="s">
        <v>821</v>
      </c>
      <c r="C4739" s="319" t="s">
        <v>9093</v>
      </c>
    </row>
    <row r="4740" spans="1:3" ht="14.25" customHeight="1" x14ac:dyDescent="0.25">
      <c r="A4740" s="319">
        <v>9803</v>
      </c>
      <c r="B4740" s="319" t="s">
        <v>5634</v>
      </c>
      <c r="C4740" s="319" t="s">
        <v>9090</v>
      </c>
    </row>
    <row r="4741" spans="1:3" ht="14.25" customHeight="1" x14ac:dyDescent="0.25">
      <c r="A4741" s="319">
        <v>9804</v>
      </c>
      <c r="B4741" s="319" t="s">
        <v>3350</v>
      </c>
      <c r="C4741" s="319" t="s">
        <v>9091</v>
      </c>
    </row>
    <row r="4742" spans="1:3" ht="14.25" customHeight="1" x14ac:dyDescent="0.25">
      <c r="A4742" s="319">
        <v>9805</v>
      </c>
      <c r="B4742" s="319" t="s">
        <v>5635</v>
      </c>
      <c r="C4742" s="319" t="s">
        <v>9092</v>
      </c>
    </row>
    <row r="4743" spans="1:3" ht="14.25" customHeight="1" x14ac:dyDescent="0.25">
      <c r="A4743" s="319">
        <v>9807</v>
      </c>
      <c r="B4743" s="319" t="s">
        <v>3343</v>
      </c>
      <c r="C4743" s="319" t="s">
        <v>9091</v>
      </c>
    </row>
    <row r="4744" spans="1:3" ht="14.25" customHeight="1" x14ac:dyDescent="0.25">
      <c r="A4744" s="319">
        <v>9808</v>
      </c>
      <c r="B4744" s="319" t="s">
        <v>5636</v>
      </c>
      <c r="C4744" s="319" t="s">
        <v>9081</v>
      </c>
    </row>
    <row r="4745" spans="1:3" ht="14.25" customHeight="1" x14ac:dyDescent="0.25">
      <c r="A4745" s="319">
        <v>9809</v>
      </c>
      <c r="B4745" s="319" t="s">
        <v>5637</v>
      </c>
      <c r="C4745" s="319" t="s">
        <v>9091</v>
      </c>
    </row>
    <row r="4746" spans="1:3" ht="14.25" customHeight="1" x14ac:dyDescent="0.25">
      <c r="A4746" s="319">
        <v>9812</v>
      </c>
      <c r="B4746" s="319" t="s">
        <v>3344</v>
      </c>
      <c r="C4746" s="319" t="s">
        <v>9091</v>
      </c>
    </row>
    <row r="4747" spans="1:3" ht="14.25" customHeight="1" x14ac:dyDescent="0.25">
      <c r="A4747" s="319">
        <v>9813</v>
      </c>
      <c r="B4747" s="319" t="s">
        <v>5638</v>
      </c>
      <c r="C4747" s="319" t="s">
        <v>9092</v>
      </c>
    </row>
    <row r="4748" spans="1:3" ht="14.25" customHeight="1" x14ac:dyDescent="0.25">
      <c r="A4748" s="319">
        <v>9814</v>
      </c>
      <c r="B4748" s="319" t="s">
        <v>5639</v>
      </c>
      <c r="C4748" s="319" t="s">
        <v>9092</v>
      </c>
    </row>
    <row r="4749" spans="1:3" ht="14.25" customHeight="1" x14ac:dyDescent="0.25">
      <c r="A4749" s="319">
        <v>9816</v>
      </c>
      <c r="B4749" s="319" t="s">
        <v>5640</v>
      </c>
      <c r="C4749" s="319" t="s">
        <v>9092</v>
      </c>
    </row>
    <row r="4750" spans="1:3" ht="14.25" customHeight="1" x14ac:dyDescent="0.25">
      <c r="A4750" s="319">
        <v>9817</v>
      </c>
      <c r="B4750" s="319" t="s">
        <v>5641</v>
      </c>
      <c r="C4750" s="319" t="s">
        <v>9091</v>
      </c>
    </row>
    <row r="4751" spans="1:3" ht="14.25" customHeight="1" x14ac:dyDescent="0.25">
      <c r="A4751" s="319">
        <v>9818</v>
      </c>
      <c r="B4751" s="319" t="s">
        <v>5040</v>
      </c>
      <c r="C4751" s="319" t="s">
        <v>9092</v>
      </c>
    </row>
    <row r="4752" spans="1:3" ht="14.25" customHeight="1" x14ac:dyDescent="0.25">
      <c r="A4752" s="319">
        <v>9819</v>
      </c>
      <c r="B4752" s="319" t="s">
        <v>5642</v>
      </c>
      <c r="C4752" s="319" t="s">
        <v>9092</v>
      </c>
    </row>
    <row r="4753" spans="1:3" ht="14.25" customHeight="1" x14ac:dyDescent="0.25">
      <c r="A4753" s="319">
        <v>9820</v>
      </c>
      <c r="B4753" s="319" t="s">
        <v>3924</v>
      </c>
      <c r="C4753" s="319" t="s">
        <v>9091</v>
      </c>
    </row>
    <row r="4754" spans="1:3" ht="14.25" customHeight="1" x14ac:dyDescent="0.25">
      <c r="A4754" s="319">
        <v>9821</v>
      </c>
      <c r="B4754" s="319" t="s">
        <v>5643</v>
      </c>
      <c r="C4754" s="319" t="s">
        <v>9092</v>
      </c>
    </row>
    <row r="4755" spans="1:3" ht="14.25" customHeight="1" x14ac:dyDescent="0.25">
      <c r="A4755" s="319">
        <v>9822</v>
      </c>
      <c r="B4755" s="319" t="s">
        <v>5644</v>
      </c>
      <c r="C4755" s="319" t="s">
        <v>9087</v>
      </c>
    </row>
    <row r="4756" spans="1:3" ht="14.25" customHeight="1" x14ac:dyDescent="0.25">
      <c r="A4756" s="319">
        <v>9823</v>
      </c>
      <c r="B4756" s="319" t="s">
        <v>3414</v>
      </c>
      <c r="C4756" s="319" t="s">
        <v>9090</v>
      </c>
    </row>
    <row r="4757" spans="1:3" ht="14.25" customHeight="1" x14ac:dyDescent="0.25">
      <c r="A4757" s="319">
        <v>9824</v>
      </c>
      <c r="B4757" s="319" t="s">
        <v>3357</v>
      </c>
      <c r="C4757" s="319" t="s">
        <v>9090</v>
      </c>
    </row>
    <row r="4758" spans="1:3" ht="14.25" customHeight="1" x14ac:dyDescent="0.25">
      <c r="A4758" s="319">
        <v>9825</v>
      </c>
      <c r="B4758" s="319" t="s">
        <v>5645</v>
      </c>
      <c r="C4758" s="319" t="s">
        <v>9092</v>
      </c>
    </row>
    <row r="4759" spans="1:3" ht="14.25" customHeight="1" x14ac:dyDescent="0.25">
      <c r="A4759" s="319">
        <v>9826</v>
      </c>
      <c r="B4759" s="319" t="s">
        <v>5646</v>
      </c>
      <c r="C4759" s="319" t="s">
        <v>9092</v>
      </c>
    </row>
    <row r="4760" spans="1:3" ht="14.25" customHeight="1" x14ac:dyDescent="0.25">
      <c r="A4760" s="319">
        <v>9827</v>
      </c>
      <c r="B4760" s="319" t="s">
        <v>5647</v>
      </c>
      <c r="C4760" s="319" t="s">
        <v>9092</v>
      </c>
    </row>
    <row r="4761" spans="1:3" ht="14.25" customHeight="1" x14ac:dyDescent="0.25">
      <c r="A4761" s="319">
        <v>9828</v>
      </c>
      <c r="B4761" s="319" t="s">
        <v>5648</v>
      </c>
      <c r="C4761" s="319" t="s">
        <v>9092</v>
      </c>
    </row>
    <row r="4762" spans="1:3" ht="14.25" customHeight="1" x14ac:dyDescent="0.25">
      <c r="A4762" s="319">
        <v>9829</v>
      </c>
      <c r="B4762" s="319" t="s">
        <v>5649</v>
      </c>
      <c r="C4762" s="319" t="s">
        <v>9092</v>
      </c>
    </row>
    <row r="4763" spans="1:3" ht="14.25" customHeight="1" x14ac:dyDescent="0.25">
      <c r="A4763" s="319">
        <v>9830</v>
      </c>
      <c r="B4763" s="319" t="s">
        <v>3344</v>
      </c>
      <c r="C4763" s="319" t="s">
        <v>9090</v>
      </c>
    </row>
    <row r="4764" spans="1:3" ht="14.25" customHeight="1" x14ac:dyDescent="0.25">
      <c r="A4764" s="319">
        <v>9831</v>
      </c>
      <c r="B4764" s="319" t="s">
        <v>10238</v>
      </c>
      <c r="C4764" s="319" t="s">
        <v>9920</v>
      </c>
    </row>
    <row r="4765" spans="1:3" ht="14.25" customHeight="1" x14ac:dyDescent="0.25">
      <c r="A4765" s="319">
        <v>9832</v>
      </c>
      <c r="B4765" s="319" t="s">
        <v>5650</v>
      </c>
      <c r="C4765" s="319" t="s">
        <v>9092</v>
      </c>
    </row>
    <row r="4766" spans="1:3" ht="14.25" customHeight="1" x14ac:dyDescent="0.25">
      <c r="A4766" s="319">
        <v>9833</v>
      </c>
      <c r="B4766" s="319" t="s">
        <v>5651</v>
      </c>
      <c r="C4766" s="319" t="s">
        <v>9091</v>
      </c>
    </row>
    <row r="4767" spans="1:3" ht="14.25" customHeight="1" x14ac:dyDescent="0.25">
      <c r="A4767" s="319">
        <v>9834</v>
      </c>
      <c r="B4767" s="319" t="s">
        <v>5652</v>
      </c>
      <c r="C4767" s="319" t="s">
        <v>9106</v>
      </c>
    </row>
    <row r="4768" spans="1:3" ht="14.25" customHeight="1" x14ac:dyDescent="0.25">
      <c r="A4768" s="319">
        <v>9835</v>
      </c>
      <c r="B4768" s="319" t="s">
        <v>5653</v>
      </c>
      <c r="C4768" s="319" t="s">
        <v>9091</v>
      </c>
    </row>
    <row r="4769" spans="1:3" ht="14.25" customHeight="1" x14ac:dyDescent="0.25">
      <c r="A4769" s="319">
        <v>9836</v>
      </c>
      <c r="B4769" s="319" t="s">
        <v>3989</v>
      </c>
      <c r="C4769" s="319" t="s">
        <v>9087</v>
      </c>
    </row>
    <row r="4770" spans="1:3" ht="14.25" customHeight="1" x14ac:dyDescent="0.25">
      <c r="A4770" s="319">
        <v>9839</v>
      </c>
      <c r="B4770" s="319" t="s">
        <v>5654</v>
      </c>
      <c r="C4770" s="319" t="s">
        <v>9092</v>
      </c>
    </row>
    <row r="4771" spans="1:3" ht="14.25" customHeight="1" x14ac:dyDescent="0.25">
      <c r="A4771" s="319">
        <v>9840</v>
      </c>
      <c r="B4771" s="319" t="s">
        <v>5655</v>
      </c>
      <c r="C4771" s="319" t="s">
        <v>9081</v>
      </c>
    </row>
    <row r="4772" spans="1:3" ht="14.25" customHeight="1" x14ac:dyDescent="0.25">
      <c r="A4772" s="319">
        <v>9841</v>
      </c>
      <c r="B4772" s="319" t="s">
        <v>5656</v>
      </c>
      <c r="C4772" s="319" t="s">
        <v>9092</v>
      </c>
    </row>
    <row r="4773" spans="1:3" ht="14.25" customHeight="1" x14ac:dyDescent="0.25">
      <c r="A4773" s="319">
        <v>9842</v>
      </c>
      <c r="B4773" s="319" t="s">
        <v>5657</v>
      </c>
      <c r="C4773" s="319" t="s">
        <v>9081</v>
      </c>
    </row>
    <row r="4774" spans="1:3" ht="14.25" customHeight="1" x14ac:dyDescent="0.25">
      <c r="A4774" s="319">
        <v>9843</v>
      </c>
      <c r="B4774" s="319" t="s">
        <v>9568</v>
      </c>
      <c r="C4774" s="319" t="s">
        <v>9091</v>
      </c>
    </row>
    <row r="4775" spans="1:3" ht="14.25" customHeight="1" x14ac:dyDescent="0.25">
      <c r="A4775" s="319">
        <v>9844</v>
      </c>
      <c r="B4775" s="319" t="s">
        <v>5658</v>
      </c>
      <c r="C4775" s="319" t="s">
        <v>9092</v>
      </c>
    </row>
    <row r="4776" spans="1:3" ht="14.25" customHeight="1" x14ac:dyDescent="0.25">
      <c r="A4776" s="319">
        <v>9845</v>
      </c>
      <c r="B4776" s="319" t="s">
        <v>3382</v>
      </c>
      <c r="C4776" s="319" t="s">
        <v>9081</v>
      </c>
    </row>
    <row r="4777" spans="1:3" ht="14.25" customHeight="1" x14ac:dyDescent="0.25">
      <c r="A4777" s="319">
        <v>9846</v>
      </c>
      <c r="B4777" s="319" t="s">
        <v>3622</v>
      </c>
      <c r="C4777" s="319" t="s">
        <v>9081</v>
      </c>
    </row>
    <row r="4778" spans="1:3" ht="14.25" customHeight="1" x14ac:dyDescent="0.25">
      <c r="A4778" s="319">
        <v>9847</v>
      </c>
      <c r="B4778" s="319" t="s">
        <v>5659</v>
      </c>
      <c r="C4778" s="319" t="s">
        <v>9092</v>
      </c>
    </row>
    <row r="4779" spans="1:3" ht="14.25" customHeight="1" x14ac:dyDescent="0.25">
      <c r="A4779" s="319">
        <v>9848</v>
      </c>
      <c r="B4779" s="319" t="s">
        <v>640</v>
      </c>
      <c r="C4779" s="319" t="s">
        <v>9081</v>
      </c>
    </row>
    <row r="4780" spans="1:3" ht="14.25" customHeight="1" x14ac:dyDescent="0.25">
      <c r="A4780" s="319">
        <v>9849</v>
      </c>
      <c r="B4780" s="319" t="s">
        <v>5660</v>
      </c>
      <c r="C4780" s="319" t="s">
        <v>9092</v>
      </c>
    </row>
    <row r="4781" spans="1:3" ht="14.25" customHeight="1" x14ac:dyDescent="0.25">
      <c r="A4781" s="319">
        <v>9850</v>
      </c>
      <c r="B4781" s="319" t="s">
        <v>5661</v>
      </c>
      <c r="C4781" s="319" t="s">
        <v>9091</v>
      </c>
    </row>
    <row r="4782" spans="1:3" ht="14.25" customHeight="1" x14ac:dyDescent="0.25">
      <c r="A4782" s="319">
        <v>9851</v>
      </c>
      <c r="B4782" s="319" t="s">
        <v>5662</v>
      </c>
      <c r="C4782" s="319" t="s">
        <v>9092</v>
      </c>
    </row>
    <row r="4783" spans="1:3" ht="14.25" customHeight="1" x14ac:dyDescent="0.25">
      <c r="A4783" s="319">
        <v>9852</v>
      </c>
      <c r="B4783" s="319" t="s">
        <v>5663</v>
      </c>
      <c r="C4783" s="319" t="s">
        <v>9092</v>
      </c>
    </row>
    <row r="4784" spans="1:3" ht="14.25" customHeight="1" x14ac:dyDescent="0.25">
      <c r="A4784" s="319">
        <v>9853</v>
      </c>
      <c r="B4784" s="319" t="s">
        <v>5664</v>
      </c>
      <c r="C4784" s="319" t="s">
        <v>9081</v>
      </c>
    </row>
    <row r="4785" spans="1:3" ht="14.25" customHeight="1" x14ac:dyDescent="0.25">
      <c r="A4785" s="319">
        <v>9854</v>
      </c>
      <c r="B4785" s="319" t="s">
        <v>5518</v>
      </c>
      <c r="C4785" s="319" t="s">
        <v>9081</v>
      </c>
    </row>
    <row r="4786" spans="1:3" ht="14.25" customHeight="1" x14ac:dyDescent="0.25">
      <c r="A4786" s="319">
        <v>9855</v>
      </c>
      <c r="B4786" s="319" t="s">
        <v>5665</v>
      </c>
      <c r="C4786" s="319" t="s">
        <v>9092</v>
      </c>
    </row>
    <row r="4787" spans="1:3" ht="14.25" customHeight="1" x14ac:dyDescent="0.25">
      <c r="A4787" s="319">
        <v>9856</v>
      </c>
      <c r="B4787" s="319" t="s">
        <v>5666</v>
      </c>
      <c r="C4787" s="319" t="s">
        <v>9092</v>
      </c>
    </row>
    <row r="4788" spans="1:3" ht="14.25" customHeight="1" x14ac:dyDescent="0.25">
      <c r="A4788" s="319">
        <v>9857</v>
      </c>
      <c r="B4788" s="319" t="s">
        <v>5667</v>
      </c>
      <c r="C4788" s="319" t="s">
        <v>9092</v>
      </c>
    </row>
    <row r="4789" spans="1:3" ht="14.25" customHeight="1" x14ac:dyDescent="0.25">
      <c r="A4789" s="319">
        <v>9858</v>
      </c>
      <c r="B4789" s="319" t="s">
        <v>5668</v>
      </c>
      <c r="C4789" s="319" t="s">
        <v>9092</v>
      </c>
    </row>
    <row r="4790" spans="1:3" ht="14.25" customHeight="1" x14ac:dyDescent="0.25">
      <c r="A4790" s="319">
        <v>9859</v>
      </c>
      <c r="B4790" s="319" t="s">
        <v>5669</v>
      </c>
      <c r="C4790" s="319" t="s">
        <v>9092</v>
      </c>
    </row>
    <row r="4791" spans="1:3" ht="14.25" customHeight="1" x14ac:dyDescent="0.25">
      <c r="A4791" s="319">
        <v>9860</v>
      </c>
      <c r="B4791" s="319" t="s">
        <v>5284</v>
      </c>
      <c r="C4791" s="319" t="s">
        <v>9091</v>
      </c>
    </row>
    <row r="4792" spans="1:3" ht="14.25" customHeight="1" x14ac:dyDescent="0.25">
      <c r="A4792" s="319">
        <v>9861</v>
      </c>
      <c r="B4792" s="319" t="s">
        <v>5670</v>
      </c>
      <c r="C4792" s="319" t="s">
        <v>9092</v>
      </c>
    </row>
    <row r="4793" spans="1:3" ht="14.25" customHeight="1" x14ac:dyDescent="0.25">
      <c r="A4793" s="319">
        <v>9862</v>
      </c>
      <c r="B4793" s="319" t="s">
        <v>3614</v>
      </c>
      <c r="C4793" s="319" t="s">
        <v>9081</v>
      </c>
    </row>
    <row r="4794" spans="1:3" ht="14.25" customHeight="1" x14ac:dyDescent="0.25">
      <c r="A4794" s="319">
        <v>9863</v>
      </c>
      <c r="B4794" s="319" t="s">
        <v>5671</v>
      </c>
      <c r="C4794" s="319" t="s">
        <v>9081</v>
      </c>
    </row>
    <row r="4795" spans="1:3" ht="14.25" customHeight="1" x14ac:dyDescent="0.25">
      <c r="A4795" s="319">
        <v>9864</v>
      </c>
      <c r="B4795" s="319" t="s">
        <v>4838</v>
      </c>
      <c r="C4795" s="319" t="s">
        <v>9920</v>
      </c>
    </row>
    <row r="4796" spans="1:3" ht="14.25" customHeight="1" x14ac:dyDescent="0.25">
      <c r="A4796" s="319">
        <v>9865</v>
      </c>
      <c r="B4796" s="319" t="s">
        <v>5672</v>
      </c>
      <c r="C4796" s="319" t="s">
        <v>9092</v>
      </c>
    </row>
    <row r="4797" spans="1:3" ht="14.25" customHeight="1" x14ac:dyDescent="0.25">
      <c r="A4797" s="319">
        <v>9866</v>
      </c>
      <c r="B4797" s="319" t="s">
        <v>5673</v>
      </c>
      <c r="C4797" s="319" t="s">
        <v>9092</v>
      </c>
    </row>
    <row r="4798" spans="1:3" ht="14.25" customHeight="1" x14ac:dyDescent="0.25">
      <c r="A4798" s="319">
        <v>9867</v>
      </c>
      <c r="B4798" s="319" t="s">
        <v>5674</v>
      </c>
      <c r="C4798" s="319" t="s">
        <v>9092</v>
      </c>
    </row>
    <row r="4799" spans="1:3" ht="14.25" customHeight="1" x14ac:dyDescent="0.25">
      <c r="A4799" s="319">
        <v>9868</v>
      </c>
      <c r="B4799" s="319" t="s">
        <v>5675</v>
      </c>
      <c r="C4799" s="319" t="s">
        <v>9092</v>
      </c>
    </row>
    <row r="4800" spans="1:3" ht="14.25" customHeight="1" x14ac:dyDescent="0.25">
      <c r="A4800" s="319">
        <v>9869</v>
      </c>
      <c r="B4800" s="319" t="s">
        <v>5676</v>
      </c>
      <c r="C4800" s="319" t="s">
        <v>9092</v>
      </c>
    </row>
    <row r="4801" spans="1:3" ht="14.25" customHeight="1" x14ac:dyDescent="0.25">
      <c r="A4801" s="319">
        <v>9870</v>
      </c>
      <c r="B4801" s="319" t="s">
        <v>5677</v>
      </c>
      <c r="C4801" s="319" t="s">
        <v>9091</v>
      </c>
    </row>
    <row r="4802" spans="1:3" ht="14.25" customHeight="1" x14ac:dyDescent="0.25">
      <c r="A4802" s="319">
        <v>9871</v>
      </c>
      <c r="B4802" s="319" t="s">
        <v>5678</v>
      </c>
      <c r="C4802" s="319" t="s">
        <v>9092</v>
      </c>
    </row>
    <row r="4803" spans="1:3" ht="14.25" customHeight="1" x14ac:dyDescent="0.25">
      <c r="A4803" s="319">
        <v>9872</v>
      </c>
      <c r="B4803" s="319" t="s">
        <v>5679</v>
      </c>
      <c r="C4803" s="319" t="s">
        <v>9092</v>
      </c>
    </row>
    <row r="4804" spans="1:3" ht="14.25" customHeight="1" x14ac:dyDescent="0.25">
      <c r="A4804" s="319">
        <v>9873</v>
      </c>
      <c r="B4804" s="319" t="s">
        <v>5680</v>
      </c>
      <c r="C4804" s="319" t="s">
        <v>9092</v>
      </c>
    </row>
    <row r="4805" spans="1:3" ht="14.25" customHeight="1" x14ac:dyDescent="0.25">
      <c r="A4805" s="319">
        <v>9874</v>
      </c>
      <c r="B4805" s="319" t="s">
        <v>5681</v>
      </c>
      <c r="C4805" s="319" t="s">
        <v>9092</v>
      </c>
    </row>
    <row r="4806" spans="1:3" ht="14.25" customHeight="1" x14ac:dyDescent="0.25">
      <c r="A4806" s="319">
        <v>9875</v>
      </c>
      <c r="B4806" s="319" t="s">
        <v>5682</v>
      </c>
      <c r="C4806" s="319" t="s">
        <v>9092</v>
      </c>
    </row>
    <row r="4807" spans="1:3" ht="14.25" customHeight="1" x14ac:dyDescent="0.25">
      <c r="A4807" s="319">
        <v>9876</v>
      </c>
      <c r="B4807" s="319" t="s">
        <v>5683</v>
      </c>
      <c r="C4807" s="319" t="s">
        <v>9090</v>
      </c>
    </row>
    <row r="4808" spans="1:3" ht="14.25" customHeight="1" x14ac:dyDescent="0.25">
      <c r="A4808" s="319">
        <v>9877</v>
      </c>
      <c r="B4808" s="319" t="s">
        <v>5400</v>
      </c>
      <c r="C4808" s="319" t="s">
        <v>9920</v>
      </c>
    </row>
    <row r="4809" spans="1:3" ht="14.25" customHeight="1" x14ac:dyDescent="0.25">
      <c r="A4809" s="319">
        <v>9878</v>
      </c>
      <c r="B4809" s="319" t="s">
        <v>3817</v>
      </c>
      <c r="C4809" s="319" t="s">
        <v>9092</v>
      </c>
    </row>
    <row r="4810" spans="1:3" ht="14.25" customHeight="1" x14ac:dyDescent="0.25">
      <c r="A4810" s="319">
        <v>9879</v>
      </c>
      <c r="B4810" s="319" t="s">
        <v>5684</v>
      </c>
      <c r="C4810" s="319" t="s">
        <v>9092</v>
      </c>
    </row>
    <row r="4811" spans="1:3" ht="14.25" customHeight="1" x14ac:dyDescent="0.25">
      <c r="A4811" s="319">
        <v>9880</v>
      </c>
      <c r="B4811" s="319" t="s">
        <v>3669</v>
      </c>
      <c r="C4811" s="319" t="s">
        <v>9092</v>
      </c>
    </row>
    <row r="4812" spans="1:3" ht="14.25" customHeight="1" x14ac:dyDescent="0.25">
      <c r="A4812" s="319">
        <v>9881</v>
      </c>
      <c r="B4812" s="319" t="s">
        <v>5685</v>
      </c>
      <c r="C4812" s="319" t="s">
        <v>9092</v>
      </c>
    </row>
    <row r="4813" spans="1:3" ht="14.25" customHeight="1" x14ac:dyDescent="0.25">
      <c r="A4813" s="319">
        <v>9883</v>
      </c>
      <c r="B4813" s="319" t="s">
        <v>5686</v>
      </c>
      <c r="C4813" s="319" t="s">
        <v>9087</v>
      </c>
    </row>
    <row r="4814" spans="1:3" ht="14.25" customHeight="1" x14ac:dyDescent="0.25">
      <c r="A4814" s="319">
        <v>9884</v>
      </c>
      <c r="B4814" s="319" t="s">
        <v>5687</v>
      </c>
      <c r="C4814" s="319" t="s">
        <v>9081</v>
      </c>
    </row>
    <row r="4815" spans="1:3" ht="14.25" customHeight="1" x14ac:dyDescent="0.25">
      <c r="A4815" s="319">
        <v>9885</v>
      </c>
      <c r="B4815" s="319" t="s">
        <v>5688</v>
      </c>
      <c r="C4815" s="319" t="s">
        <v>9081</v>
      </c>
    </row>
    <row r="4816" spans="1:3" ht="14.25" customHeight="1" x14ac:dyDescent="0.25">
      <c r="A4816" s="319">
        <v>9886</v>
      </c>
      <c r="B4816" s="319" t="s">
        <v>5689</v>
      </c>
      <c r="C4816" s="319" t="s">
        <v>9920</v>
      </c>
    </row>
    <row r="4817" spans="1:3" ht="14.25" customHeight="1" x14ac:dyDescent="0.25">
      <c r="A4817" s="319">
        <v>9887</v>
      </c>
      <c r="B4817" s="319" t="s">
        <v>5690</v>
      </c>
      <c r="C4817" s="319" t="s">
        <v>9092</v>
      </c>
    </row>
    <row r="4818" spans="1:3" ht="14.25" customHeight="1" x14ac:dyDescent="0.25">
      <c r="A4818" s="319">
        <v>9888</v>
      </c>
      <c r="B4818" s="319" t="s">
        <v>5691</v>
      </c>
      <c r="C4818" s="319" t="s">
        <v>9092</v>
      </c>
    </row>
    <row r="4819" spans="1:3" ht="14.25" customHeight="1" x14ac:dyDescent="0.25">
      <c r="A4819" s="319">
        <v>9889</v>
      </c>
      <c r="B4819" s="319" t="s">
        <v>3344</v>
      </c>
      <c r="C4819" s="319" t="s">
        <v>9090</v>
      </c>
    </row>
    <row r="4820" spans="1:3" ht="14.25" customHeight="1" x14ac:dyDescent="0.25">
      <c r="A4820" s="319">
        <v>9890</v>
      </c>
      <c r="B4820" s="319" t="s">
        <v>5692</v>
      </c>
      <c r="C4820" s="319" t="s">
        <v>9092</v>
      </c>
    </row>
    <row r="4821" spans="1:3" ht="14.25" customHeight="1" x14ac:dyDescent="0.25">
      <c r="A4821" s="319">
        <v>9891</v>
      </c>
      <c r="B4821" s="319" t="s">
        <v>5693</v>
      </c>
      <c r="C4821" s="319" t="s">
        <v>9087</v>
      </c>
    </row>
    <row r="4822" spans="1:3" ht="14.25" customHeight="1" x14ac:dyDescent="0.25">
      <c r="A4822" s="319">
        <v>9892</v>
      </c>
      <c r="B4822" s="319" t="s">
        <v>4916</v>
      </c>
      <c r="C4822" s="319" t="s">
        <v>9081</v>
      </c>
    </row>
    <row r="4823" spans="1:3" ht="14.25" customHeight="1" x14ac:dyDescent="0.25">
      <c r="A4823" s="319">
        <v>9893</v>
      </c>
      <c r="B4823" s="319" t="s">
        <v>5694</v>
      </c>
      <c r="C4823" s="319" t="s">
        <v>9091</v>
      </c>
    </row>
    <row r="4824" spans="1:3" ht="14.25" customHeight="1" x14ac:dyDescent="0.25">
      <c r="A4824" s="319">
        <v>9895</v>
      </c>
      <c r="B4824" s="319" t="s">
        <v>5695</v>
      </c>
      <c r="C4824" s="319" t="s">
        <v>9087</v>
      </c>
    </row>
    <row r="4825" spans="1:3" ht="14.25" customHeight="1" x14ac:dyDescent="0.25">
      <c r="A4825" s="319">
        <v>9896</v>
      </c>
      <c r="B4825" s="319" t="s">
        <v>5696</v>
      </c>
      <c r="C4825" s="319" t="s">
        <v>9091</v>
      </c>
    </row>
    <row r="4826" spans="1:3" ht="14.25" customHeight="1" x14ac:dyDescent="0.25">
      <c r="A4826" s="319">
        <v>9897</v>
      </c>
      <c r="B4826" s="319" t="s">
        <v>3671</v>
      </c>
      <c r="C4826" s="319" t="s">
        <v>9091</v>
      </c>
    </row>
    <row r="4827" spans="1:3" ht="14.25" customHeight="1" x14ac:dyDescent="0.25">
      <c r="A4827" s="319">
        <v>9898</v>
      </c>
      <c r="B4827" s="319" t="s">
        <v>10381</v>
      </c>
      <c r="C4827" s="319" t="s">
        <v>9920</v>
      </c>
    </row>
    <row r="4828" spans="1:3" ht="14.25" customHeight="1" x14ac:dyDescent="0.25">
      <c r="A4828" s="319">
        <v>9899</v>
      </c>
      <c r="B4828" s="319" t="s">
        <v>5697</v>
      </c>
      <c r="C4828" s="319" t="s">
        <v>9092</v>
      </c>
    </row>
    <row r="4829" spans="1:3" ht="14.25" customHeight="1" x14ac:dyDescent="0.25">
      <c r="A4829" s="319">
        <v>9900</v>
      </c>
      <c r="B4829" s="319" t="s">
        <v>5698</v>
      </c>
      <c r="C4829" s="319" t="s">
        <v>9092</v>
      </c>
    </row>
    <row r="4830" spans="1:3" ht="14.25" customHeight="1" x14ac:dyDescent="0.25">
      <c r="A4830" s="319">
        <v>9901</v>
      </c>
      <c r="B4830" s="319" t="s">
        <v>10382</v>
      </c>
      <c r="C4830" s="319" t="s">
        <v>9920</v>
      </c>
    </row>
    <row r="4831" spans="1:3" ht="14.25" customHeight="1" x14ac:dyDescent="0.25">
      <c r="A4831" s="319">
        <v>9902</v>
      </c>
      <c r="B4831" s="319" t="s">
        <v>5699</v>
      </c>
      <c r="C4831" s="319" t="s">
        <v>9092</v>
      </c>
    </row>
    <row r="4832" spans="1:3" ht="14.25" customHeight="1" x14ac:dyDescent="0.25">
      <c r="A4832" s="319">
        <v>9903</v>
      </c>
      <c r="B4832" s="319" t="s">
        <v>5700</v>
      </c>
      <c r="C4832" s="319" t="s">
        <v>9092</v>
      </c>
    </row>
    <row r="4833" spans="1:3" ht="14.25" customHeight="1" x14ac:dyDescent="0.25">
      <c r="A4833" s="319">
        <v>9904</v>
      </c>
      <c r="B4833" s="319" t="s">
        <v>5701</v>
      </c>
      <c r="C4833" s="319" t="s">
        <v>9092</v>
      </c>
    </row>
    <row r="4834" spans="1:3" ht="14.25" customHeight="1" x14ac:dyDescent="0.25">
      <c r="A4834" s="319">
        <v>9905</v>
      </c>
      <c r="B4834" s="319" t="s">
        <v>5540</v>
      </c>
      <c r="C4834" s="319" t="s">
        <v>9090</v>
      </c>
    </row>
    <row r="4835" spans="1:3" ht="14.25" customHeight="1" x14ac:dyDescent="0.25">
      <c r="A4835" s="319">
        <v>9906</v>
      </c>
      <c r="B4835" s="319" t="s">
        <v>3594</v>
      </c>
      <c r="C4835" s="319" t="s">
        <v>9091</v>
      </c>
    </row>
    <row r="4836" spans="1:3" ht="14.25" customHeight="1" x14ac:dyDescent="0.25">
      <c r="A4836" s="319">
        <v>9907</v>
      </c>
      <c r="B4836" s="319" t="s">
        <v>5702</v>
      </c>
      <c r="C4836" s="319" t="s">
        <v>9092</v>
      </c>
    </row>
    <row r="4837" spans="1:3" ht="14.25" customHeight="1" x14ac:dyDescent="0.25">
      <c r="A4837" s="319">
        <v>9908</v>
      </c>
      <c r="B4837" s="319" t="s">
        <v>5703</v>
      </c>
      <c r="C4837" s="319" t="s">
        <v>9092</v>
      </c>
    </row>
    <row r="4838" spans="1:3" ht="14.25" customHeight="1" x14ac:dyDescent="0.25">
      <c r="A4838" s="319">
        <v>9909</v>
      </c>
      <c r="B4838" s="319" t="s">
        <v>5704</v>
      </c>
      <c r="C4838" s="319" t="s">
        <v>9092</v>
      </c>
    </row>
    <row r="4839" spans="1:3" ht="14.25" customHeight="1" x14ac:dyDescent="0.25">
      <c r="A4839" s="319">
        <v>9910</v>
      </c>
      <c r="B4839" s="319" t="s">
        <v>5705</v>
      </c>
      <c r="C4839" s="319" t="s">
        <v>9092</v>
      </c>
    </row>
    <row r="4840" spans="1:3" ht="14.25" customHeight="1" x14ac:dyDescent="0.25">
      <c r="A4840" s="319">
        <v>9911</v>
      </c>
      <c r="B4840" s="319" t="s">
        <v>5706</v>
      </c>
      <c r="C4840" s="319" t="s">
        <v>9092</v>
      </c>
    </row>
    <row r="4841" spans="1:3" ht="14.25" customHeight="1" x14ac:dyDescent="0.25">
      <c r="A4841" s="319">
        <v>9912</v>
      </c>
      <c r="B4841" s="319" t="s">
        <v>5707</v>
      </c>
      <c r="C4841" s="319" t="s">
        <v>9092</v>
      </c>
    </row>
    <row r="4842" spans="1:3" ht="14.25" customHeight="1" x14ac:dyDescent="0.25">
      <c r="A4842" s="319">
        <v>9913</v>
      </c>
      <c r="B4842" s="319" t="s">
        <v>5708</v>
      </c>
      <c r="C4842" s="319" t="s">
        <v>9092</v>
      </c>
    </row>
    <row r="4843" spans="1:3" ht="14.25" customHeight="1" x14ac:dyDescent="0.25">
      <c r="A4843" s="319">
        <v>9914</v>
      </c>
      <c r="B4843" s="319" t="s">
        <v>5709</v>
      </c>
      <c r="C4843" s="319" t="s">
        <v>9092</v>
      </c>
    </row>
    <row r="4844" spans="1:3" ht="14.25" customHeight="1" x14ac:dyDescent="0.25">
      <c r="A4844" s="319">
        <v>9915</v>
      </c>
      <c r="B4844" s="319" t="s">
        <v>5710</v>
      </c>
      <c r="C4844" s="319" t="s">
        <v>9092</v>
      </c>
    </row>
    <row r="4845" spans="1:3" ht="14.25" customHeight="1" x14ac:dyDescent="0.25">
      <c r="A4845" s="319">
        <v>9916</v>
      </c>
      <c r="B4845" s="319" t="s">
        <v>5711</v>
      </c>
      <c r="C4845" s="319" t="s">
        <v>9092</v>
      </c>
    </row>
    <row r="4846" spans="1:3" ht="14.25" customHeight="1" x14ac:dyDescent="0.25">
      <c r="A4846" s="319">
        <v>9917</v>
      </c>
      <c r="B4846" s="319" t="s">
        <v>5712</v>
      </c>
      <c r="C4846" s="319" t="s">
        <v>9087</v>
      </c>
    </row>
    <row r="4847" spans="1:3" ht="14.25" customHeight="1" x14ac:dyDescent="0.25">
      <c r="A4847" s="319">
        <v>9918</v>
      </c>
      <c r="B4847" s="319" t="s">
        <v>5438</v>
      </c>
      <c r="C4847" s="319" t="s">
        <v>9091</v>
      </c>
    </row>
    <row r="4848" spans="1:3" ht="14.25" customHeight="1" x14ac:dyDescent="0.25">
      <c r="A4848" s="319">
        <v>9919</v>
      </c>
      <c r="B4848" s="319" t="s">
        <v>3695</v>
      </c>
      <c r="C4848" s="319" t="s">
        <v>9092</v>
      </c>
    </row>
    <row r="4849" spans="1:3" ht="14.25" customHeight="1" x14ac:dyDescent="0.25">
      <c r="A4849" s="319">
        <v>9921</v>
      </c>
      <c r="B4849" s="319" t="s">
        <v>9566</v>
      </c>
      <c r="C4849" s="319" t="s">
        <v>9091</v>
      </c>
    </row>
    <row r="4850" spans="1:3" ht="14.25" customHeight="1" x14ac:dyDescent="0.25">
      <c r="A4850" s="319">
        <v>9922</v>
      </c>
      <c r="B4850" s="319" t="s">
        <v>5713</v>
      </c>
      <c r="C4850" s="319" t="s">
        <v>9091</v>
      </c>
    </row>
    <row r="4851" spans="1:3" ht="14.25" customHeight="1" x14ac:dyDescent="0.25">
      <c r="A4851" s="319">
        <v>9923</v>
      </c>
      <c r="B4851" s="319" t="s">
        <v>5714</v>
      </c>
      <c r="C4851" s="319" t="s">
        <v>9092</v>
      </c>
    </row>
    <row r="4852" spans="1:3" ht="14.25" customHeight="1" x14ac:dyDescent="0.25">
      <c r="A4852" s="319">
        <v>9924</v>
      </c>
      <c r="B4852" s="319" t="s">
        <v>5715</v>
      </c>
      <c r="C4852" s="319" t="s">
        <v>9092</v>
      </c>
    </row>
    <row r="4853" spans="1:3" ht="14.25" customHeight="1" x14ac:dyDescent="0.25">
      <c r="A4853" s="319">
        <v>9925</v>
      </c>
      <c r="B4853" s="319" t="s">
        <v>5716</v>
      </c>
      <c r="C4853" s="319" t="s">
        <v>9081</v>
      </c>
    </row>
    <row r="4854" spans="1:3" ht="14.25" customHeight="1" x14ac:dyDescent="0.25">
      <c r="A4854" s="319">
        <v>9926</v>
      </c>
      <c r="B4854" s="319" t="s">
        <v>5717</v>
      </c>
      <c r="C4854" s="319" t="s">
        <v>9092</v>
      </c>
    </row>
    <row r="4855" spans="1:3" ht="14.25" customHeight="1" x14ac:dyDescent="0.25">
      <c r="A4855" s="319">
        <v>9927</v>
      </c>
      <c r="B4855" s="319" t="s">
        <v>10383</v>
      </c>
      <c r="C4855" s="319" t="s">
        <v>9920</v>
      </c>
    </row>
    <row r="4856" spans="1:3" ht="14.25" customHeight="1" x14ac:dyDescent="0.25">
      <c r="A4856" s="319">
        <v>9928</v>
      </c>
      <c r="B4856" s="319" t="s">
        <v>5718</v>
      </c>
      <c r="C4856" s="319" t="s">
        <v>9103</v>
      </c>
    </row>
    <row r="4857" spans="1:3" ht="14.25" customHeight="1" x14ac:dyDescent="0.25">
      <c r="A4857" s="319">
        <v>9929</v>
      </c>
      <c r="B4857" s="319" t="s">
        <v>5719</v>
      </c>
      <c r="C4857" s="319" t="s">
        <v>9087</v>
      </c>
    </row>
    <row r="4858" spans="1:3" ht="14.25" customHeight="1" x14ac:dyDescent="0.25">
      <c r="A4858" s="319">
        <v>9930</v>
      </c>
      <c r="B4858" s="319" t="s">
        <v>5720</v>
      </c>
      <c r="C4858" s="319" t="s">
        <v>9092</v>
      </c>
    </row>
    <row r="4859" spans="1:3" ht="14.25" customHeight="1" x14ac:dyDescent="0.25">
      <c r="A4859" s="319">
        <v>9931</v>
      </c>
      <c r="B4859" s="319" t="s">
        <v>5721</v>
      </c>
      <c r="C4859" s="319" t="s">
        <v>9092</v>
      </c>
    </row>
    <row r="4860" spans="1:3" ht="14.25" customHeight="1" x14ac:dyDescent="0.25">
      <c r="A4860" s="319">
        <v>9932</v>
      </c>
      <c r="B4860" s="319" t="s">
        <v>5722</v>
      </c>
      <c r="C4860" s="319" t="s">
        <v>9084</v>
      </c>
    </row>
    <row r="4861" spans="1:3" ht="14.25" customHeight="1" x14ac:dyDescent="0.25">
      <c r="A4861" s="319">
        <v>9933</v>
      </c>
      <c r="B4861" s="319" t="s">
        <v>5723</v>
      </c>
      <c r="C4861" s="319" t="s">
        <v>9092</v>
      </c>
    </row>
    <row r="4862" spans="1:3" ht="14.25" customHeight="1" x14ac:dyDescent="0.25">
      <c r="A4862" s="319">
        <v>9934</v>
      </c>
      <c r="B4862" s="319" t="s">
        <v>5724</v>
      </c>
      <c r="C4862" s="319" t="s">
        <v>9092</v>
      </c>
    </row>
    <row r="4863" spans="1:3" ht="14.25" customHeight="1" x14ac:dyDescent="0.25">
      <c r="A4863" s="319">
        <v>9935</v>
      </c>
      <c r="B4863" s="319" t="s">
        <v>5725</v>
      </c>
      <c r="C4863" s="319" t="s">
        <v>9092</v>
      </c>
    </row>
    <row r="4864" spans="1:3" ht="14.25" customHeight="1" x14ac:dyDescent="0.25">
      <c r="A4864" s="319">
        <v>9936</v>
      </c>
      <c r="B4864" s="319" t="s">
        <v>5218</v>
      </c>
      <c r="C4864" s="319" t="s">
        <v>9092</v>
      </c>
    </row>
    <row r="4865" spans="1:3" ht="14.25" customHeight="1" x14ac:dyDescent="0.25">
      <c r="A4865" s="319">
        <v>9937</v>
      </c>
      <c r="B4865" s="319" t="s">
        <v>5726</v>
      </c>
      <c r="C4865" s="319" t="s">
        <v>9092</v>
      </c>
    </row>
    <row r="4866" spans="1:3" ht="14.25" customHeight="1" x14ac:dyDescent="0.25">
      <c r="A4866" s="319">
        <v>9938</v>
      </c>
      <c r="B4866" s="319" t="s">
        <v>5727</v>
      </c>
      <c r="C4866" s="319" t="s">
        <v>9092</v>
      </c>
    </row>
    <row r="4867" spans="1:3" ht="14.25" customHeight="1" x14ac:dyDescent="0.25">
      <c r="A4867" s="319">
        <v>9939</v>
      </c>
      <c r="B4867" s="319" t="s">
        <v>5728</v>
      </c>
      <c r="C4867" s="319" t="s">
        <v>9081</v>
      </c>
    </row>
    <row r="4868" spans="1:3" ht="14.25" customHeight="1" x14ac:dyDescent="0.25">
      <c r="A4868" s="319">
        <v>9940</v>
      </c>
      <c r="B4868" s="319" t="s">
        <v>5729</v>
      </c>
      <c r="C4868" s="319" t="s">
        <v>9092</v>
      </c>
    </row>
    <row r="4869" spans="1:3" ht="14.25" customHeight="1" x14ac:dyDescent="0.25">
      <c r="A4869" s="319">
        <v>9941</v>
      </c>
      <c r="B4869" s="319" t="s">
        <v>4874</v>
      </c>
      <c r="C4869" s="319" t="s">
        <v>9092</v>
      </c>
    </row>
    <row r="4870" spans="1:3" ht="14.25" customHeight="1" x14ac:dyDescent="0.25">
      <c r="A4870" s="319">
        <v>9942</v>
      </c>
      <c r="B4870" s="319" t="s">
        <v>5730</v>
      </c>
      <c r="C4870" s="319" t="s">
        <v>9092</v>
      </c>
    </row>
    <row r="4871" spans="1:3" ht="14.25" customHeight="1" x14ac:dyDescent="0.25">
      <c r="A4871" s="319">
        <v>9943</v>
      </c>
      <c r="B4871" s="319" t="s">
        <v>10384</v>
      </c>
      <c r="C4871" s="319" t="s">
        <v>9920</v>
      </c>
    </row>
    <row r="4872" spans="1:3" ht="14.25" customHeight="1" x14ac:dyDescent="0.25">
      <c r="A4872" s="319">
        <v>9944</v>
      </c>
      <c r="B4872" s="319" t="s">
        <v>5731</v>
      </c>
      <c r="C4872" s="319" t="s">
        <v>9092</v>
      </c>
    </row>
    <row r="4873" spans="1:3" ht="14.25" customHeight="1" x14ac:dyDescent="0.25">
      <c r="A4873" s="319">
        <v>9945</v>
      </c>
      <c r="B4873" s="319" t="s">
        <v>10385</v>
      </c>
      <c r="C4873" s="319" t="s">
        <v>9920</v>
      </c>
    </row>
    <row r="4874" spans="1:3" ht="14.25" customHeight="1" x14ac:dyDescent="0.25">
      <c r="A4874" s="319">
        <v>9946</v>
      </c>
      <c r="B4874" s="319" t="s">
        <v>5732</v>
      </c>
      <c r="C4874" s="319" t="s">
        <v>9091</v>
      </c>
    </row>
    <row r="4875" spans="1:3" ht="14.25" customHeight="1" x14ac:dyDescent="0.25">
      <c r="A4875" s="319">
        <v>9947</v>
      </c>
      <c r="B4875" s="319" t="s">
        <v>3357</v>
      </c>
      <c r="C4875" s="319" t="s">
        <v>9090</v>
      </c>
    </row>
    <row r="4876" spans="1:3" ht="14.25" customHeight="1" x14ac:dyDescent="0.25">
      <c r="A4876" s="319">
        <v>9948</v>
      </c>
      <c r="B4876" s="319" t="s">
        <v>5733</v>
      </c>
      <c r="C4876" s="319" t="s">
        <v>9091</v>
      </c>
    </row>
    <row r="4877" spans="1:3" ht="14.25" customHeight="1" x14ac:dyDescent="0.25">
      <c r="A4877" s="319">
        <v>9949</v>
      </c>
      <c r="B4877" s="319" t="s">
        <v>3344</v>
      </c>
      <c r="C4877" s="319" t="s">
        <v>9090</v>
      </c>
    </row>
    <row r="4878" spans="1:3" ht="14.25" customHeight="1" x14ac:dyDescent="0.25">
      <c r="A4878" s="319">
        <v>9950</v>
      </c>
      <c r="B4878" s="319" t="s">
        <v>3344</v>
      </c>
      <c r="C4878" s="319" t="s">
        <v>9090</v>
      </c>
    </row>
    <row r="4879" spans="1:3" ht="14.25" customHeight="1" x14ac:dyDescent="0.25">
      <c r="A4879" s="319">
        <v>9951</v>
      </c>
      <c r="B4879" s="319" t="s">
        <v>10386</v>
      </c>
      <c r="C4879" s="319" t="s">
        <v>9920</v>
      </c>
    </row>
    <row r="4880" spans="1:3" ht="14.25" customHeight="1" x14ac:dyDescent="0.25">
      <c r="A4880" s="319">
        <v>9952</v>
      </c>
      <c r="B4880" s="319" t="s">
        <v>10387</v>
      </c>
      <c r="C4880" s="319" t="s">
        <v>9920</v>
      </c>
    </row>
    <row r="4881" spans="1:3" ht="14.25" customHeight="1" x14ac:dyDescent="0.25">
      <c r="A4881" s="319">
        <v>9953</v>
      </c>
      <c r="B4881" s="319" t="s">
        <v>5734</v>
      </c>
      <c r="C4881" s="319" t="s">
        <v>9092</v>
      </c>
    </row>
    <row r="4882" spans="1:3" ht="14.25" customHeight="1" x14ac:dyDescent="0.25">
      <c r="A4882" s="319">
        <v>9954</v>
      </c>
      <c r="B4882" s="319" t="s">
        <v>5735</v>
      </c>
      <c r="C4882" s="319" t="s">
        <v>9092</v>
      </c>
    </row>
    <row r="4883" spans="1:3" ht="14.25" customHeight="1" x14ac:dyDescent="0.25">
      <c r="A4883" s="319">
        <v>9955</v>
      </c>
      <c r="B4883" s="319" t="s">
        <v>3883</v>
      </c>
      <c r="C4883" s="319" t="s">
        <v>9092</v>
      </c>
    </row>
    <row r="4884" spans="1:3" ht="14.25" customHeight="1" x14ac:dyDescent="0.25">
      <c r="A4884" s="319">
        <v>9957</v>
      </c>
      <c r="B4884" s="319" t="s">
        <v>5736</v>
      </c>
      <c r="C4884" s="319" t="s">
        <v>9092</v>
      </c>
    </row>
    <row r="4885" spans="1:3" ht="14.25" customHeight="1" x14ac:dyDescent="0.25">
      <c r="A4885" s="319">
        <v>9958</v>
      </c>
      <c r="B4885" s="319" t="s">
        <v>5737</v>
      </c>
      <c r="C4885" s="319" t="s">
        <v>9092</v>
      </c>
    </row>
    <row r="4886" spans="1:3" ht="14.25" customHeight="1" x14ac:dyDescent="0.25">
      <c r="A4886" s="319">
        <v>9959</v>
      </c>
      <c r="B4886" s="319" t="s">
        <v>5737</v>
      </c>
      <c r="C4886" s="319" t="s">
        <v>9920</v>
      </c>
    </row>
    <row r="4887" spans="1:3" ht="14.25" customHeight="1" x14ac:dyDescent="0.25">
      <c r="A4887" s="319">
        <v>9960</v>
      </c>
      <c r="B4887" s="319" t="s">
        <v>10388</v>
      </c>
      <c r="C4887" s="319" t="s">
        <v>9920</v>
      </c>
    </row>
    <row r="4888" spans="1:3" ht="14.25" customHeight="1" x14ac:dyDescent="0.25">
      <c r="A4888" s="319">
        <v>9961</v>
      </c>
      <c r="B4888" s="319" t="s">
        <v>3827</v>
      </c>
      <c r="C4888" s="319" t="s">
        <v>9092</v>
      </c>
    </row>
    <row r="4889" spans="1:3" ht="14.25" customHeight="1" x14ac:dyDescent="0.25">
      <c r="A4889" s="319">
        <v>9962</v>
      </c>
      <c r="B4889" s="319" t="s">
        <v>5738</v>
      </c>
      <c r="C4889" s="319" t="s">
        <v>9092</v>
      </c>
    </row>
    <row r="4890" spans="1:3" ht="14.25" customHeight="1" x14ac:dyDescent="0.25">
      <c r="A4890" s="319">
        <v>9963</v>
      </c>
      <c r="B4890" s="319" t="s">
        <v>5739</v>
      </c>
      <c r="C4890" s="319" t="s">
        <v>9920</v>
      </c>
    </row>
    <row r="4891" spans="1:3" ht="14.25" customHeight="1" x14ac:dyDescent="0.25">
      <c r="A4891" s="319">
        <v>9964</v>
      </c>
      <c r="B4891" s="319" t="s">
        <v>3332</v>
      </c>
      <c r="C4891" s="319" t="s">
        <v>9920</v>
      </c>
    </row>
    <row r="4892" spans="1:3" ht="14.25" customHeight="1" x14ac:dyDescent="0.25">
      <c r="A4892" s="319">
        <v>9965</v>
      </c>
      <c r="B4892" s="319" t="s">
        <v>5740</v>
      </c>
      <c r="C4892" s="319" t="s">
        <v>9092</v>
      </c>
    </row>
    <row r="4893" spans="1:3" ht="14.25" customHeight="1" x14ac:dyDescent="0.25">
      <c r="A4893" s="319">
        <v>9966</v>
      </c>
      <c r="B4893" s="319" t="s">
        <v>5418</v>
      </c>
      <c r="C4893" s="319" t="s">
        <v>9091</v>
      </c>
    </row>
    <row r="4894" spans="1:3" ht="14.25" customHeight="1" x14ac:dyDescent="0.25">
      <c r="A4894" s="319">
        <v>9967</v>
      </c>
      <c r="B4894" s="319" t="s">
        <v>5741</v>
      </c>
      <c r="C4894" s="319" t="s">
        <v>9092</v>
      </c>
    </row>
    <row r="4895" spans="1:3" ht="14.25" customHeight="1" x14ac:dyDescent="0.25">
      <c r="A4895" s="319">
        <v>9968</v>
      </c>
      <c r="B4895" s="319" t="s">
        <v>5742</v>
      </c>
      <c r="C4895" s="319" t="s">
        <v>9092</v>
      </c>
    </row>
    <row r="4896" spans="1:3" ht="14.25" customHeight="1" x14ac:dyDescent="0.25">
      <c r="A4896" s="319">
        <v>9969</v>
      </c>
      <c r="B4896" s="319" t="s">
        <v>5743</v>
      </c>
      <c r="C4896" s="319" t="s">
        <v>9092</v>
      </c>
    </row>
    <row r="4897" spans="1:3" ht="14.25" customHeight="1" x14ac:dyDescent="0.25">
      <c r="A4897" s="319">
        <v>9972</v>
      </c>
      <c r="B4897" s="319" t="s">
        <v>5744</v>
      </c>
      <c r="C4897" s="319" t="s">
        <v>9090</v>
      </c>
    </row>
    <row r="4898" spans="1:3" ht="14.25" customHeight="1" x14ac:dyDescent="0.25">
      <c r="A4898" s="319">
        <v>9973</v>
      </c>
      <c r="B4898" s="319" t="s">
        <v>3344</v>
      </c>
      <c r="C4898" s="319" t="s">
        <v>9090</v>
      </c>
    </row>
    <row r="4899" spans="1:3" ht="14.25" customHeight="1" x14ac:dyDescent="0.25">
      <c r="A4899" s="319">
        <v>9974</v>
      </c>
      <c r="B4899" s="319" t="s">
        <v>3344</v>
      </c>
      <c r="C4899" s="319" t="s">
        <v>9090</v>
      </c>
    </row>
    <row r="4900" spans="1:3" ht="14.25" customHeight="1" x14ac:dyDescent="0.25">
      <c r="A4900" s="319">
        <v>9975</v>
      </c>
      <c r="B4900" s="319" t="s">
        <v>5745</v>
      </c>
      <c r="C4900" s="319" t="s">
        <v>9092</v>
      </c>
    </row>
    <row r="4901" spans="1:3" ht="14.25" customHeight="1" x14ac:dyDescent="0.25">
      <c r="A4901" s="319">
        <v>9976</v>
      </c>
      <c r="B4901" s="319" t="s">
        <v>5746</v>
      </c>
      <c r="C4901" s="319" t="s">
        <v>9092</v>
      </c>
    </row>
    <row r="4902" spans="1:3" ht="14.25" customHeight="1" x14ac:dyDescent="0.25">
      <c r="A4902" s="319">
        <v>9977</v>
      </c>
      <c r="B4902" s="319" t="s">
        <v>5696</v>
      </c>
      <c r="C4902" s="319" t="s">
        <v>9091</v>
      </c>
    </row>
    <row r="4903" spans="1:3" ht="14.25" customHeight="1" x14ac:dyDescent="0.25">
      <c r="A4903" s="319">
        <v>9978</v>
      </c>
      <c r="B4903" s="319" t="s">
        <v>3671</v>
      </c>
      <c r="C4903" s="319" t="s">
        <v>9091</v>
      </c>
    </row>
    <row r="4904" spans="1:3" ht="14.25" customHeight="1" x14ac:dyDescent="0.25">
      <c r="A4904" s="319">
        <v>9979</v>
      </c>
      <c r="B4904" s="319" t="s">
        <v>5747</v>
      </c>
      <c r="C4904" s="319" t="s">
        <v>9092</v>
      </c>
    </row>
    <row r="4905" spans="1:3" ht="14.25" customHeight="1" x14ac:dyDescent="0.25">
      <c r="A4905" s="319">
        <v>9980</v>
      </c>
      <c r="B4905" s="319" t="s">
        <v>10389</v>
      </c>
      <c r="C4905" s="319" t="s">
        <v>9920</v>
      </c>
    </row>
    <row r="4906" spans="1:3" ht="14.25" customHeight="1" x14ac:dyDescent="0.25">
      <c r="A4906" s="319">
        <v>9981</v>
      </c>
      <c r="B4906" s="319" t="s">
        <v>5748</v>
      </c>
      <c r="C4906" s="319" t="s">
        <v>9092</v>
      </c>
    </row>
    <row r="4907" spans="1:3" ht="14.25" customHeight="1" x14ac:dyDescent="0.25">
      <c r="A4907" s="319">
        <v>9982</v>
      </c>
      <c r="B4907" s="319" t="s">
        <v>4667</v>
      </c>
      <c r="C4907" s="319" t="s">
        <v>9091</v>
      </c>
    </row>
    <row r="4908" spans="1:3" ht="14.25" customHeight="1" x14ac:dyDescent="0.25">
      <c r="A4908" s="319">
        <v>9983</v>
      </c>
      <c r="B4908" s="319" t="s">
        <v>5749</v>
      </c>
      <c r="C4908" s="319" t="s">
        <v>9092</v>
      </c>
    </row>
    <row r="4909" spans="1:3" ht="14.25" customHeight="1" x14ac:dyDescent="0.25">
      <c r="A4909" s="319">
        <v>9984</v>
      </c>
      <c r="B4909" s="319" t="s">
        <v>10390</v>
      </c>
      <c r="C4909" s="319" t="s">
        <v>9920</v>
      </c>
    </row>
    <row r="4910" spans="1:3" ht="14.25" customHeight="1" x14ac:dyDescent="0.25">
      <c r="A4910" s="319">
        <v>9985</v>
      </c>
      <c r="B4910" s="319" t="s">
        <v>5750</v>
      </c>
      <c r="C4910" s="319" t="s">
        <v>9092</v>
      </c>
    </row>
    <row r="4911" spans="1:3" ht="14.25" customHeight="1" x14ac:dyDescent="0.25">
      <c r="A4911" s="319">
        <v>9986</v>
      </c>
      <c r="B4911" s="319" t="s">
        <v>5751</v>
      </c>
      <c r="C4911" s="319" t="s">
        <v>9087</v>
      </c>
    </row>
    <row r="4912" spans="1:3" ht="14.25" customHeight="1" x14ac:dyDescent="0.25">
      <c r="A4912" s="319">
        <v>9987</v>
      </c>
      <c r="B4912" s="319" t="s">
        <v>3505</v>
      </c>
      <c r="C4912" s="319" t="s">
        <v>9920</v>
      </c>
    </row>
    <row r="4913" spans="1:3" ht="14.25" customHeight="1" x14ac:dyDescent="0.25">
      <c r="A4913" s="319">
        <v>9988</v>
      </c>
      <c r="B4913" s="319" t="s">
        <v>5752</v>
      </c>
      <c r="C4913" s="319" t="s">
        <v>9081</v>
      </c>
    </row>
    <row r="4914" spans="1:3" ht="14.25" customHeight="1" x14ac:dyDescent="0.25">
      <c r="A4914" s="319">
        <v>9989</v>
      </c>
      <c r="B4914" s="319" t="s">
        <v>3344</v>
      </c>
      <c r="C4914" s="319" t="s">
        <v>9920</v>
      </c>
    </row>
    <row r="4915" spans="1:3" ht="14.25" customHeight="1" x14ac:dyDescent="0.25">
      <c r="A4915" s="319">
        <v>9990</v>
      </c>
      <c r="B4915" s="319" t="s">
        <v>5753</v>
      </c>
      <c r="C4915" s="319" t="s">
        <v>9090</v>
      </c>
    </row>
    <row r="4916" spans="1:3" ht="14.25" customHeight="1" x14ac:dyDescent="0.25">
      <c r="A4916" s="319">
        <v>9991</v>
      </c>
      <c r="B4916" s="319" t="s">
        <v>3363</v>
      </c>
      <c r="C4916" s="319" t="s">
        <v>9091</v>
      </c>
    </row>
    <row r="4917" spans="1:3" ht="14.25" customHeight="1" x14ac:dyDescent="0.25">
      <c r="A4917" s="319">
        <v>9992</v>
      </c>
      <c r="B4917" s="319" t="s">
        <v>4039</v>
      </c>
      <c r="C4917" s="319" t="s">
        <v>9091</v>
      </c>
    </row>
    <row r="4918" spans="1:3" ht="14.25" customHeight="1" x14ac:dyDescent="0.25">
      <c r="A4918" s="319">
        <v>9993</v>
      </c>
      <c r="B4918" s="319" t="s">
        <v>5754</v>
      </c>
      <c r="C4918" s="319" t="s">
        <v>9081</v>
      </c>
    </row>
    <row r="4919" spans="1:3" ht="14.25" customHeight="1" x14ac:dyDescent="0.25">
      <c r="A4919" s="319">
        <v>9994</v>
      </c>
      <c r="B4919" s="319" t="s">
        <v>5636</v>
      </c>
      <c r="C4919" s="319" t="s">
        <v>9081</v>
      </c>
    </row>
    <row r="4920" spans="1:3" ht="14.25" customHeight="1" x14ac:dyDescent="0.25">
      <c r="A4920" s="319">
        <v>9995</v>
      </c>
      <c r="B4920" s="319" t="s">
        <v>5755</v>
      </c>
      <c r="C4920" s="319" t="s">
        <v>9092</v>
      </c>
    </row>
    <row r="4921" spans="1:3" ht="14.25" customHeight="1" x14ac:dyDescent="0.25">
      <c r="A4921" s="319">
        <v>9996</v>
      </c>
      <c r="B4921" s="319" t="s">
        <v>10391</v>
      </c>
      <c r="C4921" s="319" t="s">
        <v>9920</v>
      </c>
    </row>
    <row r="4922" spans="1:3" ht="14.25" customHeight="1" x14ac:dyDescent="0.25">
      <c r="A4922" s="319">
        <v>9997</v>
      </c>
      <c r="B4922" s="319" t="s">
        <v>10392</v>
      </c>
      <c r="C4922" s="319" t="s">
        <v>9920</v>
      </c>
    </row>
    <row r="4923" spans="1:3" ht="14.25" customHeight="1" x14ac:dyDescent="0.25">
      <c r="A4923" s="319">
        <v>9998</v>
      </c>
      <c r="B4923" s="319" t="s">
        <v>5756</v>
      </c>
      <c r="C4923" s="319" t="s">
        <v>9092</v>
      </c>
    </row>
    <row r="4924" spans="1:3" ht="14.25" customHeight="1" x14ac:dyDescent="0.25">
      <c r="A4924" s="319">
        <v>10000</v>
      </c>
      <c r="B4924" s="319" t="s">
        <v>5757</v>
      </c>
      <c r="C4924" s="319" t="s">
        <v>9092</v>
      </c>
    </row>
    <row r="4925" spans="1:3" ht="14.25" customHeight="1" x14ac:dyDescent="0.25">
      <c r="A4925" s="319">
        <v>10001</v>
      </c>
      <c r="B4925" s="319" t="s">
        <v>5758</v>
      </c>
      <c r="C4925" s="319" t="s">
        <v>9087</v>
      </c>
    </row>
    <row r="4926" spans="1:3" ht="14.25" customHeight="1" x14ac:dyDescent="0.25">
      <c r="A4926" s="319">
        <v>10002</v>
      </c>
      <c r="B4926" s="319" t="s">
        <v>801</v>
      </c>
      <c r="C4926" s="319" t="s">
        <v>9084</v>
      </c>
    </row>
    <row r="4927" spans="1:3" ht="14.25" customHeight="1" x14ac:dyDescent="0.25">
      <c r="A4927" s="319">
        <v>10003</v>
      </c>
      <c r="B4927" s="319" t="s">
        <v>5759</v>
      </c>
      <c r="C4927" s="319" t="s">
        <v>9092</v>
      </c>
    </row>
    <row r="4928" spans="1:3" ht="14.25" customHeight="1" x14ac:dyDescent="0.25">
      <c r="A4928" s="319">
        <v>10004</v>
      </c>
      <c r="B4928" s="319" t="s">
        <v>5760</v>
      </c>
      <c r="C4928" s="319" t="s">
        <v>9091</v>
      </c>
    </row>
    <row r="4929" spans="1:3" ht="14.25" customHeight="1" x14ac:dyDescent="0.25">
      <c r="A4929" s="319">
        <v>10005</v>
      </c>
      <c r="B4929" s="319" t="s">
        <v>3840</v>
      </c>
      <c r="C4929" s="319" t="s">
        <v>9092</v>
      </c>
    </row>
    <row r="4930" spans="1:3" ht="14.25" customHeight="1" x14ac:dyDescent="0.25">
      <c r="A4930" s="319">
        <v>10006</v>
      </c>
      <c r="B4930" s="319" t="s">
        <v>5761</v>
      </c>
      <c r="C4930" s="319" t="s">
        <v>9092</v>
      </c>
    </row>
    <row r="4931" spans="1:3" ht="14.25" customHeight="1" x14ac:dyDescent="0.25">
      <c r="A4931" s="319">
        <v>10007</v>
      </c>
      <c r="B4931" s="319" t="s">
        <v>4734</v>
      </c>
      <c r="C4931" s="319" t="s">
        <v>9088</v>
      </c>
    </row>
    <row r="4932" spans="1:3" ht="14.25" customHeight="1" x14ac:dyDescent="0.25">
      <c r="A4932" s="319">
        <v>10008</v>
      </c>
      <c r="B4932" s="319" t="s">
        <v>10393</v>
      </c>
      <c r="C4932" s="319" t="s">
        <v>9920</v>
      </c>
    </row>
    <row r="4933" spans="1:3" ht="14.25" customHeight="1" x14ac:dyDescent="0.25">
      <c r="A4933" s="319">
        <v>10009</v>
      </c>
      <c r="B4933" s="319" t="s">
        <v>5762</v>
      </c>
      <c r="C4933" s="319" t="s">
        <v>9081</v>
      </c>
    </row>
    <row r="4934" spans="1:3" ht="14.25" customHeight="1" x14ac:dyDescent="0.25">
      <c r="A4934" s="319">
        <v>10010</v>
      </c>
      <c r="B4934" s="319" t="s">
        <v>10394</v>
      </c>
      <c r="C4934" s="319" t="s">
        <v>9920</v>
      </c>
    </row>
    <row r="4935" spans="1:3" ht="14.25" customHeight="1" x14ac:dyDescent="0.25">
      <c r="A4935" s="319">
        <v>10011</v>
      </c>
      <c r="B4935" s="319" t="s">
        <v>5763</v>
      </c>
      <c r="C4935" s="319" t="s">
        <v>9092</v>
      </c>
    </row>
    <row r="4936" spans="1:3" ht="14.25" customHeight="1" x14ac:dyDescent="0.25">
      <c r="A4936" s="319">
        <v>10012</v>
      </c>
      <c r="B4936" s="319" t="s">
        <v>5764</v>
      </c>
      <c r="C4936" s="319" t="s">
        <v>9920</v>
      </c>
    </row>
    <row r="4937" spans="1:3" ht="14.25" customHeight="1" x14ac:dyDescent="0.25">
      <c r="A4937" s="319">
        <v>10013</v>
      </c>
      <c r="B4937" s="319" t="s">
        <v>10107</v>
      </c>
      <c r="C4937" s="319" t="s">
        <v>9920</v>
      </c>
    </row>
    <row r="4938" spans="1:3" ht="14.25" customHeight="1" x14ac:dyDescent="0.25">
      <c r="A4938" s="319">
        <v>10014</v>
      </c>
      <c r="B4938" s="319" t="s">
        <v>5765</v>
      </c>
      <c r="C4938" s="319" t="s">
        <v>9087</v>
      </c>
    </row>
    <row r="4939" spans="1:3" ht="14.25" customHeight="1" x14ac:dyDescent="0.25">
      <c r="A4939" s="319">
        <v>10015</v>
      </c>
      <c r="B4939" s="319" t="s">
        <v>5766</v>
      </c>
      <c r="C4939" s="319" t="s">
        <v>9092</v>
      </c>
    </row>
    <row r="4940" spans="1:3" ht="14.25" customHeight="1" x14ac:dyDescent="0.25">
      <c r="A4940" s="319">
        <v>10018</v>
      </c>
      <c r="B4940" s="319" t="s">
        <v>4215</v>
      </c>
      <c r="C4940" s="319" t="s">
        <v>9920</v>
      </c>
    </row>
    <row r="4941" spans="1:3" ht="14.25" customHeight="1" x14ac:dyDescent="0.25">
      <c r="A4941" s="319">
        <v>10019</v>
      </c>
      <c r="B4941" s="319" t="s">
        <v>5767</v>
      </c>
      <c r="C4941" s="319" t="s">
        <v>9092</v>
      </c>
    </row>
    <row r="4942" spans="1:3" ht="14.25" customHeight="1" x14ac:dyDescent="0.25">
      <c r="A4942" s="319">
        <v>10020</v>
      </c>
      <c r="B4942" s="319" t="s">
        <v>5768</v>
      </c>
      <c r="C4942" s="319" t="s">
        <v>9091</v>
      </c>
    </row>
    <row r="4943" spans="1:3" ht="14.25" customHeight="1" x14ac:dyDescent="0.25">
      <c r="A4943" s="319">
        <v>10021</v>
      </c>
      <c r="B4943" s="319" t="s">
        <v>5769</v>
      </c>
      <c r="C4943" s="319" t="s">
        <v>9092</v>
      </c>
    </row>
    <row r="4944" spans="1:3" ht="14.25" customHeight="1" x14ac:dyDescent="0.25">
      <c r="A4944" s="319">
        <v>10022</v>
      </c>
      <c r="B4944" s="319" t="s">
        <v>5770</v>
      </c>
      <c r="C4944" s="319" t="s">
        <v>9087</v>
      </c>
    </row>
    <row r="4945" spans="1:3" ht="14.25" customHeight="1" x14ac:dyDescent="0.25">
      <c r="A4945" s="319">
        <v>10023</v>
      </c>
      <c r="B4945" s="319" t="s">
        <v>10395</v>
      </c>
      <c r="C4945" s="319" t="s">
        <v>9920</v>
      </c>
    </row>
    <row r="4946" spans="1:3" ht="14.25" customHeight="1" x14ac:dyDescent="0.25">
      <c r="A4946" s="319">
        <v>10024</v>
      </c>
      <c r="B4946" s="319" t="s">
        <v>5771</v>
      </c>
      <c r="C4946" s="319" t="s">
        <v>9091</v>
      </c>
    </row>
    <row r="4947" spans="1:3" ht="14.25" customHeight="1" x14ac:dyDescent="0.25">
      <c r="A4947" s="319">
        <v>10025</v>
      </c>
      <c r="B4947" s="319" t="s">
        <v>9569</v>
      </c>
      <c r="C4947" s="319" t="s">
        <v>9090</v>
      </c>
    </row>
    <row r="4948" spans="1:3" ht="14.25" customHeight="1" x14ac:dyDescent="0.25">
      <c r="A4948" s="319">
        <v>10026</v>
      </c>
      <c r="B4948" s="319" t="s">
        <v>10396</v>
      </c>
      <c r="C4948" s="319" t="s">
        <v>9920</v>
      </c>
    </row>
    <row r="4949" spans="1:3" ht="14.25" customHeight="1" x14ac:dyDescent="0.25">
      <c r="A4949" s="319">
        <v>10027</v>
      </c>
      <c r="B4949" s="319" t="s">
        <v>5772</v>
      </c>
      <c r="C4949" s="319" t="s">
        <v>9103</v>
      </c>
    </row>
    <row r="4950" spans="1:3" ht="14.25" customHeight="1" x14ac:dyDescent="0.25">
      <c r="A4950" s="319">
        <v>10028</v>
      </c>
      <c r="B4950" s="319" t="s">
        <v>10397</v>
      </c>
      <c r="C4950" s="319" t="s">
        <v>9920</v>
      </c>
    </row>
    <row r="4951" spans="1:3" ht="14.25" customHeight="1" x14ac:dyDescent="0.25">
      <c r="A4951" s="319">
        <v>10029</v>
      </c>
      <c r="B4951" s="319" t="s">
        <v>5773</v>
      </c>
      <c r="C4951" s="319" t="s">
        <v>9092</v>
      </c>
    </row>
    <row r="4952" spans="1:3" ht="14.25" customHeight="1" x14ac:dyDescent="0.25">
      <c r="A4952" s="319">
        <v>10030</v>
      </c>
      <c r="B4952" s="319" t="s">
        <v>5774</v>
      </c>
      <c r="C4952" s="319" t="s">
        <v>9092</v>
      </c>
    </row>
    <row r="4953" spans="1:3" ht="14.25" customHeight="1" x14ac:dyDescent="0.25">
      <c r="A4953" s="319">
        <v>10031</v>
      </c>
      <c r="B4953" s="319" t="s">
        <v>5775</v>
      </c>
      <c r="C4953" s="319" t="s">
        <v>9092</v>
      </c>
    </row>
    <row r="4954" spans="1:3" ht="14.25" customHeight="1" x14ac:dyDescent="0.25">
      <c r="A4954" s="319">
        <v>10032</v>
      </c>
      <c r="B4954" s="319" t="s">
        <v>5776</v>
      </c>
      <c r="C4954" s="319" t="s">
        <v>9092</v>
      </c>
    </row>
    <row r="4955" spans="1:3" ht="14.25" customHeight="1" x14ac:dyDescent="0.25">
      <c r="A4955" s="319">
        <v>10033</v>
      </c>
      <c r="B4955" s="319" t="s">
        <v>5739</v>
      </c>
      <c r="C4955" s="319" t="s">
        <v>9092</v>
      </c>
    </row>
    <row r="4956" spans="1:3" ht="14.25" customHeight="1" x14ac:dyDescent="0.25">
      <c r="A4956" s="319">
        <v>10034</v>
      </c>
      <c r="B4956" s="319" t="s">
        <v>5777</v>
      </c>
      <c r="C4956" s="319" t="s">
        <v>9084</v>
      </c>
    </row>
    <row r="4957" spans="1:3" ht="14.25" customHeight="1" x14ac:dyDescent="0.25">
      <c r="A4957" s="319">
        <v>10035</v>
      </c>
      <c r="B4957" s="319" t="s">
        <v>5778</v>
      </c>
      <c r="C4957" s="319" t="s">
        <v>9092</v>
      </c>
    </row>
    <row r="4958" spans="1:3" ht="14.25" customHeight="1" x14ac:dyDescent="0.25">
      <c r="A4958" s="319">
        <v>10036</v>
      </c>
      <c r="B4958" s="319" t="s">
        <v>5779</v>
      </c>
      <c r="C4958" s="319" t="s">
        <v>9104</v>
      </c>
    </row>
    <row r="4959" spans="1:3" ht="14.25" customHeight="1" x14ac:dyDescent="0.25">
      <c r="A4959" s="319">
        <v>10037</v>
      </c>
      <c r="B4959" s="319" t="s">
        <v>4943</v>
      </c>
      <c r="C4959" s="319" t="s">
        <v>9090</v>
      </c>
    </row>
    <row r="4960" spans="1:3" ht="14.25" customHeight="1" x14ac:dyDescent="0.25">
      <c r="A4960" s="319">
        <v>10038</v>
      </c>
      <c r="B4960" s="319" t="s">
        <v>4853</v>
      </c>
      <c r="C4960" s="319" t="s">
        <v>9920</v>
      </c>
    </row>
    <row r="4961" spans="1:3" ht="14.25" customHeight="1" x14ac:dyDescent="0.25">
      <c r="A4961" s="319">
        <v>10039</v>
      </c>
      <c r="B4961" s="319" t="s">
        <v>5780</v>
      </c>
      <c r="C4961" s="319" t="s">
        <v>9092</v>
      </c>
    </row>
    <row r="4962" spans="1:3" ht="14.25" customHeight="1" x14ac:dyDescent="0.25">
      <c r="A4962" s="319">
        <v>10040</v>
      </c>
      <c r="B4962" s="319" t="s">
        <v>2437</v>
      </c>
      <c r="C4962" s="319" t="s">
        <v>9092</v>
      </c>
    </row>
    <row r="4963" spans="1:3" ht="14.25" customHeight="1" x14ac:dyDescent="0.25">
      <c r="A4963" s="319">
        <v>10041</v>
      </c>
      <c r="B4963" s="319" t="s">
        <v>5781</v>
      </c>
      <c r="C4963" s="319" t="s">
        <v>9081</v>
      </c>
    </row>
    <row r="4964" spans="1:3" ht="14.25" customHeight="1" x14ac:dyDescent="0.25">
      <c r="A4964" s="319">
        <v>10042</v>
      </c>
      <c r="B4964" s="319" t="s">
        <v>10398</v>
      </c>
      <c r="C4964" s="319" t="s">
        <v>9920</v>
      </c>
    </row>
    <row r="4965" spans="1:3" ht="14.25" customHeight="1" x14ac:dyDescent="0.25">
      <c r="A4965" s="319">
        <v>10043</v>
      </c>
      <c r="B4965" s="319" t="s">
        <v>5782</v>
      </c>
      <c r="C4965" s="319" t="s">
        <v>9087</v>
      </c>
    </row>
    <row r="4966" spans="1:3" ht="14.25" customHeight="1" x14ac:dyDescent="0.25">
      <c r="A4966" s="319">
        <v>10044</v>
      </c>
      <c r="B4966" s="319" t="s">
        <v>10399</v>
      </c>
      <c r="C4966" s="319" t="s">
        <v>9920</v>
      </c>
    </row>
    <row r="4967" spans="1:3" ht="14.25" customHeight="1" x14ac:dyDescent="0.25">
      <c r="A4967" s="319">
        <v>10045</v>
      </c>
      <c r="B4967" s="319" t="s">
        <v>5783</v>
      </c>
      <c r="C4967" s="319" t="s">
        <v>9087</v>
      </c>
    </row>
    <row r="4968" spans="1:3" ht="14.25" customHeight="1" x14ac:dyDescent="0.25">
      <c r="A4968" s="319">
        <v>10046</v>
      </c>
      <c r="B4968" s="319" t="s">
        <v>4002</v>
      </c>
      <c r="C4968" s="319" t="s">
        <v>9091</v>
      </c>
    </row>
    <row r="4969" spans="1:3" ht="14.25" customHeight="1" x14ac:dyDescent="0.25">
      <c r="A4969" s="319">
        <v>10047</v>
      </c>
      <c r="B4969" s="319" t="s">
        <v>10400</v>
      </c>
      <c r="C4969" s="319" t="s">
        <v>9920</v>
      </c>
    </row>
    <row r="4970" spans="1:3" ht="14.25" customHeight="1" x14ac:dyDescent="0.25">
      <c r="A4970" s="319">
        <v>10048</v>
      </c>
      <c r="B4970" s="319" t="s">
        <v>5784</v>
      </c>
      <c r="C4970" s="319" t="s">
        <v>9092</v>
      </c>
    </row>
    <row r="4971" spans="1:3" ht="14.25" customHeight="1" x14ac:dyDescent="0.25">
      <c r="A4971" s="319">
        <v>10049</v>
      </c>
      <c r="B4971" s="319" t="s">
        <v>5785</v>
      </c>
      <c r="C4971" s="319" t="s">
        <v>9091</v>
      </c>
    </row>
    <row r="4972" spans="1:3" ht="14.25" customHeight="1" x14ac:dyDescent="0.25">
      <c r="A4972" s="319">
        <v>10050</v>
      </c>
      <c r="B4972" s="319" t="s">
        <v>5786</v>
      </c>
      <c r="C4972" s="319" t="s">
        <v>9092</v>
      </c>
    </row>
    <row r="4973" spans="1:3" ht="14.25" customHeight="1" x14ac:dyDescent="0.25">
      <c r="A4973" s="319">
        <v>10051</v>
      </c>
      <c r="B4973" s="319" t="s">
        <v>10401</v>
      </c>
      <c r="C4973" s="319" t="s">
        <v>9920</v>
      </c>
    </row>
    <row r="4974" spans="1:3" ht="14.25" customHeight="1" x14ac:dyDescent="0.25">
      <c r="A4974" s="319">
        <v>10052</v>
      </c>
      <c r="B4974" s="319" t="s">
        <v>5787</v>
      </c>
      <c r="C4974" s="319" t="s">
        <v>9920</v>
      </c>
    </row>
    <row r="4975" spans="1:3" ht="14.25" customHeight="1" x14ac:dyDescent="0.25">
      <c r="A4975" s="319">
        <v>10053</v>
      </c>
      <c r="B4975" s="319" t="s">
        <v>5788</v>
      </c>
      <c r="C4975" s="319" t="s">
        <v>9087</v>
      </c>
    </row>
    <row r="4976" spans="1:3" ht="14.25" customHeight="1" x14ac:dyDescent="0.25">
      <c r="A4976" s="319">
        <v>10054</v>
      </c>
      <c r="B4976" s="319" t="s">
        <v>5789</v>
      </c>
      <c r="C4976" s="319" t="s">
        <v>9087</v>
      </c>
    </row>
    <row r="4977" spans="1:3" ht="14.25" customHeight="1" x14ac:dyDescent="0.25">
      <c r="A4977" s="319">
        <v>10055</v>
      </c>
      <c r="B4977" s="319" t="s">
        <v>5790</v>
      </c>
      <c r="C4977" s="319" t="s">
        <v>9081</v>
      </c>
    </row>
    <row r="4978" spans="1:3" ht="14.25" customHeight="1" x14ac:dyDescent="0.25">
      <c r="A4978" s="319">
        <v>10056</v>
      </c>
      <c r="B4978" s="319" t="s">
        <v>3730</v>
      </c>
      <c r="C4978" s="319" t="s">
        <v>9920</v>
      </c>
    </row>
    <row r="4979" spans="1:3" ht="14.25" customHeight="1" x14ac:dyDescent="0.25">
      <c r="A4979" s="319">
        <v>10057</v>
      </c>
      <c r="B4979" s="319" t="s">
        <v>5791</v>
      </c>
      <c r="C4979" s="319" t="s">
        <v>9092</v>
      </c>
    </row>
    <row r="4980" spans="1:3" ht="14.25" customHeight="1" x14ac:dyDescent="0.25">
      <c r="A4980" s="319">
        <v>10058</v>
      </c>
      <c r="B4980" s="319" t="s">
        <v>5792</v>
      </c>
      <c r="C4980" s="319" t="s">
        <v>9092</v>
      </c>
    </row>
    <row r="4981" spans="1:3" ht="14.25" customHeight="1" x14ac:dyDescent="0.25">
      <c r="A4981" s="319">
        <v>10059</v>
      </c>
      <c r="B4981" s="319" t="s">
        <v>5793</v>
      </c>
      <c r="C4981" s="319" t="s">
        <v>9087</v>
      </c>
    </row>
    <row r="4982" spans="1:3" ht="14.25" customHeight="1" x14ac:dyDescent="0.25">
      <c r="A4982" s="319">
        <v>10060</v>
      </c>
      <c r="B4982" s="319" t="s">
        <v>10402</v>
      </c>
      <c r="C4982" s="319" t="s">
        <v>9920</v>
      </c>
    </row>
    <row r="4983" spans="1:3" ht="14.25" customHeight="1" x14ac:dyDescent="0.25">
      <c r="A4983" s="319">
        <v>10061</v>
      </c>
      <c r="B4983" s="319" t="s">
        <v>10403</v>
      </c>
      <c r="C4983" s="319" t="s">
        <v>9920</v>
      </c>
    </row>
    <row r="4984" spans="1:3" ht="14.25" customHeight="1" x14ac:dyDescent="0.25">
      <c r="A4984" s="319">
        <v>10062</v>
      </c>
      <c r="B4984" s="319" t="s">
        <v>5794</v>
      </c>
      <c r="C4984" s="319" t="s">
        <v>9081</v>
      </c>
    </row>
    <row r="4985" spans="1:3" ht="14.25" customHeight="1" x14ac:dyDescent="0.25">
      <c r="A4985" s="319">
        <v>10063</v>
      </c>
      <c r="B4985" s="319" t="s">
        <v>5795</v>
      </c>
      <c r="C4985" s="319" t="s">
        <v>9090</v>
      </c>
    </row>
    <row r="4986" spans="1:3" ht="14.25" customHeight="1" x14ac:dyDescent="0.25">
      <c r="A4986" s="319">
        <v>10064</v>
      </c>
      <c r="B4986" s="319" t="s">
        <v>5133</v>
      </c>
      <c r="C4986" s="319" t="s">
        <v>9092</v>
      </c>
    </row>
    <row r="4987" spans="1:3" ht="14.25" customHeight="1" x14ac:dyDescent="0.25">
      <c r="A4987" s="319">
        <v>10065</v>
      </c>
      <c r="B4987" s="319" t="s">
        <v>3998</v>
      </c>
      <c r="C4987" s="319" t="s">
        <v>9092</v>
      </c>
    </row>
    <row r="4988" spans="1:3" ht="14.25" customHeight="1" x14ac:dyDescent="0.25">
      <c r="A4988" s="319">
        <v>10066</v>
      </c>
      <c r="B4988" s="319" t="s">
        <v>5796</v>
      </c>
      <c r="C4988" s="319" t="s">
        <v>9091</v>
      </c>
    </row>
    <row r="4989" spans="1:3" ht="14.25" customHeight="1" x14ac:dyDescent="0.25">
      <c r="A4989" s="319">
        <v>10068</v>
      </c>
      <c r="B4989" s="319" t="s">
        <v>4199</v>
      </c>
      <c r="C4989" s="319" t="s">
        <v>9081</v>
      </c>
    </row>
    <row r="4990" spans="1:3" ht="14.25" customHeight="1" x14ac:dyDescent="0.25">
      <c r="A4990" s="319">
        <v>10070</v>
      </c>
      <c r="B4990" s="319" t="s">
        <v>4705</v>
      </c>
      <c r="C4990" s="319" t="s">
        <v>9092</v>
      </c>
    </row>
    <row r="4991" spans="1:3" ht="14.25" customHeight="1" x14ac:dyDescent="0.25">
      <c r="A4991" s="319">
        <v>10071</v>
      </c>
      <c r="B4991" s="319" t="s">
        <v>5797</v>
      </c>
      <c r="C4991" s="319" t="s">
        <v>9087</v>
      </c>
    </row>
    <row r="4992" spans="1:3" ht="14.25" customHeight="1" x14ac:dyDescent="0.25">
      <c r="A4992" s="319">
        <v>10072</v>
      </c>
      <c r="B4992" s="319" t="s">
        <v>5798</v>
      </c>
      <c r="C4992" s="319" t="s">
        <v>9092</v>
      </c>
    </row>
    <row r="4993" spans="1:3" ht="14.25" customHeight="1" x14ac:dyDescent="0.25">
      <c r="A4993" s="319">
        <v>10074</v>
      </c>
      <c r="B4993" s="319" t="s">
        <v>5799</v>
      </c>
      <c r="C4993" s="319" t="s">
        <v>9092</v>
      </c>
    </row>
    <row r="4994" spans="1:3" ht="14.25" customHeight="1" x14ac:dyDescent="0.25">
      <c r="A4994" s="319">
        <v>10075</v>
      </c>
      <c r="B4994" s="319" t="s">
        <v>5800</v>
      </c>
      <c r="C4994" s="319" t="s">
        <v>9092</v>
      </c>
    </row>
    <row r="4995" spans="1:3" ht="14.25" customHeight="1" x14ac:dyDescent="0.25">
      <c r="A4995" s="319">
        <v>10076</v>
      </c>
      <c r="B4995" s="319" t="s">
        <v>10404</v>
      </c>
      <c r="C4995" s="319" t="s">
        <v>9920</v>
      </c>
    </row>
    <row r="4996" spans="1:3" ht="14.25" customHeight="1" x14ac:dyDescent="0.25">
      <c r="A4996" s="319">
        <v>10077</v>
      </c>
      <c r="B4996" s="319" t="s">
        <v>5411</v>
      </c>
      <c r="C4996" s="319" t="s">
        <v>9092</v>
      </c>
    </row>
    <row r="4997" spans="1:3" ht="14.25" customHeight="1" x14ac:dyDescent="0.25">
      <c r="A4997" s="319">
        <v>10078</v>
      </c>
      <c r="B4997" s="319" t="s">
        <v>3355</v>
      </c>
      <c r="C4997" s="319" t="s">
        <v>9081</v>
      </c>
    </row>
    <row r="4998" spans="1:3" ht="14.25" customHeight="1" x14ac:dyDescent="0.25">
      <c r="A4998" s="319">
        <v>10079</v>
      </c>
      <c r="B4998" s="319" t="s">
        <v>5801</v>
      </c>
      <c r="C4998" s="319" t="s">
        <v>9092</v>
      </c>
    </row>
    <row r="4999" spans="1:3" ht="14.25" customHeight="1" x14ac:dyDescent="0.25">
      <c r="A4999" s="319">
        <v>10080</v>
      </c>
      <c r="B4999" s="319" t="s">
        <v>5802</v>
      </c>
      <c r="C4999" s="319" t="s">
        <v>9092</v>
      </c>
    </row>
    <row r="5000" spans="1:3" ht="14.25" customHeight="1" x14ac:dyDescent="0.25">
      <c r="A5000" s="319">
        <v>10081</v>
      </c>
      <c r="B5000" s="319" t="s">
        <v>10405</v>
      </c>
      <c r="C5000" s="319" t="s">
        <v>9920</v>
      </c>
    </row>
    <row r="5001" spans="1:3" ht="14.25" customHeight="1" x14ac:dyDescent="0.25">
      <c r="A5001" s="319">
        <v>10082</v>
      </c>
      <c r="B5001" s="319" t="s">
        <v>5803</v>
      </c>
      <c r="C5001" s="319" t="s">
        <v>9092</v>
      </c>
    </row>
    <row r="5002" spans="1:3" ht="14.25" customHeight="1" x14ac:dyDescent="0.25">
      <c r="A5002" s="319">
        <v>10083</v>
      </c>
      <c r="B5002" s="319" t="s">
        <v>10406</v>
      </c>
      <c r="C5002" s="319" t="s">
        <v>9920</v>
      </c>
    </row>
    <row r="5003" spans="1:3" ht="14.25" customHeight="1" x14ac:dyDescent="0.25">
      <c r="A5003" s="319">
        <v>10084</v>
      </c>
      <c r="B5003" s="319" t="s">
        <v>5804</v>
      </c>
      <c r="C5003" s="319" t="s">
        <v>9091</v>
      </c>
    </row>
    <row r="5004" spans="1:3" ht="14.25" customHeight="1" x14ac:dyDescent="0.25">
      <c r="A5004" s="319">
        <v>10085</v>
      </c>
      <c r="B5004" s="319" t="s">
        <v>5805</v>
      </c>
      <c r="C5004" s="319" t="s">
        <v>9092</v>
      </c>
    </row>
    <row r="5005" spans="1:3" ht="14.25" customHeight="1" x14ac:dyDescent="0.25">
      <c r="A5005" s="319">
        <v>10086</v>
      </c>
      <c r="B5005" s="319" t="s">
        <v>5806</v>
      </c>
      <c r="C5005" s="319" t="s">
        <v>9920</v>
      </c>
    </row>
    <row r="5006" spans="1:3" ht="14.25" customHeight="1" x14ac:dyDescent="0.25">
      <c r="A5006" s="319">
        <v>10087</v>
      </c>
      <c r="B5006" s="319" t="s">
        <v>5807</v>
      </c>
      <c r="C5006" s="319" t="s">
        <v>9092</v>
      </c>
    </row>
    <row r="5007" spans="1:3" ht="14.25" customHeight="1" x14ac:dyDescent="0.25">
      <c r="A5007" s="319">
        <v>10088</v>
      </c>
      <c r="B5007" s="319" t="s">
        <v>3961</v>
      </c>
      <c r="C5007" s="319" t="s">
        <v>9920</v>
      </c>
    </row>
    <row r="5008" spans="1:3" ht="14.25" customHeight="1" x14ac:dyDescent="0.25">
      <c r="A5008" s="319">
        <v>10089</v>
      </c>
      <c r="B5008" s="319" t="s">
        <v>5808</v>
      </c>
      <c r="C5008" s="319" t="s">
        <v>9092</v>
      </c>
    </row>
    <row r="5009" spans="1:3" ht="14.25" customHeight="1" x14ac:dyDescent="0.25">
      <c r="A5009" s="319">
        <v>10090</v>
      </c>
      <c r="B5009" s="319" t="s">
        <v>5809</v>
      </c>
      <c r="C5009" s="319" t="s">
        <v>9092</v>
      </c>
    </row>
    <row r="5010" spans="1:3" ht="14.25" customHeight="1" x14ac:dyDescent="0.25">
      <c r="A5010" s="319">
        <v>10091</v>
      </c>
      <c r="B5010" s="319" t="s">
        <v>5810</v>
      </c>
      <c r="C5010" s="319" t="s">
        <v>9092</v>
      </c>
    </row>
    <row r="5011" spans="1:3" ht="14.25" customHeight="1" x14ac:dyDescent="0.25">
      <c r="A5011" s="319">
        <v>10092</v>
      </c>
      <c r="B5011" s="319" t="s">
        <v>5811</v>
      </c>
      <c r="C5011" s="319" t="s">
        <v>9091</v>
      </c>
    </row>
    <row r="5012" spans="1:3" ht="14.25" customHeight="1" x14ac:dyDescent="0.25">
      <c r="A5012" s="319">
        <v>10093</v>
      </c>
      <c r="B5012" s="319" t="s">
        <v>5812</v>
      </c>
      <c r="C5012" s="319" t="s">
        <v>9092</v>
      </c>
    </row>
    <row r="5013" spans="1:3" ht="14.25" customHeight="1" x14ac:dyDescent="0.25">
      <c r="A5013" s="319">
        <v>10094</v>
      </c>
      <c r="B5013" s="319" t="s">
        <v>5813</v>
      </c>
      <c r="C5013" s="319" t="s">
        <v>9092</v>
      </c>
    </row>
    <row r="5014" spans="1:3" ht="14.25" customHeight="1" x14ac:dyDescent="0.25">
      <c r="A5014" s="319">
        <v>10095</v>
      </c>
      <c r="B5014" s="319" t="s">
        <v>5814</v>
      </c>
      <c r="C5014" s="319" t="s">
        <v>9092</v>
      </c>
    </row>
    <row r="5015" spans="1:3" ht="14.25" customHeight="1" x14ac:dyDescent="0.25">
      <c r="A5015" s="319">
        <v>10096</v>
      </c>
      <c r="B5015" s="319" t="s">
        <v>5815</v>
      </c>
      <c r="C5015" s="319" t="s">
        <v>9092</v>
      </c>
    </row>
    <row r="5016" spans="1:3" ht="14.25" customHeight="1" x14ac:dyDescent="0.25">
      <c r="A5016" s="319">
        <v>10097</v>
      </c>
      <c r="B5016" s="319" t="s">
        <v>5816</v>
      </c>
      <c r="C5016" s="319" t="s">
        <v>9092</v>
      </c>
    </row>
    <row r="5017" spans="1:3" ht="14.25" customHeight="1" x14ac:dyDescent="0.25">
      <c r="A5017" s="319">
        <v>10098</v>
      </c>
      <c r="B5017" s="319" t="s">
        <v>5817</v>
      </c>
      <c r="C5017" s="319" t="s">
        <v>9092</v>
      </c>
    </row>
    <row r="5018" spans="1:3" ht="14.25" customHeight="1" x14ac:dyDescent="0.25">
      <c r="A5018" s="319">
        <v>10099</v>
      </c>
      <c r="B5018" s="319" t="s">
        <v>3357</v>
      </c>
      <c r="C5018" s="319" t="s">
        <v>9090</v>
      </c>
    </row>
    <row r="5019" spans="1:3" ht="14.25" customHeight="1" x14ac:dyDescent="0.25">
      <c r="A5019" s="319">
        <v>10100</v>
      </c>
      <c r="B5019" s="319" t="s">
        <v>5818</v>
      </c>
      <c r="C5019" s="319" t="s">
        <v>9092</v>
      </c>
    </row>
    <row r="5020" spans="1:3" ht="14.25" customHeight="1" x14ac:dyDescent="0.25">
      <c r="A5020" s="319">
        <v>10101</v>
      </c>
      <c r="B5020" s="319" t="s">
        <v>10407</v>
      </c>
      <c r="C5020" s="319" t="s">
        <v>9920</v>
      </c>
    </row>
    <row r="5021" spans="1:3" ht="14.25" customHeight="1" x14ac:dyDescent="0.25">
      <c r="A5021" s="319">
        <v>10102</v>
      </c>
      <c r="B5021" s="319" t="s">
        <v>10408</v>
      </c>
      <c r="C5021" s="319" t="s">
        <v>9920</v>
      </c>
    </row>
    <row r="5022" spans="1:3" ht="14.25" customHeight="1" x14ac:dyDescent="0.25">
      <c r="A5022" s="319">
        <v>10103</v>
      </c>
      <c r="B5022" s="319" t="s">
        <v>3433</v>
      </c>
      <c r="C5022" s="319" t="s">
        <v>9091</v>
      </c>
    </row>
    <row r="5023" spans="1:3" ht="14.25" customHeight="1" x14ac:dyDescent="0.25">
      <c r="A5023" s="319">
        <v>10104</v>
      </c>
      <c r="B5023" s="319" t="s">
        <v>5819</v>
      </c>
      <c r="C5023" s="319" t="s">
        <v>9092</v>
      </c>
    </row>
    <row r="5024" spans="1:3" ht="14.25" customHeight="1" x14ac:dyDescent="0.25">
      <c r="A5024" s="319">
        <v>10105</v>
      </c>
      <c r="B5024" s="319" t="s">
        <v>5820</v>
      </c>
      <c r="C5024" s="319" t="s">
        <v>9087</v>
      </c>
    </row>
    <row r="5025" spans="1:3" ht="14.25" customHeight="1" x14ac:dyDescent="0.25">
      <c r="A5025" s="319">
        <v>10106</v>
      </c>
      <c r="B5025" s="319" t="s">
        <v>5821</v>
      </c>
      <c r="C5025" s="319" t="s">
        <v>9092</v>
      </c>
    </row>
    <row r="5026" spans="1:3" ht="14.25" customHeight="1" x14ac:dyDescent="0.25">
      <c r="A5026" s="319">
        <v>10107</v>
      </c>
      <c r="B5026" s="319" t="s">
        <v>5822</v>
      </c>
      <c r="C5026" s="319" t="s">
        <v>9092</v>
      </c>
    </row>
    <row r="5027" spans="1:3" ht="14.25" customHeight="1" x14ac:dyDescent="0.25">
      <c r="A5027" s="319">
        <v>10108</v>
      </c>
      <c r="B5027" s="319" t="s">
        <v>5823</v>
      </c>
      <c r="C5027" s="319" t="s">
        <v>9920</v>
      </c>
    </row>
    <row r="5028" spans="1:3" ht="14.25" customHeight="1" x14ac:dyDescent="0.25">
      <c r="A5028" s="319">
        <v>10109</v>
      </c>
      <c r="B5028" s="319" t="s">
        <v>5824</v>
      </c>
      <c r="C5028" s="319" t="s">
        <v>9081</v>
      </c>
    </row>
    <row r="5029" spans="1:3" ht="14.25" customHeight="1" x14ac:dyDescent="0.25">
      <c r="A5029" s="319">
        <v>10110</v>
      </c>
      <c r="B5029" s="319" t="s">
        <v>5825</v>
      </c>
      <c r="C5029" s="319" t="s">
        <v>9092</v>
      </c>
    </row>
    <row r="5030" spans="1:3" ht="14.25" customHeight="1" x14ac:dyDescent="0.25">
      <c r="A5030" s="319">
        <v>10111</v>
      </c>
      <c r="B5030" s="319" t="s">
        <v>10409</v>
      </c>
      <c r="C5030" s="319" t="s">
        <v>9920</v>
      </c>
    </row>
    <row r="5031" spans="1:3" ht="14.25" customHeight="1" x14ac:dyDescent="0.25">
      <c r="A5031" s="319">
        <v>10112</v>
      </c>
      <c r="B5031" s="319" t="s">
        <v>5826</v>
      </c>
      <c r="C5031" s="319" t="s">
        <v>9092</v>
      </c>
    </row>
    <row r="5032" spans="1:3" ht="14.25" customHeight="1" x14ac:dyDescent="0.25">
      <c r="A5032" s="319">
        <v>10113</v>
      </c>
      <c r="B5032" s="319" t="s">
        <v>3582</v>
      </c>
      <c r="C5032" s="319" t="s">
        <v>9090</v>
      </c>
    </row>
    <row r="5033" spans="1:3" ht="14.25" customHeight="1" x14ac:dyDescent="0.25">
      <c r="A5033" s="319">
        <v>10114</v>
      </c>
      <c r="B5033" s="319" t="s">
        <v>5827</v>
      </c>
      <c r="C5033" s="319" t="s">
        <v>9092</v>
      </c>
    </row>
    <row r="5034" spans="1:3" ht="14.25" customHeight="1" x14ac:dyDescent="0.25">
      <c r="A5034" s="319">
        <v>10115</v>
      </c>
      <c r="B5034" s="319" t="s">
        <v>10410</v>
      </c>
      <c r="C5034" s="319" t="s">
        <v>9920</v>
      </c>
    </row>
    <row r="5035" spans="1:3" ht="14.25" customHeight="1" x14ac:dyDescent="0.25">
      <c r="A5035" s="319">
        <v>10116</v>
      </c>
      <c r="B5035" s="319" t="s">
        <v>5826</v>
      </c>
      <c r="C5035" s="319" t="s">
        <v>9920</v>
      </c>
    </row>
    <row r="5036" spans="1:3" ht="14.25" customHeight="1" x14ac:dyDescent="0.25">
      <c r="A5036" s="319">
        <v>10117</v>
      </c>
      <c r="B5036" s="319" t="s">
        <v>5828</v>
      </c>
      <c r="C5036" s="319" t="s">
        <v>9087</v>
      </c>
    </row>
    <row r="5037" spans="1:3" ht="14.25" customHeight="1" x14ac:dyDescent="0.25">
      <c r="A5037" s="319">
        <v>10118</v>
      </c>
      <c r="B5037" s="319" t="s">
        <v>5829</v>
      </c>
      <c r="C5037" s="319" t="s">
        <v>9091</v>
      </c>
    </row>
    <row r="5038" spans="1:3" ht="14.25" customHeight="1" x14ac:dyDescent="0.25">
      <c r="A5038" s="319">
        <v>10119</v>
      </c>
      <c r="B5038" s="319" t="s">
        <v>5830</v>
      </c>
      <c r="C5038" s="319" t="s">
        <v>9092</v>
      </c>
    </row>
    <row r="5039" spans="1:3" ht="14.25" customHeight="1" x14ac:dyDescent="0.25">
      <c r="A5039" s="319">
        <v>10120</v>
      </c>
      <c r="B5039" s="319" t="s">
        <v>10411</v>
      </c>
      <c r="C5039" s="319" t="s">
        <v>9920</v>
      </c>
    </row>
    <row r="5040" spans="1:3" ht="14.25" customHeight="1" x14ac:dyDescent="0.25">
      <c r="A5040" s="319">
        <v>10121</v>
      </c>
      <c r="B5040" s="319" t="s">
        <v>5831</v>
      </c>
      <c r="C5040" s="319" t="s">
        <v>9087</v>
      </c>
    </row>
    <row r="5041" spans="1:3" ht="14.25" customHeight="1" x14ac:dyDescent="0.25">
      <c r="A5041" s="319">
        <v>10122</v>
      </c>
      <c r="B5041" s="319" t="s">
        <v>5832</v>
      </c>
      <c r="C5041" s="319" t="s">
        <v>9092</v>
      </c>
    </row>
    <row r="5042" spans="1:3" ht="14.25" customHeight="1" x14ac:dyDescent="0.25">
      <c r="A5042" s="319">
        <v>10123</v>
      </c>
      <c r="B5042" s="319" t="s">
        <v>4379</v>
      </c>
      <c r="C5042" s="319" t="s">
        <v>9920</v>
      </c>
    </row>
    <row r="5043" spans="1:3" ht="14.25" customHeight="1" x14ac:dyDescent="0.25">
      <c r="A5043" s="319">
        <v>10124</v>
      </c>
      <c r="B5043" s="319" t="s">
        <v>4761</v>
      </c>
      <c r="C5043" s="319" t="s">
        <v>9920</v>
      </c>
    </row>
    <row r="5044" spans="1:3" ht="14.25" customHeight="1" x14ac:dyDescent="0.25">
      <c r="A5044" s="319">
        <v>10125</v>
      </c>
      <c r="B5044" s="319" t="s">
        <v>5833</v>
      </c>
      <c r="C5044" s="319" t="s">
        <v>9092</v>
      </c>
    </row>
    <row r="5045" spans="1:3" ht="14.25" customHeight="1" x14ac:dyDescent="0.25">
      <c r="A5045" s="319">
        <v>10126</v>
      </c>
      <c r="B5045" s="319" t="s">
        <v>5834</v>
      </c>
      <c r="C5045" s="319" t="s">
        <v>9092</v>
      </c>
    </row>
    <row r="5046" spans="1:3" ht="14.25" customHeight="1" x14ac:dyDescent="0.25">
      <c r="A5046" s="319">
        <v>10127</v>
      </c>
      <c r="B5046" s="319" t="s">
        <v>5835</v>
      </c>
      <c r="C5046" s="319" t="s">
        <v>9084</v>
      </c>
    </row>
    <row r="5047" spans="1:3" ht="14.25" customHeight="1" x14ac:dyDescent="0.25">
      <c r="A5047" s="319">
        <v>10128</v>
      </c>
      <c r="B5047" s="319" t="s">
        <v>5836</v>
      </c>
      <c r="C5047" s="319" t="s">
        <v>9092</v>
      </c>
    </row>
    <row r="5048" spans="1:3" ht="14.25" customHeight="1" x14ac:dyDescent="0.25">
      <c r="A5048" s="319">
        <v>10129</v>
      </c>
      <c r="B5048" s="319" t="s">
        <v>10412</v>
      </c>
      <c r="C5048" s="319" t="s">
        <v>9920</v>
      </c>
    </row>
    <row r="5049" spans="1:3" ht="14.25" customHeight="1" x14ac:dyDescent="0.25">
      <c r="A5049" s="319">
        <v>10130</v>
      </c>
      <c r="B5049" s="319" t="s">
        <v>5837</v>
      </c>
      <c r="C5049" s="319" t="s">
        <v>9920</v>
      </c>
    </row>
    <row r="5050" spans="1:3" ht="14.25" customHeight="1" x14ac:dyDescent="0.25">
      <c r="A5050" s="319">
        <v>10131</v>
      </c>
      <c r="B5050" s="319" t="s">
        <v>5838</v>
      </c>
      <c r="C5050" s="319" t="s">
        <v>9090</v>
      </c>
    </row>
    <row r="5051" spans="1:3" ht="14.25" customHeight="1" x14ac:dyDescent="0.25">
      <c r="A5051" s="319">
        <v>10132</v>
      </c>
      <c r="B5051" s="319" t="s">
        <v>5839</v>
      </c>
      <c r="C5051" s="319" t="s">
        <v>9091</v>
      </c>
    </row>
    <row r="5052" spans="1:3" ht="14.25" customHeight="1" x14ac:dyDescent="0.25">
      <c r="A5052" s="319">
        <v>10133</v>
      </c>
      <c r="B5052" s="319" t="s">
        <v>5840</v>
      </c>
      <c r="C5052" s="319" t="s">
        <v>9090</v>
      </c>
    </row>
    <row r="5053" spans="1:3" ht="14.25" customHeight="1" x14ac:dyDescent="0.25">
      <c r="A5053" s="319">
        <v>10134</v>
      </c>
      <c r="B5053" s="319" t="s">
        <v>5841</v>
      </c>
      <c r="C5053" s="319" t="s">
        <v>9090</v>
      </c>
    </row>
    <row r="5054" spans="1:3" ht="14.25" customHeight="1" x14ac:dyDescent="0.25">
      <c r="A5054" s="319">
        <v>10135</v>
      </c>
      <c r="B5054" s="319" t="s">
        <v>5842</v>
      </c>
      <c r="C5054" s="319" t="s">
        <v>9091</v>
      </c>
    </row>
    <row r="5055" spans="1:3" ht="14.25" customHeight="1" x14ac:dyDescent="0.25">
      <c r="A5055" s="319">
        <v>10136</v>
      </c>
      <c r="B5055" s="319" t="s">
        <v>5843</v>
      </c>
      <c r="C5055" s="319" t="s">
        <v>9092</v>
      </c>
    </row>
    <row r="5056" spans="1:3" ht="14.25" customHeight="1" x14ac:dyDescent="0.25">
      <c r="A5056" s="319">
        <v>10137</v>
      </c>
      <c r="B5056" s="319" t="s">
        <v>10413</v>
      </c>
      <c r="C5056" s="319" t="s">
        <v>9920</v>
      </c>
    </row>
    <row r="5057" spans="1:3" ht="14.25" customHeight="1" x14ac:dyDescent="0.25">
      <c r="A5057" s="319">
        <v>10138</v>
      </c>
      <c r="B5057" s="319" t="s">
        <v>5844</v>
      </c>
      <c r="C5057" s="319" t="s">
        <v>9081</v>
      </c>
    </row>
    <row r="5058" spans="1:3" ht="14.25" customHeight="1" x14ac:dyDescent="0.25">
      <c r="A5058" s="319">
        <v>10139</v>
      </c>
      <c r="B5058" s="319" t="s">
        <v>5845</v>
      </c>
      <c r="C5058" s="319" t="s">
        <v>9087</v>
      </c>
    </row>
    <row r="5059" spans="1:3" ht="14.25" customHeight="1" x14ac:dyDescent="0.25">
      <c r="A5059" s="319">
        <v>10140</v>
      </c>
      <c r="B5059" s="319" t="s">
        <v>5846</v>
      </c>
      <c r="C5059" s="319" t="s">
        <v>9092</v>
      </c>
    </row>
    <row r="5060" spans="1:3" ht="14.25" customHeight="1" x14ac:dyDescent="0.25">
      <c r="A5060" s="319">
        <v>10141</v>
      </c>
      <c r="B5060" s="319" t="s">
        <v>5847</v>
      </c>
      <c r="C5060" s="319" t="s">
        <v>9091</v>
      </c>
    </row>
    <row r="5061" spans="1:3" ht="14.25" customHeight="1" x14ac:dyDescent="0.25">
      <c r="A5061" s="319">
        <v>10142</v>
      </c>
      <c r="B5061" s="319" t="s">
        <v>5848</v>
      </c>
      <c r="C5061" s="319" t="s">
        <v>9092</v>
      </c>
    </row>
    <row r="5062" spans="1:3" ht="14.25" customHeight="1" x14ac:dyDescent="0.25">
      <c r="A5062" s="319">
        <v>10143</v>
      </c>
      <c r="B5062" s="319" t="s">
        <v>3754</v>
      </c>
      <c r="C5062" s="319" t="s">
        <v>9091</v>
      </c>
    </row>
    <row r="5063" spans="1:3" ht="14.25" customHeight="1" x14ac:dyDescent="0.25">
      <c r="A5063" s="319">
        <v>10144</v>
      </c>
      <c r="B5063" s="319" t="s">
        <v>3845</v>
      </c>
      <c r="C5063" s="319" t="s">
        <v>9091</v>
      </c>
    </row>
    <row r="5064" spans="1:3" ht="14.25" customHeight="1" x14ac:dyDescent="0.25">
      <c r="A5064" s="319">
        <v>10145</v>
      </c>
      <c r="B5064" s="319" t="s">
        <v>10414</v>
      </c>
      <c r="C5064" s="319" t="s">
        <v>9920</v>
      </c>
    </row>
    <row r="5065" spans="1:3" ht="14.25" customHeight="1" x14ac:dyDescent="0.25">
      <c r="A5065" s="319">
        <v>10146</v>
      </c>
      <c r="B5065" s="319" t="s">
        <v>5849</v>
      </c>
      <c r="C5065" s="319" t="s">
        <v>9092</v>
      </c>
    </row>
    <row r="5066" spans="1:3" ht="14.25" customHeight="1" x14ac:dyDescent="0.25">
      <c r="A5066" s="319">
        <v>10147</v>
      </c>
      <c r="B5066" s="319" t="s">
        <v>10415</v>
      </c>
      <c r="C5066" s="319" t="s">
        <v>9920</v>
      </c>
    </row>
    <row r="5067" spans="1:3" ht="14.25" customHeight="1" x14ac:dyDescent="0.25">
      <c r="A5067" s="319">
        <v>10148</v>
      </c>
      <c r="B5067" s="319" t="s">
        <v>3474</v>
      </c>
      <c r="C5067" s="319" t="s">
        <v>9091</v>
      </c>
    </row>
    <row r="5068" spans="1:3" ht="14.25" customHeight="1" x14ac:dyDescent="0.25">
      <c r="A5068" s="319">
        <v>10149</v>
      </c>
      <c r="B5068" s="319" t="s">
        <v>5850</v>
      </c>
      <c r="C5068" s="319" t="s">
        <v>9087</v>
      </c>
    </row>
    <row r="5069" spans="1:3" ht="14.25" customHeight="1" x14ac:dyDescent="0.25">
      <c r="A5069" s="319">
        <v>10150</v>
      </c>
      <c r="B5069" s="319" t="s">
        <v>4215</v>
      </c>
      <c r="C5069" s="319" t="s">
        <v>9090</v>
      </c>
    </row>
    <row r="5070" spans="1:3" ht="14.25" customHeight="1" x14ac:dyDescent="0.25">
      <c r="A5070" s="319">
        <v>10151</v>
      </c>
      <c r="B5070" s="319" t="s">
        <v>10416</v>
      </c>
      <c r="C5070" s="319" t="s">
        <v>9920</v>
      </c>
    </row>
    <row r="5071" spans="1:3" ht="14.25" customHeight="1" x14ac:dyDescent="0.25">
      <c r="A5071" s="319">
        <v>10152</v>
      </c>
      <c r="B5071" s="319" t="s">
        <v>5851</v>
      </c>
      <c r="C5071" s="319" t="s">
        <v>9092</v>
      </c>
    </row>
    <row r="5072" spans="1:3" ht="14.25" customHeight="1" x14ac:dyDescent="0.25">
      <c r="A5072" s="319">
        <v>10153</v>
      </c>
      <c r="B5072" s="319" t="s">
        <v>5852</v>
      </c>
      <c r="C5072" s="319" t="s">
        <v>9087</v>
      </c>
    </row>
    <row r="5073" spans="1:3" ht="14.25" customHeight="1" x14ac:dyDescent="0.25">
      <c r="A5073" s="319">
        <v>10154</v>
      </c>
      <c r="B5073" s="319" t="s">
        <v>851</v>
      </c>
      <c r="C5073" s="319" t="s">
        <v>9920</v>
      </c>
    </row>
    <row r="5074" spans="1:3" ht="14.25" customHeight="1" x14ac:dyDescent="0.25">
      <c r="A5074" s="319">
        <v>10155</v>
      </c>
      <c r="B5074" s="319" t="s">
        <v>5853</v>
      </c>
      <c r="C5074" s="319" t="s">
        <v>9092</v>
      </c>
    </row>
    <row r="5075" spans="1:3" ht="14.25" customHeight="1" x14ac:dyDescent="0.25">
      <c r="A5075" s="319">
        <v>10156</v>
      </c>
      <c r="B5075" s="319" t="s">
        <v>5854</v>
      </c>
      <c r="C5075" s="319" t="s">
        <v>9920</v>
      </c>
    </row>
    <row r="5076" spans="1:3" ht="14.25" customHeight="1" x14ac:dyDescent="0.25">
      <c r="A5076" s="319">
        <v>10157</v>
      </c>
      <c r="B5076" s="319" t="s">
        <v>10417</v>
      </c>
      <c r="C5076" s="319" t="s">
        <v>9920</v>
      </c>
    </row>
    <row r="5077" spans="1:3" ht="14.25" customHeight="1" x14ac:dyDescent="0.25">
      <c r="A5077" s="319">
        <v>10158</v>
      </c>
      <c r="B5077" s="319" t="s">
        <v>5683</v>
      </c>
      <c r="C5077" s="319" t="s">
        <v>9091</v>
      </c>
    </row>
    <row r="5078" spans="1:3" ht="14.25" customHeight="1" x14ac:dyDescent="0.25">
      <c r="A5078" s="319">
        <v>10159</v>
      </c>
      <c r="B5078" s="319" t="s">
        <v>5855</v>
      </c>
      <c r="C5078" s="319" t="s">
        <v>9091</v>
      </c>
    </row>
    <row r="5079" spans="1:3" ht="14.25" customHeight="1" x14ac:dyDescent="0.25">
      <c r="A5079" s="319">
        <v>10160</v>
      </c>
      <c r="B5079" s="319" t="s">
        <v>4039</v>
      </c>
      <c r="C5079" s="319" t="s">
        <v>9091</v>
      </c>
    </row>
    <row r="5080" spans="1:3" ht="14.25" customHeight="1" x14ac:dyDescent="0.25">
      <c r="A5080" s="319">
        <v>10161</v>
      </c>
      <c r="B5080" s="319" t="s">
        <v>5856</v>
      </c>
      <c r="C5080" s="319" t="s">
        <v>9087</v>
      </c>
    </row>
    <row r="5081" spans="1:3" ht="14.25" customHeight="1" x14ac:dyDescent="0.25">
      <c r="A5081" s="319">
        <v>10162</v>
      </c>
      <c r="B5081" s="319" t="s">
        <v>5857</v>
      </c>
      <c r="C5081" s="319" t="s">
        <v>9092</v>
      </c>
    </row>
    <row r="5082" spans="1:3" ht="14.25" customHeight="1" x14ac:dyDescent="0.25">
      <c r="A5082" s="319">
        <v>10163</v>
      </c>
      <c r="B5082" s="319" t="s">
        <v>5858</v>
      </c>
      <c r="C5082" s="319" t="s">
        <v>9092</v>
      </c>
    </row>
    <row r="5083" spans="1:3" ht="14.25" customHeight="1" x14ac:dyDescent="0.25">
      <c r="A5083" s="319">
        <v>10164</v>
      </c>
      <c r="B5083" s="319" t="s">
        <v>5859</v>
      </c>
      <c r="C5083" s="319" t="s">
        <v>9092</v>
      </c>
    </row>
    <row r="5084" spans="1:3" ht="14.25" customHeight="1" x14ac:dyDescent="0.25">
      <c r="A5084" s="319">
        <v>10165</v>
      </c>
      <c r="B5084" s="319" t="s">
        <v>5860</v>
      </c>
      <c r="C5084" s="319" t="s">
        <v>9092</v>
      </c>
    </row>
    <row r="5085" spans="1:3" ht="14.25" customHeight="1" x14ac:dyDescent="0.25">
      <c r="A5085" s="319">
        <v>10167</v>
      </c>
      <c r="B5085" s="319" t="s">
        <v>10418</v>
      </c>
      <c r="C5085" s="319" t="s">
        <v>9920</v>
      </c>
    </row>
    <row r="5086" spans="1:3" ht="14.25" customHeight="1" x14ac:dyDescent="0.25">
      <c r="A5086" s="319">
        <v>10168</v>
      </c>
      <c r="B5086" s="319" t="s">
        <v>10419</v>
      </c>
      <c r="C5086" s="319" t="s">
        <v>9920</v>
      </c>
    </row>
    <row r="5087" spans="1:3" ht="14.25" customHeight="1" x14ac:dyDescent="0.25">
      <c r="A5087" s="319">
        <v>10169</v>
      </c>
      <c r="B5087" s="319" t="s">
        <v>5861</v>
      </c>
      <c r="C5087" s="319" t="s">
        <v>9090</v>
      </c>
    </row>
    <row r="5088" spans="1:3" ht="14.25" customHeight="1" x14ac:dyDescent="0.25">
      <c r="A5088" s="319">
        <v>10170</v>
      </c>
      <c r="B5088" s="319" t="s">
        <v>10420</v>
      </c>
      <c r="C5088" s="319" t="s">
        <v>9920</v>
      </c>
    </row>
    <row r="5089" spans="1:3" ht="14.25" customHeight="1" x14ac:dyDescent="0.25">
      <c r="A5089" s="319">
        <v>10171</v>
      </c>
      <c r="B5089" s="319" t="s">
        <v>10421</v>
      </c>
      <c r="C5089" s="319" t="s">
        <v>9920</v>
      </c>
    </row>
    <row r="5090" spans="1:3" ht="14.25" customHeight="1" x14ac:dyDescent="0.25">
      <c r="A5090" s="319">
        <v>10172</v>
      </c>
      <c r="B5090" s="319" t="s">
        <v>3727</v>
      </c>
      <c r="C5090" s="319" t="s">
        <v>9920</v>
      </c>
    </row>
    <row r="5091" spans="1:3" ht="14.25" customHeight="1" x14ac:dyDescent="0.25">
      <c r="A5091" s="319">
        <v>10173</v>
      </c>
      <c r="B5091" s="319" t="s">
        <v>5862</v>
      </c>
      <c r="C5091" s="319" t="s">
        <v>9087</v>
      </c>
    </row>
    <row r="5092" spans="1:3" ht="14.25" customHeight="1" x14ac:dyDescent="0.25">
      <c r="A5092" s="319">
        <v>10174</v>
      </c>
      <c r="B5092" s="319" t="s">
        <v>5863</v>
      </c>
      <c r="C5092" s="319" t="s">
        <v>9092</v>
      </c>
    </row>
    <row r="5093" spans="1:3" ht="14.25" customHeight="1" x14ac:dyDescent="0.25">
      <c r="A5093" s="319">
        <v>10175</v>
      </c>
      <c r="B5093" s="319" t="s">
        <v>9558</v>
      </c>
      <c r="C5093" s="319" t="s">
        <v>9092</v>
      </c>
    </row>
    <row r="5094" spans="1:3" ht="14.25" customHeight="1" x14ac:dyDescent="0.25">
      <c r="A5094" s="319">
        <v>10176</v>
      </c>
      <c r="B5094" s="319" t="s">
        <v>5864</v>
      </c>
      <c r="C5094" s="319" t="s">
        <v>9090</v>
      </c>
    </row>
    <row r="5095" spans="1:3" ht="14.25" customHeight="1" x14ac:dyDescent="0.25">
      <c r="A5095" s="319">
        <v>10177</v>
      </c>
      <c r="B5095" s="319" t="s">
        <v>3474</v>
      </c>
      <c r="C5095" s="319" t="s">
        <v>9920</v>
      </c>
    </row>
    <row r="5096" spans="1:3" ht="14.25" customHeight="1" x14ac:dyDescent="0.25">
      <c r="A5096" s="319">
        <v>10178</v>
      </c>
      <c r="B5096" s="319" t="s">
        <v>10422</v>
      </c>
      <c r="C5096" s="319" t="s">
        <v>9920</v>
      </c>
    </row>
    <row r="5097" spans="1:3" ht="14.25" customHeight="1" x14ac:dyDescent="0.25">
      <c r="A5097" s="319">
        <v>10179</v>
      </c>
      <c r="B5097" s="319" t="s">
        <v>5865</v>
      </c>
      <c r="C5097" s="319" t="s">
        <v>9081</v>
      </c>
    </row>
    <row r="5098" spans="1:3" ht="14.25" customHeight="1" x14ac:dyDescent="0.25">
      <c r="A5098" s="319">
        <v>10180</v>
      </c>
      <c r="B5098" s="319" t="s">
        <v>10423</v>
      </c>
      <c r="C5098" s="319" t="s">
        <v>9920</v>
      </c>
    </row>
    <row r="5099" spans="1:3" ht="14.25" customHeight="1" x14ac:dyDescent="0.25">
      <c r="A5099" s="319">
        <v>10181</v>
      </c>
      <c r="B5099" s="319" t="s">
        <v>10424</v>
      </c>
      <c r="C5099" s="319" t="s">
        <v>9920</v>
      </c>
    </row>
    <row r="5100" spans="1:3" ht="14.25" customHeight="1" x14ac:dyDescent="0.25">
      <c r="A5100" s="319">
        <v>10182</v>
      </c>
      <c r="B5100" s="319" t="s">
        <v>5866</v>
      </c>
      <c r="C5100" s="319" t="s">
        <v>9092</v>
      </c>
    </row>
    <row r="5101" spans="1:3" ht="14.25" customHeight="1" x14ac:dyDescent="0.25">
      <c r="A5101" s="319">
        <v>10183</v>
      </c>
      <c r="B5101" s="319" t="s">
        <v>4542</v>
      </c>
      <c r="C5101" s="319" t="s">
        <v>9091</v>
      </c>
    </row>
    <row r="5102" spans="1:3" ht="14.25" customHeight="1" x14ac:dyDescent="0.25">
      <c r="A5102" s="319">
        <v>10184</v>
      </c>
      <c r="B5102" s="319" t="s">
        <v>4616</v>
      </c>
      <c r="C5102" s="319" t="s">
        <v>9092</v>
      </c>
    </row>
    <row r="5103" spans="1:3" ht="14.25" customHeight="1" x14ac:dyDescent="0.25">
      <c r="A5103" s="319">
        <v>10185</v>
      </c>
      <c r="B5103" s="319" t="s">
        <v>5867</v>
      </c>
      <c r="C5103" s="319" t="s">
        <v>9081</v>
      </c>
    </row>
    <row r="5104" spans="1:3" ht="14.25" customHeight="1" x14ac:dyDescent="0.25">
      <c r="A5104" s="319">
        <v>10186</v>
      </c>
      <c r="B5104" s="319" t="s">
        <v>5868</v>
      </c>
      <c r="C5104" s="319" t="s">
        <v>9920</v>
      </c>
    </row>
    <row r="5105" spans="1:3" ht="14.25" customHeight="1" x14ac:dyDescent="0.25">
      <c r="A5105" s="319">
        <v>10187</v>
      </c>
      <c r="B5105" s="319" t="s">
        <v>5869</v>
      </c>
      <c r="C5105" s="319" t="s">
        <v>9092</v>
      </c>
    </row>
    <row r="5106" spans="1:3" ht="14.25" customHeight="1" x14ac:dyDescent="0.25">
      <c r="A5106" s="319">
        <v>10188</v>
      </c>
      <c r="B5106" s="319" t="s">
        <v>3568</v>
      </c>
      <c r="C5106" s="319" t="s">
        <v>9920</v>
      </c>
    </row>
    <row r="5107" spans="1:3" ht="14.25" customHeight="1" x14ac:dyDescent="0.25">
      <c r="A5107" s="319">
        <v>10190</v>
      </c>
      <c r="B5107" s="319" t="s">
        <v>5870</v>
      </c>
      <c r="C5107" s="319" t="s">
        <v>9092</v>
      </c>
    </row>
    <row r="5108" spans="1:3" ht="14.25" customHeight="1" x14ac:dyDescent="0.25">
      <c r="A5108" s="319">
        <v>10191</v>
      </c>
      <c r="B5108" s="319" t="s">
        <v>5871</v>
      </c>
      <c r="C5108" s="319" t="s">
        <v>9090</v>
      </c>
    </row>
    <row r="5109" spans="1:3" ht="14.25" customHeight="1" x14ac:dyDescent="0.25">
      <c r="A5109" s="319">
        <v>10192</v>
      </c>
      <c r="B5109" s="319" t="s">
        <v>10425</v>
      </c>
      <c r="C5109" s="319" t="s">
        <v>9920</v>
      </c>
    </row>
    <row r="5110" spans="1:3" ht="14.25" customHeight="1" x14ac:dyDescent="0.25">
      <c r="A5110" s="319">
        <v>10193</v>
      </c>
      <c r="B5110" s="319" t="s">
        <v>5872</v>
      </c>
      <c r="C5110" s="319" t="s">
        <v>9092</v>
      </c>
    </row>
    <row r="5111" spans="1:3" ht="14.25" customHeight="1" x14ac:dyDescent="0.25">
      <c r="A5111" s="319">
        <v>10194</v>
      </c>
      <c r="B5111" s="319" t="s">
        <v>5873</v>
      </c>
      <c r="C5111" s="319" t="s">
        <v>9087</v>
      </c>
    </row>
    <row r="5112" spans="1:3" ht="14.25" customHeight="1" x14ac:dyDescent="0.25">
      <c r="A5112" s="319">
        <v>10195</v>
      </c>
      <c r="B5112" s="319" t="s">
        <v>5874</v>
      </c>
      <c r="C5112" s="319" t="s">
        <v>9091</v>
      </c>
    </row>
    <row r="5113" spans="1:3" ht="14.25" customHeight="1" x14ac:dyDescent="0.25">
      <c r="A5113" s="319">
        <v>10196</v>
      </c>
      <c r="B5113" s="319" t="s">
        <v>5875</v>
      </c>
      <c r="C5113" s="319" t="s">
        <v>9081</v>
      </c>
    </row>
    <row r="5114" spans="1:3" ht="14.25" customHeight="1" x14ac:dyDescent="0.25">
      <c r="A5114" s="319">
        <v>10197</v>
      </c>
      <c r="B5114" s="319" t="s">
        <v>5876</v>
      </c>
      <c r="C5114" s="319" t="s">
        <v>9104</v>
      </c>
    </row>
    <row r="5115" spans="1:3" ht="14.25" customHeight="1" x14ac:dyDescent="0.25">
      <c r="A5115" s="319">
        <v>10198</v>
      </c>
      <c r="B5115" s="319" t="s">
        <v>3519</v>
      </c>
      <c r="C5115" s="319" t="s">
        <v>9920</v>
      </c>
    </row>
    <row r="5116" spans="1:3" ht="14.25" customHeight="1" x14ac:dyDescent="0.25">
      <c r="A5116" s="319">
        <v>10199</v>
      </c>
      <c r="B5116" s="319" t="s">
        <v>5877</v>
      </c>
      <c r="C5116" s="319" t="s">
        <v>9087</v>
      </c>
    </row>
    <row r="5117" spans="1:3" ht="14.25" customHeight="1" x14ac:dyDescent="0.25">
      <c r="A5117" s="319">
        <v>10201</v>
      </c>
      <c r="B5117" s="319" t="s">
        <v>5878</v>
      </c>
      <c r="C5117" s="319" t="s">
        <v>9092</v>
      </c>
    </row>
    <row r="5118" spans="1:3" ht="14.25" customHeight="1" x14ac:dyDescent="0.25">
      <c r="A5118" s="319">
        <v>10202</v>
      </c>
      <c r="B5118" s="319" t="s">
        <v>5879</v>
      </c>
      <c r="C5118" s="319" t="s">
        <v>9092</v>
      </c>
    </row>
    <row r="5119" spans="1:3" ht="14.25" customHeight="1" x14ac:dyDescent="0.25">
      <c r="A5119" s="319">
        <v>10203</v>
      </c>
      <c r="B5119" s="319" t="s">
        <v>5880</v>
      </c>
      <c r="C5119" s="319" t="s">
        <v>9920</v>
      </c>
    </row>
    <row r="5120" spans="1:3" ht="14.25" customHeight="1" x14ac:dyDescent="0.25">
      <c r="A5120" s="319">
        <v>10204</v>
      </c>
      <c r="B5120" s="319" t="s">
        <v>5881</v>
      </c>
      <c r="C5120" s="319" t="s">
        <v>9092</v>
      </c>
    </row>
    <row r="5121" spans="1:3" ht="14.25" customHeight="1" x14ac:dyDescent="0.25">
      <c r="A5121" s="319">
        <v>10205</v>
      </c>
      <c r="B5121" s="319" t="s">
        <v>5882</v>
      </c>
      <c r="C5121" s="319" t="s">
        <v>9092</v>
      </c>
    </row>
    <row r="5122" spans="1:3" ht="14.25" customHeight="1" x14ac:dyDescent="0.25">
      <c r="A5122" s="319">
        <v>10206</v>
      </c>
      <c r="B5122" s="319" t="s">
        <v>5257</v>
      </c>
      <c r="C5122" s="319" t="s">
        <v>9920</v>
      </c>
    </row>
    <row r="5123" spans="1:3" ht="14.25" customHeight="1" x14ac:dyDescent="0.25">
      <c r="A5123" s="319">
        <v>10207</v>
      </c>
      <c r="B5123" s="319" t="s">
        <v>5216</v>
      </c>
      <c r="C5123" s="319" t="s">
        <v>9092</v>
      </c>
    </row>
    <row r="5124" spans="1:3" ht="14.25" customHeight="1" x14ac:dyDescent="0.25">
      <c r="A5124" s="319">
        <v>10208</v>
      </c>
      <c r="B5124" s="319" t="s">
        <v>5883</v>
      </c>
      <c r="C5124" s="319" t="s">
        <v>9092</v>
      </c>
    </row>
    <row r="5125" spans="1:3" ht="14.25" customHeight="1" x14ac:dyDescent="0.25">
      <c r="A5125" s="319">
        <v>10209</v>
      </c>
      <c r="B5125" s="319" t="s">
        <v>3528</v>
      </c>
      <c r="C5125" s="319" t="s">
        <v>9092</v>
      </c>
    </row>
    <row r="5126" spans="1:3" ht="14.25" customHeight="1" x14ac:dyDescent="0.25">
      <c r="A5126" s="319">
        <v>10210</v>
      </c>
      <c r="B5126" s="319" t="s">
        <v>10426</v>
      </c>
      <c r="C5126" s="319" t="s">
        <v>9920</v>
      </c>
    </row>
    <row r="5127" spans="1:3" ht="14.25" customHeight="1" x14ac:dyDescent="0.25">
      <c r="A5127" s="319">
        <v>10211</v>
      </c>
      <c r="B5127" s="319" t="s">
        <v>5884</v>
      </c>
      <c r="C5127" s="319" t="s">
        <v>9092</v>
      </c>
    </row>
    <row r="5128" spans="1:3" ht="14.25" customHeight="1" x14ac:dyDescent="0.25">
      <c r="A5128" s="319">
        <v>10212</v>
      </c>
      <c r="B5128" s="319" t="s">
        <v>10427</v>
      </c>
      <c r="C5128" s="319" t="s">
        <v>9920</v>
      </c>
    </row>
    <row r="5129" spans="1:3" ht="14.25" customHeight="1" x14ac:dyDescent="0.25">
      <c r="A5129" s="319">
        <v>10213</v>
      </c>
      <c r="B5129" s="319" t="s">
        <v>5885</v>
      </c>
      <c r="C5129" s="319" t="s">
        <v>9092</v>
      </c>
    </row>
    <row r="5130" spans="1:3" ht="14.25" customHeight="1" x14ac:dyDescent="0.25">
      <c r="A5130" s="319">
        <v>10214</v>
      </c>
      <c r="B5130" s="319" t="s">
        <v>5886</v>
      </c>
      <c r="C5130" s="319" t="s">
        <v>9091</v>
      </c>
    </row>
    <row r="5131" spans="1:3" ht="14.25" customHeight="1" x14ac:dyDescent="0.25">
      <c r="A5131" s="319">
        <v>10215</v>
      </c>
      <c r="B5131" s="319" t="s">
        <v>5887</v>
      </c>
      <c r="C5131" s="319" t="s">
        <v>9092</v>
      </c>
    </row>
    <row r="5132" spans="1:3" ht="14.25" customHeight="1" x14ac:dyDescent="0.25">
      <c r="A5132" s="319">
        <v>10216</v>
      </c>
      <c r="B5132" s="319" t="s">
        <v>4512</v>
      </c>
      <c r="C5132" s="319" t="s">
        <v>9084</v>
      </c>
    </row>
    <row r="5133" spans="1:3" ht="14.25" customHeight="1" x14ac:dyDescent="0.25">
      <c r="A5133" s="319">
        <v>10217</v>
      </c>
      <c r="B5133" s="319" t="s">
        <v>5888</v>
      </c>
      <c r="C5133" s="319" t="s">
        <v>9081</v>
      </c>
    </row>
    <row r="5134" spans="1:3" ht="14.25" customHeight="1" x14ac:dyDescent="0.25">
      <c r="A5134" s="319">
        <v>10218</v>
      </c>
      <c r="B5134" s="319" t="s">
        <v>5840</v>
      </c>
      <c r="C5134" s="319" t="s">
        <v>9092</v>
      </c>
    </row>
    <row r="5135" spans="1:3" ht="14.25" customHeight="1" x14ac:dyDescent="0.25">
      <c r="A5135" s="319">
        <v>10219</v>
      </c>
      <c r="B5135" s="319" t="s">
        <v>9572</v>
      </c>
      <c r="C5135" s="319" t="s">
        <v>9920</v>
      </c>
    </row>
    <row r="5136" spans="1:3" ht="14.25" customHeight="1" x14ac:dyDescent="0.25">
      <c r="A5136" s="319">
        <v>10220</v>
      </c>
      <c r="B5136" s="319" t="s">
        <v>10428</v>
      </c>
      <c r="C5136" s="319" t="s">
        <v>9920</v>
      </c>
    </row>
    <row r="5137" spans="1:3" ht="14.25" customHeight="1" x14ac:dyDescent="0.25">
      <c r="A5137" s="319">
        <v>10221</v>
      </c>
      <c r="B5137" s="319" t="s">
        <v>3503</v>
      </c>
      <c r="C5137" s="319" t="s">
        <v>9081</v>
      </c>
    </row>
    <row r="5138" spans="1:3" ht="14.25" customHeight="1" x14ac:dyDescent="0.25">
      <c r="A5138" s="319">
        <v>10222</v>
      </c>
      <c r="B5138" s="319" t="s">
        <v>10429</v>
      </c>
      <c r="C5138" s="319" t="s">
        <v>9920</v>
      </c>
    </row>
    <row r="5139" spans="1:3" ht="14.25" customHeight="1" x14ac:dyDescent="0.25">
      <c r="A5139" s="319">
        <v>10223</v>
      </c>
      <c r="B5139" s="319" t="s">
        <v>5889</v>
      </c>
      <c r="C5139" s="319" t="s">
        <v>9081</v>
      </c>
    </row>
    <row r="5140" spans="1:3" ht="14.25" customHeight="1" x14ac:dyDescent="0.25">
      <c r="A5140" s="319">
        <v>10224</v>
      </c>
      <c r="B5140" s="319" t="s">
        <v>10430</v>
      </c>
      <c r="C5140" s="319" t="s">
        <v>9920</v>
      </c>
    </row>
    <row r="5141" spans="1:3" ht="14.25" customHeight="1" x14ac:dyDescent="0.25">
      <c r="A5141" s="319">
        <v>10225</v>
      </c>
      <c r="B5141" s="319" t="s">
        <v>5890</v>
      </c>
      <c r="C5141" s="319" t="s">
        <v>9092</v>
      </c>
    </row>
    <row r="5142" spans="1:3" ht="14.25" customHeight="1" x14ac:dyDescent="0.25">
      <c r="A5142" s="319">
        <v>10228</v>
      </c>
      <c r="B5142" s="319" t="s">
        <v>5891</v>
      </c>
      <c r="C5142" s="319" t="s">
        <v>9087</v>
      </c>
    </row>
    <row r="5143" spans="1:3" ht="14.25" customHeight="1" x14ac:dyDescent="0.25">
      <c r="A5143" s="319">
        <v>10229</v>
      </c>
      <c r="B5143" s="319" t="s">
        <v>5892</v>
      </c>
      <c r="C5143" s="319" t="s">
        <v>9087</v>
      </c>
    </row>
    <row r="5144" spans="1:3" ht="14.25" customHeight="1" x14ac:dyDescent="0.25">
      <c r="A5144" s="319">
        <v>10230</v>
      </c>
      <c r="B5144" s="319" t="s">
        <v>5893</v>
      </c>
      <c r="C5144" s="319" t="s">
        <v>9091</v>
      </c>
    </row>
    <row r="5145" spans="1:3" ht="14.25" customHeight="1" x14ac:dyDescent="0.25">
      <c r="A5145" s="319">
        <v>10231</v>
      </c>
      <c r="B5145" s="319" t="s">
        <v>5894</v>
      </c>
      <c r="C5145" s="319" t="s">
        <v>9087</v>
      </c>
    </row>
    <row r="5146" spans="1:3" ht="14.25" customHeight="1" x14ac:dyDescent="0.25">
      <c r="A5146" s="319">
        <v>10232</v>
      </c>
      <c r="B5146" s="319" t="s">
        <v>5895</v>
      </c>
      <c r="C5146" s="319" t="s">
        <v>9092</v>
      </c>
    </row>
    <row r="5147" spans="1:3" ht="14.25" customHeight="1" x14ac:dyDescent="0.25">
      <c r="A5147" s="319">
        <v>10233</v>
      </c>
      <c r="B5147" s="319" t="s">
        <v>5896</v>
      </c>
      <c r="C5147" s="319" t="s">
        <v>9092</v>
      </c>
    </row>
    <row r="5148" spans="1:3" ht="14.25" customHeight="1" x14ac:dyDescent="0.25">
      <c r="A5148" s="319">
        <v>10234</v>
      </c>
      <c r="B5148" s="319" t="s">
        <v>5897</v>
      </c>
      <c r="C5148" s="319" t="s">
        <v>9092</v>
      </c>
    </row>
    <row r="5149" spans="1:3" ht="14.25" customHeight="1" x14ac:dyDescent="0.25">
      <c r="A5149" s="319">
        <v>10235</v>
      </c>
      <c r="B5149" s="319" t="s">
        <v>5898</v>
      </c>
      <c r="C5149" s="319" t="s">
        <v>9092</v>
      </c>
    </row>
    <row r="5150" spans="1:3" ht="14.25" customHeight="1" x14ac:dyDescent="0.25">
      <c r="A5150" s="319">
        <v>10236</v>
      </c>
      <c r="B5150" s="319" t="s">
        <v>10431</v>
      </c>
      <c r="C5150" s="319" t="s">
        <v>9920</v>
      </c>
    </row>
    <row r="5151" spans="1:3" ht="14.25" customHeight="1" x14ac:dyDescent="0.25">
      <c r="A5151" s="319">
        <v>10237</v>
      </c>
      <c r="B5151" s="319" t="s">
        <v>2496</v>
      </c>
      <c r="C5151" s="319" t="s">
        <v>9092</v>
      </c>
    </row>
    <row r="5152" spans="1:3" ht="14.25" customHeight="1" x14ac:dyDescent="0.25">
      <c r="A5152" s="319">
        <v>10238</v>
      </c>
      <c r="B5152" s="319" t="s">
        <v>5899</v>
      </c>
      <c r="C5152" s="319" t="s">
        <v>9092</v>
      </c>
    </row>
    <row r="5153" spans="1:3" ht="14.25" customHeight="1" x14ac:dyDescent="0.25">
      <c r="A5153" s="319">
        <v>10239</v>
      </c>
      <c r="B5153" s="319" t="s">
        <v>5900</v>
      </c>
      <c r="C5153" s="319" t="s">
        <v>9092</v>
      </c>
    </row>
    <row r="5154" spans="1:3" ht="14.25" customHeight="1" x14ac:dyDescent="0.25">
      <c r="A5154" s="319">
        <v>10240</v>
      </c>
      <c r="B5154" s="319" t="s">
        <v>10432</v>
      </c>
      <c r="C5154" s="319" t="s">
        <v>9920</v>
      </c>
    </row>
    <row r="5155" spans="1:3" ht="14.25" customHeight="1" x14ac:dyDescent="0.25">
      <c r="A5155" s="319">
        <v>10241</v>
      </c>
      <c r="B5155" s="319" t="s">
        <v>4271</v>
      </c>
      <c r="C5155" s="319" t="s">
        <v>9092</v>
      </c>
    </row>
    <row r="5156" spans="1:3" ht="14.25" customHeight="1" x14ac:dyDescent="0.25">
      <c r="A5156" s="319">
        <v>10242</v>
      </c>
      <c r="B5156" s="319" t="s">
        <v>10433</v>
      </c>
      <c r="C5156" s="319" t="s">
        <v>9920</v>
      </c>
    </row>
    <row r="5157" spans="1:3" ht="14.25" customHeight="1" x14ac:dyDescent="0.25">
      <c r="A5157" s="319">
        <v>10243</v>
      </c>
      <c r="B5157" s="319" t="s">
        <v>5901</v>
      </c>
      <c r="C5157" s="319" t="s">
        <v>9092</v>
      </c>
    </row>
    <row r="5158" spans="1:3" ht="14.25" customHeight="1" x14ac:dyDescent="0.25">
      <c r="A5158" s="319">
        <v>10244</v>
      </c>
      <c r="B5158" s="319" t="s">
        <v>10434</v>
      </c>
      <c r="C5158" s="319" t="s">
        <v>9920</v>
      </c>
    </row>
    <row r="5159" spans="1:3" ht="14.25" customHeight="1" x14ac:dyDescent="0.25">
      <c r="A5159" s="319">
        <v>10245</v>
      </c>
      <c r="B5159" s="319" t="s">
        <v>3552</v>
      </c>
      <c r="C5159" s="319" t="s">
        <v>9081</v>
      </c>
    </row>
    <row r="5160" spans="1:3" ht="14.25" customHeight="1" x14ac:dyDescent="0.25">
      <c r="A5160" s="319">
        <v>10246</v>
      </c>
      <c r="B5160" s="319" t="s">
        <v>5902</v>
      </c>
      <c r="C5160" s="319" t="s">
        <v>9087</v>
      </c>
    </row>
    <row r="5161" spans="1:3" ht="14.25" customHeight="1" x14ac:dyDescent="0.25">
      <c r="A5161" s="319">
        <v>10247</v>
      </c>
      <c r="B5161" s="319" t="s">
        <v>3503</v>
      </c>
      <c r="C5161" s="319" t="s">
        <v>9081</v>
      </c>
    </row>
    <row r="5162" spans="1:3" ht="14.25" customHeight="1" x14ac:dyDescent="0.25">
      <c r="A5162" s="319">
        <v>10248</v>
      </c>
      <c r="B5162" s="319" t="s">
        <v>5903</v>
      </c>
      <c r="C5162" s="319" t="s">
        <v>9092</v>
      </c>
    </row>
    <row r="5163" spans="1:3" ht="14.25" customHeight="1" x14ac:dyDescent="0.25">
      <c r="A5163" s="319">
        <v>10249</v>
      </c>
      <c r="B5163" s="319" t="s">
        <v>10435</v>
      </c>
      <c r="C5163" s="319" t="s">
        <v>9920</v>
      </c>
    </row>
    <row r="5164" spans="1:3" ht="14.25" customHeight="1" x14ac:dyDescent="0.25">
      <c r="A5164" s="319">
        <v>10250</v>
      </c>
      <c r="B5164" s="319" t="s">
        <v>10436</v>
      </c>
      <c r="C5164" s="319" t="s">
        <v>9920</v>
      </c>
    </row>
    <row r="5165" spans="1:3" ht="14.25" customHeight="1" x14ac:dyDescent="0.25">
      <c r="A5165" s="319">
        <v>10251</v>
      </c>
      <c r="B5165" s="319" t="s">
        <v>10437</v>
      </c>
      <c r="C5165" s="319" t="s">
        <v>9920</v>
      </c>
    </row>
    <row r="5166" spans="1:3" ht="14.25" customHeight="1" x14ac:dyDescent="0.25">
      <c r="A5166" s="319">
        <v>10252</v>
      </c>
      <c r="B5166" s="319" t="s">
        <v>5904</v>
      </c>
      <c r="C5166" s="319" t="s">
        <v>9920</v>
      </c>
    </row>
    <row r="5167" spans="1:3" ht="14.25" customHeight="1" x14ac:dyDescent="0.25">
      <c r="A5167" s="319">
        <v>10253</v>
      </c>
      <c r="B5167" s="319" t="s">
        <v>10438</v>
      </c>
      <c r="C5167" s="319" t="s">
        <v>9920</v>
      </c>
    </row>
    <row r="5168" spans="1:3" ht="14.25" customHeight="1" x14ac:dyDescent="0.25">
      <c r="A5168" s="319">
        <v>10254</v>
      </c>
      <c r="B5168" s="319" t="s">
        <v>5905</v>
      </c>
      <c r="C5168" s="319" t="s">
        <v>9092</v>
      </c>
    </row>
    <row r="5169" spans="1:3" ht="14.25" customHeight="1" x14ac:dyDescent="0.25">
      <c r="A5169" s="319">
        <v>10255</v>
      </c>
      <c r="B5169" s="319" t="s">
        <v>10439</v>
      </c>
      <c r="C5169" s="319" t="s">
        <v>9920</v>
      </c>
    </row>
    <row r="5170" spans="1:3" ht="14.25" customHeight="1" x14ac:dyDescent="0.25">
      <c r="A5170" s="319">
        <v>10256</v>
      </c>
      <c r="B5170" s="319" t="s">
        <v>5906</v>
      </c>
      <c r="C5170" s="319" t="s">
        <v>9087</v>
      </c>
    </row>
    <row r="5171" spans="1:3" ht="14.25" customHeight="1" x14ac:dyDescent="0.25">
      <c r="A5171" s="319">
        <v>10257</v>
      </c>
      <c r="B5171" s="319" t="s">
        <v>10440</v>
      </c>
      <c r="C5171" s="319" t="s">
        <v>9920</v>
      </c>
    </row>
    <row r="5172" spans="1:3" ht="14.25" customHeight="1" x14ac:dyDescent="0.25">
      <c r="A5172" s="319">
        <v>10258</v>
      </c>
      <c r="B5172" s="319" t="s">
        <v>5907</v>
      </c>
      <c r="C5172" s="319" t="s">
        <v>9087</v>
      </c>
    </row>
    <row r="5173" spans="1:3" ht="14.25" customHeight="1" x14ac:dyDescent="0.25">
      <c r="A5173" s="319">
        <v>10259</v>
      </c>
      <c r="B5173" s="319" t="s">
        <v>5908</v>
      </c>
      <c r="C5173" s="319" t="s">
        <v>9092</v>
      </c>
    </row>
    <row r="5174" spans="1:3" ht="14.25" customHeight="1" x14ac:dyDescent="0.25">
      <c r="A5174" s="319">
        <v>10260</v>
      </c>
      <c r="B5174" s="319" t="s">
        <v>9675</v>
      </c>
      <c r="C5174" s="319" t="s">
        <v>9920</v>
      </c>
    </row>
    <row r="5175" spans="1:3" ht="14.25" customHeight="1" x14ac:dyDescent="0.25">
      <c r="A5175" s="319">
        <v>10261</v>
      </c>
      <c r="B5175" s="319" t="s">
        <v>5909</v>
      </c>
      <c r="C5175" s="319" t="s">
        <v>9084</v>
      </c>
    </row>
    <row r="5176" spans="1:3" ht="14.25" customHeight="1" x14ac:dyDescent="0.25">
      <c r="A5176" s="319">
        <v>10262</v>
      </c>
      <c r="B5176" s="319" t="s">
        <v>3381</v>
      </c>
      <c r="C5176" s="319" t="s">
        <v>9920</v>
      </c>
    </row>
    <row r="5177" spans="1:3" ht="14.25" customHeight="1" x14ac:dyDescent="0.25">
      <c r="A5177" s="319">
        <v>10263</v>
      </c>
      <c r="B5177" s="319" t="s">
        <v>5910</v>
      </c>
      <c r="C5177" s="319" t="s">
        <v>9087</v>
      </c>
    </row>
    <row r="5178" spans="1:3" ht="14.25" customHeight="1" x14ac:dyDescent="0.25">
      <c r="A5178" s="319">
        <v>10264</v>
      </c>
      <c r="B5178" s="319" t="s">
        <v>5911</v>
      </c>
      <c r="C5178" s="319" t="s">
        <v>9092</v>
      </c>
    </row>
    <row r="5179" spans="1:3" ht="14.25" customHeight="1" x14ac:dyDescent="0.25">
      <c r="A5179" s="319">
        <v>10265</v>
      </c>
      <c r="B5179" s="319" t="s">
        <v>5912</v>
      </c>
      <c r="C5179" s="319" t="s">
        <v>9087</v>
      </c>
    </row>
    <row r="5180" spans="1:3" ht="14.25" customHeight="1" x14ac:dyDescent="0.25">
      <c r="A5180" s="319">
        <v>10266</v>
      </c>
      <c r="B5180" s="319" t="s">
        <v>5913</v>
      </c>
      <c r="C5180" s="319" t="s">
        <v>9092</v>
      </c>
    </row>
    <row r="5181" spans="1:3" ht="14.25" customHeight="1" x14ac:dyDescent="0.25">
      <c r="A5181" s="319">
        <v>10268</v>
      </c>
      <c r="B5181" s="319" t="s">
        <v>3695</v>
      </c>
      <c r="C5181" s="319" t="s">
        <v>9092</v>
      </c>
    </row>
    <row r="5182" spans="1:3" ht="14.25" customHeight="1" x14ac:dyDescent="0.25">
      <c r="A5182" s="319">
        <v>10269</v>
      </c>
      <c r="B5182" s="319" t="s">
        <v>5914</v>
      </c>
      <c r="C5182" s="319" t="s">
        <v>9087</v>
      </c>
    </row>
    <row r="5183" spans="1:3" ht="14.25" customHeight="1" x14ac:dyDescent="0.25">
      <c r="A5183" s="319">
        <v>10270</v>
      </c>
      <c r="B5183" s="319" t="s">
        <v>5915</v>
      </c>
      <c r="C5183" s="319" t="s">
        <v>9087</v>
      </c>
    </row>
    <row r="5184" spans="1:3" ht="14.25" customHeight="1" x14ac:dyDescent="0.25">
      <c r="A5184" s="319">
        <v>10271</v>
      </c>
      <c r="B5184" s="319" t="s">
        <v>3355</v>
      </c>
      <c r="C5184" s="319" t="s">
        <v>9081</v>
      </c>
    </row>
    <row r="5185" spans="1:3" ht="14.25" customHeight="1" x14ac:dyDescent="0.25">
      <c r="A5185" s="319">
        <v>10272</v>
      </c>
      <c r="B5185" s="319" t="s">
        <v>5916</v>
      </c>
      <c r="C5185" s="319" t="s">
        <v>9087</v>
      </c>
    </row>
    <row r="5186" spans="1:3" ht="14.25" customHeight="1" x14ac:dyDescent="0.25">
      <c r="A5186" s="319">
        <v>10273</v>
      </c>
      <c r="B5186" s="319" t="s">
        <v>10441</v>
      </c>
      <c r="C5186" s="319" t="s">
        <v>9920</v>
      </c>
    </row>
    <row r="5187" spans="1:3" ht="14.25" customHeight="1" x14ac:dyDescent="0.25">
      <c r="A5187" s="319">
        <v>10274</v>
      </c>
      <c r="B5187" s="319" t="s">
        <v>10442</v>
      </c>
      <c r="C5187" s="319" t="s">
        <v>9920</v>
      </c>
    </row>
    <row r="5188" spans="1:3" ht="14.25" customHeight="1" x14ac:dyDescent="0.25">
      <c r="A5188" s="319">
        <v>10275</v>
      </c>
      <c r="B5188" s="319" t="s">
        <v>10443</v>
      </c>
      <c r="C5188" s="319" t="s">
        <v>9920</v>
      </c>
    </row>
    <row r="5189" spans="1:3" ht="14.25" customHeight="1" x14ac:dyDescent="0.25">
      <c r="A5189" s="319">
        <v>10276</v>
      </c>
      <c r="B5189" s="319" t="s">
        <v>10444</v>
      </c>
      <c r="C5189" s="319" t="s">
        <v>9920</v>
      </c>
    </row>
    <row r="5190" spans="1:3" ht="14.25" customHeight="1" x14ac:dyDescent="0.25">
      <c r="A5190" s="319">
        <v>10277</v>
      </c>
      <c r="B5190" s="319" t="s">
        <v>5804</v>
      </c>
      <c r="C5190" s="319" t="s">
        <v>9090</v>
      </c>
    </row>
    <row r="5191" spans="1:3" ht="14.25" customHeight="1" x14ac:dyDescent="0.25">
      <c r="A5191" s="319">
        <v>10278</v>
      </c>
      <c r="B5191" s="319" t="s">
        <v>5798</v>
      </c>
      <c r="C5191" s="319" t="s">
        <v>9920</v>
      </c>
    </row>
    <row r="5192" spans="1:3" ht="14.25" customHeight="1" x14ac:dyDescent="0.25">
      <c r="A5192" s="319">
        <v>10279</v>
      </c>
      <c r="B5192" s="319" t="s">
        <v>5917</v>
      </c>
      <c r="C5192" s="319" t="s">
        <v>9092</v>
      </c>
    </row>
    <row r="5193" spans="1:3" ht="14.25" customHeight="1" x14ac:dyDescent="0.25">
      <c r="A5193" s="319">
        <v>10280</v>
      </c>
      <c r="B5193" s="319" t="s">
        <v>10445</v>
      </c>
      <c r="C5193" s="319" t="s">
        <v>9920</v>
      </c>
    </row>
    <row r="5194" spans="1:3" ht="14.25" customHeight="1" x14ac:dyDescent="0.25">
      <c r="A5194" s="319">
        <v>10281</v>
      </c>
      <c r="B5194" s="319" t="s">
        <v>5918</v>
      </c>
      <c r="C5194" s="319" t="s">
        <v>9092</v>
      </c>
    </row>
    <row r="5195" spans="1:3" ht="14.25" customHeight="1" x14ac:dyDescent="0.25">
      <c r="A5195" s="319">
        <v>10282</v>
      </c>
      <c r="B5195" s="319" t="s">
        <v>5919</v>
      </c>
      <c r="C5195" s="319" t="s">
        <v>9092</v>
      </c>
    </row>
    <row r="5196" spans="1:3" ht="14.25" customHeight="1" x14ac:dyDescent="0.25">
      <c r="A5196" s="319">
        <v>10283</v>
      </c>
      <c r="B5196" s="319" t="s">
        <v>5920</v>
      </c>
      <c r="C5196" s="319" t="s">
        <v>9090</v>
      </c>
    </row>
    <row r="5197" spans="1:3" ht="14.25" customHeight="1" x14ac:dyDescent="0.25">
      <c r="A5197" s="319">
        <v>10284</v>
      </c>
      <c r="B5197" s="319" t="s">
        <v>5921</v>
      </c>
      <c r="C5197" s="319" t="s">
        <v>9081</v>
      </c>
    </row>
    <row r="5198" spans="1:3" ht="14.25" customHeight="1" x14ac:dyDescent="0.25">
      <c r="A5198" s="319">
        <v>10285</v>
      </c>
      <c r="B5198" s="319" t="s">
        <v>10103</v>
      </c>
      <c r="C5198" s="319" t="s">
        <v>9092</v>
      </c>
    </row>
    <row r="5199" spans="1:3" ht="14.25" customHeight="1" x14ac:dyDescent="0.25">
      <c r="A5199" s="319">
        <v>10286</v>
      </c>
      <c r="B5199" s="319" t="s">
        <v>5922</v>
      </c>
      <c r="C5199" s="319" t="s">
        <v>9090</v>
      </c>
    </row>
    <row r="5200" spans="1:3" ht="14.25" customHeight="1" x14ac:dyDescent="0.25">
      <c r="A5200" s="319">
        <v>10287</v>
      </c>
      <c r="B5200" s="319" t="s">
        <v>3773</v>
      </c>
      <c r="C5200" s="319" t="s">
        <v>9091</v>
      </c>
    </row>
    <row r="5201" spans="1:3" ht="14.25" customHeight="1" x14ac:dyDescent="0.25">
      <c r="A5201" s="319">
        <v>10288</v>
      </c>
      <c r="B5201" s="319" t="s">
        <v>3411</v>
      </c>
      <c r="C5201" s="319" t="s">
        <v>9090</v>
      </c>
    </row>
    <row r="5202" spans="1:3" ht="14.25" customHeight="1" x14ac:dyDescent="0.25">
      <c r="A5202" s="319">
        <v>10289</v>
      </c>
      <c r="B5202" s="319" t="s">
        <v>10446</v>
      </c>
      <c r="C5202" s="319" t="s">
        <v>9920</v>
      </c>
    </row>
    <row r="5203" spans="1:3" ht="14.25" customHeight="1" x14ac:dyDescent="0.25">
      <c r="A5203" s="319">
        <v>10290</v>
      </c>
      <c r="B5203" s="319" t="s">
        <v>3408</v>
      </c>
      <c r="C5203" s="319" t="s">
        <v>9090</v>
      </c>
    </row>
    <row r="5204" spans="1:3" ht="14.25" customHeight="1" x14ac:dyDescent="0.25">
      <c r="A5204" s="319">
        <v>10291</v>
      </c>
      <c r="B5204" s="319" t="s">
        <v>5923</v>
      </c>
      <c r="C5204" s="319" t="s">
        <v>9087</v>
      </c>
    </row>
    <row r="5205" spans="1:3" ht="14.25" customHeight="1" x14ac:dyDescent="0.25">
      <c r="A5205" s="319">
        <v>10292</v>
      </c>
      <c r="B5205" s="319" t="s">
        <v>5924</v>
      </c>
      <c r="C5205" s="319" t="s">
        <v>9092</v>
      </c>
    </row>
    <row r="5206" spans="1:3" ht="14.25" customHeight="1" x14ac:dyDescent="0.25">
      <c r="A5206" s="319">
        <v>10293</v>
      </c>
      <c r="B5206" s="319" t="s">
        <v>5925</v>
      </c>
      <c r="C5206" s="319" t="s">
        <v>9091</v>
      </c>
    </row>
    <row r="5207" spans="1:3" ht="14.25" customHeight="1" x14ac:dyDescent="0.25">
      <c r="A5207" s="319">
        <v>10294</v>
      </c>
      <c r="B5207" s="319" t="s">
        <v>5926</v>
      </c>
      <c r="C5207" s="319" t="s">
        <v>9092</v>
      </c>
    </row>
    <row r="5208" spans="1:3" ht="14.25" customHeight="1" x14ac:dyDescent="0.25">
      <c r="A5208" s="319">
        <v>10295</v>
      </c>
      <c r="B5208" s="319" t="s">
        <v>3633</v>
      </c>
      <c r="C5208" s="319" t="s">
        <v>9920</v>
      </c>
    </row>
    <row r="5209" spans="1:3" ht="14.25" customHeight="1" x14ac:dyDescent="0.25">
      <c r="A5209" s="319">
        <v>10296</v>
      </c>
      <c r="B5209" s="319" t="s">
        <v>10447</v>
      </c>
      <c r="C5209" s="319" t="s">
        <v>9920</v>
      </c>
    </row>
    <row r="5210" spans="1:3" ht="14.25" customHeight="1" x14ac:dyDescent="0.25">
      <c r="A5210" s="319">
        <v>10297</v>
      </c>
      <c r="B5210" s="319" t="s">
        <v>5927</v>
      </c>
      <c r="C5210" s="319" t="s">
        <v>9092</v>
      </c>
    </row>
    <row r="5211" spans="1:3" ht="14.25" customHeight="1" x14ac:dyDescent="0.25">
      <c r="A5211" s="319">
        <v>10298</v>
      </c>
      <c r="B5211" s="319" t="s">
        <v>5928</v>
      </c>
      <c r="C5211" s="319" t="s">
        <v>9087</v>
      </c>
    </row>
    <row r="5212" spans="1:3" ht="14.25" customHeight="1" x14ac:dyDescent="0.25">
      <c r="A5212" s="319">
        <v>10299</v>
      </c>
      <c r="B5212" s="319" t="s">
        <v>5929</v>
      </c>
      <c r="C5212" s="319" t="s">
        <v>9087</v>
      </c>
    </row>
    <row r="5213" spans="1:3" ht="14.25" customHeight="1" x14ac:dyDescent="0.25">
      <c r="A5213" s="319">
        <v>10300</v>
      </c>
      <c r="B5213" s="319" t="s">
        <v>5930</v>
      </c>
      <c r="C5213" s="319" t="s">
        <v>9090</v>
      </c>
    </row>
    <row r="5214" spans="1:3" ht="14.25" customHeight="1" x14ac:dyDescent="0.25">
      <c r="A5214" s="319">
        <v>10301</v>
      </c>
      <c r="B5214" s="319" t="s">
        <v>5931</v>
      </c>
      <c r="C5214" s="319" t="s">
        <v>9090</v>
      </c>
    </row>
    <row r="5215" spans="1:3" ht="14.25" customHeight="1" x14ac:dyDescent="0.25">
      <c r="A5215" s="319">
        <v>10302</v>
      </c>
      <c r="B5215" s="319" t="s">
        <v>5932</v>
      </c>
      <c r="C5215" s="319" t="s">
        <v>9081</v>
      </c>
    </row>
    <row r="5216" spans="1:3" ht="14.25" customHeight="1" x14ac:dyDescent="0.25">
      <c r="A5216" s="319">
        <v>10303</v>
      </c>
      <c r="B5216" s="319" t="s">
        <v>3344</v>
      </c>
      <c r="C5216" s="319" t="s">
        <v>9091</v>
      </c>
    </row>
    <row r="5217" spans="1:3" ht="14.25" customHeight="1" x14ac:dyDescent="0.25">
      <c r="A5217" s="319">
        <v>10304</v>
      </c>
      <c r="B5217" s="319" t="s">
        <v>10217</v>
      </c>
      <c r="C5217" s="319" t="s">
        <v>9920</v>
      </c>
    </row>
    <row r="5218" spans="1:3" ht="14.25" customHeight="1" x14ac:dyDescent="0.25">
      <c r="A5218" s="319">
        <v>10305</v>
      </c>
      <c r="B5218" s="319" t="s">
        <v>5933</v>
      </c>
      <c r="C5218" s="319" t="s">
        <v>9092</v>
      </c>
    </row>
    <row r="5219" spans="1:3" ht="14.25" customHeight="1" x14ac:dyDescent="0.25">
      <c r="A5219" s="319">
        <v>10306</v>
      </c>
      <c r="B5219" s="319" t="s">
        <v>5934</v>
      </c>
      <c r="C5219" s="319" t="s">
        <v>9092</v>
      </c>
    </row>
    <row r="5220" spans="1:3" ht="14.25" customHeight="1" x14ac:dyDescent="0.25">
      <c r="A5220" s="319">
        <v>10307</v>
      </c>
      <c r="B5220" s="319" t="s">
        <v>10004</v>
      </c>
      <c r="C5220" s="319" t="s">
        <v>9920</v>
      </c>
    </row>
    <row r="5221" spans="1:3" ht="14.25" customHeight="1" x14ac:dyDescent="0.25">
      <c r="A5221" s="319">
        <v>10308</v>
      </c>
      <c r="B5221" s="319" t="s">
        <v>5813</v>
      </c>
      <c r="C5221" s="319" t="s">
        <v>9092</v>
      </c>
    </row>
    <row r="5222" spans="1:3" ht="14.25" customHeight="1" x14ac:dyDescent="0.25">
      <c r="A5222" s="319">
        <v>10309</v>
      </c>
      <c r="B5222" s="319" t="s">
        <v>4374</v>
      </c>
      <c r="C5222" s="319" t="s">
        <v>9092</v>
      </c>
    </row>
    <row r="5223" spans="1:3" ht="14.25" customHeight="1" x14ac:dyDescent="0.25">
      <c r="A5223" s="319">
        <v>10310</v>
      </c>
      <c r="B5223" s="319" t="s">
        <v>5935</v>
      </c>
      <c r="C5223" s="319" t="s">
        <v>9092</v>
      </c>
    </row>
    <row r="5224" spans="1:3" ht="14.25" customHeight="1" x14ac:dyDescent="0.25">
      <c r="A5224" s="319">
        <v>10311</v>
      </c>
      <c r="B5224" s="319" t="s">
        <v>5936</v>
      </c>
      <c r="C5224" s="319" t="s">
        <v>9081</v>
      </c>
    </row>
    <row r="5225" spans="1:3" ht="14.25" customHeight="1" x14ac:dyDescent="0.25">
      <c r="A5225" s="319">
        <v>10312</v>
      </c>
      <c r="B5225" s="319" t="s">
        <v>5937</v>
      </c>
      <c r="C5225" s="319" t="s">
        <v>9092</v>
      </c>
    </row>
    <row r="5226" spans="1:3" ht="14.25" customHeight="1" x14ac:dyDescent="0.25">
      <c r="A5226" s="319">
        <v>10313</v>
      </c>
      <c r="B5226" s="319" t="s">
        <v>4458</v>
      </c>
      <c r="C5226" s="319" t="s">
        <v>9920</v>
      </c>
    </row>
    <row r="5227" spans="1:3" ht="14.25" customHeight="1" x14ac:dyDescent="0.25">
      <c r="A5227" s="319">
        <v>10314</v>
      </c>
      <c r="B5227" s="319" t="s">
        <v>5938</v>
      </c>
      <c r="C5227" s="319" t="s">
        <v>9920</v>
      </c>
    </row>
    <row r="5228" spans="1:3" ht="14.25" customHeight="1" x14ac:dyDescent="0.25">
      <c r="A5228" s="319">
        <v>10315</v>
      </c>
      <c r="B5228" s="319" t="s">
        <v>5939</v>
      </c>
      <c r="C5228" s="319" t="s">
        <v>9920</v>
      </c>
    </row>
    <row r="5229" spans="1:3" ht="14.25" customHeight="1" x14ac:dyDescent="0.25">
      <c r="A5229" s="319">
        <v>10316</v>
      </c>
      <c r="B5229" s="319" t="s">
        <v>5940</v>
      </c>
      <c r="C5229" s="319" t="s">
        <v>9092</v>
      </c>
    </row>
    <row r="5230" spans="1:3" ht="14.25" customHeight="1" x14ac:dyDescent="0.25">
      <c r="A5230" s="319">
        <v>10317</v>
      </c>
      <c r="B5230" s="319" t="s">
        <v>10448</v>
      </c>
      <c r="C5230" s="319" t="s">
        <v>9920</v>
      </c>
    </row>
    <row r="5231" spans="1:3" ht="14.25" customHeight="1" x14ac:dyDescent="0.25">
      <c r="A5231" s="319">
        <v>10318</v>
      </c>
      <c r="B5231" s="319" t="s">
        <v>5941</v>
      </c>
      <c r="C5231" s="319" t="s">
        <v>9081</v>
      </c>
    </row>
    <row r="5232" spans="1:3" ht="14.25" customHeight="1" x14ac:dyDescent="0.25">
      <c r="A5232" s="319">
        <v>10319</v>
      </c>
      <c r="B5232" s="319" t="s">
        <v>5942</v>
      </c>
      <c r="C5232" s="319" t="s">
        <v>9087</v>
      </c>
    </row>
    <row r="5233" spans="1:3" ht="14.25" customHeight="1" x14ac:dyDescent="0.25">
      <c r="A5233" s="319">
        <v>10320</v>
      </c>
      <c r="B5233" s="319" t="s">
        <v>5943</v>
      </c>
      <c r="C5233" s="319" t="s">
        <v>9081</v>
      </c>
    </row>
    <row r="5234" spans="1:3" ht="14.25" customHeight="1" x14ac:dyDescent="0.25">
      <c r="A5234" s="319">
        <v>10321</v>
      </c>
      <c r="B5234" s="319" t="s">
        <v>5944</v>
      </c>
      <c r="C5234" s="319" t="s">
        <v>9092</v>
      </c>
    </row>
    <row r="5235" spans="1:3" ht="14.25" customHeight="1" x14ac:dyDescent="0.25">
      <c r="A5235" s="319">
        <v>10322</v>
      </c>
      <c r="B5235" s="319" t="s">
        <v>4539</v>
      </c>
      <c r="C5235" s="319" t="s">
        <v>9090</v>
      </c>
    </row>
    <row r="5236" spans="1:3" ht="14.25" customHeight="1" x14ac:dyDescent="0.25">
      <c r="A5236" s="319">
        <v>10323</v>
      </c>
      <c r="B5236" s="319" t="s">
        <v>4706</v>
      </c>
      <c r="C5236" s="319" t="s">
        <v>9092</v>
      </c>
    </row>
    <row r="5237" spans="1:3" ht="14.25" customHeight="1" x14ac:dyDescent="0.25">
      <c r="A5237" s="319">
        <v>10324</v>
      </c>
      <c r="B5237" s="319" t="s">
        <v>5945</v>
      </c>
      <c r="C5237" s="319" t="s">
        <v>9092</v>
      </c>
    </row>
    <row r="5238" spans="1:3" ht="14.25" customHeight="1" x14ac:dyDescent="0.25">
      <c r="A5238" s="319">
        <v>10325</v>
      </c>
      <c r="B5238" s="319" t="s">
        <v>5946</v>
      </c>
      <c r="C5238" s="319" t="s">
        <v>9092</v>
      </c>
    </row>
    <row r="5239" spans="1:3" ht="14.25" customHeight="1" x14ac:dyDescent="0.25">
      <c r="A5239" s="319">
        <v>10326</v>
      </c>
      <c r="B5239" s="319" t="s">
        <v>9570</v>
      </c>
      <c r="C5239" s="319" t="s">
        <v>9092</v>
      </c>
    </row>
    <row r="5240" spans="1:3" ht="14.25" customHeight="1" x14ac:dyDescent="0.25">
      <c r="A5240" s="319">
        <v>10327</v>
      </c>
      <c r="B5240" s="319" t="s">
        <v>5947</v>
      </c>
      <c r="C5240" s="319" t="s">
        <v>9920</v>
      </c>
    </row>
    <row r="5241" spans="1:3" ht="14.25" customHeight="1" x14ac:dyDescent="0.25">
      <c r="A5241" s="319">
        <v>10328</v>
      </c>
      <c r="B5241" s="319" t="s">
        <v>10449</v>
      </c>
      <c r="C5241" s="319" t="s">
        <v>9920</v>
      </c>
    </row>
    <row r="5242" spans="1:3" ht="14.25" customHeight="1" x14ac:dyDescent="0.25">
      <c r="A5242" s="319">
        <v>10329</v>
      </c>
      <c r="B5242" s="319" t="s">
        <v>5615</v>
      </c>
      <c r="C5242" s="319" t="s">
        <v>9920</v>
      </c>
    </row>
    <row r="5243" spans="1:3" ht="14.25" customHeight="1" x14ac:dyDescent="0.25">
      <c r="A5243" s="319">
        <v>10330</v>
      </c>
      <c r="B5243" s="319" t="s">
        <v>125</v>
      </c>
      <c r="C5243" s="319" t="s">
        <v>9105</v>
      </c>
    </row>
    <row r="5244" spans="1:3" ht="14.25" customHeight="1" x14ac:dyDescent="0.25">
      <c r="A5244" s="319">
        <v>10331</v>
      </c>
      <c r="B5244" s="319" t="s">
        <v>5948</v>
      </c>
      <c r="C5244" s="319" t="s">
        <v>9090</v>
      </c>
    </row>
    <row r="5245" spans="1:3" ht="14.25" customHeight="1" x14ac:dyDescent="0.25">
      <c r="A5245" s="319">
        <v>10332</v>
      </c>
      <c r="B5245" s="319" t="s">
        <v>5949</v>
      </c>
      <c r="C5245" s="319" t="s">
        <v>9081</v>
      </c>
    </row>
    <row r="5246" spans="1:3" ht="14.25" customHeight="1" x14ac:dyDescent="0.25">
      <c r="A5246" s="319">
        <v>10333</v>
      </c>
      <c r="B5246" s="319" t="s">
        <v>4770</v>
      </c>
      <c r="C5246" s="319" t="s">
        <v>9092</v>
      </c>
    </row>
    <row r="5247" spans="1:3" ht="14.25" customHeight="1" x14ac:dyDescent="0.25">
      <c r="A5247" s="319">
        <v>10334</v>
      </c>
      <c r="B5247" s="319" t="s">
        <v>5950</v>
      </c>
      <c r="C5247" s="319" t="s">
        <v>9087</v>
      </c>
    </row>
    <row r="5248" spans="1:3" ht="14.25" customHeight="1" x14ac:dyDescent="0.25">
      <c r="A5248" s="319">
        <v>10335</v>
      </c>
      <c r="B5248" s="319" t="s">
        <v>5951</v>
      </c>
      <c r="C5248" s="319" t="s">
        <v>9090</v>
      </c>
    </row>
    <row r="5249" spans="1:3" ht="14.25" customHeight="1" x14ac:dyDescent="0.25">
      <c r="A5249" s="319">
        <v>10336</v>
      </c>
      <c r="B5249" s="319" t="s">
        <v>5952</v>
      </c>
      <c r="C5249" s="319" t="s">
        <v>9092</v>
      </c>
    </row>
    <row r="5250" spans="1:3" ht="14.25" customHeight="1" x14ac:dyDescent="0.25">
      <c r="A5250" s="319">
        <v>10337</v>
      </c>
      <c r="B5250" s="319" t="s">
        <v>5953</v>
      </c>
      <c r="C5250" s="319" t="s">
        <v>9091</v>
      </c>
    </row>
    <row r="5251" spans="1:3" ht="14.25" customHeight="1" x14ac:dyDescent="0.25">
      <c r="A5251" s="319">
        <v>10338</v>
      </c>
      <c r="B5251" s="319" t="s">
        <v>5954</v>
      </c>
      <c r="C5251" s="319" t="s">
        <v>9081</v>
      </c>
    </row>
    <row r="5252" spans="1:3" ht="14.25" customHeight="1" x14ac:dyDescent="0.25">
      <c r="A5252" s="319">
        <v>10339</v>
      </c>
      <c r="B5252" s="319" t="s">
        <v>5955</v>
      </c>
      <c r="C5252" s="319" t="s">
        <v>9092</v>
      </c>
    </row>
    <row r="5253" spans="1:3" ht="14.25" customHeight="1" x14ac:dyDescent="0.25">
      <c r="A5253" s="319">
        <v>10340</v>
      </c>
      <c r="B5253" s="319" t="s">
        <v>1153</v>
      </c>
      <c r="C5253" s="319" t="s">
        <v>9092</v>
      </c>
    </row>
    <row r="5254" spans="1:3" ht="14.25" customHeight="1" x14ac:dyDescent="0.25">
      <c r="A5254" s="319">
        <v>10341</v>
      </c>
      <c r="B5254" s="319" t="s">
        <v>4541</v>
      </c>
      <c r="C5254" s="319" t="s">
        <v>9092</v>
      </c>
    </row>
    <row r="5255" spans="1:3" ht="14.25" customHeight="1" x14ac:dyDescent="0.25">
      <c r="A5255" s="319">
        <v>10342</v>
      </c>
      <c r="B5255" s="319" t="s">
        <v>5492</v>
      </c>
      <c r="C5255" s="319" t="s">
        <v>9081</v>
      </c>
    </row>
    <row r="5256" spans="1:3" ht="14.25" customHeight="1" x14ac:dyDescent="0.25">
      <c r="A5256" s="319">
        <v>10343</v>
      </c>
      <c r="B5256" s="319" t="s">
        <v>10450</v>
      </c>
      <c r="C5256" s="319" t="s">
        <v>9920</v>
      </c>
    </row>
    <row r="5257" spans="1:3" ht="14.25" customHeight="1" x14ac:dyDescent="0.25">
      <c r="A5257" s="319">
        <v>10344</v>
      </c>
      <c r="B5257" s="319" t="s">
        <v>5956</v>
      </c>
      <c r="C5257" s="319" t="s">
        <v>9092</v>
      </c>
    </row>
    <row r="5258" spans="1:3" ht="14.25" customHeight="1" x14ac:dyDescent="0.25">
      <c r="A5258" s="319">
        <v>10345</v>
      </c>
      <c r="B5258" s="319" t="s">
        <v>4455</v>
      </c>
      <c r="C5258" s="319" t="s">
        <v>9090</v>
      </c>
    </row>
    <row r="5259" spans="1:3" ht="14.25" customHeight="1" x14ac:dyDescent="0.25">
      <c r="A5259" s="319">
        <v>10346</v>
      </c>
      <c r="B5259" s="319" t="s">
        <v>5957</v>
      </c>
      <c r="C5259" s="319" t="s">
        <v>9084</v>
      </c>
    </row>
    <row r="5260" spans="1:3" ht="14.25" customHeight="1" x14ac:dyDescent="0.25">
      <c r="A5260" s="319">
        <v>10347</v>
      </c>
      <c r="B5260" s="319" t="s">
        <v>10451</v>
      </c>
      <c r="C5260" s="319" t="s">
        <v>9920</v>
      </c>
    </row>
    <row r="5261" spans="1:3" ht="14.25" customHeight="1" x14ac:dyDescent="0.25">
      <c r="A5261" s="319">
        <v>10348</v>
      </c>
      <c r="B5261" s="319" t="s">
        <v>5958</v>
      </c>
      <c r="C5261" s="319" t="s">
        <v>9092</v>
      </c>
    </row>
    <row r="5262" spans="1:3" ht="14.25" customHeight="1" x14ac:dyDescent="0.25">
      <c r="A5262" s="319">
        <v>10349</v>
      </c>
      <c r="B5262" s="319" t="s">
        <v>5959</v>
      </c>
      <c r="C5262" s="319" t="s">
        <v>9091</v>
      </c>
    </row>
    <row r="5263" spans="1:3" ht="14.25" customHeight="1" x14ac:dyDescent="0.25">
      <c r="A5263" s="319">
        <v>10350</v>
      </c>
      <c r="B5263" s="319" t="s">
        <v>5960</v>
      </c>
      <c r="C5263" s="319" t="s">
        <v>9090</v>
      </c>
    </row>
    <row r="5264" spans="1:3" ht="14.25" customHeight="1" x14ac:dyDescent="0.25">
      <c r="A5264" s="319">
        <v>10351</v>
      </c>
      <c r="B5264" s="319" t="s">
        <v>5961</v>
      </c>
      <c r="C5264" s="319" t="s">
        <v>9087</v>
      </c>
    </row>
    <row r="5265" spans="1:3" ht="14.25" customHeight="1" x14ac:dyDescent="0.25">
      <c r="A5265" s="319">
        <v>10352</v>
      </c>
      <c r="B5265" s="319" t="s">
        <v>5962</v>
      </c>
      <c r="C5265" s="319" t="s">
        <v>9091</v>
      </c>
    </row>
    <row r="5266" spans="1:3" ht="14.25" customHeight="1" x14ac:dyDescent="0.25">
      <c r="A5266" s="319">
        <v>10353</v>
      </c>
      <c r="B5266" s="319" t="s">
        <v>5963</v>
      </c>
      <c r="C5266" s="319" t="s">
        <v>9091</v>
      </c>
    </row>
    <row r="5267" spans="1:3" ht="14.25" customHeight="1" x14ac:dyDescent="0.25">
      <c r="A5267" s="319">
        <v>10354</v>
      </c>
      <c r="B5267" s="319" t="s">
        <v>5689</v>
      </c>
      <c r="C5267" s="319" t="s">
        <v>9920</v>
      </c>
    </row>
    <row r="5268" spans="1:3" ht="14.25" customHeight="1" x14ac:dyDescent="0.25">
      <c r="A5268" s="319">
        <v>10355</v>
      </c>
      <c r="B5268" s="319" t="s">
        <v>10452</v>
      </c>
      <c r="C5268" s="319" t="s">
        <v>9920</v>
      </c>
    </row>
    <row r="5269" spans="1:3" ht="14.25" customHeight="1" x14ac:dyDescent="0.25">
      <c r="A5269" s="319">
        <v>10356</v>
      </c>
      <c r="B5269" s="319" t="s">
        <v>5964</v>
      </c>
      <c r="C5269" s="319" t="s">
        <v>9087</v>
      </c>
    </row>
    <row r="5270" spans="1:3" ht="14.25" customHeight="1" x14ac:dyDescent="0.25">
      <c r="A5270" s="319">
        <v>10357</v>
      </c>
      <c r="B5270" s="319" t="s">
        <v>5965</v>
      </c>
      <c r="C5270" s="319" t="s">
        <v>9087</v>
      </c>
    </row>
    <row r="5271" spans="1:3" ht="14.25" customHeight="1" x14ac:dyDescent="0.25">
      <c r="A5271" s="319">
        <v>10358</v>
      </c>
      <c r="B5271" s="319" t="s">
        <v>5078</v>
      </c>
      <c r="C5271" s="319" t="s">
        <v>9104</v>
      </c>
    </row>
    <row r="5272" spans="1:3" ht="14.25" customHeight="1" x14ac:dyDescent="0.25">
      <c r="A5272" s="319">
        <v>10359</v>
      </c>
      <c r="B5272" s="319" t="s">
        <v>5966</v>
      </c>
      <c r="C5272" s="319" t="s">
        <v>9091</v>
      </c>
    </row>
    <row r="5273" spans="1:3" ht="14.25" customHeight="1" x14ac:dyDescent="0.25">
      <c r="A5273" s="319">
        <v>10361</v>
      </c>
      <c r="B5273" s="319" t="s">
        <v>5967</v>
      </c>
      <c r="C5273" s="319" t="s">
        <v>9087</v>
      </c>
    </row>
    <row r="5274" spans="1:3" ht="14.25" customHeight="1" x14ac:dyDescent="0.25">
      <c r="A5274" s="319">
        <v>10362</v>
      </c>
      <c r="B5274" s="319" t="s">
        <v>634</v>
      </c>
      <c r="C5274" s="319" t="s">
        <v>9087</v>
      </c>
    </row>
    <row r="5275" spans="1:3" ht="14.25" customHeight="1" x14ac:dyDescent="0.25">
      <c r="A5275" s="319">
        <v>10363</v>
      </c>
      <c r="B5275" s="319" t="s">
        <v>3593</v>
      </c>
      <c r="C5275" s="319" t="s">
        <v>9091</v>
      </c>
    </row>
    <row r="5276" spans="1:3" ht="14.25" customHeight="1" x14ac:dyDescent="0.25">
      <c r="A5276" s="319">
        <v>10364</v>
      </c>
      <c r="B5276" s="319" t="s">
        <v>5968</v>
      </c>
      <c r="C5276" s="319" t="s">
        <v>9091</v>
      </c>
    </row>
    <row r="5277" spans="1:3" ht="14.25" customHeight="1" x14ac:dyDescent="0.25">
      <c r="A5277" s="319">
        <v>10365</v>
      </c>
      <c r="B5277" s="319" t="s">
        <v>5969</v>
      </c>
      <c r="C5277" s="319" t="s">
        <v>9087</v>
      </c>
    </row>
    <row r="5278" spans="1:3" ht="14.25" customHeight="1" x14ac:dyDescent="0.25">
      <c r="A5278" s="319">
        <v>10366</v>
      </c>
      <c r="B5278" s="319" t="s">
        <v>5970</v>
      </c>
      <c r="C5278" s="319" t="s">
        <v>9092</v>
      </c>
    </row>
    <row r="5279" spans="1:3" ht="14.25" customHeight="1" x14ac:dyDescent="0.25">
      <c r="A5279" s="319">
        <v>10367</v>
      </c>
      <c r="B5279" s="319" t="s">
        <v>3727</v>
      </c>
      <c r="C5279" s="319" t="s">
        <v>9091</v>
      </c>
    </row>
    <row r="5280" spans="1:3" ht="14.25" customHeight="1" x14ac:dyDescent="0.25">
      <c r="A5280" s="319">
        <v>10368</v>
      </c>
      <c r="B5280" s="319" t="s">
        <v>5971</v>
      </c>
      <c r="C5280" s="319" t="s">
        <v>9081</v>
      </c>
    </row>
    <row r="5281" spans="1:3" ht="14.25" customHeight="1" x14ac:dyDescent="0.25">
      <c r="A5281" s="319">
        <v>10369</v>
      </c>
      <c r="B5281" s="319" t="s">
        <v>5972</v>
      </c>
      <c r="C5281" s="319" t="s">
        <v>9920</v>
      </c>
    </row>
    <row r="5282" spans="1:3" ht="14.25" customHeight="1" x14ac:dyDescent="0.25">
      <c r="A5282" s="319">
        <v>10370</v>
      </c>
      <c r="B5282" s="319" t="s">
        <v>5973</v>
      </c>
      <c r="C5282" s="319" t="s">
        <v>9092</v>
      </c>
    </row>
    <row r="5283" spans="1:3" ht="14.25" customHeight="1" x14ac:dyDescent="0.25">
      <c r="A5283" s="319">
        <v>10371</v>
      </c>
      <c r="B5283" s="319" t="s">
        <v>5235</v>
      </c>
      <c r="C5283" s="319" t="s">
        <v>9920</v>
      </c>
    </row>
    <row r="5284" spans="1:3" ht="14.25" customHeight="1" x14ac:dyDescent="0.25">
      <c r="A5284" s="319">
        <v>10372</v>
      </c>
      <c r="B5284" s="319" t="s">
        <v>4311</v>
      </c>
      <c r="C5284" s="319" t="s">
        <v>9091</v>
      </c>
    </row>
    <row r="5285" spans="1:3" ht="14.25" customHeight="1" x14ac:dyDescent="0.25">
      <c r="A5285" s="319">
        <v>10373</v>
      </c>
      <c r="B5285" s="319" t="s">
        <v>5974</v>
      </c>
      <c r="C5285" s="319" t="s">
        <v>9081</v>
      </c>
    </row>
    <row r="5286" spans="1:3" ht="14.25" customHeight="1" x14ac:dyDescent="0.25">
      <c r="A5286" s="319">
        <v>10374</v>
      </c>
      <c r="B5286" s="319" t="s">
        <v>5975</v>
      </c>
      <c r="C5286" s="319" t="s">
        <v>9091</v>
      </c>
    </row>
    <row r="5287" spans="1:3" ht="14.25" customHeight="1" x14ac:dyDescent="0.25">
      <c r="A5287" s="319">
        <v>10375</v>
      </c>
      <c r="B5287" s="319" t="s">
        <v>4086</v>
      </c>
      <c r="C5287" s="319" t="s">
        <v>9092</v>
      </c>
    </row>
    <row r="5288" spans="1:3" ht="14.25" customHeight="1" x14ac:dyDescent="0.25">
      <c r="A5288" s="319">
        <v>10376</v>
      </c>
      <c r="B5288" s="319" t="s">
        <v>5976</v>
      </c>
      <c r="C5288" s="319" t="s">
        <v>9087</v>
      </c>
    </row>
    <row r="5289" spans="1:3" ht="14.25" customHeight="1" x14ac:dyDescent="0.25">
      <c r="A5289" s="319">
        <v>10377</v>
      </c>
      <c r="B5289" s="319" t="s">
        <v>5977</v>
      </c>
      <c r="C5289" s="319" t="s">
        <v>9092</v>
      </c>
    </row>
    <row r="5290" spans="1:3" ht="14.25" customHeight="1" x14ac:dyDescent="0.25">
      <c r="A5290" s="319">
        <v>10378</v>
      </c>
      <c r="B5290" s="319" t="s">
        <v>5978</v>
      </c>
      <c r="C5290" s="319" t="s">
        <v>9920</v>
      </c>
    </row>
    <row r="5291" spans="1:3" ht="14.25" customHeight="1" x14ac:dyDescent="0.25">
      <c r="A5291" s="319">
        <v>10379</v>
      </c>
      <c r="B5291" s="319" t="s">
        <v>4539</v>
      </c>
      <c r="C5291" s="319" t="s">
        <v>9091</v>
      </c>
    </row>
    <row r="5292" spans="1:3" ht="14.25" customHeight="1" x14ac:dyDescent="0.25">
      <c r="A5292" s="319">
        <v>10380</v>
      </c>
      <c r="B5292" s="319" t="s">
        <v>5979</v>
      </c>
      <c r="C5292" s="319" t="s">
        <v>9087</v>
      </c>
    </row>
    <row r="5293" spans="1:3" ht="14.25" customHeight="1" x14ac:dyDescent="0.25">
      <c r="A5293" s="319">
        <v>10381</v>
      </c>
      <c r="B5293" s="319" t="s">
        <v>5980</v>
      </c>
      <c r="C5293" s="319" t="s">
        <v>9090</v>
      </c>
    </row>
    <row r="5294" spans="1:3" ht="14.25" customHeight="1" x14ac:dyDescent="0.25">
      <c r="A5294" s="319">
        <v>10382</v>
      </c>
      <c r="B5294" s="319" t="s">
        <v>5981</v>
      </c>
      <c r="C5294" s="319" t="s">
        <v>9103</v>
      </c>
    </row>
    <row r="5295" spans="1:3" ht="14.25" customHeight="1" x14ac:dyDescent="0.25">
      <c r="A5295" s="319">
        <v>10383</v>
      </c>
      <c r="B5295" s="319" t="s">
        <v>5982</v>
      </c>
      <c r="C5295" s="319" t="s">
        <v>9087</v>
      </c>
    </row>
    <row r="5296" spans="1:3" ht="14.25" customHeight="1" x14ac:dyDescent="0.25">
      <c r="A5296" s="319">
        <v>10384</v>
      </c>
      <c r="B5296" s="319" t="s">
        <v>5983</v>
      </c>
      <c r="C5296" s="319" t="s">
        <v>9090</v>
      </c>
    </row>
    <row r="5297" spans="1:3" ht="14.25" customHeight="1" x14ac:dyDescent="0.25">
      <c r="A5297" s="319">
        <v>10385</v>
      </c>
      <c r="B5297" s="319" t="s">
        <v>5759</v>
      </c>
      <c r="C5297" s="319" t="s">
        <v>9081</v>
      </c>
    </row>
    <row r="5298" spans="1:3" ht="14.25" customHeight="1" x14ac:dyDescent="0.25">
      <c r="A5298" s="319">
        <v>10386</v>
      </c>
      <c r="B5298" s="319" t="s">
        <v>5984</v>
      </c>
      <c r="C5298" s="319" t="s">
        <v>9092</v>
      </c>
    </row>
    <row r="5299" spans="1:3" ht="14.25" customHeight="1" x14ac:dyDescent="0.25">
      <c r="A5299" s="319">
        <v>10387</v>
      </c>
      <c r="B5299" s="319" t="s">
        <v>5985</v>
      </c>
      <c r="C5299" s="319" t="s">
        <v>9087</v>
      </c>
    </row>
    <row r="5300" spans="1:3" ht="14.25" customHeight="1" x14ac:dyDescent="0.25">
      <c r="A5300" s="319">
        <v>10388</v>
      </c>
      <c r="B5300" s="319" t="s">
        <v>5332</v>
      </c>
      <c r="C5300" s="319" t="s">
        <v>9092</v>
      </c>
    </row>
    <row r="5301" spans="1:3" ht="14.25" customHeight="1" x14ac:dyDescent="0.25">
      <c r="A5301" s="319">
        <v>10389</v>
      </c>
      <c r="B5301" s="319" t="s">
        <v>5986</v>
      </c>
      <c r="C5301" s="319" t="s">
        <v>9087</v>
      </c>
    </row>
    <row r="5302" spans="1:3" ht="14.25" customHeight="1" x14ac:dyDescent="0.25">
      <c r="A5302" s="319">
        <v>10390</v>
      </c>
      <c r="B5302" s="319" t="s">
        <v>4960</v>
      </c>
      <c r="C5302" s="319" t="s">
        <v>9084</v>
      </c>
    </row>
    <row r="5303" spans="1:3" ht="14.25" customHeight="1" x14ac:dyDescent="0.25">
      <c r="A5303" s="319">
        <v>10392</v>
      </c>
      <c r="B5303" s="319" t="s">
        <v>5821</v>
      </c>
      <c r="C5303" s="319" t="s">
        <v>9092</v>
      </c>
    </row>
    <row r="5304" spans="1:3" ht="14.25" customHeight="1" x14ac:dyDescent="0.25">
      <c r="A5304" s="319">
        <v>10393</v>
      </c>
      <c r="B5304" s="319" t="s">
        <v>4002</v>
      </c>
      <c r="C5304" s="319" t="s">
        <v>9091</v>
      </c>
    </row>
    <row r="5305" spans="1:3" ht="14.25" customHeight="1" x14ac:dyDescent="0.25">
      <c r="A5305" s="319">
        <v>10394</v>
      </c>
      <c r="B5305" s="319" t="s">
        <v>5987</v>
      </c>
      <c r="C5305" s="319" t="s">
        <v>9092</v>
      </c>
    </row>
    <row r="5306" spans="1:3" ht="14.25" customHeight="1" x14ac:dyDescent="0.25">
      <c r="A5306" s="319">
        <v>10395</v>
      </c>
      <c r="B5306" s="319" t="s">
        <v>5988</v>
      </c>
      <c r="C5306" s="319" t="s">
        <v>9091</v>
      </c>
    </row>
    <row r="5307" spans="1:3" ht="14.25" customHeight="1" x14ac:dyDescent="0.25">
      <c r="A5307" s="319">
        <v>10396</v>
      </c>
      <c r="B5307" s="319" t="s">
        <v>5989</v>
      </c>
      <c r="C5307" s="319" t="s">
        <v>9091</v>
      </c>
    </row>
    <row r="5308" spans="1:3" ht="14.25" customHeight="1" x14ac:dyDescent="0.25">
      <c r="A5308" s="319">
        <v>10397</v>
      </c>
      <c r="B5308" s="319" t="s">
        <v>4199</v>
      </c>
      <c r="C5308" s="319" t="s">
        <v>9081</v>
      </c>
    </row>
    <row r="5309" spans="1:3" ht="14.25" customHeight="1" x14ac:dyDescent="0.25">
      <c r="A5309" s="319">
        <v>10398</v>
      </c>
      <c r="B5309" s="319" t="s">
        <v>4039</v>
      </c>
      <c r="C5309" s="319" t="s">
        <v>9091</v>
      </c>
    </row>
    <row r="5310" spans="1:3" ht="14.25" customHeight="1" x14ac:dyDescent="0.25">
      <c r="A5310" s="319">
        <v>10399</v>
      </c>
      <c r="B5310" s="319" t="s">
        <v>10453</v>
      </c>
      <c r="C5310" s="319" t="s">
        <v>9920</v>
      </c>
    </row>
    <row r="5311" spans="1:3" ht="14.25" customHeight="1" x14ac:dyDescent="0.25">
      <c r="A5311" s="319">
        <v>10400</v>
      </c>
      <c r="B5311" s="319" t="s">
        <v>5172</v>
      </c>
      <c r="C5311" s="319" t="s">
        <v>9092</v>
      </c>
    </row>
    <row r="5312" spans="1:3" ht="14.25" customHeight="1" x14ac:dyDescent="0.25">
      <c r="A5312" s="319">
        <v>10401</v>
      </c>
      <c r="B5312" s="319" t="s">
        <v>5990</v>
      </c>
      <c r="C5312" s="319" t="s">
        <v>9092</v>
      </c>
    </row>
    <row r="5313" spans="1:3" ht="14.25" customHeight="1" x14ac:dyDescent="0.25">
      <c r="A5313" s="319">
        <v>10402</v>
      </c>
      <c r="B5313" s="319" t="s">
        <v>5991</v>
      </c>
      <c r="C5313" s="319" t="s">
        <v>9092</v>
      </c>
    </row>
    <row r="5314" spans="1:3" ht="14.25" customHeight="1" x14ac:dyDescent="0.25">
      <c r="A5314" s="319">
        <v>10403</v>
      </c>
      <c r="B5314" s="319" t="s">
        <v>5992</v>
      </c>
      <c r="C5314" s="319" t="s">
        <v>9091</v>
      </c>
    </row>
    <row r="5315" spans="1:3" ht="14.25" customHeight="1" x14ac:dyDescent="0.25">
      <c r="A5315" s="319">
        <v>10404</v>
      </c>
      <c r="B5315" s="319" t="s">
        <v>5993</v>
      </c>
      <c r="C5315" s="319" t="s">
        <v>9091</v>
      </c>
    </row>
    <row r="5316" spans="1:3" ht="14.25" customHeight="1" x14ac:dyDescent="0.25">
      <c r="A5316" s="319">
        <v>10405</v>
      </c>
      <c r="B5316" s="319" t="s">
        <v>5994</v>
      </c>
      <c r="C5316" s="319" t="s">
        <v>9081</v>
      </c>
    </row>
    <row r="5317" spans="1:3" ht="14.25" customHeight="1" x14ac:dyDescent="0.25">
      <c r="A5317" s="319">
        <v>10406</v>
      </c>
      <c r="B5317" s="319" t="s">
        <v>5870</v>
      </c>
      <c r="C5317" s="319" t="s">
        <v>9090</v>
      </c>
    </row>
    <row r="5318" spans="1:3" ht="14.25" customHeight="1" x14ac:dyDescent="0.25">
      <c r="A5318" s="319">
        <v>10407</v>
      </c>
      <c r="B5318" s="319" t="s">
        <v>5995</v>
      </c>
      <c r="C5318" s="319" t="s">
        <v>9084</v>
      </c>
    </row>
    <row r="5319" spans="1:3" ht="14.25" customHeight="1" x14ac:dyDescent="0.25">
      <c r="A5319" s="319">
        <v>10408</v>
      </c>
      <c r="B5319" s="319" t="s">
        <v>5709</v>
      </c>
      <c r="C5319" s="319" t="s">
        <v>9092</v>
      </c>
    </row>
    <row r="5320" spans="1:3" ht="14.25" customHeight="1" x14ac:dyDescent="0.25">
      <c r="A5320" s="319">
        <v>10409</v>
      </c>
      <c r="B5320" s="319" t="s">
        <v>10454</v>
      </c>
      <c r="C5320" s="319" t="s">
        <v>9920</v>
      </c>
    </row>
    <row r="5321" spans="1:3" ht="14.25" customHeight="1" x14ac:dyDescent="0.25">
      <c r="A5321" s="319">
        <v>10410</v>
      </c>
      <c r="B5321" s="319" t="s">
        <v>5996</v>
      </c>
      <c r="C5321" s="319" t="s">
        <v>9092</v>
      </c>
    </row>
    <row r="5322" spans="1:3" ht="14.25" customHeight="1" x14ac:dyDescent="0.25">
      <c r="A5322" s="319">
        <v>10411</v>
      </c>
      <c r="B5322" s="319" t="s">
        <v>5997</v>
      </c>
      <c r="C5322" s="319" t="s">
        <v>9087</v>
      </c>
    </row>
    <row r="5323" spans="1:3" ht="14.25" customHeight="1" x14ac:dyDescent="0.25">
      <c r="A5323" s="319">
        <v>10413</v>
      </c>
      <c r="B5323" s="319" t="s">
        <v>3525</v>
      </c>
      <c r="C5323" s="319" t="s">
        <v>9092</v>
      </c>
    </row>
    <row r="5324" spans="1:3" ht="14.25" customHeight="1" x14ac:dyDescent="0.25">
      <c r="A5324" s="319">
        <v>10414</v>
      </c>
      <c r="B5324" s="319" t="s">
        <v>3848</v>
      </c>
      <c r="C5324" s="319" t="s">
        <v>9092</v>
      </c>
    </row>
    <row r="5325" spans="1:3" ht="14.25" customHeight="1" x14ac:dyDescent="0.25">
      <c r="A5325" s="319">
        <v>10415</v>
      </c>
      <c r="B5325" s="319" t="s">
        <v>5998</v>
      </c>
      <c r="C5325" s="319" t="s">
        <v>9092</v>
      </c>
    </row>
    <row r="5326" spans="1:3" ht="14.25" customHeight="1" x14ac:dyDescent="0.25">
      <c r="A5326" s="319">
        <v>10416</v>
      </c>
      <c r="B5326" s="319" t="s">
        <v>5999</v>
      </c>
      <c r="C5326" s="319" t="s">
        <v>9092</v>
      </c>
    </row>
    <row r="5327" spans="1:3" ht="14.25" customHeight="1" x14ac:dyDescent="0.25">
      <c r="A5327" s="319">
        <v>10417</v>
      </c>
      <c r="B5327" s="319" t="s">
        <v>6000</v>
      </c>
      <c r="C5327" s="319" t="s">
        <v>9092</v>
      </c>
    </row>
    <row r="5328" spans="1:3" ht="14.25" customHeight="1" x14ac:dyDescent="0.25">
      <c r="A5328" s="319">
        <v>10418</v>
      </c>
      <c r="B5328" s="319" t="s">
        <v>3783</v>
      </c>
      <c r="C5328" s="319" t="s">
        <v>9081</v>
      </c>
    </row>
    <row r="5329" spans="1:3" ht="14.25" customHeight="1" x14ac:dyDescent="0.25">
      <c r="A5329" s="319">
        <v>10419</v>
      </c>
      <c r="B5329" s="319" t="s">
        <v>4815</v>
      </c>
      <c r="C5329" s="319" t="s">
        <v>9920</v>
      </c>
    </row>
    <row r="5330" spans="1:3" ht="14.25" customHeight="1" x14ac:dyDescent="0.25">
      <c r="A5330" s="319">
        <v>10420</v>
      </c>
      <c r="B5330" s="319" t="s">
        <v>6001</v>
      </c>
      <c r="C5330" s="319" t="s">
        <v>9092</v>
      </c>
    </row>
    <row r="5331" spans="1:3" ht="14.25" customHeight="1" x14ac:dyDescent="0.25">
      <c r="A5331" s="319">
        <v>10421</v>
      </c>
      <c r="B5331" s="319" t="s">
        <v>6002</v>
      </c>
      <c r="C5331" s="319" t="s">
        <v>9092</v>
      </c>
    </row>
    <row r="5332" spans="1:3" ht="14.25" customHeight="1" x14ac:dyDescent="0.25">
      <c r="A5332" s="319">
        <v>10423</v>
      </c>
      <c r="B5332" s="319" t="s">
        <v>6003</v>
      </c>
      <c r="C5332" s="319" t="s">
        <v>9090</v>
      </c>
    </row>
    <row r="5333" spans="1:3" ht="14.25" customHeight="1" x14ac:dyDescent="0.25">
      <c r="A5333" s="319">
        <v>10424</v>
      </c>
      <c r="B5333" s="319" t="s">
        <v>6004</v>
      </c>
      <c r="C5333" s="319" t="s">
        <v>9092</v>
      </c>
    </row>
    <row r="5334" spans="1:3" ht="14.25" customHeight="1" x14ac:dyDescent="0.25">
      <c r="A5334" s="319">
        <v>10425</v>
      </c>
      <c r="B5334" s="319" t="s">
        <v>6005</v>
      </c>
      <c r="C5334" s="319" t="s">
        <v>9092</v>
      </c>
    </row>
    <row r="5335" spans="1:3" ht="14.25" customHeight="1" x14ac:dyDescent="0.25">
      <c r="A5335" s="319">
        <v>10426</v>
      </c>
      <c r="B5335" s="319" t="s">
        <v>6006</v>
      </c>
      <c r="C5335" s="319" t="s">
        <v>9092</v>
      </c>
    </row>
    <row r="5336" spans="1:3" ht="14.25" customHeight="1" x14ac:dyDescent="0.25">
      <c r="A5336" s="319">
        <v>10427</v>
      </c>
      <c r="B5336" s="319" t="s">
        <v>6007</v>
      </c>
      <c r="C5336" s="319" t="s">
        <v>9081</v>
      </c>
    </row>
    <row r="5337" spans="1:3" ht="14.25" customHeight="1" x14ac:dyDescent="0.25">
      <c r="A5337" s="319">
        <v>10428</v>
      </c>
      <c r="B5337" s="319" t="s">
        <v>6008</v>
      </c>
      <c r="C5337" s="319" t="s">
        <v>9092</v>
      </c>
    </row>
    <row r="5338" spans="1:3" ht="14.25" customHeight="1" x14ac:dyDescent="0.25">
      <c r="A5338" s="319">
        <v>10429</v>
      </c>
      <c r="B5338" s="319" t="s">
        <v>6009</v>
      </c>
      <c r="C5338" s="319" t="s">
        <v>9092</v>
      </c>
    </row>
    <row r="5339" spans="1:3" ht="14.25" customHeight="1" x14ac:dyDescent="0.25">
      <c r="A5339" s="319">
        <v>10430</v>
      </c>
      <c r="B5339" s="319" t="s">
        <v>5479</v>
      </c>
      <c r="C5339" s="319" t="s">
        <v>9920</v>
      </c>
    </row>
    <row r="5340" spans="1:3" ht="14.25" customHeight="1" x14ac:dyDescent="0.25">
      <c r="A5340" s="319">
        <v>10431</v>
      </c>
      <c r="B5340" s="319" t="s">
        <v>6010</v>
      </c>
      <c r="C5340" s="319" t="s">
        <v>9092</v>
      </c>
    </row>
    <row r="5341" spans="1:3" ht="14.25" customHeight="1" x14ac:dyDescent="0.25">
      <c r="A5341" s="319">
        <v>10432</v>
      </c>
      <c r="B5341" s="319" t="s">
        <v>6011</v>
      </c>
      <c r="C5341" s="319" t="s">
        <v>9092</v>
      </c>
    </row>
    <row r="5342" spans="1:3" ht="14.25" customHeight="1" x14ac:dyDescent="0.25">
      <c r="A5342" s="319">
        <v>10433</v>
      </c>
      <c r="B5342" s="319" t="s">
        <v>6012</v>
      </c>
      <c r="C5342" s="319" t="s">
        <v>9092</v>
      </c>
    </row>
    <row r="5343" spans="1:3" ht="14.25" customHeight="1" x14ac:dyDescent="0.25">
      <c r="A5343" s="319">
        <v>10434</v>
      </c>
      <c r="B5343" s="319" t="s">
        <v>6013</v>
      </c>
      <c r="C5343" s="319" t="s">
        <v>9092</v>
      </c>
    </row>
    <row r="5344" spans="1:3" ht="14.25" customHeight="1" x14ac:dyDescent="0.25">
      <c r="A5344" s="319">
        <v>10435</v>
      </c>
      <c r="B5344" s="319" t="s">
        <v>10455</v>
      </c>
      <c r="C5344" s="319" t="s">
        <v>9091</v>
      </c>
    </row>
    <row r="5345" spans="1:3" ht="14.25" customHeight="1" x14ac:dyDescent="0.25">
      <c r="A5345" s="319">
        <v>10436</v>
      </c>
      <c r="B5345" s="319" t="s">
        <v>6014</v>
      </c>
      <c r="C5345" s="319" t="s">
        <v>9092</v>
      </c>
    </row>
    <row r="5346" spans="1:3" ht="14.25" customHeight="1" x14ac:dyDescent="0.25">
      <c r="A5346" s="319">
        <v>10437</v>
      </c>
      <c r="B5346" s="319" t="s">
        <v>6015</v>
      </c>
      <c r="C5346" s="319" t="s">
        <v>9092</v>
      </c>
    </row>
    <row r="5347" spans="1:3" ht="14.25" customHeight="1" x14ac:dyDescent="0.25">
      <c r="A5347" s="319">
        <v>10438</v>
      </c>
      <c r="B5347" s="319" t="s">
        <v>6016</v>
      </c>
      <c r="C5347" s="319" t="s">
        <v>9092</v>
      </c>
    </row>
    <row r="5348" spans="1:3" ht="14.25" customHeight="1" x14ac:dyDescent="0.25">
      <c r="A5348" s="319">
        <v>10439</v>
      </c>
      <c r="B5348" s="319" t="s">
        <v>6017</v>
      </c>
      <c r="C5348" s="319" t="s">
        <v>9087</v>
      </c>
    </row>
    <row r="5349" spans="1:3" ht="14.25" customHeight="1" x14ac:dyDescent="0.25">
      <c r="A5349" s="319">
        <v>10440</v>
      </c>
      <c r="B5349" s="319" t="s">
        <v>6018</v>
      </c>
      <c r="C5349" s="319" t="s">
        <v>9092</v>
      </c>
    </row>
    <row r="5350" spans="1:3" ht="14.25" customHeight="1" x14ac:dyDescent="0.25">
      <c r="A5350" s="319">
        <v>10441</v>
      </c>
      <c r="B5350" s="319" t="s">
        <v>4248</v>
      </c>
      <c r="C5350" s="319" t="s">
        <v>9103</v>
      </c>
    </row>
    <row r="5351" spans="1:3" ht="14.25" customHeight="1" x14ac:dyDescent="0.25">
      <c r="A5351" s="319">
        <v>10442</v>
      </c>
      <c r="B5351" s="319" t="s">
        <v>3743</v>
      </c>
      <c r="C5351" s="319" t="s">
        <v>9092</v>
      </c>
    </row>
    <row r="5352" spans="1:3" ht="14.25" customHeight="1" x14ac:dyDescent="0.25">
      <c r="A5352" s="319">
        <v>10443</v>
      </c>
      <c r="B5352" s="319" t="s">
        <v>117</v>
      </c>
      <c r="C5352" s="319" t="s">
        <v>9084</v>
      </c>
    </row>
    <row r="5353" spans="1:3" ht="14.25" customHeight="1" x14ac:dyDescent="0.25">
      <c r="A5353" s="319">
        <v>10444</v>
      </c>
      <c r="B5353" s="319" t="s">
        <v>6019</v>
      </c>
      <c r="C5353" s="319" t="s">
        <v>9091</v>
      </c>
    </row>
    <row r="5354" spans="1:3" ht="14.25" customHeight="1" x14ac:dyDescent="0.25">
      <c r="A5354" s="319">
        <v>10445</v>
      </c>
      <c r="B5354" s="319" t="s">
        <v>6020</v>
      </c>
      <c r="C5354" s="319" t="s">
        <v>9091</v>
      </c>
    </row>
    <row r="5355" spans="1:3" ht="14.25" customHeight="1" x14ac:dyDescent="0.25">
      <c r="A5355" s="319">
        <v>10446</v>
      </c>
      <c r="B5355" s="319" t="s">
        <v>6021</v>
      </c>
      <c r="C5355" s="319" t="s">
        <v>9092</v>
      </c>
    </row>
    <row r="5356" spans="1:3" ht="14.25" customHeight="1" x14ac:dyDescent="0.25">
      <c r="A5356" s="319">
        <v>10447</v>
      </c>
      <c r="B5356" s="319" t="s">
        <v>6022</v>
      </c>
      <c r="C5356" s="319" t="s">
        <v>9081</v>
      </c>
    </row>
    <row r="5357" spans="1:3" ht="14.25" customHeight="1" x14ac:dyDescent="0.25">
      <c r="A5357" s="319">
        <v>10448</v>
      </c>
      <c r="B5357" s="319" t="s">
        <v>6023</v>
      </c>
      <c r="C5357" s="319" t="s">
        <v>9087</v>
      </c>
    </row>
    <row r="5358" spans="1:3" ht="14.25" customHeight="1" x14ac:dyDescent="0.25">
      <c r="A5358" s="319">
        <v>10449</v>
      </c>
      <c r="B5358" s="319" t="s">
        <v>6024</v>
      </c>
      <c r="C5358" s="319" t="s">
        <v>9092</v>
      </c>
    </row>
    <row r="5359" spans="1:3" ht="14.25" customHeight="1" x14ac:dyDescent="0.25">
      <c r="A5359" s="319">
        <v>10450</v>
      </c>
      <c r="B5359" s="319" t="s">
        <v>6025</v>
      </c>
      <c r="C5359" s="319" t="s">
        <v>9092</v>
      </c>
    </row>
    <row r="5360" spans="1:3" ht="14.25" customHeight="1" x14ac:dyDescent="0.25">
      <c r="A5360" s="319">
        <v>10451</v>
      </c>
      <c r="B5360" s="319" t="s">
        <v>6026</v>
      </c>
      <c r="C5360" s="319" t="s">
        <v>9090</v>
      </c>
    </row>
    <row r="5361" spans="1:3" ht="14.25" customHeight="1" x14ac:dyDescent="0.25">
      <c r="A5361" s="319">
        <v>10452</v>
      </c>
      <c r="B5361" s="319" t="s">
        <v>3357</v>
      </c>
      <c r="C5361" s="319" t="s">
        <v>9090</v>
      </c>
    </row>
    <row r="5362" spans="1:3" ht="14.25" customHeight="1" x14ac:dyDescent="0.25">
      <c r="A5362" s="319">
        <v>10453</v>
      </c>
      <c r="B5362" s="319" t="s">
        <v>6027</v>
      </c>
      <c r="C5362" s="319" t="s">
        <v>9087</v>
      </c>
    </row>
    <row r="5363" spans="1:3" ht="14.25" customHeight="1" x14ac:dyDescent="0.25">
      <c r="A5363" s="319">
        <v>10454</v>
      </c>
      <c r="B5363" s="319" t="s">
        <v>6028</v>
      </c>
      <c r="C5363" s="319" t="s">
        <v>9091</v>
      </c>
    </row>
    <row r="5364" spans="1:3" ht="14.25" customHeight="1" x14ac:dyDescent="0.25">
      <c r="A5364" s="319">
        <v>10455</v>
      </c>
      <c r="B5364" s="319" t="s">
        <v>6029</v>
      </c>
      <c r="C5364" s="319" t="s">
        <v>9087</v>
      </c>
    </row>
    <row r="5365" spans="1:3" ht="14.25" customHeight="1" x14ac:dyDescent="0.25">
      <c r="A5365" s="319">
        <v>10456</v>
      </c>
      <c r="B5365" s="319" t="s">
        <v>10456</v>
      </c>
      <c r="C5365" s="319" t="s">
        <v>9920</v>
      </c>
    </row>
    <row r="5366" spans="1:3" ht="14.25" customHeight="1" x14ac:dyDescent="0.25">
      <c r="A5366" s="319">
        <v>10457</v>
      </c>
      <c r="B5366" s="319" t="s">
        <v>10457</v>
      </c>
      <c r="C5366" s="319" t="s">
        <v>9920</v>
      </c>
    </row>
    <row r="5367" spans="1:3" ht="14.25" customHeight="1" x14ac:dyDescent="0.25">
      <c r="A5367" s="319">
        <v>10458</v>
      </c>
      <c r="B5367" s="319" t="s">
        <v>6030</v>
      </c>
      <c r="C5367" s="319" t="s">
        <v>9920</v>
      </c>
    </row>
    <row r="5368" spans="1:3" ht="14.25" customHeight="1" x14ac:dyDescent="0.25">
      <c r="A5368" s="319">
        <v>10459</v>
      </c>
      <c r="B5368" s="319" t="s">
        <v>5622</v>
      </c>
      <c r="C5368" s="319" t="s">
        <v>9092</v>
      </c>
    </row>
    <row r="5369" spans="1:3" ht="14.25" customHeight="1" x14ac:dyDescent="0.25">
      <c r="A5369" s="319">
        <v>10460</v>
      </c>
      <c r="B5369" s="319" t="s">
        <v>6031</v>
      </c>
      <c r="C5369" s="319" t="s">
        <v>9081</v>
      </c>
    </row>
    <row r="5370" spans="1:3" ht="14.25" customHeight="1" x14ac:dyDescent="0.25">
      <c r="A5370" s="319">
        <v>10461</v>
      </c>
      <c r="B5370" s="319" t="s">
        <v>6032</v>
      </c>
      <c r="C5370" s="319" t="s">
        <v>9091</v>
      </c>
    </row>
    <row r="5371" spans="1:3" ht="14.25" customHeight="1" x14ac:dyDescent="0.25">
      <c r="A5371" s="319">
        <v>10462</v>
      </c>
      <c r="B5371" s="319" t="s">
        <v>6033</v>
      </c>
      <c r="C5371" s="319" t="s">
        <v>9087</v>
      </c>
    </row>
    <row r="5372" spans="1:3" ht="14.25" customHeight="1" x14ac:dyDescent="0.25">
      <c r="A5372" s="319">
        <v>10463</v>
      </c>
      <c r="B5372" s="319" t="s">
        <v>6034</v>
      </c>
      <c r="C5372" s="319" t="s">
        <v>9092</v>
      </c>
    </row>
    <row r="5373" spans="1:3" ht="14.25" customHeight="1" x14ac:dyDescent="0.25">
      <c r="A5373" s="319">
        <v>10464</v>
      </c>
      <c r="B5373" s="319" t="s">
        <v>10458</v>
      </c>
      <c r="C5373" s="319" t="s">
        <v>9920</v>
      </c>
    </row>
    <row r="5374" spans="1:3" ht="14.25" customHeight="1" x14ac:dyDescent="0.25">
      <c r="A5374" s="319">
        <v>10465</v>
      </c>
      <c r="B5374" s="319" t="s">
        <v>6035</v>
      </c>
      <c r="C5374" s="319" t="s">
        <v>9087</v>
      </c>
    </row>
    <row r="5375" spans="1:3" ht="14.25" customHeight="1" x14ac:dyDescent="0.25">
      <c r="A5375" s="319">
        <v>10466</v>
      </c>
      <c r="B5375" s="319" t="s">
        <v>6036</v>
      </c>
      <c r="C5375" s="319" t="s">
        <v>9092</v>
      </c>
    </row>
    <row r="5376" spans="1:3" ht="14.25" customHeight="1" x14ac:dyDescent="0.25">
      <c r="A5376" s="319">
        <v>10467</v>
      </c>
      <c r="B5376" s="319" t="s">
        <v>10459</v>
      </c>
      <c r="C5376" s="319" t="s">
        <v>9920</v>
      </c>
    </row>
    <row r="5377" spans="1:3" ht="14.25" customHeight="1" x14ac:dyDescent="0.25">
      <c r="A5377" s="319">
        <v>10468</v>
      </c>
      <c r="B5377" s="319" t="s">
        <v>6037</v>
      </c>
      <c r="C5377" s="319" t="s">
        <v>9087</v>
      </c>
    </row>
    <row r="5378" spans="1:3" ht="14.25" customHeight="1" x14ac:dyDescent="0.25">
      <c r="A5378" s="319">
        <v>10469</v>
      </c>
      <c r="B5378" s="319" t="s">
        <v>6038</v>
      </c>
      <c r="C5378" s="319" t="s">
        <v>9092</v>
      </c>
    </row>
    <row r="5379" spans="1:3" ht="14.25" customHeight="1" x14ac:dyDescent="0.25">
      <c r="A5379" s="319">
        <v>10470</v>
      </c>
      <c r="B5379" s="319" t="s">
        <v>6039</v>
      </c>
      <c r="C5379" s="319" t="s">
        <v>9092</v>
      </c>
    </row>
    <row r="5380" spans="1:3" ht="14.25" customHeight="1" x14ac:dyDescent="0.25">
      <c r="A5380" s="319">
        <v>10471</v>
      </c>
      <c r="B5380" s="319" t="s">
        <v>4442</v>
      </c>
      <c r="C5380" s="319" t="s">
        <v>9107</v>
      </c>
    </row>
    <row r="5381" spans="1:3" ht="14.25" customHeight="1" x14ac:dyDescent="0.25">
      <c r="A5381" s="319">
        <v>10472</v>
      </c>
      <c r="B5381" s="319" t="s">
        <v>5865</v>
      </c>
      <c r="C5381" s="319" t="s">
        <v>9920</v>
      </c>
    </row>
    <row r="5382" spans="1:3" ht="14.25" customHeight="1" x14ac:dyDescent="0.25">
      <c r="A5382" s="319">
        <v>10473</v>
      </c>
      <c r="B5382" s="319" t="s">
        <v>6040</v>
      </c>
      <c r="C5382" s="319" t="s">
        <v>9091</v>
      </c>
    </row>
    <row r="5383" spans="1:3" ht="14.25" customHeight="1" x14ac:dyDescent="0.25">
      <c r="A5383" s="319">
        <v>10474</v>
      </c>
      <c r="B5383" s="319" t="s">
        <v>5287</v>
      </c>
      <c r="C5383" s="319" t="s">
        <v>9091</v>
      </c>
    </row>
    <row r="5384" spans="1:3" ht="14.25" customHeight="1" x14ac:dyDescent="0.25">
      <c r="A5384" s="319">
        <v>10475</v>
      </c>
      <c r="B5384" s="319" t="s">
        <v>6041</v>
      </c>
      <c r="C5384" s="319" t="s">
        <v>9091</v>
      </c>
    </row>
    <row r="5385" spans="1:3" ht="14.25" customHeight="1" x14ac:dyDescent="0.25">
      <c r="A5385" s="319">
        <v>10476</v>
      </c>
      <c r="B5385" s="319" t="s">
        <v>6042</v>
      </c>
      <c r="C5385" s="319" t="s">
        <v>9092</v>
      </c>
    </row>
    <row r="5386" spans="1:3" ht="14.25" customHeight="1" x14ac:dyDescent="0.25">
      <c r="A5386" s="319">
        <v>10477</v>
      </c>
      <c r="B5386" s="319" t="s">
        <v>4039</v>
      </c>
      <c r="C5386" s="319" t="s">
        <v>9091</v>
      </c>
    </row>
    <row r="5387" spans="1:3" ht="14.25" customHeight="1" x14ac:dyDescent="0.25">
      <c r="A5387" s="319">
        <v>10478</v>
      </c>
      <c r="B5387" s="319" t="s">
        <v>3707</v>
      </c>
      <c r="C5387" s="319" t="s">
        <v>9920</v>
      </c>
    </row>
    <row r="5388" spans="1:3" ht="14.25" customHeight="1" x14ac:dyDescent="0.25">
      <c r="A5388" s="319">
        <v>10479</v>
      </c>
      <c r="B5388" s="319" t="s">
        <v>6043</v>
      </c>
      <c r="C5388" s="319" t="s">
        <v>9092</v>
      </c>
    </row>
    <row r="5389" spans="1:3" ht="14.25" customHeight="1" x14ac:dyDescent="0.25">
      <c r="A5389" s="319">
        <v>10480</v>
      </c>
      <c r="B5389" s="319" t="s">
        <v>6044</v>
      </c>
      <c r="C5389" s="319" t="s">
        <v>9104</v>
      </c>
    </row>
    <row r="5390" spans="1:3" ht="14.25" customHeight="1" x14ac:dyDescent="0.25">
      <c r="A5390" s="319">
        <v>10481</v>
      </c>
      <c r="B5390" s="319" t="s">
        <v>3894</v>
      </c>
      <c r="C5390" s="319" t="s">
        <v>9092</v>
      </c>
    </row>
    <row r="5391" spans="1:3" ht="14.25" customHeight="1" x14ac:dyDescent="0.25">
      <c r="A5391" s="319">
        <v>10482</v>
      </c>
      <c r="B5391" s="319" t="s">
        <v>6045</v>
      </c>
      <c r="C5391" s="319" t="s">
        <v>9081</v>
      </c>
    </row>
    <row r="5392" spans="1:3" ht="14.25" customHeight="1" x14ac:dyDescent="0.25">
      <c r="A5392" s="319">
        <v>10483</v>
      </c>
      <c r="B5392" s="319" t="s">
        <v>3874</v>
      </c>
      <c r="C5392" s="319" t="s">
        <v>9092</v>
      </c>
    </row>
    <row r="5393" spans="1:3" ht="14.25" customHeight="1" x14ac:dyDescent="0.25">
      <c r="A5393" s="319">
        <v>10484</v>
      </c>
      <c r="B5393" s="319" t="s">
        <v>10458</v>
      </c>
      <c r="C5393" s="319" t="s">
        <v>9920</v>
      </c>
    </row>
    <row r="5394" spans="1:3" ht="14.25" customHeight="1" x14ac:dyDescent="0.25">
      <c r="A5394" s="319">
        <v>10485</v>
      </c>
      <c r="B5394" s="319" t="s">
        <v>4292</v>
      </c>
      <c r="C5394" s="319" t="s">
        <v>9090</v>
      </c>
    </row>
    <row r="5395" spans="1:3" ht="14.25" customHeight="1" x14ac:dyDescent="0.25">
      <c r="A5395" s="319">
        <v>10486</v>
      </c>
      <c r="B5395" s="319" t="s">
        <v>6046</v>
      </c>
      <c r="C5395" s="319" t="s">
        <v>9092</v>
      </c>
    </row>
    <row r="5396" spans="1:3" ht="14.25" customHeight="1" x14ac:dyDescent="0.25">
      <c r="A5396" s="319">
        <v>10487</v>
      </c>
      <c r="B5396" s="319" t="s">
        <v>6047</v>
      </c>
      <c r="C5396" s="319" t="s">
        <v>9092</v>
      </c>
    </row>
    <row r="5397" spans="1:3" ht="14.25" customHeight="1" x14ac:dyDescent="0.25">
      <c r="A5397" s="319">
        <v>10488</v>
      </c>
      <c r="B5397" s="319" t="s">
        <v>6048</v>
      </c>
      <c r="C5397" s="319" t="s">
        <v>9092</v>
      </c>
    </row>
    <row r="5398" spans="1:3" ht="14.25" customHeight="1" x14ac:dyDescent="0.25">
      <c r="A5398" s="319">
        <v>10489</v>
      </c>
      <c r="B5398" s="319" t="s">
        <v>6049</v>
      </c>
      <c r="C5398" s="319" t="s">
        <v>9092</v>
      </c>
    </row>
    <row r="5399" spans="1:3" ht="14.25" customHeight="1" x14ac:dyDescent="0.25">
      <c r="A5399" s="319">
        <v>10490</v>
      </c>
      <c r="B5399" s="319" t="s">
        <v>6050</v>
      </c>
      <c r="C5399" s="319" t="s">
        <v>9092</v>
      </c>
    </row>
    <row r="5400" spans="1:3" ht="14.25" customHeight="1" x14ac:dyDescent="0.25">
      <c r="A5400" s="319">
        <v>10491</v>
      </c>
      <c r="B5400" s="319" t="s">
        <v>6051</v>
      </c>
      <c r="C5400" s="319" t="s">
        <v>9092</v>
      </c>
    </row>
    <row r="5401" spans="1:3" ht="14.25" customHeight="1" x14ac:dyDescent="0.25">
      <c r="A5401" s="319">
        <v>10492</v>
      </c>
      <c r="B5401" s="319" t="s">
        <v>6052</v>
      </c>
      <c r="C5401" s="319" t="s">
        <v>9092</v>
      </c>
    </row>
    <row r="5402" spans="1:3" ht="14.25" customHeight="1" x14ac:dyDescent="0.25">
      <c r="A5402" s="319">
        <v>10493</v>
      </c>
      <c r="B5402" s="319" t="s">
        <v>6053</v>
      </c>
      <c r="C5402" s="319" t="s">
        <v>9090</v>
      </c>
    </row>
    <row r="5403" spans="1:3" ht="14.25" customHeight="1" x14ac:dyDescent="0.25">
      <c r="A5403" s="319">
        <v>10494</v>
      </c>
      <c r="B5403" s="319" t="s">
        <v>6054</v>
      </c>
      <c r="C5403" s="319" t="s">
        <v>9091</v>
      </c>
    </row>
    <row r="5404" spans="1:3" ht="14.25" customHeight="1" x14ac:dyDescent="0.25">
      <c r="A5404" s="319">
        <v>10495</v>
      </c>
      <c r="B5404" s="319" t="s">
        <v>4383</v>
      </c>
      <c r="C5404" s="319" t="s">
        <v>9920</v>
      </c>
    </row>
    <row r="5405" spans="1:3" ht="14.25" customHeight="1" x14ac:dyDescent="0.25">
      <c r="A5405" s="319">
        <v>10496</v>
      </c>
      <c r="B5405" s="319" t="s">
        <v>6055</v>
      </c>
      <c r="C5405" s="319" t="s">
        <v>9092</v>
      </c>
    </row>
    <row r="5406" spans="1:3" ht="14.25" customHeight="1" x14ac:dyDescent="0.25">
      <c r="A5406" s="319">
        <v>10497</v>
      </c>
      <c r="B5406" s="319" t="s">
        <v>6056</v>
      </c>
      <c r="C5406" s="319" t="s">
        <v>9092</v>
      </c>
    </row>
    <row r="5407" spans="1:3" ht="14.25" customHeight="1" x14ac:dyDescent="0.25">
      <c r="A5407" s="319">
        <v>10498</v>
      </c>
      <c r="B5407" s="319" t="s">
        <v>10460</v>
      </c>
      <c r="C5407" s="319" t="s">
        <v>9920</v>
      </c>
    </row>
    <row r="5408" spans="1:3" ht="14.25" customHeight="1" x14ac:dyDescent="0.25">
      <c r="A5408" s="319">
        <v>10499</v>
      </c>
      <c r="B5408" s="319" t="s">
        <v>6057</v>
      </c>
      <c r="C5408" s="319" t="s">
        <v>9081</v>
      </c>
    </row>
    <row r="5409" spans="1:3" ht="14.25" customHeight="1" x14ac:dyDescent="0.25">
      <c r="A5409" s="319">
        <v>10500</v>
      </c>
      <c r="B5409" s="319" t="s">
        <v>6058</v>
      </c>
      <c r="C5409" s="319" t="s">
        <v>9092</v>
      </c>
    </row>
    <row r="5410" spans="1:3" ht="14.25" customHeight="1" x14ac:dyDescent="0.25">
      <c r="A5410" s="319">
        <v>10501</v>
      </c>
      <c r="B5410" s="319" t="s">
        <v>6059</v>
      </c>
      <c r="C5410" s="319" t="s">
        <v>9092</v>
      </c>
    </row>
    <row r="5411" spans="1:3" ht="14.25" customHeight="1" x14ac:dyDescent="0.25">
      <c r="A5411" s="319">
        <v>10502</v>
      </c>
      <c r="B5411" s="319" t="s">
        <v>5456</v>
      </c>
      <c r="C5411" s="319" t="s">
        <v>9092</v>
      </c>
    </row>
    <row r="5412" spans="1:3" ht="14.25" customHeight="1" x14ac:dyDescent="0.25">
      <c r="A5412" s="319">
        <v>10503</v>
      </c>
      <c r="B5412" s="319" t="s">
        <v>6060</v>
      </c>
      <c r="C5412" s="319" t="s">
        <v>9087</v>
      </c>
    </row>
    <row r="5413" spans="1:3" ht="14.25" customHeight="1" x14ac:dyDescent="0.25">
      <c r="A5413" s="319">
        <v>10504</v>
      </c>
      <c r="B5413" s="319" t="s">
        <v>5838</v>
      </c>
      <c r="C5413" s="319" t="s">
        <v>9081</v>
      </c>
    </row>
    <row r="5414" spans="1:3" ht="14.25" customHeight="1" x14ac:dyDescent="0.25">
      <c r="A5414" s="319">
        <v>10505</v>
      </c>
      <c r="B5414" s="319" t="s">
        <v>6061</v>
      </c>
      <c r="C5414" s="319" t="s">
        <v>9920</v>
      </c>
    </row>
    <row r="5415" spans="1:3" ht="14.25" customHeight="1" x14ac:dyDescent="0.25">
      <c r="A5415" s="319">
        <v>10506</v>
      </c>
      <c r="B5415" s="319" t="s">
        <v>6061</v>
      </c>
      <c r="C5415" s="319" t="s">
        <v>9920</v>
      </c>
    </row>
    <row r="5416" spans="1:3" ht="14.25" customHeight="1" x14ac:dyDescent="0.25">
      <c r="A5416" s="319">
        <v>10507</v>
      </c>
      <c r="B5416" s="319" t="s">
        <v>10461</v>
      </c>
      <c r="C5416" s="319" t="s">
        <v>9920</v>
      </c>
    </row>
    <row r="5417" spans="1:3" ht="14.25" customHeight="1" x14ac:dyDescent="0.25">
      <c r="A5417" s="319">
        <v>10508</v>
      </c>
      <c r="B5417" s="319" t="s">
        <v>6062</v>
      </c>
      <c r="C5417" s="319" t="s">
        <v>9084</v>
      </c>
    </row>
    <row r="5418" spans="1:3" ht="14.25" customHeight="1" x14ac:dyDescent="0.25">
      <c r="A5418" s="319">
        <v>10509</v>
      </c>
      <c r="B5418" s="319" t="s">
        <v>6063</v>
      </c>
      <c r="C5418" s="319" t="s">
        <v>9087</v>
      </c>
    </row>
    <row r="5419" spans="1:3" ht="14.25" customHeight="1" x14ac:dyDescent="0.25">
      <c r="A5419" s="319">
        <v>10510</v>
      </c>
      <c r="B5419" s="319" t="s">
        <v>6064</v>
      </c>
      <c r="C5419" s="319" t="s">
        <v>9087</v>
      </c>
    </row>
    <row r="5420" spans="1:3" ht="14.25" customHeight="1" x14ac:dyDescent="0.25">
      <c r="A5420" s="319">
        <v>10511</v>
      </c>
      <c r="B5420" s="319" t="s">
        <v>6065</v>
      </c>
      <c r="C5420" s="319" t="s">
        <v>9105</v>
      </c>
    </row>
    <row r="5421" spans="1:3" ht="14.25" customHeight="1" x14ac:dyDescent="0.25">
      <c r="A5421" s="319">
        <v>10512</v>
      </c>
      <c r="B5421" s="319" t="s">
        <v>6066</v>
      </c>
      <c r="C5421" s="319" t="s">
        <v>9087</v>
      </c>
    </row>
    <row r="5422" spans="1:3" ht="14.25" customHeight="1" x14ac:dyDescent="0.25">
      <c r="A5422" s="319">
        <v>10513</v>
      </c>
      <c r="B5422" s="319" t="s">
        <v>6067</v>
      </c>
      <c r="C5422" s="319" t="s">
        <v>9092</v>
      </c>
    </row>
    <row r="5423" spans="1:3" ht="14.25" customHeight="1" x14ac:dyDescent="0.25">
      <c r="A5423" s="319">
        <v>10514</v>
      </c>
      <c r="B5423" s="319" t="s">
        <v>6068</v>
      </c>
      <c r="C5423" s="319" t="s">
        <v>9091</v>
      </c>
    </row>
    <row r="5424" spans="1:3" ht="14.25" customHeight="1" x14ac:dyDescent="0.25">
      <c r="A5424" s="319">
        <v>10515</v>
      </c>
      <c r="B5424" s="319" t="s">
        <v>6069</v>
      </c>
      <c r="C5424" s="319" t="s">
        <v>9092</v>
      </c>
    </row>
    <row r="5425" spans="1:3" ht="14.25" customHeight="1" x14ac:dyDescent="0.25">
      <c r="A5425" s="319">
        <v>10516</v>
      </c>
      <c r="B5425" s="319" t="s">
        <v>6070</v>
      </c>
      <c r="C5425" s="319" t="s">
        <v>9091</v>
      </c>
    </row>
    <row r="5426" spans="1:3" ht="14.25" customHeight="1" x14ac:dyDescent="0.25">
      <c r="A5426" s="319">
        <v>10517</v>
      </c>
      <c r="B5426" s="319" t="s">
        <v>4375</v>
      </c>
      <c r="C5426" s="319" t="s">
        <v>9920</v>
      </c>
    </row>
    <row r="5427" spans="1:3" ht="14.25" customHeight="1" x14ac:dyDescent="0.25">
      <c r="A5427" s="319">
        <v>10518</v>
      </c>
      <c r="B5427" s="319" t="s">
        <v>10462</v>
      </c>
      <c r="C5427" s="319" t="s">
        <v>9920</v>
      </c>
    </row>
    <row r="5428" spans="1:3" ht="14.25" customHeight="1" x14ac:dyDescent="0.25">
      <c r="A5428" s="319">
        <v>10519</v>
      </c>
      <c r="B5428" s="319" t="s">
        <v>6071</v>
      </c>
      <c r="C5428" s="319" t="s">
        <v>9090</v>
      </c>
    </row>
    <row r="5429" spans="1:3" ht="14.25" customHeight="1" x14ac:dyDescent="0.25">
      <c r="A5429" s="319">
        <v>10520</v>
      </c>
      <c r="B5429" s="319" t="s">
        <v>6072</v>
      </c>
      <c r="C5429" s="319" t="s">
        <v>9091</v>
      </c>
    </row>
    <row r="5430" spans="1:3" ht="14.25" customHeight="1" x14ac:dyDescent="0.25">
      <c r="A5430" s="319">
        <v>10521</v>
      </c>
      <c r="B5430" s="319" t="s">
        <v>6073</v>
      </c>
      <c r="C5430" s="319" t="s">
        <v>9092</v>
      </c>
    </row>
    <row r="5431" spans="1:3" ht="14.25" customHeight="1" x14ac:dyDescent="0.25">
      <c r="A5431" s="319">
        <v>10522</v>
      </c>
      <c r="B5431" s="319" t="s">
        <v>6074</v>
      </c>
      <c r="C5431" s="319" t="s">
        <v>9087</v>
      </c>
    </row>
    <row r="5432" spans="1:3" ht="14.25" customHeight="1" x14ac:dyDescent="0.25">
      <c r="A5432" s="319">
        <v>10523</v>
      </c>
      <c r="B5432" s="319" t="s">
        <v>6075</v>
      </c>
      <c r="C5432" s="319" t="s">
        <v>9087</v>
      </c>
    </row>
    <row r="5433" spans="1:3" ht="14.25" customHeight="1" x14ac:dyDescent="0.25">
      <c r="A5433" s="319">
        <v>10524</v>
      </c>
      <c r="B5433" s="319" t="s">
        <v>6076</v>
      </c>
      <c r="C5433" s="319" t="s">
        <v>9092</v>
      </c>
    </row>
    <row r="5434" spans="1:3" ht="14.25" customHeight="1" x14ac:dyDescent="0.25">
      <c r="A5434" s="319">
        <v>10525</v>
      </c>
      <c r="B5434" s="319" t="s">
        <v>6077</v>
      </c>
      <c r="C5434" s="319" t="s">
        <v>9099</v>
      </c>
    </row>
    <row r="5435" spans="1:3" ht="14.25" customHeight="1" x14ac:dyDescent="0.25">
      <c r="A5435" s="319">
        <v>10526</v>
      </c>
      <c r="B5435" s="319" t="s">
        <v>3357</v>
      </c>
      <c r="C5435" s="319" t="s">
        <v>9920</v>
      </c>
    </row>
    <row r="5436" spans="1:3" ht="14.25" customHeight="1" x14ac:dyDescent="0.25">
      <c r="A5436" s="319">
        <v>10527</v>
      </c>
      <c r="B5436" s="319" t="s">
        <v>3357</v>
      </c>
      <c r="C5436" s="319" t="s">
        <v>9920</v>
      </c>
    </row>
    <row r="5437" spans="1:3" ht="14.25" customHeight="1" x14ac:dyDescent="0.25">
      <c r="A5437" s="319">
        <v>10528</v>
      </c>
      <c r="B5437" s="319" t="s">
        <v>4548</v>
      </c>
      <c r="C5437" s="319" t="s">
        <v>9081</v>
      </c>
    </row>
    <row r="5438" spans="1:3" ht="14.25" customHeight="1" x14ac:dyDescent="0.25">
      <c r="A5438" s="319">
        <v>10529</v>
      </c>
      <c r="B5438" s="319" t="s">
        <v>823</v>
      </c>
      <c r="C5438" s="319" t="s">
        <v>9093</v>
      </c>
    </row>
    <row r="5439" spans="1:3" ht="14.25" customHeight="1" x14ac:dyDescent="0.25">
      <c r="A5439" s="319">
        <v>10530</v>
      </c>
      <c r="B5439" s="319" t="s">
        <v>6078</v>
      </c>
      <c r="C5439" s="319" t="s">
        <v>9087</v>
      </c>
    </row>
    <row r="5440" spans="1:3" ht="14.25" customHeight="1" x14ac:dyDescent="0.25">
      <c r="A5440" s="319">
        <v>10531</v>
      </c>
      <c r="B5440" s="319" t="s">
        <v>6079</v>
      </c>
      <c r="C5440" s="319" t="s">
        <v>9105</v>
      </c>
    </row>
    <row r="5441" spans="1:3" ht="14.25" customHeight="1" x14ac:dyDescent="0.25">
      <c r="A5441" s="319">
        <v>10532</v>
      </c>
      <c r="B5441" s="319" t="s">
        <v>6080</v>
      </c>
      <c r="C5441" s="319" t="s">
        <v>9092</v>
      </c>
    </row>
    <row r="5442" spans="1:3" ht="14.25" customHeight="1" x14ac:dyDescent="0.25">
      <c r="A5442" s="319">
        <v>10533</v>
      </c>
      <c r="B5442" s="319" t="s">
        <v>6081</v>
      </c>
      <c r="C5442" s="319" t="s">
        <v>9092</v>
      </c>
    </row>
    <row r="5443" spans="1:3" ht="14.25" customHeight="1" x14ac:dyDescent="0.25">
      <c r="A5443" s="319">
        <v>10534</v>
      </c>
      <c r="B5443" s="319" t="s">
        <v>6082</v>
      </c>
      <c r="C5443" s="319" t="s">
        <v>9092</v>
      </c>
    </row>
    <row r="5444" spans="1:3" ht="14.25" customHeight="1" x14ac:dyDescent="0.25">
      <c r="A5444" s="319">
        <v>10535</v>
      </c>
      <c r="B5444" s="319" t="s">
        <v>6083</v>
      </c>
      <c r="C5444" s="319" t="s">
        <v>9087</v>
      </c>
    </row>
    <row r="5445" spans="1:3" ht="14.25" customHeight="1" x14ac:dyDescent="0.25">
      <c r="A5445" s="319">
        <v>10536</v>
      </c>
      <c r="B5445" s="319" t="s">
        <v>10463</v>
      </c>
      <c r="C5445" s="319" t="s">
        <v>9920</v>
      </c>
    </row>
    <row r="5446" spans="1:3" ht="14.25" customHeight="1" x14ac:dyDescent="0.25">
      <c r="A5446" s="319">
        <v>10537</v>
      </c>
      <c r="B5446" s="319" t="s">
        <v>6084</v>
      </c>
      <c r="C5446" s="319" t="s">
        <v>9092</v>
      </c>
    </row>
    <row r="5447" spans="1:3" ht="14.25" customHeight="1" x14ac:dyDescent="0.25">
      <c r="A5447" s="319">
        <v>10538</v>
      </c>
      <c r="B5447" s="319" t="s">
        <v>6085</v>
      </c>
      <c r="C5447" s="319" t="s">
        <v>9092</v>
      </c>
    </row>
    <row r="5448" spans="1:3" ht="14.25" customHeight="1" x14ac:dyDescent="0.25">
      <c r="A5448" s="319">
        <v>10539</v>
      </c>
      <c r="B5448" s="319" t="s">
        <v>10464</v>
      </c>
      <c r="C5448" s="319" t="s">
        <v>9920</v>
      </c>
    </row>
    <row r="5449" spans="1:3" ht="14.25" customHeight="1" x14ac:dyDescent="0.25">
      <c r="A5449" s="319">
        <v>10540</v>
      </c>
      <c r="B5449" s="319" t="s">
        <v>6086</v>
      </c>
      <c r="C5449" s="319" t="s">
        <v>9081</v>
      </c>
    </row>
    <row r="5450" spans="1:3" ht="14.25" customHeight="1" x14ac:dyDescent="0.25">
      <c r="A5450" s="319">
        <v>10541</v>
      </c>
      <c r="B5450" s="319" t="s">
        <v>6087</v>
      </c>
      <c r="C5450" s="319" t="s">
        <v>9081</v>
      </c>
    </row>
    <row r="5451" spans="1:3" ht="14.25" customHeight="1" x14ac:dyDescent="0.25">
      <c r="A5451" s="319">
        <v>10542</v>
      </c>
      <c r="B5451" s="319" t="s">
        <v>6088</v>
      </c>
      <c r="C5451" s="319" t="s">
        <v>9092</v>
      </c>
    </row>
    <row r="5452" spans="1:3" ht="14.25" customHeight="1" x14ac:dyDescent="0.25">
      <c r="A5452" s="319">
        <v>10543</v>
      </c>
      <c r="B5452" s="319" t="s">
        <v>6089</v>
      </c>
      <c r="C5452" s="319" t="s">
        <v>9087</v>
      </c>
    </row>
    <row r="5453" spans="1:3" ht="14.25" customHeight="1" x14ac:dyDescent="0.25">
      <c r="A5453" s="319">
        <v>10544</v>
      </c>
      <c r="B5453" s="319" t="s">
        <v>10465</v>
      </c>
      <c r="C5453" s="319" t="s">
        <v>9920</v>
      </c>
    </row>
    <row r="5454" spans="1:3" ht="14.25" customHeight="1" x14ac:dyDescent="0.25">
      <c r="A5454" s="319">
        <v>10545</v>
      </c>
      <c r="B5454" s="319" t="s">
        <v>6090</v>
      </c>
      <c r="C5454" s="319" t="s">
        <v>9092</v>
      </c>
    </row>
    <row r="5455" spans="1:3" ht="14.25" customHeight="1" x14ac:dyDescent="0.25">
      <c r="A5455" s="319">
        <v>10546</v>
      </c>
      <c r="B5455" s="319" t="s">
        <v>6091</v>
      </c>
      <c r="C5455" s="319" t="s">
        <v>9092</v>
      </c>
    </row>
    <row r="5456" spans="1:3" ht="14.25" customHeight="1" x14ac:dyDescent="0.25">
      <c r="A5456" s="319">
        <v>10547</v>
      </c>
      <c r="B5456" s="319" t="s">
        <v>10466</v>
      </c>
      <c r="C5456" s="319" t="s">
        <v>9920</v>
      </c>
    </row>
    <row r="5457" spans="1:3" ht="14.25" customHeight="1" x14ac:dyDescent="0.25">
      <c r="A5457" s="319">
        <v>10548</v>
      </c>
      <c r="B5457" s="319" t="s">
        <v>6092</v>
      </c>
      <c r="C5457" s="319" t="s">
        <v>9092</v>
      </c>
    </row>
    <row r="5458" spans="1:3" ht="14.25" customHeight="1" x14ac:dyDescent="0.25">
      <c r="A5458" s="319">
        <v>10549</v>
      </c>
      <c r="B5458" s="319" t="s">
        <v>6093</v>
      </c>
      <c r="C5458" s="319" t="s">
        <v>9090</v>
      </c>
    </row>
    <row r="5459" spans="1:3" ht="14.25" customHeight="1" x14ac:dyDescent="0.25">
      <c r="A5459" s="319">
        <v>10550</v>
      </c>
      <c r="B5459" s="319" t="s">
        <v>6094</v>
      </c>
      <c r="C5459" s="319" t="s">
        <v>9092</v>
      </c>
    </row>
    <row r="5460" spans="1:3" ht="14.25" customHeight="1" x14ac:dyDescent="0.25">
      <c r="A5460" s="319">
        <v>10551</v>
      </c>
      <c r="B5460" s="319" t="s">
        <v>3775</v>
      </c>
      <c r="C5460" s="319" t="s">
        <v>9920</v>
      </c>
    </row>
    <row r="5461" spans="1:3" ht="14.25" customHeight="1" x14ac:dyDescent="0.25">
      <c r="A5461" s="319">
        <v>10552</v>
      </c>
      <c r="B5461" s="319" t="s">
        <v>5972</v>
      </c>
      <c r="C5461" s="319" t="s">
        <v>9092</v>
      </c>
    </row>
    <row r="5462" spans="1:3" ht="14.25" customHeight="1" x14ac:dyDescent="0.25">
      <c r="A5462" s="319">
        <v>10553</v>
      </c>
      <c r="B5462" s="319" t="s">
        <v>3535</v>
      </c>
      <c r="C5462" s="319" t="s">
        <v>9090</v>
      </c>
    </row>
    <row r="5463" spans="1:3" ht="14.25" customHeight="1" x14ac:dyDescent="0.25">
      <c r="A5463" s="319">
        <v>10554</v>
      </c>
      <c r="B5463" s="319" t="s">
        <v>6095</v>
      </c>
      <c r="C5463" s="319" t="s">
        <v>9092</v>
      </c>
    </row>
    <row r="5464" spans="1:3" ht="14.25" customHeight="1" x14ac:dyDescent="0.25">
      <c r="A5464" s="319">
        <v>10555</v>
      </c>
      <c r="B5464" s="319" t="s">
        <v>6096</v>
      </c>
      <c r="C5464" s="319" t="s">
        <v>9092</v>
      </c>
    </row>
    <row r="5465" spans="1:3" ht="14.25" customHeight="1" x14ac:dyDescent="0.25">
      <c r="A5465" s="319">
        <v>10556</v>
      </c>
      <c r="B5465" s="319" t="s">
        <v>3414</v>
      </c>
      <c r="C5465" s="319" t="s">
        <v>9920</v>
      </c>
    </row>
    <row r="5466" spans="1:3" ht="14.25" customHeight="1" x14ac:dyDescent="0.25">
      <c r="A5466" s="319">
        <v>10557</v>
      </c>
      <c r="B5466" s="319" t="s">
        <v>4428</v>
      </c>
      <c r="C5466" s="319" t="s">
        <v>9092</v>
      </c>
    </row>
    <row r="5467" spans="1:3" ht="14.25" customHeight="1" x14ac:dyDescent="0.25">
      <c r="A5467" s="319">
        <v>10558</v>
      </c>
      <c r="B5467" s="319" t="s">
        <v>6097</v>
      </c>
      <c r="C5467" s="319" t="s">
        <v>9087</v>
      </c>
    </row>
    <row r="5468" spans="1:3" ht="14.25" customHeight="1" x14ac:dyDescent="0.25">
      <c r="A5468" s="319">
        <v>10559</v>
      </c>
      <c r="B5468" s="319" t="s">
        <v>6098</v>
      </c>
      <c r="C5468" s="319" t="s">
        <v>9090</v>
      </c>
    </row>
    <row r="5469" spans="1:3" ht="14.25" customHeight="1" x14ac:dyDescent="0.25">
      <c r="A5469" s="319">
        <v>10560</v>
      </c>
      <c r="B5469" s="319" t="s">
        <v>6099</v>
      </c>
      <c r="C5469" s="319" t="s">
        <v>9091</v>
      </c>
    </row>
    <row r="5470" spans="1:3" ht="14.25" customHeight="1" x14ac:dyDescent="0.25">
      <c r="A5470" s="319">
        <v>10561</v>
      </c>
      <c r="B5470" s="319" t="s">
        <v>6100</v>
      </c>
      <c r="C5470" s="319" t="s">
        <v>9092</v>
      </c>
    </row>
    <row r="5471" spans="1:3" ht="14.25" customHeight="1" x14ac:dyDescent="0.25">
      <c r="A5471" s="319">
        <v>10562</v>
      </c>
      <c r="B5471" s="319" t="s">
        <v>10467</v>
      </c>
      <c r="C5471" s="319" t="s">
        <v>9920</v>
      </c>
    </row>
    <row r="5472" spans="1:3" ht="14.25" customHeight="1" x14ac:dyDescent="0.25">
      <c r="A5472" s="319">
        <v>10563</v>
      </c>
      <c r="B5472" s="319" t="s">
        <v>10468</v>
      </c>
      <c r="C5472" s="319" t="s">
        <v>9920</v>
      </c>
    </row>
    <row r="5473" spans="1:3" ht="14.25" customHeight="1" x14ac:dyDescent="0.25">
      <c r="A5473" s="319">
        <v>10564</v>
      </c>
      <c r="B5473" s="319" t="s">
        <v>6101</v>
      </c>
      <c r="C5473" s="319" t="s">
        <v>9092</v>
      </c>
    </row>
    <row r="5474" spans="1:3" ht="14.25" customHeight="1" x14ac:dyDescent="0.25">
      <c r="A5474" s="319">
        <v>10565</v>
      </c>
      <c r="B5474" s="319" t="s">
        <v>6102</v>
      </c>
      <c r="C5474" s="319" t="s">
        <v>9087</v>
      </c>
    </row>
    <row r="5475" spans="1:3" ht="14.25" customHeight="1" x14ac:dyDescent="0.25">
      <c r="A5475" s="319">
        <v>10566</v>
      </c>
      <c r="B5475" s="319" t="s">
        <v>6103</v>
      </c>
      <c r="C5475" s="319" t="s">
        <v>9092</v>
      </c>
    </row>
    <row r="5476" spans="1:3" ht="14.25" customHeight="1" x14ac:dyDescent="0.25">
      <c r="A5476" s="319">
        <v>10567</v>
      </c>
      <c r="B5476" s="319" t="s">
        <v>6104</v>
      </c>
      <c r="C5476" s="319" t="s">
        <v>9081</v>
      </c>
    </row>
    <row r="5477" spans="1:3" ht="14.25" customHeight="1" x14ac:dyDescent="0.25">
      <c r="A5477" s="319">
        <v>10568</v>
      </c>
      <c r="B5477" s="319" t="s">
        <v>6105</v>
      </c>
      <c r="C5477" s="319" t="s">
        <v>9092</v>
      </c>
    </row>
    <row r="5478" spans="1:3" ht="14.25" customHeight="1" x14ac:dyDescent="0.25">
      <c r="A5478" s="319">
        <v>10569</v>
      </c>
      <c r="B5478" s="319" t="s">
        <v>6106</v>
      </c>
      <c r="C5478" s="319" t="s">
        <v>9092</v>
      </c>
    </row>
    <row r="5479" spans="1:3" ht="14.25" customHeight="1" x14ac:dyDescent="0.25">
      <c r="A5479" s="319">
        <v>10570</v>
      </c>
      <c r="B5479" s="319" t="s">
        <v>6107</v>
      </c>
      <c r="C5479" s="319" t="s">
        <v>9090</v>
      </c>
    </row>
    <row r="5480" spans="1:3" ht="14.25" customHeight="1" x14ac:dyDescent="0.25">
      <c r="A5480" s="319">
        <v>10571</v>
      </c>
      <c r="B5480" s="319" t="s">
        <v>10469</v>
      </c>
      <c r="C5480" s="319" t="s">
        <v>9920</v>
      </c>
    </row>
    <row r="5481" spans="1:3" ht="14.25" customHeight="1" x14ac:dyDescent="0.25">
      <c r="A5481" s="319">
        <v>10572</v>
      </c>
      <c r="B5481" s="319" t="s">
        <v>6108</v>
      </c>
      <c r="C5481" s="319" t="s">
        <v>9092</v>
      </c>
    </row>
    <row r="5482" spans="1:3" ht="14.25" customHeight="1" x14ac:dyDescent="0.25">
      <c r="A5482" s="319">
        <v>10573</v>
      </c>
      <c r="B5482" s="319" t="s">
        <v>6109</v>
      </c>
      <c r="C5482" s="319" t="s">
        <v>9081</v>
      </c>
    </row>
    <row r="5483" spans="1:3" ht="14.25" customHeight="1" x14ac:dyDescent="0.25">
      <c r="A5483" s="319">
        <v>10574</v>
      </c>
      <c r="B5483" s="319" t="s">
        <v>6110</v>
      </c>
      <c r="C5483" s="319" t="s">
        <v>9090</v>
      </c>
    </row>
    <row r="5484" spans="1:3" ht="14.25" customHeight="1" x14ac:dyDescent="0.25">
      <c r="A5484" s="319">
        <v>10575</v>
      </c>
      <c r="B5484" s="319" t="s">
        <v>6111</v>
      </c>
      <c r="C5484" s="319" t="s">
        <v>9084</v>
      </c>
    </row>
    <row r="5485" spans="1:3" ht="14.25" customHeight="1" x14ac:dyDescent="0.25">
      <c r="A5485" s="319">
        <v>10576</v>
      </c>
      <c r="B5485" s="319" t="s">
        <v>9571</v>
      </c>
      <c r="C5485" s="319" t="s">
        <v>9092</v>
      </c>
    </row>
    <row r="5486" spans="1:3" ht="14.25" customHeight="1" x14ac:dyDescent="0.25">
      <c r="A5486" s="319">
        <v>10577</v>
      </c>
      <c r="B5486" s="319" t="s">
        <v>6112</v>
      </c>
      <c r="C5486" s="319" t="s">
        <v>9092</v>
      </c>
    </row>
    <row r="5487" spans="1:3" ht="14.25" customHeight="1" x14ac:dyDescent="0.25">
      <c r="A5487" s="319">
        <v>10578</v>
      </c>
      <c r="B5487" s="319" t="s">
        <v>6113</v>
      </c>
      <c r="C5487" s="319" t="s">
        <v>9090</v>
      </c>
    </row>
    <row r="5488" spans="1:3" ht="14.25" customHeight="1" x14ac:dyDescent="0.25">
      <c r="A5488" s="319">
        <v>10579</v>
      </c>
      <c r="B5488" s="319" t="s">
        <v>6114</v>
      </c>
      <c r="C5488" s="319" t="s">
        <v>9092</v>
      </c>
    </row>
    <row r="5489" spans="1:3" ht="14.25" customHeight="1" x14ac:dyDescent="0.25">
      <c r="A5489" s="319">
        <v>10580</v>
      </c>
      <c r="B5489" s="319" t="s">
        <v>9572</v>
      </c>
      <c r="C5489" s="319" t="s">
        <v>9092</v>
      </c>
    </row>
    <row r="5490" spans="1:3" ht="14.25" customHeight="1" x14ac:dyDescent="0.25">
      <c r="A5490" s="319">
        <v>10581</v>
      </c>
      <c r="B5490" s="319" t="s">
        <v>6115</v>
      </c>
      <c r="C5490" s="319" t="s">
        <v>9090</v>
      </c>
    </row>
    <row r="5491" spans="1:3" ht="14.25" customHeight="1" x14ac:dyDescent="0.25">
      <c r="A5491" s="319">
        <v>10582</v>
      </c>
      <c r="B5491" s="319" t="s">
        <v>6116</v>
      </c>
      <c r="C5491" s="319" t="s">
        <v>9092</v>
      </c>
    </row>
    <row r="5492" spans="1:3" ht="14.25" customHeight="1" x14ac:dyDescent="0.25">
      <c r="A5492" s="319">
        <v>10584</v>
      </c>
      <c r="B5492" s="319" t="s">
        <v>6117</v>
      </c>
      <c r="C5492" s="319" t="s">
        <v>9081</v>
      </c>
    </row>
    <row r="5493" spans="1:3" ht="14.25" customHeight="1" x14ac:dyDescent="0.25">
      <c r="A5493" s="319">
        <v>10585</v>
      </c>
      <c r="B5493" s="319" t="s">
        <v>5604</v>
      </c>
      <c r="C5493" s="319" t="s">
        <v>9092</v>
      </c>
    </row>
    <row r="5494" spans="1:3" ht="14.25" customHeight="1" x14ac:dyDescent="0.25">
      <c r="A5494" s="319">
        <v>10586</v>
      </c>
      <c r="B5494" s="319" t="s">
        <v>10470</v>
      </c>
      <c r="C5494" s="319" t="s">
        <v>9920</v>
      </c>
    </row>
    <row r="5495" spans="1:3" ht="14.25" customHeight="1" x14ac:dyDescent="0.25">
      <c r="A5495" s="319">
        <v>10587</v>
      </c>
      <c r="B5495" s="319" t="s">
        <v>6118</v>
      </c>
      <c r="C5495" s="319" t="s">
        <v>9092</v>
      </c>
    </row>
    <row r="5496" spans="1:3" ht="14.25" customHeight="1" x14ac:dyDescent="0.25">
      <c r="A5496" s="319">
        <v>10588</v>
      </c>
      <c r="B5496" s="319" t="s">
        <v>10471</v>
      </c>
      <c r="C5496" s="319" t="s">
        <v>9920</v>
      </c>
    </row>
    <row r="5497" spans="1:3" ht="14.25" customHeight="1" x14ac:dyDescent="0.25">
      <c r="A5497" s="319">
        <v>10589</v>
      </c>
      <c r="B5497" s="319" t="s">
        <v>6119</v>
      </c>
      <c r="C5497" s="319" t="s">
        <v>9090</v>
      </c>
    </row>
    <row r="5498" spans="1:3" ht="14.25" customHeight="1" x14ac:dyDescent="0.25">
      <c r="A5498" s="319">
        <v>10590</v>
      </c>
      <c r="B5498" s="319" t="s">
        <v>6120</v>
      </c>
      <c r="C5498" s="319" t="s">
        <v>9092</v>
      </c>
    </row>
    <row r="5499" spans="1:3" ht="14.25" customHeight="1" x14ac:dyDescent="0.25">
      <c r="A5499" s="319">
        <v>10591</v>
      </c>
      <c r="B5499" s="319" t="s">
        <v>6121</v>
      </c>
      <c r="C5499" s="319" t="s">
        <v>9092</v>
      </c>
    </row>
    <row r="5500" spans="1:3" ht="14.25" customHeight="1" x14ac:dyDescent="0.25">
      <c r="A5500" s="319">
        <v>10592</v>
      </c>
      <c r="B5500" s="319" t="s">
        <v>6122</v>
      </c>
      <c r="C5500" s="319" t="s">
        <v>9091</v>
      </c>
    </row>
    <row r="5501" spans="1:3" ht="14.25" customHeight="1" x14ac:dyDescent="0.25">
      <c r="A5501" s="319">
        <v>10593</v>
      </c>
      <c r="B5501" s="319" t="s">
        <v>6123</v>
      </c>
      <c r="C5501" s="319" t="s">
        <v>9092</v>
      </c>
    </row>
    <row r="5502" spans="1:3" ht="14.25" customHeight="1" x14ac:dyDescent="0.25">
      <c r="A5502" s="319">
        <v>10594</v>
      </c>
      <c r="B5502" s="319" t="s">
        <v>6124</v>
      </c>
      <c r="C5502" s="319" t="s">
        <v>9090</v>
      </c>
    </row>
    <row r="5503" spans="1:3" ht="14.25" customHeight="1" x14ac:dyDescent="0.25">
      <c r="A5503" s="319">
        <v>10595</v>
      </c>
      <c r="B5503" s="319" t="s">
        <v>10472</v>
      </c>
      <c r="C5503" s="319" t="s">
        <v>9920</v>
      </c>
    </row>
    <row r="5504" spans="1:3" ht="14.25" customHeight="1" x14ac:dyDescent="0.25">
      <c r="A5504" s="319">
        <v>10596</v>
      </c>
      <c r="B5504" s="319" t="s">
        <v>10473</v>
      </c>
      <c r="C5504" s="319" t="s">
        <v>9920</v>
      </c>
    </row>
    <row r="5505" spans="1:3" ht="14.25" customHeight="1" x14ac:dyDescent="0.25">
      <c r="A5505" s="319">
        <v>10597</v>
      </c>
      <c r="B5505" s="319" t="s">
        <v>6125</v>
      </c>
      <c r="C5505" s="319" t="s">
        <v>9090</v>
      </c>
    </row>
    <row r="5506" spans="1:3" ht="14.25" customHeight="1" x14ac:dyDescent="0.25">
      <c r="A5506" s="319">
        <v>10598</v>
      </c>
      <c r="B5506" s="319" t="s">
        <v>4599</v>
      </c>
      <c r="C5506" s="319" t="s">
        <v>9091</v>
      </c>
    </row>
    <row r="5507" spans="1:3" ht="14.25" customHeight="1" x14ac:dyDescent="0.25">
      <c r="A5507" s="319">
        <v>10599</v>
      </c>
      <c r="B5507" s="319" t="s">
        <v>6126</v>
      </c>
      <c r="C5507" s="319" t="s">
        <v>9090</v>
      </c>
    </row>
    <row r="5508" spans="1:3" ht="14.25" customHeight="1" x14ac:dyDescent="0.25">
      <c r="A5508" s="319">
        <v>10600</v>
      </c>
      <c r="B5508" s="319" t="s">
        <v>6127</v>
      </c>
      <c r="C5508" s="319" t="s">
        <v>9092</v>
      </c>
    </row>
    <row r="5509" spans="1:3" ht="14.25" customHeight="1" x14ac:dyDescent="0.25">
      <c r="A5509" s="319">
        <v>10601</v>
      </c>
      <c r="B5509" s="319" t="s">
        <v>6128</v>
      </c>
      <c r="C5509" s="319" t="s">
        <v>9092</v>
      </c>
    </row>
    <row r="5510" spans="1:3" ht="14.25" customHeight="1" x14ac:dyDescent="0.25">
      <c r="A5510" s="319">
        <v>10602</v>
      </c>
      <c r="B5510" s="319" t="s">
        <v>3855</v>
      </c>
      <c r="C5510" s="319" t="s">
        <v>9920</v>
      </c>
    </row>
    <row r="5511" spans="1:3" ht="14.25" customHeight="1" x14ac:dyDescent="0.25">
      <c r="A5511" s="319">
        <v>10603</v>
      </c>
      <c r="B5511" s="319" t="s">
        <v>6129</v>
      </c>
      <c r="C5511" s="319" t="s">
        <v>9092</v>
      </c>
    </row>
    <row r="5512" spans="1:3" ht="14.25" customHeight="1" x14ac:dyDescent="0.25">
      <c r="A5512" s="319">
        <v>10604</v>
      </c>
      <c r="B5512" s="319" t="s">
        <v>10474</v>
      </c>
      <c r="C5512" s="319" t="s">
        <v>9920</v>
      </c>
    </row>
    <row r="5513" spans="1:3" ht="14.25" customHeight="1" x14ac:dyDescent="0.25">
      <c r="A5513" s="319">
        <v>10605</v>
      </c>
      <c r="B5513" s="319" t="s">
        <v>6130</v>
      </c>
      <c r="C5513" s="319" t="s">
        <v>9092</v>
      </c>
    </row>
    <row r="5514" spans="1:3" ht="14.25" customHeight="1" x14ac:dyDescent="0.25">
      <c r="A5514" s="319">
        <v>10606</v>
      </c>
      <c r="B5514" s="319" t="s">
        <v>4215</v>
      </c>
      <c r="C5514" s="319" t="s">
        <v>9091</v>
      </c>
    </row>
    <row r="5515" spans="1:3" ht="14.25" customHeight="1" x14ac:dyDescent="0.25">
      <c r="A5515" s="319">
        <v>10607</v>
      </c>
      <c r="B5515" s="319" t="s">
        <v>6131</v>
      </c>
      <c r="C5515" s="319" t="s">
        <v>9092</v>
      </c>
    </row>
    <row r="5516" spans="1:3" ht="14.25" customHeight="1" x14ac:dyDescent="0.25">
      <c r="A5516" s="319">
        <v>10608</v>
      </c>
      <c r="B5516" s="319" t="s">
        <v>4893</v>
      </c>
      <c r="C5516" s="319" t="s">
        <v>9092</v>
      </c>
    </row>
    <row r="5517" spans="1:3" ht="14.25" customHeight="1" x14ac:dyDescent="0.25">
      <c r="A5517" s="319">
        <v>10609</v>
      </c>
      <c r="B5517" s="319" t="s">
        <v>6132</v>
      </c>
      <c r="C5517" s="319" t="s">
        <v>9092</v>
      </c>
    </row>
    <row r="5518" spans="1:3" ht="14.25" customHeight="1" x14ac:dyDescent="0.25">
      <c r="A5518" s="319">
        <v>10610</v>
      </c>
      <c r="B5518" s="319" t="s">
        <v>4660</v>
      </c>
      <c r="C5518" s="319" t="s">
        <v>9091</v>
      </c>
    </row>
    <row r="5519" spans="1:3" ht="14.25" customHeight="1" x14ac:dyDescent="0.25">
      <c r="A5519" s="319">
        <v>10611</v>
      </c>
      <c r="B5519" s="319" t="s">
        <v>10475</v>
      </c>
      <c r="C5519" s="319" t="s">
        <v>9920</v>
      </c>
    </row>
    <row r="5520" spans="1:3" ht="14.25" customHeight="1" x14ac:dyDescent="0.25">
      <c r="A5520" s="319">
        <v>10612</v>
      </c>
      <c r="B5520" s="319" t="s">
        <v>5868</v>
      </c>
      <c r="C5520" s="319" t="s">
        <v>9090</v>
      </c>
    </row>
    <row r="5521" spans="1:3" ht="14.25" customHeight="1" x14ac:dyDescent="0.25">
      <c r="A5521" s="319">
        <v>10613</v>
      </c>
      <c r="B5521" s="319" t="s">
        <v>6133</v>
      </c>
      <c r="C5521" s="319" t="s">
        <v>9092</v>
      </c>
    </row>
    <row r="5522" spans="1:3" ht="14.25" customHeight="1" x14ac:dyDescent="0.25">
      <c r="A5522" s="319">
        <v>10614</v>
      </c>
      <c r="B5522" s="319" t="s">
        <v>6134</v>
      </c>
      <c r="C5522" s="319" t="s">
        <v>9092</v>
      </c>
    </row>
    <row r="5523" spans="1:3" ht="14.25" customHeight="1" x14ac:dyDescent="0.25">
      <c r="A5523" s="319">
        <v>10615</v>
      </c>
      <c r="B5523" s="319" t="s">
        <v>6135</v>
      </c>
      <c r="C5523" s="319" t="s">
        <v>9091</v>
      </c>
    </row>
    <row r="5524" spans="1:3" ht="14.25" customHeight="1" x14ac:dyDescent="0.25">
      <c r="A5524" s="319">
        <v>10616</v>
      </c>
      <c r="B5524" s="319" t="s">
        <v>6136</v>
      </c>
      <c r="C5524" s="319" t="s">
        <v>9092</v>
      </c>
    </row>
    <row r="5525" spans="1:3" ht="14.25" customHeight="1" x14ac:dyDescent="0.25">
      <c r="A5525" s="319">
        <v>10617</v>
      </c>
      <c r="B5525" s="319" t="s">
        <v>6137</v>
      </c>
      <c r="C5525" s="319" t="s">
        <v>9092</v>
      </c>
    </row>
    <row r="5526" spans="1:3" ht="14.25" customHeight="1" x14ac:dyDescent="0.25">
      <c r="A5526" s="319">
        <v>10618</v>
      </c>
      <c r="B5526" s="319" t="s">
        <v>6138</v>
      </c>
      <c r="C5526" s="319" t="s">
        <v>9081</v>
      </c>
    </row>
    <row r="5527" spans="1:3" ht="14.25" customHeight="1" x14ac:dyDescent="0.25">
      <c r="A5527" s="319">
        <v>10619</v>
      </c>
      <c r="B5527" s="319" t="s">
        <v>10476</v>
      </c>
      <c r="C5527" s="319" t="s">
        <v>9920</v>
      </c>
    </row>
    <row r="5528" spans="1:3" ht="14.25" customHeight="1" x14ac:dyDescent="0.25">
      <c r="A5528" s="319">
        <v>10620</v>
      </c>
      <c r="B5528" s="319" t="s">
        <v>6139</v>
      </c>
      <c r="C5528" s="319" t="s">
        <v>9092</v>
      </c>
    </row>
    <row r="5529" spans="1:3" ht="14.25" customHeight="1" x14ac:dyDescent="0.25">
      <c r="A5529" s="319">
        <v>10621</v>
      </c>
      <c r="B5529" s="319" t="s">
        <v>6140</v>
      </c>
      <c r="C5529" s="319" t="s">
        <v>9092</v>
      </c>
    </row>
    <row r="5530" spans="1:3" ht="14.25" customHeight="1" x14ac:dyDescent="0.25">
      <c r="A5530" s="319">
        <v>10622</v>
      </c>
      <c r="B5530" s="319" t="s">
        <v>6141</v>
      </c>
      <c r="C5530" s="319" t="s">
        <v>9081</v>
      </c>
    </row>
    <row r="5531" spans="1:3" ht="14.25" customHeight="1" x14ac:dyDescent="0.25">
      <c r="A5531" s="319">
        <v>10623</v>
      </c>
      <c r="B5531" s="319" t="s">
        <v>6142</v>
      </c>
      <c r="C5531" s="319" t="s">
        <v>9090</v>
      </c>
    </row>
    <row r="5532" spans="1:3" ht="14.25" customHeight="1" x14ac:dyDescent="0.25">
      <c r="A5532" s="319">
        <v>10624</v>
      </c>
      <c r="B5532" s="319" t="s">
        <v>5092</v>
      </c>
      <c r="C5532" s="319" t="s">
        <v>9091</v>
      </c>
    </row>
    <row r="5533" spans="1:3" ht="14.25" customHeight="1" x14ac:dyDescent="0.25">
      <c r="A5533" s="319">
        <v>10625</v>
      </c>
      <c r="B5533" s="319" t="s">
        <v>10477</v>
      </c>
      <c r="C5533" s="319" t="s">
        <v>9920</v>
      </c>
    </row>
    <row r="5534" spans="1:3" ht="14.25" customHeight="1" x14ac:dyDescent="0.25">
      <c r="A5534" s="319">
        <v>10626</v>
      </c>
      <c r="B5534" s="319" t="s">
        <v>6143</v>
      </c>
      <c r="C5534" s="319" t="s">
        <v>9092</v>
      </c>
    </row>
    <row r="5535" spans="1:3" ht="14.25" customHeight="1" x14ac:dyDescent="0.25">
      <c r="A5535" s="319">
        <v>10627</v>
      </c>
      <c r="B5535" s="319" t="s">
        <v>10478</v>
      </c>
      <c r="C5535" s="319" t="s">
        <v>9920</v>
      </c>
    </row>
    <row r="5536" spans="1:3" ht="14.25" customHeight="1" x14ac:dyDescent="0.25">
      <c r="A5536" s="319">
        <v>10628</v>
      </c>
      <c r="B5536" s="319" t="s">
        <v>6144</v>
      </c>
      <c r="C5536" s="319" t="s">
        <v>9092</v>
      </c>
    </row>
    <row r="5537" spans="1:3" ht="14.25" customHeight="1" x14ac:dyDescent="0.25">
      <c r="A5537" s="319">
        <v>10629</v>
      </c>
      <c r="B5537" s="319" t="s">
        <v>5742</v>
      </c>
      <c r="C5537" s="319" t="s">
        <v>9920</v>
      </c>
    </row>
    <row r="5538" spans="1:3" ht="14.25" customHeight="1" x14ac:dyDescent="0.25">
      <c r="A5538" s="319">
        <v>10630</v>
      </c>
      <c r="B5538" s="319" t="s">
        <v>6145</v>
      </c>
      <c r="C5538" s="319" t="s">
        <v>9087</v>
      </c>
    </row>
    <row r="5539" spans="1:3" ht="14.25" customHeight="1" x14ac:dyDescent="0.25">
      <c r="A5539" s="319">
        <v>10631</v>
      </c>
      <c r="B5539" s="319" t="s">
        <v>6146</v>
      </c>
      <c r="C5539" s="319" t="s">
        <v>9090</v>
      </c>
    </row>
    <row r="5540" spans="1:3" ht="14.25" customHeight="1" x14ac:dyDescent="0.25">
      <c r="A5540" s="319">
        <v>10632</v>
      </c>
      <c r="B5540" s="319" t="s">
        <v>6147</v>
      </c>
      <c r="C5540" s="319" t="s">
        <v>9092</v>
      </c>
    </row>
    <row r="5541" spans="1:3" ht="14.25" customHeight="1" x14ac:dyDescent="0.25">
      <c r="A5541" s="319">
        <v>10633</v>
      </c>
      <c r="B5541" s="319" t="s">
        <v>6148</v>
      </c>
      <c r="C5541" s="319" t="s">
        <v>9091</v>
      </c>
    </row>
    <row r="5542" spans="1:3" ht="14.25" customHeight="1" x14ac:dyDescent="0.25">
      <c r="A5542" s="319">
        <v>10634</v>
      </c>
      <c r="B5542" s="319" t="s">
        <v>6149</v>
      </c>
      <c r="C5542" s="319" t="s">
        <v>9090</v>
      </c>
    </row>
    <row r="5543" spans="1:3" ht="14.25" customHeight="1" x14ac:dyDescent="0.25">
      <c r="A5543" s="319">
        <v>10635</v>
      </c>
      <c r="B5543" s="319" t="s">
        <v>3903</v>
      </c>
      <c r="C5543" s="319" t="s">
        <v>9091</v>
      </c>
    </row>
    <row r="5544" spans="1:3" ht="14.25" customHeight="1" x14ac:dyDescent="0.25">
      <c r="A5544" s="319">
        <v>10636</v>
      </c>
      <c r="B5544" s="319" t="s">
        <v>6150</v>
      </c>
      <c r="C5544" s="319" t="s">
        <v>9091</v>
      </c>
    </row>
    <row r="5545" spans="1:3" ht="14.25" customHeight="1" x14ac:dyDescent="0.25">
      <c r="A5545" s="319">
        <v>10637</v>
      </c>
      <c r="B5545" s="319" t="s">
        <v>4387</v>
      </c>
      <c r="C5545" s="319" t="s">
        <v>9091</v>
      </c>
    </row>
    <row r="5546" spans="1:3" ht="14.25" customHeight="1" x14ac:dyDescent="0.25">
      <c r="A5546" s="319">
        <v>10638</v>
      </c>
      <c r="B5546" s="319" t="s">
        <v>10479</v>
      </c>
      <c r="C5546" s="319" t="s">
        <v>9920</v>
      </c>
    </row>
    <row r="5547" spans="1:3" ht="14.25" customHeight="1" x14ac:dyDescent="0.25">
      <c r="A5547" s="319">
        <v>10639</v>
      </c>
      <c r="B5547" s="319" t="s">
        <v>6151</v>
      </c>
      <c r="C5547" s="319" t="s">
        <v>9084</v>
      </c>
    </row>
    <row r="5548" spans="1:3" ht="14.25" customHeight="1" x14ac:dyDescent="0.25">
      <c r="A5548" s="319">
        <v>10640</v>
      </c>
      <c r="B5548" s="319" t="s">
        <v>5860</v>
      </c>
      <c r="C5548" s="319" t="s">
        <v>9092</v>
      </c>
    </row>
    <row r="5549" spans="1:3" ht="14.25" customHeight="1" x14ac:dyDescent="0.25">
      <c r="A5549" s="319">
        <v>10641</v>
      </c>
      <c r="B5549" s="319" t="s">
        <v>6152</v>
      </c>
      <c r="C5549" s="319" t="s">
        <v>9092</v>
      </c>
    </row>
    <row r="5550" spans="1:3" ht="14.25" customHeight="1" x14ac:dyDescent="0.25">
      <c r="A5550" s="319">
        <v>10642</v>
      </c>
      <c r="B5550" s="319" t="s">
        <v>6153</v>
      </c>
      <c r="C5550" s="319" t="s">
        <v>9092</v>
      </c>
    </row>
    <row r="5551" spans="1:3" ht="14.25" customHeight="1" x14ac:dyDescent="0.25">
      <c r="A5551" s="319">
        <v>10643</v>
      </c>
      <c r="B5551" s="319" t="s">
        <v>6154</v>
      </c>
      <c r="C5551" s="319" t="s">
        <v>9090</v>
      </c>
    </row>
    <row r="5552" spans="1:3" ht="14.25" customHeight="1" x14ac:dyDescent="0.25">
      <c r="A5552" s="319">
        <v>10644</v>
      </c>
      <c r="B5552" s="319" t="s">
        <v>6155</v>
      </c>
      <c r="C5552" s="319" t="s">
        <v>9087</v>
      </c>
    </row>
    <row r="5553" spans="1:3" ht="14.25" customHeight="1" x14ac:dyDescent="0.25">
      <c r="A5553" s="319">
        <v>10645</v>
      </c>
      <c r="B5553" s="319" t="s">
        <v>6156</v>
      </c>
      <c r="C5553" s="319" t="s">
        <v>9087</v>
      </c>
    </row>
    <row r="5554" spans="1:3" ht="14.25" customHeight="1" x14ac:dyDescent="0.25">
      <c r="A5554" s="319">
        <v>10646</v>
      </c>
      <c r="B5554" s="319" t="s">
        <v>5801</v>
      </c>
      <c r="C5554" s="319" t="s">
        <v>9092</v>
      </c>
    </row>
    <row r="5555" spans="1:3" ht="14.25" customHeight="1" x14ac:dyDescent="0.25">
      <c r="A5555" s="319">
        <v>10647</v>
      </c>
      <c r="B5555" s="319" t="s">
        <v>6157</v>
      </c>
      <c r="C5555" s="319" t="s">
        <v>9090</v>
      </c>
    </row>
    <row r="5556" spans="1:3" ht="14.25" customHeight="1" x14ac:dyDescent="0.25">
      <c r="A5556" s="319">
        <v>10648</v>
      </c>
      <c r="B5556" s="319" t="s">
        <v>10480</v>
      </c>
      <c r="C5556" s="319" t="s">
        <v>9920</v>
      </c>
    </row>
    <row r="5557" spans="1:3" ht="14.25" customHeight="1" x14ac:dyDescent="0.25">
      <c r="A5557" s="319">
        <v>10649</v>
      </c>
      <c r="B5557" s="319" t="s">
        <v>6158</v>
      </c>
      <c r="C5557" s="319" t="s">
        <v>9087</v>
      </c>
    </row>
    <row r="5558" spans="1:3" ht="14.25" customHeight="1" x14ac:dyDescent="0.25">
      <c r="A5558" s="319">
        <v>10650</v>
      </c>
      <c r="B5558" s="319" t="s">
        <v>10481</v>
      </c>
      <c r="C5558" s="319" t="s">
        <v>9920</v>
      </c>
    </row>
    <row r="5559" spans="1:3" ht="14.25" customHeight="1" x14ac:dyDescent="0.25">
      <c r="A5559" s="319">
        <v>10651</v>
      </c>
      <c r="B5559" s="319" t="s">
        <v>5435</v>
      </c>
      <c r="C5559" s="319" t="s">
        <v>9090</v>
      </c>
    </row>
    <row r="5560" spans="1:3" ht="14.25" customHeight="1" x14ac:dyDescent="0.25">
      <c r="A5560" s="319">
        <v>10652</v>
      </c>
      <c r="B5560" s="319" t="s">
        <v>6159</v>
      </c>
      <c r="C5560" s="319" t="s">
        <v>9092</v>
      </c>
    </row>
    <row r="5561" spans="1:3" ht="14.25" customHeight="1" x14ac:dyDescent="0.25">
      <c r="A5561" s="319">
        <v>10653</v>
      </c>
      <c r="B5561" s="319" t="s">
        <v>6160</v>
      </c>
      <c r="C5561" s="319" t="s">
        <v>9092</v>
      </c>
    </row>
    <row r="5562" spans="1:3" ht="14.25" customHeight="1" x14ac:dyDescent="0.25">
      <c r="A5562" s="319">
        <v>10654</v>
      </c>
      <c r="B5562" s="319" t="s">
        <v>6160</v>
      </c>
      <c r="C5562" s="319" t="s">
        <v>9920</v>
      </c>
    </row>
    <row r="5563" spans="1:3" ht="14.25" customHeight="1" x14ac:dyDescent="0.25">
      <c r="A5563" s="319">
        <v>10655</v>
      </c>
      <c r="B5563" s="319" t="s">
        <v>1665</v>
      </c>
      <c r="C5563" s="319" t="s">
        <v>9920</v>
      </c>
    </row>
    <row r="5564" spans="1:3" ht="14.25" customHeight="1" x14ac:dyDescent="0.25">
      <c r="A5564" s="319">
        <v>10656</v>
      </c>
      <c r="B5564" s="319" t="s">
        <v>6161</v>
      </c>
      <c r="C5564" s="319" t="s">
        <v>9092</v>
      </c>
    </row>
    <row r="5565" spans="1:3" ht="14.25" customHeight="1" x14ac:dyDescent="0.25">
      <c r="A5565" s="319">
        <v>10657</v>
      </c>
      <c r="B5565" s="319" t="s">
        <v>4364</v>
      </c>
      <c r="C5565" s="319" t="s">
        <v>9091</v>
      </c>
    </row>
    <row r="5566" spans="1:3" ht="14.25" customHeight="1" x14ac:dyDescent="0.25">
      <c r="A5566" s="319">
        <v>10658</v>
      </c>
      <c r="B5566" s="319" t="s">
        <v>5646</v>
      </c>
      <c r="C5566" s="319" t="s">
        <v>9092</v>
      </c>
    </row>
    <row r="5567" spans="1:3" ht="14.25" customHeight="1" x14ac:dyDescent="0.25">
      <c r="A5567" s="319">
        <v>10659</v>
      </c>
      <c r="B5567" s="319" t="s">
        <v>10482</v>
      </c>
      <c r="C5567" s="319" t="s">
        <v>9920</v>
      </c>
    </row>
    <row r="5568" spans="1:3" ht="14.25" customHeight="1" x14ac:dyDescent="0.25">
      <c r="A5568" s="319">
        <v>10660</v>
      </c>
      <c r="B5568" s="319" t="s">
        <v>10483</v>
      </c>
      <c r="C5568" s="319" t="s">
        <v>9920</v>
      </c>
    </row>
    <row r="5569" spans="1:3" ht="14.25" customHeight="1" x14ac:dyDescent="0.25">
      <c r="A5569" s="319">
        <v>10661</v>
      </c>
      <c r="B5569" s="319" t="s">
        <v>3932</v>
      </c>
      <c r="C5569" s="319" t="s">
        <v>9100</v>
      </c>
    </row>
    <row r="5570" spans="1:3" ht="14.25" customHeight="1" x14ac:dyDescent="0.25">
      <c r="A5570" s="319">
        <v>10662</v>
      </c>
      <c r="B5570" s="319" t="s">
        <v>3932</v>
      </c>
      <c r="C5570" s="319" t="s">
        <v>9100</v>
      </c>
    </row>
    <row r="5571" spans="1:3" ht="14.25" customHeight="1" x14ac:dyDescent="0.25">
      <c r="A5571" s="319">
        <v>10663</v>
      </c>
      <c r="B5571" s="319" t="s">
        <v>3932</v>
      </c>
      <c r="C5571" s="319" t="s">
        <v>9100</v>
      </c>
    </row>
    <row r="5572" spans="1:3" ht="14.25" customHeight="1" x14ac:dyDescent="0.25">
      <c r="A5572" s="319">
        <v>10664</v>
      </c>
      <c r="B5572" s="319" t="s">
        <v>3932</v>
      </c>
      <c r="C5572" s="319" t="s">
        <v>9100</v>
      </c>
    </row>
    <row r="5573" spans="1:3" ht="14.25" customHeight="1" x14ac:dyDescent="0.25">
      <c r="A5573" s="319">
        <v>10665</v>
      </c>
      <c r="B5573" s="319" t="s">
        <v>3932</v>
      </c>
      <c r="C5573" s="319" t="s">
        <v>9100</v>
      </c>
    </row>
    <row r="5574" spans="1:3" ht="14.25" customHeight="1" x14ac:dyDescent="0.25">
      <c r="A5574" s="319">
        <v>10666</v>
      </c>
      <c r="B5574" s="319" t="s">
        <v>3932</v>
      </c>
      <c r="C5574" s="319" t="s">
        <v>9100</v>
      </c>
    </row>
    <row r="5575" spans="1:3" ht="14.25" customHeight="1" x14ac:dyDescent="0.25">
      <c r="A5575" s="319">
        <v>10667</v>
      </c>
      <c r="B5575" s="319" t="s">
        <v>3932</v>
      </c>
      <c r="C5575" s="319" t="s">
        <v>9100</v>
      </c>
    </row>
    <row r="5576" spans="1:3" ht="14.25" customHeight="1" x14ac:dyDescent="0.25">
      <c r="A5576" s="319">
        <v>10668</v>
      </c>
      <c r="B5576" s="319" t="s">
        <v>3932</v>
      </c>
      <c r="C5576" s="319" t="s">
        <v>9100</v>
      </c>
    </row>
    <row r="5577" spans="1:3" ht="14.25" customHeight="1" x14ac:dyDescent="0.25">
      <c r="A5577" s="319">
        <v>10669</v>
      </c>
      <c r="B5577" s="319" t="s">
        <v>3932</v>
      </c>
      <c r="C5577" s="319" t="s">
        <v>9100</v>
      </c>
    </row>
    <row r="5578" spans="1:3" ht="14.25" customHeight="1" x14ac:dyDescent="0.25">
      <c r="A5578" s="319">
        <v>10670</v>
      </c>
      <c r="B5578" s="319" t="s">
        <v>3932</v>
      </c>
      <c r="C5578" s="319" t="s">
        <v>9100</v>
      </c>
    </row>
    <row r="5579" spans="1:3" ht="14.25" customHeight="1" x14ac:dyDescent="0.25">
      <c r="A5579" s="319">
        <v>10671</v>
      </c>
      <c r="B5579" s="319" t="s">
        <v>3932</v>
      </c>
      <c r="C5579" s="319" t="s">
        <v>9100</v>
      </c>
    </row>
    <row r="5580" spans="1:3" ht="14.25" customHeight="1" x14ac:dyDescent="0.25">
      <c r="A5580" s="319">
        <v>10672</v>
      </c>
      <c r="B5580" s="319" t="s">
        <v>6061</v>
      </c>
      <c r="C5580" s="319" t="s">
        <v>9089</v>
      </c>
    </row>
    <row r="5581" spans="1:3" ht="14.25" customHeight="1" x14ac:dyDescent="0.25">
      <c r="A5581" s="319">
        <v>10673</v>
      </c>
      <c r="B5581" s="319" t="s">
        <v>6162</v>
      </c>
      <c r="C5581" s="319" t="s">
        <v>9092</v>
      </c>
    </row>
    <row r="5582" spans="1:3" ht="14.25" customHeight="1" x14ac:dyDescent="0.25">
      <c r="A5582" s="319">
        <v>10674</v>
      </c>
      <c r="B5582" s="319" t="s">
        <v>6163</v>
      </c>
      <c r="C5582" s="319" t="s">
        <v>9090</v>
      </c>
    </row>
    <row r="5583" spans="1:3" ht="14.25" customHeight="1" x14ac:dyDescent="0.25">
      <c r="A5583" s="319">
        <v>10675</v>
      </c>
      <c r="B5583" s="319" t="s">
        <v>6164</v>
      </c>
      <c r="C5583" s="319" t="s">
        <v>9092</v>
      </c>
    </row>
    <row r="5584" spans="1:3" ht="14.25" customHeight="1" x14ac:dyDescent="0.25">
      <c r="A5584" s="319">
        <v>10676</v>
      </c>
      <c r="B5584" s="319" t="s">
        <v>6165</v>
      </c>
      <c r="C5584" s="319" t="s">
        <v>9087</v>
      </c>
    </row>
    <row r="5585" spans="1:3" ht="14.25" customHeight="1" x14ac:dyDescent="0.25">
      <c r="A5585" s="319">
        <v>10677</v>
      </c>
      <c r="B5585" s="319" t="s">
        <v>6166</v>
      </c>
      <c r="C5585" s="319" t="s">
        <v>9092</v>
      </c>
    </row>
    <row r="5586" spans="1:3" ht="14.25" customHeight="1" x14ac:dyDescent="0.25">
      <c r="A5586" s="319">
        <v>10678</v>
      </c>
      <c r="B5586" s="319" t="s">
        <v>6167</v>
      </c>
      <c r="C5586" s="319" t="s">
        <v>9920</v>
      </c>
    </row>
    <row r="5587" spans="1:3" ht="14.25" customHeight="1" x14ac:dyDescent="0.25">
      <c r="A5587" s="319">
        <v>10679</v>
      </c>
      <c r="B5587" s="319" t="s">
        <v>10484</v>
      </c>
      <c r="C5587" s="319" t="s">
        <v>9920</v>
      </c>
    </row>
    <row r="5588" spans="1:3" ht="14.25" customHeight="1" x14ac:dyDescent="0.25">
      <c r="A5588" s="319">
        <v>10680</v>
      </c>
      <c r="B5588" s="319" t="s">
        <v>6168</v>
      </c>
      <c r="C5588" s="319" t="s">
        <v>9091</v>
      </c>
    </row>
    <row r="5589" spans="1:3" ht="14.25" customHeight="1" x14ac:dyDescent="0.25">
      <c r="A5589" s="319">
        <v>10681</v>
      </c>
      <c r="B5589" s="319" t="s">
        <v>333</v>
      </c>
      <c r="C5589" s="319" t="s">
        <v>9084</v>
      </c>
    </row>
    <row r="5590" spans="1:3" ht="14.25" customHeight="1" x14ac:dyDescent="0.25">
      <c r="A5590" s="319">
        <v>10682</v>
      </c>
      <c r="B5590" s="319" t="s">
        <v>6169</v>
      </c>
      <c r="C5590" s="319" t="s">
        <v>9084</v>
      </c>
    </row>
    <row r="5591" spans="1:3" ht="14.25" customHeight="1" x14ac:dyDescent="0.25">
      <c r="A5591" s="319">
        <v>10683</v>
      </c>
      <c r="B5591" s="319" t="s">
        <v>6170</v>
      </c>
      <c r="C5591" s="319" t="s">
        <v>9091</v>
      </c>
    </row>
    <row r="5592" spans="1:3" ht="14.25" customHeight="1" x14ac:dyDescent="0.25">
      <c r="A5592" s="319">
        <v>10684</v>
      </c>
      <c r="B5592" s="319" t="s">
        <v>2349</v>
      </c>
      <c r="C5592" s="319" t="s">
        <v>9091</v>
      </c>
    </row>
    <row r="5593" spans="1:3" ht="14.25" customHeight="1" x14ac:dyDescent="0.25">
      <c r="A5593" s="319">
        <v>10685</v>
      </c>
      <c r="B5593" s="319" t="s">
        <v>5978</v>
      </c>
      <c r="C5593" s="319" t="s">
        <v>9092</v>
      </c>
    </row>
    <row r="5594" spans="1:3" ht="14.25" customHeight="1" x14ac:dyDescent="0.25">
      <c r="A5594" s="319">
        <v>10687</v>
      </c>
      <c r="B5594" s="319" t="s">
        <v>6171</v>
      </c>
      <c r="C5594" s="319" t="s">
        <v>9092</v>
      </c>
    </row>
    <row r="5595" spans="1:3" ht="14.25" customHeight="1" x14ac:dyDescent="0.25">
      <c r="A5595" s="319">
        <v>10688</v>
      </c>
      <c r="B5595" s="319" t="s">
        <v>6172</v>
      </c>
      <c r="C5595" s="319" t="s">
        <v>9084</v>
      </c>
    </row>
    <row r="5596" spans="1:3" ht="14.25" customHeight="1" x14ac:dyDescent="0.25">
      <c r="A5596" s="319">
        <v>10689</v>
      </c>
      <c r="B5596" s="319" t="s">
        <v>10485</v>
      </c>
      <c r="C5596" s="319" t="s">
        <v>9920</v>
      </c>
    </row>
    <row r="5597" spans="1:3" ht="14.25" customHeight="1" x14ac:dyDescent="0.25">
      <c r="A5597" s="319">
        <v>10690</v>
      </c>
      <c r="B5597" s="319" t="s">
        <v>3592</v>
      </c>
      <c r="C5597" s="319" t="s">
        <v>9920</v>
      </c>
    </row>
    <row r="5598" spans="1:3" ht="14.25" customHeight="1" x14ac:dyDescent="0.25">
      <c r="A5598" s="319">
        <v>10691</v>
      </c>
      <c r="B5598" s="319" t="s">
        <v>6173</v>
      </c>
      <c r="C5598" s="319" t="s">
        <v>9090</v>
      </c>
    </row>
    <row r="5599" spans="1:3" ht="14.25" customHeight="1" x14ac:dyDescent="0.25">
      <c r="A5599" s="319">
        <v>10692</v>
      </c>
      <c r="B5599" s="319" t="s">
        <v>4621</v>
      </c>
      <c r="C5599" s="319" t="s">
        <v>9090</v>
      </c>
    </row>
    <row r="5600" spans="1:3" ht="14.25" customHeight="1" x14ac:dyDescent="0.25">
      <c r="A5600" s="319">
        <v>10693</v>
      </c>
      <c r="B5600" s="319" t="s">
        <v>10486</v>
      </c>
      <c r="C5600" s="319" t="s">
        <v>9920</v>
      </c>
    </row>
    <row r="5601" spans="1:3" ht="14.25" customHeight="1" x14ac:dyDescent="0.25">
      <c r="A5601" s="319">
        <v>10694</v>
      </c>
      <c r="B5601" s="319" t="s">
        <v>3932</v>
      </c>
      <c r="C5601" s="319" t="s">
        <v>9100</v>
      </c>
    </row>
    <row r="5602" spans="1:3" ht="14.25" customHeight="1" x14ac:dyDescent="0.25">
      <c r="A5602" s="319">
        <v>10695</v>
      </c>
      <c r="B5602" s="319" t="s">
        <v>6174</v>
      </c>
      <c r="C5602" s="319" t="s">
        <v>9092</v>
      </c>
    </row>
    <row r="5603" spans="1:3" ht="14.25" customHeight="1" x14ac:dyDescent="0.25">
      <c r="A5603" s="319">
        <v>10696</v>
      </c>
      <c r="B5603" s="319" t="s">
        <v>3932</v>
      </c>
      <c r="C5603" s="319" t="s">
        <v>9100</v>
      </c>
    </row>
    <row r="5604" spans="1:3" ht="14.25" customHeight="1" x14ac:dyDescent="0.25">
      <c r="A5604" s="319">
        <v>10697</v>
      </c>
      <c r="B5604" s="319" t="s">
        <v>3932</v>
      </c>
      <c r="C5604" s="319" t="s">
        <v>9100</v>
      </c>
    </row>
    <row r="5605" spans="1:3" ht="14.25" customHeight="1" x14ac:dyDescent="0.25">
      <c r="A5605" s="319">
        <v>10698</v>
      </c>
      <c r="B5605" s="319" t="s">
        <v>3932</v>
      </c>
      <c r="C5605" s="319" t="s">
        <v>9100</v>
      </c>
    </row>
    <row r="5606" spans="1:3" ht="14.25" customHeight="1" x14ac:dyDescent="0.25">
      <c r="A5606" s="319">
        <v>10699</v>
      </c>
      <c r="B5606" s="319" t="s">
        <v>4578</v>
      </c>
      <c r="C5606" s="319" t="s">
        <v>9920</v>
      </c>
    </row>
    <row r="5607" spans="1:3" ht="14.25" customHeight="1" x14ac:dyDescent="0.25">
      <c r="A5607" s="319">
        <v>10700</v>
      </c>
      <c r="B5607" s="319" t="s">
        <v>6175</v>
      </c>
      <c r="C5607" s="319" t="s">
        <v>9087</v>
      </c>
    </row>
    <row r="5608" spans="1:3" ht="14.25" customHeight="1" x14ac:dyDescent="0.25">
      <c r="A5608" s="319">
        <v>10701</v>
      </c>
      <c r="B5608" s="319" t="s">
        <v>6176</v>
      </c>
      <c r="C5608" s="319" t="s">
        <v>9092</v>
      </c>
    </row>
    <row r="5609" spans="1:3" ht="14.25" customHeight="1" x14ac:dyDescent="0.25">
      <c r="A5609" s="319">
        <v>10702</v>
      </c>
      <c r="B5609" s="319" t="s">
        <v>6177</v>
      </c>
      <c r="C5609" s="319" t="s">
        <v>9090</v>
      </c>
    </row>
    <row r="5610" spans="1:3" ht="14.25" customHeight="1" x14ac:dyDescent="0.25">
      <c r="A5610" s="319">
        <v>10703</v>
      </c>
      <c r="B5610" s="319" t="s">
        <v>10487</v>
      </c>
      <c r="C5610" s="319" t="s">
        <v>9920</v>
      </c>
    </row>
    <row r="5611" spans="1:3" ht="14.25" customHeight="1" x14ac:dyDescent="0.25">
      <c r="A5611" s="319">
        <v>10704</v>
      </c>
      <c r="B5611" s="319" t="s">
        <v>6178</v>
      </c>
      <c r="C5611" s="319" t="s">
        <v>9091</v>
      </c>
    </row>
    <row r="5612" spans="1:3" ht="14.25" customHeight="1" x14ac:dyDescent="0.25">
      <c r="A5612" s="319">
        <v>10705</v>
      </c>
      <c r="B5612" s="319" t="s">
        <v>6179</v>
      </c>
      <c r="C5612" s="319" t="s">
        <v>9920</v>
      </c>
    </row>
    <row r="5613" spans="1:3" ht="14.25" customHeight="1" x14ac:dyDescent="0.25">
      <c r="A5613" s="319">
        <v>10706</v>
      </c>
      <c r="B5613" s="319" t="s">
        <v>6180</v>
      </c>
      <c r="C5613" s="319" t="s">
        <v>9092</v>
      </c>
    </row>
    <row r="5614" spans="1:3" ht="14.25" customHeight="1" x14ac:dyDescent="0.25">
      <c r="A5614" s="319">
        <v>10707</v>
      </c>
      <c r="B5614" s="319" t="s">
        <v>6181</v>
      </c>
      <c r="C5614" s="319" t="s">
        <v>9087</v>
      </c>
    </row>
    <row r="5615" spans="1:3" ht="14.25" customHeight="1" x14ac:dyDescent="0.25">
      <c r="A5615" s="319">
        <v>10708</v>
      </c>
      <c r="B5615" s="319" t="s">
        <v>3357</v>
      </c>
      <c r="C5615" s="319" t="s">
        <v>9090</v>
      </c>
    </row>
    <row r="5616" spans="1:3" ht="14.25" customHeight="1" x14ac:dyDescent="0.25">
      <c r="A5616" s="319">
        <v>10709</v>
      </c>
      <c r="B5616" s="319" t="s">
        <v>3357</v>
      </c>
      <c r="C5616" s="319" t="s">
        <v>9090</v>
      </c>
    </row>
    <row r="5617" spans="1:3" ht="14.25" customHeight="1" x14ac:dyDescent="0.25">
      <c r="A5617" s="319">
        <v>10710</v>
      </c>
      <c r="B5617" s="319" t="s">
        <v>5803</v>
      </c>
      <c r="C5617" s="319" t="s">
        <v>9092</v>
      </c>
    </row>
    <row r="5618" spans="1:3" ht="14.25" customHeight="1" x14ac:dyDescent="0.25">
      <c r="A5618" s="319">
        <v>10711</v>
      </c>
      <c r="B5618" s="319" t="s">
        <v>6182</v>
      </c>
      <c r="C5618" s="319" t="s">
        <v>9092</v>
      </c>
    </row>
    <row r="5619" spans="1:3" ht="14.25" customHeight="1" x14ac:dyDescent="0.25">
      <c r="A5619" s="319">
        <v>10712</v>
      </c>
      <c r="B5619" s="319" t="s">
        <v>6183</v>
      </c>
      <c r="C5619" s="319" t="s">
        <v>9092</v>
      </c>
    </row>
    <row r="5620" spans="1:3" ht="14.25" customHeight="1" x14ac:dyDescent="0.25">
      <c r="A5620" s="319">
        <v>10713</v>
      </c>
      <c r="B5620" s="319" t="s">
        <v>4530</v>
      </c>
      <c r="C5620" s="319" t="s">
        <v>9092</v>
      </c>
    </row>
    <row r="5621" spans="1:3" ht="14.25" customHeight="1" x14ac:dyDescent="0.25">
      <c r="A5621" s="319">
        <v>10714</v>
      </c>
      <c r="B5621" s="319" t="s">
        <v>6184</v>
      </c>
      <c r="C5621" s="319" t="s">
        <v>9090</v>
      </c>
    </row>
    <row r="5622" spans="1:3" ht="14.25" customHeight="1" x14ac:dyDescent="0.25">
      <c r="A5622" s="319">
        <v>10715</v>
      </c>
      <c r="B5622" s="319" t="s">
        <v>6185</v>
      </c>
      <c r="C5622" s="319" t="s">
        <v>9092</v>
      </c>
    </row>
    <row r="5623" spans="1:3" ht="14.25" customHeight="1" x14ac:dyDescent="0.25">
      <c r="A5623" s="319">
        <v>10716</v>
      </c>
      <c r="B5623" s="319" t="s">
        <v>6186</v>
      </c>
      <c r="C5623" s="319" t="s">
        <v>9092</v>
      </c>
    </row>
    <row r="5624" spans="1:3" ht="14.25" customHeight="1" x14ac:dyDescent="0.25">
      <c r="A5624" s="319">
        <v>10717</v>
      </c>
      <c r="B5624" s="319" t="s">
        <v>6187</v>
      </c>
      <c r="C5624" s="319" t="s">
        <v>9091</v>
      </c>
    </row>
    <row r="5625" spans="1:3" ht="14.25" customHeight="1" x14ac:dyDescent="0.25">
      <c r="A5625" s="319">
        <v>10718</v>
      </c>
      <c r="B5625" s="319" t="s">
        <v>5787</v>
      </c>
      <c r="C5625" s="319" t="s">
        <v>9090</v>
      </c>
    </row>
    <row r="5626" spans="1:3" ht="14.25" customHeight="1" x14ac:dyDescent="0.25">
      <c r="A5626" s="319">
        <v>10719</v>
      </c>
      <c r="B5626" s="319" t="s">
        <v>6188</v>
      </c>
      <c r="C5626" s="319" t="s">
        <v>9092</v>
      </c>
    </row>
    <row r="5627" spans="1:3" ht="14.25" customHeight="1" x14ac:dyDescent="0.25">
      <c r="A5627" s="319">
        <v>10720</v>
      </c>
      <c r="B5627" s="319" t="s">
        <v>6189</v>
      </c>
      <c r="C5627" s="319" t="s">
        <v>9081</v>
      </c>
    </row>
    <row r="5628" spans="1:3" ht="14.25" customHeight="1" x14ac:dyDescent="0.25">
      <c r="A5628" s="319">
        <v>10721</v>
      </c>
      <c r="B5628" s="319" t="s">
        <v>10488</v>
      </c>
      <c r="C5628" s="319" t="s">
        <v>9920</v>
      </c>
    </row>
    <row r="5629" spans="1:3" ht="14.25" customHeight="1" x14ac:dyDescent="0.25">
      <c r="A5629" s="319">
        <v>10722</v>
      </c>
      <c r="B5629" s="319" t="s">
        <v>5854</v>
      </c>
      <c r="C5629" s="319" t="s">
        <v>9920</v>
      </c>
    </row>
    <row r="5630" spans="1:3" ht="14.25" customHeight="1" x14ac:dyDescent="0.25">
      <c r="A5630" s="319">
        <v>10723</v>
      </c>
      <c r="B5630" s="319" t="s">
        <v>4496</v>
      </c>
      <c r="C5630" s="319" t="s">
        <v>9090</v>
      </c>
    </row>
    <row r="5631" spans="1:3" ht="14.25" customHeight="1" x14ac:dyDescent="0.25">
      <c r="A5631" s="319">
        <v>10724</v>
      </c>
      <c r="B5631" s="319" t="s">
        <v>10489</v>
      </c>
      <c r="C5631" s="319" t="s">
        <v>9920</v>
      </c>
    </row>
    <row r="5632" spans="1:3" ht="14.25" customHeight="1" x14ac:dyDescent="0.25">
      <c r="A5632" s="319">
        <v>10725</v>
      </c>
      <c r="B5632" s="319" t="s">
        <v>6190</v>
      </c>
      <c r="C5632" s="319" t="s">
        <v>9081</v>
      </c>
    </row>
    <row r="5633" spans="1:3" ht="14.25" customHeight="1" x14ac:dyDescent="0.25">
      <c r="A5633" s="319">
        <v>10726</v>
      </c>
      <c r="B5633" s="319" t="s">
        <v>3378</v>
      </c>
      <c r="C5633" s="319" t="s">
        <v>9092</v>
      </c>
    </row>
    <row r="5634" spans="1:3" ht="14.25" customHeight="1" x14ac:dyDescent="0.25">
      <c r="A5634" s="319">
        <v>10727</v>
      </c>
      <c r="B5634" s="319" t="s">
        <v>6191</v>
      </c>
      <c r="C5634" s="319" t="s">
        <v>9092</v>
      </c>
    </row>
    <row r="5635" spans="1:3" ht="14.25" customHeight="1" x14ac:dyDescent="0.25">
      <c r="A5635" s="319">
        <v>10728</v>
      </c>
      <c r="B5635" s="319" t="s">
        <v>6192</v>
      </c>
      <c r="C5635" s="319" t="s">
        <v>9092</v>
      </c>
    </row>
    <row r="5636" spans="1:3" ht="14.25" customHeight="1" x14ac:dyDescent="0.25">
      <c r="A5636" s="319">
        <v>10729</v>
      </c>
      <c r="B5636" s="319" t="s">
        <v>2310</v>
      </c>
      <c r="C5636" s="319" t="s">
        <v>9091</v>
      </c>
    </row>
    <row r="5637" spans="1:3" ht="14.25" customHeight="1" x14ac:dyDescent="0.25">
      <c r="A5637" s="319">
        <v>10730</v>
      </c>
      <c r="B5637" s="319" t="s">
        <v>6193</v>
      </c>
      <c r="C5637" s="319" t="s">
        <v>9103</v>
      </c>
    </row>
    <row r="5638" spans="1:3" ht="14.25" customHeight="1" x14ac:dyDescent="0.25">
      <c r="A5638" s="319">
        <v>10731</v>
      </c>
      <c r="B5638" s="319" t="s">
        <v>10490</v>
      </c>
      <c r="C5638" s="319" t="s">
        <v>9920</v>
      </c>
    </row>
    <row r="5639" spans="1:3" ht="14.25" customHeight="1" x14ac:dyDescent="0.25">
      <c r="A5639" s="319">
        <v>10733</v>
      </c>
      <c r="B5639" s="319" t="s">
        <v>10491</v>
      </c>
      <c r="C5639" s="319" t="s">
        <v>9087</v>
      </c>
    </row>
    <row r="5640" spans="1:3" ht="14.25" customHeight="1" x14ac:dyDescent="0.25">
      <c r="A5640" s="319">
        <v>10734</v>
      </c>
      <c r="B5640" s="319" t="s">
        <v>6194</v>
      </c>
      <c r="C5640" s="319" t="s">
        <v>9087</v>
      </c>
    </row>
    <row r="5641" spans="1:3" ht="14.25" customHeight="1" x14ac:dyDescent="0.25">
      <c r="A5641" s="319">
        <v>10735</v>
      </c>
      <c r="B5641" s="319" t="s">
        <v>10492</v>
      </c>
      <c r="C5641" s="319" t="s">
        <v>9087</v>
      </c>
    </row>
    <row r="5642" spans="1:3" ht="14.25" customHeight="1" x14ac:dyDescent="0.25">
      <c r="A5642" s="319">
        <v>10736</v>
      </c>
      <c r="B5642" s="319" t="s">
        <v>6195</v>
      </c>
      <c r="C5642" s="319" t="s">
        <v>9091</v>
      </c>
    </row>
    <row r="5643" spans="1:3" ht="14.25" customHeight="1" x14ac:dyDescent="0.25">
      <c r="A5643" s="319">
        <v>10737</v>
      </c>
      <c r="B5643" s="319" t="s">
        <v>6196</v>
      </c>
      <c r="C5643" s="319" t="s">
        <v>9081</v>
      </c>
    </row>
    <row r="5644" spans="1:3" ht="14.25" customHeight="1" x14ac:dyDescent="0.25">
      <c r="A5644" s="319">
        <v>10738</v>
      </c>
      <c r="B5644" s="319" t="s">
        <v>6197</v>
      </c>
      <c r="C5644" s="319" t="s">
        <v>9092</v>
      </c>
    </row>
    <row r="5645" spans="1:3" ht="14.25" customHeight="1" x14ac:dyDescent="0.25">
      <c r="A5645" s="319">
        <v>10739</v>
      </c>
      <c r="B5645" s="319" t="s">
        <v>6198</v>
      </c>
      <c r="C5645" s="319" t="s">
        <v>9090</v>
      </c>
    </row>
    <row r="5646" spans="1:3" ht="14.25" customHeight="1" x14ac:dyDescent="0.25">
      <c r="A5646" s="319">
        <v>10740</v>
      </c>
      <c r="B5646" s="319" t="s">
        <v>6199</v>
      </c>
      <c r="C5646" s="319" t="s">
        <v>9920</v>
      </c>
    </row>
    <row r="5647" spans="1:3" ht="14.25" customHeight="1" x14ac:dyDescent="0.25">
      <c r="A5647" s="319">
        <v>10741</v>
      </c>
      <c r="B5647" s="319" t="s">
        <v>6200</v>
      </c>
      <c r="C5647" s="319" t="s">
        <v>9092</v>
      </c>
    </row>
    <row r="5648" spans="1:3" ht="14.25" customHeight="1" x14ac:dyDescent="0.25">
      <c r="A5648" s="319">
        <v>10742</v>
      </c>
      <c r="B5648" s="319" t="s">
        <v>6201</v>
      </c>
      <c r="C5648" s="319" t="s">
        <v>9092</v>
      </c>
    </row>
    <row r="5649" spans="1:3" ht="14.25" customHeight="1" x14ac:dyDescent="0.25">
      <c r="A5649" s="319">
        <v>10743</v>
      </c>
      <c r="B5649" s="319" t="s">
        <v>6202</v>
      </c>
      <c r="C5649" s="319" t="s">
        <v>9092</v>
      </c>
    </row>
    <row r="5650" spans="1:3" ht="14.25" customHeight="1" x14ac:dyDescent="0.25">
      <c r="A5650" s="319">
        <v>10744</v>
      </c>
      <c r="B5650" s="319" t="s">
        <v>6203</v>
      </c>
      <c r="C5650" s="319" t="s">
        <v>9092</v>
      </c>
    </row>
    <row r="5651" spans="1:3" ht="14.25" customHeight="1" x14ac:dyDescent="0.25">
      <c r="A5651" s="319">
        <v>10745</v>
      </c>
      <c r="B5651" s="319" t="s">
        <v>6204</v>
      </c>
      <c r="C5651" s="319" t="s">
        <v>9092</v>
      </c>
    </row>
    <row r="5652" spans="1:3" ht="14.25" customHeight="1" x14ac:dyDescent="0.25">
      <c r="A5652" s="319">
        <v>10746</v>
      </c>
      <c r="B5652" s="319" t="s">
        <v>6205</v>
      </c>
      <c r="C5652" s="319" t="s">
        <v>9092</v>
      </c>
    </row>
    <row r="5653" spans="1:3" ht="14.25" customHeight="1" x14ac:dyDescent="0.25">
      <c r="A5653" s="319">
        <v>10747</v>
      </c>
      <c r="B5653" s="319" t="s">
        <v>10493</v>
      </c>
      <c r="C5653" s="319" t="s">
        <v>9920</v>
      </c>
    </row>
    <row r="5654" spans="1:3" ht="14.25" customHeight="1" x14ac:dyDescent="0.25">
      <c r="A5654" s="319">
        <v>10748</v>
      </c>
      <c r="B5654" s="319" t="s">
        <v>6206</v>
      </c>
      <c r="C5654" s="319" t="s">
        <v>9091</v>
      </c>
    </row>
    <row r="5655" spans="1:3" ht="14.25" customHeight="1" x14ac:dyDescent="0.25">
      <c r="A5655" s="319">
        <v>10749</v>
      </c>
      <c r="B5655" s="319" t="s">
        <v>6207</v>
      </c>
      <c r="C5655" s="319" t="s">
        <v>9092</v>
      </c>
    </row>
    <row r="5656" spans="1:3" ht="14.25" customHeight="1" x14ac:dyDescent="0.25">
      <c r="A5656" s="319">
        <v>10750</v>
      </c>
      <c r="B5656" s="319" t="s">
        <v>6208</v>
      </c>
      <c r="C5656" s="319" t="s">
        <v>9092</v>
      </c>
    </row>
    <row r="5657" spans="1:3" ht="14.25" customHeight="1" x14ac:dyDescent="0.25">
      <c r="A5657" s="319">
        <v>10751</v>
      </c>
      <c r="B5657" s="319" t="s">
        <v>6209</v>
      </c>
      <c r="C5657" s="319" t="s">
        <v>9091</v>
      </c>
    </row>
    <row r="5658" spans="1:3" ht="14.25" customHeight="1" x14ac:dyDescent="0.25">
      <c r="A5658" s="319">
        <v>10752</v>
      </c>
      <c r="B5658" s="319" t="s">
        <v>6210</v>
      </c>
      <c r="C5658" s="319" t="s">
        <v>9092</v>
      </c>
    </row>
    <row r="5659" spans="1:3" ht="14.25" customHeight="1" x14ac:dyDescent="0.25">
      <c r="A5659" s="319">
        <v>10753</v>
      </c>
      <c r="B5659" s="319" t="s">
        <v>6211</v>
      </c>
      <c r="C5659" s="319" t="s">
        <v>9092</v>
      </c>
    </row>
    <row r="5660" spans="1:3" ht="14.25" customHeight="1" x14ac:dyDescent="0.25">
      <c r="A5660" s="319">
        <v>10754</v>
      </c>
      <c r="B5660" s="319" t="s">
        <v>6212</v>
      </c>
      <c r="C5660" s="319" t="s">
        <v>9091</v>
      </c>
    </row>
    <row r="5661" spans="1:3" ht="14.25" customHeight="1" x14ac:dyDescent="0.25">
      <c r="A5661" s="319">
        <v>10755</v>
      </c>
      <c r="B5661" s="319" t="s">
        <v>6213</v>
      </c>
      <c r="C5661" s="319" t="s">
        <v>9092</v>
      </c>
    </row>
    <row r="5662" spans="1:3" ht="14.25" customHeight="1" x14ac:dyDescent="0.25">
      <c r="A5662" s="319">
        <v>10756</v>
      </c>
      <c r="B5662" s="319" t="s">
        <v>6214</v>
      </c>
      <c r="C5662" s="319" t="s">
        <v>9092</v>
      </c>
    </row>
    <row r="5663" spans="1:3" ht="14.25" customHeight="1" x14ac:dyDescent="0.25">
      <c r="A5663" s="319">
        <v>10757</v>
      </c>
      <c r="B5663" s="319" t="s">
        <v>6215</v>
      </c>
      <c r="C5663" s="319" t="s">
        <v>9920</v>
      </c>
    </row>
    <row r="5664" spans="1:3" ht="14.25" customHeight="1" x14ac:dyDescent="0.25">
      <c r="A5664" s="319">
        <v>10758</v>
      </c>
      <c r="B5664" s="319" t="s">
        <v>6216</v>
      </c>
      <c r="C5664" s="319" t="s">
        <v>9091</v>
      </c>
    </row>
    <row r="5665" spans="1:3" ht="14.25" customHeight="1" x14ac:dyDescent="0.25">
      <c r="A5665" s="319">
        <v>10759</v>
      </c>
      <c r="B5665" s="319" t="s">
        <v>6217</v>
      </c>
      <c r="C5665" s="319" t="s">
        <v>9092</v>
      </c>
    </row>
    <row r="5666" spans="1:3" ht="14.25" customHeight="1" x14ac:dyDescent="0.25">
      <c r="A5666" s="319">
        <v>10760</v>
      </c>
      <c r="B5666" s="319" t="s">
        <v>6218</v>
      </c>
      <c r="C5666" s="319" t="s">
        <v>9092</v>
      </c>
    </row>
    <row r="5667" spans="1:3" ht="14.25" customHeight="1" x14ac:dyDescent="0.25">
      <c r="A5667" s="319">
        <v>10761</v>
      </c>
      <c r="B5667" s="319" t="s">
        <v>6219</v>
      </c>
      <c r="C5667" s="319" t="s">
        <v>9091</v>
      </c>
    </row>
    <row r="5668" spans="1:3" ht="14.25" customHeight="1" x14ac:dyDescent="0.25">
      <c r="A5668" s="319">
        <v>10762</v>
      </c>
      <c r="B5668" s="319" t="s">
        <v>10494</v>
      </c>
      <c r="C5668" s="319" t="s">
        <v>9920</v>
      </c>
    </row>
    <row r="5669" spans="1:3" ht="14.25" customHeight="1" x14ac:dyDescent="0.25">
      <c r="A5669" s="319">
        <v>10763</v>
      </c>
      <c r="B5669" s="319" t="s">
        <v>6220</v>
      </c>
      <c r="C5669" s="319" t="s">
        <v>9092</v>
      </c>
    </row>
    <row r="5670" spans="1:3" ht="14.25" customHeight="1" x14ac:dyDescent="0.25">
      <c r="A5670" s="319">
        <v>10764</v>
      </c>
      <c r="B5670" s="319" t="s">
        <v>6221</v>
      </c>
      <c r="C5670" s="319" t="s">
        <v>9092</v>
      </c>
    </row>
    <row r="5671" spans="1:3" ht="14.25" customHeight="1" x14ac:dyDescent="0.25">
      <c r="A5671" s="319">
        <v>10765</v>
      </c>
      <c r="B5671" s="319" t="s">
        <v>6222</v>
      </c>
      <c r="C5671" s="319" t="s">
        <v>9092</v>
      </c>
    </row>
    <row r="5672" spans="1:3" ht="14.25" customHeight="1" x14ac:dyDescent="0.25">
      <c r="A5672" s="319">
        <v>10766</v>
      </c>
      <c r="B5672" s="319" t="s">
        <v>10495</v>
      </c>
      <c r="C5672" s="319" t="s">
        <v>9920</v>
      </c>
    </row>
    <row r="5673" spans="1:3" ht="14.25" customHeight="1" x14ac:dyDescent="0.25">
      <c r="A5673" s="319">
        <v>10767</v>
      </c>
      <c r="B5673" s="319" t="s">
        <v>10496</v>
      </c>
      <c r="C5673" s="319" t="s">
        <v>9920</v>
      </c>
    </row>
    <row r="5674" spans="1:3" ht="14.25" customHeight="1" x14ac:dyDescent="0.25">
      <c r="A5674" s="319">
        <v>10768</v>
      </c>
      <c r="B5674" s="319" t="s">
        <v>6223</v>
      </c>
      <c r="C5674" s="319" t="s">
        <v>9920</v>
      </c>
    </row>
    <row r="5675" spans="1:3" ht="14.25" customHeight="1" x14ac:dyDescent="0.25">
      <c r="A5675" s="319">
        <v>10769</v>
      </c>
      <c r="B5675" s="319" t="s">
        <v>6224</v>
      </c>
      <c r="C5675" s="319" t="s">
        <v>9091</v>
      </c>
    </row>
    <row r="5676" spans="1:3" ht="14.25" customHeight="1" x14ac:dyDescent="0.25">
      <c r="A5676" s="319">
        <v>10770</v>
      </c>
      <c r="B5676" s="319" t="s">
        <v>6225</v>
      </c>
      <c r="C5676" s="319" t="s">
        <v>9092</v>
      </c>
    </row>
    <row r="5677" spans="1:3" ht="14.25" customHeight="1" x14ac:dyDescent="0.25">
      <c r="A5677" s="319">
        <v>10771</v>
      </c>
      <c r="B5677" s="319" t="s">
        <v>6057</v>
      </c>
      <c r="C5677" s="319" t="s">
        <v>9092</v>
      </c>
    </row>
    <row r="5678" spans="1:3" ht="14.25" customHeight="1" x14ac:dyDescent="0.25">
      <c r="A5678" s="319">
        <v>10772</v>
      </c>
      <c r="B5678" s="319" t="s">
        <v>6226</v>
      </c>
      <c r="C5678" s="319" t="s">
        <v>9092</v>
      </c>
    </row>
    <row r="5679" spans="1:3" ht="14.25" customHeight="1" x14ac:dyDescent="0.25">
      <c r="A5679" s="319">
        <v>10773</v>
      </c>
      <c r="B5679" s="319" t="s">
        <v>9573</v>
      </c>
      <c r="C5679" s="319" t="s">
        <v>9087</v>
      </c>
    </row>
    <row r="5680" spans="1:3" ht="14.25" customHeight="1" x14ac:dyDescent="0.25">
      <c r="A5680" s="319">
        <v>10774</v>
      </c>
      <c r="B5680" s="319" t="s">
        <v>10497</v>
      </c>
      <c r="C5680" s="319" t="s">
        <v>9920</v>
      </c>
    </row>
    <row r="5681" spans="1:3" ht="14.25" customHeight="1" x14ac:dyDescent="0.25">
      <c r="A5681" s="319">
        <v>10775</v>
      </c>
      <c r="B5681" s="319" t="s">
        <v>6227</v>
      </c>
      <c r="C5681" s="319" t="s">
        <v>9092</v>
      </c>
    </row>
    <row r="5682" spans="1:3" ht="14.25" customHeight="1" x14ac:dyDescent="0.25">
      <c r="A5682" s="319">
        <v>10776</v>
      </c>
      <c r="B5682" s="319" t="s">
        <v>6228</v>
      </c>
      <c r="C5682" s="319" t="s">
        <v>9092</v>
      </c>
    </row>
    <row r="5683" spans="1:3" ht="14.25" customHeight="1" x14ac:dyDescent="0.25">
      <c r="A5683" s="319">
        <v>10777</v>
      </c>
      <c r="B5683" s="319" t="s">
        <v>6229</v>
      </c>
      <c r="C5683" s="319" t="s">
        <v>9920</v>
      </c>
    </row>
    <row r="5684" spans="1:3" ht="14.25" customHeight="1" x14ac:dyDescent="0.25">
      <c r="A5684" s="319">
        <v>10778</v>
      </c>
      <c r="B5684" s="319" t="s">
        <v>10498</v>
      </c>
      <c r="C5684" s="319" t="s">
        <v>9920</v>
      </c>
    </row>
    <row r="5685" spans="1:3" ht="14.25" customHeight="1" x14ac:dyDescent="0.25">
      <c r="A5685" s="319">
        <v>10779</v>
      </c>
      <c r="B5685" s="319" t="s">
        <v>6230</v>
      </c>
      <c r="C5685" s="319" t="s">
        <v>9092</v>
      </c>
    </row>
    <row r="5686" spans="1:3" ht="14.25" customHeight="1" x14ac:dyDescent="0.25">
      <c r="A5686" s="319">
        <v>10780</v>
      </c>
      <c r="B5686" s="319" t="s">
        <v>2719</v>
      </c>
      <c r="C5686" s="319" t="s">
        <v>9920</v>
      </c>
    </row>
    <row r="5687" spans="1:3" ht="14.25" customHeight="1" x14ac:dyDescent="0.25">
      <c r="A5687" s="319">
        <v>10781</v>
      </c>
      <c r="B5687" s="319" t="s">
        <v>10499</v>
      </c>
      <c r="C5687" s="319" t="s">
        <v>9920</v>
      </c>
    </row>
    <row r="5688" spans="1:3" ht="14.25" customHeight="1" x14ac:dyDescent="0.25">
      <c r="A5688" s="319">
        <v>10782</v>
      </c>
      <c r="B5688" s="319" t="s">
        <v>4007</v>
      </c>
      <c r="C5688" s="319" t="s">
        <v>9091</v>
      </c>
    </row>
    <row r="5689" spans="1:3" ht="14.25" customHeight="1" x14ac:dyDescent="0.25">
      <c r="A5689" s="319">
        <v>10783</v>
      </c>
      <c r="B5689" s="319" t="s">
        <v>10500</v>
      </c>
      <c r="C5689" s="319" t="s">
        <v>9920</v>
      </c>
    </row>
    <row r="5690" spans="1:3" ht="14.25" customHeight="1" x14ac:dyDescent="0.25">
      <c r="A5690" s="319">
        <v>10784</v>
      </c>
      <c r="B5690" s="319" t="s">
        <v>6231</v>
      </c>
      <c r="C5690" s="319" t="s">
        <v>9092</v>
      </c>
    </row>
    <row r="5691" spans="1:3" ht="14.25" customHeight="1" x14ac:dyDescent="0.25">
      <c r="A5691" s="319">
        <v>10785</v>
      </c>
      <c r="B5691" s="319" t="s">
        <v>10501</v>
      </c>
      <c r="C5691" s="319" t="s">
        <v>9920</v>
      </c>
    </row>
    <row r="5692" spans="1:3" ht="14.25" customHeight="1" x14ac:dyDescent="0.25">
      <c r="A5692" s="319">
        <v>10786</v>
      </c>
      <c r="B5692" s="319" t="s">
        <v>10502</v>
      </c>
      <c r="C5692" s="319" t="s">
        <v>9920</v>
      </c>
    </row>
    <row r="5693" spans="1:3" ht="14.25" customHeight="1" x14ac:dyDescent="0.25">
      <c r="A5693" s="319">
        <v>10787</v>
      </c>
      <c r="B5693" s="319" t="s">
        <v>60</v>
      </c>
      <c r="C5693" s="319" t="s">
        <v>9081</v>
      </c>
    </row>
    <row r="5694" spans="1:3" ht="14.25" customHeight="1" x14ac:dyDescent="0.25">
      <c r="A5694" s="319">
        <v>10788</v>
      </c>
      <c r="B5694" s="319" t="s">
        <v>10503</v>
      </c>
      <c r="C5694" s="319" t="s">
        <v>9920</v>
      </c>
    </row>
    <row r="5695" spans="1:3" ht="14.25" customHeight="1" x14ac:dyDescent="0.25">
      <c r="A5695" s="319">
        <v>10789</v>
      </c>
      <c r="B5695" s="319" t="s">
        <v>3962</v>
      </c>
      <c r="C5695" s="319" t="s">
        <v>9920</v>
      </c>
    </row>
    <row r="5696" spans="1:3" ht="14.25" customHeight="1" x14ac:dyDescent="0.25">
      <c r="A5696" s="319">
        <v>10790</v>
      </c>
      <c r="B5696" s="319" t="s">
        <v>6232</v>
      </c>
      <c r="C5696" s="319" t="s">
        <v>9091</v>
      </c>
    </row>
    <row r="5697" spans="1:3" ht="14.25" customHeight="1" x14ac:dyDescent="0.25">
      <c r="A5697" s="319">
        <v>10791</v>
      </c>
      <c r="B5697" s="319" t="s">
        <v>6233</v>
      </c>
      <c r="C5697" s="319" t="s">
        <v>9090</v>
      </c>
    </row>
    <row r="5698" spans="1:3" ht="14.25" customHeight="1" x14ac:dyDescent="0.25">
      <c r="A5698" s="319">
        <v>10792</v>
      </c>
      <c r="B5698" s="319" t="s">
        <v>3398</v>
      </c>
      <c r="C5698" s="319" t="s">
        <v>9092</v>
      </c>
    </row>
    <row r="5699" spans="1:3" ht="14.25" customHeight="1" x14ac:dyDescent="0.25">
      <c r="A5699" s="319">
        <v>10793</v>
      </c>
      <c r="B5699" s="319" t="s">
        <v>3324</v>
      </c>
      <c r="C5699" s="319" t="s">
        <v>9092</v>
      </c>
    </row>
    <row r="5700" spans="1:3" ht="14.25" customHeight="1" x14ac:dyDescent="0.25">
      <c r="A5700" s="319">
        <v>10794</v>
      </c>
      <c r="B5700" s="319" t="s">
        <v>6234</v>
      </c>
      <c r="C5700" s="319" t="s">
        <v>9091</v>
      </c>
    </row>
    <row r="5701" spans="1:3" ht="14.25" customHeight="1" x14ac:dyDescent="0.25">
      <c r="A5701" s="319">
        <v>10795</v>
      </c>
      <c r="B5701" s="319" t="s">
        <v>6235</v>
      </c>
      <c r="C5701" s="319" t="s">
        <v>9091</v>
      </c>
    </row>
    <row r="5702" spans="1:3" ht="14.25" customHeight="1" x14ac:dyDescent="0.25">
      <c r="A5702" s="319">
        <v>10796</v>
      </c>
      <c r="B5702" s="319" t="s">
        <v>10504</v>
      </c>
      <c r="C5702" s="319" t="s">
        <v>9920</v>
      </c>
    </row>
    <row r="5703" spans="1:3" ht="14.25" customHeight="1" x14ac:dyDescent="0.25">
      <c r="A5703" s="319">
        <v>10797</v>
      </c>
      <c r="B5703" s="319" t="s">
        <v>6236</v>
      </c>
      <c r="C5703" s="319" t="s">
        <v>9092</v>
      </c>
    </row>
    <row r="5704" spans="1:3" ht="14.25" customHeight="1" x14ac:dyDescent="0.25">
      <c r="A5704" s="319">
        <v>10798</v>
      </c>
      <c r="B5704" s="319" t="s">
        <v>10505</v>
      </c>
      <c r="C5704" s="319" t="s">
        <v>9920</v>
      </c>
    </row>
    <row r="5705" spans="1:3" ht="14.25" customHeight="1" x14ac:dyDescent="0.25">
      <c r="A5705" s="319">
        <v>10799</v>
      </c>
      <c r="B5705" s="319" t="s">
        <v>10506</v>
      </c>
      <c r="C5705" s="319" t="s">
        <v>9920</v>
      </c>
    </row>
    <row r="5706" spans="1:3" ht="14.25" customHeight="1" x14ac:dyDescent="0.25">
      <c r="A5706" s="319">
        <v>10800</v>
      </c>
      <c r="B5706" s="319" t="s">
        <v>6237</v>
      </c>
      <c r="C5706" s="319" t="s">
        <v>9092</v>
      </c>
    </row>
    <row r="5707" spans="1:3" ht="14.25" customHeight="1" x14ac:dyDescent="0.25">
      <c r="A5707" s="319">
        <v>10801</v>
      </c>
      <c r="B5707" s="319" t="s">
        <v>10507</v>
      </c>
      <c r="C5707" s="319" t="s">
        <v>9920</v>
      </c>
    </row>
    <row r="5708" spans="1:3" ht="14.25" customHeight="1" x14ac:dyDescent="0.25">
      <c r="A5708" s="319">
        <v>10802</v>
      </c>
      <c r="B5708" s="319" t="s">
        <v>6238</v>
      </c>
      <c r="C5708" s="319" t="s">
        <v>9091</v>
      </c>
    </row>
    <row r="5709" spans="1:3" ht="14.25" customHeight="1" x14ac:dyDescent="0.25">
      <c r="A5709" s="319">
        <v>10803</v>
      </c>
      <c r="B5709" s="319" t="s">
        <v>6239</v>
      </c>
      <c r="C5709" s="319" t="s">
        <v>9091</v>
      </c>
    </row>
    <row r="5710" spans="1:3" ht="14.25" customHeight="1" x14ac:dyDescent="0.25">
      <c r="A5710" s="319">
        <v>10804</v>
      </c>
      <c r="B5710" s="319" t="s">
        <v>10508</v>
      </c>
      <c r="C5710" s="319" t="s">
        <v>9920</v>
      </c>
    </row>
    <row r="5711" spans="1:3" ht="14.25" customHeight="1" x14ac:dyDescent="0.25">
      <c r="A5711" s="319">
        <v>10806</v>
      </c>
      <c r="B5711" s="319" t="s">
        <v>92</v>
      </c>
      <c r="C5711" s="319" t="s">
        <v>9920</v>
      </c>
    </row>
    <row r="5712" spans="1:3" ht="14.25" customHeight="1" x14ac:dyDescent="0.25">
      <c r="A5712" s="319">
        <v>10807</v>
      </c>
      <c r="B5712" s="319" t="s">
        <v>10509</v>
      </c>
      <c r="C5712" s="319" t="s">
        <v>9920</v>
      </c>
    </row>
    <row r="5713" spans="1:3" ht="14.25" customHeight="1" x14ac:dyDescent="0.25">
      <c r="A5713" s="319">
        <v>10808</v>
      </c>
      <c r="B5713" s="319" t="s">
        <v>6240</v>
      </c>
      <c r="C5713" s="319" t="s">
        <v>9081</v>
      </c>
    </row>
    <row r="5714" spans="1:3" ht="14.25" customHeight="1" x14ac:dyDescent="0.25">
      <c r="A5714" s="319">
        <v>10809</v>
      </c>
      <c r="B5714" s="319" t="s">
        <v>6241</v>
      </c>
      <c r="C5714" s="319" t="s">
        <v>9081</v>
      </c>
    </row>
    <row r="5715" spans="1:3" ht="14.25" customHeight="1" x14ac:dyDescent="0.25">
      <c r="A5715" s="319">
        <v>10810</v>
      </c>
      <c r="B5715" s="319" t="s">
        <v>6242</v>
      </c>
      <c r="C5715" s="319" t="s">
        <v>9920</v>
      </c>
    </row>
    <row r="5716" spans="1:3" ht="14.25" customHeight="1" x14ac:dyDescent="0.25">
      <c r="A5716" s="319">
        <v>10811</v>
      </c>
      <c r="B5716" s="319" t="s">
        <v>5855</v>
      </c>
      <c r="C5716" s="319" t="s">
        <v>9920</v>
      </c>
    </row>
    <row r="5717" spans="1:3" ht="14.25" customHeight="1" x14ac:dyDescent="0.25">
      <c r="A5717" s="319">
        <v>10812</v>
      </c>
      <c r="B5717" s="319" t="s">
        <v>3512</v>
      </c>
      <c r="C5717" s="319" t="s">
        <v>9920</v>
      </c>
    </row>
    <row r="5718" spans="1:3" ht="14.25" customHeight="1" x14ac:dyDescent="0.25">
      <c r="A5718" s="319">
        <v>10813</v>
      </c>
      <c r="B5718" s="319" t="s">
        <v>10510</v>
      </c>
      <c r="C5718" s="319" t="s">
        <v>9920</v>
      </c>
    </row>
    <row r="5719" spans="1:3" ht="14.25" customHeight="1" x14ac:dyDescent="0.25">
      <c r="A5719" s="319">
        <v>10814</v>
      </c>
      <c r="B5719" s="319" t="s">
        <v>10511</v>
      </c>
      <c r="C5719" s="319" t="s">
        <v>9920</v>
      </c>
    </row>
    <row r="5720" spans="1:3" ht="14.25" customHeight="1" x14ac:dyDescent="0.25">
      <c r="A5720" s="319">
        <v>10815</v>
      </c>
      <c r="B5720" s="319" t="s">
        <v>6243</v>
      </c>
      <c r="C5720" s="319" t="s">
        <v>9092</v>
      </c>
    </row>
    <row r="5721" spans="1:3" ht="14.25" customHeight="1" x14ac:dyDescent="0.25">
      <c r="A5721" s="319">
        <v>10816</v>
      </c>
      <c r="B5721" s="319" t="s">
        <v>6244</v>
      </c>
      <c r="C5721" s="319" t="s">
        <v>9092</v>
      </c>
    </row>
    <row r="5722" spans="1:3" ht="14.25" customHeight="1" x14ac:dyDescent="0.25">
      <c r="A5722" s="319">
        <v>10817</v>
      </c>
      <c r="B5722" s="319" t="s">
        <v>3354</v>
      </c>
      <c r="C5722" s="319" t="s">
        <v>9090</v>
      </c>
    </row>
    <row r="5723" spans="1:3" ht="14.25" customHeight="1" x14ac:dyDescent="0.25">
      <c r="A5723" s="319">
        <v>10818</v>
      </c>
      <c r="B5723" s="319" t="s">
        <v>10512</v>
      </c>
      <c r="C5723" s="319" t="s">
        <v>9920</v>
      </c>
    </row>
    <row r="5724" spans="1:3" ht="14.25" customHeight="1" x14ac:dyDescent="0.25">
      <c r="A5724" s="319">
        <v>10819</v>
      </c>
      <c r="B5724" s="319" t="s">
        <v>6245</v>
      </c>
      <c r="C5724" s="319" t="s">
        <v>9092</v>
      </c>
    </row>
    <row r="5725" spans="1:3" ht="14.25" customHeight="1" x14ac:dyDescent="0.25">
      <c r="A5725" s="319">
        <v>10820</v>
      </c>
      <c r="B5725" s="319" t="s">
        <v>6246</v>
      </c>
      <c r="C5725" s="319" t="s">
        <v>9092</v>
      </c>
    </row>
    <row r="5726" spans="1:3" ht="14.25" customHeight="1" x14ac:dyDescent="0.25">
      <c r="A5726" s="319">
        <v>10821</v>
      </c>
      <c r="B5726" s="319" t="s">
        <v>6247</v>
      </c>
      <c r="C5726" s="319" t="s">
        <v>9091</v>
      </c>
    </row>
    <row r="5727" spans="1:3" ht="14.25" customHeight="1" x14ac:dyDescent="0.25">
      <c r="A5727" s="319">
        <v>10822</v>
      </c>
      <c r="B5727" s="319" t="s">
        <v>10513</v>
      </c>
      <c r="C5727" s="319" t="s">
        <v>9920</v>
      </c>
    </row>
    <row r="5728" spans="1:3" ht="14.25" customHeight="1" x14ac:dyDescent="0.25">
      <c r="A5728" s="319">
        <v>10823</v>
      </c>
      <c r="B5728" s="319" t="s">
        <v>6248</v>
      </c>
      <c r="C5728" s="319" t="s">
        <v>9092</v>
      </c>
    </row>
    <row r="5729" spans="1:3" ht="14.25" customHeight="1" x14ac:dyDescent="0.25">
      <c r="A5729" s="319">
        <v>10824</v>
      </c>
      <c r="B5729" s="319" t="s">
        <v>6249</v>
      </c>
      <c r="C5729" s="319" t="s">
        <v>9092</v>
      </c>
    </row>
    <row r="5730" spans="1:3" ht="14.25" customHeight="1" x14ac:dyDescent="0.25">
      <c r="A5730" s="319">
        <v>10825</v>
      </c>
      <c r="B5730" s="319" t="s">
        <v>6250</v>
      </c>
      <c r="C5730" s="319" t="s">
        <v>9087</v>
      </c>
    </row>
    <row r="5731" spans="1:3" ht="14.25" customHeight="1" x14ac:dyDescent="0.25">
      <c r="A5731" s="319">
        <v>10826</v>
      </c>
      <c r="B5731" s="319" t="s">
        <v>3592</v>
      </c>
      <c r="C5731" s="319" t="s">
        <v>9090</v>
      </c>
    </row>
    <row r="5732" spans="1:3" ht="14.25" customHeight="1" x14ac:dyDescent="0.25">
      <c r="A5732" s="319">
        <v>10827</v>
      </c>
      <c r="B5732" s="319" t="s">
        <v>6251</v>
      </c>
      <c r="C5732" s="319" t="s">
        <v>9090</v>
      </c>
    </row>
    <row r="5733" spans="1:3" ht="14.25" customHeight="1" x14ac:dyDescent="0.25">
      <c r="A5733" s="319">
        <v>10828</v>
      </c>
      <c r="B5733" s="319" t="s">
        <v>6252</v>
      </c>
      <c r="C5733" s="319" t="s">
        <v>9091</v>
      </c>
    </row>
    <row r="5734" spans="1:3" ht="14.25" customHeight="1" x14ac:dyDescent="0.25">
      <c r="A5734" s="319">
        <v>10829</v>
      </c>
      <c r="B5734" s="319" t="s">
        <v>6253</v>
      </c>
      <c r="C5734" s="319" t="s">
        <v>9091</v>
      </c>
    </row>
    <row r="5735" spans="1:3" ht="14.25" customHeight="1" x14ac:dyDescent="0.25">
      <c r="A5735" s="319">
        <v>10830</v>
      </c>
      <c r="B5735" s="319" t="s">
        <v>6254</v>
      </c>
      <c r="C5735" s="319" t="s">
        <v>9091</v>
      </c>
    </row>
    <row r="5736" spans="1:3" ht="14.25" customHeight="1" x14ac:dyDescent="0.25">
      <c r="A5736" s="319">
        <v>10831</v>
      </c>
      <c r="B5736" s="319" t="s">
        <v>3755</v>
      </c>
      <c r="C5736" s="319" t="s">
        <v>9103</v>
      </c>
    </row>
    <row r="5737" spans="1:3" ht="14.25" customHeight="1" x14ac:dyDescent="0.25">
      <c r="A5737" s="319">
        <v>10832</v>
      </c>
      <c r="B5737" s="319" t="s">
        <v>6255</v>
      </c>
      <c r="C5737" s="319" t="s">
        <v>9092</v>
      </c>
    </row>
    <row r="5738" spans="1:3" ht="14.25" customHeight="1" x14ac:dyDescent="0.25">
      <c r="A5738" s="319">
        <v>10833</v>
      </c>
      <c r="B5738" s="319" t="s">
        <v>6256</v>
      </c>
      <c r="C5738" s="319" t="s">
        <v>9091</v>
      </c>
    </row>
    <row r="5739" spans="1:3" ht="14.25" customHeight="1" x14ac:dyDescent="0.25">
      <c r="A5739" s="319">
        <v>10834</v>
      </c>
      <c r="B5739" s="319" t="s">
        <v>4496</v>
      </c>
      <c r="C5739" s="319" t="s">
        <v>9090</v>
      </c>
    </row>
    <row r="5740" spans="1:3" ht="14.25" customHeight="1" x14ac:dyDescent="0.25">
      <c r="A5740" s="319">
        <v>10835</v>
      </c>
      <c r="B5740" s="319" t="s">
        <v>10514</v>
      </c>
      <c r="C5740" s="319" t="s">
        <v>9920</v>
      </c>
    </row>
    <row r="5741" spans="1:3" ht="14.25" customHeight="1" x14ac:dyDescent="0.25">
      <c r="A5741" s="319">
        <v>10836</v>
      </c>
      <c r="B5741" s="319" t="s">
        <v>6257</v>
      </c>
      <c r="C5741" s="319" t="s">
        <v>9092</v>
      </c>
    </row>
    <row r="5742" spans="1:3" ht="14.25" customHeight="1" x14ac:dyDescent="0.25">
      <c r="A5742" s="319">
        <v>10837</v>
      </c>
      <c r="B5742" s="319" t="s">
        <v>6258</v>
      </c>
      <c r="C5742" s="319" t="s">
        <v>9091</v>
      </c>
    </row>
    <row r="5743" spans="1:3" ht="14.25" customHeight="1" x14ac:dyDescent="0.25">
      <c r="A5743" s="319">
        <v>10838</v>
      </c>
      <c r="B5743" s="319" t="s">
        <v>6259</v>
      </c>
      <c r="C5743" s="319" t="s">
        <v>9091</v>
      </c>
    </row>
    <row r="5744" spans="1:3" ht="14.25" customHeight="1" x14ac:dyDescent="0.25">
      <c r="A5744" s="319">
        <v>10839</v>
      </c>
      <c r="B5744" s="319" t="s">
        <v>4925</v>
      </c>
      <c r="C5744" s="319" t="s">
        <v>9920</v>
      </c>
    </row>
    <row r="5745" spans="1:3" ht="14.25" customHeight="1" x14ac:dyDescent="0.25">
      <c r="A5745" s="319">
        <v>10840</v>
      </c>
      <c r="B5745" s="319" t="s">
        <v>5752</v>
      </c>
      <c r="C5745" s="319" t="s">
        <v>9091</v>
      </c>
    </row>
    <row r="5746" spans="1:3" ht="14.25" customHeight="1" x14ac:dyDescent="0.25">
      <c r="A5746" s="319">
        <v>10841</v>
      </c>
      <c r="B5746" s="319" t="s">
        <v>6260</v>
      </c>
      <c r="C5746" s="319" t="s">
        <v>9091</v>
      </c>
    </row>
    <row r="5747" spans="1:3" ht="14.25" customHeight="1" x14ac:dyDescent="0.25">
      <c r="A5747" s="319">
        <v>10842</v>
      </c>
      <c r="B5747" s="319" t="s">
        <v>6261</v>
      </c>
      <c r="C5747" s="319" t="s">
        <v>9081</v>
      </c>
    </row>
    <row r="5748" spans="1:3" ht="14.25" customHeight="1" x14ac:dyDescent="0.25">
      <c r="A5748" s="319">
        <v>10843</v>
      </c>
      <c r="B5748" s="319" t="s">
        <v>10515</v>
      </c>
      <c r="C5748" s="319" t="s">
        <v>9087</v>
      </c>
    </row>
    <row r="5749" spans="1:3" ht="14.25" customHeight="1" x14ac:dyDescent="0.25">
      <c r="A5749" s="319">
        <v>10844</v>
      </c>
      <c r="B5749" s="319" t="s">
        <v>6262</v>
      </c>
      <c r="C5749" s="319" t="s">
        <v>9092</v>
      </c>
    </row>
    <row r="5750" spans="1:3" ht="14.25" customHeight="1" x14ac:dyDescent="0.25">
      <c r="A5750" s="319">
        <v>10845</v>
      </c>
      <c r="B5750" s="319" t="s">
        <v>3465</v>
      </c>
      <c r="C5750" s="319" t="s">
        <v>9090</v>
      </c>
    </row>
    <row r="5751" spans="1:3" ht="14.25" customHeight="1" x14ac:dyDescent="0.25">
      <c r="A5751" s="319">
        <v>10846</v>
      </c>
      <c r="B5751" s="319" t="s">
        <v>6263</v>
      </c>
      <c r="C5751" s="319" t="s">
        <v>9092</v>
      </c>
    </row>
    <row r="5752" spans="1:3" ht="14.25" customHeight="1" x14ac:dyDescent="0.25">
      <c r="A5752" s="319">
        <v>10847</v>
      </c>
      <c r="B5752" s="319" t="s">
        <v>4384</v>
      </c>
      <c r="C5752" s="319" t="s">
        <v>9920</v>
      </c>
    </row>
    <row r="5753" spans="1:3" ht="14.25" customHeight="1" x14ac:dyDescent="0.25">
      <c r="A5753" s="319">
        <v>10848</v>
      </c>
      <c r="B5753" s="319" t="s">
        <v>9574</v>
      </c>
      <c r="C5753" s="319" t="s">
        <v>9092</v>
      </c>
    </row>
    <row r="5754" spans="1:3" ht="14.25" customHeight="1" x14ac:dyDescent="0.25">
      <c r="A5754" s="319">
        <v>10849</v>
      </c>
      <c r="B5754" s="319" t="s">
        <v>6264</v>
      </c>
      <c r="C5754" s="319" t="s">
        <v>9092</v>
      </c>
    </row>
    <row r="5755" spans="1:3" ht="14.25" customHeight="1" x14ac:dyDescent="0.25">
      <c r="A5755" s="319">
        <v>10850</v>
      </c>
      <c r="B5755" s="319" t="s">
        <v>5119</v>
      </c>
      <c r="C5755" s="319" t="s">
        <v>9920</v>
      </c>
    </row>
    <row r="5756" spans="1:3" ht="14.25" customHeight="1" x14ac:dyDescent="0.25">
      <c r="A5756" s="319">
        <v>10851</v>
      </c>
      <c r="B5756" s="319" t="s">
        <v>10516</v>
      </c>
      <c r="C5756" s="319" t="s">
        <v>9920</v>
      </c>
    </row>
    <row r="5757" spans="1:3" ht="14.25" customHeight="1" x14ac:dyDescent="0.25">
      <c r="A5757" s="319">
        <v>10852</v>
      </c>
      <c r="B5757" s="319" t="s">
        <v>6265</v>
      </c>
      <c r="C5757" s="319" t="s">
        <v>9090</v>
      </c>
    </row>
    <row r="5758" spans="1:3" ht="14.25" customHeight="1" x14ac:dyDescent="0.25">
      <c r="A5758" s="319">
        <v>10853</v>
      </c>
      <c r="B5758" s="319" t="s">
        <v>10517</v>
      </c>
      <c r="C5758" s="319" t="s">
        <v>9920</v>
      </c>
    </row>
    <row r="5759" spans="1:3" ht="14.25" customHeight="1" x14ac:dyDescent="0.25">
      <c r="A5759" s="319">
        <v>10854</v>
      </c>
      <c r="B5759" s="319" t="s">
        <v>6266</v>
      </c>
      <c r="C5759" s="319" t="s">
        <v>9090</v>
      </c>
    </row>
    <row r="5760" spans="1:3" ht="14.25" customHeight="1" x14ac:dyDescent="0.25">
      <c r="A5760" s="319">
        <v>10855</v>
      </c>
      <c r="B5760" s="319" t="s">
        <v>6242</v>
      </c>
      <c r="C5760" s="319" t="s">
        <v>9092</v>
      </c>
    </row>
    <row r="5761" spans="1:3" ht="14.25" customHeight="1" x14ac:dyDescent="0.25">
      <c r="A5761" s="319">
        <v>10856</v>
      </c>
      <c r="B5761" s="319" t="s">
        <v>10518</v>
      </c>
      <c r="C5761" s="319" t="s">
        <v>9920</v>
      </c>
    </row>
    <row r="5762" spans="1:3" ht="14.25" customHeight="1" x14ac:dyDescent="0.25">
      <c r="A5762" s="319">
        <v>10857</v>
      </c>
      <c r="B5762" s="319" t="s">
        <v>6267</v>
      </c>
      <c r="C5762" s="319" t="s">
        <v>9920</v>
      </c>
    </row>
    <row r="5763" spans="1:3" ht="14.25" customHeight="1" x14ac:dyDescent="0.25">
      <c r="A5763" s="319">
        <v>10858</v>
      </c>
      <c r="B5763" s="319" t="s">
        <v>6268</v>
      </c>
      <c r="C5763" s="319" t="s">
        <v>9920</v>
      </c>
    </row>
    <row r="5764" spans="1:3" ht="14.25" customHeight="1" x14ac:dyDescent="0.25">
      <c r="A5764" s="319">
        <v>10859</v>
      </c>
      <c r="B5764" s="319" t="s">
        <v>6269</v>
      </c>
      <c r="C5764" s="319" t="s">
        <v>9092</v>
      </c>
    </row>
    <row r="5765" spans="1:3" ht="14.25" customHeight="1" x14ac:dyDescent="0.25">
      <c r="A5765" s="319">
        <v>10860</v>
      </c>
      <c r="B5765" s="319" t="s">
        <v>6270</v>
      </c>
      <c r="C5765" s="319" t="s">
        <v>9087</v>
      </c>
    </row>
    <row r="5766" spans="1:3" ht="14.25" customHeight="1" x14ac:dyDescent="0.25">
      <c r="A5766" s="319">
        <v>10861</v>
      </c>
      <c r="B5766" s="319" t="s">
        <v>10519</v>
      </c>
      <c r="C5766" s="319" t="s">
        <v>9920</v>
      </c>
    </row>
    <row r="5767" spans="1:3" ht="14.25" customHeight="1" x14ac:dyDescent="0.25">
      <c r="A5767" s="319">
        <v>10862</v>
      </c>
      <c r="B5767" s="319" t="s">
        <v>3446</v>
      </c>
      <c r="C5767" s="319" t="s">
        <v>9090</v>
      </c>
    </row>
    <row r="5768" spans="1:3" ht="14.25" customHeight="1" x14ac:dyDescent="0.25">
      <c r="A5768" s="319">
        <v>10863</v>
      </c>
      <c r="B5768" s="319" t="s">
        <v>3607</v>
      </c>
      <c r="C5768" s="319" t="s">
        <v>9090</v>
      </c>
    </row>
    <row r="5769" spans="1:3" ht="14.25" customHeight="1" x14ac:dyDescent="0.25">
      <c r="A5769" s="319">
        <v>10864</v>
      </c>
      <c r="B5769" s="319" t="s">
        <v>10520</v>
      </c>
      <c r="C5769" s="319" t="s">
        <v>9920</v>
      </c>
    </row>
    <row r="5770" spans="1:3" ht="14.25" customHeight="1" x14ac:dyDescent="0.25">
      <c r="A5770" s="319">
        <v>10865</v>
      </c>
      <c r="B5770" s="319" t="s">
        <v>6271</v>
      </c>
      <c r="C5770" s="319" t="s">
        <v>9092</v>
      </c>
    </row>
    <row r="5771" spans="1:3" ht="14.25" customHeight="1" x14ac:dyDescent="0.25">
      <c r="A5771" s="319">
        <v>10866</v>
      </c>
      <c r="B5771" s="319" t="s">
        <v>4807</v>
      </c>
      <c r="C5771" s="319" t="s">
        <v>9081</v>
      </c>
    </row>
    <row r="5772" spans="1:3" ht="14.25" customHeight="1" x14ac:dyDescent="0.25">
      <c r="A5772" s="319">
        <v>10867</v>
      </c>
      <c r="B5772" s="319" t="s">
        <v>6272</v>
      </c>
      <c r="C5772" s="319" t="s">
        <v>9091</v>
      </c>
    </row>
    <row r="5773" spans="1:3" ht="14.25" customHeight="1" x14ac:dyDescent="0.25">
      <c r="A5773" s="319">
        <v>10868</v>
      </c>
      <c r="B5773" s="319" t="s">
        <v>6273</v>
      </c>
      <c r="C5773" s="319" t="s">
        <v>9087</v>
      </c>
    </row>
    <row r="5774" spans="1:3" ht="14.25" customHeight="1" x14ac:dyDescent="0.25">
      <c r="A5774" s="319">
        <v>10869</v>
      </c>
      <c r="B5774" s="319" t="s">
        <v>6274</v>
      </c>
      <c r="C5774" s="319" t="s">
        <v>9087</v>
      </c>
    </row>
    <row r="5775" spans="1:3" ht="14.25" customHeight="1" x14ac:dyDescent="0.25">
      <c r="A5775" s="319">
        <v>10870</v>
      </c>
      <c r="B5775" s="319" t="s">
        <v>6275</v>
      </c>
      <c r="C5775" s="319" t="s">
        <v>9092</v>
      </c>
    </row>
    <row r="5776" spans="1:3" ht="14.25" customHeight="1" x14ac:dyDescent="0.25">
      <c r="A5776" s="319">
        <v>10871</v>
      </c>
      <c r="B5776" s="319" t="s">
        <v>6276</v>
      </c>
      <c r="C5776" s="319" t="s">
        <v>9092</v>
      </c>
    </row>
    <row r="5777" spans="1:3" ht="14.25" customHeight="1" x14ac:dyDescent="0.25">
      <c r="A5777" s="319">
        <v>10872</v>
      </c>
      <c r="B5777" s="319" t="s">
        <v>6277</v>
      </c>
      <c r="C5777" s="319" t="s">
        <v>9092</v>
      </c>
    </row>
    <row r="5778" spans="1:3" ht="14.25" customHeight="1" x14ac:dyDescent="0.25">
      <c r="A5778" s="319">
        <v>10873</v>
      </c>
      <c r="B5778" s="319" t="s">
        <v>4561</v>
      </c>
      <c r="C5778" s="319" t="s">
        <v>9091</v>
      </c>
    </row>
    <row r="5779" spans="1:3" ht="14.25" customHeight="1" x14ac:dyDescent="0.25">
      <c r="A5779" s="319">
        <v>10874</v>
      </c>
      <c r="B5779" s="319" t="s">
        <v>6278</v>
      </c>
      <c r="C5779" s="319" t="s">
        <v>9092</v>
      </c>
    </row>
    <row r="5780" spans="1:3" ht="14.25" customHeight="1" x14ac:dyDescent="0.25">
      <c r="A5780" s="319">
        <v>10875</v>
      </c>
      <c r="B5780" s="319" t="s">
        <v>6279</v>
      </c>
      <c r="C5780" s="319" t="s">
        <v>9090</v>
      </c>
    </row>
    <row r="5781" spans="1:3" ht="14.25" customHeight="1" x14ac:dyDescent="0.25">
      <c r="A5781" s="319">
        <v>10876</v>
      </c>
      <c r="B5781" s="319" t="s">
        <v>2412</v>
      </c>
      <c r="C5781" s="319" t="s">
        <v>9092</v>
      </c>
    </row>
    <row r="5782" spans="1:3" ht="14.25" customHeight="1" x14ac:dyDescent="0.25">
      <c r="A5782" s="319">
        <v>10877</v>
      </c>
      <c r="B5782" s="319" t="s">
        <v>6280</v>
      </c>
      <c r="C5782" s="319" t="s">
        <v>9090</v>
      </c>
    </row>
    <row r="5783" spans="1:3" ht="14.25" customHeight="1" x14ac:dyDescent="0.25">
      <c r="A5783" s="319">
        <v>10878</v>
      </c>
      <c r="B5783" s="319" t="s">
        <v>3747</v>
      </c>
      <c r="C5783" s="319" t="s">
        <v>9920</v>
      </c>
    </row>
    <row r="5784" spans="1:3" ht="14.25" customHeight="1" x14ac:dyDescent="0.25">
      <c r="A5784" s="319">
        <v>10879</v>
      </c>
      <c r="B5784" s="319" t="s">
        <v>10521</v>
      </c>
      <c r="C5784" s="319" t="s">
        <v>9920</v>
      </c>
    </row>
    <row r="5785" spans="1:3" ht="14.25" customHeight="1" x14ac:dyDescent="0.25">
      <c r="A5785" s="319">
        <v>10880</v>
      </c>
      <c r="B5785" s="319" t="s">
        <v>6281</v>
      </c>
      <c r="C5785" s="319" t="s">
        <v>9092</v>
      </c>
    </row>
    <row r="5786" spans="1:3" ht="14.25" customHeight="1" x14ac:dyDescent="0.25">
      <c r="A5786" s="319">
        <v>10881</v>
      </c>
      <c r="B5786" s="319" t="s">
        <v>10522</v>
      </c>
      <c r="C5786" s="319" t="s">
        <v>9920</v>
      </c>
    </row>
    <row r="5787" spans="1:3" ht="14.25" customHeight="1" x14ac:dyDescent="0.25">
      <c r="A5787" s="319">
        <v>10882</v>
      </c>
      <c r="B5787" s="319" t="s">
        <v>10523</v>
      </c>
      <c r="C5787" s="319" t="s">
        <v>9920</v>
      </c>
    </row>
    <row r="5788" spans="1:3" ht="14.25" customHeight="1" x14ac:dyDescent="0.25">
      <c r="A5788" s="319">
        <v>10883</v>
      </c>
      <c r="B5788" s="319" t="s">
        <v>6282</v>
      </c>
      <c r="C5788" s="319" t="s">
        <v>9092</v>
      </c>
    </row>
    <row r="5789" spans="1:3" ht="14.25" customHeight="1" x14ac:dyDescent="0.25">
      <c r="A5789" s="319">
        <v>10884</v>
      </c>
      <c r="B5789" s="319" t="s">
        <v>3982</v>
      </c>
      <c r="C5789" s="319" t="s">
        <v>9920</v>
      </c>
    </row>
    <row r="5790" spans="1:3" ht="14.25" customHeight="1" x14ac:dyDescent="0.25">
      <c r="A5790" s="319">
        <v>10885</v>
      </c>
      <c r="B5790" s="319" t="s">
        <v>10524</v>
      </c>
      <c r="C5790" s="319" t="s">
        <v>9920</v>
      </c>
    </row>
    <row r="5791" spans="1:3" ht="14.25" customHeight="1" x14ac:dyDescent="0.25">
      <c r="A5791" s="319">
        <v>10886</v>
      </c>
      <c r="B5791" s="319" t="s">
        <v>10525</v>
      </c>
      <c r="C5791" s="319" t="s">
        <v>9920</v>
      </c>
    </row>
    <row r="5792" spans="1:3" ht="14.25" customHeight="1" x14ac:dyDescent="0.25">
      <c r="A5792" s="319">
        <v>10887</v>
      </c>
      <c r="B5792" s="319" t="s">
        <v>10526</v>
      </c>
      <c r="C5792" s="319" t="s">
        <v>9920</v>
      </c>
    </row>
    <row r="5793" spans="1:3" ht="14.25" customHeight="1" x14ac:dyDescent="0.25">
      <c r="A5793" s="319">
        <v>10888</v>
      </c>
      <c r="B5793" s="319" t="s">
        <v>6283</v>
      </c>
      <c r="C5793" s="319" t="s">
        <v>9103</v>
      </c>
    </row>
    <row r="5794" spans="1:3" ht="14.25" customHeight="1" x14ac:dyDescent="0.25">
      <c r="A5794" s="319">
        <v>10889</v>
      </c>
      <c r="B5794" s="319" t="s">
        <v>10527</v>
      </c>
      <c r="C5794" s="319" t="s">
        <v>9920</v>
      </c>
    </row>
    <row r="5795" spans="1:3" ht="14.25" customHeight="1" x14ac:dyDescent="0.25">
      <c r="A5795" s="319">
        <v>10890</v>
      </c>
      <c r="B5795" s="319" t="s">
        <v>10528</v>
      </c>
      <c r="C5795" s="319" t="s">
        <v>9920</v>
      </c>
    </row>
    <row r="5796" spans="1:3" ht="14.25" customHeight="1" x14ac:dyDescent="0.25">
      <c r="A5796" s="319">
        <v>10891</v>
      </c>
      <c r="B5796" s="319" t="s">
        <v>6284</v>
      </c>
      <c r="C5796" s="319" t="s">
        <v>9091</v>
      </c>
    </row>
    <row r="5797" spans="1:3" ht="14.25" customHeight="1" x14ac:dyDescent="0.25">
      <c r="A5797" s="319">
        <v>10892</v>
      </c>
      <c r="B5797" s="319" t="s">
        <v>4894</v>
      </c>
      <c r="C5797" s="319" t="s">
        <v>9092</v>
      </c>
    </row>
    <row r="5798" spans="1:3" ht="14.25" customHeight="1" x14ac:dyDescent="0.25">
      <c r="A5798" s="319">
        <v>10893</v>
      </c>
      <c r="B5798" s="319" t="s">
        <v>10529</v>
      </c>
      <c r="C5798" s="319" t="s">
        <v>9920</v>
      </c>
    </row>
    <row r="5799" spans="1:3" ht="14.25" customHeight="1" x14ac:dyDescent="0.25">
      <c r="A5799" s="319">
        <v>10894</v>
      </c>
      <c r="B5799" s="319" t="s">
        <v>6285</v>
      </c>
      <c r="C5799" s="319" t="s">
        <v>9081</v>
      </c>
    </row>
    <row r="5800" spans="1:3" ht="14.25" customHeight="1" x14ac:dyDescent="0.25">
      <c r="A5800" s="319">
        <v>10895</v>
      </c>
      <c r="B5800" s="319" t="s">
        <v>10530</v>
      </c>
      <c r="C5800" s="319" t="s">
        <v>9920</v>
      </c>
    </row>
    <row r="5801" spans="1:3" ht="14.25" customHeight="1" x14ac:dyDescent="0.25">
      <c r="A5801" s="319">
        <v>10896</v>
      </c>
      <c r="B5801" s="319" t="s">
        <v>10531</v>
      </c>
      <c r="C5801" s="319" t="s">
        <v>9920</v>
      </c>
    </row>
    <row r="5802" spans="1:3" ht="14.25" customHeight="1" x14ac:dyDescent="0.25">
      <c r="A5802" s="319">
        <v>10897</v>
      </c>
      <c r="B5802" s="319" t="s">
        <v>6278</v>
      </c>
      <c r="C5802" s="319" t="s">
        <v>9920</v>
      </c>
    </row>
    <row r="5803" spans="1:3" ht="14.25" customHeight="1" x14ac:dyDescent="0.25">
      <c r="A5803" s="319">
        <v>10898</v>
      </c>
      <c r="B5803" s="319" t="s">
        <v>6286</v>
      </c>
      <c r="C5803" s="319" t="s">
        <v>9091</v>
      </c>
    </row>
    <row r="5804" spans="1:3" ht="14.25" customHeight="1" x14ac:dyDescent="0.25">
      <c r="A5804" s="319">
        <v>10899</v>
      </c>
      <c r="B5804" s="319" t="s">
        <v>3543</v>
      </c>
      <c r="C5804" s="319" t="s">
        <v>9090</v>
      </c>
    </row>
    <row r="5805" spans="1:3" ht="14.25" customHeight="1" x14ac:dyDescent="0.25">
      <c r="A5805" s="319">
        <v>10900</v>
      </c>
      <c r="B5805" s="319" t="s">
        <v>10532</v>
      </c>
      <c r="C5805" s="319" t="s">
        <v>9920</v>
      </c>
    </row>
    <row r="5806" spans="1:3" ht="14.25" customHeight="1" x14ac:dyDescent="0.25">
      <c r="A5806" s="319">
        <v>10901</v>
      </c>
      <c r="B5806" s="319" t="s">
        <v>6077</v>
      </c>
      <c r="C5806" s="319" t="s">
        <v>9084</v>
      </c>
    </row>
    <row r="5807" spans="1:3" ht="14.25" customHeight="1" x14ac:dyDescent="0.25">
      <c r="A5807" s="319">
        <v>10902</v>
      </c>
      <c r="B5807" s="319" t="s">
        <v>6287</v>
      </c>
      <c r="C5807" s="319" t="s">
        <v>9091</v>
      </c>
    </row>
    <row r="5808" spans="1:3" ht="14.25" customHeight="1" x14ac:dyDescent="0.25">
      <c r="A5808" s="319">
        <v>10903</v>
      </c>
      <c r="B5808" s="319" t="s">
        <v>4758</v>
      </c>
      <c r="C5808" s="319" t="s">
        <v>9920</v>
      </c>
    </row>
    <row r="5809" spans="1:3" ht="14.25" customHeight="1" x14ac:dyDescent="0.25">
      <c r="A5809" s="319">
        <v>10904</v>
      </c>
      <c r="B5809" s="319" t="s">
        <v>6288</v>
      </c>
      <c r="C5809" s="319" t="s">
        <v>9091</v>
      </c>
    </row>
    <row r="5810" spans="1:3" ht="14.25" customHeight="1" x14ac:dyDescent="0.25">
      <c r="A5810" s="319">
        <v>10905</v>
      </c>
      <c r="B5810" s="319" t="s">
        <v>6268</v>
      </c>
      <c r="C5810" s="319" t="s">
        <v>9092</v>
      </c>
    </row>
    <row r="5811" spans="1:3" ht="14.25" customHeight="1" x14ac:dyDescent="0.25">
      <c r="A5811" s="319">
        <v>10906</v>
      </c>
      <c r="B5811" s="319" t="s">
        <v>2616</v>
      </c>
      <c r="C5811" s="319" t="s">
        <v>9081</v>
      </c>
    </row>
    <row r="5812" spans="1:3" ht="14.25" customHeight="1" x14ac:dyDescent="0.25">
      <c r="A5812" s="319">
        <v>10907</v>
      </c>
      <c r="B5812" s="319" t="s">
        <v>6289</v>
      </c>
      <c r="C5812" s="319" t="s">
        <v>9092</v>
      </c>
    </row>
    <row r="5813" spans="1:3" ht="14.25" customHeight="1" x14ac:dyDescent="0.25">
      <c r="A5813" s="319">
        <v>10908</v>
      </c>
      <c r="B5813" s="319" t="s">
        <v>6290</v>
      </c>
      <c r="C5813" s="319" t="s">
        <v>9081</v>
      </c>
    </row>
    <row r="5814" spans="1:3" ht="14.25" customHeight="1" x14ac:dyDescent="0.25">
      <c r="A5814" s="319">
        <v>10909</v>
      </c>
      <c r="B5814" s="319" t="s">
        <v>5652</v>
      </c>
      <c r="C5814" s="319" t="s">
        <v>9090</v>
      </c>
    </row>
    <row r="5815" spans="1:3" ht="14.25" customHeight="1" x14ac:dyDescent="0.25">
      <c r="A5815" s="319">
        <v>10910</v>
      </c>
      <c r="B5815" s="319" t="s">
        <v>6291</v>
      </c>
      <c r="C5815" s="319" t="s">
        <v>9090</v>
      </c>
    </row>
    <row r="5816" spans="1:3" ht="14.25" customHeight="1" x14ac:dyDescent="0.25">
      <c r="A5816" s="319">
        <v>10911</v>
      </c>
      <c r="B5816" s="319" t="s">
        <v>10533</v>
      </c>
      <c r="C5816" s="319" t="s">
        <v>9920</v>
      </c>
    </row>
    <row r="5817" spans="1:3" ht="14.25" customHeight="1" x14ac:dyDescent="0.25">
      <c r="A5817" s="319">
        <v>10912</v>
      </c>
      <c r="B5817" s="319" t="s">
        <v>6292</v>
      </c>
      <c r="C5817" s="319" t="s">
        <v>9091</v>
      </c>
    </row>
    <row r="5818" spans="1:3" ht="14.25" customHeight="1" x14ac:dyDescent="0.25">
      <c r="A5818" s="319">
        <v>10913</v>
      </c>
      <c r="B5818" s="319" t="s">
        <v>10534</v>
      </c>
      <c r="C5818" s="319" t="s">
        <v>9920</v>
      </c>
    </row>
    <row r="5819" spans="1:3" ht="14.25" customHeight="1" x14ac:dyDescent="0.25">
      <c r="A5819" s="319">
        <v>10914</v>
      </c>
      <c r="B5819" s="319" t="s">
        <v>6293</v>
      </c>
      <c r="C5819" s="319" t="s">
        <v>9091</v>
      </c>
    </row>
    <row r="5820" spans="1:3" ht="14.25" customHeight="1" x14ac:dyDescent="0.25">
      <c r="A5820" s="319">
        <v>10915</v>
      </c>
      <c r="B5820" s="319" t="s">
        <v>10535</v>
      </c>
      <c r="C5820" s="319" t="s">
        <v>9920</v>
      </c>
    </row>
    <row r="5821" spans="1:3" ht="14.25" customHeight="1" x14ac:dyDescent="0.25">
      <c r="A5821" s="319">
        <v>10916</v>
      </c>
      <c r="B5821" s="319" t="s">
        <v>6294</v>
      </c>
      <c r="C5821" s="319" t="s">
        <v>9092</v>
      </c>
    </row>
    <row r="5822" spans="1:3" ht="14.25" customHeight="1" x14ac:dyDescent="0.25">
      <c r="A5822" s="319">
        <v>10917</v>
      </c>
      <c r="B5822" s="319" t="s">
        <v>6295</v>
      </c>
      <c r="C5822" s="319" t="s">
        <v>9090</v>
      </c>
    </row>
    <row r="5823" spans="1:3" ht="14.25" customHeight="1" x14ac:dyDescent="0.25">
      <c r="A5823" s="319">
        <v>10918</v>
      </c>
      <c r="B5823" s="319" t="s">
        <v>5879</v>
      </c>
      <c r="C5823" s="319" t="s">
        <v>9920</v>
      </c>
    </row>
    <row r="5824" spans="1:3" ht="14.25" customHeight="1" x14ac:dyDescent="0.25">
      <c r="A5824" s="319">
        <v>10919</v>
      </c>
      <c r="B5824" s="319" t="s">
        <v>10536</v>
      </c>
      <c r="C5824" s="319" t="s">
        <v>9920</v>
      </c>
    </row>
    <row r="5825" spans="1:3" ht="14.25" customHeight="1" x14ac:dyDescent="0.25">
      <c r="A5825" s="319">
        <v>10920</v>
      </c>
      <c r="B5825" s="319" t="s">
        <v>6296</v>
      </c>
      <c r="C5825" s="319" t="s">
        <v>9091</v>
      </c>
    </row>
    <row r="5826" spans="1:3" ht="14.25" customHeight="1" x14ac:dyDescent="0.25">
      <c r="A5826" s="319">
        <v>10921</v>
      </c>
      <c r="B5826" s="319" t="s">
        <v>6297</v>
      </c>
      <c r="C5826" s="319" t="s">
        <v>9092</v>
      </c>
    </row>
    <row r="5827" spans="1:3" ht="14.25" customHeight="1" x14ac:dyDescent="0.25">
      <c r="A5827" s="319">
        <v>10922</v>
      </c>
      <c r="B5827" s="319" t="s">
        <v>10537</v>
      </c>
      <c r="C5827" s="319" t="s">
        <v>9920</v>
      </c>
    </row>
    <row r="5828" spans="1:3" ht="14.25" customHeight="1" x14ac:dyDescent="0.25">
      <c r="A5828" s="319">
        <v>10923</v>
      </c>
      <c r="B5828" s="319" t="s">
        <v>6298</v>
      </c>
      <c r="C5828" s="319" t="s">
        <v>9092</v>
      </c>
    </row>
    <row r="5829" spans="1:3" ht="14.25" customHeight="1" x14ac:dyDescent="0.25">
      <c r="A5829" s="319">
        <v>10924</v>
      </c>
      <c r="B5829" s="319" t="s">
        <v>6299</v>
      </c>
      <c r="C5829" s="319" t="s">
        <v>9087</v>
      </c>
    </row>
    <row r="5830" spans="1:3" ht="14.25" customHeight="1" x14ac:dyDescent="0.25">
      <c r="A5830" s="319">
        <v>10925</v>
      </c>
      <c r="B5830" s="319" t="s">
        <v>6300</v>
      </c>
      <c r="C5830" s="319" t="s">
        <v>9092</v>
      </c>
    </row>
    <row r="5831" spans="1:3" ht="14.25" customHeight="1" x14ac:dyDescent="0.25">
      <c r="A5831" s="319">
        <v>10926</v>
      </c>
      <c r="B5831" s="319" t="s">
        <v>4483</v>
      </c>
      <c r="C5831" s="319" t="s">
        <v>9092</v>
      </c>
    </row>
    <row r="5832" spans="1:3" ht="14.25" customHeight="1" x14ac:dyDescent="0.25">
      <c r="A5832" s="319">
        <v>10927</v>
      </c>
      <c r="B5832" s="319" t="s">
        <v>4483</v>
      </c>
      <c r="C5832" s="319" t="s">
        <v>9092</v>
      </c>
    </row>
    <row r="5833" spans="1:3" ht="14.25" customHeight="1" x14ac:dyDescent="0.25">
      <c r="A5833" s="319">
        <v>10928</v>
      </c>
      <c r="B5833" s="319" t="s">
        <v>10538</v>
      </c>
      <c r="C5833" s="319" t="s">
        <v>9920</v>
      </c>
    </row>
    <row r="5834" spans="1:3" ht="14.25" customHeight="1" x14ac:dyDescent="0.25">
      <c r="A5834" s="319">
        <v>10929</v>
      </c>
      <c r="B5834" s="319" t="s">
        <v>6301</v>
      </c>
      <c r="C5834" s="319" t="s">
        <v>9092</v>
      </c>
    </row>
    <row r="5835" spans="1:3" ht="14.25" customHeight="1" x14ac:dyDescent="0.25">
      <c r="A5835" s="319">
        <v>10930</v>
      </c>
      <c r="B5835" s="319" t="s">
        <v>4391</v>
      </c>
      <c r="C5835" s="319" t="s">
        <v>9920</v>
      </c>
    </row>
    <row r="5836" spans="1:3" ht="14.25" customHeight="1" x14ac:dyDescent="0.25">
      <c r="A5836" s="319">
        <v>10931</v>
      </c>
      <c r="B5836" s="319" t="s">
        <v>6276</v>
      </c>
      <c r="C5836" s="319" t="s">
        <v>9920</v>
      </c>
    </row>
    <row r="5837" spans="1:3" ht="14.25" customHeight="1" x14ac:dyDescent="0.25">
      <c r="A5837" s="319">
        <v>10932</v>
      </c>
      <c r="B5837" s="319" t="s">
        <v>6302</v>
      </c>
      <c r="C5837" s="319" t="s">
        <v>9092</v>
      </c>
    </row>
    <row r="5838" spans="1:3" ht="14.25" customHeight="1" x14ac:dyDescent="0.25">
      <c r="A5838" s="319">
        <v>10933</v>
      </c>
      <c r="B5838" s="319" t="s">
        <v>6303</v>
      </c>
      <c r="C5838" s="319" t="s">
        <v>9087</v>
      </c>
    </row>
    <row r="5839" spans="1:3" ht="14.25" customHeight="1" x14ac:dyDescent="0.25">
      <c r="A5839" s="319">
        <v>10934</v>
      </c>
      <c r="B5839" s="319" t="s">
        <v>5640</v>
      </c>
      <c r="C5839" s="319" t="s">
        <v>9920</v>
      </c>
    </row>
    <row r="5840" spans="1:3" ht="14.25" customHeight="1" x14ac:dyDescent="0.25">
      <c r="A5840" s="319">
        <v>10935</v>
      </c>
      <c r="B5840" s="319" t="s">
        <v>6304</v>
      </c>
      <c r="C5840" s="319" t="s">
        <v>9087</v>
      </c>
    </row>
    <row r="5841" spans="1:3" ht="14.25" customHeight="1" x14ac:dyDescent="0.25">
      <c r="A5841" s="319">
        <v>10936</v>
      </c>
      <c r="B5841" s="319" t="s">
        <v>10539</v>
      </c>
      <c r="C5841" s="319" t="s">
        <v>9920</v>
      </c>
    </row>
    <row r="5842" spans="1:3" ht="14.25" customHeight="1" x14ac:dyDescent="0.25">
      <c r="A5842" s="319">
        <v>10937</v>
      </c>
      <c r="B5842" s="319" t="s">
        <v>6305</v>
      </c>
      <c r="C5842" s="319" t="s">
        <v>9092</v>
      </c>
    </row>
    <row r="5843" spans="1:3" ht="14.25" customHeight="1" x14ac:dyDescent="0.25">
      <c r="A5843" s="319">
        <v>10938</v>
      </c>
      <c r="B5843" s="319" t="s">
        <v>6306</v>
      </c>
      <c r="C5843" s="319" t="s">
        <v>9091</v>
      </c>
    </row>
    <row r="5844" spans="1:3" ht="14.25" customHeight="1" x14ac:dyDescent="0.25">
      <c r="A5844" s="319">
        <v>10940</v>
      </c>
      <c r="B5844" s="319" t="s">
        <v>6307</v>
      </c>
      <c r="C5844" s="319" t="s">
        <v>9092</v>
      </c>
    </row>
    <row r="5845" spans="1:3" ht="14.25" customHeight="1" x14ac:dyDescent="0.25">
      <c r="A5845" s="319">
        <v>10941</v>
      </c>
      <c r="B5845" s="319" t="s">
        <v>10540</v>
      </c>
      <c r="C5845" s="319" t="s">
        <v>9920</v>
      </c>
    </row>
    <row r="5846" spans="1:3" ht="14.25" customHeight="1" x14ac:dyDescent="0.25">
      <c r="A5846" s="319">
        <v>10942</v>
      </c>
      <c r="B5846" s="319" t="s">
        <v>6308</v>
      </c>
      <c r="C5846" s="319" t="s">
        <v>9090</v>
      </c>
    </row>
    <row r="5847" spans="1:3" ht="14.25" customHeight="1" x14ac:dyDescent="0.25">
      <c r="A5847" s="319">
        <v>10943</v>
      </c>
      <c r="B5847" s="319" t="s">
        <v>10541</v>
      </c>
      <c r="C5847" s="319" t="s">
        <v>9920</v>
      </c>
    </row>
    <row r="5848" spans="1:3" ht="14.25" customHeight="1" x14ac:dyDescent="0.25">
      <c r="A5848" s="319">
        <v>10944</v>
      </c>
      <c r="B5848" s="319" t="s">
        <v>6309</v>
      </c>
      <c r="C5848" s="319" t="s">
        <v>9090</v>
      </c>
    </row>
    <row r="5849" spans="1:3" ht="14.25" customHeight="1" x14ac:dyDescent="0.25">
      <c r="A5849" s="319">
        <v>10945</v>
      </c>
      <c r="B5849" s="319" t="s">
        <v>10542</v>
      </c>
      <c r="C5849" s="319" t="s">
        <v>9087</v>
      </c>
    </row>
    <row r="5850" spans="1:3" ht="14.25" customHeight="1" x14ac:dyDescent="0.25">
      <c r="A5850" s="319">
        <v>10946</v>
      </c>
      <c r="B5850" s="319" t="s">
        <v>6310</v>
      </c>
      <c r="C5850" s="319" t="s">
        <v>9092</v>
      </c>
    </row>
    <row r="5851" spans="1:3" ht="14.25" customHeight="1" x14ac:dyDescent="0.25">
      <c r="A5851" s="319">
        <v>10947</v>
      </c>
      <c r="B5851" s="319" t="s">
        <v>3593</v>
      </c>
      <c r="C5851" s="319" t="s">
        <v>9081</v>
      </c>
    </row>
    <row r="5852" spans="1:3" ht="14.25" customHeight="1" x14ac:dyDescent="0.25">
      <c r="A5852" s="319">
        <v>10948</v>
      </c>
      <c r="B5852" s="319" t="s">
        <v>10543</v>
      </c>
      <c r="C5852" s="319" t="s">
        <v>9920</v>
      </c>
    </row>
    <row r="5853" spans="1:3" ht="14.25" customHeight="1" x14ac:dyDescent="0.25">
      <c r="A5853" s="319">
        <v>10949</v>
      </c>
      <c r="B5853" s="319" t="s">
        <v>6311</v>
      </c>
      <c r="C5853" s="319" t="s">
        <v>9092</v>
      </c>
    </row>
    <row r="5854" spans="1:3" ht="14.25" customHeight="1" x14ac:dyDescent="0.25">
      <c r="A5854" s="319">
        <v>10950</v>
      </c>
      <c r="B5854" s="319" t="s">
        <v>6311</v>
      </c>
      <c r="C5854" s="319" t="s">
        <v>9920</v>
      </c>
    </row>
    <row r="5855" spans="1:3" ht="14.25" customHeight="1" x14ac:dyDescent="0.25">
      <c r="A5855" s="319">
        <v>10951</v>
      </c>
      <c r="B5855" s="319" t="s">
        <v>6312</v>
      </c>
      <c r="C5855" s="319" t="s">
        <v>9092</v>
      </c>
    </row>
    <row r="5856" spans="1:3" ht="14.25" customHeight="1" x14ac:dyDescent="0.25">
      <c r="A5856" s="319">
        <v>10952</v>
      </c>
      <c r="B5856" s="319" t="s">
        <v>3747</v>
      </c>
      <c r="C5856" s="319" t="s">
        <v>9091</v>
      </c>
    </row>
    <row r="5857" spans="1:3" ht="14.25" customHeight="1" x14ac:dyDescent="0.25">
      <c r="A5857" s="319">
        <v>10953</v>
      </c>
      <c r="B5857" s="319" t="s">
        <v>3743</v>
      </c>
      <c r="C5857" s="319" t="s">
        <v>9920</v>
      </c>
    </row>
    <row r="5858" spans="1:3" ht="14.25" customHeight="1" x14ac:dyDescent="0.25">
      <c r="A5858" s="319">
        <v>10954</v>
      </c>
      <c r="B5858" s="319" t="s">
        <v>5879</v>
      </c>
      <c r="C5858" s="319" t="s">
        <v>9920</v>
      </c>
    </row>
    <row r="5859" spans="1:3" ht="14.25" customHeight="1" x14ac:dyDescent="0.25">
      <c r="A5859" s="319">
        <v>10955</v>
      </c>
      <c r="B5859" s="319" t="s">
        <v>2638</v>
      </c>
      <c r="C5859" s="319" t="s">
        <v>9920</v>
      </c>
    </row>
    <row r="5860" spans="1:3" ht="14.25" customHeight="1" x14ac:dyDescent="0.25">
      <c r="A5860" s="319">
        <v>10956</v>
      </c>
      <c r="B5860" s="319" t="s">
        <v>10544</v>
      </c>
      <c r="C5860" s="319" t="s">
        <v>9920</v>
      </c>
    </row>
    <row r="5861" spans="1:3" ht="14.25" customHeight="1" x14ac:dyDescent="0.25">
      <c r="A5861" s="319">
        <v>10957</v>
      </c>
      <c r="B5861" s="319" t="s">
        <v>10545</v>
      </c>
      <c r="C5861" s="319" t="s">
        <v>9920</v>
      </c>
    </row>
    <row r="5862" spans="1:3" ht="14.25" customHeight="1" x14ac:dyDescent="0.25">
      <c r="A5862" s="319">
        <v>10958</v>
      </c>
      <c r="B5862" s="319" t="s">
        <v>6313</v>
      </c>
      <c r="C5862" s="319" t="s">
        <v>9920</v>
      </c>
    </row>
    <row r="5863" spans="1:3" ht="14.25" customHeight="1" x14ac:dyDescent="0.25">
      <c r="A5863" s="319">
        <v>10959</v>
      </c>
      <c r="B5863" s="319" t="s">
        <v>6216</v>
      </c>
      <c r="C5863" s="319" t="s">
        <v>9092</v>
      </c>
    </row>
    <row r="5864" spans="1:3" ht="14.25" customHeight="1" x14ac:dyDescent="0.25">
      <c r="A5864" s="319">
        <v>10960</v>
      </c>
      <c r="B5864" s="319" t="s">
        <v>6314</v>
      </c>
      <c r="C5864" s="319" t="s">
        <v>9090</v>
      </c>
    </row>
    <row r="5865" spans="1:3" ht="14.25" customHeight="1" x14ac:dyDescent="0.25">
      <c r="A5865" s="319">
        <v>10961</v>
      </c>
      <c r="B5865" s="319" t="s">
        <v>10546</v>
      </c>
      <c r="C5865" s="319" t="s">
        <v>9920</v>
      </c>
    </row>
    <row r="5866" spans="1:3" ht="14.25" customHeight="1" x14ac:dyDescent="0.25">
      <c r="A5866" s="319">
        <v>10962</v>
      </c>
      <c r="B5866" s="319" t="s">
        <v>3672</v>
      </c>
      <c r="C5866" s="319" t="s">
        <v>9092</v>
      </c>
    </row>
    <row r="5867" spans="1:3" ht="14.25" customHeight="1" x14ac:dyDescent="0.25">
      <c r="A5867" s="319">
        <v>10963</v>
      </c>
      <c r="B5867" s="319" t="s">
        <v>5618</v>
      </c>
      <c r="C5867" s="319" t="s">
        <v>9920</v>
      </c>
    </row>
    <row r="5868" spans="1:3" ht="14.25" customHeight="1" x14ac:dyDescent="0.25">
      <c r="A5868" s="319">
        <v>10964</v>
      </c>
      <c r="B5868" s="319" t="s">
        <v>10547</v>
      </c>
      <c r="C5868" s="319" t="s">
        <v>9920</v>
      </c>
    </row>
    <row r="5869" spans="1:3" ht="14.25" customHeight="1" x14ac:dyDescent="0.25">
      <c r="A5869" s="319">
        <v>10965</v>
      </c>
      <c r="B5869" s="319" t="s">
        <v>10548</v>
      </c>
      <c r="C5869" s="319" t="s">
        <v>9920</v>
      </c>
    </row>
    <row r="5870" spans="1:3" ht="14.25" customHeight="1" x14ac:dyDescent="0.25">
      <c r="A5870" s="319">
        <v>10966</v>
      </c>
      <c r="B5870" s="319" t="s">
        <v>3654</v>
      </c>
      <c r="C5870" s="319" t="s">
        <v>9091</v>
      </c>
    </row>
    <row r="5871" spans="1:3" ht="14.25" customHeight="1" x14ac:dyDescent="0.25">
      <c r="A5871" s="319">
        <v>10967</v>
      </c>
      <c r="B5871" s="319" t="s">
        <v>10549</v>
      </c>
      <c r="C5871" s="319" t="s">
        <v>9920</v>
      </c>
    </row>
    <row r="5872" spans="1:3" ht="14.25" customHeight="1" x14ac:dyDescent="0.25">
      <c r="A5872" s="319">
        <v>10968</v>
      </c>
      <c r="B5872" s="319" t="s">
        <v>6315</v>
      </c>
      <c r="C5872" s="319" t="s">
        <v>9090</v>
      </c>
    </row>
    <row r="5873" spans="1:3" ht="14.25" customHeight="1" x14ac:dyDescent="0.25">
      <c r="A5873" s="319">
        <v>10969</v>
      </c>
      <c r="B5873" s="319" t="s">
        <v>6316</v>
      </c>
      <c r="C5873" s="319" t="s">
        <v>9092</v>
      </c>
    </row>
    <row r="5874" spans="1:3" ht="14.25" customHeight="1" x14ac:dyDescent="0.25">
      <c r="A5874" s="319">
        <v>10970</v>
      </c>
      <c r="B5874" s="319" t="s">
        <v>6317</v>
      </c>
      <c r="C5874" s="319" t="s">
        <v>9084</v>
      </c>
    </row>
    <row r="5875" spans="1:3" ht="14.25" customHeight="1" x14ac:dyDescent="0.25">
      <c r="A5875" s="319">
        <v>10971</v>
      </c>
      <c r="B5875" s="319" t="s">
        <v>10550</v>
      </c>
      <c r="C5875" s="319" t="s">
        <v>9920</v>
      </c>
    </row>
    <row r="5876" spans="1:3" ht="14.25" customHeight="1" x14ac:dyDescent="0.25">
      <c r="A5876" s="319">
        <v>10972</v>
      </c>
      <c r="B5876" s="319" t="s">
        <v>6318</v>
      </c>
      <c r="C5876" s="319" t="s">
        <v>9092</v>
      </c>
    </row>
    <row r="5877" spans="1:3" ht="14.25" customHeight="1" x14ac:dyDescent="0.25">
      <c r="A5877" s="319">
        <v>10973</v>
      </c>
      <c r="B5877" s="319" t="s">
        <v>6167</v>
      </c>
      <c r="C5877" s="319" t="s">
        <v>9092</v>
      </c>
    </row>
    <row r="5878" spans="1:3" ht="14.25" customHeight="1" x14ac:dyDescent="0.25">
      <c r="A5878" s="319">
        <v>10974</v>
      </c>
      <c r="B5878" s="319" t="s">
        <v>10551</v>
      </c>
      <c r="C5878" s="319" t="s">
        <v>9920</v>
      </c>
    </row>
    <row r="5879" spans="1:3" ht="14.25" customHeight="1" x14ac:dyDescent="0.25">
      <c r="A5879" s="319">
        <v>10975</v>
      </c>
      <c r="B5879" s="319" t="s">
        <v>10552</v>
      </c>
      <c r="C5879" s="319" t="s">
        <v>9920</v>
      </c>
    </row>
    <row r="5880" spans="1:3" ht="14.25" customHeight="1" x14ac:dyDescent="0.25">
      <c r="A5880" s="319">
        <v>10976</v>
      </c>
      <c r="B5880" s="319" t="s">
        <v>10553</v>
      </c>
      <c r="C5880" s="319" t="s">
        <v>9920</v>
      </c>
    </row>
    <row r="5881" spans="1:3" ht="14.25" customHeight="1" x14ac:dyDescent="0.25">
      <c r="A5881" s="319">
        <v>10977</v>
      </c>
      <c r="B5881" s="319" t="s">
        <v>10554</v>
      </c>
      <c r="C5881" s="319" t="s">
        <v>9920</v>
      </c>
    </row>
    <row r="5882" spans="1:3" ht="14.25" customHeight="1" x14ac:dyDescent="0.25">
      <c r="A5882" s="319">
        <v>10978</v>
      </c>
      <c r="B5882" s="319" t="s">
        <v>6319</v>
      </c>
      <c r="C5882" s="319" t="s">
        <v>9092</v>
      </c>
    </row>
    <row r="5883" spans="1:3" ht="14.25" customHeight="1" x14ac:dyDescent="0.25">
      <c r="A5883" s="319">
        <v>10979</v>
      </c>
      <c r="B5883" s="319" t="s">
        <v>3557</v>
      </c>
      <c r="C5883" s="319" t="s">
        <v>9920</v>
      </c>
    </row>
    <row r="5884" spans="1:3" ht="14.25" customHeight="1" x14ac:dyDescent="0.25">
      <c r="A5884" s="319">
        <v>10980</v>
      </c>
      <c r="B5884" s="319" t="s">
        <v>10555</v>
      </c>
      <c r="C5884" s="319" t="s">
        <v>9920</v>
      </c>
    </row>
    <row r="5885" spans="1:3" ht="14.25" customHeight="1" x14ac:dyDescent="0.25">
      <c r="A5885" s="319">
        <v>10981</v>
      </c>
      <c r="B5885" s="319" t="s">
        <v>10556</v>
      </c>
      <c r="C5885" s="319" t="s">
        <v>9920</v>
      </c>
    </row>
    <row r="5886" spans="1:3" ht="14.25" customHeight="1" x14ac:dyDescent="0.25">
      <c r="A5886" s="319">
        <v>10982</v>
      </c>
      <c r="B5886" s="319" t="s">
        <v>10557</v>
      </c>
      <c r="C5886" s="319" t="s">
        <v>9920</v>
      </c>
    </row>
    <row r="5887" spans="1:3" ht="14.25" customHeight="1" x14ac:dyDescent="0.25">
      <c r="A5887" s="319">
        <v>10983</v>
      </c>
      <c r="B5887" s="319" t="s">
        <v>10558</v>
      </c>
      <c r="C5887" s="319" t="s">
        <v>9920</v>
      </c>
    </row>
    <row r="5888" spans="1:3" ht="14.25" customHeight="1" x14ac:dyDescent="0.25">
      <c r="A5888" s="319">
        <v>10984</v>
      </c>
      <c r="B5888" s="319" t="s">
        <v>6320</v>
      </c>
      <c r="C5888" s="319" t="s">
        <v>9091</v>
      </c>
    </row>
    <row r="5889" spans="1:3" ht="14.25" customHeight="1" x14ac:dyDescent="0.25">
      <c r="A5889" s="319">
        <v>10985</v>
      </c>
      <c r="B5889" s="319" t="s">
        <v>6321</v>
      </c>
      <c r="C5889" s="319" t="s">
        <v>9087</v>
      </c>
    </row>
    <row r="5890" spans="1:3" ht="14.25" customHeight="1" x14ac:dyDescent="0.25">
      <c r="A5890" s="319">
        <v>10986</v>
      </c>
      <c r="B5890" s="319" t="s">
        <v>10559</v>
      </c>
      <c r="C5890" s="319" t="s">
        <v>9920</v>
      </c>
    </row>
    <row r="5891" spans="1:3" ht="14.25" customHeight="1" x14ac:dyDescent="0.25">
      <c r="A5891" s="319">
        <v>10987</v>
      </c>
      <c r="B5891" s="319" t="s">
        <v>6322</v>
      </c>
      <c r="C5891" s="319" t="s">
        <v>9092</v>
      </c>
    </row>
    <row r="5892" spans="1:3" ht="14.25" customHeight="1" x14ac:dyDescent="0.25">
      <c r="A5892" s="319">
        <v>10988</v>
      </c>
      <c r="B5892" s="319" t="s">
        <v>6323</v>
      </c>
      <c r="C5892" s="319" t="s">
        <v>9081</v>
      </c>
    </row>
    <row r="5893" spans="1:3" ht="14.25" customHeight="1" x14ac:dyDescent="0.25">
      <c r="A5893" s="319">
        <v>10989</v>
      </c>
      <c r="B5893" s="319" t="s">
        <v>4394</v>
      </c>
      <c r="C5893" s="319" t="s">
        <v>9920</v>
      </c>
    </row>
    <row r="5894" spans="1:3" ht="14.25" customHeight="1" x14ac:dyDescent="0.25">
      <c r="A5894" s="319">
        <v>10990</v>
      </c>
      <c r="B5894" s="319" t="s">
        <v>6324</v>
      </c>
      <c r="C5894" s="319" t="s">
        <v>9092</v>
      </c>
    </row>
    <row r="5895" spans="1:3" ht="14.25" customHeight="1" x14ac:dyDescent="0.25">
      <c r="A5895" s="319">
        <v>10991</v>
      </c>
      <c r="B5895" s="319" t="s">
        <v>6325</v>
      </c>
      <c r="C5895" s="319" t="s">
        <v>9081</v>
      </c>
    </row>
    <row r="5896" spans="1:3" ht="14.25" customHeight="1" x14ac:dyDescent="0.25">
      <c r="A5896" s="319">
        <v>10992</v>
      </c>
      <c r="B5896" s="319" t="s">
        <v>6326</v>
      </c>
      <c r="C5896" s="319" t="s">
        <v>9090</v>
      </c>
    </row>
    <row r="5897" spans="1:3" ht="14.25" customHeight="1" x14ac:dyDescent="0.25">
      <c r="A5897" s="319">
        <v>10993</v>
      </c>
      <c r="B5897" s="319" t="s">
        <v>6327</v>
      </c>
      <c r="C5897" s="319" t="s">
        <v>9092</v>
      </c>
    </row>
    <row r="5898" spans="1:3" ht="14.25" customHeight="1" x14ac:dyDescent="0.25">
      <c r="A5898" s="319">
        <v>10994</v>
      </c>
      <c r="B5898" s="319" t="s">
        <v>2313</v>
      </c>
      <c r="C5898" s="319" t="s">
        <v>9092</v>
      </c>
    </row>
    <row r="5899" spans="1:3" ht="14.25" customHeight="1" x14ac:dyDescent="0.25">
      <c r="A5899" s="319">
        <v>10995</v>
      </c>
      <c r="B5899" s="319" t="s">
        <v>4265</v>
      </c>
      <c r="C5899" s="319" t="s">
        <v>9920</v>
      </c>
    </row>
    <row r="5900" spans="1:3" ht="14.25" customHeight="1" x14ac:dyDescent="0.25">
      <c r="A5900" s="319">
        <v>10996</v>
      </c>
      <c r="B5900" s="319" t="s">
        <v>6328</v>
      </c>
      <c r="C5900" s="319" t="s">
        <v>9092</v>
      </c>
    </row>
    <row r="5901" spans="1:3" ht="14.25" customHeight="1" x14ac:dyDescent="0.25">
      <c r="A5901" s="319">
        <v>10997</v>
      </c>
      <c r="B5901" s="319" t="s">
        <v>6329</v>
      </c>
      <c r="C5901" s="319" t="s">
        <v>9092</v>
      </c>
    </row>
    <row r="5902" spans="1:3" ht="14.25" customHeight="1" x14ac:dyDescent="0.25">
      <c r="A5902" s="319">
        <v>10998</v>
      </c>
      <c r="B5902" s="319" t="s">
        <v>6330</v>
      </c>
      <c r="C5902" s="319" t="s">
        <v>9090</v>
      </c>
    </row>
    <row r="5903" spans="1:3" ht="14.25" customHeight="1" x14ac:dyDescent="0.25">
      <c r="A5903" s="319">
        <v>10999</v>
      </c>
      <c r="B5903" s="319" t="s">
        <v>6331</v>
      </c>
      <c r="C5903" s="319" t="s">
        <v>9092</v>
      </c>
    </row>
    <row r="5904" spans="1:3" ht="14.25" customHeight="1" x14ac:dyDescent="0.25">
      <c r="A5904" s="319">
        <v>11000</v>
      </c>
      <c r="B5904" s="319" t="s">
        <v>6332</v>
      </c>
      <c r="C5904" s="319" t="s">
        <v>9092</v>
      </c>
    </row>
    <row r="5905" spans="1:3" ht="14.25" customHeight="1" x14ac:dyDescent="0.25">
      <c r="A5905" s="319">
        <v>11001</v>
      </c>
      <c r="B5905" s="319" t="s">
        <v>6333</v>
      </c>
      <c r="C5905" s="319" t="s">
        <v>9091</v>
      </c>
    </row>
    <row r="5906" spans="1:3" ht="14.25" customHeight="1" x14ac:dyDescent="0.25">
      <c r="A5906" s="319">
        <v>11002</v>
      </c>
      <c r="B5906" s="319" t="s">
        <v>6334</v>
      </c>
      <c r="C5906" s="319" t="s">
        <v>9090</v>
      </c>
    </row>
    <row r="5907" spans="1:3" ht="14.25" customHeight="1" x14ac:dyDescent="0.25">
      <c r="A5907" s="319">
        <v>11003</v>
      </c>
      <c r="B5907" s="319" t="s">
        <v>4473</v>
      </c>
      <c r="C5907" s="319" t="s">
        <v>9092</v>
      </c>
    </row>
    <row r="5908" spans="1:3" ht="14.25" customHeight="1" x14ac:dyDescent="0.25">
      <c r="A5908" s="319">
        <v>11004</v>
      </c>
      <c r="B5908" s="319" t="s">
        <v>10560</v>
      </c>
      <c r="C5908" s="319" t="s">
        <v>9920</v>
      </c>
    </row>
    <row r="5909" spans="1:3" ht="14.25" customHeight="1" x14ac:dyDescent="0.25">
      <c r="A5909" s="319">
        <v>11005</v>
      </c>
      <c r="B5909" s="319" t="s">
        <v>9580</v>
      </c>
      <c r="C5909" s="319" t="s">
        <v>9920</v>
      </c>
    </row>
    <row r="5910" spans="1:3" ht="14.25" customHeight="1" x14ac:dyDescent="0.25">
      <c r="A5910" s="319">
        <v>11006</v>
      </c>
      <c r="B5910" s="319" t="s">
        <v>6335</v>
      </c>
      <c r="C5910" s="319" t="s">
        <v>9087</v>
      </c>
    </row>
    <row r="5911" spans="1:3" ht="14.25" customHeight="1" x14ac:dyDescent="0.25">
      <c r="A5911" s="319">
        <v>11007</v>
      </c>
      <c r="B5911" s="319" t="s">
        <v>6336</v>
      </c>
      <c r="C5911" s="319" t="s">
        <v>9092</v>
      </c>
    </row>
    <row r="5912" spans="1:3" ht="14.25" customHeight="1" x14ac:dyDescent="0.25">
      <c r="A5912" s="319">
        <v>11008</v>
      </c>
      <c r="B5912" s="319" t="s">
        <v>6337</v>
      </c>
      <c r="C5912" s="319" t="s">
        <v>9091</v>
      </c>
    </row>
    <row r="5913" spans="1:3" ht="14.25" customHeight="1" x14ac:dyDescent="0.25">
      <c r="A5913" s="319">
        <v>11009</v>
      </c>
      <c r="B5913" s="319" t="s">
        <v>6215</v>
      </c>
      <c r="C5913" s="319" t="s">
        <v>9092</v>
      </c>
    </row>
    <row r="5914" spans="1:3" ht="14.25" customHeight="1" x14ac:dyDescent="0.25">
      <c r="A5914" s="319">
        <v>11010</v>
      </c>
      <c r="B5914" s="319" t="s">
        <v>6338</v>
      </c>
      <c r="C5914" s="319" t="s">
        <v>9090</v>
      </c>
    </row>
    <row r="5915" spans="1:3" ht="14.25" customHeight="1" x14ac:dyDescent="0.25">
      <c r="A5915" s="319">
        <v>11011</v>
      </c>
      <c r="B5915" s="319" t="s">
        <v>6339</v>
      </c>
      <c r="C5915" s="319" t="s">
        <v>9087</v>
      </c>
    </row>
    <row r="5916" spans="1:3" ht="14.25" customHeight="1" x14ac:dyDescent="0.25">
      <c r="A5916" s="319">
        <v>11012</v>
      </c>
      <c r="B5916" s="319" t="s">
        <v>10561</v>
      </c>
      <c r="C5916" s="319" t="s">
        <v>9920</v>
      </c>
    </row>
    <row r="5917" spans="1:3" ht="14.25" customHeight="1" x14ac:dyDescent="0.25">
      <c r="A5917" s="319">
        <v>11013</v>
      </c>
      <c r="B5917" s="319" t="s">
        <v>6340</v>
      </c>
      <c r="C5917" s="319" t="s">
        <v>9090</v>
      </c>
    </row>
    <row r="5918" spans="1:3" ht="14.25" customHeight="1" x14ac:dyDescent="0.25">
      <c r="A5918" s="319">
        <v>11014</v>
      </c>
      <c r="B5918" s="319" t="s">
        <v>10562</v>
      </c>
      <c r="C5918" s="319" t="s">
        <v>9920</v>
      </c>
    </row>
    <row r="5919" spans="1:3" ht="14.25" customHeight="1" x14ac:dyDescent="0.25">
      <c r="A5919" s="319">
        <v>11015</v>
      </c>
      <c r="B5919" s="319" t="s">
        <v>6153</v>
      </c>
      <c r="C5919" s="319" t="s">
        <v>9920</v>
      </c>
    </row>
    <row r="5920" spans="1:3" ht="14.25" customHeight="1" x14ac:dyDescent="0.25">
      <c r="A5920" s="319">
        <v>11016</v>
      </c>
      <c r="B5920" s="319" t="s">
        <v>6341</v>
      </c>
      <c r="C5920" s="319" t="s">
        <v>9090</v>
      </c>
    </row>
    <row r="5921" spans="1:3" ht="14.25" customHeight="1" x14ac:dyDescent="0.25">
      <c r="A5921" s="319">
        <v>11017</v>
      </c>
      <c r="B5921" s="319" t="s">
        <v>2888</v>
      </c>
      <c r="C5921" s="319" t="s">
        <v>9920</v>
      </c>
    </row>
    <row r="5922" spans="1:3" ht="14.25" customHeight="1" x14ac:dyDescent="0.25">
      <c r="A5922" s="319">
        <v>11018</v>
      </c>
      <c r="B5922" s="319" t="s">
        <v>6293</v>
      </c>
      <c r="C5922" s="319" t="s">
        <v>9090</v>
      </c>
    </row>
    <row r="5923" spans="1:3" ht="14.25" customHeight="1" x14ac:dyDescent="0.25">
      <c r="A5923" s="319">
        <v>11019</v>
      </c>
      <c r="B5923" s="319" t="s">
        <v>10563</v>
      </c>
      <c r="C5923" s="319" t="s">
        <v>9920</v>
      </c>
    </row>
    <row r="5924" spans="1:3" ht="14.25" customHeight="1" x14ac:dyDescent="0.25">
      <c r="A5924" s="319">
        <v>11020</v>
      </c>
      <c r="B5924" s="319" t="s">
        <v>6045</v>
      </c>
      <c r="C5924" s="319" t="s">
        <v>9108</v>
      </c>
    </row>
    <row r="5925" spans="1:3" ht="14.25" customHeight="1" x14ac:dyDescent="0.25">
      <c r="A5925" s="319">
        <v>11021</v>
      </c>
      <c r="B5925" s="319" t="s">
        <v>10564</v>
      </c>
      <c r="C5925" s="319" t="s">
        <v>9920</v>
      </c>
    </row>
    <row r="5926" spans="1:3" ht="14.25" customHeight="1" x14ac:dyDescent="0.25">
      <c r="A5926" s="319">
        <v>11022</v>
      </c>
      <c r="B5926" s="319" t="s">
        <v>6342</v>
      </c>
      <c r="C5926" s="319" t="s">
        <v>9092</v>
      </c>
    </row>
    <row r="5927" spans="1:3" ht="14.25" customHeight="1" x14ac:dyDescent="0.25">
      <c r="A5927" s="319">
        <v>11023</v>
      </c>
      <c r="B5927" s="319" t="s">
        <v>6343</v>
      </c>
      <c r="C5927" s="319" t="s">
        <v>9091</v>
      </c>
    </row>
    <row r="5928" spans="1:3" ht="14.25" customHeight="1" x14ac:dyDescent="0.25">
      <c r="A5928" s="319">
        <v>11024</v>
      </c>
      <c r="B5928" s="319" t="s">
        <v>9575</v>
      </c>
      <c r="C5928" s="319" t="s">
        <v>9090</v>
      </c>
    </row>
    <row r="5929" spans="1:3" ht="14.25" customHeight="1" x14ac:dyDescent="0.25">
      <c r="A5929" s="319">
        <v>11025</v>
      </c>
      <c r="B5929" s="319" t="s">
        <v>3855</v>
      </c>
      <c r="C5929" s="319" t="s">
        <v>9092</v>
      </c>
    </row>
    <row r="5930" spans="1:3" ht="14.25" customHeight="1" x14ac:dyDescent="0.25">
      <c r="A5930" s="319">
        <v>11026</v>
      </c>
      <c r="B5930" s="319" t="s">
        <v>2780</v>
      </c>
      <c r="C5930" s="319" t="s">
        <v>9092</v>
      </c>
    </row>
    <row r="5931" spans="1:3" ht="14.25" customHeight="1" x14ac:dyDescent="0.25">
      <c r="A5931" s="319">
        <v>11027</v>
      </c>
      <c r="B5931" s="319" t="s">
        <v>6345</v>
      </c>
      <c r="C5931" s="319" t="s">
        <v>9091</v>
      </c>
    </row>
    <row r="5932" spans="1:3" ht="14.25" customHeight="1" x14ac:dyDescent="0.25">
      <c r="A5932" s="319">
        <v>11028</v>
      </c>
      <c r="B5932" s="319" t="s">
        <v>6346</v>
      </c>
      <c r="C5932" s="319" t="s">
        <v>9092</v>
      </c>
    </row>
    <row r="5933" spans="1:3" ht="14.25" customHeight="1" x14ac:dyDescent="0.25">
      <c r="A5933" s="319">
        <v>11029</v>
      </c>
      <c r="B5933" s="319" t="s">
        <v>6347</v>
      </c>
      <c r="C5933" s="319" t="s">
        <v>9092</v>
      </c>
    </row>
    <row r="5934" spans="1:3" ht="14.25" customHeight="1" x14ac:dyDescent="0.25">
      <c r="A5934" s="319">
        <v>11030</v>
      </c>
      <c r="B5934" s="319" t="s">
        <v>6348</v>
      </c>
      <c r="C5934" s="319" t="s">
        <v>9092</v>
      </c>
    </row>
    <row r="5935" spans="1:3" ht="14.25" customHeight="1" x14ac:dyDescent="0.25">
      <c r="A5935" s="319">
        <v>11031</v>
      </c>
      <c r="B5935" s="319" t="s">
        <v>6349</v>
      </c>
      <c r="C5935" s="319" t="s">
        <v>9092</v>
      </c>
    </row>
    <row r="5936" spans="1:3" ht="14.25" customHeight="1" x14ac:dyDescent="0.25">
      <c r="A5936" s="319">
        <v>11032</v>
      </c>
      <c r="B5936" s="319" t="s">
        <v>2461</v>
      </c>
      <c r="C5936" s="319" t="s">
        <v>9090</v>
      </c>
    </row>
    <row r="5937" spans="1:3" ht="14.25" customHeight="1" x14ac:dyDescent="0.25">
      <c r="A5937" s="319">
        <v>11033</v>
      </c>
      <c r="B5937" s="319" t="s">
        <v>6350</v>
      </c>
      <c r="C5937" s="319" t="s">
        <v>9092</v>
      </c>
    </row>
    <row r="5938" spans="1:3" ht="14.25" customHeight="1" x14ac:dyDescent="0.25">
      <c r="A5938" s="319">
        <v>11035</v>
      </c>
      <c r="B5938" s="319" t="s">
        <v>4089</v>
      </c>
      <c r="C5938" s="319" t="s">
        <v>9092</v>
      </c>
    </row>
    <row r="5939" spans="1:3" ht="14.25" customHeight="1" x14ac:dyDescent="0.25">
      <c r="A5939" s="319">
        <v>11036</v>
      </c>
      <c r="B5939" s="319" t="s">
        <v>6352</v>
      </c>
      <c r="C5939" s="319" t="s">
        <v>9092</v>
      </c>
    </row>
    <row r="5940" spans="1:3" ht="14.25" customHeight="1" x14ac:dyDescent="0.25">
      <c r="A5940" s="319">
        <v>11037</v>
      </c>
      <c r="B5940" s="319" t="s">
        <v>6353</v>
      </c>
      <c r="C5940" s="319" t="s">
        <v>9091</v>
      </c>
    </row>
    <row r="5941" spans="1:3" ht="14.25" customHeight="1" x14ac:dyDescent="0.25">
      <c r="A5941" s="319">
        <v>11038</v>
      </c>
      <c r="B5941" s="319" t="s">
        <v>6354</v>
      </c>
      <c r="C5941" s="319" t="s">
        <v>9090</v>
      </c>
    </row>
    <row r="5942" spans="1:3" ht="14.25" customHeight="1" x14ac:dyDescent="0.25">
      <c r="A5942" s="319">
        <v>11039</v>
      </c>
      <c r="B5942" s="319" t="s">
        <v>5974</v>
      </c>
      <c r="C5942" s="319" t="s">
        <v>9081</v>
      </c>
    </row>
    <row r="5943" spans="1:3" ht="14.25" customHeight="1" x14ac:dyDescent="0.25">
      <c r="A5943" s="319">
        <v>11040</v>
      </c>
      <c r="B5943" s="319" t="s">
        <v>6355</v>
      </c>
      <c r="C5943" s="319" t="s">
        <v>9081</v>
      </c>
    </row>
    <row r="5944" spans="1:3" ht="14.25" customHeight="1" x14ac:dyDescent="0.25">
      <c r="A5944" s="319">
        <v>11041</v>
      </c>
      <c r="B5944" s="319" t="s">
        <v>6356</v>
      </c>
      <c r="C5944" s="319" t="s">
        <v>9092</v>
      </c>
    </row>
    <row r="5945" spans="1:3" ht="14.25" customHeight="1" x14ac:dyDescent="0.25">
      <c r="A5945" s="319">
        <v>11042</v>
      </c>
      <c r="B5945" s="319" t="s">
        <v>4986</v>
      </c>
      <c r="C5945" s="319" t="s">
        <v>9920</v>
      </c>
    </row>
    <row r="5946" spans="1:3" ht="14.25" customHeight="1" x14ac:dyDescent="0.25">
      <c r="A5946" s="319">
        <v>11043</v>
      </c>
      <c r="B5946" s="319" t="s">
        <v>6357</v>
      </c>
      <c r="C5946" s="319" t="s">
        <v>9092</v>
      </c>
    </row>
    <row r="5947" spans="1:3" ht="14.25" customHeight="1" x14ac:dyDescent="0.25">
      <c r="A5947" s="319">
        <v>11044</v>
      </c>
      <c r="B5947" s="319" t="s">
        <v>6358</v>
      </c>
      <c r="C5947" s="319" t="s">
        <v>9092</v>
      </c>
    </row>
    <row r="5948" spans="1:3" ht="14.25" customHeight="1" x14ac:dyDescent="0.25">
      <c r="A5948" s="319">
        <v>11045</v>
      </c>
      <c r="B5948" s="319" t="s">
        <v>5855</v>
      </c>
      <c r="C5948" s="319" t="s">
        <v>9092</v>
      </c>
    </row>
    <row r="5949" spans="1:3" ht="14.25" customHeight="1" x14ac:dyDescent="0.25">
      <c r="A5949" s="319">
        <v>11046</v>
      </c>
      <c r="B5949" s="319" t="s">
        <v>4652</v>
      </c>
      <c r="C5949" s="319" t="s">
        <v>9091</v>
      </c>
    </row>
    <row r="5950" spans="1:3" ht="14.25" customHeight="1" x14ac:dyDescent="0.25">
      <c r="A5950" s="319">
        <v>11047</v>
      </c>
      <c r="B5950" s="319" t="s">
        <v>10565</v>
      </c>
      <c r="C5950" s="319" t="s">
        <v>9920</v>
      </c>
    </row>
    <row r="5951" spans="1:3" ht="14.25" customHeight="1" x14ac:dyDescent="0.25">
      <c r="A5951" s="319">
        <v>11048</v>
      </c>
      <c r="B5951" s="319" t="s">
        <v>6359</v>
      </c>
      <c r="C5951" s="319" t="s">
        <v>9087</v>
      </c>
    </row>
    <row r="5952" spans="1:3" ht="14.25" customHeight="1" x14ac:dyDescent="0.25">
      <c r="A5952" s="319">
        <v>11049</v>
      </c>
      <c r="B5952" s="319" t="s">
        <v>6360</v>
      </c>
      <c r="C5952" s="319" t="s">
        <v>9090</v>
      </c>
    </row>
    <row r="5953" spans="1:3" ht="14.25" customHeight="1" x14ac:dyDescent="0.25">
      <c r="A5953" s="319">
        <v>11050</v>
      </c>
      <c r="B5953" s="319" t="s">
        <v>10566</v>
      </c>
      <c r="C5953" s="319" t="s">
        <v>9092</v>
      </c>
    </row>
    <row r="5954" spans="1:3" ht="14.25" customHeight="1" x14ac:dyDescent="0.25">
      <c r="A5954" s="319">
        <v>11051</v>
      </c>
      <c r="B5954" s="319" t="s">
        <v>6361</v>
      </c>
      <c r="C5954" s="319" t="s">
        <v>9092</v>
      </c>
    </row>
    <row r="5955" spans="1:3" ht="14.25" customHeight="1" x14ac:dyDescent="0.25">
      <c r="A5955" s="319">
        <v>11052</v>
      </c>
      <c r="B5955" s="319" t="s">
        <v>6362</v>
      </c>
      <c r="C5955" s="319" t="s">
        <v>9092</v>
      </c>
    </row>
    <row r="5956" spans="1:3" ht="14.25" customHeight="1" x14ac:dyDescent="0.25">
      <c r="A5956" s="319">
        <v>11053</v>
      </c>
      <c r="B5956" s="319" t="s">
        <v>6363</v>
      </c>
      <c r="C5956" s="319" t="s">
        <v>9087</v>
      </c>
    </row>
    <row r="5957" spans="1:3" ht="14.25" customHeight="1" x14ac:dyDescent="0.25">
      <c r="A5957" s="319">
        <v>11054</v>
      </c>
      <c r="B5957" s="319" t="s">
        <v>6364</v>
      </c>
      <c r="C5957" s="319" t="s">
        <v>9092</v>
      </c>
    </row>
    <row r="5958" spans="1:3" ht="14.25" customHeight="1" x14ac:dyDescent="0.25">
      <c r="A5958" s="319">
        <v>11055</v>
      </c>
      <c r="B5958" s="319" t="s">
        <v>6365</v>
      </c>
      <c r="C5958" s="319" t="s">
        <v>9087</v>
      </c>
    </row>
    <row r="5959" spans="1:3" ht="14.25" customHeight="1" x14ac:dyDescent="0.25">
      <c r="A5959" s="319">
        <v>11056</v>
      </c>
      <c r="B5959" s="319" t="s">
        <v>6366</v>
      </c>
      <c r="C5959" s="319" t="s">
        <v>9092</v>
      </c>
    </row>
    <row r="5960" spans="1:3" ht="14.25" customHeight="1" x14ac:dyDescent="0.25">
      <c r="A5960" s="319">
        <v>11057</v>
      </c>
      <c r="B5960" s="319" t="s">
        <v>6367</v>
      </c>
      <c r="C5960" s="319" t="s">
        <v>9092</v>
      </c>
    </row>
    <row r="5961" spans="1:3" ht="14.25" customHeight="1" x14ac:dyDescent="0.25">
      <c r="A5961" s="319">
        <v>11058</v>
      </c>
      <c r="B5961" s="319" t="s">
        <v>6368</v>
      </c>
      <c r="C5961" s="319" t="s">
        <v>9091</v>
      </c>
    </row>
    <row r="5962" spans="1:3" ht="14.25" customHeight="1" x14ac:dyDescent="0.25">
      <c r="A5962" s="319">
        <v>11059</v>
      </c>
      <c r="B5962" s="319" t="s">
        <v>6369</v>
      </c>
      <c r="C5962" s="319" t="s">
        <v>9092</v>
      </c>
    </row>
    <row r="5963" spans="1:3" ht="14.25" customHeight="1" x14ac:dyDescent="0.25">
      <c r="A5963" s="319">
        <v>11060</v>
      </c>
      <c r="B5963" s="319" t="s">
        <v>6370</v>
      </c>
      <c r="C5963" s="319" t="s">
        <v>9092</v>
      </c>
    </row>
    <row r="5964" spans="1:3" ht="14.25" customHeight="1" x14ac:dyDescent="0.25">
      <c r="A5964" s="319">
        <v>11061</v>
      </c>
      <c r="B5964" s="319" t="s">
        <v>6371</v>
      </c>
      <c r="C5964" s="319" t="s">
        <v>9091</v>
      </c>
    </row>
    <row r="5965" spans="1:3" ht="14.25" customHeight="1" x14ac:dyDescent="0.25">
      <c r="A5965" s="319">
        <v>11062</v>
      </c>
      <c r="B5965" s="319" t="s">
        <v>6372</v>
      </c>
      <c r="C5965" s="319" t="s">
        <v>9920</v>
      </c>
    </row>
    <row r="5966" spans="1:3" ht="14.25" customHeight="1" x14ac:dyDescent="0.25">
      <c r="A5966" s="319">
        <v>11063</v>
      </c>
      <c r="B5966" s="319" t="s">
        <v>3516</v>
      </c>
      <c r="C5966" s="319" t="s">
        <v>9090</v>
      </c>
    </row>
    <row r="5967" spans="1:3" ht="14.25" customHeight="1" x14ac:dyDescent="0.25">
      <c r="A5967" s="319">
        <v>11064</v>
      </c>
      <c r="B5967" s="319" t="s">
        <v>6373</v>
      </c>
      <c r="C5967" s="319" t="s">
        <v>9092</v>
      </c>
    </row>
    <row r="5968" spans="1:3" ht="14.25" customHeight="1" x14ac:dyDescent="0.25">
      <c r="A5968" s="319">
        <v>11065</v>
      </c>
      <c r="B5968" s="319" t="s">
        <v>6374</v>
      </c>
      <c r="C5968" s="319" t="s">
        <v>9092</v>
      </c>
    </row>
    <row r="5969" spans="1:3" ht="14.25" customHeight="1" x14ac:dyDescent="0.25">
      <c r="A5969" s="319">
        <v>11066</v>
      </c>
      <c r="B5969" s="319" t="s">
        <v>4934</v>
      </c>
      <c r="C5969" s="319" t="s">
        <v>9920</v>
      </c>
    </row>
    <row r="5970" spans="1:3" ht="14.25" customHeight="1" x14ac:dyDescent="0.25">
      <c r="A5970" s="319">
        <v>11067</v>
      </c>
      <c r="B5970" s="319" t="s">
        <v>5756</v>
      </c>
      <c r="C5970" s="319" t="s">
        <v>9092</v>
      </c>
    </row>
    <row r="5971" spans="1:3" ht="14.25" customHeight="1" x14ac:dyDescent="0.25">
      <c r="A5971" s="319">
        <v>11068</v>
      </c>
      <c r="B5971" s="319" t="s">
        <v>6309</v>
      </c>
      <c r="C5971" s="319" t="s">
        <v>9092</v>
      </c>
    </row>
    <row r="5972" spans="1:3" ht="14.25" customHeight="1" x14ac:dyDescent="0.25">
      <c r="A5972" s="319">
        <v>11069</v>
      </c>
      <c r="B5972" s="319" t="s">
        <v>10567</v>
      </c>
      <c r="C5972" s="319" t="s">
        <v>9920</v>
      </c>
    </row>
    <row r="5973" spans="1:3" ht="14.25" customHeight="1" x14ac:dyDescent="0.25">
      <c r="A5973" s="319">
        <v>11070</v>
      </c>
      <c r="B5973" s="319" t="s">
        <v>6375</v>
      </c>
      <c r="C5973" s="319" t="s">
        <v>9092</v>
      </c>
    </row>
    <row r="5974" spans="1:3" ht="14.25" customHeight="1" x14ac:dyDescent="0.25">
      <c r="A5974" s="319">
        <v>11071</v>
      </c>
      <c r="B5974" s="319" t="s">
        <v>6376</v>
      </c>
      <c r="C5974" s="319" t="s">
        <v>9087</v>
      </c>
    </row>
    <row r="5975" spans="1:3" ht="14.25" customHeight="1" x14ac:dyDescent="0.25">
      <c r="A5975" s="319">
        <v>11072</v>
      </c>
      <c r="B5975" s="319" t="s">
        <v>10568</v>
      </c>
      <c r="C5975" s="319" t="s">
        <v>9920</v>
      </c>
    </row>
    <row r="5976" spans="1:3" ht="14.25" customHeight="1" x14ac:dyDescent="0.25">
      <c r="A5976" s="319">
        <v>11073</v>
      </c>
      <c r="B5976" s="319" t="s">
        <v>6377</v>
      </c>
      <c r="C5976" s="319" t="s">
        <v>9084</v>
      </c>
    </row>
    <row r="5977" spans="1:3" ht="14.25" customHeight="1" x14ac:dyDescent="0.25">
      <c r="A5977" s="319">
        <v>11074</v>
      </c>
      <c r="B5977" s="319" t="s">
        <v>6378</v>
      </c>
      <c r="C5977" s="319" t="s">
        <v>9092</v>
      </c>
    </row>
    <row r="5978" spans="1:3" ht="14.25" customHeight="1" x14ac:dyDescent="0.25">
      <c r="A5978" s="319">
        <v>11075</v>
      </c>
      <c r="B5978" s="319" t="s">
        <v>6379</v>
      </c>
      <c r="C5978" s="319" t="s">
        <v>9091</v>
      </c>
    </row>
    <row r="5979" spans="1:3" ht="14.25" customHeight="1" x14ac:dyDescent="0.25">
      <c r="A5979" s="319">
        <v>11076</v>
      </c>
      <c r="B5979" s="319" t="s">
        <v>3778</v>
      </c>
      <c r="C5979" s="319" t="s">
        <v>9920</v>
      </c>
    </row>
    <row r="5980" spans="1:3" ht="14.25" customHeight="1" x14ac:dyDescent="0.25">
      <c r="A5980" s="319">
        <v>11077</v>
      </c>
      <c r="B5980" s="319" t="s">
        <v>6380</v>
      </c>
      <c r="C5980" s="319" t="s">
        <v>9104</v>
      </c>
    </row>
    <row r="5981" spans="1:3" ht="14.25" customHeight="1" x14ac:dyDescent="0.25">
      <c r="A5981" s="319">
        <v>11078</v>
      </c>
      <c r="B5981" s="319" t="s">
        <v>6381</v>
      </c>
      <c r="C5981" s="319" t="s">
        <v>9092</v>
      </c>
    </row>
    <row r="5982" spans="1:3" ht="14.25" customHeight="1" x14ac:dyDescent="0.25">
      <c r="A5982" s="319">
        <v>11079</v>
      </c>
      <c r="B5982" s="319" t="s">
        <v>9576</v>
      </c>
      <c r="C5982" s="319" t="s">
        <v>9103</v>
      </c>
    </row>
    <row r="5983" spans="1:3" ht="14.25" customHeight="1" x14ac:dyDescent="0.25">
      <c r="A5983" s="319">
        <v>11080</v>
      </c>
      <c r="B5983" s="319" t="s">
        <v>6382</v>
      </c>
      <c r="C5983" s="319" t="s">
        <v>9081</v>
      </c>
    </row>
    <row r="5984" spans="1:3" ht="14.25" customHeight="1" x14ac:dyDescent="0.25">
      <c r="A5984" s="319">
        <v>11081</v>
      </c>
      <c r="B5984" s="319" t="s">
        <v>6383</v>
      </c>
      <c r="C5984" s="319" t="s">
        <v>9092</v>
      </c>
    </row>
    <row r="5985" spans="1:3" ht="14.25" customHeight="1" x14ac:dyDescent="0.25">
      <c r="A5985" s="319">
        <v>11082</v>
      </c>
      <c r="B5985" s="319" t="s">
        <v>10569</v>
      </c>
      <c r="C5985" s="319" t="s">
        <v>9920</v>
      </c>
    </row>
    <row r="5986" spans="1:3" ht="14.25" customHeight="1" x14ac:dyDescent="0.25">
      <c r="A5986" s="319">
        <v>11084</v>
      </c>
      <c r="B5986" s="319" t="s">
        <v>10570</v>
      </c>
      <c r="C5986" s="319" t="s">
        <v>9920</v>
      </c>
    </row>
    <row r="5987" spans="1:3" ht="14.25" customHeight="1" x14ac:dyDescent="0.25">
      <c r="A5987" s="319">
        <v>11085</v>
      </c>
      <c r="B5987" s="319" t="s">
        <v>10571</v>
      </c>
      <c r="C5987" s="319" t="s">
        <v>9920</v>
      </c>
    </row>
    <row r="5988" spans="1:3" ht="14.25" customHeight="1" x14ac:dyDescent="0.25">
      <c r="A5988" s="319">
        <v>11086</v>
      </c>
      <c r="B5988" s="319" t="s">
        <v>6384</v>
      </c>
      <c r="C5988" s="319" t="s">
        <v>9092</v>
      </c>
    </row>
    <row r="5989" spans="1:3" ht="14.25" customHeight="1" x14ac:dyDescent="0.25">
      <c r="A5989" s="319">
        <v>11087</v>
      </c>
      <c r="B5989" s="319" t="s">
        <v>6385</v>
      </c>
      <c r="C5989" s="319" t="s">
        <v>9091</v>
      </c>
    </row>
    <row r="5990" spans="1:3" ht="14.25" customHeight="1" x14ac:dyDescent="0.25">
      <c r="A5990" s="319">
        <v>11088</v>
      </c>
      <c r="B5990" s="319" t="s">
        <v>6386</v>
      </c>
      <c r="C5990" s="319" t="s">
        <v>9092</v>
      </c>
    </row>
    <row r="5991" spans="1:3" ht="14.25" customHeight="1" x14ac:dyDescent="0.25">
      <c r="A5991" s="319">
        <v>11089</v>
      </c>
      <c r="B5991" s="319" t="s">
        <v>6387</v>
      </c>
      <c r="C5991" s="319" t="s">
        <v>9087</v>
      </c>
    </row>
    <row r="5992" spans="1:3" ht="14.25" customHeight="1" x14ac:dyDescent="0.25">
      <c r="A5992" s="319">
        <v>11090</v>
      </c>
      <c r="B5992" s="319" t="s">
        <v>6388</v>
      </c>
      <c r="C5992" s="319" t="s">
        <v>9087</v>
      </c>
    </row>
    <row r="5993" spans="1:3" ht="14.25" customHeight="1" x14ac:dyDescent="0.25">
      <c r="A5993" s="319">
        <v>11091</v>
      </c>
      <c r="B5993" s="319" t="s">
        <v>6389</v>
      </c>
      <c r="C5993" s="319" t="s">
        <v>9090</v>
      </c>
    </row>
    <row r="5994" spans="1:3" ht="14.25" customHeight="1" x14ac:dyDescent="0.25">
      <c r="A5994" s="319">
        <v>11092</v>
      </c>
      <c r="B5994" s="319" t="s">
        <v>6389</v>
      </c>
      <c r="C5994" s="319" t="s">
        <v>9090</v>
      </c>
    </row>
    <row r="5995" spans="1:3" ht="14.25" customHeight="1" x14ac:dyDescent="0.25">
      <c r="A5995" s="319">
        <v>11093</v>
      </c>
      <c r="B5995" s="319" t="s">
        <v>6390</v>
      </c>
      <c r="C5995" s="319" t="s">
        <v>9092</v>
      </c>
    </row>
    <row r="5996" spans="1:3" ht="14.25" customHeight="1" x14ac:dyDescent="0.25">
      <c r="A5996" s="319">
        <v>11094</v>
      </c>
      <c r="B5996" s="319" t="s">
        <v>6391</v>
      </c>
      <c r="C5996" s="319" t="s">
        <v>9090</v>
      </c>
    </row>
    <row r="5997" spans="1:3" ht="14.25" customHeight="1" x14ac:dyDescent="0.25">
      <c r="A5997" s="319">
        <v>11095</v>
      </c>
      <c r="B5997" s="319" t="s">
        <v>6392</v>
      </c>
      <c r="C5997" s="319" t="s">
        <v>9090</v>
      </c>
    </row>
    <row r="5998" spans="1:3" ht="14.25" customHeight="1" x14ac:dyDescent="0.25">
      <c r="A5998" s="319">
        <v>11096</v>
      </c>
      <c r="B5998" s="319" t="s">
        <v>6393</v>
      </c>
      <c r="C5998" s="319" t="s">
        <v>9092</v>
      </c>
    </row>
    <row r="5999" spans="1:3" ht="14.25" customHeight="1" x14ac:dyDescent="0.25">
      <c r="A5999" s="319">
        <v>11097</v>
      </c>
      <c r="B5999" s="319" t="s">
        <v>6394</v>
      </c>
      <c r="C5999" s="319" t="s">
        <v>9092</v>
      </c>
    </row>
    <row r="6000" spans="1:3" ht="14.25" customHeight="1" x14ac:dyDescent="0.25">
      <c r="A6000" s="319">
        <v>11098</v>
      </c>
      <c r="B6000" s="319" t="s">
        <v>6395</v>
      </c>
      <c r="C6000" s="319" t="s">
        <v>9081</v>
      </c>
    </row>
    <row r="6001" spans="1:3" ht="14.25" customHeight="1" x14ac:dyDescent="0.25">
      <c r="A6001" s="319">
        <v>11099</v>
      </c>
      <c r="B6001" s="319" t="s">
        <v>3516</v>
      </c>
      <c r="C6001" s="319" t="s">
        <v>9090</v>
      </c>
    </row>
    <row r="6002" spans="1:3" ht="14.25" customHeight="1" x14ac:dyDescent="0.25">
      <c r="A6002" s="319">
        <v>11100</v>
      </c>
      <c r="B6002" s="319" t="s">
        <v>2888</v>
      </c>
      <c r="C6002" s="319" t="s">
        <v>9087</v>
      </c>
    </row>
    <row r="6003" spans="1:3" ht="14.25" customHeight="1" x14ac:dyDescent="0.25">
      <c r="A6003" s="319">
        <v>11101</v>
      </c>
      <c r="B6003" s="319" t="s">
        <v>6396</v>
      </c>
      <c r="C6003" s="319" t="s">
        <v>9092</v>
      </c>
    </row>
    <row r="6004" spans="1:3" ht="14.25" customHeight="1" x14ac:dyDescent="0.25">
      <c r="A6004" s="319">
        <v>11102</v>
      </c>
      <c r="B6004" s="319" t="s">
        <v>5185</v>
      </c>
      <c r="C6004" s="319" t="s">
        <v>9091</v>
      </c>
    </row>
    <row r="6005" spans="1:3" ht="14.25" customHeight="1" x14ac:dyDescent="0.25">
      <c r="A6005" s="319">
        <v>11103</v>
      </c>
      <c r="B6005" s="319" t="s">
        <v>4993</v>
      </c>
      <c r="C6005" s="319" t="s">
        <v>9090</v>
      </c>
    </row>
    <row r="6006" spans="1:3" ht="14.25" customHeight="1" x14ac:dyDescent="0.25">
      <c r="A6006" s="319">
        <v>11104</v>
      </c>
      <c r="B6006" s="319" t="s">
        <v>6311</v>
      </c>
      <c r="C6006" s="319" t="s">
        <v>9087</v>
      </c>
    </row>
    <row r="6007" spans="1:3" ht="14.25" customHeight="1" x14ac:dyDescent="0.25">
      <c r="A6007" s="319">
        <v>11105</v>
      </c>
      <c r="B6007" s="319" t="s">
        <v>3582</v>
      </c>
      <c r="C6007" s="319" t="s">
        <v>9092</v>
      </c>
    </row>
    <row r="6008" spans="1:3" ht="14.25" customHeight="1" x14ac:dyDescent="0.25">
      <c r="A6008" s="319">
        <v>11106</v>
      </c>
      <c r="B6008" s="319" t="s">
        <v>6397</v>
      </c>
      <c r="C6008" s="319" t="s">
        <v>9091</v>
      </c>
    </row>
    <row r="6009" spans="1:3" ht="14.25" customHeight="1" x14ac:dyDescent="0.25">
      <c r="A6009" s="319">
        <v>11107</v>
      </c>
      <c r="B6009" s="319" t="s">
        <v>6398</v>
      </c>
      <c r="C6009" s="319" t="s">
        <v>9092</v>
      </c>
    </row>
    <row r="6010" spans="1:3" ht="14.25" customHeight="1" x14ac:dyDescent="0.25">
      <c r="A6010" s="319">
        <v>11108</v>
      </c>
      <c r="B6010" s="319" t="s">
        <v>6399</v>
      </c>
      <c r="C6010" s="319" t="s">
        <v>9103</v>
      </c>
    </row>
    <row r="6011" spans="1:3" ht="14.25" customHeight="1" x14ac:dyDescent="0.25">
      <c r="A6011" s="319">
        <v>11109</v>
      </c>
      <c r="B6011" s="319" t="s">
        <v>6400</v>
      </c>
      <c r="C6011" s="319" t="s">
        <v>9091</v>
      </c>
    </row>
    <row r="6012" spans="1:3" ht="14.25" customHeight="1" x14ac:dyDescent="0.25">
      <c r="A6012" s="319">
        <v>11110</v>
      </c>
      <c r="B6012" s="319" t="s">
        <v>10572</v>
      </c>
      <c r="C6012" s="319" t="s">
        <v>9920</v>
      </c>
    </row>
    <row r="6013" spans="1:3" ht="14.25" customHeight="1" x14ac:dyDescent="0.25">
      <c r="A6013" s="319">
        <v>11111</v>
      </c>
      <c r="B6013" s="319" t="s">
        <v>6401</v>
      </c>
      <c r="C6013" s="319" t="s">
        <v>9084</v>
      </c>
    </row>
    <row r="6014" spans="1:3" ht="14.25" customHeight="1" x14ac:dyDescent="0.25">
      <c r="A6014" s="319">
        <v>11112</v>
      </c>
      <c r="B6014" s="319" t="s">
        <v>6402</v>
      </c>
      <c r="C6014" s="319" t="s">
        <v>9087</v>
      </c>
    </row>
    <row r="6015" spans="1:3" ht="14.25" customHeight="1" x14ac:dyDescent="0.25">
      <c r="A6015" s="319">
        <v>11113</v>
      </c>
      <c r="B6015" s="319" t="s">
        <v>9762</v>
      </c>
      <c r="C6015" s="319" t="s">
        <v>9920</v>
      </c>
    </row>
    <row r="6016" spans="1:3" ht="14.25" customHeight="1" x14ac:dyDescent="0.25">
      <c r="A6016" s="319">
        <v>11114</v>
      </c>
      <c r="B6016" s="319" t="s">
        <v>9762</v>
      </c>
      <c r="C6016" s="319" t="s">
        <v>9920</v>
      </c>
    </row>
    <row r="6017" spans="1:3" ht="14.25" customHeight="1" x14ac:dyDescent="0.25">
      <c r="A6017" s="319">
        <v>11115</v>
      </c>
      <c r="B6017" s="319" t="s">
        <v>2349</v>
      </c>
      <c r="C6017" s="319" t="s">
        <v>9090</v>
      </c>
    </row>
    <row r="6018" spans="1:3" ht="14.25" customHeight="1" x14ac:dyDescent="0.25">
      <c r="A6018" s="319">
        <v>11116</v>
      </c>
      <c r="B6018" s="319" t="s">
        <v>9762</v>
      </c>
      <c r="C6018" s="319" t="s">
        <v>9920</v>
      </c>
    </row>
    <row r="6019" spans="1:3" ht="14.25" customHeight="1" x14ac:dyDescent="0.25">
      <c r="A6019" s="319">
        <v>11117</v>
      </c>
      <c r="B6019" s="319" t="s">
        <v>9762</v>
      </c>
      <c r="C6019" s="319" t="s">
        <v>9920</v>
      </c>
    </row>
    <row r="6020" spans="1:3" ht="14.25" customHeight="1" x14ac:dyDescent="0.25">
      <c r="A6020" s="319">
        <v>11118</v>
      </c>
      <c r="B6020" s="319" t="s">
        <v>9762</v>
      </c>
      <c r="C6020" s="319" t="s">
        <v>9920</v>
      </c>
    </row>
    <row r="6021" spans="1:3" ht="14.25" customHeight="1" x14ac:dyDescent="0.25">
      <c r="A6021" s="319">
        <v>11119</v>
      </c>
      <c r="B6021" s="319" t="s">
        <v>10573</v>
      </c>
      <c r="C6021" s="319" t="s">
        <v>9920</v>
      </c>
    </row>
    <row r="6022" spans="1:3" ht="14.25" customHeight="1" x14ac:dyDescent="0.25">
      <c r="A6022" s="319">
        <v>11120</v>
      </c>
      <c r="B6022" s="319" t="s">
        <v>9762</v>
      </c>
      <c r="C6022" s="319" t="s">
        <v>9920</v>
      </c>
    </row>
    <row r="6023" spans="1:3" ht="14.25" customHeight="1" x14ac:dyDescent="0.25">
      <c r="A6023" s="319">
        <v>11121</v>
      </c>
      <c r="B6023" s="319" t="s">
        <v>6403</v>
      </c>
      <c r="C6023" s="319" t="s">
        <v>9092</v>
      </c>
    </row>
    <row r="6024" spans="1:3" ht="14.25" customHeight="1" x14ac:dyDescent="0.25">
      <c r="A6024" s="319">
        <v>11122</v>
      </c>
      <c r="B6024" s="319" t="s">
        <v>6404</v>
      </c>
      <c r="C6024" s="319" t="s">
        <v>9092</v>
      </c>
    </row>
    <row r="6025" spans="1:3" ht="14.25" customHeight="1" x14ac:dyDescent="0.25">
      <c r="A6025" s="319">
        <v>11123</v>
      </c>
      <c r="B6025" s="319" t="s">
        <v>6405</v>
      </c>
      <c r="C6025" s="319" t="s">
        <v>9092</v>
      </c>
    </row>
    <row r="6026" spans="1:3" ht="14.25" customHeight="1" x14ac:dyDescent="0.25">
      <c r="A6026" s="319">
        <v>11124</v>
      </c>
      <c r="B6026" s="319" t="s">
        <v>3904</v>
      </c>
      <c r="C6026" s="319" t="s">
        <v>9091</v>
      </c>
    </row>
    <row r="6027" spans="1:3" ht="14.25" customHeight="1" x14ac:dyDescent="0.25">
      <c r="A6027" s="319">
        <v>11125</v>
      </c>
      <c r="B6027" s="319" t="s">
        <v>5938</v>
      </c>
      <c r="C6027" s="319" t="s">
        <v>9090</v>
      </c>
    </row>
    <row r="6028" spans="1:3" ht="14.25" customHeight="1" x14ac:dyDescent="0.25">
      <c r="A6028" s="319">
        <v>11126</v>
      </c>
      <c r="B6028" s="319" t="s">
        <v>3363</v>
      </c>
      <c r="C6028" s="319" t="s">
        <v>9091</v>
      </c>
    </row>
    <row r="6029" spans="1:3" ht="14.25" customHeight="1" x14ac:dyDescent="0.25">
      <c r="A6029" s="319">
        <v>11127</v>
      </c>
      <c r="B6029" s="319" t="s">
        <v>6406</v>
      </c>
      <c r="C6029" s="319" t="s">
        <v>9091</v>
      </c>
    </row>
    <row r="6030" spans="1:3" ht="14.25" customHeight="1" x14ac:dyDescent="0.25">
      <c r="A6030" s="319">
        <v>11128</v>
      </c>
      <c r="B6030" s="319" t="s">
        <v>1733</v>
      </c>
      <c r="C6030" s="319" t="s">
        <v>9087</v>
      </c>
    </row>
    <row r="6031" spans="1:3" ht="14.25" customHeight="1" x14ac:dyDescent="0.25">
      <c r="A6031" s="319">
        <v>11129</v>
      </c>
      <c r="B6031" s="319" t="s">
        <v>10574</v>
      </c>
      <c r="C6031" s="319" t="s">
        <v>9920</v>
      </c>
    </row>
    <row r="6032" spans="1:3" ht="14.25" customHeight="1" x14ac:dyDescent="0.25">
      <c r="A6032" s="319">
        <v>11130</v>
      </c>
      <c r="B6032" s="319" t="s">
        <v>6407</v>
      </c>
      <c r="C6032" s="319" t="s">
        <v>9087</v>
      </c>
    </row>
    <row r="6033" spans="1:3" ht="14.25" customHeight="1" x14ac:dyDescent="0.25">
      <c r="A6033" s="319">
        <v>11131</v>
      </c>
      <c r="B6033" s="319" t="s">
        <v>6408</v>
      </c>
      <c r="C6033" s="319" t="s">
        <v>9091</v>
      </c>
    </row>
    <row r="6034" spans="1:3" ht="14.25" customHeight="1" x14ac:dyDescent="0.25">
      <c r="A6034" s="319">
        <v>11132</v>
      </c>
      <c r="B6034" s="319" t="s">
        <v>3668</v>
      </c>
      <c r="C6034" s="319" t="s">
        <v>9092</v>
      </c>
    </row>
    <row r="6035" spans="1:3" ht="14.25" customHeight="1" x14ac:dyDescent="0.25">
      <c r="A6035" s="319">
        <v>11133</v>
      </c>
      <c r="B6035" s="319" t="s">
        <v>10575</v>
      </c>
      <c r="C6035" s="319" t="s">
        <v>9920</v>
      </c>
    </row>
    <row r="6036" spans="1:3" ht="14.25" customHeight="1" x14ac:dyDescent="0.25">
      <c r="A6036" s="319">
        <v>11134</v>
      </c>
      <c r="B6036" s="319" t="s">
        <v>3319</v>
      </c>
      <c r="C6036" s="319" t="s">
        <v>9920</v>
      </c>
    </row>
    <row r="6037" spans="1:3" ht="14.25" customHeight="1" x14ac:dyDescent="0.25">
      <c r="A6037" s="319">
        <v>11135</v>
      </c>
      <c r="B6037" s="319" t="s">
        <v>6409</v>
      </c>
      <c r="C6037" s="319" t="s">
        <v>9092</v>
      </c>
    </row>
    <row r="6038" spans="1:3" ht="14.25" customHeight="1" x14ac:dyDescent="0.25">
      <c r="A6038" s="319">
        <v>11136</v>
      </c>
      <c r="B6038" s="319" t="s">
        <v>6410</v>
      </c>
      <c r="C6038" s="319" t="s">
        <v>9092</v>
      </c>
    </row>
    <row r="6039" spans="1:3" ht="14.25" customHeight="1" x14ac:dyDescent="0.25">
      <c r="A6039" s="319">
        <v>11137</v>
      </c>
      <c r="B6039" s="319" t="s">
        <v>6411</v>
      </c>
      <c r="C6039" s="319" t="s">
        <v>9092</v>
      </c>
    </row>
    <row r="6040" spans="1:3" ht="14.25" customHeight="1" x14ac:dyDescent="0.25">
      <c r="A6040" s="319">
        <v>11138</v>
      </c>
      <c r="B6040" s="319" t="s">
        <v>6412</v>
      </c>
      <c r="C6040" s="319" t="s">
        <v>9087</v>
      </c>
    </row>
    <row r="6041" spans="1:3" ht="14.25" customHeight="1" x14ac:dyDescent="0.25">
      <c r="A6041" s="319">
        <v>11139</v>
      </c>
      <c r="B6041" s="319" t="s">
        <v>6413</v>
      </c>
      <c r="C6041" s="319" t="s">
        <v>9092</v>
      </c>
    </row>
    <row r="6042" spans="1:3" ht="14.25" customHeight="1" x14ac:dyDescent="0.25">
      <c r="A6042" s="319">
        <v>11140</v>
      </c>
      <c r="B6042" s="319" t="s">
        <v>6414</v>
      </c>
      <c r="C6042" s="319" t="s">
        <v>9092</v>
      </c>
    </row>
    <row r="6043" spans="1:3" ht="14.25" customHeight="1" x14ac:dyDescent="0.25">
      <c r="A6043" s="319">
        <v>11141</v>
      </c>
      <c r="B6043" s="319" t="s">
        <v>9577</v>
      </c>
      <c r="C6043" s="319" t="s">
        <v>9087</v>
      </c>
    </row>
    <row r="6044" spans="1:3" ht="14.25" customHeight="1" x14ac:dyDescent="0.25">
      <c r="A6044" s="319">
        <v>11142</v>
      </c>
      <c r="B6044" s="319" t="s">
        <v>6415</v>
      </c>
      <c r="C6044" s="319" t="s">
        <v>9091</v>
      </c>
    </row>
    <row r="6045" spans="1:3" ht="14.25" customHeight="1" x14ac:dyDescent="0.25">
      <c r="A6045" s="319">
        <v>11143</v>
      </c>
      <c r="B6045" s="319" t="s">
        <v>4575</v>
      </c>
      <c r="C6045" s="319" t="s">
        <v>9091</v>
      </c>
    </row>
    <row r="6046" spans="1:3" ht="14.25" customHeight="1" x14ac:dyDescent="0.25">
      <c r="A6046" s="319">
        <v>11144</v>
      </c>
      <c r="B6046" s="319" t="s">
        <v>6416</v>
      </c>
      <c r="C6046" s="319" t="s">
        <v>9092</v>
      </c>
    </row>
    <row r="6047" spans="1:3" ht="14.25" customHeight="1" x14ac:dyDescent="0.25">
      <c r="A6047" s="319">
        <v>11145</v>
      </c>
      <c r="B6047" s="319" t="s">
        <v>3552</v>
      </c>
      <c r="C6047" s="319" t="s">
        <v>9081</v>
      </c>
    </row>
    <row r="6048" spans="1:3" ht="14.25" customHeight="1" x14ac:dyDescent="0.25">
      <c r="A6048" s="319">
        <v>11146</v>
      </c>
      <c r="B6048" s="319" t="s">
        <v>6417</v>
      </c>
      <c r="C6048" s="319" t="s">
        <v>9081</v>
      </c>
    </row>
    <row r="6049" spans="1:3" ht="14.25" customHeight="1" x14ac:dyDescent="0.25">
      <c r="A6049" s="319">
        <v>11147</v>
      </c>
      <c r="B6049" s="319" t="s">
        <v>6418</v>
      </c>
      <c r="C6049" s="319" t="s">
        <v>9090</v>
      </c>
    </row>
    <row r="6050" spans="1:3" ht="14.25" customHeight="1" x14ac:dyDescent="0.25">
      <c r="A6050" s="319">
        <v>11148</v>
      </c>
      <c r="B6050" s="319" t="s">
        <v>10576</v>
      </c>
      <c r="C6050" s="319" t="s">
        <v>9920</v>
      </c>
    </row>
    <row r="6051" spans="1:3" ht="14.25" customHeight="1" x14ac:dyDescent="0.25">
      <c r="A6051" s="319">
        <v>11149</v>
      </c>
      <c r="B6051" s="319" t="s">
        <v>6419</v>
      </c>
      <c r="C6051" s="319" t="s">
        <v>9081</v>
      </c>
    </row>
    <row r="6052" spans="1:3" ht="14.25" customHeight="1" x14ac:dyDescent="0.25">
      <c r="A6052" s="319">
        <v>11150</v>
      </c>
      <c r="B6052" s="319" t="s">
        <v>6420</v>
      </c>
      <c r="C6052" s="319" t="s">
        <v>9092</v>
      </c>
    </row>
    <row r="6053" spans="1:3" ht="14.25" customHeight="1" x14ac:dyDescent="0.25">
      <c r="A6053" s="319">
        <v>11151</v>
      </c>
      <c r="B6053" s="319" t="s">
        <v>6421</v>
      </c>
      <c r="C6053" s="319" t="s">
        <v>9092</v>
      </c>
    </row>
    <row r="6054" spans="1:3" ht="14.25" customHeight="1" x14ac:dyDescent="0.25">
      <c r="A6054" s="319">
        <v>11152</v>
      </c>
      <c r="B6054" s="319" t="s">
        <v>2145</v>
      </c>
      <c r="C6054" s="319" t="s">
        <v>9087</v>
      </c>
    </row>
    <row r="6055" spans="1:3" ht="14.25" customHeight="1" x14ac:dyDescent="0.25">
      <c r="A6055" s="319">
        <v>11153</v>
      </c>
      <c r="B6055" s="319" t="s">
        <v>3354</v>
      </c>
      <c r="C6055" s="319" t="s">
        <v>9090</v>
      </c>
    </row>
    <row r="6056" spans="1:3" ht="14.25" customHeight="1" x14ac:dyDescent="0.25">
      <c r="A6056" s="319">
        <v>11154</v>
      </c>
      <c r="B6056" s="319" t="s">
        <v>6422</v>
      </c>
      <c r="C6056" s="319" t="s">
        <v>9092</v>
      </c>
    </row>
    <row r="6057" spans="1:3" ht="14.25" customHeight="1" x14ac:dyDescent="0.25">
      <c r="A6057" s="319">
        <v>11155</v>
      </c>
      <c r="B6057" s="319" t="s">
        <v>6423</v>
      </c>
      <c r="C6057" s="319" t="s">
        <v>9920</v>
      </c>
    </row>
    <row r="6058" spans="1:3" ht="14.25" customHeight="1" x14ac:dyDescent="0.25">
      <c r="A6058" s="319">
        <v>11156</v>
      </c>
      <c r="B6058" s="319" t="s">
        <v>6424</v>
      </c>
      <c r="C6058" s="319" t="s">
        <v>9092</v>
      </c>
    </row>
    <row r="6059" spans="1:3" ht="14.25" customHeight="1" x14ac:dyDescent="0.25">
      <c r="A6059" s="319">
        <v>11157</v>
      </c>
      <c r="B6059" s="319" t="s">
        <v>6198</v>
      </c>
      <c r="C6059" s="319" t="s">
        <v>9091</v>
      </c>
    </row>
    <row r="6060" spans="1:3" ht="14.25" customHeight="1" x14ac:dyDescent="0.25">
      <c r="A6060" s="319">
        <v>11158</v>
      </c>
      <c r="B6060" s="319" t="s">
        <v>6425</v>
      </c>
      <c r="C6060" s="319" t="s">
        <v>9092</v>
      </c>
    </row>
    <row r="6061" spans="1:3" ht="14.25" customHeight="1" x14ac:dyDescent="0.25">
      <c r="A6061" s="319">
        <v>11159</v>
      </c>
      <c r="B6061" s="319" t="s">
        <v>6426</v>
      </c>
      <c r="C6061" s="319" t="s">
        <v>9092</v>
      </c>
    </row>
    <row r="6062" spans="1:3" ht="14.25" customHeight="1" x14ac:dyDescent="0.25">
      <c r="A6062" s="319">
        <v>11160</v>
      </c>
      <c r="B6062" s="319" t="s">
        <v>5016</v>
      </c>
      <c r="C6062" s="319" t="s">
        <v>9920</v>
      </c>
    </row>
    <row r="6063" spans="1:3" ht="14.25" customHeight="1" x14ac:dyDescent="0.25">
      <c r="A6063" s="319">
        <v>11161</v>
      </c>
      <c r="B6063" s="319" t="s">
        <v>6427</v>
      </c>
      <c r="C6063" s="319" t="s">
        <v>9920</v>
      </c>
    </row>
    <row r="6064" spans="1:3" ht="14.25" customHeight="1" x14ac:dyDescent="0.25">
      <c r="A6064" s="319">
        <v>11162</v>
      </c>
      <c r="B6064" s="319" t="s">
        <v>4165</v>
      </c>
      <c r="C6064" s="319" t="s">
        <v>9084</v>
      </c>
    </row>
    <row r="6065" spans="1:3" ht="14.25" customHeight="1" x14ac:dyDescent="0.25">
      <c r="A6065" s="319">
        <v>11163</v>
      </c>
      <c r="B6065" s="319" t="s">
        <v>5903</v>
      </c>
      <c r="C6065" s="319" t="s">
        <v>9081</v>
      </c>
    </row>
    <row r="6066" spans="1:3" ht="14.25" customHeight="1" x14ac:dyDescent="0.25">
      <c r="A6066" s="319">
        <v>11164</v>
      </c>
      <c r="B6066" s="319" t="s">
        <v>6428</v>
      </c>
      <c r="C6066" s="319" t="s">
        <v>9091</v>
      </c>
    </row>
    <row r="6067" spans="1:3" ht="14.25" customHeight="1" x14ac:dyDescent="0.25">
      <c r="A6067" s="319">
        <v>11165</v>
      </c>
      <c r="B6067" s="319" t="s">
        <v>6429</v>
      </c>
      <c r="C6067" s="319" t="s">
        <v>9087</v>
      </c>
    </row>
    <row r="6068" spans="1:3" ht="14.25" customHeight="1" x14ac:dyDescent="0.25">
      <c r="A6068" s="319">
        <v>11167</v>
      </c>
      <c r="B6068" s="319" t="s">
        <v>6430</v>
      </c>
      <c r="C6068" s="319" t="s">
        <v>9092</v>
      </c>
    </row>
    <row r="6069" spans="1:3" ht="14.25" customHeight="1" x14ac:dyDescent="0.25">
      <c r="A6069" s="319">
        <v>11168</v>
      </c>
      <c r="B6069" s="319" t="s">
        <v>6431</v>
      </c>
      <c r="C6069" s="319" t="s">
        <v>9092</v>
      </c>
    </row>
    <row r="6070" spans="1:3" ht="14.25" customHeight="1" x14ac:dyDescent="0.25">
      <c r="A6070" s="319">
        <v>11169</v>
      </c>
      <c r="B6070" s="319" t="s">
        <v>6432</v>
      </c>
      <c r="C6070" s="319" t="s">
        <v>9092</v>
      </c>
    </row>
    <row r="6071" spans="1:3" ht="14.25" customHeight="1" x14ac:dyDescent="0.25">
      <c r="A6071" s="319">
        <v>11170</v>
      </c>
      <c r="B6071" s="319" t="s">
        <v>6433</v>
      </c>
      <c r="C6071" s="319" t="s">
        <v>9087</v>
      </c>
    </row>
    <row r="6072" spans="1:3" ht="14.25" customHeight="1" x14ac:dyDescent="0.25">
      <c r="A6072" s="319">
        <v>11171</v>
      </c>
      <c r="B6072" s="319" t="s">
        <v>6434</v>
      </c>
      <c r="C6072" s="319" t="s">
        <v>9087</v>
      </c>
    </row>
    <row r="6073" spans="1:3" ht="14.25" customHeight="1" x14ac:dyDescent="0.25">
      <c r="A6073" s="319">
        <v>11172</v>
      </c>
      <c r="B6073" s="319" t="s">
        <v>10004</v>
      </c>
      <c r="C6073" s="319" t="s">
        <v>9920</v>
      </c>
    </row>
    <row r="6074" spans="1:3" ht="14.25" customHeight="1" x14ac:dyDescent="0.25">
      <c r="A6074" s="319">
        <v>11173</v>
      </c>
      <c r="B6074" s="319" t="s">
        <v>6435</v>
      </c>
      <c r="C6074" s="319" t="s">
        <v>9092</v>
      </c>
    </row>
    <row r="6075" spans="1:3" ht="14.25" customHeight="1" x14ac:dyDescent="0.25">
      <c r="A6075" s="319">
        <v>11174</v>
      </c>
      <c r="B6075" s="319" t="s">
        <v>6436</v>
      </c>
      <c r="C6075" s="319" t="s">
        <v>9092</v>
      </c>
    </row>
    <row r="6076" spans="1:3" ht="14.25" customHeight="1" x14ac:dyDescent="0.25">
      <c r="A6076" s="319">
        <v>11175</v>
      </c>
      <c r="B6076" s="319" t="s">
        <v>10577</v>
      </c>
      <c r="C6076" s="319" t="s">
        <v>9920</v>
      </c>
    </row>
    <row r="6077" spans="1:3" ht="14.25" customHeight="1" x14ac:dyDescent="0.25">
      <c r="A6077" s="319">
        <v>11176</v>
      </c>
      <c r="B6077" s="319" t="s">
        <v>6437</v>
      </c>
      <c r="C6077" s="319" t="s">
        <v>9091</v>
      </c>
    </row>
    <row r="6078" spans="1:3" ht="14.25" customHeight="1" x14ac:dyDescent="0.25">
      <c r="A6078" s="319">
        <v>11177</v>
      </c>
      <c r="B6078" s="319" t="s">
        <v>6438</v>
      </c>
      <c r="C6078" s="319" t="s">
        <v>9091</v>
      </c>
    </row>
    <row r="6079" spans="1:3" ht="14.25" customHeight="1" x14ac:dyDescent="0.25">
      <c r="A6079" s="319">
        <v>11178</v>
      </c>
      <c r="B6079" s="319" t="s">
        <v>6439</v>
      </c>
      <c r="C6079" s="319" t="s">
        <v>9092</v>
      </c>
    </row>
    <row r="6080" spans="1:3" ht="14.25" customHeight="1" x14ac:dyDescent="0.25">
      <c r="A6080" s="319">
        <v>11179</v>
      </c>
      <c r="B6080" s="319" t="s">
        <v>6440</v>
      </c>
      <c r="C6080" s="319" t="s">
        <v>9090</v>
      </c>
    </row>
    <row r="6081" spans="1:3" ht="14.25" customHeight="1" x14ac:dyDescent="0.25">
      <c r="A6081" s="319">
        <v>11180</v>
      </c>
      <c r="B6081" s="319" t="s">
        <v>6441</v>
      </c>
      <c r="C6081" s="319" t="s">
        <v>9091</v>
      </c>
    </row>
    <row r="6082" spans="1:3" ht="14.25" customHeight="1" x14ac:dyDescent="0.25">
      <c r="A6082" s="319">
        <v>11181</v>
      </c>
      <c r="B6082" s="319" t="s">
        <v>6442</v>
      </c>
      <c r="C6082" s="319" t="s">
        <v>9092</v>
      </c>
    </row>
    <row r="6083" spans="1:3" ht="14.25" customHeight="1" x14ac:dyDescent="0.25">
      <c r="A6083" s="319">
        <v>11182</v>
      </c>
      <c r="B6083" s="319" t="s">
        <v>6443</v>
      </c>
      <c r="C6083" s="319" t="s">
        <v>9090</v>
      </c>
    </row>
    <row r="6084" spans="1:3" ht="14.25" customHeight="1" x14ac:dyDescent="0.25">
      <c r="A6084" s="319">
        <v>11183</v>
      </c>
      <c r="B6084" s="319" t="s">
        <v>6444</v>
      </c>
      <c r="C6084" s="319" t="s">
        <v>9091</v>
      </c>
    </row>
    <row r="6085" spans="1:3" ht="14.25" customHeight="1" x14ac:dyDescent="0.25">
      <c r="A6085" s="319">
        <v>11184</v>
      </c>
      <c r="B6085" s="319" t="s">
        <v>6445</v>
      </c>
      <c r="C6085" s="319" t="s">
        <v>9081</v>
      </c>
    </row>
    <row r="6086" spans="1:3" ht="14.25" customHeight="1" x14ac:dyDescent="0.25">
      <c r="A6086" s="319">
        <v>11185</v>
      </c>
      <c r="B6086" s="319" t="s">
        <v>6417</v>
      </c>
      <c r="C6086" s="319" t="s">
        <v>9081</v>
      </c>
    </row>
    <row r="6087" spans="1:3" ht="14.25" customHeight="1" x14ac:dyDescent="0.25">
      <c r="A6087" s="319">
        <v>11186</v>
      </c>
      <c r="B6087" s="319" t="s">
        <v>4053</v>
      </c>
      <c r="C6087" s="319" t="s">
        <v>9087</v>
      </c>
    </row>
    <row r="6088" spans="1:3" ht="14.25" customHeight="1" x14ac:dyDescent="0.25">
      <c r="A6088" s="319">
        <v>11187</v>
      </c>
      <c r="B6088" s="319" t="s">
        <v>6446</v>
      </c>
      <c r="C6088" s="319" t="s">
        <v>9091</v>
      </c>
    </row>
    <row r="6089" spans="1:3" ht="14.25" customHeight="1" x14ac:dyDescent="0.25">
      <c r="A6089" s="319">
        <v>11188</v>
      </c>
      <c r="B6089" s="319" t="s">
        <v>10578</v>
      </c>
      <c r="C6089" s="319" t="s">
        <v>9920</v>
      </c>
    </row>
    <row r="6090" spans="1:3" ht="14.25" customHeight="1" x14ac:dyDescent="0.25">
      <c r="A6090" s="319">
        <v>11189</v>
      </c>
      <c r="B6090" s="319" t="s">
        <v>6447</v>
      </c>
      <c r="C6090" s="319" t="s">
        <v>9084</v>
      </c>
    </row>
    <row r="6091" spans="1:3" ht="14.25" customHeight="1" x14ac:dyDescent="0.25">
      <c r="A6091" s="319">
        <v>11190</v>
      </c>
      <c r="B6091" s="319" t="s">
        <v>6448</v>
      </c>
      <c r="C6091" s="319" t="s">
        <v>9091</v>
      </c>
    </row>
    <row r="6092" spans="1:3" ht="14.25" customHeight="1" x14ac:dyDescent="0.25">
      <c r="A6092" s="319">
        <v>11191</v>
      </c>
      <c r="B6092" s="319" t="s">
        <v>6449</v>
      </c>
      <c r="C6092" s="319" t="s">
        <v>9091</v>
      </c>
    </row>
    <row r="6093" spans="1:3" ht="14.25" customHeight="1" x14ac:dyDescent="0.25">
      <c r="A6093" s="319">
        <v>11192</v>
      </c>
      <c r="B6093" s="319" t="s">
        <v>6450</v>
      </c>
      <c r="C6093" s="319" t="s">
        <v>9081</v>
      </c>
    </row>
    <row r="6094" spans="1:3" ht="14.25" customHeight="1" x14ac:dyDescent="0.25">
      <c r="A6094" s="319">
        <v>11193</v>
      </c>
      <c r="B6094" s="319" t="s">
        <v>6451</v>
      </c>
      <c r="C6094" s="319" t="s">
        <v>9087</v>
      </c>
    </row>
    <row r="6095" spans="1:3" ht="14.25" customHeight="1" x14ac:dyDescent="0.25">
      <c r="A6095" s="319">
        <v>11194</v>
      </c>
      <c r="B6095" s="319" t="s">
        <v>6452</v>
      </c>
      <c r="C6095" s="319" t="s">
        <v>9091</v>
      </c>
    </row>
    <row r="6096" spans="1:3" ht="14.25" customHeight="1" x14ac:dyDescent="0.25">
      <c r="A6096" s="319">
        <v>11195</v>
      </c>
      <c r="B6096" s="319" t="s">
        <v>6453</v>
      </c>
      <c r="C6096" s="319" t="s">
        <v>9081</v>
      </c>
    </row>
    <row r="6097" spans="1:3" ht="14.25" customHeight="1" x14ac:dyDescent="0.25">
      <c r="A6097" s="319">
        <v>11196</v>
      </c>
      <c r="B6097" s="319" t="s">
        <v>5855</v>
      </c>
      <c r="C6097" s="319" t="s">
        <v>9091</v>
      </c>
    </row>
    <row r="6098" spans="1:3" ht="14.25" customHeight="1" x14ac:dyDescent="0.25">
      <c r="A6098" s="319">
        <v>11197</v>
      </c>
      <c r="B6098" s="319" t="s">
        <v>3549</v>
      </c>
      <c r="C6098" s="319" t="s">
        <v>9090</v>
      </c>
    </row>
    <row r="6099" spans="1:3" ht="14.25" customHeight="1" x14ac:dyDescent="0.25">
      <c r="A6099" s="319">
        <v>11198</v>
      </c>
      <c r="B6099" s="319" t="s">
        <v>10579</v>
      </c>
      <c r="C6099" s="319" t="s">
        <v>9920</v>
      </c>
    </row>
    <row r="6100" spans="1:3" ht="14.25" customHeight="1" x14ac:dyDescent="0.25">
      <c r="A6100" s="319">
        <v>11199</v>
      </c>
      <c r="B6100" s="319" t="s">
        <v>6454</v>
      </c>
      <c r="C6100" s="319" t="s">
        <v>9091</v>
      </c>
    </row>
    <row r="6101" spans="1:3" ht="14.25" customHeight="1" x14ac:dyDescent="0.25">
      <c r="A6101" s="319">
        <v>11200</v>
      </c>
      <c r="B6101" s="319" t="s">
        <v>6455</v>
      </c>
      <c r="C6101" s="319" t="s">
        <v>9092</v>
      </c>
    </row>
    <row r="6102" spans="1:3" ht="14.25" customHeight="1" x14ac:dyDescent="0.25">
      <c r="A6102" s="319">
        <v>11201</v>
      </c>
      <c r="B6102" s="319" t="s">
        <v>6456</v>
      </c>
      <c r="C6102" s="319" t="s">
        <v>9092</v>
      </c>
    </row>
    <row r="6103" spans="1:3" ht="14.25" customHeight="1" x14ac:dyDescent="0.25">
      <c r="A6103" s="319">
        <v>11202</v>
      </c>
      <c r="B6103" s="319" t="s">
        <v>10580</v>
      </c>
      <c r="C6103" s="319" t="s">
        <v>9920</v>
      </c>
    </row>
    <row r="6104" spans="1:3" ht="14.25" customHeight="1" x14ac:dyDescent="0.25">
      <c r="A6104" s="319">
        <v>11203</v>
      </c>
      <c r="B6104" s="319" t="s">
        <v>6457</v>
      </c>
      <c r="C6104" s="319" t="s">
        <v>9081</v>
      </c>
    </row>
    <row r="6105" spans="1:3" ht="14.25" customHeight="1" x14ac:dyDescent="0.25">
      <c r="A6105" s="319">
        <v>11204</v>
      </c>
      <c r="B6105" s="319" t="s">
        <v>6458</v>
      </c>
      <c r="C6105" s="319" t="s">
        <v>9087</v>
      </c>
    </row>
    <row r="6106" spans="1:3" ht="14.25" customHeight="1" x14ac:dyDescent="0.25">
      <c r="A6106" s="319">
        <v>11205</v>
      </c>
      <c r="B6106" s="319" t="s">
        <v>6459</v>
      </c>
      <c r="C6106" s="319" t="s">
        <v>9091</v>
      </c>
    </row>
    <row r="6107" spans="1:3" ht="14.25" customHeight="1" x14ac:dyDescent="0.25">
      <c r="A6107" s="319">
        <v>11206</v>
      </c>
      <c r="B6107" s="319" t="s">
        <v>6086</v>
      </c>
      <c r="C6107" s="319" t="s">
        <v>9081</v>
      </c>
    </row>
    <row r="6108" spans="1:3" ht="14.25" customHeight="1" x14ac:dyDescent="0.25">
      <c r="A6108" s="319">
        <v>11207</v>
      </c>
      <c r="B6108" s="319" t="s">
        <v>6460</v>
      </c>
      <c r="C6108" s="319" t="s">
        <v>9091</v>
      </c>
    </row>
    <row r="6109" spans="1:3" ht="14.25" customHeight="1" x14ac:dyDescent="0.25">
      <c r="A6109" s="319">
        <v>11208</v>
      </c>
      <c r="B6109" s="319" t="s">
        <v>6461</v>
      </c>
      <c r="C6109" s="319" t="s">
        <v>9092</v>
      </c>
    </row>
    <row r="6110" spans="1:3" ht="14.25" customHeight="1" x14ac:dyDescent="0.25">
      <c r="A6110" s="319">
        <v>11209</v>
      </c>
      <c r="B6110" s="319" t="s">
        <v>3932</v>
      </c>
      <c r="C6110" s="319" t="s">
        <v>9106</v>
      </c>
    </row>
    <row r="6111" spans="1:3" ht="14.25" customHeight="1" x14ac:dyDescent="0.25">
      <c r="A6111" s="319">
        <v>11210</v>
      </c>
      <c r="B6111" s="319" t="s">
        <v>6462</v>
      </c>
      <c r="C6111" s="319" t="s">
        <v>9091</v>
      </c>
    </row>
    <row r="6112" spans="1:3" ht="14.25" customHeight="1" x14ac:dyDescent="0.25">
      <c r="A6112" s="319">
        <v>11211</v>
      </c>
      <c r="B6112" s="319" t="s">
        <v>6463</v>
      </c>
      <c r="C6112" s="319" t="s">
        <v>9091</v>
      </c>
    </row>
    <row r="6113" spans="1:3" ht="14.25" customHeight="1" x14ac:dyDescent="0.25">
      <c r="A6113" s="319">
        <v>11212</v>
      </c>
      <c r="B6113" s="319" t="s">
        <v>6464</v>
      </c>
      <c r="C6113" s="319" t="s">
        <v>9087</v>
      </c>
    </row>
    <row r="6114" spans="1:3" ht="14.25" customHeight="1" x14ac:dyDescent="0.25">
      <c r="A6114" s="319">
        <v>11213</v>
      </c>
      <c r="B6114" s="319" t="s">
        <v>6465</v>
      </c>
      <c r="C6114" s="319" t="s">
        <v>9087</v>
      </c>
    </row>
    <row r="6115" spans="1:3" ht="14.25" customHeight="1" x14ac:dyDescent="0.25">
      <c r="A6115" s="319">
        <v>11214</v>
      </c>
      <c r="B6115" s="319" t="s">
        <v>6466</v>
      </c>
      <c r="C6115" s="319" t="s">
        <v>9087</v>
      </c>
    </row>
    <row r="6116" spans="1:3" ht="14.25" customHeight="1" x14ac:dyDescent="0.25">
      <c r="A6116" s="319">
        <v>11215</v>
      </c>
      <c r="B6116" s="319" t="s">
        <v>6467</v>
      </c>
      <c r="C6116" s="319" t="s">
        <v>9092</v>
      </c>
    </row>
    <row r="6117" spans="1:3" ht="14.25" customHeight="1" x14ac:dyDescent="0.25">
      <c r="A6117" s="319">
        <v>11216</v>
      </c>
      <c r="B6117" s="319" t="s">
        <v>838</v>
      </c>
      <c r="C6117" s="319" t="s">
        <v>9081</v>
      </c>
    </row>
    <row r="6118" spans="1:3" ht="14.25" customHeight="1" x14ac:dyDescent="0.25">
      <c r="A6118" s="319">
        <v>11217</v>
      </c>
      <c r="B6118" s="319" t="s">
        <v>10581</v>
      </c>
      <c r="C6118" s="319" t="s">
        <v>9920</v>
      </c>
    </row>
    <row r="6119" spans="1:3" ht="14.25" customHeight="1" x14ac:dyDescent="0.25">
      <c r="A6119" s="319">
        <v>11218</v>
      </c>
      <c r="B6119" s="319" t="s">
        <v>6468</v>
      </c>
      <c r="C6119" s="319" t="s">
        <v>9081</v>
      </c>
    </row>
    <row r="6120" spans="1:3" ht="14.25" customHeight="1" x14ac:dyDescent="0.25">
      <c r="A6120" s="319">
        <v>11219</v>
      </c>
      <c r="B6120" s="319" t="s">
        <v>6469</v>
      </c>
      <c r="C6120" s="319" t="s">
        <v>9091</v>
      </c>
    </row>
    <row r="6121" spans="1:3" ht="14.25" customHeight="1" x14ac:dyDescent="0.25">
      <c r="A6121" s="319">
        <v>11220</v>
      </c>
      <c r="B6121" s="319" t="s">
        <v>6470</v>
      </c>
      <c r="C6121" s="319" t="s">
        <v>9084</v>
      </c>
    </row>
    <row r="6122" spans="1:3" ht="14.25" customHeight="1" x14ac:dyDescent="0.25">
      <c r="A6122" s="319">
        <v>11221</v>
      </c>
      <c r="B6122" s="319" t="s">
        <v>6471</v>
      </c>
      <c r="C6122" s="319" t="s">
        <v>9091</v>
      </c>
    </row>
    <row r="6123" spans="1:3" ht="14.25" customHeight="1" x14ac:dyDescent="0.25">
      <c r="A6123" s="319">
        <v>11222</v>
      </c>
      <c r="B6123" s="319" t="s">
        <v>6472</v>
      </c>
      <c r="C6123" s="319" t="s">
        <v>9092</v>
      </c>
    </row>
    <row r="6124" spans="1:3" ht="14.25" customHeight="1" x14ac:dyDescent="0.25">
      <c r="A6124" s="319">
        <v>11223</v>
      </c>
      <c r="B6124" s="319" t="s">
        <v>6473</v>
      </c>
      <c r="C6124" s="319" t="s">
        <v>9092</v>
      </c>
    </row>
    <row r="6125" spans="1:3" ht="14.25" customHeight="1" x14ac:dyDescent="0.25">
      <c r="A6125" s="319">
        <v>11224</v>
      </c>
      <c r="B6125" s="319" t="s">
        <v>10582</v>
      </c>
      <c r="C6125" s="319" t="s">
        <v>9920</v>
      </c>
    </row>
    <row r="6126" spans="1:3" ht="14.25" customHeight="1" x14ac:dyDescent="0.25">
      <c r="A6126" s="319">
        <v>11225</v>
      </c>
      <c r="B6126" s="319" t="s">
        <v>6474</v>
      </c>
      <c r="C6126" s="319" t="s">
        <v>9091</v>
      </c>
    </row>
    <row r="6127" spans="1:3" ht="14.25" customHeight="1" x14ac:dyDescent="0.25">
      <c r="A6127" s="319">
        <v>11226</v>
      </c>
      <c r="B6127" s="319" t="s">
        <v>6475</v>
      </c>
      <c r="C6127" s="319" t="s">
        <v>9081</v>
      </c>
    </row>
    <row r="6128" spans="1:3" ht="14.25" customHeight="1" x14ac:dyDescent="0.25">
      <c r="A6128" s="319">
        <v>11227</v>
      </c>
      <c r="B6128" s="319" t="s">
        <v>6476</v>
      </c>
      <c r="C6128" s="319" t="s">
        <v>9091</v>
      </c>
    </row>
    <row r="6129" spans="1:3" ht="14.25" customHeight="1" x14ac:dyDescent="0.25">
      <c r="A6129" s="319">
        <v>11228</v>
      </c>
      <c r="B6129" s="319" t="s">
        <v>6477</v>
      </c>
      <c r="C6129" s="319" t="s">
        <v>9091</v>
      </c>
    </row>
    <row r="6130" spans="1:3" ht="14.25" customHeight="1" x14ac:dyDescent="0.25">
      <c r="A6130" s="319">
        <v>11229</v>
      </c>
      <c r="B6130" s="319" t="s">
        <v>6478</v>
      </c>
      <c r="C6130" s="319" t="s">
        <v>9087</v>
      </c>
    </row>
    <row r="6131" spans="1:3" ht="14.25" customHeight="1" x14ac:dyDescent="0.25">
      <c r="A6131" s="319">
        <v>11230</v>
      </c>
      <c r="B6131" s="319" t="s">
        <v>6479</v>
      </c>
      <c r="C6131" s="319" t="s">
        <v>9090</v>
      </c>
    </row>
    <row r="6132" spans="1:3" ht="14.25" customHeight="1" x14ac:dyDescent="0.25">
      <c r="A6132" s="319">
        <v>11231</v>
      </c>
      <c r="B6132" s="319" t="s">
        <v>6480</v>
      </c>
      <c r="C6132" s="319" t="s">
        <v>9092</v>
      </c>
    </row>
    <row r="6133" spans="1:3" ht="14.25" customHeight="1" x14ac:dyDescent="0.25">
      <c r="A6133" s="319">
        <v>11232</v>
      </c>
      <c r="B6133" s="319" t="s">
        <v>6481</v>
      </c>
      <c r="C6133" s="319" t="s">
        <v>9092</v>
      </c>
    </row>
    <row r="6134" spans="1:3" ht="14.25" customHeight="1" x14ac:dyDescent="0.25">
      <c r="A6134" s="319">
        <v>11233</v>
      </c>
      <c r="B6134" s="319" t="s">
        <v>6482</v>
      </c>
      <c r="C6134" s="319" t="s">
        <v>9092</v>
      </c>
    </row>
    <row r="6135" spans="1:3" ht="14.25" customHeight="1" x14ac:dyDescent="0.25">
      <c r="A6135" s="319">
        <v>11234</v>
      </c>
      <c r="B6135" s="319" t="s">
        <v>6483</v>
      </c>
      <c r="C6135" s="319" t="s">
        <v>9081</v>
      </c>
    </row>
    <row r="6136" spans="1:3" ht="14.25" customHeight="1" x14ac:dyDescent="0.25">
      <c r="A6136" s="319">
        <v>11235</v>
      </c>
      <c r="B6136" s="319" t="s">
        <v>3649</v>
      </c>
      <c r="C6136" s="319" t="s">
        <v>9920</v>
      </c>
    </row>
    <row r="6137" spans="1:3" ht="14.25" customHeight="1" x14ac:dyDescent="0.25">
      <c r="A6137" s="319">
        <v>11236</v>
      </c>
      <c r="B6137" s="319" t="s">
        <v>6484</v>
      </c>
      <c r="C6137" s="319" t="s">
        <v>9092</v>
      </c>
    </row>
    <row r="6138" spans="1:3" ht="14.25" customHeight="1" x14ac:dyDescent="0.25">
      <c r="A6138" s="319">
        <v>11237</v>
      </c>
      <c r="B6138" s="319" t="s">
        <v>6485</v>
      </c>
      <c r="C6138" s="319" t="s">
        <v>9081</v>
      </c>
    </row>
    <row r="6139" spans="1:3" ht="14.25" customHeight="1" x14ac:dyDescent="0.25">
      <c r="A6139" s="319">
        <v>11238</v>
      </c>
      <c r="B6139" s="319" t="s">
        <v>5088</v>
      </c>
      <c r="C6139" s="319" t="s">
        <v>9087</v>
      </c>
    </row>
    <row r="6140" spans="1:3" ht="14.25" customHeight="1" x14ac:dyDescent="0.25">
      <c r="A6140" s="319">
        <v>11239</v>
      </c>
      <c r="B6140" s="319" t="s">
        <v>3803</v>
      </c>
      <c r="C6140" s="319" t="s">
        <v>9092</v>
      </c>
    </row>
    <row r="6141" spans="1:3" ht="14.25" customHeight="1" x14ac:dyDescent="0.25">
      <c r="A6141" s="319">
        <v>11240</v>
      </c>
      <c r="B6141" s="319" t="s">
        <v>10583</v>
      </c>
      <c r="C6141" s="319" t="s">
        <v>9920</v>
      </c>
    </row>
    <row r="6142" spans="1:3" ht="14.25" customHeight="1" x14ac:dyDescent="0.25">
      <c r="A6142" s="319">
        <v>11241</v>
      </c>
      <c r="B6142" s="319" t="s">
        <v>5518</v>
      </c>
      <c r="C6142" s="319" t="s">
        <v>9092</v>
      </c>
    </row>
    <row r="6143" spans="1:3" ht="14.25" customHeight="1" x14ac:dyDescent="0.25">
      <c r="A6143" s="319">
        <v>11242</v>
      </c>
      <c r="B6143" s="319" t="s">
        <v>6486</v>
      </c>
      <c r="C6143" s="319" t="s">
        <v>9081</v>
      </c>
    </row>
    <row r="6144" spans="1:3" ht="14.25" customHeight="1" x14ac:dyDescent="0.25">
      <c r="A6144" s="319">
        <v>11243</v>
      </c>
      <c r="B6144" s="319" t="s">
        <v>5760</v>
      </c>
      <c r="C6144" s="319" t="s">
        <v>9090</v>
      </c>
    </row>
    <row r="6145" spans="1:3" ht="14.25" customHeight="1" x14ac:dyDescent="0.25">
      <c r="A6145" s="319">
        <v>11244</v>
      </c>
      <c r="B6145" s="319" t="s">
        <v>6487</v>
      </c>
      <c r="C6145" s="319" t="s">
        <v>9092</v>
      </c>
    </row>
    <row r="6146" spans="1:3" ht="14.25" customHeight="1" x14ac:dyDescent="0.25">
      <c r="A6146" s="319">
        <v>11245</v>
      </c>
      <c r="B6146" s="319" t="s">
        <v>4251</v>
      </c>
      <c r="C6146" s="319" t="s">
        <v>9092</v>
      </c>
    </row>
    <row r="6147" spans="1:3" ht="14.25" customHeight="1" x14ac:dyDescent="0.25">
      <c r="A6147" s="319">
        <v>11246</v>
      </c>
      <c r="B6147" s="319" t="s">
        <v>6488</v>
      </c>
      <c r="C6147" s="319" t="s">
        <v>9081</v>
      </c>
    </row>
    <row r="6148" spans="1:3" ht="14.25" customHeight="1" x14ac:dyDescent="0.25">
      <c r="A6148" s="319">
        <v>11247</v>
      </c>
      <c r="B6148" s="319" t="s">
        <v>9578</v>
      </c>
      <c r="C6148" s="319" t="s">
        <v>9087</v>
      </c>
    </row>
    <row r="6149" spans="1:3" ht="14.25" customHeight="1" x14ac:dyDescent="0.25">
      <c r="A6149" s="319">
        <v>11248</v>
      </c>
      <c r="B6149" s="319" t="s">
        <v>10584</v>
      </c>
      <c r="C6149" s="319" t="s">
        <v>9920</v>
      </c>
    </row>
    <row r="6150" spans="1:3" ht="14.25" customHeight="1" x14ac:dyDescent="0.25">
      <c r="A6150" s="319">
        <v>11249</v>
      </c>
      <c r="B6150" s="319" t="s">
        <v>10585</v>
      </c>
      <c r="C6150" s="319" t="s">
        <v>9920</v>
      </c>
    </row>
    <row r="6151" spans="1:3" ht="14.25" customHeight="1" x14ac:dyDescent="0.25">
      <c r="A6151" s="319">
        <v>11250</v>
      </c>
      <c r="B6151" s="319" t="s">
        <v>4157</v>
      </c>
      <c r="C6151" s="319" t="s">
        <v>9081</v>
      </c>
    </row>
    <row r="6152" spans="1:3" ht="14.25" customHeight="1" x14ac:dyDescent="0.25">
      <c r="A6152" s="319">
        <v>11251</v>
      </c>
      <c r="B6152" s="319" t="s">
        <v>6489</v>
      </c>
      <c r="C6152" s="319" t="s">
        <v>9081</v>
      </c>
    </row>
    <row r="6153" spans="1:3" ht="14.25" customHeight="1" x14ac:dyDescent="0.25">
      <c r="A6153" s="319">
        <v>11252</v>
      </c>
      <c r="B6153" s="319" t="s">
        <v>4486</v>
      </c>
      <c r="C6153" s="319" t="s">
        <v>9081</v>
      </c>
    </row>
    <row r="6154" spans="1:3" ht="14.25" customHeight="1" x14ac:dyDescent="0.25">
      <c r="A6154" s="319">
        <v>11253</v>
      </c>
      <c r="B6154" s="319" t="s">
        <v>6490</v>
      </c>
      <c r="C6154" s="319" t="s">
        <v>9920</v>
      </c>
    </row>
    <row r="6155" spans="1:3" ht="14.25" customHeight="1" x14ac:dyDescent="0.25">
      <c r="A6155" s="319">
        <v>11254</v>
      </c>
      <c r="B6155" s="319" t="s">
        <v>6491</v>
      </c>
      <c r="C6155" s="319" t="s">
        <v>9092</v>
      </c>
    </row>
    <row r="6156" spans="1:3" ht="14.25" customHeight="1" x14ac:dyDescent="0.25">
      <c r="A6156" s="319">
        <v>11255</v>
      </c>
      <c r="B6156" s="319" t="s">
        <v>6492</v>
      </c>
      <c r="C6156" s="319" t="s">
        <v>9092</v>
      </c>
    </row>
    <row r="6157" spans="1:3" ht="14.25" customHeight="1" x14ac:dyDescent="0.25">
      <c r="A6157" s="319">
        <v>11256</v>
      </c>
      <c r="B6157" s="319" t="s">
        <v>3367</v>
      </c>
      <c r="C6157" s="319" t="s">
        <v>9091</v>
      </c>
    </row>
    <row r="6158" spans="1:3" ht="14.25" customHeight="1" x14ac:dyDescent="0.25">
      <c r="A6158" s="319">
        <v>11257</v>
      </c>
      <c r="B6158" s="319" t="s">
        <v>6493</v>
      </c>
      <c r="C6158" s="319" t="s">
        <v>9092</v>
      </c>
    </row>
    <row r="6159" spans="1:3" ht="14.25" customHeight="1" x14ac:dyDescent="0.25">
      <c r="A6159" s="319">
        <v>11258</v>
      </c>
      <c r="B6159" s="319" t="s">
        <v>4561</v>
      </c>
      <c r="C6159" s="319" t="s">
        <v>9091</v>
      </c>
    </row>
    <row r="6160" spans="1:3" ht="14.25" customHeight="1" x14ac:dyDescent="0.25">
      <c r="A6160" s="319">
        <v>11259</v>
      </c>
      <c r="B6160" s="319" t="s">
        <v>6494</v>
      </c>
      <c r="C6160" s="319" t="s">
        <v>9091</v>
      </c>
    </row>
    <row r="6161" spans="1:3" ht="14.25" customHeight="1" x14ac:dyDescent="0.25">
      <c r="A6161" s="319">
        <v>11260</v>
      </c>
      <c r="B6161" s="319" t="s">
        <v>6495</v>
      </c>
      <c r="C6161" s="319" t="s">
        <v>9091</v>
      </c>
    </row>
    <row r="6162" spans="1:3" ht="14.25" customHeight="1" x14ac:dyDescent="0.25">
      <c r="A6162" s="319">
        <v>11261</v>
      </c>
      <c r="B6162" s="319" t="s">
        <v>6496</v>
      </c>
      <c r="C6162" s="319" t="s">
        <v>9092</v>
      </c>
    </row>
    <row r="6163" spans="1:3" ht="14.25" customHeight="1" x14ac:dyDescent="0.25">
      <c r="A6163" s="319">
        <v>11262</v>
      </c>
      <c r="B6163" s="319" t="s">
        <v>6497</v>
      </c>
      <c r="C6163" s="319" t="s">
        <v>9092</v>
      </c>
    </row>
    <row r="6164" spans="1:3" ht="14.25" customHeight="1" x14ac:dyDescent="0.25">
      <c r="A6164" s="319">
        <v>11263</v>
      </c>
      <c r="B6164" s="319" t="s">
        <v>10586</v>
      </c>
      <c r="C6164" s="319" t="s">
        <v>9920</v>
      </c>
    </row>
    <row r="6165" spans="1:3" ht="14.25" customHeight="1" x14ac:dyDescent="0.25">
      <c r="A6165" s="319">
        <v>11264</v>
      </c>
      <c r="B6165" s="319" t="s">
        <v>10587</v>
      </c>
      <c r="C6165" s="319" t="s">
        <v>9920</v>
      </c>
    </row>
    <row r="6166" spans="1:3" ht="14.25" customHeight="1" x14ac:dyDescent="0.25">
      <c r="A6166" s="319">
        <v>11265</v>
      </c>
      <c r="B6166" s="319" t="s">
        <v>10588</v>
      </c>
      <c r="C6166" s="319" t="s">
        <v>9920</v>
      </c>
    </row>
    <row r="6167" spans="1:3" ht="14.25" customHeight="1" x14ac:dyDescent="0.25">
      <c r="A6167" s="319">
        <v>11266</v>
      </c>
      <c r="B6167" s="319" t="s">
        <v>6498</v>
      </c>
      <c r="C6167" s="319" t="s">
        <v>9920</v>
      </c>
    </row>
    <row r="6168" spans="1:3" ht="14.25" customHeight="1" x14ac:dyDescent="0.25">
      <c r="A6168" s="319">
        <v>11267</v>
      </c>
      <c r="B6168" s="319" t="s">
        <v>6499</v>
      </c>
      <c r="C6168" s="319" t="s">
        <v>9087</v>
      </c>
    </row>
    <row r="6169" spans="1:3" ht="14.25" customHeight="1" x14ac:dyDescent="0.25">
      <c r="A6169" s="319">
        <v>11268</v>
      </c>
      <c r="B6169" s="319" t="s">
        <v>2311</v>
      </c>
      <c r="C6169" s="319" t="s">
        <v>9087</v>
      </c>
    </row>
    <row r="6170" spans="1:3" ht="14.25" customHeight="1" x14ac:dyDescent="0.25">
      <c r="A6170" s="319">
        <v>11269</v>
      </c>
      <c r="B6170" s="319" t="s">
        <v>10458</v>
      </c>
      <c r="C6170" s="319" t="s">
        <v>9920</v>
      </c>
    </row>
    <row r="6171" spans="1:3" ht="14.25" customHeight="1" x14ac:dyDescent="0.25">
      <c r="A6171" s="319">
        <v>11270</v>
      </c>
      <c r="B6171" s="319" t="s">
        <v>6500</v>
      </c>
      <c r="C6171" s="319" t="s">
        <v>9092</v>
      </c>
    </row>
    <row r="6172" spans="1:3" ht="14.25" customHeight="1" x14ac:dyDescent="0.25">
      <c r="A6172" s="319">
        <v>11271</v>
      </c>
      <c r="B6172" s="319" t="s">
        <v>6423</v>
      </c>
      <c r="C6172" s="319" t="s">
        <v>9090</v>
      </c>
    </row>
    <row r="6173" spans="1:3" ht="14.25" customHeight="1" x14ac:dyDescent="0.25">
      <c r="A6173" s="319">
        <v>11272</v>
      </c>
      <c r="B6173" s="319" t="s">
        <v>6501</v>
      </c>
      <c r="C6173" s="319" t="s">
        <v>9092</v>
      </c>
    </row>
    <row r="6174" spans="1:3" ht="14.25" customHeight="1" x14ac:dyDescent="0.25">
      <c r="A6174" s="319">
        <v>11273</v>
      </c>
      <c r="B6174" s="319" t="s">
        <v>10589</v>
      </c>
      <c r="C6174" s="319" t="s">
        <v>9920</v>
      </c>
    </row>
    <row r="6175" spans="1:3" ht="14.25" customHeight="1" x14ac:dyDescent="0.25">
      <c r="A6175" s="319">
        <v>11274</v>
      </c>
      <c r="B6175" s="319" t="s">
        <v>3357</v>
      </c>
      <c r="C6175" s="319" t="s">
        <v>9090</v>
      </c>
    </row>
    <row r="6176" spans="1:3" ht="14.25" customHeight="1" x14ac:dyDescent="0.25">
      <c r="A6176" s="319">
        <v>11275</v>
      </c>
      <c r="B6176" s="319" t="s">
        <v>10590</v>
      </c>
      <c r="C6176" s="319" t="s">
        <v>9920</v>
      </c>
    </row>
    <row r="6177" spans="1:3" ht="14.25" customHeight="1" x14ac:dyDescent="0.25">
      <c r="A6177" s="319">
        <v>11276</v>
      </c>
      <c r="B6177" s="319" t="s">
        <v>10532</v>
      </c>
      <c r="C6177" s="319" t="s">
        <v>9920</v>
      </c>
    </row>
    <row r="6178" spans="1:3" ht="14.25" customHeight="1" x14ac:dyDescent="0.25">
      <c r="A6178" s="319">
        <v>11277</v>
      </c>
      <c r="B6178" s="319" t="s">
        <v>6502</v>
      </c>
      <c r="C6178" s="319" t="s">
        <v>9081</v>
      </c>
    </row>
    <row r="6179" spans="1:3" ht="14.25" customHeight="1" x14ac:dyDescent="0.25">
      <c r="A6179" s="319">
        <v>11278</v>
      </c>
      <c r="B6179" s="319" t="s">
        <v>6503</v>
      </c>
      <c r="C6179" s="319" t="s">
        <v>9092</v>
      </c>
    </row>
    <row r="6180" spans="1:3" ht="14.25" customHeight="1" x14ac:dyDescent="0.25">
      <c r="A6180" s="319">
        <v>11279</v>
      </c>
      <c r="B6180" s="319" t="s">
        <v>6504</v>
      </c>
      <c r="C6180" s="319" t="s">
        <v>9090</v>
      </c>
    </row>
    <row r="6181" spans="1:3" ht="14.25" customHeight="1" x14ac:dyDescent="0.25">
      <c r="A6181" s="319">
        <v>11280</v>
      </c>
      <c r="B6181" s="319" t="s">
        <v>6505</v>
      </c>
      <c r="C6181" s="319" t="s">
        <v>9084</v>
      </c>
    </row>
    <row r="6182" spans="1:3" ht="14.25" customHeight="1" x14ac:dyDescent="0.25">
      <c r="A6182" s="319">
        <v>11281</v>
      </c>
      <c r="B6182" s="319" t="s">
        <v>6506</v>
      </c>
      <c r="C6182" s="319" t="s">
        <v>9092</v>
      </c>
    </row>
    <row r="6183" spans="1:3" ht="14.25" customHeight="1" x14ac:dyDescent="0.25">
      <c r="A6183" s="319">
        <v>11282</v>
      </c>
      <c r="B6183" s="319" t="s">
        <v>6072</v>
      </c>
      <c r="C6183" s="319" t="s">
        <v>9090</v>
      </c>
    </row>
    <row r="6184" spans="1:3" ht="14.25" customHeight="1" x14ac:dyDescent="0.25">
      <c r="A6184" s="319">
        <v>11283</v>
      </c>
      <c r="B6184" s="319" t="s">
        <v>6507</v>
      </c>
      <c r="C6184" s="319" t="s">
        <v>9081</v>
      </c>
    </row>
    <row r="6185" spans="1:3" ht="14.25" customHeight="1" x14ac:dyDescent="0.25">
      <c r="A6185" s="319">
        <v>11284</v>
      </c>
      <c r="B6185" s="319" t="s">
        <v>3894</v>
      </c>
      <c r="C6185" s="319" t="s">
        <v>9092</v>
      </c>
    </row>
    <row r="6186" spans="1:3" ht="14.25" customHeight="1" x14ac:dyDescent="0.25">
      <c r="A6186" s="319">
        <v>11285</v>
      </c>
      <c r="B6186" s="319" t="s">
        <v>6508</v>
      </c>
      <c r="C6186" s="319" t="s">
        <v>9092</v>
      </c>
    </row>
    <row r="6187" spans="1:3" ht="14.25" customHeight="1" x14ac:dyDescent="0.25">
      <c r="A6187" s="319">
        <v>11286</v>
      </c>
      <c r="B6187" s="319" t="s">
        <v>6509</v>
      </c>
      <c r="C6187" s="319" t="s">
        <v>9092</v>
      </c>
    </row>
    <row r="6188" spans="1:3" ht="14.25" customHeight="1" x14ac:dyDescent="0.25">
      <c r="A6188" s="319">
        <v>11287</v>
      </c>
      <c r="B6188" s="319" t="s">
        <v>6510</v>
      </c>
      <c r="C6188" s="319" t="s">
        <v>9090</v>
      </c>
    </row>
    <row r="6189" spans="1:3" ht="14.25" customHeight="1" x14ac:dyDescent="0.25">
      <c r="A6189" s="319">
        <v>11288</v>
      </c>
      <c r="B6189" s="319" t="s">
        <v>6511</v>
      </c>
      <c r="C6189" s="319" t="s">
        <v>9092</v>
      </c>
    </row>
    <row r="6190" spans="1:3" ht="14.25" customHeight="1" x14ac:dyDescent="0.25">
      <c r="A6190" s="319">
        <v>11289</v>
      </c>
      <c r="B6190" s="319" t="s">
        <v>6512</v>
      </c>
      <c r="C6190" s="319" t="s">
        <v>9090</v>
      </c>
    </row>
    <row r="6191" spans="1:3" ht="14.25" customHeight="1" x14ac:dyDescent="0.25">
      <c r="A6191" s="319">
        <v>11290</v>
      </c>
      <c r="B6191" s="319" t="s">
        <v>4335</v>
      </c>
      <c r="C6191" s="319" t="s">
        <v>9092</v>
      </c>
    </row>
    <row r="6192" spans="1:3" ht="14.25" customHeight="1" x14ac:dyDescent="0.25">
      <c r="A6192" s="319">
        <v>11291</v>
      </c>
      <c r="B6192" s="319" t="s">
        <v>6513</v>
      </c>
      <c r="C6192" s="319" t="s">
        <v>9092</v>
      </c>
    </row>
    <row r="6193" spans="1:3" ht="14.25" customHeight="1" x14ac:dyDescent="0.25">
      <c r="A6193" s="319">
        <v>11292</v>
      </c>
      <c r="B6193" s="319" t="s">
        <v>6514</v>
      </c>
      <c r="C6193" s="319" t="s">
        <v>9090</v>
      </c>
    </row>
    <row r="6194" spans="1:3" ht="14.25" customHeight="1" x14ac:dyDescent="0.25">
      <c r="A6194" s="319">
        <v>11293</v>
      </c>
      <c r="B6194" s="319" t="s">
        <v>6515</v>
      </c>
      <c r="C6194" s="319" t="s">
        <v>9091</v>
      </c>
    </row>
    <row r="6195" spans="1:3" ht="14.25" customHeight="1" x14ac:dyDescent="0.25">
      <c r="A6195" s="319">
        <v>11294</v>
      </c>
      <c r="B6195" s="319" t="s">
        <v>6516</v>
      </c>
      <c r="C6195" s="319" t="s">
        <v>9092</v>
      </c>
    </row>
    <row r="6196" spans="1:3" ht="14.25" customHeight="1" x14ac:dyDescent="0.25">
      <c r="A6196" s="319">
        <v>11295</v>
      </c>
      <c r="B6196" s="319" t="s">
        <v>6517</v>
      </c>
      <c r="C6196" s="319" t="s">
        <v>9092</v>
      </c>
    </row>
    <row r="6197" spans="1:3" ht="14.25" customHeight="1" x14ac:dyDescent="0.25">
      <c r="A6197" s="319">
        <v>11296</v>
      </c>
      <c r="B6197" s="319" t="s">
        <v>10591</v>
      </c>
      <c r="C6197" s="319" t="s">
        <v>9920</v>
      </c>
    </row>
    <row r="6198" spans="1:3" ht="14.25" customHeight="1" x14ac:dyDescent="0.25">
      <c r="A6198" s="319">
        <v>11297</v>
      </c>
      <c r="B6198" s="319" t="s">
        <v>6517</v>
      </c>
      <c r="C6198" s="319" t="s">
        <v>9092</v>
      </c>
    </row>
    <row r="6199" spans="1:3" ht="14.25" customHeight="1" x14ac:dyDescent="0.25">
      <c r="A6199" s="319">
        <v>11298</v>
      </c>
      <c r="B6199" s="319" t="s">
        <v>4087</v>
      </c>
      <c r="C6199" s="319" t="s">
        <v>9081</v>
      </c>
    </row>
    <row r="6200" spans="1:3" ht="14.25" customHeight="1" x14ac:dyDescent="0.25">
      <c r="A6200" s="319">
        <v>11299</v>
      </c>
      <c r="B6200" s="319" t="s">
        <v>4395</v>
      </c>
      <c r="C6200" s="319" t="s">
        <v>9091</v>
      </c>
    </row>
    <row r="6201" spans="1:3" ht="14.25" customHeight="1" x14ac:dyDescent="0.25">
      <c r="A6201" s="319">
        <v>11300</v>
      </c>
      <c r="B6201" s="319" t="s">
        <v>6518</v>
      </c>
      <c r="C6201" s="319" t="s">
        <v>9103</v>
      </c>
    </row>
    <row r="6202" spans="1:3" ht="14.25" customHeight="1" x14ac:dyDescent="0.25">
      <c r="A6202" s="319">
        <v>11301</v>
      </c>
      <c r="B6202" s="319" t="s">
        <v>6519</v>
      </c>
      <c r="C6202" s="319" t="s">
        <v>9091</v>
      </c>
    </row>
    <row r="6203" spans="1:3" ht="14.25" customHeight="1" x14ac:dyDescent="0.25">
      <c r="A6203" s="319">
        <v>11302</v>
      </c>
      <c r="B6203" s="319" t="s">
        <v>6520</v>
      </c>
      <c r="C6203" s="319" t="s">
        <v>9092</v>
      </c>
    </row>
    <row r="6204" spans="1:3" ht="14.25" customHeight="1" x14ac:dyDescent="0.25">
      <c r="A6204" s="319">
        <v>11303</v>
      </c>
      <c r="B6204" s="319" t="s">
        <v>3808</v>
      </c>
      <c r="C6204" s="319" t="s">
        <v>9920</v>
      </c>
    </row>
    <row r="6205" spans="1:3" ht="14.25" customHeight="1" x14ac:dyDescent="0.25">
      <c r="A6205" s="319">
        <v>11304</v>
      </c>
      <c r="B6205" s="319" t="s">
        <v>10592</v>
      </c>
      <c r="C6205" s="319" t="s">
        <v>9920</v>
      </c>
    </row>
    <row r="6206" spans="1:3" ht="14.25" customHeight="1" x14ac:dyDescent="0.25">
      <c r="A6206" s="319">
        <v>11305</v>
      </c>
      <c r="B6206" s="319" t="s">
        <v>6521</v>
      </c>
      <c r="C6206" s="319" t="s">
        <v>9092</v>
      </c>
    </row>
    <row r="6207" spans="1:3" ht="14.25" customHeight="1" x14ac:dyDescent="0.25">
      <c r="A6207" s="319">
        <v>11306</v>
      </c>
      <c r="B6207" s="319" t="s">
        <v>6522</v>
      </c>
      <c r="C6207" s="319" t="s">
        <v>9091</v>
      </c>
    </row>
    <row r="6208" spans="1:3" ht="14.25" customHeight="1" x14ac:dyDescent="0.25">
      <c r="A6208" s="319">
        <v>11307</v>
      </c>
      <c r="B6208" s="319" t="s">
        <v>6523</v>
      </c>
      <c r="C6208" s="319" t="s">
        <v>9091</v>
      </c>
    </row>
    <row r="6209" spans="1:3" ht="14.25" customHeight="1" x14ac:dyDescent="0.25">
      <c r="A6209" s="319">
        <v>11308</v>
      </c>
      <c r="B6209" s="319" t="s">
        <v>10593</v>
      </c>
      <c r="C6209" s="319" t="s">
        <v>9920</v>
      </c>
    </row>
    <row r="6210" spans="1:3" ht="14.25" customHeight="1" x14ac:dyDescent="0.25">
      <c r="A6210" s="319">
        <v>11309</v>
      </c>
      <c r="B6210" s="319" t="s">
        <v>10594</v>
      </c>
      <c r="C6210" s="319" t="s">
        <v>9920</v>
      </c>
    </row>
    <row r="6211" spans="1:3" ht="14.25" customHeight="1" x14ac:dyDescent="0.25">
      <c r="A6211" s="319">
        <v>11310</v>
      </c>
      <c r="B6211" s="319" t="s">
        <v>10595</v>
      </c>
      <c r="C6211" s="319" t="s">
        <v>9920</v>
      </c>
    </row>
    <row r="6212" spans="1:3" ht="14.25" customHeight="1" x14ac:dyDescent="0.25">
      <c r="A6212" s="319">
        <v>11311</v>
      </c>
      <c r="B6212" s="319" t="s">
        <v>3231</v>
      </c>
      <c r="C6212" s="319" t="s">
        <v>9920</v>
      </c>
    </row>
    <row r="6213" spans="1:3" ht="14.25" customHeight="1" x14ac:dyDescent="0.25">
      <c r="A6213" s="319">
        <v>11312</v>
      </c>
      <c r="B6213" s="319" t="s">
        <v>10596</v>
      </c>
      <c r="C6213" s="319" t="s">
        <v>9920</v>
      </c>
    </row>
    <row r="6214" spans="1:3" ht="14.25" customHeight="1" x14ac:dyDescent="0.25">
      <c r="A6214" s="319">
        <v>11313</v>
      </c>
      <c r="B6214" s="319" t="s">
        <v>6524</v>
      </c>
      <c r="C6214" s="319" t="s">
        <v>9092</v>
      </c>
    </row>
    <row r="6215" spans="1:3" ht="14.25" customHeight="1" x14ac:dyDescent="0.25">
      <c r="A6215" s="319">
        <v>11314</v>
      </c>
      <c r="B6215" s="319" t="s">
        <v>5689</v>
      </c>
      <c r="C6215" s="319" t="s">
        <v>9920</v>
      </c>
    </row>
    <row r="6216" spans="1:3" ht="14.25" customHeight="1" x14ac:dyDescent="0.25">
      <c r="A6216" s="319">
        <v>11315</v>
      </c>
      <c r="B6216" s="319" t="s">
        <v>4663</v>
      </c>
      <c r="C6216" s="319" t="s">
        <v>9090</v>
      </c>
    </row>
    <row r="6217" spans="1:3" ht="14.25" customHeight="1" x14ac:dyDescent="0.25">
      <c r="A6217" s="319">
        <v>11316</v>
      </c>
      <c r="B6217" s="319" t="s">
        <v>10597</v>
      </c>
      <c r="C6217" s="319" t="s">
        <v>9920</v>
      </c>
    </row>
    <row r="6218" spans="1:3" ht="14.25" customHeight="1" x14ac:dyDescent="0.25">
      <c r="A6218" s="319">
        <v>11317</v>
      </c>
      <c r="B6218" s="319" t="s">
        <v>4458</v>
      </c>
      <c r="C6218" s="319" t="s">
        <v>9920</v>
      </c>
    </row>
    <row r="6219" spans="1:3" ht="14.25" customHeight="1" x14ac:dyDescent="0.25">
      <c r="A6219" s="319">
        <v>11318</v>
      </c>
      <c r="B6219" s="319" t="s">
        <v>3755</v>
      </c>
      <c r="C6219" s="319" t="s">
        <v>9090</v>
      </c>
    </row>
    <row r="6220" spans="1:3" ht="14.25" customHeight="1" x14ac:dyDescent="0.25">
      <c r="A6220" s="319">
        <v>11319</v>
      </c>
      <c r="B6220" s="319" t="s">
        <v>6525</v>
      </c>
      <c r="C6220" s="319" t="s">
        <v>9087</v>
      </c>
    </row>
    <row r="6221" spans="1:3" ht="14.25" customHeight="1" x14ac:dyDescent="0.25">
      <c r="A6221" s="319">
        <v>11320</v>
      </c>
      <c r="B6221" s="319" t="s">
        <v>3741</v>
      </c>
      <c r="C6221" s="319" t="s">
        <v>9092</v>
      </c>
    </row>
    <row r="6222" spans="1:3" ht="14.25" customHeight="1" x14ac:dyDescent="0.25">
      <c r="A6222" s="319">
        <v>11321</v>
      </c>
      <c r="B6222" s="319" t="s">
        <v>6526</v>
      </c>
      <c r="C6222" s="319" t="s">
        <v>9087</v>
      </c>
    </row>
    <row r="6223" spans="1:3" ht="14.25" customHeight="1" x14ac:dyDescent="0.25">
      <c r="A6223" s="319">
        <v>11322</v>
      </c>
      <c r="B6223" s="319" t="s">
        <v>6286</v>
      </c>
      <c r="C6223" s="319" t="s">
        <v>9091</v>
      </c>
    </row>
    <row r="6224" spans="1:3" ht="14.25" customHeight="1" x14ac:dyDescent="0.25">
      <c r="A6224" s="319">
        <v>11323</v>
      </c>
      <c r="B6224" s="319" t="s">
        <v>6527</v>
      </c>
      <c r="C6224" s="319" t="s">
        <v>9092</v>
      </c>
    </row>
    <row r="6225" spans="1:3" ht="14.25" customHeight="1" x14ac:dyDescent="0.25">
      <c r="A6225" s="319">
        <v>11324</v>
      </c>
      <c r="B6225" s="319" t="s">
        <v>3468</v>
      </c>
      <c r="C6225" s="319" t="s">
        <v>9092</v>
      </c>
    </row>
    <row r="6226" spans="1:3" ht="14.25" customHeight="1" x14ac:dyDescent="0.25">
      <c r="A6226" s="319">
        <v>11325</v>
      </c>
      <c r="B6226" s="319" t="s">
        <v>6528</v>
      </c>
      <c r="C6226" s="319" t="s">
        <v>9092</v>
      </c>
    </row>
    <row r="6227" spans="1:3" ht="14.25" customHeight="1" x14ac:dyDescent="0.25">
      <c r="A6227" s="319">
        <v>11326</v>
      </c>
      <c r="B6227" s="319" t="s">
        <v>4385</v>
      </c>
      <c r="C6227" s="319" t="s">
        <v>9090</v>
      </c>
    </row>
    <row r="6228" spans="1:3" ht="14.25" customHeight="1" x14ac:dyDescent="0.25">
      <c r="A6228" s="319">
        <v>11327</v>
      </c>
      <c r="B6228" s="319" t="s">
        <v>10598</v>
      </c>
      <c r="C6228" s="319" t="s">
        <v>9920</v>
      </c>
    </row>
    <row r="6229" spans="1:3" ht="14.25" customHeight="1" x14ac:dyDescent="0.25">
      <c r="A6229" s="319">
        <v>11328</v>
      </c>
      <c r="B6229" s="319" t="s">
        <v>10599</v>
      </c>
      <c r="C6229" s="319" t="s">
        <v>9920</v>
      </c>
    </row>
    <row r="6230" spans="1:3" ht="14.25" customHeight="1" x14ac:dyDescent="0.25">
      <c r="A6230" s="319">
        <v>11329</v>
      </c>
      <c r="B6230" s="319" t="s">
        <v>6529</v>
      </c>
      <c r="C6230" s="319" t="s">
        <v>9092</v>
      </c>
    </row>
    <row r="6231" spans="1:3" ht="14.25" customHeight="1" x14ac:dyDescent="0.25">
      <c r="A6231" s="319">
        <v>11330</v>
      </c>
      <c r="B6231" s="319" t="s">
        <v>6530</v>
      </c>
      <c r="C6231" s="319" t="s">
        <v>9092</v>
      </c>
    </row>
    <row r="6232" spans="1:3" ht="14.25" customHeight="1" x14ac:dyDescent="0.25">
      <c r="A6232" s="319">
        <v>11331</v>
      </c>
      <c r="B6232" s="319" t="s">
        <v>6498</v>
      </c>
      <c r="C6232" s="319" t="s">
        <v>9092</v>
      </c>
    </row>
    <row r="6233" spans="1:3" ht="14.25" customHeight="1" x14ac:dyDescent="0.25">
      <c r="A6233" s="319">
        <v>11332</v>
      </c>
      <c r="B6233" s="319" t="s">
        <v>6531</v>
      </c>
      <c r="C6233" s="319" t="s">
        <v>9092</v>
      </c>
    </row>
    <row r="6234" spans="1:3" ht="14.25" customHeight="1" x14ac:dyDescent="0.25">
      <c r="A6234" s="319">
        <v>11333</v>
      </c>
      <c r="B6234" s="319" t="s">
        <v>6532</v>
      </c>
      <c r="C6234" s="319" t="s">
        <v>9081</v>
      </c>
    </row>
    <row r="6235" spans="1:3" ht="14.25" customHeight="1" x14ac:dyDescent="0.25">
      <c r="A6235" s="319">
        <v>11334</v>
      </c>
      <c r="B6235" s="319" t="s">
        <v>6533</v>
      </c>
      <c r="C6235" s="319" t="s">
        <v>9091</v>
      </c>
    </row>
    <row r="6236" spans="1:3" ht="14.25" customHeight="1" x14ac:dyDescent="0.25">
      <c r="A6236" s="319">
        <v>11335</v>
      </c>
      <c r="B6236" s="319" t="s">
        <v>6534</v>
      </c>
      <c r="C6236" s="319" t="s">
        <v>9092</v>
      </c>
    </row>
    <row r="6237" spans="1:3" ht="14.25" customHeight="1" x14ac:dyDescent="0.25">
      <c r="A6237" s="319">
        <v>11336</v>
      </c>
      <c r="B6237" s="319" t="s">
        <v>6535</v>
      </c>
      <c r="C6237" s="319" t="s">
        <v>9092</v>
      </c>
    </row>
    <row r="6238" spans="1:3" ht="14.25" customHeight="1" x14ac:dyDescent="0.25">
      <c r="A6238" s="319">
        <v>11337</v>
      </c>
      <c r="B6238" s="319" t="s">
        <v>6536</v>
      </c>
      <c r="C6238" s="319" t="s">
        <v>9091</v>
      </c>
    </row>
    <row r="6239" spans="1:3" ht="14.25" customHeight="1" x14ac:dyDescent="0.25">
      <c r="A6239" s="319">
        <v>11338</v>
      </c>
      <c r="B6239" s="319" t="s">
        <v>6537</v>
      </c>
      <c r="C6239" s="319" t="s">
        <v>9090</v>
      </c>
    </row>
    <row r="6240" spans="1:3" ht="14.25" customHeight="1" x14ac:dyDescent="0.25">
      <c r="A6240" s="319">
        <v>11339</v>
      </c>
      <c r="B6240" s="319" t="s">
        <v>6538</v>
      </c>
      <c r="C6240" s="319" t="s">
        <v>9091</v>
      </c>
    </row>
    <row r="6241" spans="1:3" ht="14.25" customHeight="1" x14ac:dyDescent="0.25">
      <c r="A6241" s="319">
        <v>11340</v>
      </c>
      <c r="B6241" s="319" t="s">
        <v>6539</v>
      </c>
      <c r="C6241" s="319" t="s">
        <v>9092</v>
      </c>
    </row>
    <row r="6242" spans="1:3" ht="14.25" customHeight="1" x14ac:dyDescent="0.25">
      <c r="A6242" s="319">
        <v>11341</v>
      </c>
      <c r="B6242" s="319" t="s">
        <v>3428</v>
      </c>
      <c r="C6242" s="319" t="s">
        <v>9092</v>
      </c>
    </row>
    <row r="6243" spans="1:3" ht="14.25" customHeight="1" x14ac:dyDescent="0.25">
      <c r="A6243" s="319">
        <v>11342</v>
      </c>
      <c r="B6243" s="319" t="s">
        <v>6540</v>
      </c>
      <c r="C6243" s="319" t="s">
        <v>9081</v>
      </c>
    </row>
    <row r="6244" spans="1:3" ht="14.25" customHeight="1" x14ac:dyDescent="0.25">
      <c r="A6244" s="319">
        <v>11343</v>
      </c>
      <c r="B6244" s="319" t="s">
        <v>6541</v>
      </c>
      <c r="C6244" s="319" t="s">
        <v>9092</v>
      </c>
    </row>
    <row r="6245" spans="1:3" ht="14.25" customHeight="1" x14ac:dyDescent="0.25">
      <c r="A6245" s="319">
        <v>11344</v>
      </c>
      <c r="B6245" s="319" t="s">
        <v>6542</v>
      </c>
      <c r="C6245" s="319" t="s">
        <v>9092</v>
      </c>
    </row>
    <row r="6246" spans="1:3" ht="14.25" customHeight="1" x14ac:dyDescent="0.25">
      <c r="A6246" s="319">
        <v>11345</v>
      </c>
      <c r="B6246" s="319" t="s">
        <v>6543</v>
      </c>
      <c r="C6246" s="319" t="s">
        <v>9091</v>
      </c>
    </row>
    <row r="6247" spans="1:3" ht="14.25" customHeight="1" x14ac:dyDescent="0.25">
      <c r="A6247" s="319">
        <v>11346</v>
      </c>
      <c r="B6247" s="319" t="s">
        <v>6544</v>
      </c>
      <c r="C6247" s="319" t="s">
        <v>9091</v>
      </c>
    </row>
    <row r="6248" spans="1:3" ht="14.25" customHeight="1" x14ac:dyDescent="0.25">
      <c r="A6248" s="319">
        <v>11347</v>
      </c>
      <c r="B6248" s="319" t="s">
        <v>6545</v>
      </c>
      <c r="C6248" s="319" t="s">
        <v>9081</v>
      </c>
    </row>
    <row r="6249" spans="1:3" ht="14.25" customHeight="1" x14ac:dyDescent="0.25">
      <c r="A6249" s="319">
        <v>11348</v>
      </c>
      <c r="B6249" s="319" t="s">
        <v>10600</v>
      </c>
      <c r="C6249" s="319" t="s">
        <v>9920</v>
      </c>
    </row>
    <row r="6250" spans="1:3" ht="14.25" customHeight="1" x14ac:dyDescent="0.25">
      <c r="A6250" s="319">
        <v>11349</v>
      </c>
      <c r="B6250" s="319" t="s">
        <v>10601</v>
      </c>
      <c r="C6250" s="319" t="s">
        <v>9920</v>
      </c>
    </row>
    <row r="6251" spans="1:3" ht="14.25" customHeight="1" x14ac:dyDescent="0.25">
      <c r="A6251" s="319">
        <v>11350</v>
      </c>
      <c r="B6251" s="319" t="s">
        <v>6546</v>
      </c>
      <c r="C6251" s="319" t="s">
        <v>9092</v>
      </c>
    </row>
    <row r="6252" spans="1:3" ht="14.25" customHeight="1" x14ac:dyDescent="0.25">
      <c r="A6252" s="319">
        <v>11351</v>
      </c>
      <c r="B6252" s="319" t="s">
        <v>5547</v>
      </c>
      <c r="C6252" s="319" t="s">
        <v>9920</v>
      </c>
    </row>
    <row r="6253" spans="1:3" ht="14.25" customHeight="1" x14ac:dyDescent="0.25">
      <c r="A6253" s="319">
        <v>11352</v>
      </c>
      <c r="B6253" s="319" t="s">
        <v>3832</v>
      </c>
      <c r="C6253" s="319" t="s">
        <v>9920</v>
      </c>
    </row>
    <row r="6254" spans="1:3" ht="14.25" customHeight="1" x14ac:dyDescent="0.25">
      <c r="A6254" s="319">
        <v>11353</v>
      </c>
      <c r="B6254" s="319" t="s">
        <v>3423</v>
      </c>
      <c r="C6254" s="319" t="s">
        <v>9092</v>
      </c>
    </row>
    <row r="6255" spans="1:3" ht="14.25" customHeight="1" x14ac:dyDescent="0.25">
      <c r="A6255" s="319">
        <v>11354</v>
      </c>
      <c r="B6255" s="319" t="s">
        <v>10602</v>
      </c>
      <c r="C6255" s="319" t="s">
        <v>9920</v>
      </c>
    </row>
    <row r="6256" spans="1:3" ht="14.25" customHeight="1" x14ac:dyDescent="0.25">
      <c r="A6256" s="319">
        <v>11355</v>
      </c>
      <c r="B6256" s="319" t="s">
        <v>10603</v>
      </c>
      <c r="C6256" s="319" t="s">
        <v>9920</v>
      </c>
    </row>
    <row r="6257" spans="1:3" ht="14.25" customHeight="1" x14ac:dyDescent="0.25">
      <c r="A6257" s="319">
        <v>11356</v>
      </c>
      <c r="B6257" s="319" t="s">
        <v>10604</v>
      </c>
      <c r="C6257" s="319" t="s">
        <v>9920</v>
      </c>
    </row>
    <row r="6258" spans="1:3" ht="14.25" customHeight="1" x14ac:dyDescent="0.25">
      <c r="A6258" s="319">
        <v>11357</v>
      </c>
      <c r="B6258" s="319" t="s">
        <v>6547</v>
      </c>
      <c r="C6258" s="319" t="s">
        <v>9092</v>
      </c>
    </row>
    <row r="6259" spans="1:3" ht="14.25" customHeight="1" x14ac:dyDescent="0.25">
      <c r="A6259" s="319">
        <v>11358</v>
      </c>
      <c r="B6259" s="319" t="s">
        <v>5813</v>
      </c>
      <c r="C6259" s="319" t="s">
        <v>9092</v>
      </c>
    </row>
    <row r="6260" spans="1:3" ht="14.25" customHeight="1" x14ac:dyDescent="0.25">
      <c r="A6260" s="319">
        <v>11359</v>
      </c>
      <c r="B6260" s="319" t="s">
        <v>6548</v>
      </c>
      <c r="C6260" s="319" t="s">
        <v>9092</v>
      </c>
    </row>
    <row r="6261" spans="1:3" ht="14.25" customHeight="1" x14ac:dyDescent="0.25">
      <c r="A6261" s="319">
        <v>11360</v>
      </c>
      <c r="B6261" s="319" t="s">
        <v>6549</v>
      </c>
      <c r="C6261" s="319" t="s">
        <v>9087</v>
      </c>
    </row>
    <row r="6262" spans="1:3" ht="14.25" customHeight="1" x14ac:dyDescent="0.25">
      <c r="A6262" s="319">
        <v>11361</v>
      </c>
      <c r="B6262" s="319" t="s">
        <v>6550</v>
      </c>
      <c r="C6262" s="319" t="s">
        <v>9087</v>
      </c>
    </row>
    <row r="6263" spans="1:3" ht="14.25" customHeight="1" x14ac:dyDescent="0.25">
      <c r="A6263" s="319">
        <v>11362</v>
      </c>
      <c r="B6263" s="319" t="s">
        <v>10605</v>
      </c>
      <c r="C6263" s="319" t="s">
        <v>9920</v>
      </c>
    </row>
    <row r="6264" spans="1:3" ht="14.25" customHeight="1" x14ac:dyDescent="0.25">
      <c r="A6264" s="319">
        <v>11363</v>
      </c>
      <c r="B6264" s="319" t="s">
        <v>6551</v>
      </c>
      <c r="C6264" s="319" t="s">
        <v>9091</v>
      </c>
    </row>
    <row r="6265" spans="1:3" ht="14.25" customHeight="1" x14ac:dyDescent="0.25">
      <c r="A6265" s="319">
        <v>11364</v>
      </c>
      <c r="B6265" s="319" t="s">
        <v>3357</v>
      </c>
      <c r="C6265" s="319" t="s">
        <v>9090</v>
      </c>
    </row>
    <row r="6266" spans="1:3" ht="14.25" customHeight="1" x14ac:dyDescent="0.25">
      <c r="A6266" s="319">
        <v>11365</v>
      </c>
      <c r="B6266" s="319" t="s">
        <v>6552</v>
      </c>
      <c r="C6266" s="319" t="s">
        <v>9092</v>
      </c>
    </row>
    <row r="6267" spans="1:3" ht="14.25" customHeight="1" x14ac:dyDescent="0.25">
      <c r="A6267" s="319">
        <v>11366</v>
      </c>
      <c r="B6267" s="319" t="s">
        <v>10606</v>
      </c>
      <c r="C6267" s="319" t="s">
        <v>9920</v>
      </c>
    </row>
    <row r="6268" spans="1:3" ht="14.25" customHeight="1" x14ac:dyDescent="0.25">
      <c r="A6268" s="319">
        <v>11367</v>
      </c>
      <c r="B6268" s="319" t="s">
        <v>10607</v>
      </c>
      <c r="C6268" s="319" t="s">
        <v>9920</v>
      </c>
    </row>
    <row r="6269" spans="1:3" ht="14.25" customHeight="1" x14ac:dyDescent="0.25">
      <c r="A6269" s="319">
        <v>11368</v>
      </c>
      <c r="B6269" s="319" t="s">
        <v>10608</v>
      </c>
      <c r="C6269" s="319" t="s">
        <v>9920</v>
      </c>
    </row>
    <row r="6270" spans="1:3" ht="14.25" customHeight="1" x14ac:dyDescent="0.25">
      <c r="A6270" s="319">
        <v>11369</v>
      </c>
      <c r="B6270" s="319" t="s">
        <v>6553</v>
      </c>
      <c r="C6270" s="319" t="s">
        <v>9087</v>
      </c>
    </row>
    <row r="6271" spans="1:3" ht="14.25" customHeight="1" x14ac:dyDescent="0.25">
      <c r="A6271" s="319">
        <v>11370</v>
      </c>
      <c r="B6271" s="319" t="s">
        <v>6554</v>
      </c>
      <c r="C6271" s="319" t="s">
        <v>9092</v>
      </c>
    </row>
    <row r="6272" spans="1:3" ht="14.25" customHeight="1" x14ac:dyDescent="0.25">
      <c r="A6272" s="319">
        <v>11371</v>
      </c>
      <c r="B6272" s="319" t="s">
        <v>6555</v>
      </c>
      <c r="C6272" s="319" t="s">
        <v>9087</v>
      </c>
    </row>
    <row r="6273" spans="1:3" ht="14.25" customHeight="1" x14ac:dyDescent="0.25">
      <c r="A6273" s="319">
        <v>11372</v>
      </c>
      <c r="B6273" s="319" t="s">
        <v>10609</v>
      </c>
      <c r="C6273" s="319" t="s">
        <v>9920</v>
      </c>
    </row>
    <row r="6274" spans="1:3" ht="14.25" customHeight="1" x14ac:dyDescent="0.25">
      <c r="A6274" s="319">
        <v>11373</v>
      </c>
      <c r="B6274" s="319" t="s">
        <v>10610</v>
      </c>
      <c r="C6274" s="319" t="s">
        <v>9920</v>
      </c>
    </row>
    <row r="6275" spans="1:3" ht="14.25" customHeight="1" x14ac:dyDescent="0.25">
      <c r="A6275" s="319">
        <v>11374</v>
      </c>
      <c r="B6275" s="319" t="s">
        <v>6315</v>
      </c>
      <c r="C6275" s="319" t="s">
        <v>9090</v>
      </c>
    </row>
    <row r="6276" spans="1:3" ht="14.25" customHeight="1" x14ac:dyDescent="0.25">
      <c r="A6276" s="319">
        <v>11375</v>
      </c>
      <c r="B6276" s="319" t="s">
        <v>6217</v>
      </c>
      <c r="C6276" s="319" t="s">
        <v>9104</v>
      </c>
    </row>
    <row r="6277" spans="1:3" ht="14.25" customHeight="1" x14ac:dyDescent="0.25">
      <c r="A6277" s="319">
        <v>11376</v>
      </c>
      <c r="B6277" s="319" t="s">
        <v>6556</v>
      </c>
      <c r="C6277" s="319" t="s">
        <v>9092</v>
      </c>
    </row>
    <row r="6278" spans="1:3" ht="14.25" customHeight="1" x14ac:dyDescent="0.25">
      <c r="A6278" s="319">
        <v>11377</v>
      </c>
      <c r="B6278" s="319" t="s">
        <v>6462</v>
      </c>
      <c r="C6278" s="319" t="s">
        <v>9091</v>
      </c>
    </row>
    <row r="6279" spans="1:3" ht="14.25" customHeight="1" x14ac:dyDescent="0.25">
      <c r="A6279" s="319">
        <v>11378</v>
      </c>
      <c r="B6279" s="319" t="s">
        <v>6557</v>
      </c>
      <c r="C6279" s="319" t="s">
        <v>9092</v>
      </c>
    </row>
    <row r="6280" spans="1:3" ht="14.25" customHeight="1" x14ac:dyDescent="0.25">
      <c r="A6280" s="319">
        <v>11379</v>
      </c>
      <c r="B6280" s="319" t="s">
        <v>6558</v>
      </c>
      <c r="C6280" s="319" t="s">
        <v>9087</v>
      </c>
    </row>
    <row r="6281" spans="1:3" ht="14.25" customHeight="1" x14ac:dyDescent="0.25">
      <c r="A6281" s="319">
        <v>11380</v>
      </c>
      <c r="B6281" s="319" t="s">
        <v>4402</v>
      </c>
      <c r="C6281" s="319" t="s">
        <v>9090</v>
      </c>
    </row>
    <row r="6282" spans="1:3" ht="14.25" customHeight="1" x14ac:dyDescent="0.25">
      <c r="A6282" s="319">
        <v>11381</v>
      </c>
      <c r="B6282" s="319" t="s">
        <v>9245</v>
      </c>
      <c r="C6282" s="319" t="s">
        <v>9090</v>
      </c>
    </row>
    <row r="6283" spans="1:3" ht="14.25" customHeight="1" x14ac:dyDescent="0.25">
      <c r="A6283" s="319">
        <v>11382</v>
      </c>
      <c r="B6283" s="319" t="s">
        <v>6560</v>
      </c>
      <c r="C6283" s="319" t="s">
        <v>9092</v>
      </c>
    </row>
    <row r="6284" spans="1:3" ht="14.25" customHeight="1" x14ac:dyDescent="0.25">
      <c r="A6284" s="319">
        <v>11383</v>
      </c>
      <c r="B6284" s="319" t="s">
        <v>6561</v>
      </c>
      <c r="C6284" s="319" t="s">
        <v>9092</v>
      </c>
    </row>
    <row r="6285" spans="1:3" ht="14.25" customHeight="1" x14ac:dyDescent="0.25">
      <c r="A6285" s="319">
        <v>11384</v>
      </c>
      <c r="B6285" s="319" t="s">
        <v>6289</v>
      </c>
      <c r="C6285" s="319" t="s">
        <v>9092</v>
      </c>
    </row>
    <row r="6286" spans="1:3" ht="14.25" customHeight="1" x14ac:dyDescent="0.25">
      <c r="A6286" s="319">
        <v>11385</v>
      </c>
      <c r="B6286" s="319" t="s">
        <v>9910</v>
      </c>
      <c r="C6286" s="319" t="s">
        <v>9092</v>
      </c>
    </row>
    <row r="6287" spans="1:3" ht="14.25" customHeight="1" x14ac:dyDescent="0.25">
      <c r="A6287" s="319">
        <v>11386</v>
      </c>
      <c r="B6287" s="319" t="s">
        <v>6562</v>
      </c>
      <c r="C6287" s="319" t="s">
        <v>9092</v>
      </c>
    </row>
    <row r="6288" spans="1:3" ht="14.25" customHeight="1" x14ac:dyDescent="0.25">
      <c r="A6288" s="319">
        <v>11387</v>
      </c>
      <c r="B6288" s="319" t="s">
        <v>6563</v>
      </c>
      <c r="C6288" s="319" t="s">
        <v>9087</v>
      </c>
    </row>
    <row r="6289" spans="1:3" ht="14.25" customHeight="1" x14ac:dyDescent="0.25">
      <c r="A6289" s="319">
        <v>11388</v>
      </c>
      <c r="B6289" s="319" t="s">
        <v>10611</v>
      </c>
      <c r="C6289" s="319" t="s">
        <v>9920</v>
      </c>
    </row>
    <row r="6290" spans="1:3" ht="14.25" customHeight="1" x14ac:dyDescent="0.25">
      <c r="A6290" s="319">
        <v>11389</v>
      </c>
      <c r="B6290" s="319" t="s">
        <v>4352</v>
      </c>
      <c r="C6290" s="319" t="s">
        <v>9920</v>
      </c>
    </row>
    <row r="6291" spans="1:3" ht="14.25" customHeight="1" x14ac:dyDescent="0.25">
      <c r="A6291" s="319">
        <v>11390</v>
      </c>
      <c r="B6291" s="319" t="s">
        <v>6564</v>
      </c>
      <c r="C6291" s="319" t="s">
        <v>9084</v>
      </c>
    </row>
    <row r="6292" spans="1:3" ht="14.25" customHeight="1" x14ac:dyDescent="0.25">
      <c r="A6292" s="319">
        <v>11391</v>
      </c>
      <c r="B6292" s="319" t="s">
        <v>6565</v>
      </c>
      <c r="C6292" s="319" t="s">
        <v>9092</v>
      </c>
    </row>
    <row r="6293" spans="1:3" ht="14.25" customHeight="1" x14ac:dyDescent="0.25">
      <c r="A6293" s="319">
        <v>11392</v>
      </c>
      <c r="B6293" s="319" t="s">
        <v>6566</v>
      </c>
      <c r="C6293" s="319" t="s">
        <v>9092</v>
      </c>
    </row>
    <row r="6294" spans="1:3" ht="14.25" customHeight="1" x14ac:dyDescent="0.25">
      <c r="A6294" s="319">
        <v>11393</v>
      </c>
      <c r="B6294" s="319" t="s">
        <v>6567</v>
      </c>
      <c r="C6294" s="319" t="s">
        <v>9092</v>
      </c>
    </row>
    <row r="6295" spans="1:3" ht="14.25" customHeight="1" x14ac:dyDescent="0.25">
      <c r="A6295" s="319">
        <v>11394</v>
      </c>
      <c r="B6295" s="319" t="s">
        <v>10612</v>
      </c>
      <c r="C6295" s="319" t="s">
        <v>9920</v>
      </c>
    </row>
    <row r="6296" spans="1:3" ht="14.25" customHeight="1" x14ac:dyDescent="0.25">
      <c r="A6296" s="319">
        <v>11395</v>
      </c>
      <c r="B6296" s="319" t="s">
        <v>10613</v>
      </c>
      <c r="C6296" s="319" t="s">
        <v>9920</v>
      </c>
    </row>
    <row r="6297" spans="1:3" ht="14.25" customHeight="1" x14ac:dyDescent="0.25">
      <c r="A6297" s="319">
        <v>11396</v>
      </c>
      <c r="B6297" s="319" t="s">
        <v>5455</v>
      </c>
      <c r="C6297" s="319" t="s">
        <v>9920</v>
      </c>
    </row>
    <row r="6298" spans="1:3" ht="14.25" customHeight="1" x14ac:dyDescent="0.25">
      <c r="A6298" s="319">
        <v>11397</v>
      </c>
      <c r="B6298" s="319" t="s">
        <v>10614</v>
      </c>
      <c r="C6298" s="319" t="s">
        <v>9920</v>
      </c>
    </row>
    <row r="6299" spans="1:3" ht="14.25" customHeight="1" x14ac:dyDescent="0.25">
      <c r="A6299" s="319">
        <v>11398</v>
      </c>
      <c r="B6299" s="319" t="s">
        <v>10615</v>
      </c>
      <c r="C6299" s="319" t="s">
        <v>9920</v>
      </c>
    </row>
    <row r="6300" spans="1:3" ht="14.25" customHeight="1" x14ac:dyDescent="0.25">
      <c r="A6300" s="319">
        <v>11399</v>
      </c>
      <c r="B6300" s="319" t="s">
        <v>6568</v>
      </c>
      <c r="C6300" s="319" t="s">
        <v>9092</v>
      </c>
    </row>
    <row r="6301" spans="1:3" ht="14.25" customHeight="1" x14ac:dyDescent="0.25">
      <c r="A6301" s="319">
        <v>11400</v>
      </c>
      <c r="B6301" s="319" t="s">
        <v>10616</v>
      </c>
      <c r="C6301" s="319" t="s">
        <v>9920</v>
      </c>
    </row>
    <row r="6302" spans="1:3" ht="14.25" customHeight="1" x14ac:dyDescent="0.25">
      <c r="A6302" s="319">
        <v>11401</v>
      </c>
      <c r="B6302" s="319" t="s">
        <v>10617</v>
      </c>
      <c r="C6302" s="319" t="s">
        <v>9920</v>
      </c>
    </row>
    <row r="6303" spans="1:3" ht="14.25" customHeight="1" x14ac:dyDescent="0.25">
      <c r="A6303" s="319">
        <v>11402</v>
      </c>
      <c r="B6303" s="319" t="s">
        <v>6569</v>
      </c>
      <c r="C6303" s="319" t="s">
        <v>9092</v>
      </c>
    </row>
    <row r="6304" spans="1:3" ht="14.25" customHeight="1" x14ac:dyDescent="0.25">
      <c r="A6304" s="319">
        <v>11403</v>
      </c>
      <c r="B6304" s="319" t="s">
        <v>6570</v>
      </c>
      <c r="C6304" s="319" t="s">
        <v>9092</v>
      </c>
    </row>
    <row r="6305" spans="1:3" ht="14.25" customHeight="1" x14ac:dyDescent="0.25">
      <c r="A6305" s="319">
        <v>11404</v>
      </c>
      <c r="B6305" s="319" t="s">
        <v>10618</v>
      </c>
      <c r="C6305" s="319" t="s">
        <v>9920</v>
      </c>
    </row>
    <row r="6306" spans="1:3" ht="14.25" customHeight="1" x14ac:dyDescent="0.25">
      <c r="A6306" s="319">
        <v>11405</v>
      </c>
      <c r="B6306" s="319" t="s">
        <v>3903</v>
      </c>
      <c r="C6306" s="319" t="s">
        <v>9091</v>
      </c>
    </row>
    <row r="6307" spans="1:3" ht="14.25" customHeight="1" x14ac:dyDescent="0.25">
      <c r="A6307" s="319">
        <v>11406</v>
      </c>
      <c r="B6307" s="319" t="s">
        <v>6571</v>
      </c>
      <c r="C6307" s="319" t="s">
        <v>9092</v>
      </c>
    </row>
    <row r="6308" spans="1:3" ht="14.25" customHeight="1" x14ac:dyDescent="0.25">
      <c r="A6308" s="319">
        <v>11407</v>
      </c>
      <c r="B6308" s="319" t="s">
        <v>6572</v>
      </c>
      <c r="C6308" s="319" t="s">
        <v>9081</v>
      </c>
    </row>
    <row r="6309" spans="1:3" ht="14.25" customHeight="1" x14ac:dyDescent="0.25">
      <c r="A6309" s="319">
        <v>11408</v>
      </c>
      <c r="B6309" s="319" t="s">
        <v>6573</v>
      </c>
      <c r="C6309" s="319" t="s">
        <v>9087</v>
      </c>
    </row>
    <row r="6310" spans="1:3" ht="14.25" customHeight="1" x14ac:dyDescent="0.25">
      <c r="A6310" s="319">
        <v>11409</v>
      </c>
      <c r="B6310" s="319" t="s">
        <v>6574</v>
      </c>
      <c r="C6310" s="319" t="s">
        <v>9091</v>
      </c>
    </row>
    <row r="6311" spans="1:3" ht="14.25" customHeight="1" x14ac:dyDescent="0.25">
      <c r="A6311" s="319">
        <v>11410</v>
      </c>
      <c r="B6311" s="319" t="s">
        <v>6575</v>
      </c>
      <c r="C6311" s="319" t="s">
        <v>9090</v>
      </c>
    </row>
    <row r="6312" spans="1:3" ht="14.25" customHeight="1" x14ac:dyDescent="0.25">
      <c r="A6312" s="319">
        <v>11411</v>
      </c>
      <c r="B6312" s="319" t="s">
        <v>6227</v>
      </c>
      <c r="C6312" s="319" t="s">
        <v>9092</v>
      </c>
    </row>
    <row r="6313" spans="1:3" ht="14.25" customHeight="1" x14ac:dyDescent="0.25">
      <c r="A6313" s="319">
        <v>11412</v>
      </c>
      <c r="B6313" s="319" t="s">
        <v>6576</v>
      </c>
      <c r="C6313" s="319" t="s">
        <v>9092</v>
      </c>
    </row>
    <row r="6314" spans="1:3" ht="14.25" customHeight="1" x14ac:dyDescent="0.25">
      <c r="A6314" s="319">
        <v>11413</v>
      </c>
      <c r="B6314" s="319" t="s">
        <v>6577</v>
      </c>
      <c r="C6314" s="319" t="s">
        <v>9092</v>
      </c>
    </row>
    <row r="6315" spans="1:3" ht="14.25" customHeight="1" x14ac:dyDescent="0.25">
      <c r="A6315" s="319">
        <v>11414</v>
      </c>
      <c r="B6315" s="319" t="s">
        <v>6578</v>
      </c>
      <c r="C6315" s="319" t="s">
        <v>9092</v>
      </c>
    </row>
    <row r="6316" spans="1:3" ht="14.25" customHeight="1" x14ac:dyDescent="0.25">
      <c r="A6316" s="319">
        <v>11415</v>
      </c>
      <c r="B6316" s="319" t="s">
        <v>6579</v>
      </c>
      <c r="C6316" s="319" t="s">
        <v>9092</v>
      </c>
    </row>
    <row r="6317" spans="1:3" ht="14.25" customHeight="1" x14ac:dyDescent="0.25">
      <c r="A6317" s="319">
        <v>11416</v>
      </c>
      <c r="B6317" s="319" t="s">
        <v>6580</v>
      </c>
      <c r="C6317" s="319" t="s">
        <v>9092</v>
      </c>
    </row>
    <row r="6318" spans="1:3" ht="14.25" customHeight="1" x14ac:dyDescent="0.25">
      <c r="A6318" s="319">
        <v>11417</v>
      </c>
      <c r="B6318" s="319" t="s">
        <v>6581</v>
      </c>
      <c r="C6318" s="319" t="s">
        <v>9092</v>
      </c>
    </row>
    <row r="6319" spans="1:3" ht="14.25" customHeight="1" x14ac:dyDescent="0.25">
      <c r="A6319" s="319">
        <v>11418</v>
      </c>
      <c r="B6319" s="319" t="s">
        <v>10619</v>
      </c>
      <c r="C6319" s="319" t="s">
        <v>9920</v>
      </c>
    </row>
    <row r="6320" spans="1:3" ht="14.25" customHeight="1" x14ac:dyDescent="0.25">
      <c r="A6320" s="319">
        <v>11419</v>
      </c>
      <c r="B6320" s="319" t="s">
        <v>6582</v>
      </c>
      <c r="C6320" s="319" t="s">
        <v>9091</v>
      </c>
    </row>
    <row r="6321" spans="1:3" ht="14.25" customHeight="1" x14ac:dyDescent="0.25">
      <c r="A6321" s="319">
        <v>11420</v>
      </c>
      <c r="B6321" s="319" t="s">
        <v>6583</v>
      </c>
      <c r="C6321" s="319" t="s">
        <v>9090</v>
      </c>
    </row>
    <row r="6322" spans="1:3" ht="14.25" customHeight="1" x14ac:dyDescent="0.25">
      <c r="A6322" s="319">
        <v>11421</v>
      </c>
      <c r="B6322" s="319" t="s">
        <v>6584</v>
      </c>
      <c r="C6322" s="319" t="s">
        <v>9092</v>
      </c>
    </row>
    <row r="6323" spans="1:3" ht="14.25" customHeight="1" x14ac:dyDescent="0.25">
      <c r="A6323" s="319">
        <v>11422</v>
      </c>
      <c r="B6323" s="319" t="s">
        <v>6585</v>
      </c>
      <c r="C6323" s="319" t="s">
        <v>9081</v>
      </c>
    </row>
    <row r="6324" spans="1:3" ht="14.25" customHeight="1" x14ac:dyDescent="0.25">
      <c r="A6324" s="319">
        <v>11423</v>
      </c>
      <c r="B6324" s="319" t="s">
        <v>6586</v>
      </c>
      <c r="C6324" s="319" t="s">
        <v>9920</v>
      </c>
    </row>
    <row r="6325" spans="1:3" ht="14.25" customHeight="1" x14ac:dyDescent="0.25">
      <c r="A6325" s="319">
        <v>11424</v>
      </c>
      <c r="B6325" s="319" t="s">
        <v>6587</v>
      </c>
      <c r="C6325" s="319" t="s">
        <v>9920</v>
      </c>
    </row>
    <row r="6326" spans="1:3" ht="14.25" customHeight="1" x14ac:dyDescent="0.25">
      <c r="A6326" s="319">
        <v>11425</v>
      </c>
      <c r="B6326" s="319" t="s">
        <v>10620</v>
      </c>
      <c r="C6326" s="319" t="s">
        <v>9920</v>
      </c>
    </row>
    <row r="6327" spans="1:3" ht="14.25" customHeight="1" x14ac:dyDescent="0.25">
      <c r="A6327" s="319">
        <v>11426</v>
      </c>
      <c r="B6327" s="319" t="s">
        <v>1684</v>
      </c>
      <c r="C6327" s="319" t="s">
        <v>9920</v>
      </c>
    </row>
    <row r="6328" spans="1:3" ht="14.25" customHeight="1" x14ac:dyDescent="0.25">
      <c r="A6328" s="319">
        <v>11427</v>
      </c>
      <c r="B6328" s="319" t="s">
        <v>10621</v>
      </c>
      <c r="C6328" s="319" t="s">
        <v>9920</v>
      </c>
    </row>
    <row r="6329" spans="1:3" ht="14.25" customHeight="1" x14ac:dyDescent="0.25">
      <c r="A6329" s="319">
        <v>11428</v>
      </c>
      <c r="B6329" s="319" t="s">
        <v>3505</v>
      </c>
      <c r="C6329" s="319" t="s">
        <v>9090</v>
      </c>
    </row>
    <row r="6330" spans="1:3" ht="14.25" customHeight="1" x14ac:dyDescent="0.25">
      <c r="A6330" s="319">
        <v>11429</v>
      </c>
      <c r="B6330" s="319" t="s">
        <v>10622</v>
      </c>
      <c r="C6330" s="319" t="s">
        <v>9920</v>
      </c>
    </row>
    <row r="6331" spans="1:3" ht="14.25" customHeight="1" x14ac:dyDescent="0.25">
      <c r="A6331" s="319">
        <v>11430</v>
      </c>
      <c r="B6331" s="319" t="s">
        <v>6588</v>
      </c>
      <c r="C6331" s="319" t="s">
        <v>9090</v>
      </c>
    </row>
    <row r="6332" spans="1:3" ht="14.25" customHeight="1" x14ac:dyDescent="0.25">
      <c r="A6332" s="319">
        <v>11431</v>
      </c>
      <c r="B6332" s="319" t="s">
        <v>6589</v>
      </c>
      <c r="C6332" s="319" t="s">
        <v>9092</v>
      </c>
    </row>
    <row r="6333" spans="1:3" ht="14.25" customHeight="1" x14ac:dyDescent="0.25">
      <c r="A6333" s="319">
        <v>11432</v>
      </c>
      <c r="B6333" s="319" t="s">
        <v>6590</v>
      </c>
      <c r="C6333" s="319" t="s">
        <v>9091</v>
      </c>
    </row>
    <row r="6334" spans="1:3" ht="14.25" customHeight="1" x14ac:dyDescent="0.25">
      <c r="A6334" s="319">
        <v>11433</v>
      </c>
      <c r="B6334" s="319" t="s">
        <v>6591</v>
      </c>
      <c r="C6334" s="319" t="s">
        <v>9092</v>
      </c>
    </row>
    <row r="6335" spans="1:3" ht="14.25" customHeight="1" x14ac:dyDescent="0.25">
      <c r="A6335" s="319">
        <v>11434</v>
      </c>
      <c r="B6335" s="319" t="s">
        <v>10623</v>
      </c>
      <c r="C6335" s="319" t="s">
        <v>9920</v>
      </c>
    </row>
    <row r="6336" spans="1:3" ht="14.25" customHeight="1" x14ac:dyDescent="0.25">
      <c r="A6336" s="319">
        <v>11435</v>
      </c>
      <c r="B6336" s="319" t="s">
        <v>6592</v>
      </c>
      <c r="C6336" s="319" t="s">
        <v>9087</v>
      </c>
    </row>
    <row r="6337" spans="1:3" ht="14.25" customHeight="1" x14ac:dyDescent="0.25">
      <c r="A6337" s="319">
        <v>11436</v>
      </c>
      <c r="B6337" s="319" t="s">
        <v>10624</v>
      </c>
      <c r="C6337" s="319" t="s">
        <v>9920</v>
      </c>
    </row>
    <row r="6338" spans="1:3" ht="14.25" customHeight="1" x14ac:dyDescent="0.25">
      <c r="A6338" s="319">
        <v>11437</v>
      </c>
      <c r="B6338" s="319" t="s">
        <v>6593</v>
      </c>
      <c r="C6338" s="319" t="s">
        <v>9091</v>
      </c>
    </row>
    <row r="6339" spans="1:3" ht="14.25" customHeight="1" x14ac:dyDescent="0.25">
      <c r="A6339" s="319">
        <v>11438</v>
      </c>
      <c r="B6339" s="319" t="s">
        <v>6594</v>
      </c>
      <c r="C6339" s="319" t="s">
        <v>9092</v>
      </c>
    </row>
    <row r="6340" spans="1:3" ht="14.25" customHeight="1" x14ac:dyDescent="0.25">
      <c r="A6340" s="319">
        <v>11439</v>
      </c>
      <c r="B6340" s="319" t="s">
        <v>6595</v>
      </c>
      <c r="C6340" s="319" t="s">
        <v>9092</v>
      </c>
    </row>
    <row r="6341" spans="1:3" ht="14.25" customHeight="1" x14ac:dyDescent="0.25">
      <c r="A6341" s="319">
        <v>11440</v>
      </c>
      <c r="B6341" s="319" t="s">
        <v>10625</v>
      </c>
      <c r="C6341" s="319" t="s">
        <v>9920</v>
      </c>
    </row>
    <row r="6342" spans="1:3" ht="14.25" customHeight="1" x14ac:dyDescent="0.25">
      <c r="A6342" s="319">
        <v>11441</v>
      </c>
      <c r="B6342" s="319" t="s">
        <v>6596</v>
      </c>
      <c r="C6342" s="319" t="s">
        <v>9087</v>
      </c>
    </row>
    <row r="6343" spans="1:3" ht="14.25" customHeight="1" x14ac:dyDescent="0.25">
      <c r="A6343" s="319">
        <v>11442</v>
      </c>
      <c r="B6343" s="319" t="s">
        <v>6597</v>
      </c>
      <c r="C6343" s="319" t="s">
        <v>9087</v>
      </c>
    </row>
    <row r="6344" spans="1:3" ht="14.25" customHeight="1" x14ac:dyDescent="0.25">
      <c r="A6344" s="319">
        <v>11443</v>
      </c>
      <c r="B6344" s="319" t="s">
        <v>6598</v>
      </c>
      <c r="C6344" s="319" t="s">
        <v>9091</v>
      </c>
    </row>
    <row r="6345" spans="1:3" ht="14.25" customHeight="1" x14ac:dyDescent="0.25">
      <c r="A6345" s="319">
        <v>11444</v>
      </c>
      <c r="B6345" s="319" t="s">
        <v>10626</v>
      </c>
      <c r="C6345" s="319" t="s">
        <v>9920</v>
      </c>
    </row>
    <row r="6346" spans="1:3" ht="14.25" customHeight="1" x14ac:dyDescent="0.25">
      <c r="A6346" s="319">
        <v>11445</v>
      </c>
      <c r="B6346" s="319" t="s">
        <v>10627</v>
      </c>
      <c r="C6346" s="319" t="s">
        <v>9920</v>
      </c>
    </row>
    <row r="6347" spans="1:3" ht="14.25" customHeight="1" x14ac:dyDescent="0.25">
      <c r="A6347" s="319">
        <v>11446</v>
      </c>
      <c r="B6347" s="319" t="s">
        <v>6599</v>
      </c>
      <c r="C6347" s="319" t="s">
        <v>9090</v>
      </c>
    </row>
    <row r="6348" spans="1:3" ht="14.25" customHeight="1" x14ac:dyDescent="0.25">
      <c r="A6348" s="319">
        <v>11447</v>
      </c>
      <c r="B6348" s="319" t="s">
        <v>6600</v>
      </c>
      <c r="C6348" s="319" t="s">
        <v>9092</v>
      </c>
    </row>
    <row r="6349" spans="1:3" ht="14.25" customHeight="1" x14ac:dyDescent="0.25">
      <c r="A6349" s="319">
        <v>11448</v>
      </c>
      <c r="B6349" s="319" t="s">
        <v>6601</v>
      </c>
      <c r="C6349" s="319" t="s">
        <v>9092</v>
      </c>
    </row>
    <row r="6350" spans="1:3" ht="14.25" customHeight="1" x14ac:dyDescent="0.25">
      <c r="A6350" s="319">
        <v>11449</v>
      </c>
      <c r="B6350" s="319" t="s">
        <v>6602</v>
      </c>
      <c r="C6350" s="319" t="s">
        <v>9091</v>
      </c>
    </row>
    <row r="6351" spans="1:3" ht="14.25" customHeight="1" x14ac:dyDescent="0.25">
      <c r="A6351" s="319">
        <v>11450</v>
      </c>
      <c r="B6351" s="319" t="s">
        <v>6164</v>
      </c>
      <c r="C6351" s="319" t="s">
        <v>9920</v>
      </c>
    </row>
    <row r="6352" spans="1:3" ht="14.25" customHeight="1" x14ac:dyDescent="0.25">
      <c r="A6352" s="319">
        <v>11451</v>
      </c>
      <c r="B6352" s="319" t="s">
        <v>10628</v>
      </c>
      <c r="C6352" s="319" t="s">
        <v>9920</v>
      </c>
    </row>
    <row r="6353" spans="1:3" ht="14.25" customHeight="1" x14ac:dyDescent="0.25">
      <c r="A6353" s="319">
        <v>11452</v>
      </c>
      <c r="B6353" s="319" t="s">
        <v>5001</v>
      </c>
      <c r="C6353" s="319" t="s">
        <v>9920</v>
      </c>
    </row>
    <row r="6354" spans="1:3" ht="14.25" customHeight="1" x14ac:dyDescent="0.25">
      <c r="A6354" s="319">
        <v>11453</v>
      </c>
      <c r="B6354" s="319" t="s">
        <v>5764</v>
      </c>
      <c r="C6354" s="319" t="s">
        <v>9092</v>
      </c>
    </row>
    <row r="6355" spans="1:3" ht="14.25" customHeight="1" x14ac:dyDescent="0.25">
      <c r="A6355" s="319">
        <v>11454</v>
      </c>
      <c r="B6355" s="319" t="s">
        <v>4034</v>
      </c>
      <c r="C6355" s="319" t="s">
        <v>9092</v>
      </c>
    </row>
    <row r="6356" spans="1:3" ht="14.25" customHeight="1" x14ac:dyDescent="0.25">
      <c r="A6356" s="319">
        <v>11455</v>
      </c>
      <c r="B6356" s="319" t="s">
        <v>6603</v>
      </c>
      <c r="C6356" s="319" t="s">
        <v>9092</v>
      </c>
    </row>
    <row r="6357" spans="1:3" ht="14.25" customHeight="1" x14ac:dyDescent="0.25">
      <c r="A6357" s="319">
        <v>11456</v>
      </c>
      <c r="B6357" s="319" t="s">
        <v>6604</v>
      </c>
      <c r="C6357" s="319" t="s">
        <v>9092</v>
      </c>
    </row>
    <row r="6358" spans="1:3" ht="14.25" customHeight="1" x14ac:dyDescent="0.25">
      <c r="A6358" s="319">
        <v>11457</v>
      </c>
      <c r="B6358" s="319" t="s">
        <v>6605</v>
      </c>
      <c r="C6358" s="319" t="s">
        <v>9092</v>
      </c>
    </row>
    <row r="6359" spans="1:3" ht="14.25" customHeight="1" x14ac:dyDescent="0.25">
      <c r="A6359" s="319">
        <v>11458</v>
      </c>
      <c r="B6359" s="319" t="s">
        <v>6606</v>
      </c>
      <c r="C6359" s="319" t="s">
        <v>9920</v>
      </c>
    </row>
    <row r="6360" spans="1:3" ht="14.25" customHeight="1" x14ac:dyDescent="0.25">
      <c r="A6360" s="319">
        <v>11459</v>
      </c>
      <c r="B6360" s="319" t="s">
        <v>10629</v>
      </c>
      <c r="C6360" s="319" t="s">
        <v>9920</v>
      </c>
    </row>
    <row r="6361" spans="1:3" ht="14.25" customHeight="1" x14ac:dyDescent="0.25">
      <c r="A6361" s="319">
        <v>11460</v>
      </c>
      <c r="B6361" s="319" t="s">
        <v>6607</v>
      </c>
      <c r="C6361" s="319" t="s">
        <v>9092</v>
      </c>
    </row>
    <row r="6362" spans="1:3" ht="14.25" customHeight="1" x14ac:dyDescent="0.25">
      <c r="A6362" s="319">
        <v>11461</v>
      </c>
      <c r="B6362" s="319" t="s">
        <v>6608</v>
      </c>
      <c r="C6362" s="319" t="s">
        <v>9084</v>
      </c>
    </row>
    <row r="6363" spans="1:3" ht="14.25" customHeight="1" x14ac:dyDescent="0.25">
      <c r="A6363" s="319">
        <v>11462</v>
      </c>
      <c r="B6363" s="319" t="s">
        <v>10630</v>
      </c>
      <c r="C6363" s="319" t="s">
        <v>9920</v>
      </c>
    </row>
    <row r="6364" spans="1:3" ht="14.25" customHeight="1" x14ac:dyDescent="0.25">
      <c r="A6364" s="319">
        <v>11463</v>
      </c>
      <c r="B6364" s="319" t="s">
        <v>6609</v>
      </c>
      <c r="C6364" s="319" t="s">
        <v>9087</v>
      </c>
    </row>
    <row r="6365" spans="1:3" ht="14.25" customHeight="1" x14ac:dyDescent="0.25">
      <c r="A6365" s="319">
        <v>11464</v>
      </c>
      <c r="B6365" s="319" t="s">
        <v>6610</v>
      </c>
      <c r="C6365" s="319" t="s">
        <v>9084</v>
      </c>
    </row>
    <row r="6366" spans="1:3" ht="14.25" customHeight="1" x14ac:dyDescent="0.25">
      <c r="A6366" s="319">
        <v>11465</v>
      </c>
      <c r="B6366" s="319" t="s">
        <v>6611</v>
      </c>
      <c r="C6366" s="319" t="s">
        <v>9091</v>
      </c>
    </row>
    <row r="6367" spans="1:3" ht="14.25" customHeight="1" x14ac:dyDescent="0.25">
      <c r="A6367" s="319">
        <v>11466</v>
      </c>
      <c r="B6367" s="319" t="s">
        <v>6612</v>
      </c>
      <c r="C6367" s="319" t="s">
        <v>9092</v>
      </c>
    </row>
    <row r="6368" spans="1:3" ht="14.25" customHeight="1" x14ac:dyDescent="0.25">
      <c r="A6368" s="319">
        <v>11467</v>
      </c>
      <c r="B6368" s="319" t="s">
        <v>6613</v>
      </c>
      <c r="C6368" s="319" t="s">
        <v>9090</v>
      </c>
    </row>
    <row r="6369" spans="1:3" ht="14.25" customHeight="1" x14ac:dyDescent="0.25">
      <c r="A6369" s="319">
        <v>11468</v>
      </c>
      <c r="B6369" s="319" t="s">
        <v>5991</v>
      </c>
      <c r="C6369" s="319" t="s">
        <v>9920</v>
      </c>
    </row>
    <row r="6370" spans="1:3" ht="14.25" customHeight="1" x14ac:dyDescent="0.25">
      <c r="A6370" s="319">
        <v>11469</v>
      </c>
      <c r="B6370" s="319" t="s">
        <v>5861</v>
      </c>
      <c r="C6370" s="319" t="s">
        <v>9092</v>
      </c>
    </row>
    <row r="6371" spans="1:3" ht="14.25" customHeight="1" x14ac:dyDescent="0.25">
      <c r="A6371" s="319">
        <v>11470</v>
      </c>
      <c r="B6371" s="319" t="s">
        <v>10631</v>
      </c>
      <c r="C6371" s="319" t="s">
        <v>9920</v>
      </c>
    </row>
    <row r="6372" spans="1:3" ht="14.25" customHeight="1" x14ac:dyDescent="0.25">
      <c r="A6372" s="319">
        <v>11471</v>
      </c>
      <c r="B6372" s="319" t="s">
        <v>6606</v>
      </c>
      <c r="C6372" s="319" t="s">
        <v>9092</v>
      </c>
    </row>
    <row r="6373" spans="1:3" ht="14.25" customHeight="1" x14ac:dyDescent="0.25">
      <c r="A6373" s="319">
        <v>11472</v>
      </c>
      <c r="B6373" s="319" t="s">
        <v>10632</v>
      </c>
      <c r="C6373" s="319" t="s">
        <v>9920</v>
      </c>
    </row>
    <row r="6374" spans="1:3" ht="14.25" customHeight="1" x14ac:dyDescent="0.25">
      <c r="A6374" s="319">
        <v>11473</v>
      </c>
      <c r="B6374" s="319" t="s">
        <v>6614</v>
      </c>
      <c r="C6374" s="319" t="s">
        <v>9092</v>
      </c>
    </row>
    <row r="6375" spans="1:3" ht="14.25" customHeight="1" x14ac:dyDescent="0.25">
      <c r="A6375" s="319">
        <v>11474</v>
      </c>
      <c r="B6375" s="319" t="s">
        <v>1181</v>
      </c>
      <c r="C6375" s="319" t="s">
        <v>9092</v>
      </c>
    </row>
    <row r="6376" spans="1:3" ht="14.25" customHeight="1" x14ac:dyDescent="0.25">
      <c r="A6376" s="319">
        <v>11475</v>
      </c>
      <c r="B6376" s="319" t="s">
        <v>6615</v>
      </c>
      <c r="C6376" s="319" t="s">
        <v>9092</v>
      </c>
    </row>
    <row r="6377" spans="1:3" ht="14.25" customHeight="1" x14ac:dyDescent="0.25">
      <c r="A6377" s="319">
        <v>11476</v>
      </c>
      <c r="B6377" s="319" t="s">
        <v>5056</v>
      </c>
      <c r="C6377" s="319" t="s">
        <v>9084</v>
      </c>
    </row>
    <row r="6378" spans="1:3" ht="14.25" customHeight="1" x14ac:dyDescent="0.25">
      <c r="A6378" s="319">
        <v>11477</v>
      </c>
      <c r="B6378" s="319" t="s">
        <v>6616</v>
      </c>
      <c r="C6378" s="319" t="s">
        <v>9092</v>
      </c>
    </row>
    <row r="6379" spans="1:3" ht="14.25" customHeight="1" x14ac:dyDescent="0.25">
      <c r="A6379" s="319">
        <v>11478</v>
      </c>
      <c r="B6379" s="319" t="s">
        <v>6617</v>
      </c>
      <c r="C6379" s="319" t="s">
        <v>9092</v>
      </c>
    </row>
    <row r="6380" spans="1:3" ht="14.25" customHeight="1" x14ac:dyDescent="0.25">
      <c r="A6380" s="319">
        <v>11479</v>
      </c>
      <c r="B6380" s="319" t="s">
        <v>6618</v>
      </c>
      <c r="C6380" s="319" t="s">
        <v>9092</v>
      </c>
    </row>
    <row r="6381" spans="1:3" ht="14.25" customHeight="1" x14ac:dyDescent="0.25">
      <c r="A6381" s="319">
        <v>11480</v>
      </c>
      <c r="B6381" s="319" t="s">
        <v>6619</v>
      </c>
      <c r="C6381" s="319" t="s">
        <v>9081</v>
      </c>
    </row>
    <row r="6382" spans="1:3" ht="14.25" customHeight="1" x14ac:dyDescent="0.25">
      <c r="A6382" s="319">
        <v>11481</v>
      </c>
      <c r="B6382" s="319" t="s">
        <v>6620</v>
      </c>
      <c r="C6382" s="319" t="s">
        <v>9091</v>
      </c>
    </row>
    <row r="6383" spans="1:3" ht="14.25" customHeight="1" x14ac:dyDescent="0.25">
      <c r="A6383" s="319">
        <v>11482</v>
      </c>
      <c r="B6383" s="319" t="s">
        <v>10633</v>
      </c>
      <c r="C6383" s="319" t="s">
        <v>9920</v>
      </c>
    </row>
    <row r="6384" spans="1:3" ht="14.25" customHeight="1" x14ac:dyDescent="0.25">
      <c r="A6384" s="319">
        <v>11483</v>
      </c>
      <c r="B6384" s="319" t="s">
        <v>10634</v>
      </c>
      <c r="C6384" s="319" t="s">
        <v>9920</v>
      </c>
    </row>
    <row r="6385" spans="1:3" ht="14.25" customHeight="1" x14ac:dyDescent="0.25">
      <c r="A6385" s="319">
        <v>11484</v>
      </c>
      <c r="B6385" s="319" t="s">
        <v>10635</v>
      </c>
      <c r="C6385" s="319" t="s">
        <v>9920</v>
      </c>
    </row>
    <row r="6386" spans="1:3" ht="14.25" customHeight="1" x14ac:dyDescent="0.25">
      <c r="A6386" s="319">
        <v>11485</v>
      </c>
      <c r="B6386" s="319" t="s">
        <v>6621</v>
      </c>
      <c r="C6386" s="319" t="s">
        <v>9091</v>
      </c>
    </row>
    <row r="6387" spans="1:3" ht="14.25" customHeight="1" x14ac:dyDescent="0.25">
      <c r="A6387" s="319">
        <v>11486</v>
      </c>
      <c r="B6387" s="319" t="s">
        <v>3462</v>
      </c>
      <c r="C6387" s="319" t="s">
        <v>9091</v>
      </c>
    </row>
    <row r="6388" spans="1:3" ht="14.25" customHeight="1" x14ac:dyDescent="0.25">
      <c r="A6388" s="319">
        <v>11487</v>
      </c>
      <c r="B6388" s="319" t="s">
        <v>10636</v>
      </c>
      <c r="C6388" s="319" t="s">
        <v>9920</v>
      </c>
    </row>
    <row r="6389" spans="1:3" ht="14.25" customHeight="1" x14ac:dyDescent="0.25">
      <c r="A6389" s="319">
        <v>11488</v>
      </c>
      <c r="B6389" s="319" t="s">
        <v>6622</v>
      </c>
      <c r="C6389" s="319" t="s">
        <v>9920</v>
      </c>
    </row>
    <row r="6390" spans="1:3" ht="14.25" customHeight="1" x14ac:dyDescent="0.25">
      <c r="A6390" s="319">
        <v>11489</v>
      </c>
      <c r="B6390" s="319" t="s">
        <v>9579</v>
      </c>
      <c r="C6390" s="319" t="s">
        <v>9091</v>
      </c>
    </row>
    <row r="6391" spans="1:3" ht="14.25" customHeight="1" x14ac:dyDescent="0.25">
      <c r="A6391" s="319">
        <v>11490</v>
      </c>
      <c r="B6391" s="319" t="s">
        <v>10637</v>
      </c>
      <c r="C6391" s="319" t="s">
        <v>9920</v>
      </c>
    </row>
    <row r="6392" spans="1:3" ht="14.25" customHeight="1" x14ac:dyDescent="0.25">
      <c r="A6392" s="319">
        <v>11491</v>
      </c>
      <c r="B6392" s="319" t="s">
        <v>5241</v>
      </c>
      <c r="C6392" s="319" t="s">
        <v>9090</v>
      </c>
    </row>
    <row r="6393" spans="1:3" ht="14.25" customHeight="1" x14ac:dyDescent="0.25">
      <c r="A6393" s="319">
        <v>11492</v>
      </c>
      <c r="B6393" s="319" t="s">
        <v>3436</v>
      </c>
      <c r="C6393" s="319" t="s">
        <v>9091</v>
      </c>
    </row>
    <row r="6394" spans="1:3" ht="14.25" customHeight="1" x14ac:dyDescent="0.25">
      <c r="A6394" s="319">
        <v>11493</v>
      </c>
      <c r="B6394" s="319" t="s">
        <v>6624</v>
      </c>
      <c r="C6394" s="319" t="s">
        <v>9091</v>
      </c>
    </row>
    <row r="6395" spans="1:3" ht="14.25" customHeight="1" x14ac:dyDescent="0.25">
      <c r="A6395" s="319">
        <v>11494</v>
      </c>
      <c r="B6395" s="319" t="s">
        <v>1440</v>
      </c>
      <c r="C6395" s="319" t="s">
        <v>9920</v>
      </c>
    </row>
    <row r="6396" spans="1:3" ht="14.25" customHeight="1" x14ac:dyDescent="0.25">
      <c r="A6396" s="319">
        <v>11495</v>
      </c>
      <c r="B6396" s="319" t="s">
        <v>6625</v>
      </c>
      <c r="C6396" s="319" t="s">
        <v>9087</v>
      </c>
    </row>
    <row r="6397" spans="1:3" ht="14.25" customHeight="1" x14ac:dyDescent="0.25">
      <c r="A6397" s="319">
        <v>11496</v>
      </c>
      <c r="B6397" s="319" t="s">
        <v>6626</v>
      </c>
      <c r="C6397" s="319" t="s">
        <v>9092</v>
      </c>
    </row>
    <row r="6398" spans="1:3" ht="14.25" customHeight="1" x14ac:dyDescent="0.25">
      <c r="A6398" s="319">
        <v>11497</v>
      </c>
      <c r="B6398" s="319" t="s">
        <v>6627</v>
      </c>
      <c r="C6398" s="319" t="s">
        <v>9092</v>
      </c>
    </row>
    <row r="6399" spans="1:3" ht="14.25" customHeight="1" x14ac:dyDescent="0.25">
      <c r="A6399" s="319">
        <v>11498</v>
      </c>
      <c r="B6399" s="319" t="s">
        <v>10638</v>
      </c>
      <c r="C6399" s="319" t="s">
        <v>9920</v>
      </c>
    </row>
    <row r="6400" spans="1:3" ht="14.25" customHeight="1" x14ac:dyDescent="0.25">
      <c r="A6400" s="319">
        <v>11499</v>
      </c>
      <c r="B6400" s="319" t="s">
        <v>5687</v>
      </c>
      <c r="C6400" s="319" t="s">
        <v>9092</v>
      </c>
    </row>
    <row r="6401" spans="1:3" ht="14.25" customHeight="1" x14ac:dyDescent="0.25">
      <c r="A6401" s="319">
        <v>11500</v>
      </c>
      <c r="B6401" s="319" t="s">
        <v>6628</v>
      </c>
      <c r="C6401" s="319" t="s">
        <v>9090</v>
      </c>
    </row>
    <row r="6402" spans="1:3" ht="14.25" customHeight="1" x14ac:dyDescent="0.25">
      <c r="A6402" s="319">
        <v>11501</v>
      </c>
      <c r="B6402" s="319" t="s">
        <v>5664</v>
      </c>
      <c r="C6402" s="319" t="s">
        <v>9920</v>
      </c>
    </row>
    <row r="6403" spans="1:3" ht="14.25" customHeight="1" x14ac:dyDescent="0.25">
      <c r="A6403" s="319">
        <v>11502</v>
      </c>
      <c r="B6403" s="319" t="s">
        <v>10639</v>
      </c>
      <c r="C6403" s="319" t="s">
        <v>9920</v>
      </c>
    </row>
    <row r="6404" spans="1:3" ht="14.25" customHeight="1" x14ac:dyDescent="0.25">
      <c r="A6404" s="319">
        <v>11503</v>
      </c>
      <c r="B6404" s="319" t="s">
        <v>6629</v>
      </c>
      <c r="C6404" s="319" t="s">
        <v>9090</v>
      </c>
    </row>
    <row r="6405" spans="1:3" ht="14.25" customHeight="1" x14ac:dyDescent="0.25">
      <c r="A6405" s="319">
        <v>11504</v>
      </c>
      <c r="B6405" s="319" t="s">
        <v>3462</v>
      </c>
      <c r="C6405" s="319" t="s">
        <v>9920</v>
      </c>
    </row>
    <row r="6406" spans="1:3" ht="14.25" customHeight="1" x14ac:dyDescent="0.25">
      <c r="A6406" s="319">
        <v>11505</v>
      </c>
      <c r="B6406" s="319" t="s">
        <v>6630</v>
      </c>
      <c r="C6406" s="319" t="s">
        <v>9087</v>
      </c>
    </row>
    <row r="6407" spans="1:3" ht="14.25" customHeight="1" x14ac:dyDescent="0.25">
      <c r="A6407" s="319">
        <v>11506</v>
      </c>
      <c r="B6407" s="319" t="s">
        <v>6631</v>
      </c>
      <c r="C6407" s="319" t="s">
        <v>9091</v>
      </c>
    </row>
    <row r="6408" spans="1:3" ht="14.25" customHeight="1" x14ac:dyDescent="0.25">
      <c r="A6408" s="319">
        <v>11507</v>
      </c>
      <c r="B6408" s="319" t="s">
        <v>6632</v>
      </c>
      <c r="C6408" s="319" t="s">
        <v>9091</v>
      </c>
    </row>
    <row r="6409" spans="1:3" ht="14.25" customHeight="1" x14ac:dyDescent="0.25">
      <c r="A6409" s="319">
        <v>11508</v>
      </c>
      <c r="B6409" s="319" t="s">
        <v>6633</v>
      </c>
      <c r="C6409" s="319" t="s">
        <v>9091</v>
      </c>
    </row>
    <row r="6410" spans="1:3" ht="14.25" customHeight="1" x14ac:dyDescent="0.25">
      <c r="A6410" s="319">
        <v>11509</v>
      </c>
      <c r="B6410" s="319" t="s">
        <v>748</v>
      </c>
      <c r="C6410" s="319" t="s">
        <v>9920</v>
      </c>
    </row>
    <row r="6411" spans="1:3" ht="14.25" customHeight="1" x14ac:dyDescent="0.25">
      <c r="A6411" s="319">
        <v>11510</v>
      </c>
      <c r="B6411" s="319" t="s">
        <v>10640</v>
      </c>
      <c r="C6411" s="319" t="s">
        <v>9920</v>
      </c>
    </row>
    <row r="6412" spans="1:3" ht="14.25" customHeight="1" x14ac:dyDescent="0.25">
      <c r="A6412" s="319">
        <v>11511</v>
      </c>
      <c r="B6412" s="319" t="s">
        <v>6569</v>
      </c>
      <c r="C6412" s="319" t="s">
        <v>9092</v>
      </c>
    </row>
    <row r="6413" spans="1:3" ht="14.25" customHeight="1" x14ac:dyDescent="0.25">
      <c r="A6413" s="319">
        <v>11512</v>
      </c>
      <c r="B6413" s="319" t="s">
        <v>6634</v>
      </c>
      <c r="C6413" s="319" t="s">
        <v>9091</v>
      </c>
    </row>
    <row r="6414" spans="1:3" ht="14.25" customHeight="1" x14ac:dyDescent="0.25">
      <c r="A6414" s="319">
        <v>11513</v>
      </c>
      <c r="B6414" s="319" t="s">
        <v>6635</v>
      </c>
      <c r="C6414" s="319" t="s">
        <v>9091</v>
      </c>
    </row>
    <row r="6415" spans="1:3" ht="14.25" customHeight="1" x14ac:dyDescent="0.25">
      <c r="A6415" s="319">
        <v>11514</v>
      </c>
      <c r="B6415" s="319" t="s">
        <v>6636</v>
      </c>
      <c r="C6415" s="319" t="s">
        <v>9081</v>
      </c>
    </row>
    <row r="6416" spans="1:3" ht="14.25" customHeight="1" x14ac:dyDescent="0.25">
      <c r="A6416" s="319">
        <v>11515</v>
      </c>
      <c r="B6416" s="319" t="s">
        <v>6637</v>
      </c>
      <c r="C6416" s="319" t="s">
        <v>9091</v>
      </c>
    </row>
    <row r="6417" spans="1:3" ht="14.25" customHeight="1" x14ac:dyDescent="0.25">
      <c r="A6417" s="319">
        <v>11516</v>
      </c>
      <c r="B6417" s="319" t="s">
        <v>3336</v>
      </c>
      <c r="C6417" s="319" t="s">
        <v>9091</v>
      </c>
    </row>
    <row r="6418" spans="1:3" ht="14.25" customHeight="1" x14ac:dyDescent="0.25">
      <c r="A6418" s="319">
        <v>11517</v>
      </c>
      <c r="B6418" s="319" t="s">
        <v>6638</v>
      </c>
      <c r="C6418" s="319" t="s">
        <v>9087</v>
      </c>
    </row>
    <row r="6419" spans="1:3" ht="14.25" customHeight="1" x14ac:dyDescent="0.25">
      <c r="A6419" s="319">
        <v>11518</v>
      </c>
      <c r="B6419" s="319" t="s">
        <v>6639</v>
      </c>
      <c r="C6419" s="319" t="s">
        <v>9091</v>
      </c>
    </row>
    <row r="6420" spans="1:3" ht="14.25" customHeight="1" x14ac:dyDescent="0.25">
      <c r="A6420" s="319">
        <v>11519</v>
      </c>
      <c r="B6420" s="319" t="s">
        <v>4496</v>
      </c>
      <c r="C6420" s="319" t="s">
        <v>9091</v>
      </c>
    </row>
    <row r="6421" spans="1:3" ht="14.25" customHeight="1" x14ac:dyDescent="0.25">
      <c r="A6421" s="319">
        <v>11520</v>
      </c>
      <c r="B6421" s="319" t="s">
        <v>10641</v>
      </c>
      <c r="C6421" s="319" t="s">
        <v>9920</v>
      </c>
    </row>
    <row r="6422" spans="1:3" ht="14.25" customHeight="1" x14ac:dyDescent="0.25">
      <c r="A6422" s="319">
        <v>11521</v>
      </c>
      <c r="B6422" s="319" t="s">
        <v>6640</v>
      </c>
      <c r="C6422" s="319" t="s">
        <v>9092</v>
      </c>
    </row>
    <row r="6423" spans="1:3" ht="14.25" customHeight="1" x14ac:dyDescent="0.25">
      <c r="A6423" s="319">
        <v>11522</v>
      </c>
      <c r="B6423" s="319" t="s">
        <v>6641</v>
      </c>
      <c r="C6423" s="319" t="s">
        <v>9105</v>
      </c>
    </row>
    <row r="6424" spans="1:3" ht="14.25" customHeight="1" x14ac:dyDescent="0.25">
      <c r="A6424" s="319">
        <v>11523</v>
      </c>
      <c r="B6424" s="319" t="s">
        <v>6642</v>
      </c>
      <c r="C6424" s="319" t="s">
        <v>9092</v>
      </c>
    </row>
    <row r="6425" spans="1:3" ht="14.25" customHeight="1" x14ac:dyDescent="0.25">
      <c r="A6425" s="319">
        <v>11524</v>
      </c>
      <c r="B6425" s="319" t="s">
        <v>10642</v>
      </c>
      <c r="C6425" s="319" t="s">
        <v>9920</v>
      </c>
    </row>
    <row r="6426" spans="1:3" ht="14.25" customHeight="1" x14ac:dyDescent="0.25">
      <c r="A6426" s="319">
        <v>11525</v>
      </c>
      <c r="B6426" s="319" t="s">
        <v>6641</v>
      </c>
      <c r="C6426" s="319" t="s">
        <v>9081</v>
      </c>
    </row>
    <row r="6427" spans="1:3" ht="14.25" customHeight="1" x14ac:dyDescent="0.25">
      <c r="A6427" s="319">
        <v>11527</v>
      </c>
      <c r="B6427" s="319" t="s">
        <v>6643</v>
      </c>
      <c r="C6427" s="319" t="s">
        <v>9081</v>
      </c>
    </row>
    <row r="6428" spans="1:3" ht="14.25" customHeight="1" x14ac:dyDescent="0.25">
      <c r="A6428" s="319">
        <v>11528</v>
      </c>
      <c r="B6428" s="319" t="s">
        <v>6644</v>
      </c>
      <c r="C6428" s="319" t="s">
        <v>9920</v>
      </c>
    </row>
    <row r="6429" spans="1:3" ht="14.25" customHeight="1" x14ac:dyDescent="0.25">
      <c r="A6429" s="319">
        <v>11529</v>
      </c>
      <c r="B6429" s="319" t="s">
        <v>3592</v>
      </c>
      <c r="C6429" s="319" t="s">
        <v>9090</v>
      </c>
    </row>
    <row r="6430" spans="1:3" ht="14.25" customHeight="1" x14ac:dyDescent="0.25">
      <c r="A6430" s="319">
        <v>11530</v>
      </c>
      <c r="B6430" s="319" t="s">
        <v>10643</v>
      </c>
      <c r="C6430" s="319" t="s">
        <v>9920</v>
      </c>
    </row>
    <row r="6431" spans="1:3" ht="14.25" customHeight="1" x14ac:dyDescent="0.25">
      <c r="A6431" s="319">
        <v>11531</v>
      </c>
      <c r="B6431" s="319" t="s">
        <v>3505</v>
      </c>
      <c r="C6431" s="319" t="s">
        <v>9092</v>
      </c>
    </row>
    <row r="6432" spans="1:3" ht="14.25" customHeight="1" x14ac:dyDescent="0.25">
      <c r="A6432" s="319">
        <v>11532</v>
      </c>
      <c r="B6432" s="319" t="s">
        <v>10644</v>
      </c>
      <c r="C6432" s="319" t="s">
        <v>9920</v>
      </c>
    </row>
    <row r="6433" spans="1:3" ht="14.25" customHeight="1" x14ac:dyDescent="0.25">
      <c r="A6433" s="319">
        <v>11533</v>
      </c>
      <c r="B6433" s="319" t="s">
        <v>10645</v>
      </c>
      <c r="C6433" s="319" t="s">
        <v>9920</v>
      </c>
    </row>
    <row r="6434" spans="1:3" ht="14.25" customHeight="1" x14ac:dyDescent="0.25">
      <c r="A6434" s="319">
        <v>11534</v>
      </c>
      <c r="B6434" s="319" t="s">
        <v>6645</v>
      </c>
      <c r="C6434" s="319" t="s">
        <v>9920</v>
      </c>
    </row>
    <row r="6435" spans="1:3" ht="14.25" customHeight="1" x14ac:dyDescent="0.25">
      <c r="A6435" s="319">
        <v>11535</v>
      </c>
      <c r="B6435" s="319" t="s">
        <v>10646</v>
      </c>
      <c r="C6435" s="319" t="s">
        <v>9920</v>
      </c>
    </row>
    <row r="6436" spans="1:3" ht="14.25" customHeight="1" x14ac:dyDescent="0.25">
      <c r="A6436" s="319">
        <v>11536</v>
      </c>
      <c r="B6436" s="319" t="s">
        <v>3932</v>
      </c>
      <c r="C6436" s="319" t="s">
        <v>9090</v>
      </c>
    </row>
    <row r="6437" spans="1:3" ht="14.25" customHeight="1" x14ac:dyDescent="0.25">
      <c r="A6437" s="319">
        <v>11537</v>
      </c>
      <c r="B6437" s="319" t="s">
        <v>6646</v>
      </c>
      <c r="C6437" s="319" t="s">
        <v>9920</v>
      </c>
    </row>
    <row r="6438" spans="1:3" ht="14.25" customHeight="1" x14ac:dyDescent="0.25">
      <c r="A6438" s="319">
        <v>11538</v>
      </c>
      <c r="B6438" s="319" t="s">
        <v>6647</v>
      </c>
      <c r="C6438" s="319" t="s">
        <v>9092</v>
      </c>
    </row>
    <row r="6439" spans="1:3" ht="14.25" customHeight="1" x14ac:dyDescent="0.25">
      <c r="A6439" s="319">
        <v>11539</v>
      </c>
      <c r="B6439" s="319" t="s">
        <v>6648</v>
      </c>
      <c r="C6439" s="319" t="s">
        <v>9090</v>
      </c>
    </row>
    <row r="6440" spans="1:3" ht="14.25" customHeight="1" x14ac:dyDescent="0.25">
      <c r="A6440" s="319">
        <v>11540</v>
      </c>
      <c r="B6440" s="319" t="s">
        <v>6649</v>
      </c>
      <c r="C6440" s="319" t="s">
        <v>9091</v>
      </c>
    </row>
    <row r="6441" spans="1:3" ht="14.25" customHeight="1" x14ac:dyDescent="0.25">
      <c r="A6441" s="319">
        <v>11541</v>
      </c>
      <c r="B6441" s="319" t="s">
        <v>6650</v>
      </c>
      <c r="C6441" s="319" t="s">
        <v>9092</v>
      </c>
    </row>
    <row r="6442" spans="1:3" ht="14.25" customHeight="1" x14ac:dyDescent="0.25">
      <c r="A6442" s="319">
        <v>11542</v>
      </c>
      <c r="B6442" s="319" t="s">
        <v>6651</v>
      </c>
      <c r="C6442" s="319" t="s">
        <v>9092</v>
      </c>
    </row>
    <row r="6443" spans="1:3" ht="14.25" customHeight="1" x14ac:dyDescent="0.25">
      <c r="A6443" s="319">
        <v>11543</v>
      </c>
      <c r="B6443" s="319" t="s">
        <v>10647</v>
      </c>
      <c r="C6443" s="319" t="s">
        <v>9920</v>
      </c>
    </row>
    <row r="6444" spans="1:3" ht="14.25" customHeight="1" x14ac:dyDescent="0.25">
      <c r="A6444" s="319">
        <v>11544</v>
      </c>
      <c r="B6444" s="319" t="s">
        <v>6652</v>
      </c>
      <c r="C6444" s="319" t="s">
        <v>9091</v>
      </c>
    </row>
    <row r="6445" spans="1:3" ht="14.25" customHeight="1" x14ac:dyDescent="0.25">
      <c r="A6445" s="319">
        <v>11545</v>
      </c>
      <c r="B6445" s="319" t="s">
        <v>6653</v>
      </c>
      <c r="C6445" s="319" t="s">
        <v>9091</v>
      </c>
    </row>
    <row r="6446" spans="1:3" ht="14.25" customHeight="1" x14ac:dyDescent="0.25">
      <c r="A6446" s="319">
        <v>11546</v>
      </c>
      <c r="B6446" s="319" t="s">
        <v>4496</v>
      </c>
      <c r="C6446" s="319" t="s">
        <v>9090</v>
      </c>
    </row>
    <row r="6447" spans="1:3" ht="14.25" customHeight="1" x14ac:dyDescent="0.25">
      <c r="A6447" s="319">
        <v>11547</v>
      </c>
      <c r="B6447" s="319" t="s">
        <v>6654</v>
      </c>
      <c r="C6447" s="319" t="s">
        <v>9084</v>
      </c>
    </row>
    <row r="6448" spans="1:3" ht="14.25" customHeight="1" x14ac:dyDescent="0.25">
      <c r="A6448" s="319">
        <v>11548</v>
      </c>
      <c r="B6448" s="319" t="s">
        <v>10648</v>
      </c>
      <c r="C6448" s="319" t="s">
        <v>9920</v>
      </c>
    </row>
    <row r="6449" spans="1:3" ht="14.25" customHeight="1" x14ac:dyDescent="0.25">
      <c r="A6449" s="319">
        <v>11549</v>
      </c>
      <c r="B6449" s="319" t="s">
        <v>6655</v>
      </c>
      <c r="C6449" s="319" t="s">
        <v>9091</v>
      </c>
    </row>
    <row r="6450" spans="1:3" ht="14.25" customHeight="1" x14ac:dyDescent="0.25">
      <c r="A6450" s="319">
        <v>11550</v>
      </c>
      <c r="B6450" s="319" t="s">
        <v>6656</v>
      </c>
      <c r="C6450" s="319" t="s">
        <v>9091</v>
      </c>
    </row>
    <row r="6451" spans="1:3" ht="14.25" customHeight="1" x14ac:dyDescent="0.25">
      <c r="A6451" s="319">
        <v>11551</v>
      </c>
      <c r="B6451" s="319" t="s">
        <v>10649</v>
      </c>
      <c r="C6451" s="319" t="s">
        <v>9920</v>
      </c>
    </row>
    <row r="6452" spans="1:3" ht="14.25" customHeight="1" x14ac:dyDescent="0.25">
      <c r="A6452" s="319">
        <v>11552</v>
      </c>
      <c r="B6452" s="319" t="s">
        <v>10650</v>
      </c>
      <c r="C6452" s="319" t="s">
        <v>9920</v>
      </c>
    </row>
    <row r="6453" spans="1:3" ht="14.25" customHeight="1" x14ac:dyDescent="0.25">
      <c r="A6453" s="319">
        <v>11553</v>
      </c>
      <c r="B6453" s="319" t="s">
        <v>6657</v>
      </c>
      <c r="C6453" s="319" t="s">
        <v>9092</v>
      </c>
    </row>
    <row r="6454" spans="1:3" ht="14.25" customHeight="1" x14ac:dyDescent="0.25">
      <c r="A6454" s="319">
        <v>11554</v>
      </c>
      <c r="B6454" s="319" t="s">
        <v>5777</v>
      </c>
      <c r="C6454" s="319" t="s">
        <v>9091</v>
      </c>
    </row>
    <row r="6455" spans="1:3" ht="14.25" customHeight="1" x14ac:dyDescent="0.25">
      <c r="A6455" s="319">
        <v>11555</v>
      </c>
      <c r="B6455" s="319" t="s">
        <v>5777</v>
      </c>
      <c r="C6455" s="319" t="s">
        <v>9081</v>
      </c>
    </row>
    <row r="6456" spans="1:3" ht="14.25" customHeight="1" x14ac:dyDescent="0.25">
      <c r="A6456" s="319">
        <v>11556</v>
      </c>
      <c r="B6456" s="319" t="s">
        <v>6658</v>
      </c>
      <c r="C6456" s="319" t="s">
        <v>9091</v>
      </c>
    </row>
    <row r="6457" spans="1:3" ht="14.25" customHeight="1" x14ac:dyDescent="0.25">
      <c r="A6457" s="319">
        <v>11557</v>
      </c>
      <c r="B6457" s="319" t="s">
        <v>6659</v>
      </c>
      <c r="C6457" s="319" t="s">
        <v>9092</v>
      </c>
    </row>
    <row r="6458" spans="1:3" ht="14.25" customHeight="1" x14ac:dyDescent="0.25">
      <c r="A6458" s="319">
        <v>11558</v>
      </c>
      <c r="B6458" s="319" t="s">
        <v>6660</v>
      </c>
      <c r="C6458" s="319" t="s">
        <v>9920</v>
      </c>
    </row>
    <row r="6459" spans="1:3" ht="14.25" customHeight="1" x14ac:dyDescent="0.25">
      <c r="A6459" s="319">
        <v>11559</v>
      </c>
      <c r="B6459" s="319" t="s">
        <v>6649</v>
      </c>
      <c r="C6459" s="319" t="s">
        <v>9091</v>
      </c>
    </row>
    <row r="6460" spans="1:3" ht="14.25" customHeight="1" x14ac:dyDescent="0.25">
      <c r="A6460" s="319">
        <v>11560</v>
      </c>
      <c r="B6460" s="319" t="s">
        <v>6661</v>
      </c>
      <c r="C6460" s="319" t="s">
        <v>9091</v>
      </c>
    </row>
    <row r="6461" spans="1:3" ht="14.25" customHeight="1" x14ac:dyDescent="0.25">
      <c r="A6461" s="319">
        <v>11561</v>
      </c>
      <c r="B6461" s="319" t="s">
        <v>4985</v>
      </c>
      <c r="C6461" s="319" t="s">
        <v>9090</v>
      </c>
    </row>
    <row r="6462" spans="1:3" ht="14.25" customHeight="1" x14ac:dyDescent="0.25">
      <c r="A6462" s="319">
        <v>11562</v>
      </c>
      <c r="B6462" s="319" t="s">
        <v>6662</v>
      </c>
      <c r="C6462" s="319" t="s">
        <v>9092</v>
      </c>
    </row>
    <row r="6463" spans="1:3" ht="14.25" customHeight="1" x14ac:dyDescent="0.25">
      <c r="A6463" s="319">
        <v>11563</v>
      </c>
      <c r="B6463" s="319" t="s">
        <v>6663</v>
      </c>
      <c r="C6463" s="319" t="s">
        <v>9092</v>
      </c>
    </row>
    <row r="6464" spans="1:3" ht="14.25" customHeight="1" x14ac:dyDescent="0.25">
      <c r="A6464" s="319">
        <v>11564</v>
      </c>
      <c r="B6464" s="319" t="s">
        <v>6664</v>
      </c>
      <c r="C6464" s="319" t="s">
        <v>9092</v>
      </c>
    </row>
    <row r="6465" spans="1:3" ht="14.25" customHeight="1" x14ac:dyDescent="0.25">
      <c r="A6465" s="319">
        <v>11565</v>
      </c>
      <c r="B6465" s="319" t="s">
        <v>6665</v>
      </c>
      <c r="C6465" s="319" t="s">
        <v>9084</v>
      </c>
    </row>
    <row r="6466" spans="1:3" ht="14.25" customHeight="1" x14ac:dyDescent="0.25">
      <c r="A6466" s="319">
        <v>11566</v>
      </c>
      <c r="B6466" s="319" t="s">
        <v>6666</v>
      </c>
      <c r="C6466" s="319" t="s">
        <v>9092</v>
      </c>
    </row>
    <row r="6467" spans="1:3" ht="14.25" customHeight="1" x14ac:dyDescent="0.25">
      <c r="A6467" s="319">
        <v>11567</v>
      </c>
      <c r="B6467" s="319" t="s">
        <v>6667</v>
      </c>
      <c r="C6467" s="319" t="s">
        <v>9090</v>
      </c>
    </row>
    <row r="6468" spans="1:3" ht="14.25" customHeight="1" x14ac:dyDescent="0.25">
      <c r="A6468" s="319">
        <v>11568</v>
      </c>
      <c r="B6468" s="319" t="s">
        <v>6668</v>
      </c>
      <c r="C6468" s="319" t="s">
        <v>9092</v>
      </c>
    </row>
    <row r="6469" spans="1:3" ht="14.25" customHeight="1" x14ac:dyDescent="0.25">
      <c r="A6469" s="319">
        <v>11569</v>
      </c>
      <c r="B6469" s="319" t="s">
        <v>3323</v>
      </c>
      <c r="C6469" s="319" t="s">
        <v>9920</v>
      </c>
    </row>
    <row r="6470" spans="1:3" ht="14.25" customHeight="1" x14ac:dyDescent="0.25">
      <c r="A6470" s="319">
        <v>11570</v>
      </c>
      <c r="B6470" s="319" t="s">
        <v>10651</v>
      </c>
      <c r="C6470" s="319" t="s">
        <v>9920</v>
      </c>
    </row>
    <row r="6471" spans="1:3" ht="14.25" customHeight="1" x14ac:dyDescent="0.25">
      <c r="A6471" s="319">
        <v>11571</v>
      </c>
      <c r="B6471" s="319" t="s">
        <v>6669</v>
      </c>
      <c r="C6471" s="319" t="s">
        <v>9092</v>
      </c>
    </row>
    <row r="6472" spans="1:3" ht="14.25" customHeight="1" x14ac:dyDescent="0.25">
      <c r="A6472" s="319">
        <v>11572</v>
      </c>
      <c r="B6472" s="319" t="s">
        <v>6670</v>
      </c>
      <c r="C6472" s="319" t="s">
        <v>9092</v>
      </c>
    </row>
    <row r="6473" spans="1:3" ht="14.25" customHeight="1" x14ac:dyDescent="0.25">
      <c r="A6473" s="319">
        <v>11573</v>
      </c>
      <c r="B6473" s="319" t="s">
        <v>10652</v>
      </c>
      <c r="C6473" s="319" t="s">
        <v>9920</v>
      </c>
    </row>
    <row r="6474" spans="1:3" ht="14.25" customHeight="1" x14ac:dyDescent="0.25">
      <c r="A6474" s="319">
        <v>11574</v>
      </c>
      <c r="B6474" s="319" t="s">
        <v>6249</v>
      </c>
      <c r="C6474" s="319" t="s">
        <v>9092</v>
      </c>
    </row>
    <row r="6475" spans="1:3" ht="14.25" customHeight="1" x14ac:dyDescent="0.25">
      <c r="A6475" s="319">
        <v>11575</v>
      </c>
      <c r="B6475" s="319" t="s">
        <v>10653</v>
      </c>
      <c r="C6475" s="319" t="s">
        <v>9920</v>
      </c>
    </row>
    <row r="6476" spans="1:3" ht="14.25" customHeight="1" x14ac:dyDescent="0.25">
      <c r="A6476" s="319">
        <v>11576</v>
      </c>
      <c r="B6476" s="319" t="s">
        <v>6671</v>
      </c>
      <c r="C6476" s="319" t="s">
        <v>9091</v>
      </c>
    </row>
    <row r="6477" spans="1:3" ht="14.25" customHeight="1" x14ac:dyDescent="0.25">
      <c r="A6477" s="319">
        <v>11577</v>
      </c>
      <c r="B6477" s="319" t="s">
        <v>3354</v>
      </c>
      <c r="C6477" s="319" t="s">
        <v>9090</v>
      </c>
    </row>
    <row r="6478" spans="1:3" ht="14.25" customHeight="1" x14ac:dyDescent="0.25">
      <c r="A6478" s="319">
        <v>11578</v>
      </c>
      <c r="B6478" s="319" t="s">
        <v>4493</v>
      </c>
      <c r="C6478" s="319" t="s">
        <v>9091</v>
      </c>
    </row>
    <row r="6479" spans="1:3" ht="14.25" customHeight="1" x14ac:dyDescent="0.25">
      <c r="A6479" s="319">
        <v>11579</v>
      </c>
      <c r="B6479" s="319" t="s">
        <v>4022</v>
      </c>
      <c r="C6479" s="319" t="s">
        <v>9090</v>
      </c>
    </row>
    <row r="6480" spans="1:3" ht="14.25" customHeight="1" x14ac:dyDescent="0.25">
      <c r="A6480" s="319">
        <v>11580</v>
      </c>
      <c r="B6480" s="319" t="s">
        <v>6672</v>
      </c>
      <c r="C6480" s="319" t="s">
        <v>9920</v>
      </c>
    </row>
    <row r="6481" spans="1:3" ht="14.25" customHeight="1" x14ac:dyDescent="0.25">
      <c r="A6481" s="319">
        <v>11581</v>
      </c>
      <c r="B6481" s="319" t="s">
        <v>6661</v>
      </c>
      <c r="C6481" s="319" t="s">
        <v>9090</v>
      </c>
    </row>
    <row r="6482" spans="1:3" ht="14.25" customHeight="1" x14ac:dyDescent="0.25">
      <c r="A6482" s="319">
        <v>11582</v>
      </c>
      <c r="B6482" s="319" t="s">
        <v>10654</v>
      </c>
      <c r="C6482" s="319" t="s">
        <v>9920</v>
      </c>
    </row>
    <row r="6483" spans="1:3" ht="14.25" customHeight="1" x14ac:dyDescent="0.25">
      <c r="A6483" s="319">
        <v>11583</v>
      </c>
      <c r="B6483" s="319" t="s">
        <v>10655</v>
      </c>
      <c r="C6483" s="319" t="s">
        <v>9920</v>
      </c>
    </row>
    <row r="6484" spans="1:3" ht="14.25" customHeight="1" x14ac:dyDescent="0.25">
      <c r="A6484" s="319">
        <v>11584</v>
      </c>
      <c r="B6484" s="319" t="s">
        <v>6673</v>
      </c>
      <c r="C6484" s="319" t="s">
        <v>9090</v>
      </c>
    </row>
    <row r="6485" spans="1:3" ht="14.25" customHeight="1" x14ac:dyDescent="0.25">
      <c r="A6485" s="319">
        <v>11585</v>
      </c>
      <c r="B6485" s="319" t="s">
        <v>10656</v>
      </c>
      <c r="C6485" s="319" t="s">
        <v>9920</v>
      </c>
    </row>
    <row r="6486" spans="1:3" ht="14.25" customHeight="1" x14ac:dyDescent="0.25">
      <c r="A6486" s="319">
        <v>11586</v>
      </c>
      <c r="B6486" s="319" t="s">
        <v>10657</v>
      </c>
      <c r="C6486" s="319" t="s">
        <v>9920</v>
      </c>
    </row>
    <row r="6487" spans="1:3" ht="14.25" customHeight="1" x14ac:dyDescent="0.25">
      <c r="A6487" s="319">
        <v>11587</v>
      </c>
      <c r="B6487" s="319" t="s">
        <v>3357</v>
      </c>
      <c r="C6487" s="319" t="s">
        <v>9090</v>
      </c>
    </row>
    <row r="6488" spans="1:3" ht="14.25" customHeight="1" x14ac:dyDescent="0.25">
      <c r="A6488" s="319">
        <v>11588</v>
      </c>
      <c r="B6488" s="319" t="s">
        <v>10658</v>
      </c>
      <c r="C6488" s="319" t="s">
        <v>9920</v>
      </c>
    </row>
    <row r="6489" spans="1:3" ht="14.25" customHeight="1" x14ac:dyDescent="0.25">
      <c r="A6489" s="319">
        <v>11589</v>
      </c>
      <c r="B6489" s="319" t="s">
        <v>10659</v>
      </c>
      <c r="C6489" s="319" t="s">
        <v>9920</v>
      </c>
    </row>
    <row r="6490" spans="1:3" ht="14.25" customHeight="1" x14ac:dyDescent="0.25">
      <c r="A6490" s="319">
        <v>11590</v>
      </c>
      <c r="B6490" s="319" t="s">
        <v>6674</v>
      </c>
      <c r="C6490" s="319" t="s">
        <v>9091</v>
      </c>
    </row>
    <row r="6491" spans="1:3" ht="14.25" customHeight="1" x14ac:dyDescent="0.25">
      <c r="A6491" s="319">
        <v>11591</v>
      </c>
      <c r="B6491" s="319" t="s">
        <v>6675</v>
      </c>
      <c r="C6491" s="319" t="s">
        <v>9092</v>
      </c>
    </row>
    <row r="6492" spans="1:3" ht="14.25" customHeight="1" x14ac:dyDescent="0.25">
      <c r="A6492" s="319">
        <v>11592</v>
      </c>
      <c r="B6492" s="319" t="s">
        <v>6676</v>
      </c>
      <c r="C6492" s="319" t="s">
        <v>9092</v>
      </c>
    </row>
    <row r="6493" spans="1:3" ht="14.25" customHeight="1" x14ac:dyDescent="0.25">
      <c r="A6493" s="319">
        <v>11593</v>
      </c>
      <c r="B6493" s="319" t="s">
        <v>3355</v>
      </c>
      <c r="C6493" s="319" t="s">
        <v>9081</v>
      </c>
    </row>
    <row r="6494" spans="1:3" ht="14.25" customHeight="1" x14ac:dyDescent="0.25">
      <c r="A6494" s="319">
        <v>11594</v>
      </c>
      <c r="B6494" s="319" t="s">
        <v>6677</v>
      </c>
      <c r="C6494" s="319" t="s">
        <v>9092</v>
      </c>
    </row>
    <row r="6495" spans="1:3" ht="14.25" customHeight="1" x14ac:dyDescent="0.25">
      <c r="A6495" s="319">
        <v>11595</v>
      </c>
      <c r="B6495" s="319" t="s">
        <v>10660</v>
      </c>
      <c r="C6495" s="319" t="s">
        <v>9920</v>
      </c>
    </row>
    <row r="6496" spans="1:3" ht="14.25" customHeight="1" x14ac:dyDescent="0.25">
      <c r="A6496" s="319">
        <v>11596</v>
      </c>
      <c r="B6496" s="319" t="s">
        <v>3644</v>
      </c>
      <c r="C6496" s="319" t="s">
        <v>9090</v>
      </c>
    </row>
    <row r="6497" spans="1:3" ht="14.25" customHeight="1" x14ac:dyDescent="0.25">
      <c r="A6497" s="319">
        <v>11597</v>
      </c>
      <c r="B6497" s="319" t="s">
        <v>2745</v>
      </c>
      <c r="C6497" s="319" t="s">
        <v>9090</v>
      </c>
    </row>
    <row r="6498" spans="1:3" ht="14.25" customHeight="1" x14ac:dyDescent="0.25">
      <c r="A6498" s="319">
        <v>11598</v>
      </c>
      <c r="B6498" s="319" t="s">
        <v>6678</v>
      </c>
      <c r="C6498" s="319" t="s">
        <v>9090</v>
      </c>
    </row>
    <row r="6499" spans="1:3" ht="14.25" customHeight="1" x14ac:dyDescent="0.25">
      <c r="A6499" s="319">
        <v>11599</v>
      </c>
      <c r="B6499" s="319" t="s">
        <v>825</v>
      </c>
      <c r="C6499" s="319" t="s">
        <v>9093</v>
      </c>
    </row>
    <row r="6500" spans="1:3" ht="14.25" customHeight="1" x14ac:dyDescent="0.25">
      <c r="A6500" s="319">
        <v>11600</v>
      </c>
      <c r="B6500" s="319" t="s">
        <v>10477</v>
      </c>
      <c r="C6500" s="319" t="s">
        <v>9920</v>
      </c>
    </row>
    <row r="6501" spans="1:3" ht="14.25" customHeight="1" x14ac:dyDescent="0.25">
      <c r="A6501" s="319">
        <v>11601</v>
      </c>
      <c r="B6501" s="319" t="s">
        <v>10661</v>
      </c>
      <c r="C6501" s="319" t="s">
        <v>9920</v>
      </c>
    </row>
    <row r="6502" spans="1:3" ht="14.25" customHeight="1" x14ac:dyDescent="0.25">
      <c r="A6502" s="319">
        <v>11602</v>
      </c>
      <c r="B6502" s="319" t="s">
        <v>3772</v>
      </c>
      <c r="C6502" s="319" t="s">
        <v>9091</v>
      </c>
    </row>
    <row r="6503" spans="1:3" ht="14.25" customHeight="1" x14ac:dyDescent="0.25">
      <c r="A6503" s="319">
        <v>11603</v>
      </c>
      <c r="B6503" s="319" t="s">
        <v>6679</v>
      </c>
      <c r="C6503" s="319" t="s">
        <v>9091</v>
      </c>
    </row>
    <row r="6504" spans="1:3" ht="14.25" customHeight="1" x14ac:dyDescent="0.25">
      <c r="A6504" s="319">
        <v>11604</v>
      </c>
      <c r="B6504" s="319" t="s">
        <v>4801</v>
      </c>
      <c r="C6504" s="319" t="s">
        <v>9092</v>
      </c>
    </row>
    <row r="6505" spans="1:3" ht="14.25" customHeight="1" x14ac:dyDescent="0.25">
      <c r="A6505" s="319">
        <v>11605</v>
      </c>
      <c r="B6505" s="319" t="s">
        <v>6680</v>
      </c>
      <c r="C6505" s="319" t="s">
        <v>9092</v>
      </c>
    </row>
    <row r="6506" spans="1:3" ht="14.25" customHeight="1" x14ac:dyDescent="0.25">
      <c r="A6506" s="319">
        <v>11606</v>
      </c>
      <c r="B6506" s="319" t="s">
        <v>6681</v>
      </c>
      <c r="C6506" s="319" t="s">
        <v>9091</v>
      </c>
    </row>
    <row r="6507" spans="1:3" ht="14.25" customHeight="1" x14ac:dyDescent="0.25">
      <c r="A6507" s="319">
        <v>11607</v>
      </c>
      <c r="B6507" s="319" t="s">
        <v>6682</v>
      </c>
      <c r="C6507" s="319" t="s">
        <v>9081</v>
      </c>
    </row>
    <row r="6508" spans="1:3" ht="14.25" customHeight="1" x14ac:dyDescent="0.25">
      <c r="A6508" s="319">
        <v>11608</v>
      </c>
      <c r="B6508" s="319" t="s">
        <v>6672</v>
      </c>
      <c r="C6508" s="319" t="s">
        <v>9092</v>
      </c>
    </row>
    <row r="6509" spans="1:3" ht="14.25" customHeight="1" x14ac:dyDescent="0.25">
      <c r="A6509" s="319">
        <v>11609</v>
      </c>
      <c r="B6509" s="319" t="s">
        <v>10145</v>
      </c>
      <c r="C6509" s="319" t="s">
        <v>9920</v>
      </c>
    </row>
    <row r="6510" spans="1:3" ht="14.25" customHeight="1" x14ac:dyDescent="0.25">
      <c r="A6510" s="319">
        <v>11610</v>
      </c>
      <c r="B6510" s="319" t="s">
        <v>6683</v>
      </c>
      <c r="C6510" s="319" t="s">
        <v>9091</v>
      </c>
    </row>
    <row r="6511" spans="1:3" ht="14.25" customHeight="1" x14ac:dyDescent="0.25">
      <c r="A6511" s="319">
        <v>11611</v>
      </c>
      <c r="B6511" s="319" t="s">
        <v>4993</v>
      </c>
      <c r="C6511" s="319" t="s">
        <v>9091</v>
      </c>
    </row>
    <row r="6512" spans="1:3" ht="14.25" customHeight="1" x14ac:dyDescent="0.25">
      <c r="A6512" s="319">
        <v>11612</v>
      </c>
      <c r="B6512" s="319" t="s">
        <v>6684</v>
      </c>
      <c r="C6512" s="319" t="s">
        <v>9092</v>
      </c>
    </row>
    <row r="6513" spans="1:3" ht="14.25" customHeight="1" x14ac:dyDescent="0.25">
      <c r="A6513" s="319">
        <v>11613</v>
      </c>
      <c r="B6513" s="319" t="s">
        <v>6685</v>
      </c>
      <c r="C6513" s="319" t="s">
        <v>9092</v>
      </c>
    </row>
    <row r="6514" spans="1:3" ht="14.25" customHeight="1" x14ac:dyDescent="0.25">
      <c r="A6514" s="319">
        <v>11614</v>
      </c>
      <c r="B6514" s="319" t="s">
        <v>6686</v>
      </c>
      <c r="C6514" s="319" t="s">
        <v>9092</v>
      </c>
    </row>
    <row r="6515" spans="1:3" ht="14.25" customHeight="1" x14ac:dyDescent="0.25">
      <c r="A6515" s="319">
        <v>11615</v>
      </c>
      <c r="B6515" s="319" t="s">
        <v>6687</v>
      </c>
      <c r="C6515" s="319" t="s">
        <v>9092</v>
      </c>
    </row>
    <row r="6516" spans="1:3" ht="14.25" customHeight="1" x14ac:dyDescent="0.25">
      <c r="A6516" s="319">
        <v>11616</v>
      </c>
      <c r="B6516" s="319" t="s">
        <v>6688</v>
      </c>
      <c r="C6516" s="319" t="s">
        <v>9092</v>
      </c>
    </row>
    <row r="6517" spans="1:3" ht="14.25" customHeight="1" x14ac:dyDescent="0.25">
      <c r="A6517" s="319">
        <v>11617</v>
      </c>
      <c r="B6517" s="319" t="s">
        <v>6689</v>
      </c>
      <c r="C6517" s="319" t="s">
        <v>9092</v>
      </c>
    </row>
    <row r="6518" spans="1:3" ht="14.25" customHeight="1" x14ac:dyDescent="0.25">
      <c r="A6518" s="319">
        <v>11618</v>
      </c>
      <c r="B6518" s="319" t="s">
        <v>10662</v>
      </c>
      <c r="C6518" s="319" t="s">
        <v>9920</v>
      </c>
    </row>
    <row r="6519" spans="1:3" ht="14.25" customHeight="1" x14ac:dyDescent="0.25">
      <c r="A6519" s="319">
        <v>11619</v>
      </c>
      <c r="B6519" s="319" t="s">
        <v>6690</v>
      </c>
      <c r="C6519" s="319" t="s">
        <v>9092</v>
      </c>
    </row>
    <row r="6520" spans="1:3" ht="14.25" customHeight="1" x14ac:dyDescent="0.25">
      <c r="A6520" s="319">
        <v>11620</v>
      </c>
      <c r="B6520" s="319" t="s">
        <v>10663</v>
      </c>
      <c r="C6520" s="319" t="s">
        <v>9920</v>
      </c>
    </row>
    <row r="6521" spans="1:3" ht="14.25" customHeight="1" x14ac:dyDescent="0.25">
      <c r="A6521" s="319">
        <v>11621</v>
      </c>
      <c r="B6521" s="319" t="s">
        <v>6691</v>
      </c>
      <c r="C6521" s="319" t="s">
        <v>9091</v>
      </c>
    </row>
    <row r="6522" spans="1:3" ht="14.25" customHeight="1" x14ac:dyDescent="0.25">
      <c r="A6522" s="319">
        <v>11622</v>
      </c>
      <c r="B6522" s="319" t="s">
        <v>10664</v>
      </c>
      <c r="C6522" s="319" t="s">
        <v>9920</v>
      </c>
    </row>
    <row r="6523" spans="1:3" ht="14.25" customHeight="1" x14ac:dyDescent="0.25">
      <c r="A6523" s="319">
        <v>11623</v>
      </c>
      <c r="B6523" s="319" t="s">
        <v>6692</v>
      </c>
      <c r="C6523" s="319" t="s">
        <v>9092</v>
      </c>
    </row>
    <row r="6524" spans="1:3" ht="14.25" customHeight="1" x14ac:dyDescent="0.25">
      <c r="A6524" s="319">
        <v>11624</v>
      </c>
      <c r="B6524" s="319" t="s">
        <v>6693</v>
      </c>
      <c r="C6524" s="319" t="s">
        <v>9092</v>
      </c>
    </row>
    <row r="6525" spans="1:3" ht="14.25" customHeight="1" x14ac:dyDescent="0.25">
      <c r="A6525" s="319">
        <v>11625</v>
      </c>
      <c r="B6525" s="319" t="s">
        <v>6694</v>
      </c>
      <c r="C6525" s="319" t="s">
        <v>9092</v>
      </c>
    </row>
    <row r="6526" spans="1:3" ht="14.25" customHeight="1" x14ac:dyDescent="0.25">
      <c r="A6526" s="319">
        <v>11626</v>
      </c>
      <c r="B6526" s="319" t="s">
        <v>5252</v>
      </c>
      <c r="C6526" s="319" t="s">
        <v>9920</v>
      </c>
    </row>
    <row r="6527" spans="1:3" ht="14.25" customHeight="1" x14ac:dyDescent="0.25">
      <c r="A6527" s="319">
        <v>11627</v>
      </c>
      <c r="B6527" s="319" t="s">
        <v>6695</v>
      </c>
      <c r="C6527" s="319" t="s">
        <v>9090</v>
      </c>
    </row>
    <row r="6528" spans="1:3" ht="14.25" customHeight="1" x14ac:dyDescent="0.25">
      <c r="A6528" s="319">
        <v>11628</v>
      </c>
      <c r="B6528" s="319" t="s">
        <v>6696</v>
      </c>
      <c r="C6528" s="319" t="s">
        <v>9092</v>
      </c>
    </row>
    <row r="6529" spans="1:3" ht="14.25" customHeight="1" x14ac:dyDescent="0.25">
      <c r="A6529" s="319">
        <v>11629</v>
      </c>
      <c r="B6529" s="319" t="s">
        <v>6697</v>
      </c>
      <c r="C6529" s="319" t="s">
        <v>9092</v>
      </c>
    </row>
    <row r="6530" spans="1:3" ht="14.25" customHeight="1" x14ac:dyDescent="0.25">
      <c r="A6530" s="319">
        <v>11630</v>
      </c>
      <c r="B6530" s="319" t="s">
        <v>9567</v>
      </c>
      <c r="C6530" s="319" t="s">
        <v>9092</v>
      </c>
    </row>
    <row r="6531" spans="1:3" ht="14.25" customHeight="1" x14ac:dyDescent="0.25">
      <c r="A6531" s="319">
        <v>11631</v>
      </c>
      <c r="B6531" s="319" t="s">
        <v>6698</v>
      </c>
      <c r="C6531" s="319" t="s">
        <v>9092</v>
      </c>
    </row>
    <row r="6532" spans="1:3" ht="14.25" customHeight="1" x14ac:dyDescent="0.25">
      <c r="A6532" s="319">
        <v>11632</v>
      </c>
      <c r="B6532" s="319" t="s">
        <v>6699</v>
      </c>
      <c r="C6532" s="319" t="s">
        <v>9092</v>
      </c>
    </row>
    <row r="6533" spans="1:3" ht="14.25" customHeight="1" x14ac:dyDescent="0.25">
      <c r="A6533" s="319">
        <v>11633</v>
      </c>
      <c r="B6533" s="319" t="s">
        <v>4282</v>
      </c>
      <c r="C6533" s="319" t="s">
        <v>9092</v>
      </c>
    </row>
    <row r="6534" spans="1:3" ht="14.25" customHeight="1" x14ac:dyDescent="0.25">
      <c r="A6534" s="319">
        <v>11634</v>
      </c>
      <c r="B6534" s="319" t="s">
        <v>6700</v>
      </c>
      <c r="C6534" s="319" t="s">
        <v>9092</v>
      </c>
    </row>
    <row r="6535" spans="1:3" ht="14.25" customHeight="1" x14ac:dyDescent="0.25">
      <c r="A6535" s="319">
        <v>11635</v>
      </c>
      <c r="B6535" s="319" t="s">
        <v>5164</v>
      </c>
      <c r="C6535" s="319" t="s">
        <v>9092</v>
      </c>
    </row>
    <row r="6536" spans="1:3" ht="14.25" customHeight="1" x14ac:dyDescent="0.25">
      <c r="A6536" s="319">
        <v>11636</v>
      </c>
      <c r="B6536" s="319" t="s">
        <v>6701</v>
      </c>
      <c r="C6536" s="319" t="s">
        <v>9092</v>
      </c>
    </row>
    <row r="6537" spans="1:3" ht="14.25" customHeight="1" x14ac:dyDescent="0.25">
      <c r="A6537" s="319">
        <v>11637</v>
      </c>
      <c r="B6537" s="319" t="s">
        <v>6702</v>
      </c>
      <c r="C6537" s="319" t="s">
        <v>9092</v>
      </c>
    </row>
    <row r="6538" spans="1:3" ht="14.25" customHeight="1" x14ac:dyDescent="0.25">
      <c r="A6538" s="319">
        <v>11638</v>
      </c>
      <c r="B6538" s="319" t="s">
        <v>6703</v>
      </c>
      <c r="C6538" s="319" t="s">
        <v>9092</v>
      </c>
    </row>
    <row r="6539" spans="1:3" ht="14.25" customHeight="1" x14ac:dyDescent="0.25">
      <c r="A6539" s="319">
        <v>11639</v>
      </c>
      <c r="B6539" s="319" t="s">
        <v>6704</v>
      </c>
      <c r="C6539" s="319" t="s">
        <v>9092</v>
      </c>
    </row>
    <row r="6540" spans="1:3" ht="14.25" customHeight="1" x14ac:dyDescent="0.25">
      <c r="A6540" s="319">
        <v>11640</v>
      </c>
      <c r="B6540" s="319" t="s">
        <v>6038</v>
      </c>
      <c r="C6540" s="319" t="s">
        <v>9092</v>
      </c>
    </row>
    <row r="6541" spans="1:3" ht="14.25" customHeight="1" x14ac:dyDescent="0.25">
      <c r="A6541" s="319">
        <v>11641</v>
      </c>
      <c r="B6541" s="319" t="s">
        <v>10665</v>
      </c>
      <c r="C6541" s="319" t="s">
        <v>9092</v>
      </c>
    </row>
    <row r="6542" spans="1:3" ht="14.25" customHeight="1" x14ac:dyDescent="0.25">
      <c r="A6542" s="319">
        <v>11642</v>
      </c>
      <c r="B6542" s="319" t="s">
        <v>10666</v>
      </c>
      <c r="C6542" s="319" t="s">
        <v>9920</v>
      </c>
    </row>
    <row r="6543" spans="1:3" ht="14.25" customHeight="1" x14ac:dyDescent="0.25">
      <c r="A6543" s="319">
        <v>11643</v>
      </c>
      <c r="B6543" s="319" t="s">
        <v>3520</v>
      </c>
      <c r="C6543" s="319" t="s">
        <v>9920</v>
      </c>
    </row>
    <row r="6544" spans="1:3" ht="14.25" customHeight="1" x14ac:dyDescent="0.25">
      <c r="A6544" s="319">
        <v>11644</v>
      </c>
      <c r="B6544" s="319" t="s">
        <v>10667</v>
      </c>
      <c r="C6544" s="319" t="s">
        <v>9920</v>
      </c>
    </row>
    <row r="6545" spans="1:3" ht="14.25" customHeight="1" x14ac:dyDescent="0.25">
      <c r="A6545" s="319">
        <v>11645</v>
      </c>
      <c r="B6545" s="319" t="s">
        <v>10668</v>
      </c>
      <c r="C6545" s="319" t="s">
        <v>9920</v>
      </c>
    </row>
    <row r="6546" spans="1:3" ht="14.25" customHeight="1" x14ac:dyDescent="0.25">
      <c r="A6546" s="319">
        <v>11646</v>
      </c>
      <c r="B6546" s="319" t="s">
        <v>6705</v>
      </c>
      <c r="C6546" s="319" t="s">
        <v>9092</v>
      </c>
    </row>
    <row r="6547" spans="1:3" ht="14.25" customHeight="1" x14ac:dyDescent="0.25">
      <c r="A6547" s="319">
        <v>11647</v>
      </c>
      <c r="B6547" s="319" t="s">
        <v>6706</v>
      </c>
      <c r="C6547" s="319" t="s">
        <v>9092</v>
      </c>
    </row>
    <row r="6548" spans="1:3" ht="14.25" customHeight="1" x14ac:dyDescent="0.25">
      <c r="A6548" s="319">
        <v>11648</v>
      </c>
      <c r="B6548" s="319" t="s">
        <v>6707</v>
      </c>
      <c r="C6548" s="319" t="s">
        <v>9092</v>
      </c>
    </row>
    <row r="6549" spans="1:3" ht="14.25" customHeight="1" x14ac:dyDescent="0.25">
      <c r="A6549" s="319">
        <v>11649</v>
      </c>
      <c r="B6549" s="319" t="s">
        <v>6708</v>
      </c>
      <c r="C6549" s="319" t="s">
        <v>9092</v>
      </c>
    </row>
    <row r="6550" spans="1:3" ht="14.25" customHeight="1" x14ac:dyDescent="0.25">
      <c r="A6550" s="319">
        <v>11650</v>
      </c>
      <c r="B6550" s="319" t="s">
        <v>3421</v>
      </c>
      <c r="C6550" s="319" t="s">
        <v>9081</v>
      </c>
    </row>
    <row r="6551" spans="1:3" ht="14.25" customHeight="1" x14ac:dyDescent="0.25">
      <c r="A6551" s="319">
        <v>11651</v>
      </c>
      <c r="B6551" s="319" t="s">
        <v>2311</v>
      </c>
      <c r="C6551" s="319" t="s">
        <v>9090</v>
      </c>
    </row>
    <row r="6552" spans="1:3" ht="14.25" customHeight="1" x14ac:dyDescent="0.25">
      <c r="A6552" s="319">
        <v>11652</v>
      </c>
      <c r="B6552" s="319" t="s">
        <v>6709</v>
      </c>
      <c r="C6552" s="319" t="s">
        <v>9084</v>
      </c>
    </row>
    <row r="6553" spans="1:3" ht="14.25" customHeight="1" x14ac:dyDescent="0.25">
      <c r="A6553" s="319">
        <v>11653</v>
      </c>
      <c r="B6553" s="319" t="s">
        <v>6104</v>
      </c>
      <c r="C6553" s="319" t="s">
        <v>9105</v>
      </c>
    </row>
    <row r="6554" spans="1:3" ht="14.25" customHeight="1" x14ac:dyDescent="0.25">
      <c r="A6554" s="319">
        <v>11654</v>
      </c>
      <c r="B6554" s="319" t="s">
        <v>10669</v>
      </c>
      <c r="C6554" s="319" t="s">
        <v>9920</v>
      </c>
    </row>
    <row r="6555" spans="1:3" ht="14.25" customHeight="1" x14ac:dyDescent="0.25">
      <c r="A6555" s="319">
        <v>11655</v>
      </c>
      <c r="B6555" s="319" t="s">
        <v>6710</v>
      </c>
      <c r="C6555" s="319" t="s">
        <v>9092</v>
      </c>
    </row>
    <row r="6556" spans="1:3" ht="14.25" customHeight="1" x14ac:dyDescent="0.25">
      <c r="A6556" s="319">
        <v>11656</v>
      </c>
      <c r="B6556" s="319" t="s">
        <v>6711</v>
      </c>
      <c r="C6556" s="319" t="s">
        <v>9092</v>
      </c>
    </row>
    <row r="6557" spans="1:3" ht="14.25" customHeight="1" x14ac:dyDescent="0.25">
      <c r="A6557" s="319">
        <v>11657</v>
      </c>
      <c r="B6557" s="319" t="s">
        <v>6059</v>
      </c>
      <c r="C6557" s="319" t="s">
        <v>9092</v>
      </c>
    </row>
    <row r="6558" spans="1:3" ht="14.25" customHeight="1" x14ac:dyDescent="0.25">
      <c r="A6558" s="319">
        <v>11658</v>
      </c>
      <c r="B6558" s="319" t="s">
        <v>6712</v>
      </c>
      <c r="C6558" s="319" t="s">
        <v>9092</v>
      </c>
    </row>
    <row r="6559" spans="1:3" ht="14.25" customHeight="1" x14ac:dyDescent="0.25">
      <c r="A6559" s="319">
        <v>11659</v>
      </c>
      <c r="B6559" s="319" t="s">
        <v>4282</v>
      </c>
      <c r="C6559" s="319" t="s">
        <v>9092</v>
      </c>
    </row>
    <row r="6560" spans="1:3" ht="14.25" customHeight="1" x14ac:dyDescent="0.25">
      <c r="A6560" s="319">
        <v>11660</v>
      </c>
      <c r="B6560" s="319" t="s">
        <v>6713</v>
      </c>
      <c r="C6560" s="319" t="s">
        <v>9091</v>
      </c>
    </row>
    <row r="6561" spans="1:3" ht="14.25" customHeight="1" x14ac:dyDescent="0.25">
      <c r="A6561" s="319">
        <v>11661</v>
      </c>
      <c r="B6561" s="319" t="s">
        <v>6448</v>
      </c>
      <c r="C6561" s="319" t="s">
        <v>9091</v>
      </c>
    </row>
    <row r="6562" spans="1:3" ht="14.25" customHeight="1" x14ac:dyDescent="0.25">
      <c r="A6562" s="319">
        <v>11662</v>
      </c>
      <c r="B6562" s="319" t="s">
        <v>3971</v>
      </c>
      <c r="C6562" s="319" t="s">
        <v>9092</v>
      </c>
    </row>
    <row r="6563" spans="1:3" ht="14.25" customHeight="1" x14ac:dyDescent="0.25">
      <c r="A6563" s="319">
        <v>11663</v>
      </c>
      <c r="B6563" s="319" t="s">
        <v>6714</v>
      </c>
      <c r="C6563" s="319" t="s">
        <v>9092</v>
      </c>
    </row>
    <row r="6564" spans="1:3" ht="14.25" customHeight="1" x14ac:dyDescent="0.25">
      <c r="A6564" s="319">
        <v>11664</v>
      </c>
      <c r="B6564" s="319" t="s">
        <v>10670</v>
      </c>
      <c r="C6564" s="319" t="s">
        <v>9920</v>
      </c>
    </row>
    <row r="6565" spans="1:3" ht="14.25" customHeight="1" x14ac:dyDescent="0.25">
      <c r="A6565" s="319">
        <v>11665</v>
      </c>
      <c r="B6565" s="319" t="s">
        <v>1118</v>
      </c>
      <c r="C6565" s="319" t="s">
        <v>9920</v>
      </c>
    </row>
    <row r="6566" spans="1:3" ht="14.25" customHeight="1" x14ac:dyDescent="0.25">
      <c r="A6566" s="319">
        <v>11666</v>
      </c>
      <c r="B6566" s="319" t="s">
        <v>10671</v>
      </c>
      <c r="C6566" s="319" t="s">
        <v>9920</v>
      </c>
    </row>
    <row r="6567" spans="1:3" ht="14.25" customHeight="1" x14ac:dyDescent="0.25">
      <c r="A6567" s="319">
        <v>11667</v>
      </c>
      <c r="B6567" s="319" t="s">
        <v>6715</v>
      </c>
      <c r="C6567" s="319" t="s">
        <v>9092</v>
      </c>
    </row>
    <row r="6568" spans="1:3" ht="14.25" customHeight="1" x14ac:dyDescent="0.25">
      <c r="A6568" s="319">
        <v>11668</v>
      </c>
      <c r="B6568" s="319" t="s">
        <v>6716</v>
      </c>
      <c r="C6568" s="319" t="s">
        <v>9092</v>
      </c>
    </row>
    <row r="6569" spans="1:3" ht="14.25" customHeight="1" x14ac:dyDescent="0.25">
      <c r="A6569" s="319">
        <v>11669</v>
      </c>
      <c r="B6569" s="319" t="s">
        <v>6717</v>
      </c>
      <c r="C6569" s="319" t="s">
        <v>9092</v>
      </c>
    </row>
    <row r="6570" spans="1:3" ht="14.25" customHeight="1" x14ac:dyDescent="0.25">
      <c r="A6570" s="319">
        <v>11670</v>
      </c>
      <c r="B6570" s="319" t="s">
        <v>6718</v>
      </c>
      <c r="C6570" s="319" t="s">
        <v>9092</v>
      </c>
    </row>
    <row r="6571" spans="1:3" ht="14.25" customHeight="1" x14ac:dyDescent="0.25">
      <c r="A6571" s="319">
        <v>11671</v>
      </c>
      <c r="B6571" s="319" t="s">
        <v>10672</v>
      </c>
      <c r="C6571" s="319" t="s">
        <v>9920</v>
      </c>
    </row>
    <row r="6572" spans="1:3" ht="14.25" customHeight="1" x14ac:dyDescent="0.25">
      <c r="A6572" s="319">
        <v>11672</v>
      </c>
      <c r="B6572" s="319" t="s">
        <v>6719</v>
      </c>
      <c r="C6572" s="319" t="s">
        <v>9090</v>
      </c>
    </row>
    <row r="6573" spans="1:3" ht="14.25" customHeight="1" x14ac:dyDescent="0.25">
      <c r="A6573" s="319">
        <v>11673</v>
      </c>
      <c r="B6573" s="319" t="s">
        <v>6720</v>
      </c>
      <c r="C6573" s="319" t="s">
        <v>9081</v>
      </c>
    </row>
    <row r="6574" spans="1:3" ht="14.25" customHeight="1" x14ac:dyDescent="0.25">
      <c r="A6574" s="319">
        <v>11674</v>
      </c>
      <c r="B6574" s="319" t="s">
        <v>6721</v>
      </c>
      <c r="C6574" s="319" t="s">
        <v>9092</v>
      </c>
    </row>
    <row r="6575" spans="1:3" ht="14.25" customHeight="1" x14ac:dyDescent="0.25">
      <c r="A6575" s="319">
        <v>11675</v>
      </c>
      <c r="B6575" s="319" t="s">
        <v>10673</v>
      </c>
      <c r="C6575" s="319" t="s">
        <v>9920</v>
      </c>
    </row>
    <row r="6576" spans="1:3" ht="14.25" customHeight="1" x14ac:dyDescent="0.25">
      <c r="A6576" s="319">
        <v>11676</v>
      </c>
      <c r="B6576" s="319" t="s">
        <v>6722</v>
      </c>
      <c r="C6576" s="319" t="s">
        <v>9092</v>
      </c>
    </row>
    <row r="6577" spans="1:3" ht="14.25" customHeight="1" x14ac:dyDescent="0.25">
      <c r="A6577" s="319">
        <v>11677</v>
      </c>
      <c r="B6577" s="319" t="s">
        <v>6723</v>
      </c>
      <c r="C6577" s="319" t="s">
        <v>9091</v>
      </c>
    </row>
    <row r="6578" spans="1:3" ht="14.25" customHeight="1" x14ac:dyDescent="0.25">
      <c r="A6578" s="319">
        <v>11678</v>
      </c>
      <c r="B6578" s="319" t="s">
        <v>6724</v>
      </c>
      <c r="C6578" s="319" t="s">
        <v>9092</v>
      </c>
    </row>
    <row r="6579" spans="1:3" ht="14.25" customHeight="1" x14ac:dyDescent="0.25">
      <c r="A6579" s="319">
        <v>11679</v>
      </c>
      <c r="B6579" s="319" t="s">
        <v>6725</v>
      </c>
      <c r="C6579" s="319" t="s">
        <v>9090</v>
      </c>
    </row>
    <row r="6580" spans="1:3" ht="14.25" customHeight="1" x14ac:dyDescent="0.25">
      <c r="A6580" s="319">
        <v>11680</v>
      </c>
      <c r="B6580" s="319" t="s">
        <v>10674</v>
      </c>
      <c r="C6580" s="319" t="s">
        <v>9920</v>
      </c>
    </row>
    <row r="6581" spans="1:3" ht="14.25" customHeight="1" x14ac:dyDescent="0.25">
      <c r="A6581" s="319">
        <v>11681</v>
      </c>
      <c r="B6581" s="319" t="s">
        <v>10675</v>
      </c>
      <c r="C6581" s="319" t="s">
        <v>9920</v>
      </c>
    </row>
    <row r="6582" spans="1:3" ht="14.25" customHeight="1" x14ac:dyDescent="0.25">
      <c r="A6582" s="319">
        <v>11682</v>
      </c>
      <c r="B6582" s="319" t="s">
        <v>6726</v>
      </c>
      <c r="C6582" s="319" t="s">
        <v>9092</v>
      </c>
    </row>
    <row r="6583" spans="1:3" ht="14.25" customHeight="1" x14ac:dyDescent="0.25">
      <c r="A6583" s="319">
        <v>11683</v>
      </c>
      <c r="B6583" s="319" t="s">
        <v>10676</v>
      </c>
      <c r="C6583" s="319" t="s">
        <v>9920</v>
      </c>
    </row>
    <row r="6584" spans="1:3" ht="14.25" customHeight="1" x14ac:dyDescent="0.25">
      <c r="A6584" s="319">
        <v>11684</v>
      </c>
      <c r="B6584" s="319" t="s">
        <v>6727</v>
      </c>
      <c r="C6584" s="319" t="s">
        <v>9090</v>
      </c>
    </row>
    <row r="6585" spans="1:3" ht="14.25" customHeight="1" x14ac:dyDescent="0.25">
      <c r="A6585" s="319">
        <v>11685</v>
      </c>
      <c r="B6585" s="319" t="s">
        <v>6728</v>
      </c>
      <c r="C6585" s="319" t="s">
        <v>9092</v>
      </c>
    </row>
    <row r="6586" spans="1:3" ht="14.25" customHeight="1" x14ac:dyDescent="0.25">
      <c r="A6586" s="319">
        <v>11686</v>
      </c>
      <c r="B6586" s="319" t="s">
        <v>6729</v>
      </c>
      <c r="C6586" s="319" t="s">
        <v>9084</v>
      </c>
    </row>
    <row r="6587" spans="1:3" ht="14.25" customHeight="1" x14ac:dyDescent="0.25">
      <c r="A6587" s="319">
        <v>11687</v>
      </c>
      <c r="B6587" s="319" t="s">
        <v>6730</v>
      </c>
      <c r="C6587" s="319" t="s">
        <v>9092</v>
      </c>
    </row>
    <row r="6588" spans="1:3" ht="14.25" customHeight="1" x14ac:dyDescent="0.25">
      <c r="A6588" s="319">
        <v>11688</v>
      </c>
      <c r="B6588" s="319" t="s">
        <v>10506</v>
      </c>
      <c r="C6588" s="319" t="s">
        <v>9920</v>
      </c>
    </row>
    <row r="6589" spans="1:3" ht="14.25" customHeight="1" x14ac:dyDescent="0.25">
      <c r="A6589" s="319">
        <v>11689</v>
      </c>
      <c r="B6589" s="319" t="s">
        <v>6223</v>
      </c>
      <c r="C6589" s="319" t="s">
        <v>9092</v>
      </c>
    </row>
    <row r="6590" spans="1:3" ht="14.25" customHeight="1" x14ac:dyDescent="0.25">
      <c r="A6590" s="319">
        <v>11690</v>
      </c>
      <c r="B6590" s="319" t="s">
        <v>4075</v>
      </c>
      <c r="C6590" s="319" t="s">
        <v>9092</v>
      </c>
    </row>
    <row r="6591" spans="1:3" ht="14.25" customHeight="1" x14ac:dyDescent="0.25">
      <c r="A6591" s="319">
        <v>11691</v>
      </c>
      <c r="B6591" s="319" t="s">
        <v>3617</v>
      </c>
      <c r="C6591" s="319" t="s">
        <v>9092</v>
      </c>
    </row>
    <row r="6592" spans="1:3" ht="14.25" customHeight="1" x14ac:dyDescent="0.25">
      <c r="A6592" s="319">
        <v>11692</v>
      </c>
      <c r="B6592" s="319" t="s">
        <v>6731</v>
      </c>
      <c r="C6592" s="319" t="s">
        <v>9092</v>
      </c>
    </row>
    <row r="6593" spans="1:3" ht="14.25" customHeight="1" x14ac:dyDescent="0.25">
      <c r="A6593" s="319">
        <v>11693</v>
      </c>
      <c r="B6593" s="319" t="s">
        <v>6699</v>
      </c>
      <c r="C6593" s="319" t="s">
        <v>9092</v>
      </c>
    </row>
    <row r="6594" spans="1:3" ht="14.25" customHeight="1" x14ac:dyDescent="0.25">
      <c r="A6594" s="319">
        <v>11694</v>
      </c>
      <c r="B6594" s="319" t="s">
        <v>10677</v>
      </c>
      <c r="C6594" s="319" t="s">
        <v>9920</v>
      </c>
    </row>
    <row r="6595" spans="1:3" ht="14.25" customHeight="1" x14ac:dyDescent="0.25">
      <c r="A6595" s="319">
        <v>11695</v>
      </c>
      <c r="B6595" s="319" t="s">
        <v>4140</v>
      </c>
      <c r="C6595" s="319" t="s">
        <v>9092</v>
      </c>
    </row>
    <row r="6596" spans="1:3" ht="14.25" customHeight="1" x14ac:dyDescent="0.25">
      <c r="A6596" s="319">
        <v>11696</v>
      </c>
      <c r="B6596" s="319" t="s">
        <v>4512</v>
      </c>
      <c r="C6596" s="319" t="s">
        <v>9092</v>
      </c>
    </row>
    <row r="6597" spans="1:3" ht="14.25" customHeight="1" x14ac:dyDescent="0.25">
      <c r="A6597" s="319">
        <v>11697</v>
      </c>
      <c r="B6597" s="319" t="s">
        <v>3481</v>
      </c>
      <c r="C6597" s="319" t="s">
        <v>9092</v>
      </c>
    </row>
    <row r="6598" spans="1:3" ht="14.25" customHeight="1" x14ac:dyDescent="0.25">
      <c r="A6598" s="319">
        <v>11698</v>
      </c>
      <c r="B6598" s="319" t="s">
        <v>6732</v>
      </c>
      <c r="C6598" s="319" t="s">
        <v>9091</v>
      </c>
    </row>
    <row r="6599" spans="1:3" ht="14.25" customHeight="1" x14ac:dyDescent="0.25">
      <c r="A6599" s="319">
        <v>11699</v>
      </c>
      <c r="B6599" s="319" t="s">
        <v>6733</v>
      </c>
      <c r="C6599" s="319" t="s">
        <v>9092</v>
      </c>
    </row>
    <row r="6600" spans="1:3" ht="14.25" customHeight="1" x14ac:dyDescent="0.25">
      <c r="A6600" s="319">
        <v>11700</v>
      </c>
      <c r="B6600" s="319" t="s">
        <v>6341</v>
      </c>
      <c r="C6600" s="319" t="s">
        <v>9920</v>
      </c>
    </row>
    <row r="6601" spans="1:3" ht="14.25" customHeight="1" x14ac:dyDescent="0.25">
      <c r="A6601" s="319">
        <v>11701</v>
      </c>
      <c r="B6601" s="319" t="s">
        <v>3357</v>
      </c>
      <c r="C6601" s="319" t="s">
        <v>9090</v>
      </c>
    </row>
    <row r="6602" spans="1:3" ht="14.25" customHeight="1" x14ac:dyDescent="0.25">
      <c r="A6602" s="319">
        <v>11702</v>
      </c>
      <c r="B6602" s="319" t="s">
        <v>827</v>
      </c>
      <c r="C6602" s="319" t="s">
        <v>9093</v>
      </c>
    </row>
    <row r="6603" spans="1:3" ht="14.25" customHeight="1" x14ac:dyDescent="0.25">
      <c r="A6603" s="319">
        <v>11703</v>
      </c>
      <c r="B6603" s="319" t="s">
        <v>6734</v>
      </c>
      <c r="C6603" s="319" t="s">
        <v>9087</v>
      </c>
    </row>
    <row r="6604" spans="1:3" ht="14.25" customHeight="1" x14ac:dyDescent="0.25">
      <c r="A6604" s="319">
        <v>11704</v>
      </c>
      <c r="B6604" s="319" t="s">
        <v>6735</v>
      </c>
      <c r="C6604" s="319" t="s">
        <v>9092</v>
      </c>
    </row>
    <row r="6605" spans="1:3" ht="14.25" customHeight="1" x14ac:dyDescent="0.25">
      <c r="A6605" s="319">
        <v>11705</v>
      </c>
      <c r="B6605" s="319" t="s">
        <v>6736</v>
      </c>
      <c r="C6605" s="319" t="s">
        <v>9092</v>
      </c>
    </row>
    <row r="6606" spans="1:3" ht="14.25" customHeight="1" x14ac:dyDescent="0.25">
      <c r="A6606" s="319">
        <v>11706</v>
      </c>
      <c r="B6606" s="319" t="s">
        <v>6737</v>
      </c>
      <c r="C6606" s="319" t="s">
        <v>9091</v>
      </c>
    </row>
    <row r="6607" spans="1:3" ht="14.25" customHeight="1" x14ac:dyDescent="0.25">
      <c r="A6607" s="319">
        <v>11707</v>
      </c>
      <c r="B6607" s="319" t="s">
        <v>6738</v>
      </c>
      <c r="C6607" s="319" t="s">
        <v>9920</v>
      </c>
    </row>
    <row r="6608" spans="1:3" ht="14.25" customHeight="1" x14ac:dyDescent="0.25">
      <c r="A6608" s="319">
        <v>11708</v>
      </c>
      <c r="B6608" s="319" t="s">
        <v>6739</v>
      </c>
      <c r="C6608" s="319" t="s">
        <v>9087</v>
      </c>
    </row>
    <row r="6609" spans="1:3" ht="14.25" customHeight="1" x14ac:dyDescent="0.25">
      <c r="A6609" s="319">
        <v>11709</v>
      </c>
      <c r="B6609" s="319" t="s">
        <v>6740</v>
      </c>
      <c r="C6609" s="319" t="s">
        <v>9092</v>
      </c>
    </row>
    <row r="6610" spans="1:3" ht="14.25" customHeight="1" x14ac:dyDescent="0.25">
      <c r="A6610" s="319">
        <v>11710</v>
      </c>
      <c r="B6610" s="319" t="s">
        <v>6741</v>
      </c>
      <c r="C6610" s="319" t="s">
        <v>9109</v>
      </c>
    </row>
    <row r="6611" spans="1:3" ht="14.25" customHeight="1" x14ac:dyDescent="0.25">
      <c r="A6611" s="319">
        <v>11711</v>
      </c>
      <c r="B6611" s="319" t="s">
        <v>6742</v>
      </c>
      <c r="C6611" s="319" t="s">
        <v>9092</v>
      </c>
    </row>
    <row r="6612" spans="1:3" ht="14.25" customHeight="1" x14ac:dyDescent="0.25">
      <c r="A6612" s="319">
        <v>11712</v>
      </c>
      <c r="B6612" s="319" t="s">
        <v>6743</v>
      </c>
      <c r="C6612" s="319" t="s">
        <v>9091</v>
      </c>
    </row>
    <row r="6613" spans="1:3" ht="14.25" customHeight="1" x14ac:dyDescent="0.25">
      <c r="A6613" s="319">
        <v>11713</v>
      </c>
      <c r="B6613" s="319" t="s">
        <v>6744</v>
      </c>
      <c r="C6613" s="319" t="s">
        <v>9092</v>
      </c>
    </row>
    <row r="6614" spans="1:3" ht="14.25" customHeight="1" x14ac:dyDescent="0.25">
      <c r="A6614" s="319">
        <v>11714</v>
      </c>
      <c r="B6614" s="319" t="s">
        <v>6199</v>
      </c>
      <c r="C6614" s="319" t="s">
        <v>9092</v>
      </c>
    </row>
    <row r="6615" spans="1:3" ht="14.25" customHeight="1" x14ac:dyDescent="0.25">
      <c r="A6615" s="319">
        <v>11715</v>
      </c>
      <c r="B6615" s="319" t="s">
        <v>6745</v>
      </c>
      <c r="C6615" s="319" t="s">
        <v>9092</v>
      </c>
    </row>
    <row r="6616" spans="1:3" ht="14.25" customHeight="1" x14ac:dyDescent="0.25">
      <c r="A6616" s="319">
        <v>11716</v>
      </c>
      <c r="B6616" s="319" t="s">
        <v>10678</v>
      </c>
      <c r="C6616" s="319" t="s">
        <v>9920</v>
      </c>
    </row>
    <row r="6617" spans="1:3" ht="14.25" customHeight="1" x14ac:dyDescent="0.25">
      <c r="A6617" s="319">
        <v>11717</v>
      </c>
      <c r="B6617" s="319" t="s">
        <v>10679</v>
      </c>
      <c r="C6617" s="319" t="s">
        <v>9920</v>
      </c>
    </row>
    <row r="6618" spans="1:3" ht="14.25" customHeight="1" x14ac:dyDescent="0.25">
      <c r="A6618" s="319">
        <v>11718</v>
      </c>
      <c r="B6618" s="319" t="s">
        <v>6746</v>
      </c>
      <c r="C6618" s="319" t="s">
        <v>9091</v>
      </c>
    </row>
    <row r="6619" spans="1:3" ht="14.25" customHeight="1" x14ac:dyDescent="0.25">
      <c r="A6619" s="319">
        <v>11719</v>
      </c>
      <c r="B6619" s="319" t="s">
        <v>4550</v>
      </c>
      <c r="C6619" s="319" t="s">
        <v>9092</v>
      </c>
    </row>
    <row r="6620" spans="1:3" ht="14.25" customHeight="1" x14ac:dyDescent="0.25">
      <c r="A6620" s="319">
        <v>11720</v>
      </c>
      <c r="B6620" s="319" t="s">
        <v>6185</v>
      </c>
      <c r="C6620" s="319" t="s">
        <v>9092</v>
      </c>
    </row>
    <row r="6621" spans="1:3" ht="14.25" customHeight="1" x14ac:dyDescent="0.25">
      <c r="A6621" s="319">
        <v>11721</v>
      </c>
      <c r="B6621" s="319" t="s">
        <v>6747</v>
      </c>
      <c r="C6621" s="319" t="s">
        <v>9092</v>
      </c>
    </row>
    <row r="6622" spans="1:3" ht="14.25" customHeight="1" x14ac:dyDescent="0.25">
      <c r="A6622" s="319">
        <v>11722</v>
      </c>
      <c r="B6622" s="319" t="s">
        <v>3471</v>
      </c>
      <c r="C6622" s="319" t="s">
        <v>9091</v>
      </c>
    </row>
    <row r="6623" spans="1:3" ht="14.25" customHeight="1" x14ac:dyDescent="0.25">
      <c r="A6623" s="319">
        <v>11723</v>
      </c>
      <c r="B6623" s="319" t="s">
        <v>6748</v>
      </c>
      <c r="C6623" s="319" t="s">
        <v>9092</v>
      </c>
    </row>
    <row r="6624" spans="1:3" ht="14.25" customHeight="1" x14ac:dyDescent="0.25">
      <c r="A6624" s="319">
        <v>11724</v>
      </c>
      <c r="B6624" s="319" t="s">
        <v>6749</v>
      </c>
      <c r="C6624" s="319" t="s">
        <v>9092</v>
      </c>
    </row>
    <row r="6625" spans="1:3" ht="14.25" customHeight="1" x14ac:dyDescent="0.25">
      <c r="A6625" s="319">
        <v>11725</v>
      </c>
      <c r="B6625" s="319" t="s">
        <v>6750</v>
      </c>
      <c r="C6625" s="319" t="s">
        <v>9091</v>
      </c>
    </row>
    <row r="6626" spans="1:3" ht="14.25" customHeight="1" x14ac:dyDescent="0.25">
      <c r="A6626" s="319">
        <v>11726</v>
      </c>
      <c r="B6626" s="319" t="s">
        <v>6751</v>
      </c>
      <c r="C6626" s="319" t="s">
        <v>9092</v>
      </c>
    </row>
    <row r="6627" spans="1:3" ht="14.25" customHeight="1" x14ac:dyDescent="0.25">
      <c r="A6627" s="319">
        <v>11727</v>
      </c>
      <c r="B6627" s="319" t="s">
        <v>10680</v>
      </c>
      <c r="C6627" s="319" t="s">
        <v>9920</v>
      </c>
    </row>
    <row r="6628" spans="1:3" ht="14.25" customHeight="1" x14ac:dyDescent="0.25">
      <c r="A6628" s="319">
        <v>11728</v>
      </c>
      <c r="B6628" s="319" t="s">
        <v>4338</v>
      </c>
      <c r="C6628" s="319" t="s">
        <v>9092</v>
      </c>
    </row>
    <row r="6629" spans="1:3" ht="14.25" customHeight="1" x14ac:dyDescent="0.25">
      <c r="A6629" s="319">
        <v>11729</v>
      </c>
      <c r="B6629" s="319" t="s">
        <v>6752</v>
      </c>
      <c r="C6629" s="319" t="s">
        <v>9092</v>
      </c>
    </row>
    <row r="6630" spans="1:3" ht="14.25" customHeight="1" x14ac:dyDescent="0.25">
      <c r="A6630" s="319">
        <v>11730</v>
      </c>
      <c r="B6630" s="319" t="s">
        <v>6753</v>
      </c>
      <c r="C6630" s="319" t="s">
        <v>9091</v>
      </c>
    </row>
    <row r="6631" spans="1:3" ht="14.25" customHeight="1" x14ac:dyDescent="0.25">
      <c r="A6631" s="319">
        <v>11731</v>
      </c>
      <c r="B6631" s="319" t="s">
        <v>6754</v>
      </c>
      <c r="C6631" s="319" t="s">
        <v>9092</v>
      </c>
    </row>
    <row r="6632" spans="1:3" ht="14.25" customHeight="1" x14ac:dyDescent="0.25">
      <c r="A6632" s="319">
        <v>11732</v>
      </c>
      <c r="B6632" s="319" t="s">
        <v>6755</v>
      </c>
      <c r="C6632" s="319" t="s">
        <v>9090</v>
      </c>
    </row>
    <row r="6633" spans="1:3" ht="14.25" customHeight="1" x14ac:dyDescent="0.25">
      <c r="A6633" s="319">
        <v>11733</v>
      </c>
      <c r="B6633" s="319" t="s">
        <v>6756</v>
      </c>
      <c r="C6633" s="319" t="s">
        <v>9090</v>
      </c>
    </row>
    <row r="6634" spans="1:3" ht="14.25" customHeight="1" x14ac:dyDescent="0.25">
      <c r="A6634" s="319">
        <v>11734</v>
      </c>
      <c r="B6634" s="319" t="s">
        <v>6687</v>
      </c>
      <c r="C6634" s="319" t="s">
        <v>9091</v>
      </c>
    </row>
    <row r="6635" spans="1:3" ht="14.25" customHeight="1" x14ac:dyDescent="0.25">
      <c r="A6635" s="319">
        <v>11735</v>
      </c>
      <c r="B6635" s="319" t="s">
        <v>4550</v>
      </c>
      <c r="C6635" s="319" t="s">
        <v>9092</v>
      </c>
    </row>
    <row r="6636" spans="1:3" ht="14.25" customHeight="1" x14ac:dyDescent="0.25">
      <c r="A6636" s="319">
        <v>11736</v>
      </c>
      <c r="B6636" s="319" t="s">
        <v>6757</v>
      </c>
      <c r="C6636" s="319" t="s">
        <v>9090</v>
      </c>
    </row>
    <row r="6637" spans="1:3" ht="14.25" customHeight="1" x14ac:dyDescent="0.25">
      <c r="A6637" s="319">
        <v>11737</v>
      </c>
      <c r="B6637" s="319" t="s">
        <v>6758</v>
      </c>
      <c r="C6637" s="319" t="s">
        <v>9092</v>
      </c>
    </row>
    <row r="6638" spans="1:3" ht="14.25" customHeight="1" x14ac:dyDescent="0.25">
      <c r="A6638" s="319">
        <v>11738</v>
      </c>
      <c r="B6638" s="319" t="s">
        <v>6759</v>
      </c>
      <c r="C6638" s="319" t="s">
        <v>9091</v>
      </c>
    </row>
    <row r="6639" spans="1:3" ht="14.25" customHeight="1" x14ac:dyDescent="0.25">
      <c r="A6639" s="319">
        <v>11739</v>
      </c>
      <c r="B6639" s="319" t="s">
        <v>5904</v>
      </c>
      <c r="C6639" s="319" t="s">
        <v>9090</v>
      </c>
    </row>
    <row r="6640" spans="1:3" ht="14.25" customHeight="1" x14ac:dyDescent="0.25">
      <c r="A6640" s="319">
        <v>11740</v>
      </c>
      <c r="B6640" s="319" t="s">
        <v>6760</v>
      </c>
      <c r="C6640" s="319" t="s">
        <v>9091</v>
      </c>
    </row>
    <row r="6641" spans="1:3" ht="14.25" customHeight="1" x14ac:dyDescent="0.25">
      <c r="A6641" s="319">
        <v>11741</v>
      </c>
      <c r="B6641" s="319" t="s">
        <v>6761</v>
      </c>
      <c r="C6641" s="319" t="s">
        <v>9092</v>
      </c>
    </row>
    <row r="6642" spans="1:3" ht="14.25" customHeight="1" x14ac:dyDescent="0.25">
      <c r="A6642" s="319">
        <v>11742</v>
      </c>
      <c r="B6642" s="319" t="s">
        <v>10681</v>
      </c>
      <c r="C6642" s="319" t="s">
        <v>9920</v>
      </c>
    </row>
    <row r="6643" spans="1:3" ht="14.25" customHeight="1" x14ac:dyDescent="0.25">
      <c r="A6643" s="319">
        <v>11743</v>
      </c>
      <c r="B6643" s="319" t="s">
        <v>6762</v>
      </c>
      <c r="C6643" s="319" t="s">
        <v>9087</v>
      </c>
    </row>
    <row r="6644" spans="1:3" ht="14.25" customHeight="1" x14ac:dyDescent="0.25">
      <c r="A6644" s="319">
        <v>11744</v>
      </c>
      <c r="B6644" s="319" t="s">
        <v>6763</v>
      </c>
      <c r="C6644" s="319" t="s">
        <v>9087</v>
      </c>
    </row>
    <row r="6645" spans="1:3" ht="14.25" customHeight="1" x14ac:dyDescent="0.25">
      <c r="A6645" s="319">
        <v>11745</v>
      </c>
      <c r="B6645" s="319" t="s">
        <v>6764</v>
      </c>
      <c r="C6645" s="319" t="s">
        <v>9087</v>
      </c>
    </row>
    <row r="6646" spans="1:3" ht="14.25" customHeight="1" x14ac:dyDescent="0.25">
      <c r="A6646" s="319">
        <v>11747</v>
      </c>
      <c r="B6646" s="319" t="s">
        <v>5846</v>
      </c>
      <c r="C6646" s="319" t="s">
        <v>9920</v>
      </c>
    </row>
    <row r="6647" spans="1:3" ht="14.25" customHeight="1" x14ac:dyDescent="0.25">
      <c r="A6647" s="319">
        <v>11748</v>
      </c>
      <c r="B6647" s="319" t="s">
        <v>5499</v>
      </c>
      <c r="C6647" s="319" t="s">
        <v>9092</v>
      </c>
    </row>
    <row r="6648" spans="1:3" ht="14.25" customHeight="1" x14ac:dyDescent="0.25">
      <c r="A6648" s="319">
        <v>11749</v>
      </c>
      <c r="B6648" s="319" t="s">
        <v>1767</v>
      </c>
      <c r="C6648" s="319" t="s">
        <v>9081</v>
      </c>
    </row>
    <row r="6649" spans="1:3" ht="14.25" customHeight="1" x14ac:dyDescent="0.25">
      <c r="A6649" s="319">
        <v>11750</v>
      </c>
      <c r="B6649" s="319" t="s">
        <v>10682</v>
      </c>
      <c r="C6649" s="319" t="s">
        <v>9920</v>
      </c>
    </row>
    <row r="6650" spans="1:3" ht="14.25" customHeight="1" x14ac:dyDescent="0.25">
      <c r="A6650" s="319">
        <v>11751</v>
      </c>
      <c r="B6650" s="319" t="s">
        <v>6766</v>
      </c>
      <c r="C6650" s="319" t="s">
        <v>9091</v>
      </c>
    </row>
    <row r="6651" spans="1:3" ht="14.25" customHeight="1" x14ac:dyDescent="0.25">
      <c r="A6651" s="319">
        <v>11752</v>
      </c>
      <c r="B6651" s="319" t="s">
        <v>10683</v>
      </c>
      <c r="C6651" s="319" t="s">
        <v>9920</v>
      </c>
    </row>
    <row r="6652" spans="1:3" ht="14.25" customHeight="1" x14ac:dyDescent="0.25">
      <c r="A6652" s="319">
        <v>11753</v>
      </c>
      <c r="B6652" s="319" t="s">
        <v>6767</v>
      </c>
      <c r="C6652" s="319" t="s">
        <v>9092</v>
      </c>
    </row>
    <row r="6653" spans="1:3" ht="14.25" customHeight="1" x14ac:dyDescent="0.25">
      <c r="A6653" s="319">
        <v>11754</v>
      </c>
      <c r="B6653" s="319" t="s">
        <v>6768</v>
      </c>
      <c r="C6653" s="319" t="s">
        <v>9090</v>
      </c>
    </row>
    <row r="6654" spans="1:3" ht="14.25" customHeight="1" x14ac:dyDescent="0.25">
      <c r="A6654" s="319">
        <v>11755</v>
      </c>
      <c r="B6654" s="319" t="s">
        <v>6720</v>
      </c>
      <c r="C6654" s="319" t="s">
        <v>9920</v>
      </c>
    </row>
    <row r="6655" spans="1:3" ht="14.25" customHeight="1" x14ac:dyDescent="0.25">
      <c r="A6655" s="319">
        <v>11756</v>
      </c>
      <c r="B6655" s="319" t="s">
        <v>6769</v>
      </c>
      <c r="C6655" s="319" t="s">
        <v>9092</v>
      </c>
    </row>
    <row r="6656" spans="1:3" ht="14.25" customHeight="1" x14ac:dyDescent="0.25">
      <c r="A6656" s="319">
        <v>11757</v>
      </c>
      <c r="B6656" s="319" t="s">
        <v>6770</v>
      </c>
      <c r="C6656" s="319" t="s">
        <v>9092</v>
      </c>
    </row>
    <row r="6657" spans="1:3" ht="14.25" customHeight="1" x14ac:dyDescent="0.25">
      <c r="A6657" s="319">
        <v>11758</v>
      </c>
      <c r="B6657" s="319" t="s">
        <v>2349</v>
      </c>
      <c r="C6657" s="319" t="s">
        <v>9092</v>
      </c>
    </row>
    <row r="6658" spans="1:3" ht="14.25" customHeight="1" x14ac:dyDescent="0.25">
      <c r="A6658" s="319">
        <v>11759</v>
      </c>
      <c r="B6658" s="319" t="s">
        <v>6771</v>
      </c>
      <c r="C6658" s="319" t="s">
        <v>9092</v>
      </c>
    </row>
    <row r="6659" spans="1:3" ht="14.25" customHeight="1" x14ac:dyDescent="0.25">
      <c r="A6659" s="319">
        <v>11760</v>
      </c>
      <c r="B6659" s="319" t="s">
        <v>10684</v>
      </c>
      <c r="C6659" s="319" t="s">
        <v>9920</v>
      </c>
    </row>
    <row r="6660" spans="1:3" ht="14.25" customHeight="1" x14ac:dyDescent="0.25">
      <c r="A6660" s="319">
        <v>11761</v>
      </c>
      <c r="B6660" s="319" t="s">
        <v>6772</v>
      </c>
      <c r="C6660" s="319" t="s">
        <v>9092</v>
      </c>
    </row>
    <row r="6661" spans="1:3" ht="14.25" customHeight="1" x14ac:dyDescent="0.25">
      <c r="A6661" s="319">
        <v>11762</v>
      </c>
      <c r="B6661" s="319" t="s">
        <v>6773</v>
      </c>
      <c r="C6661" s="319" t="s">
        <v>9092</v>
      </c>
    </row>
    <row r="6662" spans="1:3" ht="14.25" customHeight="1" x14ac:dyDescent="0.25">
      <c r="A6662" s="319">
        <v>11763</v>
      </c>
      <c r="B6662" s="319" t="s">
        <v>10685</v>
      </c>
      <c r="C6662" s="319" t="s">
        <v>9920</v>
      </c>
    </row>
    <row r="6663" spans="1:3" ht="14.25" customHeight="1" x14ac:dyDescent="0.25">
      <c r="A6663" s="319">
        <v>11764</v>
      </c>
      <c r="B6663" s="319" t="s">
        <v>6774</v>
      </c>
      <c r="C6663" s="319" t="s">
        <v>9081</v>
      </c>
    </row>
    <row r="6664" spans="1:3" ht="14.25" customHeight="1" x14ac:dyDescent="0.25">
      <c r="A6664" s="319">
        <v>11765</v>
      </c>
      <c r="B6664" s="319" t="s">
        <v>6775</v>
      </c>
      <c r="C6664" s="319" t="s">
        <v>9090</v>
      </c>
    </row>
    <row r="6665" spans="1:3" ht="14.25" customHeight="1" x14ac:dyDescent="0.25">
      <c r="A6665" s="319">
        <v>11766</v>
      </c>
      <c r="B6665" s="319" t="s">
        <v>6776</v>
      </c>
      <c r="C6665" s="319" t="s">
        <v>9090</v>
      </c>
    </row>
    <row r="6666" spans="1:3" ht="14.25" customHeight="1" x14ac:dyDescent="0.25">
      <c r="A6666" s="319">
        <v>11767</v>
      </c>
      <c r="B6666" s="319" t="s">
        <v>6777</v>
      </c>
      <c r="C6666" s="319" t="s">
        <v>9081</v>
      </c>
    </row>
    <row r="6667" spans="1:3" ht="14.25" customHeight="1" x14ac:dyDescent="0.25">
      <c r="A6667" s="319">
        <v>11768</v>
      </c>
      <c r="B6667" s="319" t="s">
        <v>6778</v>
      </c>
      <c r="C6667" s="319" t="s">
        <v>9092</v>
      </c>
    </row>
    <row r="6668" spans="1:3" ht="14.25" customHeight="1" x14ac:dyDescent="0.25">
      <c r="A6668" s="319">
        <v>11769</v>
      </c>
      <c r="B6668" s="319" t="s">
        <v>6779</v>
      </c>
      <c r="C6668" s="319" t="s">
        <v>9091</v>
      </c>
    </row>
    <row r="6669" spans="1:3" ht="14.25" customHeight="1" x14ac:dyDescent="0.25">
      <c r="A6669" s="319">
        <v>11770</v>
      </c>
      <c r="B6669" s="319" t="s">
        <v>10686</v>
      </c>
      <c r="C6669" s="319" t="s">
        <v>9920</v>
      </c>
    </row>
    <row r="6670" spans="1:3" ht="14.25" customHeight="1" x14ac:dyDescent="0.25">
      <c r="A6670" s="319">
        <v>11771</v>
      </c>
      <c r="B6670" s="319" t="s">
        <v>4064</v>
      </c>
      <c r="C6670" s="319" t="s">
        <v>9092</v>
      </c>
    </row>
    <row r="6671" spans="1:3" ht="14.25" customHeight="1" x14ac:dyDescent="0.25">
      <c r="A6671" s="319">
        <v>11772</v>
      </c>
      <c r="B6671" s="319" t="s">
        <v>6780</v>
      </c>
      <c r="C6671" s="319" t="s">
        <v>9092</v>
      </c>
    </row>
    <row r="6672" spans="1:3" ht="14.25" customHeight="1" x14ac:dyDescent="0.25">
      <c r="A6672" s="319">
        <v>11773</v>
      </c>
      <c r="B6672" s="319" t="s">
        <v>6729</v>
      </c>
      <c r="C6672" s="319" t="s">
        <v>9090</v>
      </c>
    </row>
    <row r="6673" spans="1:3" ht="14.25" customHeight="1" x14ac:dyDescent="0.25">
      <c r="A6673" s="319">
        <v>11774</v>
      </c>
      <c r="B6673" s="319" t="s">
        <v>6781</v>
      </c>
      <c r="C6673" s="319" t="s">
        <v>9092</v>
      </c>
    </row>
    <row r="6674" spans="1:3" ht="14.25" customHeight="1" x14ac:dyDescent="0.25">
      <c r="A6674" s="319">
        <v>11775</v>
      </c>
      <c r="B6674" s="319" t="s">
        <v>10687</v>
      </c>
      <c r="C6674" s="319" t="s">
        <v>9920</v>
      </c>
    </row>
    <row r="6675" spans="1:3" ht="14.25" customHeight="1" x14ac:dyDescent="0.25">
      <c r="A6675" s="319">
        <v>11776</v>
      </c>
      <c r="B6675" s="319" t="s">
        <v>10688</v>
      </c>
      <c r="C6675" s="319" t="s">
        <v>9920</v>
      </c>
    </row>
    <row r="6676" spans="1:3" ht="14.25" customHeight="1" x14ac:dyDescent="0.25">
      <c r="A6676" s="319">
        <v>11777</v>
      </c>
      <c r="B6676" s="319" t="s">
        <v>6782</v>
      </c>
      <c r="C6676" s="319" t="s">
        <v>9090</v>
      </c>
    </row>
    <row r="6677" spans="1:3" ht="14.25" customHeight="1" x14ac:dyDescent="0.25">
      <c r="A6677" s="319">
        <v>11778</v>
      </c>
      <c r="B6677" s="319" t="s">
        <v>6783</v>
      </c>
      <c r="C6677" s="319" t="s">
        <v>9092</v>
      </c>
    </row>
    <row r="6678" spans="1:3" ht="14.25" customHeight="1" x14ac:dyDescent="0.25">
      <c r="A6678" s="319">
        <v>11779</v>
      </c>
      <c r="B6678" s="319" t="s">
        <v>6784</v>
      </c>
      <c r="C6678" s="319" t="s">
        <v>9092</v>
      </c>
    </row>
    <row r="6679" spans="1:3" ht="14.25" customHeight="1" x14ac:dyDescent="0.25">
      <c r="A6679" s="319">
        <v>11780</v>
      </c>
      <c r="B6679" s="319" t="s">
        <v>6785</v>
      </c>
      <c r="C6679" s="319" t="s">
        <v>9091</v>
      </c>
    </row>
    <row r="6680" spans="1:3" ht="14.25" customHeight="1" x14ac:dyDescent="0.25">
      <c r="A6680" s="319">
        <v>11781</v>
      </c>
      <c r="B6680" s="319" t="s">
        <v>6786</v>
      </c>
      <c r="C6680" s="319" t="s">
        <v>9092</v>
      </c>
    </row>
    <row r="6681" spans="1:3" ht="14.25" customHeight="1" x14ac:dyDescent="0.25">
      <c r="A6681" s="319">
        <v>11782</v>
      </c>
      <c r="B6681" s="319" t="s">
        <v>6634</v>
      </c>
      <c r="C6681" s="319" t="s">
        <v>9091</v>
      </c>
    </row>
    <row r="6682" spans="1:3" ht="14.25" customHeight="1" x14ac:dyDescent="0.25">
      <c r="A6682" s="319">
        <v>11783</v>
      </c>
      <c r="B6682" s="319" t="s">
        <v>3531</v>
      </c>
      <c r="C6682" s="319" t="s">
        <v>9920</v>
      </c>
    </row>
    <row r="6683" spans="1:3" ht="14.25" customHeight="1" x14ac:dyDescent="0.25">
      <c r="A6683" s="319">
        <v>11784</v>
      </c>
      <c r="B6683" s="319" t="s">
        <v>10689</v>
      </c>
      <c r="C6683" s="319" t="s">
        <v>9920</v>
      </c>
    </row>
    <row r="6684" spans="1:3" ht="14.25" customHeight="1" x14ac:dyDescent="0.25">
      <c r="A6684" s="319">
        <v>11785</v>
      </c>
      <c r="B6684" s="319" t="s">
        <v>3357</v>
      </c>
      <c r="C6684" s="319" t="s">
        <v>9090</v>
      </c>
    </row>
    <row r="6685" spans="1:3" ht="14.25" customHeight="1" x14ac:dyDescent="0.25">
      <c r="A6685" s="319">
        <v>11786</v>
      </c>
      <c r="B6685" s="319" t="s">
        <v>5684</v>
      </c>
      <c r="C6685" s="319" t="s">
        <v>9092</v>
      </c>
    </row>
    <row r="6686" spans="1:3" ht="14.25" customHeight="1" x14ac:dyDescent="0.25">
      <c r="A6686" s="319">
        <v>11787</v>
      </c>
      <c r="B6686" s="319" t="s">
        <v>6787</v>
      </c>
      <c r="C6686" s="319" t="s">
        <v>9091</v>
      </c>
    </row>
    <row r="6687" spans="1:3" ht="14.25" customHeight="1" x14ac:dyDescent="0.25">
      <c r="A6687" s="319">
        <v>11788</v>
      </c>
      <c r="B6687" s="319" t="s">
        <v>6729</v>
      </c>
      <c r="C6687" s="319" t="s">
        <v>9920</v>
      </c>
    </row>
    <row r="6688" spans="1:3" ht="14.25" customHeight="1" x14ac:dyDescent="0.25">
      <c r="A6688" s="319">
        <v>11789</v>
      </c>
      <c r="B6688" s="319" t="s">
        <v>6788</v>
      </c>
      <c r="C6688" s="319" t="s">
        <v>9081</v>
      </c>
    </row>
    <row r="6689" spans="1:3" ht="14.25" customHeight="1" x14ac:dyDescent="0.25">
      <c r="A6689" s="319">
        <v>11790</v>
      </c>
      <c r="B6689" s="319" t="s">
        <v>3759</v>
      </c>
      <c r="C6689" s="319" t="s">
        <v>9081</v>
      </c>
    </row>
    <row r="6690" spans="1:3" ht="14.25" customHeight="1" x14ac:dyDescent="0.25">
      <c r="A6690" s="319">
        <v>11791</v>
      </c>
      <c r="B6690" s="319" t="s">
        <v>10690</v>
      </c>
      <c r="C6690" s="319" t="s">
        <v>9920</v>
      </c>
    </row>
    <row r="6691" spans="1:3" ht="14.25" customHeight="1" x14ac:dyDescent="0.25">
      <c r="A6691" s="319">
        <v>11792</v>
      </c>
      <c r="B6691" s="319" t="s">
        <v>5272</v>
      </c>
      <c r="C6691" s="319" t="s">
        <v>9091</v>
      </c>
    </row>
    <row r="6692" spans="1:3" ht="14.25" customHeight="1" x14ac:dyDescent="0.25">
      <c r="A6692" s="319">
        <v>11793</v>
      </c>
      <c r="B6692" s="319" t="s">
        <v>6789</v>
      </c>
      <c r="C6692" s="319" t="s">
        <v>9092</v>
      </c>
    </row>
    <row r="6693" spans="1:3" ht="14.25" customHeight="1" x14ac:dyDescent="0.25">
      <c r="A6693" s="319">
        <v>11794</v>
      </c>
      <c r="B6693" s="319" t="s">
        <v>4029</v>
      </c>
      <c r="C6693" s="319" t="s">
        <v>9920</v>
      </c>
    </row>
    <row r="6694" spans="1:3" ht="14.25" customHeight="1" x14ac:dyDescent="0.25">
      <c r="A6694" s="319">
        <v>11795</v>
      </c>
      <c r="B6694" s="319" t="s">
        <v>6790</v>
      </c>
      <c r="C6694" s="319" t="s">
        <v>9092</v>
      </c>
    </row>
    <row r="6695" spans="1:3" ht="14.25" customHeight="1" x14ac:dyDescent="0.25">
      <c r="A6695" s="319">
        <v>11796</v>
      </c>
      <c r="B6695" s="319" t="s">
        <v>828</v>
      </c>
      <c r="C6695" s="319" t="s">
        <v>9093</v>
      </c>
    </row>
    <row r="6696" spans="1:3" ht="14.25" customHeight="1" x14ac:dyDescent="0.25">
      <c r="A6696" s="319">
        <v>11797</v>
      </c>
      <c r="B6696" s="319" t="s">
        <v>10691</v>
      </c>
      <c r="C6696" s="319" t="s">
        <v>9920</v>
      </c>
    </row>
    <row r="6697" spans="1:3" ht="14.25" customHeight="1" x14ac:dyDescent="0.25">
      <c r="A6697" s="319">
        <v>11798</v>
      </c>
      <c r="B6697" s="319" t="s">
        <v>6791</v>
      </c>
      <c r="C6697" s="319" t="s">
        <v>9087</v>
      </c>
    </row>
    <row r="6698" spans="1:3" ht="14.25" customHeight="1" x14ac:dyDescent="0.25">
      <c r="A6698" s="319">
        <v>11799</v>
      </c>
      <c r="B6698" s="319" t="s">
        <v>6792</v>
      </c>
      <c r="C6698" s="319" t="s">
        <v>9092</v>
      </c>
    </row>
    <row r="6699" spans="1:3" ht="14.25" customHeight="1" x14ac:dyDescent="0.25">
      <c r="A6699" s="319">
        <v>11800</v>
      </c>
      <c r="B6699" s="319" t="s">
        <v>6793</v>
      </c>
      <c r="C6699" s="319" t="s">
        <v>9087</v>
      </c>
    </row>
    <row r="6700" spans="1:3" ht="14.25" customHeight="1" x14ac:dyDescent="0.25">
      <c r="A6700" s="319">
        <v>11801</v>
      </c>
      <c r="B6700" s="319" t="s">
        <v>6794</v>
      </c>
      <c r="C6700" s="319" t="s">
        <v>9091</v>
      </c>
    </row>
    <row r="6701" spans="1:3" ht="14.25" customHeight="1" x14ac:dyDescent="0.25">
      <c r="A6701" s="319">
        <v>11802</v>
      </c>
      <c r="B6701" s="319" t="s">
        <v>2329</v>
      </c>
      <c r="C6701" s="319" t="s">
        <v>9081</v>
      </c>
    </row>
    <row r="6702" spans="1:3" ht="14.25" customHeight="1" x14ac:dyDescent="0.25">
      <c r="A6702" s="319">
        <v>11803</v>
      </c>
      <c r="B6702" s="319" t="s">
        <v>3433</v>
      </c>
      <c r="C6702" s="319" t="s">
        <v>9091</v>
      </c>
    </row>
    <row r="6703" spans="1:3" ht="14.25" customHeight="1" x14ac:dyDescent="0.25">
      <c r="A6703" s="319">
        <v>11804</v>
      </c>
      <c r="B6703" s="319" t="s">
        <v>6795</v>
      </c>
      <c r="C6703" s="319" t="s">
        <v>9092</v>
      </c>
    </row>
    <row r="6704" spans="1:3" ht="14.25" customHeight="1" x14ac:dyDescent="0.25">
      <c r="A6704" s="319">
        <v>11805</v>
      </c>
      <c r="B6704" s="319" t="s">
        <v>10692</v>
      </c>
      <c r="C6704" s="319" t="s">
        <v>9920</v>
      </c>
    </row>
    <row r="6705" spans="1:3" ht="14.25" customHeight="1" x14ac:dyDescent="0.25">
      <c r="A6705" s="319">
        <v>11806</v>
      </c>
      <c r="B6705" s="319" t="s">
        <v>6796</v>
      </c>
      <c r="C6705" s="319" t="s">
        <v>9087</v>
      </c>
    </row>
    <row r="6706" spans="1:3" ht="14.25" customHeight="1" x14ac:dyDescent="0.25">
      <c r="A6706" s="319">
        <v>11807</v>
      </c>
      <c r="B6706" s="319" t="s">
        <v>6797</v>
      </c>
      <c r="C6706" s="319" t="s">
        <v>9091</v>
      </c>
    </row>
    <row r="6707" spans="1:3" ht="14.25" customHeight="1" x14ac:dyDescent="0.25">
      <c r="A6707" s="319">
        <v>11808</v>
      </c>
      <c r="B6707" s="319" t="s">
        <v>6798</v>
      </c>
      <c r="C6707" s="319" t="s">
        <v>9090</v>
      </c>
    </row>
    <row r="6708" spans="1:3" ht="14.25" customHeight="1" x14ac:dyDescent="0.25">
      <c r="A6708" s="319">
        <v>11809</v>
      </c>
      <c r="B6708" s="319" t="s">
        <v>6799</v>
      </c>
      <c r="C6708" s="319" t="s">
        <v>9092</v>
      </c>
    </row>
    <row r="6709" spans="1:3" ht="14.25" customHeight="1" x14ac:dyDescent="0.25">
      <c r="A6709" s="319">
        <v>11810</v>
      </c>
      <c r="B6709" s="319" t="s">
        <v>5034</v>
      </c>
      <c r="C6709" s="319" t="s">
        <v>9920</v>
      </c>
    </row>
    <row r="6710" spans="1:3" ht="14.25" customHeight="1" x14ac:dyDescent="0.25">
      <c r="A6710" s="319">
        <v>11811</v>
      </c>
      <c r="B6710" s="319" t="s">
        <v>6800</v>
      </c>
      <c r="C6710" s="319" t="s">
        <v>9092</v>
      </c>
    </row>
    <row r="6711" spans="1:3" ht="14.25" customHeight="1" x14ac:dyDescent="0.25">
      <c r="A6711" s="319">
        <v>11812</v>
      </c>
      <c r="B6711" s="319" t="s">
        <v>6731</v>
      </c>
      <c r="C6711" s="319" t="s">
        <v>9920</v>
      </c>
    </row>
    <row r="6712" spans="1:3" ht="14.25" customHeight="1" x14ac:dyDescent="0.25">
      <c r="A6712" s="319">
        <v>11813</v>
      </c>
      <c r="B6712" s="319" t="s">
        <v>6801</v>
      </c>
      <c r="C6712" s="319" t="s">
        <v>9090</v>
      </c>
    </row>
    <row r="6713" spans="1:3" ht="14.25" customHeight="1" x14ac:dyDescent="0.25">
      <c r="A6713" s="319">
        <v>11814</v>
      </c>
      <c r="B6713" s="319" t="s">
        <v>6802</v>
      </c>
      <c r="C6713" s="319" t="s">
        <v>9092</v>
      </c>
    </row>
    <row r="6714" spans="1:3" ht="14.25" customHeight="1" x14ac:dyDescent="0.25">
      <c r="A6714" s="319">
        <v>11815</v>
      </c>
      <c r="B6714" s="319" t="s">
        <v>6803</v>
      </c>
      <c r="C6714" s="319" t="s">
        <v>9090</v>
      </c>
    </row>
    <row r="6715" spans="1:3" ht="14.25" customHeight="1" x14ac:dyDescent="0.25">
      <c r="A6715" s="319">
        <v>11816</v>
      </c>
      <c r="B6715" s="319" t="s">
        <v>6804</v>
      </c>
      <c r="C6715" s="319" t="s">
        <v>9092</v>
      </c>
    </row>
    <row r="6716" spans="1:3" ht="14.25" customHeight="1" x14ac:dyDescent="0.25">
      <c r="A6716" s="319">
        <v>11817</v>
      </c>
      <c r="B6716" s="319" t="s">
        <v>6805</v>
      </c>
      <c r="C6716" s="319" t="s">
        <v>9084</v>
      </c>
    </row>
    <row r="6717" spans="1:3" ht="14.25" customHeight="1" x14ac:dyDescent="0.25">
      <c r="A6717" s="319">
        <v>11818</v>
      </c>
      <c r="B6717" s="319" t="s">
        <v>6806</v>
      </c>
      <c r="C6717" s="319" t="s">
        <v>9091</v>
      </c>
    </row>
    <row r="6718" spans="1:3" ht="14.25" customHeight="1" x14ac:dyDescent="0.25">
      <c r="A6718" s="319">
        <v>11819</v>
      </c>
      <c r="B6718" s="319" t="s">
        <v>3433</v>
      </c>
      <c r="C6718" s="319" t="s">
        <v>9091</v>
      </c>
    </row>
    <row r="6719" spans="1:3" ht="14.25" customHeight="1" x14ac:dyDescent="0.25">
      <c r="A6719" s="319">
        <v>11820</v>
      </c>
      <c r="B6719" s="319" t="s">
        <v>6807</v>
      </c>
      <c r="C6719" s="319" t="s">
        <v>9087</v>
      </c>
    </row>
    <row r="6720" spans="1:3" ht="14.25" customHeight="1" x14ac:dyDescent="0.25">
      <c r="A6720" s="319">
        <v>11821</v>
      </c>
      <c r="B6720" s="319" t="s">
        <v>6808</v>
      </c>
      <c r="C6720" s="319" t="s">
        <v>9092</v>
      </c>
    </row>
    <row r="6721" spans="1:3" ht="14.25" customHeight="1" x14ac:dyDescent="0.25">
      <c r="A6721" s="319">
        <v>11822</v>
      </c>
      <c r="B6721" s="319" t="s">
        <v>2494</v>
      </c>
      <c r="C6721" s="319" t="s">
        <v>9092</v>
      </c>
    </row>
    <row r="6722" spans="1:3" ht="14.25" customHeight="1" x14ac:dyDescent="0.25">
      <c r="A6722" s="319">
        <v>11823</v>
      </c>
      <c r="B6722" s="319" t="s">
        <v>10693</v>
      </c>
      <c r="C6722" s="319" t="s">
        <v>9920</v>
      </c>
    </row>
    <row r="6723" spans="1:3" ht="14.25" customHeight="1" x14ac:dyDescent="0.25">
      <c r="A6723" s="319">
        <v>11824</v>
      </c>
      <c r="B6723" s="319" t="s">
        <v>5185</v>
      </c>
      <c r="C6723" s="319" t="s">
        <v>9091</v>
      </c>
    </row>
    <row r="6724" spans="1:3" ht="14.25" customHeight="1" x14ac:dyDescent="0.25">
      <c r="A6724" s="319">
        <v>11825</v>
      </c>
      <c r="B6724" s="319" t="s">
        <v>6809</v>
      </c>
      <c r="C6724" s="319" t="s">
        <v>9091</v>
      </c>
    </row>
    <row r="6725" spans="1:3" ht="14.25" customHeight="1" x14ac:dyDescent="0.25">
      <c r="A6725" s="319">
        <v>11826</v>
      </c>
      <c r="B6725" s="319" t="s">
        <v>6810</v>
      </c>
      <c r="C6725" s="319" t="s">
        <v>9091</v>
      </c>
    </row>
    <row r="6726" spans="1:3" ht="14.25" customHeight="1" x14ac:dyDescent="0.25">
      <c r="A6726" s="319">
        <v>11827</v>
      </c>
      <c r="B6726" s="319" t="s">
        <v>6811</v>
      </c>
      <c r="C6726" s="319" t="s">
        <v>9091</v>
      </c>
    </row>
    <row r="6727" spans="1:3" ht="14.25" customHeight="1" x14ac:dyDescent="0.25">
      <c r="A6727" s="319">
        <v>11828</v>
      </c>
      <c r="B6727" s="319" t="s">
        <v>6812</v>
      </c>
      <c r="C6727" s="319" t="s">
        <v>9087</v>
      </c>
    </row>
    <row r="6728" spans="1:3" ht="14.25" customHeight="1" x14ac:dyDescent="0.25">
      <c r="A6728" s="319">
        <v>11829</v>
      </c>
      <c r="B6728" s="319" t="s">
        <v>6779</v>
      </c>
      <c r="C6728" s="319" t="s">
        <v>9091</v>
      </c>
    </row>
    <row r="6729" spans="1:3" ht="14.25" customHeight="1" x14ac:dyDescent="0.25">
      <c r="A6729" s="319">
        <v>11830</v>
      </c>
      <c r="B6729" s="319" t="s">
        <v>10694</v>
      </c>
      <c r="C6729" s="319" t="s">
        <v>9920</v>
      </c>
    </row>
    <row r="6730" spans="1:3" ht="14.25" customHeight="1" x14ac:dyDescent="0.25">
      <c r="A6730" s="319">
        <v>11831</v>
      </c>
      <c r="B6730" s="319" t="s">
        <v>6813</v>
      </c>
      <c r="C6730" s="319" t="s">
        <v>9092</v>
      </c>
    </row>
    <row r="6731" spans="1:3" ht="14.25" customHeight="1" x14ac:dyDescent="0.25">
      <c r="A6731" s="319">
        <v>11832</v>
      </c>
      <c r="B6731" s="319" t="s">
        <v>6720</v>
      </c>
      <c r="C6731" s="319" t="s">
        <v>9091</v>
      </c>
    </row>
    <row r="6732" spans="1:3" ht="14.25" customHeight="1" x14ac:dyDescent="0.25">
      <c r="A6732" s="319">
        <v>11833</v>
      </c>
      <c r="B6732" s="319" t="s">
        <v>6814</v>
      </c>
      <c r="C6732" s="319" t="s">
        <v>9081</v>
      </c>
    </row>
    <row r="6733" spans="1:3" ht="14.25" customHeight="1" x14ac:dyDescent="0.25">
      <c r="A6733" s="319">
        <v>11834</v>
      </c>
      <c r="B6733" s="319" t="s">
        <v>6815</v>
      </c>
      <c r="C6733" s="319" t="s">
        <v>9087</v>
      </c>
    </row>
    <row r="6734" spans="1:3" ht="14.25" customHeight="1" x14ac:dyDescent="0.25">
      <c r="A6734" s="319">
        <v>11835</v>
      </c>
      <c r="B6734" s="319" t="s">
        <v>6816</v>
      </c>
      <c r="C6734" s="319" t="s">
        <v>9092</v>
      </c>
    </row>
    <row r="6735" spans="1:3" ht="14.25" customHeight="1" x14ac:dyDescent="0.25">
      <c r="A6735" s="319">
        <v>11836</v>
      </c>
      <c r="B6735" s="319" t="s">
        <v>6817</v>
      </c>
      <c r="C6735" s="319" t="s">
        <v>9091</v>
      </c>
    </row>
    <row r="6736" spans="1:3" ht="14.25" customHeight="1" x14ac:dyDescent="0.25">
      <c r="A6736" s="319">
        <v>11837</v>
      </c>
      <c r="B6736" s="319" t="s">
        <v>6818</v>
      </c>
      <c r="C6736" s="319" t="s">
        <v>9092</v>
      </c>
    </row>
    <row r="6737" spans="1:3" ht="14.25" customHeight="1" x14ac:dyDescent="0.25">
      <c r="A6737" s="319">
        <v>11838</v>
      </c>
      <c r="B6737" s="319" t="s">
        <v>10695</v>
      </c>
      <c r="C6737" s="319" t="s">
        <v>9920</v>
      </c>
    </row>
    <row r="6738" spans="1:3" ht="14.25" customHeight="1" x14ac:dyDescent="0.25">
      <c r="A6738" s="319">
        <v>11839</v>
      </c>
      <c r="B6738" s="319" t="s">
        <v>10696</v>
      </c>
      <c r="C6738" s="319" t="s">
        <v>9920</v>
      </c>
    </row>
    <row r="6739" spans="1:3" ht="14.25" customHeight="1" x14ac:dyDescent="0.25">
      <c r="A6739" s="319">
        <v>11840</v>
      </c>
      <c r="B6739" s="319" t="s">
        <v>6819</v>
      </c>
      <c r="C6739" s="319" t="s">
        <v>9091</v>
      </c>
    </row>
    <row r="6740" spans="1:3" ht="14.25" customHeight="1" x14ac:dyDescent="0.25">
      <c r="A6740" s="319">
        <v>11841</v>
      </c>
      <c r="B6740" s="319" t="s">
        <v>3727</v>
      </c>
      <c r="C6740" s="319" t="s">
        <v>9920</v>
      </c>
    </row>
    <row r="6741" spans="1:3" ht="14.25" customHeight="1" x14ac:dyDescent="0.25">
      <c r="A6741" s="319">
        <v>11842</v>
      </c>
      <c r="B6741" s="319" t="s">
        <v>6668</v>
      </c>
      <c r="C6741" s="319" t="s">
        <v>9090</v>
      </c>
    </row>
    <row r="6742" spans="1:3" ht="14.25" customHeight="1" x14ac:dyDescent="0.25">
      <c r="A6742" s="319">
        <v>11843</v>
      </c>
      <c r="B6742" s="319" t="s">
        <v>6797</v>
      </c>
      <c r="C6742" s="319" t="s">
        <v>9091</v>
      </c>
    </row>
    <row r="6743" spans="1:3" ht="14.25" customHeight="1" x14ac:dyDescent="0.25">
      <c r="A6743" s="319">
        <v>11844</v>
      </c>
      <c r="B6743" s="319" t="s">
        <v>4039</v>
      </c>
      <c r="C6743" s="319" t="s">
        <v>9091</v>
      </c>
    </row>
    <row r="6744" spans="1:3" ht="14.25" customHeight="1" x14ac:dyDescent="0.25">
      <c r="A6744" s="319">
        <v>11845</v>
      </c>
      <c r="B6744" s="319" t="s">
        <v>6750</v>
      </c>
      <c r="C6744" s="319" t="s">
        <v>9091</v>
      </c>
    </row>
    <row r="6745" spans="1:3" ht="14.25" customHeight="1" x14ac:dyDescent="0.25">
      <c r="A6745" s="319">
        <v>11846</v>
      </c>
      <c r="B6745" s="319" t="s">
        <v>6820</v>
      </c>
      <c r="C6745" s="319" t="s">
        <v>9087</v>
      </c>
    </row>
    <row r="6746" spans="1:3" ht="14.25" customHeight="1" x14ac:dyDescent="0.25">
      <c r="A6746" s="319">
        <v>11847</v>
      </c>
      <c r="B6746" s="319" t="s">
        <v>6821</v>
      </c>
      <c r="C6746" s="319" t="s">
        <v>9090</v>
      </c>
    </row>
    <row r="6747" spans="1:3" ht="14.25" customHeight="1" x14ac:dyDescent="0.25">
      <c r="A6747" s="319">
        <v>11848</v>
      </c>
      <c r="B6747" s="319" t="s">
        <v>6822</v>
      </c>
      <c r="C6747" s="319" t="s">
        <v>9087</v>
      </c>
    </row>
    <row r="6748" spans="1:3" ht="14.25" customHeight="1" x14ac:dyDescent="0.25">
      <c r="A6748" s="319">
        <v>11849</v>
      </c>
      <c r="B6748" s="319" t="s">
        <v>6823</v>
      </c>
      <c r="C6748" s="319" t="s">
        <v>9087</v>
      </c>
    </row>
    <row r="6749" spans="1:3" ht="14.25" customHeight="1" x14ac:dyDescent="0.25">
      <c r="A6749" s="319">
        <v>11850</v>
      </c>
      <c r="B6749" s="319" t="s">
        <v>3360</v>
      </c>
      <c r="C6749" s="319" t="s">
        <v>9091</v>
      </c>
    </row>
    <row r="6750" spans="1:3" ht="14.25" customHeight="1" x14ac:dyDescent="0.25">
      <c r="A6750" s="319">
        <v>11851</v>
      </c>
      <c r="B6750" s="319" t="s">
        <v>6824</v>
      </c>
      <c r="C6750" s="319" t="s">
        <v>9090</v>
      </c>
    </row>
    <row r="6751" spans="1:3" ht="14.25" customHeight="1" x14ac:dyDescent="0.25">
      <c r="A6751" s="319">
        <v>11852</v>
      </c>
      <c r="B6751" s="319" t="s">
        <v>3044</v>
      </c>
      <c r="C6751" s="319" t="s">
        <v>9081</v>
      </c>
    </row>
    <row r="6752" spans="1:3" ht="14.25" customHeight="1" x14ac:dyDescent="0.25">
      <c r="A6752" s="319">
        <v>11853</v>
      </c>
      <c r="B6752" s="319" t="s">
        <v>6825</v>
      </c>
      <c r="C6752" s="319" t="s">
        <v>9091</v>
      </c>
    </row>
    <row r="6753" spans="1:3" ht="14.25" customHeight="1" x14ac:dyDescent="0.25">
      <c r="A6753" s="319">
        <v>11854</v>
      </c>
      <c r="B6753" s="319" t="s">
        <v>6634</v>
      </c>
      <c r="C6753" s="319" t="s">
        <v>9091</v>
      </c>
    </row>
    <row r="6754" spans="1:3" ht="14.25" customHeight="1" x14ac:dyDescent="0.25">
      <c r="A6754" s="319">
        <v>11855</v>
      </c>
      <c r="B6754" s="319" t="s">
        <v>5272</v>
      </c>
      <c r="C6754" s="319" t="s">
        <v>9091</v>
      </c>
    </row>
    <row r="6755" spans="1:3" ht="14.25" customHeight="1" x14ac:dyDescent="0.25">
      <c r="A6755" s="319">
        <v>11856</v>
      </c>
      <c r="B6755" s="319" t="s">
        <v>6826</v>
      </c>
      <c r="C6755" s="319" t="s">
        <v>9091</v>
      </c>
    </row>
    <row r="6756" spans="1:3" ht="14.25" customHeight="1" x14ac:dyDescent="0.25">
      <c r="A6756" s="319">
        <v>11857</v>
      </c>
      <c r="B6756" s="319" t="s">
        <v>6827</v>
      </c>
      <c r="C6756" s="319" t="s">
        <v>9087</v>
      </c>
    </row>
    <row r="6757" spans="1:3" ht="14.25" customHeight="1" x14ac:dyDescent="0.25">
      <c r="A6757" s="319">
        <v>11858</v>
      </c>
      <c r="B6757" s="319" t="s">
        <v>6828</v>
      </c>
      <c r="C6757" s="319" t="s">
        <v>9091</v>
      </c>
    </row>
    <row r="6758" spans="1:3" ht="14.25" customHeight="1" x14ac:dyDescent="0.25">
      <c r="A6758" s="319">
        <v>11859</v>
      </c>
      <c r="B6758" s="319" t="s">
        <v>6829</v>
      </c>
      <c r="C6758" s="319" t="s">
        <v>9092</v>
      </c>
    </row>
    <row r="6759" spans="1:3" ht="14.25" customHeight="1" x14ac:dyDescent="0.25">
      <c r="A6759" s="319">
        <v>11860</v>
      </c>
      <c r="B6759" s="319" t="s">
        <v>5855</v>
      </c>
      <c r="C6759" s="319" t="s">
        <v>9091</v>
      </c>
    </row>
    <row r="6760" spans="1:3" ht="14.25" customHeight="1" x14ac:dyDescent="0.25">
      <c r="A6760" s="319">
        <v>11861</v>
      </c>
      <c r="B6760" s="319" t="s">
        <v>5957</v>
      </c>
      <c r="C6760" s="319" t="s">
        <v>9087</v>
      </c>
    </row>
    <row r="6761" spans="1:3" ht="14.25" customHeight="1" x14ac:dyDescent="0.25">
      <c r="A6761" s="319">
        <v>11862</v>
      </c>
      <c r="B6761" s="319" t="s">
        <v>6830</v>
      </c>
      <c r="C6761" s="319" t="s">
        <v>9087</v>
      </c>
    </row>
    <row r="6762" spans="1:3" ht="14.25" customHeight="1" x14ac:dyDescent="0.25">
      <c r="A6762" s="319">
        <v>11863</v>
      </c>
      <c r="B6762" s="319" t="s">
        <v>4248</v>
      </c>
      <c r="C6762" s="319" t="s">
        <v>9091</v>
      </c>
    </row>
    <row r="6763" spans="1:3" ht="14.25" customHeight="1" x14ac:dyDescent="0.25">
      <c r="A6763" s="319">
        <v>11864</v>
      </c>
      <c r="B6763" s="319" t="s">
        <v>6522</v>
      </c>
      <c r="C6763" s="319" t="s">
        <v>9103</v>
      </c>
    </row>
    <row r="6764" spans="1:3" ht="14.25" customHeight="1" x14ac:dyDescent="0.25">
      <c r="A6764" s="319">
        <v>11865</v>
      </c>
      <c r="B6764" s="319" t="s">
        <v>6334</v>
      </c>
      <c r="C6764" s="319" t="s">
        <v>9091</v>
      </c>
    </row>
    <row r="6765" spans="1:3" ht="14.25" customHeight="1" x14ac:dyDescent="0.25">
      <c r="A6765" s="319">
        <v>11866</v>
      </c>
      <c r="B6765" s="319" t="s">
        <v>2549</v>
      </c>
      <c r="C6765" s="319" t="s">
        <v>9920</v>
      </c>
    </row>
    <row r="6766" spans="1:3" ht="14.25" customHeight="1" x14ac:dyDescent="0.25">
      <c r="A6766" s="319">
        <v>11867</v>
      </c>
      <c r="B6766" s="319" t="s">
        <v>6831</v>
      </c>
      <c r="C6766" s="319" t="s">
        <v>9081</v>
      </c>
    </row>
    <row r="6767" spans="1:3" ht="14.25" customHeight="1" x14ac:dyDescent="0.25">
      <c r="A6767" s="319">
        <v>11868</v>
      </c>
      <c r="B6767" s="319" t="s">
        <v>6832</v>
      </c>
      <c r="C6767" s="319" t="s">
        <v>9084</v>
      </c>
    </row>
    <row r="6768" spans="1:3" ht="14.25" customHeight="1" x14ac:dyDescent="0.25">
      <c r="A6768" s="319">
        <v>11869</v>
      </c>
      <c r="B6768" s="319" t="s">
        <v>6833</v>
      </c>
      <c r="C6768" s="319" t="s">
        <v>9087</v>
      </c>
    </row>
    <row r="6769" spans="1:3" ht="14.25" customHeight="1" x14ac:dyDescent="0.25">
      <c r="A6769" s="319">
        <v>11870</v>
      </c>
      <c r="B6769" s="319" t="s">
        <v>830</v>
      </c>
      <c r="C6769" s="319" t="s">
        <v>9093</v>
      </c>
    </row>
    <row r="6770" spans="1:3" ht="14.25" customHeight="1" x14ac:dyDescent="0.25">
      <c r="A6770" s="319">
        <v>11871</v>
      </c>
      <c r="B6770" s="319" t="s">
        <v>6361</v>
      </c>
      <c r="C6770" s="319" t="s">
        <v>9920</v>
      </c>
    </row>
    <row r="6771" spans="1:3" ht="14.25" customHeight="1" x14ac:dyDescent="0.25">
      <c r="A6771" s="319">
        <v>11872</v>
      </c>
      <c r="B6771" s="319" t="s">
        <v>9580</v>
      </c>
      <c r="C6771" s="319" t="s">
        <v>9090</v>
      </c>
    </row>
    <row r="6772" spans="1:3" ht="14.25" customHeight="1" x14ac:dyDescent="0.25">
      <c r="A6772" s="319">
        <v>11873</v>
      </c>
      <c r="B6772" s="319" t="s">
        <v>3783</v>
      </c>
      <c r="C6772" s="319" t="s">
        <v>9105</v>
      </c>
    </row>
    <row r="6773" spans="1:3" ht="14.25" customHeight="1" x14ac:dyDescent="0.25">
      <c r="A6773" s="319">
        <v>11874</v>
      </c>
      <c r="B6773" s="319" t="s">
        <v>6834</v>
      </c>
      <c r="C6773" s="319" t="s">
        <v>9092</v>
      </c>
    </row>
    <row r="6774" spans="1:3" ht="14.25" customHeight="1" x14ac:dyDescent="0.25">
      <c r="A6774" s="319">
        <v>11875</v>
      </c>
      <c r="B6774" s="319" t="s">
        <v>6835</v>
      </c>
      <c r="C6774" s="319" t="s">
        <v>9092</v>
      </c>
    </row>
    <row r="6775" spans="1:3" ht="14.25" customHeight="1" x14ac:dyDescent="0.25">
      <c r="A6775" s="319">
        <v>11876</v>
      </c>
      <c r="B6775" s="319" t="s">
        <v>6836</v>
      </c>
      <c r="C6775" s="319" t="s">
        <v>9090</v>
      </c>
    </row>
    <row r="6776" spans="1:3" ht="14.25" customHeight="1" x14ac:dyDescent="0.25">
      <c r="A6776" s="319">
        <v>11877</v>
      </c>
      <c r="B6776" s="319" t="s">
        <v>6837</v>
      </c>
      <c r="C6776" s="319" t="s">
        <v>9091</v>
      </c>
    </row>
    <row r="6777" spans="1:3" ht="14.25" customHeight="1" x14ac:dyDescent="0.25">
      <c r="A6777" s="319">
        <v>11878</v>
      </c>
      <c r="B6777" s="319" t="s">
        <v>6838</v>
      </c>
      <c r="C6777" s="319" t="s">
        <v>9091</v>
      </c>
    </row>
    <row r="6778" spans="1:3" ht="14.25" customHeight="1" x14ac:dyDescent="0.25">
      <c r="A6778" s="319">
        <v>11879</v>
      </c>
      <c r="B6778" s="319" t="s">
        <v>6839</v>
      </c>
      <c r="C6778" s="319" t="s">
        <v>9091</v>
      </c>
    </row>
    <row r="6779" spans="1:3" ht="14.25" customHeight="1" x14ac:dyDescent="0.25">
      <c r="A6779" s="319">
        <v>11880</v>
      </c>
      <c r="B6779" s="319" t="s">
        <v>6840</v>
      </c>
      <c r="C6779" s="319" t="s">
        <v>9092</v>
      </c>
    </row>
    <row r="6780" spans="1:3" ht="14.25" customHeight="1" x14ac:dyDescent="0.25">
      <c r="A6780" s="319">
        <v>11881</v>
      </c>
      <c r="B6780" s="319" t="s">
        <v>6786</v>
      </c>
      <c r="C6780" s="319" t="s">
        <v>9920</v>
      </c>
    </row>
    <row r="6781" spans="1:3" ht="14.25" customHeight="1" x14ac:dyDescent="0.25">
      <c r="A6781" s="319">
        <v>11882</v>
      </c>
      <c r="B6781" s="319" t="s">
        <v>6841</v>
      </c>
      <c r="C6781" s="319" t="s">
        <v>9092</v>
      </c>
    </row>
    <row r="6782" spans="1:3" ht="14.25" customHeight="1" x14ac:dyDescent="0.25">
      <c r="A6782" s="319">
        <v>11883</v>
      </c>
      <c r="B6782" s="319" t="s">
        <v>6449</v>
      </c>
      <c r="C6782" s="319" t="s">
        <v>9091</v>
      </c>
    </row>
    <row r="6783" spans="1:3" ht="14.25" customHeight="1" x14ac:dyDescent="0.25">
      <c r="A6783" s="319">
        <v>11884</v>
      </c>
      <c r="B6783" s="319" t="s">
        <v>6842</v>
      </c>
      <c r="C6783" s="319" t="s">
        <v>9092</v>
      </c>
    </row>
    <row r="6784" spans="1:3" ht="14.25" customHeight="1" x14ac:dyDescent="0.25">
      <c r="A6784" s="319">
        <v>11885</v>
      </c>
      <c r="B6784" s="319" t="s">
        <v>3354</v>
      </c>
      <c r="C6784" s="319" t="s">
        <v>9090</v>
      </c>
    </row>
    <row r="6785" spans="1:3" ht="14.25" customHeight="1" x14ac:dyDescent="0.25">
      <c r="A6785" s="319">
        <v>11886</v>
      </c>
      <c r="B6785" s="319" t="s">
        <v>10697</v>
      </c>
      <c r="C6785" s="319" t="s">
        <v>9920</v>
      </c>
    </row>
    <row r="6786" spans="1:3" ht="14.25" customHeight="1" x14ac:dyDescent="0.25">
      <c r="A6786" s="319">
        <v>11887</v>
      </c>
      <c r="B6786" s="319" t="s">
        <v>6313</v>
      </c>
      <c r="C6786" s="319" t="s">
        <v>9092</v>
      </c>
    </row>
    <row r="6787" spans="1:3" ht="14.25" customHeight="1" x14ac:dyDescent="0.25">
      <c r="A6787" s="319">
        <v>11888</v>
      </c>
      <c r="B6787" s="319" t="s">
        <v>6843</v>
      </c>
      <c r="C6787" s="319" t="s">
        <v>9092</v>
      </c>
    </row>
    <row r="6788" spans="1:3" ht="14.25" customHeight="1" x14ac:dyDescent="0.25">
      <c r="A6788" s="319">
        <v>11889</v>
      </c>
      <c r="B6788" s="319" t="s">
        <v>6844</v>
      </c>
      <c r="C6788" s="319" t="s">
        <v>9081</v>
      </c>
    </row>
    <row r="6789" spans="1:3" ht="14.25" customHeight="1" x14ac:dyDescent="0.25">
      <c r="A6789" s="319">
        <v>11890</v>
      </c>
      <c r="B6789" s="319" t="s">
        <v>10698</v>
      </c>
      <c r="C6789" s="319" t="s">
        <v>9920</v>
      </c>
    </row>
    <row r="6790" spans="1:3" ht="14.25" customHeight="1" x14ac:dyDescent="0.25">
      <c r="A6790" s="319">
        <v>11892</v>
      </c>
      <c r="B6790" s="319" t="s">
        <v>6845</v>
      </c>
      <c r="C6790" s="319" t="s">
        <v>9091</v>
      </c>
    </row>
    <row r="6791" spans="1:3" ht="14.25" customHeight="1" x14ac:dyDescent="0.25">
      <c r="A6791" s="319">
        <v>11893</v>
      </c>
      <c r="B6791" s="319" t="s">
        <v>6846</v>
      </c>
      <c r="C6791" s="319" t="s">
        <v>9092</v>
      </c>
    </row>
    <row r="6792" spans="1:3" ht="14.25" customHeight="1" x14ac:dyDescent="0.25">
      <c r="A6792" s="319">
        <v>11894</v>
      </c>
      <c r="B6792" s="319" t="s">
        <v>3462</v>
      </c>
      <c r="C6792" s="319" t="s">
        <v>9091</v>
      </c>
    </row>
    <row r="6793" spans="1:3" ht="14.25" customHeight="1" x14ac:dyDescent="0.25">
      <c r="A6793" s="319">
        <v>11895</v>
      </c>
      <c r="B6793" s="319" t="s">
        <v>6847</v>
      </c>
      <c r="C6793" s="319" t="s">
        <v>9091</v>
      </c>
    </row>
    <row r="6794" spans="1:3" ht="14.25" customHeight="1" x14ac:dyDescent="0.25">
      <c r="A6794" s="319">
        <v>11896</v>
      </c>
      <c r="B6794" s="319" t="s">
        <v>6848</v>
      </c>
      <c r="C6794" s="319" t="s">
        <v>9091</v>
      </c>
    </row>
    <row r="6795" spans="1:3" ht="14.25" customHeight="1" x14ac:dyDescent="0.25">
      <c r="A6795" s="319">
        <v>11897</v>
      </c>
      <c r="B6795" s="319" t="s">
        <v>6849</v>
      </c>
      <c r="C6795" s="319" t="s">
        <v>9081</v>
      </c>
    </row>
    <row r="6796" spans="1:3" ht="14.25" customHeight="1" x14ac:dyDescent="0.25">
      <c r="A6796" s="319">
        <v>11899</v>
      </c>
      <c r="B6796" s="319" t="s">
        <v>6850</v>
      </c>
      <c r="C6796" s="319" t="s">
        <v>9091</v>
      </c>
    </row>
    <row r="6797" spans="1:3" ht="14.25" customHeight="1" x14ac:dyDescent="0.25">
      <c r="A6797" s="319">
        <v>11900</v>
      </c>
      <c r="B6797" s="319" t="s">
        <v>6851</v>
      </c>
      <c r="C6797" s="319" t="s">
        <v>9087</v>
      </c>
    </row>
    <row r="6798" spans="1:3" ht="14.25" customHeight="1" x14ac:dyDescent="0.25">
      <c r="A6798" s="319">
        <v>11901</v>
      </c>
      <c r="B6798" s="319" t="s">
        <v>6852</v>
      </c>
      <c r="C6798" s="319" t="s">
        <v>9091</v>
      </c>
    </row>
    <row r="6799" spans="1:3" ht="14.25" customHeight="1" x14ac:dyDescent="0.25">
      <c r="A6799" s="319">
        <v>11902</v>
      </c>
      <c r="B6799" s="319" t="s">
        <v>6345</v>
      </c>
      <c r="C6799" s="319" t="s">
        <v>9091</v>
      </c>
    </row>
    <row r="6800" spans="1:3" ht="14.25" customHeight="1" x14ac:dyDescent="0.25">
      <c r="A6800" s="319">
        <v>11903</v>
      </c>
      <c r="B6800" s="319" t="s">
        <v>6853</v>
      </c>
      <c r="C6800" s="319" t="s">
        <v>9087</v>
      </c>
    </row>
    <row r="6801" spans="1:3" ht="14.25" customHeight="1" x14ac:dyDescent="0.25">
      <c r="A6801" s="319">
        <v>11904</v>
      </c>
      <c r="B6801" s="319" t="s">
        <v>6854</v>
      </c>
      <c r="C6801" s="319" t="s">
        <v>9091</v>
      </c>
    </row>
    <row r="6802" spans="1:3" ht="14.25" customHeight="1" x14ac:dyDescent="0.25">
      <c r="A6802" s="319">
        <v>11905</v>
      </c>
      <c r="B6802" s="319" t="s">
        <v>6855</v>
      </c>
      <c r="C6802" s="319" t="s">
        <v>9081</v>
      </c>
    </row>
    <row r="6803" spans="1:3" ht="14.25" customHeight="1" x14ac:dyDescent="0.25">
      <c r="A6803" s="319">
        <v>11906</v>
      </c>
      <c r="B6803" s="319" t="s">
        <v>6856</v>
      </c>
      <c r="C6803" s="319" t="s">
        <v>9091</v>
      </c>
    </row>
    <row r="6804" spans="1:3" ht="14.25" customHeight="1" x14ac:dyDescent="0.25">
      <c r="A6804" s="319">
        <v>11907</v>
      </c>
      <c r="B6804" s="319" t="s">
        <v>6857</v>
      </c>
      <c r="C6804" s="319" t="s">
        <v>9091</v>
      </c>
    </row>
    <row r="6805" spans="1:3" ht="14.25" customHeight="1" x14ac:dyDescent="0.25">
      <c r="A6805" s="319">
        <v>11908</v>
      </c>
      <c r="B6805" s="319" t="s">
        <v>6858</v>
      </c>
      <c r="C6805" s="319" t="s">
        <v>9092</v>
      </c>
    </row>
    <row r="6806" spans="1:3" ht="14.25" customHeight="1" x14ac:dyDescent="0.25">
      <c r="A6806" s="319">
        <v>11909</v>
      </c>
      <c r="B6806" s="319" t="s">
        <v>6859</v>
      </c>
      <c r="C6806" s="319" t="s">
        <v>9092</v>
      </c>
    </row>
    <row r="6807" spans="1:3" ht="14.25" customHeight="1" x14ac:dyDescent="0.25">
      <c r="A6807" s="319">
        <v>11910</v>
      </c>
      <c r="B6807" s="319" t="s">
        <v>6860</v>
      </c>
      <c r="C6807" s="319" t="s">
        <v>9091</v>
      </c>
    </row>
    <row r="6808" spans="1:3" ht="14.25" customHeight="1" x14ac:dyDescent="0.25">
      <c r="A6808" s="319">
        <v>11911</v>
      </c>
      <c r="B6808" s="319" t="s">
        <v>6449</v>
      </c>
      <c r="C6808" s="319" t="s">
        <v>9091</v>
      </c>
    </row>
    <row r="6809" spans="1:3" ht="14.25" customHeight="1" x14ac:dyDescent="0.25">
      <c r="A6809" s="319">
        <v>11912</v>
      </c>
      <c r="B6809" s="319" t="s">
        <v>6861</v>
      </c>
      <c r="C6809" s="319" t="s">
        <v>9092</v>
      </c>
    </row>
    <row r="6810" spans="1:3" ht="14.25" customHeight="1" x14ac:dyDescent="0.25">
      <c r="A6810" s="319">
        <v>11913</v>
      </c>
      <c r="B6810" s="319" t="s">
        <v>6862</v>
      </c>
      <c r="C6810" s="319" t="s">
        <v>9081</v>
      </c>
    </row>
    <row r="6811" spans="1:3" ht="14.25" customHeight="1" x14ac:dyDescent="0.25">
      <c r="A6811" s="319">
        <v>11914</v>
      </c>
      <c r="B6811" s="319" t="s">
        <v>6863</v>
      </c>
      <c r="C6811" s="319" t="s">
        <v>9092</v>
      </c>
    </row>
    <row r="6812" spans="1:3" ht="14.25" customHeight="1" x14ac:dyDescent="0.25">
      <c r="A6812" s="319">
        <v>11915</v>
      </c>
      <c r="B6812" s="319" t="s">
        <v>6864</v>
      </c>
      <c r="C6812" s="319" t="s">
        <v>9092</v>
      </c>
    </row>
    <row r="6813" spans="1:3" ht="14.25" customHeight="1" x14ac:dyDescent="0.25">
      <c r="A6813" s="319">
        <v>11916</v>
      </c>
      <c r="B6813" s="319" t="s">
        <v>6865</v>
      </c>
      <c r="C6813" s="319" t="s">
        <v>9087</v>
      </c>
    </row>
    <row r="6814" spans="1:3" ht="14.25" customHeight="1" x14ac:dyDescent="0.25">
      <c r="A6814" s="319">
        <v>11917</v>
      </c>
      <c r="B6814" s="319" t="s">
        <v>4039</v>
      </c>
      <c r="C6814" s="319" t="s">
        <v>9091</v>
      </c>
    </row>
    <row r="6815" spans="1:3" ht="14.25" customHeight="1" x14ac:dyDescent="0.25">
      <c r="A6815" s="319">
        <v>11918</v>
      </c>
      <c r="B6815" s="319" t="s">
        <v>6866</v>
      </c>
      <c r="C6815" s="319" t="s">
        <v>9087</v>
      </c>
    </row>
    <row r="6816" spans="1:3" ht="14.25" customHeight="1" x14ac:dyDescent="0.25">
      <c r="A6816" s="319">
        <v>11919</v>
      </c>
      <c r="B6816" s="319" t="s">
        <v>6737</v>
      </c>
      <c r="C6816" s="319" t="s">
        <v>9091</v>
      </c>
    </row>
    <row r="6817" spans="1:3" ht="14.25" customHeight="1" x14ac:dyDescent="0.25">
      <c r="A6817" s="319">
        <v>11920</v>
      </c>
      <c r="B6817" s="319" t="s">
        <v>6867</v>
      </c>
      <c r="C6817" s="319" t="s">
        <v>9087</v>
      </c>
    </row>
    <row r="6818" spans="1:3" ht="14.25" customHeight="1" x14ac:dyDescent="0.25">
      <c r="A6818" s="319">
        <v>11921</v>
      </c>
      <c r="B6818" s="319" t="s">
        <v>6868</v>
      </c>
      <c r="C6818" s="319" t="s">
        <v>9087</v>
      </c>
    </row>
    <row r="6819" spans="1:3" ht="14.25" customHeight="1" x14ac:dyDescent="0.25">
      <c r="A6819" s="319">
        <v>11922</v>
      </c>
      <c r="B6819" s="319" t="s">
        <v>6869</v>
      </c>
      <c r="C6819" s="319" t="s">
        <v>9090</v>
      </c>
    </row>
    <row r="6820" spans="1:3" ht="14.25" customHeight="1" x14ac:dyDescent="0.25">
      <c r="A6820" s="319">
        <v>11923</v>
      </c>
      <c r="B6820" s="319" t="s">
        <v>6870</v>
      </c>
      <c r="C6820" s="319" t="s">
        <v>9087</v>
      </c>
    </row>
    <row r="6821" spans="1:3" ht="14.25" customHeight="1" x14ac:dyDescent="0.25">
      <c r="A6821" s="319">
        <v>11924</v>
      </c>
      <c r="B6821" s="319" t="s">
        <v>4746</v>
      </c>
      <c r="C6821" s="319" t="s">
        <v>9920</v>
      </c>
    </row>
    <row r="6822" spans="1:3" ht="14.25" customHeight="1" x14ac:dyDescent="0.25">
      <c r="A6822" s="319">
        <v>11925</v>
      </c>
      <c r="B6822" s="319" t="s">
        <v>3357</v>
      </c>
      <c r="C6822" s="319" t="s">
        <v>9090</v>
      </c>
    </row>
    <row r="6823" spans="1:3" ht="14.25" customHeight="1" x14ac:dyDescent="0.25">
      <c r="A6823" s="319">
        <v>11926</v>
      </c>
      <c r="B6823" s="319" t="s">
        <v>6871</v>
      </c>
      <c r="C6823" s="319" t="s">
        <v>9091</v>
      </c>
    </row>
    <row r="6824" spans="1:3" ht="14.25" customHeight="1" x14ac:dyDescent="0.25">
      <c r="A6824" s="319">
        <v>11927</v>
      </c>
      <c r="B6824" s="319" t="s">
        <v>6872</v>
      </c>
      <c r="C6824" s="319" t="s">
        <v>9091</v>
      </c>
    </row>
    <row r="6825" spans="1:3" ht="14.25" customHeight="1" x14ac:dyDescent="0.25">
      <c r="A6825" s="319">
        <v>11928</v>
      </c>
      <c r="B6825" s="319" t="s">
        <v>832</v>
      </c>
      <c r="C6825" s="319" t="s">
        <v>9093</v>
      </c>
    </row>
    <row r="6826" spans="1:3" ht="14.25" customHeight="1" x14ac:dyDescent="0.25">
      <c r="A6826" s="319">
        <v>11929</v>
      </c>
      <c r="B6826" s="319" t="s">
        <v>6873</v>
      </c>
      <c r="C6826" s="319" t="s">
        <v>9091</v>
      </c>
    </row>
    <row r="6827" spans="1:3" ht="14.25" customHeight="1" x14ac:dyDescent="0.25">
      <c r="A6827" s="319">
        <v>11930</v>
      </c>
      <c r="B6827" s="319" t="s">
        <v>6874</v>
      </c>
      <c r="C6827" s="319" t="s">
        <v>9092</v>
      </c>
    </row>
    <row r="6828" spans="1:3" ht="14.25" customHeight="1" x14ac:dyDescent="0.25">
      <c r="A6828" s="319">
        <v>11931</v>
      </c>
      <c r="B6828" s="319" t="s">
        <v>6875</v>
      </c>
      <c r="C6828" s="319" t="s">
        <v>9091</v>
      </c>
    </row>
    <row r="6829" spans="1:3" ht="14.25" customHeight="1" x14ac:dyDescent="0.25">
      <c r="A6829" s="319">
        <v>11932</v>
      </c>
      <c r="B6829" s="319" t="s">
        <v>3910</v>
      </c>
      <c r="C6829" s="319" t="s">
        <v>9091</v>
      </c>
    </row>
    <row r="6830" spans="1:3" ht="14.25" customHeight="1" x14ac:dyDescent="0.25">
      <c r="A6830" s="319">
        <v>11933</v>
      </c>
      <c r="B6830" s="319" t="s">
        <v>6876</v>
      </c>
      <c r="C6830" s="319" t="s">
        <v>9087</v>
      </c>
    </row>
    <row r="6831" spans="1:3" ht="14.25" customHeight="1" x14ac:dyDescent="0.25">
      <c r="A6831" s="319">
        <v>11934</v>
      </c>
      <c r="B6831" s="319" t="s">
        <v>6877</v>
      </c>
      <c r="C6831" s="319" t="s">
        <v>9092</v>
      </c>
    </row>
    <row r="6832" spans="1:3" ht="14.25" customHeight="1" x14ac:dyDescent="0.25">
      <c r="A6832" s="319">
        <v>11935</v>
      </c>
      <c r="B6832" s="319" t="s">
        <v>10699</v>
      </c>
      <c r="C6832" s="319" t="s">
        <v>9920</v>
      </c>
    </row>
    <row r="6833" spans="1:3" ht="14.25" customHeight="1" x14ac:dyDescent="0.25">
      <c r="A6833" s="319">
        <v>11936</v>
      </c>
      <c r="B6833" s="319" t="s">
        <v>6878</v>
      </c>
      <c r="C6833" s="319" t="s">
        <v>9087</v>
      </c>
    </row>
    <row r="6834" spans="1:3" ht="14.25" customHeight="1" x14ac:dyDescent="0.25">
      <c r="A6834" s="319">
        <v>11937</v>
      </c>
      <c r="B6834" s="319" t="s">
        <v>834</v>
      </c>
      <c r="C6834" s="319" t="s">
        <v>9093</v>
      </c>
    </row>
    <row r="6835" spans="1:3" ht="14.25" customHeight="1" x14ac:dyDescent="0.25">
      <c r="A6835" s="319">
        <v>11938</v>
      </c>
      <c r="B6835" s="319" t="s">
        <v>6879</v>
      </c>
      <c r="C6835" s="319" t="s">
        <v>9092</v>
      </c>
    </row>
    <row r="6836" spans="1:3" ht="14.25" customHeight="1" x14ac:dyDescent="0.25">
      <c r="A6836" s="319">
        <v>11939</v>
      </c>
      <c r="B6836" s="319" t="s">
        <v>6880</v>
      </c>
      <c r="C6836" s="319" t="s">
        <v>9092</v>
      </c>
    </row>
    <row r="6837" spans="1:3" ht="14.25" customHeight="1" x14ac:dyDescent="0.25">
      <c r="A6837" s="319">
        <v>11940</v>
      </c>
      <c r="B6837" s="319" t="s">
        <v>6881</v>
      </c>
      <c r="C6837" s="319" t="s">
        <v>9091</v>
      </c>
    </row>
    <row r="6838" spans="1:3" ht="14.25" customHeight="1" x14ac:dyDescent="0.25">
      <c r="A6838" s="319">
        <v>11941</v>
      </c>
      <c r="B6838" s="319" t="s">
        <v>6882</v>
      </c>
      <c r="C6838" s="319" t="s">
        <v>9087</v>
      </c>
    </row>
    <row r="6839" spans="1:3" ht="14.25" customHeight="1" x14ac:dyDescent="0.25">
      <c r="A6839" s="319">
        <v>11942</v>
      </c>
      <c r="B6839" s="319" t="s">
        <v>6883</v>
      </c>
      <c r="C6839" s="319" t="s">
        <v>9092</v>
      </c>
    </row>
    <row r="6840" spans="1:3" ht="14.25" customHeight="1" x14ac:dyDescent="0.25">
      <c r="A6840" s="319">
        <v>11943</v>
      </c>
      <c r="B6840" s="319" t="s">
        <v>6884</v>
      </c>
      <c r="C6840" s="319" t="s">
        <v>9081</v>
      </c>
    </row>
    <row r="6841" spans="1:3" ht="14.25" customHeight="1" x14ac:dyDescent="0.25">
      <c r="A6841" s="319">
        <v>11944</v>
      </c>
      <c r="B6841" s="319" t="s">
        <v>6885</v>
      </c>
      <c r="C6841" s="319" t="s">
        <v>9092</v>
      </c>
    </row>
    <row r="6842" spans="1:3" ht="14.25" customHeight="1" x14ac:dyDescent="0.25">
      <c r="A6842" s="319">
        <v>11945</v>
      </c>
      <c r="B6842" s="319" t="s">
        <v>6886</v>
      </c>
      <c r="C6842" s="319" t="s">
        <v>9087</v>
      </c>
    </row>
    <row r="6843" spans="1:3" ht="14.25" customHeight="1" x14ac:dyDescent="0.25">
      <c r="A6843" s="319">
        <v>11946</v>
      </c>
      <c r="B6843" s="319" t="s">
        <v>6887</v>
      </c>
      <c r="C6843" s="319" t="s">
        <v>9087</v>
      </c>
    </row>
    <row r="6844" spans="1:3" ht="14.25" customHeight="1" x14ac:dyDescent="0.25">
      <c r="A6844" s="319">
        <v>11947</v>
      </c>
      <c r="B6844" s="319" t="s">
        <v>3201</v>
      </c>
      <c r="C6844" s="319" t="s">
        <v>9087</v>
      </c>
    </row>
    <row r="6845" spans="1:3" ht="14.25" customHeight="1" x14ac:dyDescent="0.25">
      <c r="A6845" s="319">
        <v>11948</v>
      </c>
      <c r="B6845" s="319" t="s">
        <v>6888</v>
      </c>
      <c r="C6845" s="319" t="s">
        <v>9087</v>
      </c>
    </row>
    <row r="6846" spans="1:3" ht="14.25" customHeight="1" x14ac:dyDescent="0.25">
      <c r="A6846" s="319">
        <v>11949</v>
      </c>
      <c r="B6846" s="319" t="s">
        <v>6889</v>
      </c>
      <c r="C6846" s="319" t="s">
        <v>9081</v>
      </c>
    </row>
    <row r="6847" spans="1:3" ht="14.25" customHeight="1" x14ac:dyDescent="0.25">
      <c r="A6847" s="319">
        <v>11950</v>
      </c>
      <c r="B6847" s="319" t="s">
        <v>6890</v>
      </c>
      <c r="C6847" s="319" t="s">
        <v>9092</v>
      </c>
    </row>
    <row r="6848" spans="1:3" ht="14.25" customHeight="1" x14ac:dyDescent="0.25">
      <c r="A6848" s="319">
        <v>11951</v>
      </c>
      <c r="B6848" s="319" t="s">
        <v>6891</v>
      </c>
      <c r="C6848" s="319" t="s">
        <v>9092</v>
      </c>
    </row>
    <row r="6849" spans="1:3" ht="14.25" customHeight="1" x14ac:dyDescent="0.25">
      <c r="A6849" s="319">
        <v>11952</v>
      </c>
      <c r="B6849" s="319" t="s">
        <v>6892</v>
      </c>
      <c r="C6849" s="319" t="s">
        <v>9081</v>
      </c>
    </row>
    <row r="6850" spans="1:3" ht="14.25" customHeight="1" x14ac:dyDescent="0.25">
      <c r="A6850" s="319">
        <v>11953</v>
      </c>
      <c r="B6850" s="319" t="s">
        <v>6893</v>
      </c>
      <c r="C6850" s="319" t="s">
        <v>9091</v>
      </c>
    </row>
    <row r="6851" spans="1:3" ht="14.25" customHeight="1" x14ac:dyDescent="0.25">
      <c r="A6851" s="319">
        <v>11954</v>
      </c>
      <c r="B6851" s="319" t="s">
        <v>6730</v>
      </c>
      <c r="C6851" s="319" t="s">
        <v>9920</v>
      </c>
    </row>
    <row r="6852" spans="1:3" ht="14.25" customHeight="1" x14ac:dyDescent="0.25">
      <c r="A6852" s="319">
        <v>11955</v>
      </c>
      <c r="B6852" s="319" t="s">
        <v>6894</v>
      </c>
      <c r="C6852" s="319" t="s">
        <v>9081</v>
      </c>
    </row>
    <row r="6853" spans="1:3" ht="14.25" customHeight="1" x14ac:dyDescent="0.25">
      <c r="A6853" s="319">
        <v>11956</v>
      </c>
      <c r="B6853" s="319" t="s">
        <v>3363</v>
      </c>
      <c r="C6853" s="319" t="s">
        <v>9091</v>
      </c>
    </row>
    <row r="6854" spans="1:3" ht="14.25" customHeight="1" x14ac:dyDescent="0.25">
      <c r="A6854" s="319">
        <v>11957</v>
      </c>
      <c r="B6854" s="319" t="s">
        <v>6895</v>
      </c>
      <c r="C6854" s="319" t="s">
        <v>9092</v>
      </c>
    </row>
    <row r="6855" spans="1:3" ht="14.25" customHeight="1" x14ac:dyDescent="0.25">
      <c r="A6855" s="319">
        <v>11958</v>
      </c>
      <c r="B6855" s="319" t="s">
        <v>10700</v>
      </c>
      <c r="C6855" s="319" t="s">
        <v>9920</v>
      </c>
    </row>
    <row r="6856" spans="1:3" ht="14.25" customHeight="1" x14ac:dyDescent="0.25">
      <c r="A6856" s="319">
        <v>11959</v>
      </c>
      <c r="B6856" s="319" t="s">
        <v>6341</v>
      </c>
      <c r="C6856" s="319" t="s">
        <v>9092</v>
      </c>
    </row>
    <row r="6857" spans="1:3" ht="14.25" customHeight="1" x14ac:dyDescent="0.25">
      <c r="A6857" s="319">
        <v>11960</v>
      </c>
      <c r="B6857" s="319" t="s">
        <v>3354</v>
      </c>
      <c r="C6857" s="319" t="s">
        <v>9090</v>
      </c>
    </row>
    <row r="6858" spans="1:3" ht="14.25" customHeight="1" x14ac:dyDescent="0.25">
      <c r="A6858" s="319">
        <v>11961</v>
      </c>
      <c r="B6858" s="319" t="s">
        <v>6896</v>
      </c>
      <c r="C6858" s="319" t="s">
        <v>9092</v>
      </c>
    </row>
    <row r="6859" spans="1:3" ht="14.25" customHeight="1" x14ac:dyDescent="0.25">
      <c r="A6859" s="319">
        <v>11962</v>
      </c>
      <c r="B6859" s="319" t="s">
        <v>10701</v>
      </c>
      <c r="C6859" s="319" t="s">
        <v>9920</v>
      </c>
    </row>
    <row r="6860" spans="1:3" ht="14.25" customHeight="1" x14ac:dyDescent="0.25">
      <c r="A6860" s="319">
        <v>11963</v>
      </c>
      <c r="B6860" s="319" t="s">
        <v>6897</v>
      </c>
      <c r="C6860" s="319" t="s">
        <v>9091</v>
      </c>
    </row>
    <row r="6861" spans="1:3" ht="14.25" customHeight="1" x14ac:dyDescent="0.25">
      <c r="A6861" s="319">
        <v>11964</v>
      </c>
      <c r="B6861" s="319" t="s">
        <v>6898</v>
      </c>
      <c r="C6861" s="319" t="s">
        <v>9092</v>
      </c>
    </row>
    <row r="6862" spans="1:3" ht="14.25" customHeight="1" x14ac:dyDescent="0.25">
      <c r="A6862" s="319">
        <v>11965</v>
      </c>
      <c r="B6862" s="319" t="s">
        <v>6899</v>
      </c>
      <c r="C6862" s="319" t="s">
        <v>9090</v>
      </c>
    </row>
    <row r="6863" spans="1:3" ht="14.25" customHeight="1" x14ac:dyDescent="0.25">
      <c r="A6863" s="319">
        <v>11966</v>
      </c>
      <c r="B6863" s="319" t="s">
        <v>4112</v>
      </c>
      <c r="C6863" s="319" t="s">
        <v>9091</v>
      </c>
    </row>
    <row r="6864" spans="1:3" ht="14.25" customHeight="1" x14ac:dyDescent="0.25">
      <c r="A6864" s="319">
        <v>11967</v>
      </c>
      <c r="B6864" s="319" t="s">
        <v>4440</v>
      </c>
      <c r="C6864" s="319" t="s">
        <v>9087</v>
      </c>
    </row>
    <row r="6865" spans="1:3" ht="14.25" customHeight="1" x14ac:dyDescent="0.25">
      <c r="A6865" s="319">
        <v>11968</v>
      </c>
      <c r="B6865" s="319" t="s">
        <v>6900</v>
      </c>
      <c r="C6865" s="319" t="s">
        <v>9105</v>
      </c>
    </row>
    <row r="6866" spans="1:3" ht="14.25" customHeight="1" x14ac:dyDescent="0.25">
      <c r="A6866" s="319">
        <v>11969</v>
      </c>
      <c r="B6866" s="319" t="s">
        <v>6901</v>
      </c>
      <c r="C6866" s="319" t="s">
        <v>9081</v>
      </c>
    </row>
    <row r="6867" spans="1:3" ht="14.25" customHeight="1" x14ac:dyDescent="0.25">
      <c r="A6867" s="319">
        <v>11970</v>
      </c>
      <c r="B6867" s="319" t="s">
        <v>6750</v>
      </c>
      <c r="C6867" s="319" t="s">
        <v>9091</v>
      </c>
    </row>
    <row r="6868" spans="1:3" ht="14.25" customHeight="1" x14ac:dyDescent="0.25">
      <c r="A6868" s="319">
        <v>11971</v>
      </c>
      <c r="B6868" s="319" t="s">
        <v>6209</v>
      </c>
      <c r="C6868" s="319" t="s">
        <v>9091</v>
      </c>
    </row>
    <row r="6869" spans="1:3" ht="14.25" customHeight="1" x14ac:dyDescent="0.25">
      <c r="A6869" s="319">
        <v>11972</v>
      </c>
      <c r="B6869" s="319" t="s">
        <v>4331</v>
      </c>
      <c r="C6869" s="319" t="s">
        <v>9091</v>
      </c>
    </row>
    <row r="6870" spans="1:3" ht="14.25" customHeight="1" x14ac:dyDescent="0.25">
      <c r="A6870" s="319">
        <v>11973</v>
      </c>
      <c r="B6870" s="319" t="s">
        <v>6902</v>
      </c>
      <c r="C6870" s="319" t="s">
        <v>9091</v>
      </c>
    </row>
    <row r="6871" spans="1:3" ht="14.25" customHeight="1" x14ac:dyDescent="0.25">
      <c r="A6871" s="319">
        <v>11974</v>
      </c>
      <c r="B6871" s="319" t="s">
        <v>6903</v>
      </c>
      <c r="C6871" s="319" t="s">
        <v>9091</v>
      </c>
    </row>
    <row r="6872" spans="1:3" ht="14.25" customHeight="1" x14ac:dyDescent="0.25">
      <c r="A6872" s="319">
        <v>11975</v>
      </c>
      <c r="B6872" s="319" t="s">
        <v>6904</v>
      </c>
      <c r="C6872" s="319" t="s">
        <v>9087</v>
      </c>
    </row>
    <row r="6873" spans="1:3" ht="14.25" customHeight="1" x14ac:dyDescent="0.25">
      <c r="A6873" s="319">
        <v>11976</v>
      </c>
      <c r="B6873" s="319" t="s">
        <v>2310</v>
      </c>
      <c r="C6873" s="319" t="s">
        <v>9103</v>
      </c>
    </row>
    <row r="6874" spans="1:3" ht="14.25" customHeight="1" x14ac:dyDescent="0.25">
      <c r="A6874" s="319">
        <v>11977</v>
      </c>
      <c r="B6874" s="319" t="s">
        <v>6905</v>
      </c>
      <c r="C6874" s="319" t="s">
        <v>9091</v>
      </c>
    </row>
    <row r="6875" spans="1:3" ht="14.25" customHeight="1" x14ac:dyDescent="0.25">
      <c r="A6875" s="319">
        <v>11978</v>
      </c>
      <c r="B6875" s="319" t="s">
        <v>6906</v>
      </c>
      <c r="C6875" s="319" t="s">
        <v>9092</v>
      </c>
    </row>
    <row r="6876" spans="1:3" ht="14.25" customHeight="1" x14ac:dyDescent="0.25">
      <c r="A6876" s="319">
        <v>11979</v>
      </c>
      <c r="B6876" s="319" t="s">
        <v>6907</v>
      </c>
      <c r="C6876" s="319" t="s">
        <v>9091</v>
      </c>
    </row>
    <row r="6877" spans="1:3" ht="14.25" customHeight="1" x14ac:dyDescent="0.25">
      <c r="A6877" s="319">
        <v>11980</v>
      </c>
      <c r="B6877" s="319" t="s">
        <v>10702</v>
      </c>
      <c r="C6877" s="319" t="s">
        <v>9920</v>
      </c>
    </row>
    <row r="6878" spans="1:3" ht="14.25" customHeight="1" x14ac:dyDescent="0.25">
      <c r="A6878" s="319">
        <v>11981</v>
      </c>
      <c r="B6878" s="319" t="s">
        <v>6908</v>
      </c>
      <c r="C6878" s="319" t="s">
        <v>9092</v>
      </c>
    </row>
    <row r="6879" spans="1:3" ht="14.25" customHeight="1" x14ac:dyDescent="0.25">
      <c r="A6879" s="319">
        <v>11982</v>
      </c>
      <c r="B6879" s="319" t="s">
        <v>6909</v>
      </c>
      <c r="C6879" s="319" t="s">
        <v>9081</v>
      </c>
    </row>
    <row r="6880" spans="1:3" ht="14.25" customHeight="1" x14ac:dyDescent="0.25">
      <c r="A6880" s="319">
        <v>11983</v>
      </c>
      <c r="B6880" s="319" t="s">
        <v>6910</v>
      </c>
      <c r="C6880" s="319" t="s">
        <v>9092</v>
      </c>
    </row>
    <row r="6881" spans="1:3" ht="14.25" customHeight="1" x14ac:dyDescent="0.25">
      <c r="A6881" s="319">
        <v>11984</v>
      </c>
      <c r="B6881" s="319" t="s">
        <v>6911</v>
      </c>
      <c r="C6881" s="319" t="s">
        <v>9091</v>
      </c>
    </row>
    <row r="6882" spans="1:3" ht="14.25" customHeight="1" x14ac:dyDescent="0.25">
      <c r="A6882" s="319">
        <v>11985</v>
      </c>
      <c r="B6882" s="319" t="s">
        <v>10703</v>
      </c>
      <c r="C6882" s="319" t="s">
        <v>9920</v>
      </c>
    </row>
    <row r="6883" spans="1:3" ht="14.25" customHeight="1" x14ac:dyDescent="0.25">
      <c r="A6883" s="319">
        <v>11986</v>
      </c>
      <c r="B6883" s="319" t="s">
        <v>6209</v>
      </c>
      <c r="C6883" s="319" t="s">
        <v>9091</v>
      </c>
    </row>
    <row r="6884" spans="1:3" ht="14.25" customHeight="1" x14ac:dyDescent="0.25">
      <c r="A6884" s="319">
        <v>11987</v>
      </c>
      <c r="B6884" s="319" t="s">
        <v>4324</v>
      </c>
      <c r="C6884" s="319" t="s">
        <v>9105</v>
      </c>
    </row>
    <row r="6885" spans="1:3" ht="14.25" customHeight="1" x14ac:dyDescent="0.25">
      <c r="A6885" s="319">
        <v>11988</v>
      </c>
      <c r="B6885" s="319" t="s">
        <v>6912</v>
      </c>
      <c r="C6885" s="319" t="s">
        <v>9092</v>
      </c>
    </row>
    <row r="6886" spans="1:3" ht="14.25" customHeight="1" x14ac:dyDescent="0.25">
      <c r="A6886" s="319">
        <v>11989</v>
      </c>
      <c r="B6886" s="319" t="s">
        <v>6894</v>
      </c>
      <c r="C6886" s="319" t="s">
        <v>9105</v>
      </c>
    </row>
    <row r="6887" spans="1:3" ht="14.25" customHeight="1" x14ac:dyDescent="0.25">
      <c r="A6887" s="319">
        <v>11990</v>
      </c>
      <c r="B6887" s="319" t="s">
        <v>6351</v>
      </c>
      <c r="C6887" s="319" t="s">
        <v>9920</v>
      </c>
    </row>
    <row r="6888" spans="1:3" ht="14.25" customHeight="1" x14ac:dyDescent="0.25">
      <c r="A6888" s="319">
        <v>11991</v>
      </c>
      <c r="B6888" s="319" t="s">
        <v>6913</v>
      </c>
      <c r="C6888" s="319" t="s">
        <v>9091</v>
      </c>
    </row>
    <row r="6889" spans="1:3" ht="14.25" customHeight="1" x14ac:dyDescent="0.25">
      <c r="A6889" s="319">
        <v>11992</v>
      </c>
      <c r="B6889" s="319" t="s">
        <v>6914</v>
      </c>
      <c r="C6889" s="319" t="s">
        <v>9091</v>
      </c>
    </row>
    <row r="6890" spans="1:3" ht="14.25" customHeight="1" x14ac:dyDescent="0.25">
      <c r="A6890" s="319">
        <v>11993</v>
      </c>
      <c r="B6890" s="319" t="s">
        <v>6212</v>
      </c>
      <c r="C6890" s="319" t="s">
        <v>9091</v>
      </c>
    </row>
    <row r="6891" spans="1:3" ht="14.25" customHeight="1" x14ac:dyDescent="0.25">
      <c r="A6891" s="319">
        <v>11994</v>
      </c>
      <c r="B6891" s="319" t="s">
        <v>6915</v>
      </c>
      <c r="C6891" s="319" t="s">
        <v>9092</v>
      </c>
    </row>
    <row r="6892" spans="1:3" ht="14.25" customHeight="1" x14ac:dyDescent="0.25">
      <c r="A6892" s="319">
        <v>11995</v>
      </c>
      <c r="B6892" s="319" t="s">
        <v>6916</v>
      </c>
      <c r="C6892" s="319" t="s">
        <v>9092</v>
      </c>
    </row>
    <row r="6893" spans="1:3" ht="14.25" customHeight="1" x14ac:dyDescent="0.25">
      <c r="A6893" s="319">
        <v>11996</v>
      </c>
      <c r="B6893" s="319" t="s">
        <v>6917</v>
      </c>
      <c r="C6893" s="319" t="s">
        <v>9090</v>
      </c>
    </row>
    <row r="6894" spans="1:3" ht="14.25" customHeight="1" x14ac:dyDescent="0.25">
      <c r="A6894" s="319">
        <v>11997</v>
      </c>
      <c r="B6894" s="319" t="s">
        <v>6918</v>
      </c>
      <c r="C6894" s="319" t="s">
        <v>9081</v>
      </c>
    </row>
    <row r="6895" spans="1:3" ht="14.25" customHeight="1" x14ac:dyDescent="0.25">
      <c r="A6895" s="319">
        <v>11998</v>
      </c>
      <c r="B6895" s="319" t="s">
        <v>9895</v>
      </c>
      <c r="C6895" s="319" t="s">
        <v>9093</v>
      </c>
    </row>
    <row r="6896" spans="1:3" ht="14.25" customHeight="1" x14ac:dyDescent="0.25">
      <c r="A6896" s="319">
        <v>11999</v>
      </c>
      <c r="B6896" s="319" t="s">
        <v>6919</v>
      </c>
      <c r="C6896" s="319" t="s">
        <v>9092</v>
      </c>
    </row>
    <row r="6897" spans="1:3" ht="14.25" customHeight="1" x14ac:dyDescent="0.25">
      <c r="A6897" s="319">
        <v>12000</v>
      </c>
      <c r="B6897" s="319" t="s">
        <v>5855</v>
      </c>
      <c r="C6897" s="319" t="s">
        <v>9091</v>
      </c>
    </row>
    <row r="6898" spans="1:3" ht="14.25" customHeight="1" x14ac:dyDescent="0.25">
      <c r="A6898" s="319">
        <v>12001</v>
      </c>
      <c r="B6898" s="319" t="s">
        <v>6920</v>
      </c>
      <c r="C6898" s="319" t="s">
        <v>9090</v>
      </c>
    </row>
    <row r="6899" spans="1:3" ht="14.25" customHeight="1" x14ac:dyDescent="0.25">
      <c r="A6899" s="319">
        <v>12002</v>
      </c>
      <c r="B6899" s="319" t="s">
        <v>6921</v>
      </c>
      <c r="C6899" s="319" t="s">
        <v>9092</v>
      </c>
    </row>
    <row r="6900" spans="1:3" ht="14.25" customHeight="1" x14ac:dyDescent="0.25">
      <c r="A6900" s="319">
        <v>12003</v>
      </c>
      <c r="B6900" s="319" t="s">
        <v>6922</v>
      </c>
      <c r="C6900" s="319" t="s">
        <v>9092</v>
      </c>
    </row>
    <row r="6901" spans="1:3" ht="14.25" customHeight="1" x14ac:dyDescent="0.25">
      <c r="A6901" s="319">
        <v>12004</v>
      </c>
      <c r="B6901" s="319" t="s">
        <v>6923</v>
      </c>
      <c r="C6901" s="319" t="s">
        <v>9092</v>
      </c>
    </row>
    <row r="6902" spans="1:3" ht="14.25" customHeight="1" x14ac:dyDescent="0.25">
      <c r="A6902" s="319">
        <v>12005</v>
      </c>
      <c r="B6902" s="319" t="s">
        <v>6924</v>
      </c>
      <c r="C6902" s="319" t="s">
        <v>9092</v>
      </c>
    </row>
    <row r="6903" spans="1:3" ht="14.25" customHeight="1" x14ac:dyDescent="0.25">
      <c r="A6903" s="319">
        <v>12006</v>
      </c>
      <c r="B6903" s="319" t="s">
        <v>6925</v>
      </c>
      <c r="C6903" s="319" t="s">
        <v>9092</v>
      </c>
    </row>
    <row r="6904" spans="1:3" ht="14.25" customHeight="1" x14ac:dyDescent="0.25">
      <c r="A6904" s="319">
        <v>12007</v>
      </c>
      <c r="B6904" s="319" t="s">
        <v>6926</v>
      </c>
      <c r="C6904" s="319" t="s">
        <v>9092</v>
      </c>
    </row>
    <row r="6905" spans="1:3" ht="14.25" customHeight="1" x14ac:dyDescent="0.25">
      <c r="A6905" s="319">
        <v>12008</v>
      </c>
      <c r="B6905" s="319" t="s">
        <v>6927</v>
      </c>
      <c r="C6905" s="319" t="s">
        <v>9092</v>
      </c>
    </row>
    <row r="6906" spans="1:3" ht="14.25" customHeight="1" x14ac:dyDescent="0.25">
      <c r="A6906" s="319">
        <v>12009</v>
      </c>
      <c r="B6906" s="319" t="s">
        <v>6928</v>
      </c>
      <c r="C6906" s="319" t="s">
        <v>9087</v>
      </c>
    </row>
    <row r="6907" spans="1:3" ht="14.25" customHeight="1" x14ac:dyDescent="0.25">
      <c r="A6907" s="319">
        <v>12010</v>
      </c>
      <c r="B6907" s="319" t="s">
        <v>6929</v>
      </c>
      <c r="C6907" s="319" t="s">
        <v>9090</v>
      </c>
    </row>
    <row r="6908" spans="1:3" ht="14.25" customHeight="1" x14ac:dyDescent="0.25">
      <c r="A6908" s="319">
        <v>12011</v>
      </c>
      <c r="B6908" s="319" t="s">
        <v>6930</v>
      </c>
      <c r="C6908" s="319" t="s">
        <v>9091</v>
      </c>
    </row>
    <row r="6909" spans="1:3" ht="14.25" customHeight="1" x14ac:dyDescent="0.25">
      <c r="A6909" s="319">
        <v>12012</v>
      </c>
      <c r="B6909" s="319" t="s">
        <v>6576</v>
      </c>
      <c r="C6909" s="319" t="s">
        <v>9092</v>
      </c>
    </row>
    <row r="6910" spans="1:3" ht="14.25" customHeight="1" x14ac:dyDescent="0.25">
      <c r="A6910" s="319">
        <v>12013</v>
      </c>
      <c r="B6910" s="319" t="s">
        <v>6931</v>
      </c>
      <c r="C6910" s="319" t="s">
        <v>9087</v>
      </c>
    </row>
    <row r="6911" spans="1:3" ht="14.25" customHeight="1" x14ac:dyDescent="0.25">
      <c r="A6911" s="319">
        <v>12014</v>
      </c>
      <c r="B6911" s="319" t="s">
        <v>6932</v>
      </c>
      <c r="C6911" s="319" t="s">
        <v>9091</v>
      </c>
    </row>
    <row r="6912" spans="1:3" ht="14.25" customHeight="1" x14ac:dyDescent="0.25">
      <c r="A6912" s="319">
        <v>12015</v>
      </c>
      <c r="B6912" s="319" t="s">
        <v>6933</v>
      </c>
      <c r="C6912" s="319" t="s">
        <v>9081</v>
      </c>
    </row>
    <row r="6913" spans="1:3" ht="14.25" customHeight="1" x14ac:dyDescent="0.25">
      <c r="A6913" s="319">
        <v>12016</v>
      </c>
      <c r="B6913" s="319" t="s">
        <v>10704</v>
      </c>
      <c r="C6913" s="319" t="s">
        <v>9920</v>
      </c>
    </row>
    <row r="6914" spans="1:3" ht="14.25" customHeight="1" x14ac:dyDescent="0.25">
      <c r="A6914" s="319">
        <v>12017</v>
      </c>
      <c r="B6914" s="319" t="s">
        <v>6934</v>
      </c>
      <c r="C6914" s="319" t="s">
        <v>9081</v>
      </c>
    </row>
    <row r="6915" spans="1:3" ht="14.25" customHeight="1" x14ac:dyDescent="0.25">
      <c r="A6915" s="319">
        <v>12018</v>
      </c>
      <c r="B6915" s="319" t="s">
        <v>6935</v>
      </c>
      <c r="C6915" s="319" t="s">
        <v>9092</v>
      </c>
    </row>
    <row r="6916" spans="1:3" ht="14.25" customHeight="1" x14ac:dyDescent="0.25">
      <c r="A6916" s="319">
        <v>12019</v>
      </c>
      <c r="B6916" s="319" t="s">
        <v>3357</v>
      </c>
      <c r="C6916" s="319" t="s">
        <v>9090</v>
      </c>
    </row>
    <row r="6917" spans="1:3" ht="14.25" customHeight="1" x14ac:dyDescent="0.25">
      <c r="A6917" s="319">
        <v>12020</v>
      </c>
      <c r="B6917" s="319" t="s">
        <v>6884</v>
      </c>
      <c r="C6917" s="319" t="s">
        <v>9105</v>
      </c>
    </row>
    <row r="6918" spans="1:3" ht="14.25" customHeight="1" x14ac:dyDescent="0.25">
      <c r="A6918" s="319">
        <v>12021</v>
      </c>
      <c r="B6918" s="319" t="s">
        <v>6936</v>
      </c>
      <c r="C6918" s="319" t="s">
        <v>9092</v>
      </c>
    </row>
    <row r="6919" spans="1:3" ht="14.25" customHeight="1" x14ac:dyDescent="0.25">
      <c r="A6919" s="319">
        <v>12022</v>
      </c>
      <c r="B6919" s="319" t="s">
        <v>10705</v>
      </c>
      <c r="C6919" s="319" t="s">
        <v>9920</v>
      </c>
    </row>
    <row r="6920" spans="1:3" ht="14.25" customHeight="1" x14ac:dyDescent="0.25">
      <c r="A6920" s="319">
        <v>12023</v>
      </c>
      <c r="B6920" s="319" t="s">
        <v>6937</v>
      </c>
      <c r="C6920" s="319" t="s">
        <v>9091</v>
      </c>
    </row>
    <row r="6921" spans="1:3" ht="14.25" customHeight="1" x14ac:dyDescent="0.25">
      <c r="A6921" s="319">
        <v>12024</v>
      </c>
      <c r="B6921" s="319" t="s">
        <v>3408</v>
      </c>
      <c r="C6921" s="319" t="s">
        <v>9090</v>
      </c>
    </row>
    <row r="6922" spans="1:3" ht="14.25" customHeight="1" x14ac:dyDescent="0.25">
      <c r="A6922" s="319">
        <v>12025</v>
      </c>
      <c r="B6922" s="319" t="s">
        <v>9576</v>
      </c>
      <c r="C6922" s="319" t="s">
        <v>9091</v>
      </c>
    </row>
    <row r="6923" spans="1:3" ht="14.25" customHeight="1" x14ac:dyDescent="0.25">
      <c r="A6923" s="319">
        <v>12026</v>
      </c>
      <c r="B6923" s="319" t="s">
        <v>6668</v>
      </c>
      <c r="C6923" s="319" t="s">
        <v>9920</v>
      </c>
    </row>
    <row r="6924" spans="1:3" ht="14.25" customHeight="1" x14ac:dyDescent="0.25">
      <c r="A6924" s="319">
        <v>12027</v>
      </c>
      <c r="B6924" s="319" t="s">
        <v>5511</v>
      </c>
      <c r="C6924" s="319" t="s">
        <v>9091</v>
      </c>
    </row>
    <row r="6925" spans="1:3" ht="14.25" customHeight="1" x14ac:dyDescent="0.25">
      <c r="A6925" s="319">
        <v>12028</v>
      </c>
      <c r="B6925" s="319" t="s">
        <v>6938</v>
      </c>
      <c r="C6925" s="319" t="s">
        <v>9092</v>
      </c>
    </row>
    <row r="6926" spans="1:3" ht="14.25" customHeight="1" x14ac:dyDescent="0.25">
      <c r="A6926" s="319">
        <v>12029</v>
      </c>
      <c r="B6926" s="319" t="s">
        <v>10706</v>
      </c>
      <c r="C6926" s="319" t="s">
        <v>9920</v>
      </c>
    </row>
    <row r="6927" spans="1:3" ht="14.25" customHeight="1" x14ac:dyDescent="0.25">
      <c r="A6927" s="319">
        <v>12030</v>
      </c>
      <c r="B6927" s="319" t="s">
        <v>6825</v>
      </c>
      <c r="C6927" s="319" t="s">
        <v>9091</v>
      </c>
    </row>
    <row r="6928" spans="1:3" ht="14.25" customHeight="1" x14ac:dyDescent="0.25">
      <c r="A6928" s="319">
        <v>12031</v>
      </c>
      <c r="B6928" s="319" t="s">
        <v>3360</v>
      </c>
      <c r="C6928" s="319" t="s">
        <v>9091</v>
      </c>
    </row>
    <row r="6929" spans="1:3" ht="14.25" customHeight="1" x14ac:dyDescent="0.25">
      <c r="A6929" s="319">
        <v>12032</v>
      </c>
      <c r="B6929" s="319" t="s">
        <v>6494</v>
      </c>
      <c r="C6929" s="319" t="s">
        <v>9091</v>
      </c>
    </row>
    <row r="6930" spans="1:3" ht="14.25" customHeight="1" x14ac:dyDescent="0.25">
      <c r="A6930" s="319">
        <v>12033</v>
      </c>
      <c r="B6930" s="319" t="s">
        <v>6939</v>
      </c>
      <c r="C6930" s="319" t="s">
        <v>9091</v>
      </c>
    </row>
    <row r="6931" spans="1:3" ht="14.25" customHeight="1" x14ac:dyDescent="0.25">
      <c r="A6931" s="319">
        <v>12034</v>
      </c>
      <c r="B6931" s="319" t="s">
        <v>6861</v>
      </c>
      <c r="C6931" s="319" t="s">
        <v>9920</v>
      </c>
    </row>
    <row r="6932" spans="1:3" ht="14.25" customHeight="1" x14ac:dyDescent="0.25">
      <c r="A6932" s="319">
        <v>12035</v>
      </c>
      <c r="B6932" s="319" t="s">
        <v>10707</v>
      </c>
      <c r="C6932" s="319" t="s">
        <v>9920</v>
      </c>
    </row>
    <row r="6933" spans="1:3" ht="14.25" customHeight="1" x14ac:dyDescent="0.25">
      <c r="A6933" s="319">
        <v>12036</v>
      </c>
      <c r="B6933" s="319" t="s">
        <v>6940</v>
      </c>
      <c r="C6933" s="319" t="s">
        <v>9091</v>
      </c>
    </row>
    <row r="6934" spans="1:3" ht="14.25" customHeight="1" x14ac:dyDescent="0.25">
      <c r="A6934" s="319">
        <v>12037</v>
      </c>
      <c r="B6934" s="319" t="s">
        <v>6890</v>
      </c>
      <c r="C6934" s="319" t="s">
        <v>9920</v>
      </c>
    </row>
    <row r="6935" spans="1:3" ht="14.25" customHeight="1" x14ac:dyDescent="0.25">
      <c r="A6935" s="319">
        <v>12038</v>
      </c>
      <c r="B6935" s="319" t="s">
        <v>6941</v>
      </c>
      <c r="C6935" s="319" t="s">
        <v>9087</v>
      </c>
    </row>
    <row r="6936" spans="1:3" ht="14.25" customHeight="1" x14ac:dyDescent="0.25">
      <c r="A6936" s="319">
        <v>12039</v>
      </c>
      <c r="B6936" s="319" t="s">
        <v>10708</v>
      </c>
      <c r="C6936" s="319" t="s">
        <v>9920</v>
      </c>
    </row>
    <row r="6937" spans="1:3" ht="14.25" customHeight="1" x14ac:dyDescent="0.25">
      <c r="A6937" s="319">
        <v>12040</v>
      </c>
      <c r="B6937" s="319" t="s">
        <v>10709</v>
      </c>
      <c r="C6937" s="319" t="s">
        <v>9920</v>
      </c>
    </row>
    <row r="6938" spans="1:3" ht="14.25" customHeight="1" x14ac:dyDescent="0.25">
      <c r="A6938" s="319">
        <v>12041</v>
      </c>
      <c r="B6938" s="319" t="s">
        <v>6942</v>
      </c>
      <c r="C6938" s="319" t="s">
        <v>9091</v>
      </c>
    </row>
    <row r="6939" spans="1:3" ht="14.25" customHeight="1" x14ac:dyDescent="0.25">
      <c r="A6939" s="319">
        <v>12042</v>
      </c>
      <c r="B6939" s="319" t="s">
        <v>6854</v>
      </c>
      <c r="C6939" s="319" t="s">
        <v>9091</v>
      </c>
    </row>
    <row r="6940" spans="1:3" ht="14.25" customHeight="1" x14ac:dyDescent="0.25">
      <c r="A6940" s="319">
        <v>12043</v>
      </c>
      <c r="B6940" s="319" t="s">
        <v>10710</v>
      </c>
      <c r="C6940" s="319" t="s">
        <v>9920</v>
      </c>
    </row>
    <row r="6941" spans="1:3" ht="14.25" customHeight="1" x14ac:dyDescent="0.25">
      <c r="A6941" s="319">
        <v>12044</v>
      </c>
      <c r="B6941" s="319" t="s">
        <v>10711</v>
      </c>
      <c r="C6941" s="319" t="s">
        <v>9920</v>
      </c>
    </row>
    <row r="6942" spans="1:3" ht="14.25" customHeight="1" x14ac:dyDescent="0.25">
      <c r="A6942" s="319">
        <v>12045</v>
      </c>
      <c r="B6942" s="319" t="s">
        <v>3727</v>
      </c>
      <c r="C6942" s="319" t="s">
        <v>9092</v>
      </c>
    </row>
    <row r="6943" spans="1:3" ht="14.25" customHeight="1" x14ac:dyDescent="0.25">
      <c r="A6943" s="319">
        <v>12046</v>
      </c>
      <c r="B6943" s="319" t="s">
        <v>4292</v>
      </c>
      <c r="C6943" s="319" t="s">
        <v>9090</v>
      </c>
    </row>
    <row r="6944" spans="1:3" ht="14.25" customHeight="1" x14ac:dyDescent="0.25">
      <c r="A6944" s="319">
        <v>12047</v>
      </c>
      <c r="B6944" s="319" t="s">
        <v>6943</v>
      </c>
      <c r="C6944" s="319" t="s">
        <v>9090</v>
      </c>
    </row>
    <row r="6945" spans="1:3" ht="14.25" customHeight="1" x14ac:dyDescent="0.25">
      <c r="A6945" s="319">
        <v>12048</v>
      </c>
      <c r="B6945" s="319" t="s">
        <v>4618</v>
      </c>
      <c r="C6945" s="319" t="s">
        <v>9920</v>
      </c>
    </row>
    <row r="6946" spans="1:3" ht="14.25" customHeight="1" x14ac:dyDescent="0.25">
      <c r="A6946" s="319">
        <v>12049</v>
      </c>
      <c r="B6946" s="319" t="s">
        <v>6944</v>
      </c>
      <c r="C6946" s="319" t="s">
        <v>9092</v>
      </c>
    </row>
    <row r="6947" spans="1:3" ht="14.25" customHeight="1" x14ac:dyDescent="0.25">
      <c r="A6947" s="319">
        <v>12050</v>
      </c>
      <c r="B6947" s="319" t="s">
        <v>6945</v>
      </c>
      <c r="C6947" s="319" t="s">
        <v>9090</v>
      </c>
    </row>
    <row r="6948" spans="1:3" ht="14.25" customHeight="1" x14ac:dyDescent="0.25">
      <c r="A6948" s="319">
        <v>12051</v>
      </c>
      <c r="B6948" s="319" t="s">
        <v>6946</v>
      </c>
      <c r="C6948" s="319" t="s">
        <v>9090</v>
      </c>
    </row>
    <row r="6949" spans="1:3" ht="14.25" customHeight="1" x14ac:dyDescent="0.25">
      <c r="A6949" s="319">
        <v>12052</v>
      </c>
      <c r="B6949" s="319" t="s">
        <v>6947</v>
      </c>
      <c r="C6949" s="319" t="s">
        <v>9920</v>
      </c>
    </row>
    <row r="6950" spans="1:3" ht="14.25" customHeight="1" x14ac:dyDescent="0.25">
      <c r="A6950" s="319">
        <v>12053</v>
      </c>
      <c r="B6950" s="319" t="s">
        <v>6948</v>
      </c>
      <c r="C6950" s="319" t="s">
        <v>9090</v>
      </c>
    </row>
    <row r="6951" spans="1:3" ht="14.25" customHeight="1" x14ac:dyDescent="0.25">
      <c r="A6951" s="319">
        <v>12054</v>
      </c>
      <c r="B6951" s="319" t="s">
        <v>6949</v>
      </c>
      <c r="C6951" s="319" t="s">
        <v>9091</v>
      </c>
    </row>
    <row r="6952" spans="1:3" ht="14.25" customHeight="1" x14ac:dyDescent="0.25">
      <c r="A6952" s="319">
        <v>12055</v>
      </c>
      <c r="B6952" s="319" t="s">
        <v>10712</v>
      </c>
      <c r="C6952" s="319" t="s">
        <v>9920</v>
      </c>
    </row>
    <row r="6953" spans="1:3" ht="14.25" customHeight="1" x14ac:dyDescent="0.25">
      <c r="A6953" s="319">
        <v>12056</v>
      </c>
      <c r="B6953" s="319" t="s">
        <v>10713</v>
      </c>
      <c r="C6953" s="319" t="s">
        <v>9920</v>
      </c>
    </row>
    <row r="6954" spans="1:3" ht="14.25" customHeight="1" x14ac:dyDescent="0.25">
      <c r="A6954" s="319">
        <v>12057</v>
      </c>
      <c r="B6954" s="319" t="s">
        <v>6950</v>
      </c>
      <c r="C6954" s="319" t="s">
        <v>9087</v>
      </c>
    </row>
    <row r="6955" spans="1:3" ht="14.25" customHeight="1" x14ac:dyDescent="0.25">
      <c r="A6955" s="319">
        <v>12058</v>
      </c>
      <c r="B6955" s="319" t="s">
        <v>6951</v>
      </c>
      <c r="C6955" s="319" t="s">
        <v>9092</v>
      </c>
    </row>
    <row r="6956" spans="1:3" ht="14.25" customHeight="1" x14ac:dyDescent="0.25">
      <c r="A6956" s="319">
        <v>12059</v>
      </c>
      <c r="B6956" s="319" t="s">
        <v>6952</v>
      </c>
      <c r="C6956" s="319" t="s">
        <v>9091</v>
      </c>
    </row>
    <row r="6957" spans="1:3" ht="14.25" customHeight="1" x14ac:dyDescent="0.25">
      <c r="A6957" s="319">
        <v>12060</v>
      </c>
      <c r="B6957" s="319" t="s">
        <v>6953</v>
      </c>
      <c r="C6957" s="319" t="s">
        <v>9081</v>
      </c>
    </row>
    <row r="6958" spans="1:3" ht="14.25" customHeight="1" x14ac:dyDescent="0.25">
      <c r="A6958" s="319">
        <v>12061</v>
      </c>
      <c r="B6958" s="319" t="s">
        <v>6954</v>
      </c>
      <c r="C6958" s="319" t="s">
        <v>9081</v>
      </c>
    </row>
    <row r="6959" spans="1:3" ht="14.25" customHeight="1" x14ac:dyDescent="0.25">
      <c r="A6959" s="319">
        <v>12062</v>
      </c>
      <c r="B6959" s="319" t="s">
        <v>6955</v>
      </c>
      <c r="C6959" s="319" t="s">
        <v>9092</v>
      </c>
    </row>
    <row r="6960" spans="1:3" ht="14.25" customHeight="1" x14ac:dyDescent="0.25">
      <c r="A6960" s="319">
        <v>12063</v>
      </c>
      <c r="B6960" s="319" t="s">
        <v>10714</v>
      </c>
      <c r="C6960" s="319" t="s">
        <v>9920</v>
      </c>
    </row>
    <row r="6961" spans="1:3" ht="14.25" customHeight="1" x14ac:dyDescent="0.25">
      <c r="A6961" s="319">
        <v>12064</v>
      </c>
      <c r="B6961" s="319" t="s">
        <v>6372</v>
      </c>
      <c r="C6961" s="319" t="s">
        <v>9092</v>
      </c>
    </row>
    <row r="6962" spans="1:3" ht="14.25" customHeight="1" x14ac:dyDescent="0.25">
      <c r="A6962" s="319">
        <v>12065</v>
      </c>
      <c r="B6962" s="319" t="s">
        <v>6956</v>
      </c>
      <c r="C6962" s="319" t="s">
        <v>9103</v>
      </c>
    </row>
    <row r="6963" spans="1:3" ht="14.25" customHeight="1" x14ac:dyDescent="0.25">
      <c r="A6963" s="319">
        <v>12066</v>
      </c>
      <c r="B6963" s="319" t="s">
        <v>6957</v>
      </c>
      <c r="C6963" s="319" t="s">
        <v>9092</v>
      </c>
    </row>
    <row r="6964" spans="1:3" ht="14.25" customHeight="1" x14ac:dyDescent="0.25">
      <c r="A6964" s="319">
        <v>12067</v>
      </c>
      <c r="B6964" s="319" t="s">
        <v>6958</v>
      </c>
      <c r="C6964" s="319" t="s">
        <v>9084</v>
      </c>
    </row>
    <row r="6965" spans="1:3" ht="14.25" customHeight="1" x14ac:dyDescent="0.25">
      <c r="A6965" s="319">
        <v>12068</v>
      </c>
      <c r="B6965" s="319" t="s">
        <v>6959</v>
      </c>
      <c r="C6965" s="319" t="s">
        <v>9092</v>
      </c>
    </row>
    <row r="6966" spans="1:3" ht="14.25" customHeight="1" x14ac:dyDescent="0.25">
      <c r="A6966" s="319">
        <v>12069</v>
      </c>
      <c r="B6966" s="319" t="s">
        <v>803</v>
      </c>
      <c r="C6966" s="319" t="s">
        <v>9090</v>
      </c>
    </row>
    <row r="6967" spans="1:3" ht="14.25" customHeight="1" x14ac:dyDescent="0.25">
      <c r="A6967" s="319">
        <v>12070</v>
      </c>
      <c r="B6967" s="319" t="s">
        <v>6960</v>
      </c>
      <c r="C6967" s="319" t="s">
        <v>9092</v>
      </c>
    </row>
    <row r="6968" spans="1:3" ht="14.25" customHeight="1" x14ac:dyDescent="0.25">
      <c r="A6968" s="319">
        <v>12071</v>
      </c>
      <c r="B6968" s="319" t="s">
        <v>6541</v>
      </c>
      <c r="C6968" s="319" t="s">
        <v>9920</v>
      </c>
    </row>
    <row r="6969" spans="1:3" ht="14.25" customHeight="1" x14ac:dyDescent="0.25">
      <c r="A6969" s="319">
        <v>12072</v>
      </c>
      <c r="B6969" s="319" t="s">
        <v>6209</v>
      </c>
      <c r="C6969" s="319" t="s">
        <v>9091</v>
      </c>
    </row>
    <row r="6970" spans="1:3" ht="14.25" customHeight="1" x14ac:dyDescent="0.25">
      <c r="A6970" s="319">
        <v>12073</v>
      </c>
      <c r="B6970" s="319" t="s">
        <v>6961</v>
      </c>
      <c r="C6970" s="319" t="s">
        <v>9091</v>
      </c>
    </row>
    <row r="6971" spans="1:3" ht="14.25" customHeight="1" x14ac:dyDescent="0.25">
      <c r="A6971" s="319">
        <v>12074</v>
      </c>
      <c r="B6971" s="319" t="s">
        <v>6962</v>
      </c>
      <c r="C6971" s="319" t="s">
        <v>9091</v>
      </c>
    </row>
    <row r="6972" spans="1:3" ht="14.25" customHeight="1" x14ac:dyDescent="0.25">
      <c r="A6972" s="319">
        <v>12075</v>
      </c>
      <c r="B6972" s="319" t="s">
        <v>6963</v>
      </c>
      <c r="C6972" s="319" t="s">
        <v>9081</v>
      </c>
    </row>
    <row r="6973" spans="1:3" ht="14.25" customHeight="1" x14ac:dyDescent="0.25">
      <c r="A6973" s="319">
        <v>12076</v>
      </c>
      <c r="B6973" s="319" t="s">
        <v>6964</v>
      </c>
      <c r="C6973" s="319" t="s">
        <v>9091</v>
      </c>
    </row>
    <row r="6974" spans="1:3" ht="14.25" customHeight="1" x14ac:dyDescent="0.25">
      <c r="A6974" s="319">
        <v>12077</v>
      </c>
      <c r="B6974" s="319" t="s">
        <v>6452</v>
      </c>
      <c r="C6974" s="319" t="s">
        <v>9091</v>
      </c>
    </row>
    <row r="6975" spans="1:3" ht="14.25" customHeight="1" x14ac:dyDescent="0.25">
      <c r="A6975" s="319">
        <v>12078</v>
      </c>
      <c r="B6975" s="319" t="s">
        <v>10715</v>
      </c>
      <c r="C6975" s="319" t="s">
        <v>9920</v>
      </c>
    </row>
    <row r="6976" spans="1:3" ht="14.25" customHeight="1" x14ac:dyDescent="0.25">
      <c r="A6976" s="319">
        <v>12079</v>
      </c>
      <c r="B6976" s="319" t="s">
        <v>4039</v>
      </c>
      <c r="C6976" s="319" t="s">
        <v>9091</v>
      </c>
    </row>
    <row r="6977" spans="1:3" ht="14.25" customHeight="1" x14ac:dyDescent="0.25">
      <c r="A6977" s="319">
        <v>12080</v>
      </c>
      <c r="B6977" s="319" t="s">
        <v>6965</v>
      </c>
      <c r="C6977" s="319" t="s">
        <v>9092</v>
      </c>
    </row>
    <row r="6978" spans="1:3" ht="14.25" customHeight="1" x14ac:dyDescent="0.25">
      <c r="A6978" s="319">
        <v>12081</v>
      </c>
      <c r="B6978" s="319" t="s">
        <v>10716</v>
      </c>
      <c r="C6978" s="319" t="s">
        <v>9920</v>
      </c>
    </row>
    <row r="6979" spans="1:3" ht="14.25" customHeight="1" x14ac:dyDescent="0.25">
      <c r="A6979" s="319">
        <v>12082</v>
      </c>
      <c r="B6979" s="319" t="s">
        <v>6966</v>
      </c>
      <c r="C6979" s="319" t="s">
        <v>9092</v>
      </c>
    </row>
    <row r="6980" spans="1:3" ht="14.25" customHeight="1" x14ac:dyDescent="0.25">
      <c r="A6980" s="319">
        <v>12083</v>
      </c>
      <c r="B6980" s="319" t="s">
        <v>6967</v>
      </c>
      <c r="C6980" s="319" t="s">
        <v>9092</v>
      </c>
    </row>
    <row r="6981" spans="1:3" ht="14.25" customHeight="1" x14ac:dyDescent="0.25">
      <c r="A6981" s="319">
        <v>12084</v>
      </c>
      <c r="B6981" s="319" t="s">
        <v>6968</v>
      </c>
      <c r="C6981" s="319" t="s">
        <v>9092</v>
      </c>
    </row>
    <row r="6982" spans="1:3" ht="14.25" customHeight="1" x14ac:dyDescent="0.25">
      <c r="A6982" s="319">
        <v>12085</v>
      </c>
      <c r="B6982" s="319" t="s">
        <v>6471</v>
      </c>
      <c r="C6982" s="319" t="s">
        <v>9091</v>
      </c>
    </row>
    <row r="6983" spans="1:3" ht="14.25" customHeight="1" x14ac:dyDescent="0.25">
      <c r="A6983" s="319">
        <v>12086</v>
      </c>
      <c r="B6983" s="319" t="s">
        <v>6969</v>
      </c>
      <c r="C6983" s="319" t="s">
        <v>9091</v>
      </c>
    </row>
    <row r="6984" spans="1:3" ht="14.25" customHeight="1" x14ac:dyDescent="0.25">
      <c r="A6984" s="319">
        <v>12087</v>
      </c>
      <c r="B6984" s="319" t="s">
        <v>6970</v>
      </c>
      <c r="C6984" s="319" t="s">
        <v>9092</v>
      </c>
    </row>
    <row r="6985" spans="1:3" ht="14.25" customHeight="1" x14ac:dyDescent="0.25">
      <c r="A6985" s="319">
        <v>12088</v>
      </c>
      <c r="B6985" s="319" t="s">
        <v>6971</v>
      </c>
      <c r="C6985" s="319" t="s">
        <v>9092</v>
      </c>
    </row>
    <row r="6986" spans="1:3" ht="14.25" customHeight="1" x14ac:dyDescent="0.25">
      <c r="A6986" s="319">
        <v>12089</v>
      </c>
      <c r="B6986" s="319" t="s">
        <v>6842</v>
      </c>
      <c r="C6986" s="319" t="s">
        <v>9110</v>
      </c>
    </row>
    <row r="6987" spans="1:3" ht="14.25" customHeight="1" x14ac:dyDescent="0.25">
      <c r="A6987" s="319">
        <v>12090</v>
      </c>
      <c r="B6987" s="319" t="s">
        <v>6972</v>
      </c>
      <c r="C6987" s="319" t="s">
        <v>9091</v>
      </c>
    </row>
    <row r="6988" spans="1:3" ht="14.25" customHeight="1" x14ac:dyDescent="0.25">
      <c r="A6988" s="319">
        <v>12091</v>
      </c>
      <c r="B6988" s="319" t="s">
        <v>6973</v>
      </c>
      <c r="C6988" s="319" t="s">
        <v>9087</v>
      </c>
    </row>
    <row r="6989" spans="1:3" ht="14.25" customHeight="1" x14ac:dyDescent="0.25">
      <c r="A6989" s="319">
        <v>12092</v>
      </c>
      <c r="B6989" s="319" t="s">
        <v>6974</v>
      </c>
      <c r="C6989" s="319" t="s">
        <v>9092</v>
      </c>
    </row>
    <row r="6990" spans="1:3" ht="14.25" customHeight="1" x14ac:dyDescent="0.25">
      <c r="A6990" s="319">
        <v>12093</v>
      </c>
      <c r="B6990" s="319" t="s">
        <v>10717</v>
      </c>
      <c r="C6990" s="319" t="s">
        <v>9920</v>
      </c>
    </row>
    <row r="6991" spans="1:3" ht="14.25" customHeight="1" x14ac:dyDescent="0.25">
      <c r="A6991" s="319">
        <v>12094</v>
      </c>
      <c r="B6991" s="319" t="s">
        <v>6505</v>
      </c>
      <c r="C6991" s="319" t="s">
        <v>9920</v>
      </c>
    </row>
    <row r="6992" spans="1:3" ht="14.25" customHeight="1" x14ac:dyDescent="0.25">
      <c r="A6992" s="319">
        <v>12095</v>
      </c>
      <c r="B6992" s="319" t="s">
        <v>6975</v>
      </c>
      <c r="C6992" s="319" t="s">
        <v>9092</v>
      </c>
    </row>
    <row r="6993" spans="1:3" ht="14.25" customHeight="1" x14ac:dyDescent="0.25">
      <c r="A6993" s="319">
        <v>12096</v>
      </c>
      <c r="B6993" s="319" t="s">
        <v>5861</v>
      </c>
      <c r="C6993" s="319" t="s">
        <v>9092</v>
      </c>
    </row>
    <row r="6994" spans="1:3" ht="14.25" customHeight="1" x14ac:dyDescent="0.25">
      <c r="A6994" s="319">
        <v>12097</v>
      </c>
      <c r="B6994" s="319" t="s">
        <v>3367</v>
      </c>
      <c r="C6994" s="319" t="s">
        <v>9091</v>
      </c>
    </row>
    <row r="6995" spans="1:3" ht="14.25" customHeight="1" x14ac:dyDescent="0.25">
      <c r="A6995" s="319">
        <v>12098</v>
      </c>
      <c r="B6995" s="319" t="s">
        <v>6054</v>
      </c>
      <c r="C6995" s="319" t="s">
        <v>9091</v>
      </c>
    </row>
    <row r="6996" spans="1:3" ht="14.25" customHeight="1" x14ac:dyDescent="0.25">
      <c r="A6996" s="319">
        <v>12099</v>
      </c>
      <c r="B6996" s="319" t="s">
        <v>10718</v>
      </c>
      <c r="C6996" s="319" t="s">
        <v>9920</v>
      </c>
    </row>
    <row r="6997" spans="1:3" ht="14.25" customHeight="1" x14ac:dyDescent="0.25">
      <c r="A6997" s="319">
        <v>12100</v>
      </c>
      <c r="B6997" s="319" t="s">
        <v>6976</v>
      </c>
      <c r="C6997" s="319" t="s">
        <v>9081</v>
      </c>
    </row>
    <row r="6998" spans="1:3" ht="14.25" customHeight="1" x14ac:dyDescent="0.25">
      <c r="A6998" s="319">
        <v>12101</v>
      </c>
      <c r="B6998" s="319" t="s">
        <v>6977</v>
      </c>
      <c r="C6998" s="319" t="s">
        <v>9091</v>
      </c>
    </row>
    <row r="6999" spans="1:3" ht="14.25" customHeight="1" x14ac:dyDescent="0.25">
      <c r="A6999" s="319">
        <v>12102</v>
      </c>
      <c r="B6999" s="319" t="s">
        <v>6978</v>
      </c>
      <c r="C6999" s="319" t="s">
        <v>9092</v>
      </c>
    </row>
    <row r="7000" spans="1:3" ht="14.25" customHeight="1" x14ac:dyDescent="0.25">
      <c r="A7000" s="319">
        <v>12103</v>
      </c>
      <c r="B7000" s="319" t="s">
        <v>6559</v>
      </c>
      <c r="C7000" s="319" t="s">
        <v>9090</v>
      </c>
    </row>
    <row r="7001" spans="1:3" ht="14.25" customHeight="1" x14ac:dyDescent="0.25">
      <c r="A7001" s="319">
        <v>12104</v>
      </c>
      <c r="B7001" s="319" t="s">
        <v>6979</v>
      </c>
      <c r="C7001" s="319" t="s">
        <v>9090</v>
      </c>
    </row>
    <row r="7002" spans="1:3" ht="14.25" customHeight="1" x14ac:dyDescent="0.25">
      <c r="A7002" s="319">
        <v>12105</v>
      </c>
      <c r="B7002" s="319" t="s">
        <v>3367</v>
      </c>
      <c r="C7002" s="319" t="s">
        <v>9091</v>
      </c>
    </row>
    <row r="7003" spans="1:3" ht="14.25" customHeight="1" x14ac:dyDescent="0.25">
      <c r="A7003" s="319">
        <v>12106</v>
      </c>
      <c r="B7003" s="319" t="s">
        <v>6980</v>
      </c>
      <c r="C7003" s="319" t="s">
        <v>9092</v>
      </c>
    </row>
    <row r="7004" spans="1:3" ht="14.25" customHeight="1" x14ac:dyDescent="0.25">
      <c r="A7004" s="319">
        <v>12107</v>
      </c>
      <c r="B7004" s="319" t="s">
        <v>6981</v>
      </c>
      <c r="C7004" s="319" t="s">
        <v>9092</v>
      </c>
    </row>
    <row r="7005" spans="1:3" ht="14.25" customHeight="1" x14ac:dyDescent="0.25">
      <c r="A7005" s="319">
        <v>12108</v>
      </c>
      <c r="B7005" s="319" t="s">
        <v>6982</v>
      </c>
      <c r="C7005" s="319" t="s">
        <v>9092</v>
      </c>
    </row>
    <row r="7006" spans="1:3" ht="14.25" customHeight="1" x14ac:dyDescent="0.25">
      <c r="A7006" s="319">
        <v>12109</v>
      </c>
      <c r="B7006" s="319" t="s">
        <v>6983</v>
      </c>
      <c r="C7006" s="319" t="s">
        <v>9090</v>
      </c>
    </row>
    <row r="7007" spans="1:3" ht="14.25" customHeight="1" x14ac:dyDescent="0.25">
      <c r="A7007" s="319">
        <v>12110</v>
      </c>
      <c r="B7007" s="319" t="s">
        <v>3894</v>
      </c>
      <c r="C7007" s="319" t="s">
        <v>9092</v>
      </c>
    </row>
    <row r="7008" spans="1:3" ht="14.25" customHeight="1" x14ac:dyDescent="0.25">
      <c r="A7008" s="319">
        <v>12111</v>
      </c>
      <c r="B7008" s="319" t="s">
        <v>4292</v>
      </c>
      <c r="C7008" s="319" t="s">
        <v>9920</v>
      </c>
    </row>
    <row r="7009" spans="1:3" ht="14.25" customHeight="1" x14ac:dyDescent="0.25">
      <c r="A7009" s="319">
        <v>12112</v>
      </c>
      <c r="B7009" s="319" t="s">
        <v>6984</v>
      </c>
      <c r="C7009" s="319" t="s">
        <v>9087</v>
      </c>
    </row>
    <row r="7010" spans="1:3" ht="14.25" customHeight="1" x14ac:dyDescent="0.25">
      <c r="A7010" s="319">
        <v>12113</v>
      </c>
      <c r="B7010" s="319" t="s">
        <v>801</v>
      </c>
      <c r="C7010" s="319" t="s">
        <v>9105</v>
      </c>
    </row>
    <row r="7011" spans="1:3" ht="14.25" customHeight="1" x14ac:dyDescent="0.25">
      <c r="A7011" s="319">
        <v>12114</v>
      </c>
      <c r="B7011" s="319" t="s">
        <v>6985</v>
      </c>
      <c r="C7011" s="319" t="s">
        <v>9087</v>
      </c>
    </row>
    <row r="7012" spans="1:3" ht="14.25" customHeight="1" x14ac:dyDescent="0.25">
      <c r="A7012" s="319">
        <v>12115</v>
      </c>
      <c r="B7012" s="319" t="s">
        <v>6986</v>
      </c>
      <c r="C7012" s="319" t="s">
        <v>9087</v>
      </c>
    </row>
    <row r="7013" spans="1:3" ht="14.25" customHeight="1" x14ac:dyDescent="0.25">
      <c r="A7013" s="319">
        <v>12116</v>
      </c>
      <c r="B7013" s="319" t="s">
        <v>6987</v>
      </c>
      <c r="C7013" s="319" t="s">
        <v>9091</v>
      </c>
    </row>
    <row r="7014" spans="1:3" ht="14.25" customHeight="1" x14ac:dyDescent="0.25">
      <c r="A7014" s="319">
        <v>12117</v>
      </c>
      <c r="B7014" s="319" t="s">
        <v>6988</v>
      </c>
      <c r="C7014" s="319" t="s">
        <v>9092</v>
      </c>
    </row>
    <row r="7015" spans="1:3" ht="14.25" customHeight="1" x14ac:dyDescent="0.25">
      <c r="A7015" s="319">
        <v>12118</v>
      </c>
      <c r="B7015" s="319" t="s">
        <v>6989</v>
      </c>
      <c r="C7015" s="319" t="s">
        <v>9103</v>
      </c>
    </row>
    <row r="7016" spans="1:3" ht="14.25" customHeight="1" x14ac:dyDescent="0.25">
      <c r="A7016" s="319">
        <v>12119</v>
      </c>
      <c r="B7016" s="319" t="s">
        <v>2923</v>
      </c>
      <c r="C7016" s="319" t="s">
        <v>9920</v>
      </c>
    </row>
    <row r="7017" spans="1:3" ht="14.25" customHeight="1" x14ac:dyDescent="0.25">
      <c r="A7017" s="319">
        <v>12120</v>
      </c>
      <c r="B7017" s="319" t="s">
        <v>6983</v>
      </c>
      <c r="C7017" s="319" t="s">
        <v>9090</v>
      </c>
    </row>
    <row r="7018" spans="1:3" ht="14.25" customHeight="1" x14ac:dyDescent="0.25">
      <c r="A7018" s="319">
        <v>12121</v>
      </c>
      <c r="B7018" s="319" t="s">
        <v>6990</v>
      </c>
      <c r="C7018" s="319" t="s">
        <v>9087</v>
      </c>
    </row>
    <row r="7019" spans="1:3" ht="14.25" customHeight="1" x14ac:dyDescent="0.25">
      <c r="A7019" s="319">
        <v>12122</v>
      </c>
      <c r="B7019" s="319" t="s">
        <v>6991</v>
      </c>
      <c r="C7019" s="319" t="s">
        <v>9090</v>
      </c>
    </row>
    <row r="7020" spans="1:3" ht="14.25" customHeight="1" x14ac:dyDescent="0.25">
      <c r="A7020" s="319">
        <v>12123</v>
      </c>
      <c r="B7020" s="319" t="s">
        <v>10719</v>
      </c>
      <c r="C7020" s="319" t="s">
        <v>9920</v>
      </c>
    </row>
    <row r="7021" spans="1:3" ht="14.25" customHeight="1" x14ac:dyDescent="0.25">
      <c r="A7021" s="319">
        <v>12124</v>
      </c>
      <c r="B7021" s="319" t="s">
        <v>4039</v>
      </c>
      <c r="C7021" s="319" t="s">
        <v>9091</v>
      </c>
    </row>
    <row r="7022" spans="1:3" ht="14.25" customHeight="1" x14ac:dyDescent="0.25">
      <c r="A7022" s="319">
        <v>12125</v>
      </c>
      <c r="B7022" s="319" t="s">
        <v>6992</v>
      </c>
      <c r="C7022" s="319" t="s">
        <v>9092</v>
      </c>
    </row>
    <row r="7023" spans="1:3" ht="14.25" customHeight="1" x14ac:dyDescent="0.25">
      <c r="A7023" s="319">
        <v>12126</v>
      </c>
      <c r="B7023" s="319" t="s">
        <v>836</v>
      </c>
      <c r="C7023" s="319" t="s">
        <v>9093</v>
      </c>
    </row>
    <row r="7024" spans="1:3" ht="14.25" customHeight="1" x14ac:dyDescent="0.25">
      <c r="A7024" s="319">
        <v>12127</v>
      </c>
      <c r="B7024" s="319" t="s">
        <v>6993</v>
      </c>
      <c r="C7024" s="319" t="s">
        <v>9092</v>
      </c>
    </row>
    <row r="7025" spans="1:3" ht="14.25" customHeight="1" x14ac:dyDescent="0.25">
      <c r="A7025" s="319">
        <v>12128</v>
      </c>
      <c r="B7025" s="319" t="s">
        <v>3495</v>
      </c>
      <c r="C7025" s="319" t="s">
        <v>9092</v>
      </c>
    </row>
    <row r="7026" spans="1:3" ht="14.25" customHeight="1" x14ac:dyDescent="0.25">
      <c r="A7026" s="319">
        <v>12129</v>
      </c>
      <c r="B7026" s="319" t="s">
        <v>6994</v>
      </c>
      <c r="C7026" s="319" t="s">
        <v>9092</v>
      </c>
    </row>
    <row r="7027" spans="1:3" ht="14.25" customHeight="1" x14ac:dyDescent="0.25">
      <c r="A7027" s="319">
        <v>12130</v>
      </c>
      <c r="B7027" s="319" t="s">
        <v>6995</v>
      </c>
      <c r="C7027" s="319" t="s">
        <v>9091</v>
      </c>
    </row>
    <row r="7028" spans="1:3" ht="14.25" customHeight="1" x14ac:dyDescent="0.25">
      <c r="A7028" s="319">
        <v>12131</v>
      </c>
      <c r="B7028" s="319" t="s">
        <v>6996</v>
      </c>
      <c r="C7028" s="319" t="s">
        <v>9091</v>
      </c>
    </row>
    <row r="7029" spans="1:3" ht="14.25" customHeight="1" x14ac:dyDescent="0.25">
      <c r="A7029" s="319">
        <v>12132</v>
      </c>
      <c r="B7029" s="319" t="s">
        <v>6997</v>
      </c>
      <c r="C7029" s="319" t="s">
        <v>9081</v>
      </c>
    </row>
    <row r="7030" spans="1:3" ht="14.25" customHeight="1" x14ac:dyDescent="0.25">
      <c r="A7030" s="319">
        <v>12133</v>
      </c>
      <c r="B7030" s="319" t="s">
        <v>6998</v>
      </c>
      <c r="C7030" s="319" t="s">
        <v>9092</v>
      </c>
    </row>
    <row r="7031" spans="1:3" ht="14.25" customHeight="1" x14ac:dyDescent="0.25">
      <c r="A7031" s="319">
        <v>12134</v>
      </c>
      <c r="B7031" s="319" t="s">
        <v>10720</v>
      </c>
      <c r="C7031" s="319" t="s">
        <v>9920</v>
      </c>
    </row>
    <row r="7032" spans="1:3" ht="14.25" customHeight="1" x14ac:dyDescent="0.25">
      <c r="A7032" s="319">
        <v>12135</v>
      </c>
      <c r="B7032" s="319" t="s">
        <v>6999</v>
      </c>
      <c r="C7032" s="319" t="s">
        <v>9087</v>
      </c>
    </row>
    <row r="7033" spans="1:3" ht="14.25" customHeight="1" x14ac:dyDescent="0.25">
      <c r="A7033" s="319">
        <v>12136</v>
      </c>
      <c r="B7033" s="319" t="s">
        <v>7000</v>
      </c>
      <c r="C7033" s="319" t="s">
        <v>9092</v>
      </c>
    </row>
    <row r="7034" spans="1:3" ht="14.25" customHeight="1" x14ac:dyDescent="0.25">
      <c r="A7034" s="319">
        <v>12137</v>
      </c>
      <c r="B7034" s="319" t="s">
        <v>10721</v>
      </c>
      <c r="C7034" s="319" t="s">
        <v>9920</v>
      </c>
    </row>
    <row r="7035" spans="1:3" ht="14.25" customHeight="1" x14ac:dyDescent="0.25">
      <c r="A7035" s="319">
        <v>12138</v>
      </c>
      <c r="B7035" s="319" t="s">
        <v>7001</v>
      </c>
      <c r="C7035" s="319" t="s">
        <v>9087</v>
      </c>
    </row>
    <row r="7036" spans="1:3" ht="14.25" customHeight="1" x14ac:dyDescent="0.25">
      <c r="A7036" s="319">
        <v>12139</v>
      </c>
      <c r="B7036" s="319" t="s">
        <v>10722</v>
      </c>
      <c r="C7036" s="319" t="s">
        <v>9920</v>
      </c>
    </row>
    <row r="7037" spans="1:3" ht="14.25" customHeight="1" x14ac:dyDescent="0.25">
      <c r="A7037" s="319">
        <v>12140</v>
      </c>
      <c r="B7037" s="319" t="s">
        <v>7002</v>
      </c>
      <c r="C7037" s="319" t="s">
        <v>9103</v>
      </c>
    </row>
    <row r="7038" spans="1:3" ht="14.25" customHeight="1" x14ac:dyDescent="0.25">
      <c r="A7038" s="319">
        <v>12141</v>
      </c>
      <c r="B7038" s="319" t="s">
        <v>5237</v>
      </c>
      <c r="C7038" s="319" t="s">
        <v>9092</v>
      </c>
    </row>
    <row r="7039" spans="1:3" ht="14.25" customHeight="1" x14ac:dyDescent="0.25">
      <c r="A7039" s="319">
        <v>12142</v>
      </c>
      <c r="B7039" s="319" t="s">
        <v>7003</v>
      </c>
      <c r="C7039" s="319" t="s">
        <v>9092</v>
      </c>
    </row>
    <row r="7040" spans="1:3" ht="14.25" customHeight="1" x14ac:dyDescent="0.25">
      <c r="A7040" s="319">
        <v>12143</v>
      </c>
      <c r="B7040" s="319" t="s">
        <v>6309</v>
      </c>
      <c r="C7040" s="319" t="s">
        <v>9920</v>
      </c>
    </row>
    <row r="7041" spans="1:3" ht="14.25" customHeight="1" x14ac:dyDescent="0.25">
      <c r="A7041" s="319">
        <v>12144</v>
      </c>
      <c r="B7041" s="319" t="s">
        <v>10723</v>
      </c>
      <c r="C7041" s="319" t="s">
        <v>9920</v>
      </c>
    </row>
    <row r="7042" spans="1:3" ht="14.25" customHeight="1" x14ac:dyDescent="0.25">
      <c r="A7042" s="319">
        <v>12145</v>
      </c>
      <c r="B7042" s="319" t="s">
        <v>7004</v>
      </c>
      <c r="C7042" s="319" t="s">
        <v>9092</v>
      </c>
    </row>
    <row r="7043" spans="1:3" ht="14.25" customHeight="1" x14ac:dyDescent="0.25">
      <c r="A7043" s="319">
        <v>12146</v>
      </c>
      <c r="B7043" s="319" t="s">
        <v>10626</v>
      </c>
      <c r="C7043" s="319" t="s">
        <v>9920</v>
      </c>
    </row>
    <row r="7044" spans="1:3" ht="14.25" customHeight="1" x14ac:dyDescent="0.25">
      <c r="A7044" s="319">
        <v>12147</v>
      </c>
      <c r="B7044" s="319" t="s">
        <v>7005</v>
      </c>
      <c r="C7044" s="319" t="s">
        <v>9920</v>
      </c>
    </row>
    <row r="7045" spans="1:3" ht="14.25" customHeight="1" x14ac:dyDescent="0.25">
      <c r="A7045" s="319">
        <v>12148</v>
      </c>
      <c r="B7045" s="319" t="s">
        <v>6587</v>
      </c>
      <c r="C7045" s="319" t="s">
        <v>9092</v>
      </c>
    </row>
    <row r="7046" spans="1:3" ht="14.25" customHeight="1" x14ac:dyDescent="0.25">
      <c r="A7046" s="319">
        <v>12149</v>
      </c>
      <c r="B7046" s="319" t="s">
        <v>7006</v>
      </c>
      <c r="C7046" s="319" t="s">
        <v>9087</v>
      </c>
    </row>
    <row r="7047" spans="1:3" ht="14.25" customHeight="1" x14ac:dyDescent="0.25">
      <c r="A7047" s="319">
        <v>12150</v>
      </c>
      <c r="B7047" s="319" t="s">
        <v>6612</v>
      </c>
      <c r="C7047" s="319" t="s">
        <v>9092</v>
      </c>
    </row>
    <row r="7048" spans="1:3" ht="14.25" customHeight="1" x14ac:dyDescent="0.25">
      <c r="A7048" s="319">
        <v>12151</v>
      </c>
      <c r="B7048" s="319" t="s">
        <v>3619</v>
      </c>
      <c r="C7048" s="319" t="s">
        <v>9090</v>
      </c>
    </row>
    <row r="7049" spans="1:3" ht="14.25" customHeight="1" x14ac:dyDescent="0.25">
      <c r="A7049" s="319">
        <v>12152</v>
      </c>
      <c r="B7049" s="319" t="s">
        <v>10724</v>
      </c>
      <c r="C7049" s="319" t="s">
        <v>9920</v>
      </c>
    </row>
    <row r="7050" spans="1:3" ht="14.25" customHeight="1" x14ac:dyDescent="0.25">
      <c r="A7050" s="319">
        <v>12153</v>
      </c>
      <c r="B7050" s="319" t="s">
        <v>7007</v>
      </c>
      <c r="C7050" s="319" t="s">
        <v>9092</v>
      </c>
    </row>
    <row r="7051" spans="1:3" ht="14.25" customHeight="1" x14ac:dyDescent="0.25">
      <c r="A7051" s="319">
        <v>12154</v>
      </c>
      <c r="B7051" s="319" t="s">
        <v>7008</v>
      </c>
      <c r="C7051" s="319" t="s">
        <v>9091</v>
      </c>
    </row>
    <row r="7052" spans="1:3" ht="14.25" customHeight="1" x14ac:dyDescent="0.25">
      <c r="A7052" s="319">
        <v>12155</v>
      </c>
      <c r="B7052" s="319" t="s">
        <v>737</v>
      </c>
      <c r="C7052" s="319" t="s">
        <v>9092</v>
      </c>
    </row>
    <row r="7053" spans="1:3" ht="14.25" customHeight="1" x14ac:dyDescent="0.25">
      <c r="A7053" s="319">
        <v>12156</v>
      </c>
      <c r="B7053" s="319" t="s">
        <v>10725</v>
      </c>
      <c r="C7053" s="319" t="s">
        <v>9920</v>
      </c>
    </row>
    <row r="7054" spans="1:3" ht="14.25" customHeight="1" x14ac:dyDescent="0.25">
      <c r="A7054" s="319">
        <v>12157</v>
      </c>
      <c r="B7054" s="319" t="s">
        <v>7009</v>
      </c>
      <c r="C7054" s="319" t="s">
        <v>9092</v>
      </c>
    </row>
    <row r="7055" spans="1:3" ht="14.25" customHeight="1" x14ac:dyDescent="0.25">
      <c r="A7055" s="319">
        <v>12158</v>
      </c>
      <c r="B7055" s="319" t="s">
        <v>10726</v>
      </c>
      <c r="C7055" s="319" t="s">
        <v>9920</v>
      </c>
    </row>
    <row r="7056" spans="1:3" ht="14.25" customHeight="1" x14ac:dyDescent="0.25">
      <c r="A7056" s="319">
        <v>12159</v>
      </c>
      <c r="B7056" s="319" t="s">
        <v>3480</v>
      </c>
      <c r="C7056" s="319" t="s">
        <v>9084</v>
      </c>
    </row>
    <row r="7057" spans="1:3" ht="14.25" customHeight="1" x14ac:dyDescent="0.25">
      <c r="A7057" s="319">
        <v>12160</v>
      </c>
      <c r="B7057" s="319" t="s">
        <v>7010</v>
      </c>
      <c r="C7057" s="319" t="s">
        <v>9091</v>
      </c>
    </row>
    <row r="7058" spans="1:3" ht="14.25" customHeight="1" x14ac:dyDescent="0.25">
      <c r="A7058" s="319">
        <v>12161</v>
      </c>
      <c r="B7058" s="319" t="s">
        <v>7011</v>
      </c>
      <c r="C7058" s="319" t="s">
        <v>9091</v>
      </c>
    </row>
    <row r="7059" spans="1:3" ht="14.25" customHeight="1" x14ac:dyDescent="0.25">
      <c r="A7059" s="319">
        <v>12162</v>
      </c>
      <c r="B7059" s="319" t="s">
        <v>7012</v>
      </c>
      <c r="C7059" s="319" t="s">
        <v>9092</v>
      </c>
    </row>
    <row r="7060" spans="1:3" ht="14.25" customHeight="1" x14ac:dyDescent="0.25">
      <c r="A7060" s="319">
        <v>12163</v>
      </c>
      <c r="B7060" s="319" t="s">
        <v>10727</v>
      </c>
      <c r="C7060" s="319" t="s">
        <v>9920</v>
      </c>
    </row>
    <row r="7061" spans="1:3" ht="14.25" customHeight="1" x14ac:dyDescent="0.25">
      <c r="A7061" s="319">
        <v>12164</v>
      </c>
      <c r="B7061" s="319" t="s">
        <v>7013</v>
      </c>
      <c r="C7061" s="319" t="s">
        <v>9090</v>
      </c>
    </row>
    <row r="7062" spans="1:3" ht="14.25" customHeight="1" x14ac:dyDescent="0.25">
      <c r="A7062" s="319">
        <v>12165</v>
      </c>
      <c r="B7062" s="319" t="s">
        <v>7014</v>
      </c>
      <c r="C7062" s="319" t="s">
        <v>9087</v>
      </c>
    </row>
    <row r="7063" spans="1:3" ht="14.25" customHeight="1" x14ac:dyDescent="0.25">
      <c r="A7063" s="319">
        <v>12166</v>
      </c>
      <c r="B7063" s="319" t="s">
        <v>7015</v>
      </c>
      <c r="C7063" s="319" t="s">
        <v>9092</v>
      </c>
    </row>
    <row r="7064" spans="1:3" ht="14.25" customHeight="1" x14ac:dyDescent="0.25">
      <c r="A7064" s="319">
        <v>12167</v>
      </c>
      <c r="B7064" s="319" t="s">
        <v>7016</v>
      </c>
      <c r="C7064" s="319" t="s">
        <v>9087</v>
      </c>
    </row>
    <row r="7065" spans="1:3" ht="14.25" customHeight="1" x14ac:dyDescent="0.25">
      <c r="A7065" s="319">
        <v>12168</v>
      </c>
      <c r="B7065" s="319" t="s">
        <v>7017</v>
      </c>
      <c r="C7065" s="319" t="s">
        <v>9091</v>
      </c>
    </row>
    <row r="7066" spans="1:3" ht="14.25" customHeight="1" x14ac:dyDescent="0.25">
      <c r="A7066" s="319">
        <v>12169</v>
      </c>
      <c r="B7066" s="319" t="s">
        <v>7018</v>
      </c>
      <c r="C7066" s="319" t="s">
        <v>9092</v>
      </c>
    </row>
    <row r="7067" spans="1:3" ht="14.25" customHeight="1" x14ac:dyDescent="0.25">
      <c r="A7067" s="319">
        <v>12170</v>
      </c>
      <c r="B7067" s="319" t="s">
        <v>6873</v>
      </c>
      <c r="C7067" s="319" t="s">
        <v>9091</v>
      </c>
    </row>
    <row r="7068" spans="1:3" ht="14.25" customHeight="1" x14ac:dyDescent="0.25">
      <c r="A7068" s="319">
        <v>12171</v>
      </c>
      <c r="B7068" s="319" t="s">
        <v>7019</v>
      </c>
      <c r="C7068" s="319" t="s">
        <v>9090</v>
      </c>
    </row>
    <row r="7069" spans="1:3" ht="14.25" customHeight="1" x14ac:dyDescent="0.25">
      <c r="A7069" s="319">
        <v>12172</v>
      </c>
      <c r="B7069" s="319" t="s">
        <v>4039</v>
      </c>
      <c r="C7069" s="319" t="s">
        <v>9091</v>
      </c>
    </row>
    <row r="7070" spans="1:3" ht="14.25" customHeight="1" x14ac:dyDescent="0.25">
      <c r="A7070" s="319">
        <v>12173</v>
      </c>
      <c r="B7070" s="319" t="s">
        <v>3563</v>
      </c>
      <c r="C7070" s="319" t="s">
        <v>9081</v>
      </c>
    </row>
    <row r="7071" spans="1:3" ht="14.25" customHeight="1" x14ac:dyDescent="0.25">
      <c r="A7071" s="319">
        <v>12174</v>
      </c>
      <c r="B7071" s="319" t="s">
        <v>3480</v>
      </c>
      <c r="C7071" s="319" t="s">
        <v>9084</v>
      </c>
    </row>
    <row r="7072" spans="1:3" ht="14.25" customHeight="1" x14ac:dyDescent="0.25">
      <c r="A7072" s="319">
        <v>12175</v>
      </c>
      <c r="B7072" s="319" t="s">
        <v>2376</v>
      </c>
      <c r="C7072" s="319" t="s">
        <v>9081</v>
      </c>
    </row>
    <row r="7073" spans="1:3" ht="14.25" customHeight="1" x14ac:dyDescent="0.25">
      <c r="A7073" s="319">
        <v>12176</v>
      </c>
      <c r="B7073" s="319" t="s">
        <v>6983</v>
      </c>
      <c r="C7073" s="319" t="s">
        <v>9091</v>
      </c>
    </row>
    <row r="7074" spans="1:3" ht="14.25" customHeight="1" x14ac:dyDescent="0.25">
      <c r="A7074" s="319">
        <v>12177</v>
      </c>
      <c r="B7074" s="319" t="s">
        <v>7020</v>
      </c>
      <c r="C7074" s="319" t="s">
        <v>9092</v>
      </c>
    </row>
    <row r="7075" spans="1:3" ht="14.25" customHeight="1" x14ac:dyDescent="0.25">
      <c r="A7075" s="319">
        <v>12178</v>
      </c>
      <c r="B7075" s="319" t="s">
        <v>3357</v>
      </c>
      <c r="C7075" s="319" t="s">
        <v>9090</v>
      </c>
    </row>
    <row r="7076" spans="1:3" ht="14.25" customHeight="1" x14ac:dyDescent="0.25">
      <c r="A7076" s="319">
        <v>12179</v>
      </c>
      <c r="B7076" s="319" t="s">
        <v>10728</v>
      </c>
      <c r="C7076" s="319" t="s">
        <v>9920</v>
      </c>
    </row>
    <row r="7077" spans="1:3" ht="14.25" customHeight="1" x14ac:dyDescent="0.25">
      <c r="A7077" s="319">
        <v>12180</v>
      </c>
      <c r="B7077" s="319" t="s">
        <v>7021</v>
      </c>
      <c r="C7077" s="319" t="s">
        <v>9092</v>
      </c>
    </row>
    <row r="7078" spans="1:3" ht="14.25" customHeight="1" x14ac:dyDescent="0.25">
      <c r="A7078" s="319">
        <v>12181</v>
      </c>
      <c r="B7078" s="319" t="s">
        <v>6644</v>
      </c>
      <c r="C7078" s="319" t="s">
        <v>9091</v>
      </c>
    </row>
    <row r="7079" spans="1:3" ht="14.25" customHeight="1" x14ac:dyDescent="0.25">
      <c r="A7079" s="319">
        <v>12182</v>
      </c>
      <c r="B7079" s="319" t="s">
        <v>6644</v>
      </c>
      <c r="C7079" s="319" t="s">
        <v>9090</v>
      </c>
    </row>
    <row r="7080" spans="1:3" ht="14.25" customHeight="1" x14ac:dyDescent="0.25">
      <c r="A7080" s="319">
        <v>12183</v>
      </c>
      <c r="B7080" s="319" t="s">
        <v>7022</v>
      </c>
      <c r="C7080" s="319" t="s">
        <v>9091</v>
      </c>
    </row>
    <row r="7081" spans="1:3" ht="14.25" customHeight="1" x14ac:dyDescent="0.25">
      <c r="A7081" s="319">
        <v>12184</v>
      </c>
      <c r="B7081" s="319" t="s">
        <v>7023</v>
      </c>
      <c r="C7081" s="319" t="s">
        <v>9092</v>
      </c>
    </row>
    <row r="7082" spans="1:3" ht="14.25" customHeight="1" x14ac:dyDescent="0.25">
      <c r="A7082" s="319">
        <v>12185</v>
      </c>
      <c r="B7082" s="319" t="s">
        <v>7024</v>
      </c>
      <c r="C7082" s="319" t="s">
        <v>9091</v>
      </c>
    </row>
    <row r="7083" spans="1:3" ht="14.25" customHeight="1" x14ac:dyDescent="0.25">
      <c r="A7083" s="319">
        <v>12186</v>
      </c>
      <c r="B7083" s="319" t="s">
        <v>5001</v>
      </c>
      <c r="C7083" s="319" t="s">
        <v>9920</v>
      </c>
    </row>
    <row r="7084" spans="1:3" ht="14.25" customHeight="1" x14ac:dyDescent="0.25">
      <c r="A7084" s="319">
        <v>12187</v>
      </c>
      <c r="B7084" s="319" t="s">
        <v>4549</v>
      </c>
      <c r="C7084" s="319" t="s">
        <v>9091</v>
      </c>
    </row>
    <row r="7085" spans="1:3" ht="14.25" customHeight="1" x14ac:dyDescent="0.25">
      <c r="A7085" s="319">
        <v>12188</v>
      </c>
      <c r="B7085" s="319" t="s">
        <v>7025</v>
      </c>
      <c r="C7085" s="319" t="s">
        <v>9092</v>
      </c>
    </row>
    <row r="7086" spans="1:3" ht="14.25" customHeight="1" x14ac:dyDescent="0.25">
      <c r="A7086" s="319">
        <v>12189</v>
      </c>
      <c r="B7086" s="319" t="s">
        <v>7026</v>
      </c>
      <c r="C7086" s="319" t="s">
        <v>9092</v>
      </c>
    </row>
    <row r="7087" spans="1:3" ht="14.25" customHeight="1" x14ac:dyDescent="0.25">
      <c r="A7087" s="319">
        <v>12190</v>
      </c>
      <c r="B7087" s="319" t="s">
        <v>6122</v>
      </c>
      <c r="C7087" s="319" t="s">
        <v>9920</v>
      </c>
    </row>
    <row r="7088" spans="1:3" ht="14.25" customHeight="1" x14ac:dyDescent="0.25">
      <c r="A7088" s="319">
        <v>12191</v>
      </c>
      <c r="B7088" s="319" t="s">
        <v>10729</v>
      </c>
      <c r="C7088" s="319" t="s">
        <v>9920</v>
      </c>
    </row>
    <row r="7089" spans="1:3" ht="14.25" customHeight="1" x14ac:dyDescent="0.25">
      <c r="A7089" s="319">
        <v>12192</v>
      </c>
      <c r="B7089" s="319" t="s">
        <v>10730</v>
      </c>
      <c r="C7089" s="319" t="s">
        <v>9920</v>
      </c>
    </row>
    <row r="7090" spans="1:3" ht="14.25" customHeight="1" x14ac:dyDescent="0.25">
      <c r="A7090" s="319">
        <v>12193</v>
      </c>
      <c r="B7090" s="319" t="s">
        <v>3783</v>
      </c>
      <c r="C7090" s="319" t="s">
        <v>9092</v>
      </c>
    </row>
    <row r="7091" spans="1:3" ht="14.25" customHeight="1" x14ac:dyDescent="0.25">
      <c r="A7091" s="319">
        <v>12194</v>
      </c>
      <c r="B7091" s="319" t="s">
        <v>9581</v>
      </c>
      <c r="C7091" s="319" t="s">
        <v>9091</v>
      </c>
    </row>
    <row r="7092" spans="1:3" ht="14.25" customHeight="1" x14ac:dyDescent="0.25">
      <c r="A7092" s="319">
        <v>12195</v>
      </c>
      <c r="B7092" s="319" t="s">
        <v>7028</v>
      </c>
      <c r="C7092" s="319" t="s">
        <v>9092</v>
      </c>
    </row>
    <row r="7093" spans="1:3" ht="14.25" customHeight="1" x14ac:dyDescent="0.25">
      <c r="A7093" s="319">
        <v>12196</v>
      </c>
      <c r="B7093" s="319" t="s">
        <v>7029</v>
      </c>
      <c r="C7093" s="319" t="s">
        <v>9091</v>
      </c>
    </row>
    <row r="7094" spans="1:3" ht="14.25" customHeight="1" x14ac:dyDescent="0.25">
      <c r="A7094" s="319">
        <v>12197</v>
      </c>
      <c r="B7094" s="319" t="s">
        <v>6797</v>
      </c>
      <c r="C7094" s="319" t="s">
        <v>9091</v>
      </c>
    </row>
    <row r="7095" spans="1:3" ht="14.25" customHeight="1" x14ac:dyDescent="0.25">
      <c r="A7095" s="319">
        <v>12198</v>
      </c>
      <c r="B7095" s="319" t="s">
        <v>7030</v>
      </c>
      <c r="C7095" s="319" t="s">
        <v>9090</v>
      </c>
    </row>
    <row r="7096" spans="1:3" ht="14.25" customHeight="1" x14ac:dyDescent="0.25">
      <c r="A7096" s="319">
        <v>12199</v>
      </c>
      <c r="B7096" s="319" t="s">
        <v>7031</v>
      </c>
      <c r="C7096" s="319" t="s">
        <v>9090</v>
      </c>
    </row>
    <row r="7097" spans="1:3" ht="14.25" customHeight="1" x14ac:dyDescent="0.25">
      <c r="A7097" s="319">
        <v>12200</v>
      </c>
      <c r="B7097" s="319" t="s">
        <v>5970</v>
      </c>
      <c r="C7097" s="319" t="s">
        <v>9920</v>
      </c>
    </row>
    <row r="7098" spans="1:3" ht="14.25" customHeight="1" x14ac:dyDescent="0.25">
      <c r="A7098" s="319">
        <v>12201</v>
      </c>
      <c r="B7098" s="319" t="s">
        <v>10731</v>
      </c>
      <c r="C7098" s="319" t="s">
        <v>9920</v>
      </c>
    </row>
    <row r="7099" spans="1:3" ht="14.25" customHeight="1" x14ac:dyDescent="0.25">
      <c r="A7099" s="319">
        <v>12202</v>
      </c>
      <c r="B7099" s="319" t="s">
        <v>7032</v>
      </c>
      <c r="C7099" s="319" t="s">
        <v>9092</v>
      </c>
    </row>
    <row r="7100" spans="1:3" ht="14.25" customHeight="1" x14ac:dyDescent="0.25">
      <c r="A7100" s="319">
        <v>12203</v>
      </c>
      <c r="B7100" s="319" t="s">
        <v>3357</v>
      </c>
      <c r="C7100" s="319" t="s">
        <v>9920</v>
      </c>
    </row>
    <row r="7101" spans="1:3" ht="14.25" customHeight="1" x14ac:dyDescent="0.25">
      <c r="A7101" s="319">
        <v>12204</v>
      </c>
      <c r="B7101" s="319" t="s">
        <v>7033</v>
      </c>
      <c r="C7101" s="319" t="s">
        <v>9090</v>
      </c>
    </row>
    <row r="7102" spans="1:3" ht="14.25" customHeight="1" x14ac:dyDescent="0.25">
      <c r="A7102" s="319">
        <v>12205</v>
      </c>
      <c r="B7102" s="319" t="s">
        <v>7034</v>
      </c>
      <c r="C7102" s="319" t="s">
        <v>9092</v>
      </c>
    </row>
    <row r="7103" spans="1:3" ht="14.25" customHeight="1" x14ac:dyDescent="0.25">
      <c r="A7103" s="319">
        <v>12206</v>
      </c>
      <c r="B7103" s="319" t="s">
        <v>7035</v>
      </c>
      <c r="C7103" s="319" t="s">
        <v>9920</v>
      </c>
    </row>
    <row r="7104" spans="1:3" ht="14.25" customHeight="1" x14ac:dyDescent="0.25">
      <c r="A7104" s="319">
        <v>12207</v>
      </c>
      <c r="B7104" s="319" t="s">
        <v>7036</v>
      </c>
      <c r="C7104" s="319" t="s">
        <v>9087</v>
      </c>
    </row>
    <row r="7105" spans="1:3" ht="14.25" customHeight="1" x14ac:dyDescent="0.25">
      <c r="A7105" s="319">
        <v>12208</v>
      </c>
      <c r="B7105" s="319" t="s">
        <v>7037</v>
      </c>
      <c r="C7105" s="319" t="s">
        <v>9092</v>
      </c>
    </row>
    <row r="7106" spans="1:3" ht="14.25" customHeight="1" x14ac:dyDescent="0.25">
      <c r="A7106" s="319">
        <v>12209</v>
      </c>
      <c r="B7106" s="319" t="s">
        <v>10732</v>
      </c>
      <c r="C7106" s="319" t="s">
        <v>9920</v>
      </c>
    </row>
    <row r="7107" spans="1:3" ht="14.25" customHeight="1" x14ac:dyDescent="0.25">
      <c r="A7107" s="319">
        <v>12210</v>
      </c>
      <c r="B7107" s="319" t="s">
        <v>6831</v>
      </c>
      <c r="C7107" s="319" t="s">
        <v>9084</v>
      </c>
    </row>
    <row r="7108" spans="1:3" ht="14.25" customHeight="1" x14ac:dyDescent="0.25">
      <c r="A7108" s="319">
        <v>12211</v>
      </c>
      <c r="B7108" s="319" t="s">
        <v>7038</v>
      </c>
      <c r="C7108" s="319" t="s">
        <v>9091</v>
      </c>
    </row>
    <row r="7109" spans="1:3" ht="14.25" customHeight="1" x14ac:dyDescent="0.25">
      <c r="A7109" s="319">
        <v>12212</v>
      </c>
      <c r="B7109" s="319" t="s">
        <v>7039</v>
      </c>
      <c r="C7109" s="319" t="s">
        <v>9081</v>
      </c>
    </row>
    <row r="7110" spans="1:3" ht="14.25" customHeight="1" x14ac:dyDescent="0.25">
      <c r="A7110" s="319">
        <v>12213</v>
      </c>
      <c r="B7110" s="319" t="s">
        <v>7040</v>
      </c>
      <c r="C7110" s="319" t="s">
        <v>9090</v>
      </c>
    </row>
    <row r="7111" spans="1:3" ht="14.25" customHeight="1" x14ac:dyDescent="0.25">
      <c r="A7111" s="319">
        <v>12214</v>
      </c>
      <c r="B7111" s="319" t="s">
        <v>7017</v>
      </c>
      <c r="C7111" s="319" t="s">
        <v>9920</v>
      </c>
    </row>
    <row r="7112" spans="1:3" ht="14.25" customHeight="1" x14ac:dyDescent="0.25">
      <c r="A7112" s="319">
        <v>12215</v>
      </c>
      <c r="B7112" s="319" t="s">
        <v>2896</v>
      </c>
      <c r="C7112" s="319" t="s">
        <v>9092</v>
      </c>
    </row>
    <row r="7113" spans="1:3" ht="14.25" customHeight="1" x14ac:dyDescent="0.25">
      <c r="A7113" s="319">
        <v>12216</v>
      </c>
      <c r="B7113" s="319" t="s">
        <v>7041</v>
      </c>
      <c r="C7113" s="319" t="s">
        <v>9084</v>
      </c>
    </row>
    <row r="7114" spans="1:3" ht="14.25" customHeight="1" x14ac:dyDescent="0.25">
      <c r="A7114" s="319">
        <v>12217</v>
      </c>
      <c r="B7114" s="319" t="s">
        <v>7042</v>
      </c>
      <c r="C7114" s="319" t="s">
        <v>9092</v>
      </c>
    </row>
    <row r="7115" spans="1:3" ht="14.25" customHeight="1" x14ac:dyDescent="0.25">
      <c r="A7115" s="319">
        <v>12218</v>
      </c>
      <c r="B7115" s="319" t="s">
        <v>7043</v>
      </c>
      <c r="C7115" s="319" t="s">
        <v>9091</v>
      </c>
    </row>
    <row r="7116" spans="1:3" ht="14.25" customHeight="1" x14ac:dyDescent="0.25">
      <c r="A7116" s="319">
        <v>12219</v>
      </c>
      <c r="B7116" s="319" t="s">
        <v>7044</v>
      </c>
      <c r="C7116" s="319" t="s">
        <v>9091</v>
      </c>
    </row>
    <row r="7117" spans="1:3" ht="14.25" customHeight="1" x14ac:dyDescent="0.25">
      <c r="A7117" s="319">
        <v>12220</v>
      </c>
      <c r="B7117" s="319" t="s">
        <v>4039</v>
      </c>
      <c r="C7117" s="319" t="s">
        <v>9091</v>
      </c>
    </row>
    <row r="7118" spans="1:3" ht="14.25" customHeight="1" x14ac:dyDescent="0.25">
      <c r="A7118" s="319">
        <v>12221</v>
      </c>
      <c r="B7118" s="319" t="s">
        <v>7045</v>
      </c>
      <c r="C7118" s="319" t="s">
        <v>9087</v>
      </c>
    </row>
    <row r="7119" spans="1:3" ht="14.25" customHeight="1" x14ac:dyDescent="0.25">
      <c r="A7119" s="319">
        <v>12222</v>
      </c>
      <c r="B7119" s="319" t="s">
        <v>7046</v>
      </c>
      <c r="C7119" s="319" t="s">
        <v>9090</v>
      </c>
    </row>
    <row r="7120" spans="1:3" ht="14.25" customHeight="1" x14ac:dyDescent="0.25">
      <c r="A7120" s="319">
        <v>12223</v>
      </c>
      <c r="B7120" s="319" t="s">
        <v>7047</v>
      </c>
      <c r="C7120" s="319" t="s">
        <v>9091</v>
      </c>
    </row>
    <row r="7121" spans="1:3" ht="14.25" customHeight="1" x14ac:dyDescent="0.25">
      <c r="A7121" s="319">
        <v>12224</v>
      </c>
      <c r="B7121" s="319" t="s">
        <v>7048</v>
      </c>
      <c r="C7121" s="319" t="s">
        <v>9092</v>
      </c>
    </row>
    <row r="7122" spans="1:3" ht="14.25" customHeight="1" x14ac:dyDescent="0.25">
      <c r="A7122" s="319">
        <v>12225</v>
      </c>
      <c r="B7122" s="319" t="s">
        <v>7049</v>
      </c>
      <c r="C7122" s="319" t="s">
        <v>9092</v>
      </c>
    </row>
    <row r="7123" spans="1:3" ht="14.25" customHeight="1" x14ac:dyDescent="0.25">
      <c r="A7123" s="319">
        <v>12226</v>
      </c>
      <c r="B7123" s="319" t="s">
        <v>3903</v>
      </c>
      <c r="C7123" s="319" t="s">
        <v>9091</v>
      </c>
    </row>
    <row r="7124" spans="1:3" ht="14.25" customHeight="1" x14ac:dyDescent="0.25">
      <c r="A7124" s="319">
        <v>12227</v>
      </c>
      <c r="B7124" s="319" t="s">
        <v>10733</v>
      </c>
      <c r="C7124" s="319" t="s">
        <v>9920</v>
      </c>
    </row>
    <row r="7125" spans="1:3" ht="14.25" customHeight="1" x14ac:dyDescent="0.25">
      <c r="A7125" s="319">
        <v>12228</v>
      </c>
      <c r="B7125" s="319" t="s">
        <v>7050</v>
      </c>
      <c r="C7125" s="319" t="s">
        <v>9092</v>
      </c>
    </row>
    <row r="7126" spans="1:3" ht="14.25" customHeight="1" x14ac:dyDescent="0.25">
      <c r="A7126" s="319">
        <v>12229</v>
      </c>
      <c r="B7126" s="319" t="s">
        <v>4512</v>
      </c>
      <c r="C7126" s="319" t="s">
        <v>9092</v>
      </c>
    </row>
    <row r="7127" spans="1:3" ht="14.25" customHeight="1" x14ac:dyDescent="0.25">
      <c r="A7127" s="319">
        <v>12230</v>
      </c>
      <c r="B7127" s="319" t="s">
        <v>4512</v>
      </c>
      <c r="C7127" s="319" t="s">
        <v>9091</v>
      </c>
    </row>
    <row r="7128" spans="1:3" ht="14.25" customHeight="1" x14ac:dyDescent="0.25">
      <c r="A7128" s="319">
        <v>12231</v>
      </c>
      <c r="B7128" s="319" t="s">
        <v>7051</v>
      </c>
      <c r="C7128" s="319" t="s">
        <v>9092</v>
      </c>
    </row>
    <row r="7129" spans="1:3" ht="14.25" customHeight="1" x14ac:dyDescent="0.25">
      <c r="A7129" s="319">
        <v>12232</v>
      </c>
      <c r="B7129" s="319" t="s">
        <v>7002</v>
      </c>
      <c r="C7129" s="319" t="s">
        <v>9091</v>
      </c>
    </row>
    <row r="7130" spans="1:3" ht="14.25" customHeight="1" x14ac:dyDescent="0.25">
      <c r="A7130" s="319">
        <v>12233</v>
      </c>
      <c r="B7130" s="319" t="s">
        <v>6054</v>
      </c>
      <c r="C7130" s="319" t="s">
        <v>9091</v>
      </c>
    </row>
    <row r="7131" spans="1:3" ht="14.25" customHeight="1" x14ac:dyDescent="0.25">
      <c r="A7131" s="319">
        <v>12234</v>
      </c>
      <c r="B7131" s="319" t="s">
        <v>7052</v>
      </c>
      <c r="C7131" s="319" t="s">
        <v>9092</v>
      </c>
    </row>
    <row r="7132" spans="1:3" ht="14.25" customHeight="1" x14ac:dyDescent="0.25">
      <c r="A7132" s="319">
        <v>12235</v>
      </c>
      <c r="B7132" s="319" t="s">
        <v>3357</v>
      </c>
      <c r="C7132" s="319" t="s">
        <v>9090</v>
      </c>
    </row>
    <row r="7133" spans="1:3" ht="14.25" customHeight="1" x14ac:dyDescent="0.25">
      <c r="A7133" s="319">
        <v>12236</v>
      </c>
      <c r="B7133" s="319" t="s">
        <v>7053</v>
      </c>
      <c r="C7133" s="319" t="s">
        <v>9081</v>
      </c>
    </row>
    <row r="7134" spans="1:3" ht="14.25" customHeight="1" x14ac:dyDescent="0.25">
      <c r="A7134" s="319">
        <v>12237</v>
      </c>
      <c r="B7134" s="319" t="s">
        <v>7054</v>
      </c>
      <c r="C7134" s="319" t="s">
        <v>9092</v>
      </c>
    </row>
    <row r="7135" spans="1:3" ht="14.25" customHeight="1" x14ac:dyDescent="0.25">
      <c r="A7135" s="319">
        <v>12238</v>
      </c>
      <c r="B7135" s="319" t="s">
        <v>6996</v>
      </c>
      <c r="C7135" s="319" t="s">
        <v>9092</v>
      </c>
    </row>
    <row r="7136" spans="1:3" ht="14.25" customHeight="1" x14ac:dyDescent="0.25">
      <c r="A7136" s="319">
        <v>12239</v>
      </c>
      <c r="B7136" s="319" t="s">
        <v>7055</v>
      </c>
      <c r="C7136" s="319" t="s">
        <v>9092</v>
      </c>
    </row>
    <row r="7137" spans="1:3" ht="14.25" customHeight="1" x14ac:dyDescent="0.25">
      <c r="A7137" s="319">
        <v>12240</v>
      </c>
      <c r="B7137" s="319" t="s">
        <v>7056</v>
      </c>
      <c r="C7137" s="319" t="s">
        <v>9091</v>
      </c>
    </row>
    <row r="7138" spans="1:3" ht="14.25" customHeight="1" x14ac:dyDescent="0.25">
      <c r="A7138" s="319">
        <v>12241</v>
      </c>
      <c r="B7138" s="319" t="s">
        <v>7057</v>
      </c>
      <c r="C7138" s="319" t="s">
        <v>9090</v>
      </c>
    </row>
    <row r="7139" spans="1:3" ht="14.25" customHeight="1" x14ac:dyDescent="0.25">
      <c r="A7139" s="319">
        <v>12242</v>
      </c>
      <c r="B7139" s="319" t="s">
        <v>9407</v>
      </c>
      <c r="C7139" s="319" t="s">
        <v>9081</v>
      </c>
    </row>
    <row r="7140" spans="1:3" ht="14.25" customHeight="1" x14ac:dyDescent="0.25">
      <c r="A7140" s="319">
        <v>12243</v>
      </c>
      <c r="B7140" s="319" t="s">
        <v>7058</v>
      </c>
      <c r="C7140" s="319" t="s">
        <v>9092</v>
      </c>
    </row>
    <row r="7141" spans="1:3" ht="14.25" customHeight="1" x14ac:dyDescent="0.25">
      <c r="A7141" s="319">
        <v>12244</v>
      </c>
      <c r="B7141" s="319" t="s">
        <v>7059</v>
      </c>
      <c r="C7141" s="319" t="s">
        <v>9091</v>
      </c>
    </row>
    <row r="7142" spans="1:3" ht="14.25" customHeight="1" x14ac:dyDescent="0.25">
      <c r="A7142" s="319">
        <v>12245</v>
      </c>
      <c r="B7142" s="319" t="s">
        <v>6729</v>
      </c>
      <c r="C7142" s="319" t="s">
        <v>9092</v>
      </c>
    </row>
    <row r="7143" spans="1:3" ht="14.25" customHeight="1" x14ac:dyDescent="0.25">
      <c r="A7143" s="319">
        <v>12246</v>
      </c>
      <c r="B7143" s="319" t="s">
        <v>7060</v>
      </c>
      <c r="C7143" s="319" t="s">
        <v>9091</v>
      </c>
    </row>
    <row r="7144" spans="1:3" ht="14.25" customHeight="1" x14ac:dyDescent="0.25">
      <c r="A7144" s="319">
        <v>12247</v>
      </c>
      <c r="B7144" s="319" t="s">
        <v>7061</v>
      </c>
      <c r="C7144" s="319" t="s">
        <v>9087</v>
      </c>
    </row>
    <row r="7145" spans="1:3" ht="14.25" customHeight="1" x14ac:dyDescent="0.25">
      <c r="A7145" s="319">
        <v>12248</v>
      </c>
      <c r="B7145" s="319" t="s">
        <v>7062</v>
      </c>
      <c r="C7145" s="319" t="s">
        <v>9092</v>
      </c>
    </row>
    <row r="7146" spans="1:3" ht="14.25" customHeight="1" x14ac:dyDescent="0.25">
      <c r="A7146" s="319">
        <v>12249</v>
      </c>
      <c r="B7146" s="319" t="s">
        <v>4589</v>
      </c>
      <c r="C7146" s="319" t="s">
        <v>9092</v>
      </c>
    </row>
    <row r="7147" spans="1:3" ht="14.25" customHeight="1" x14ac:dyDescent="0.25">
      <c r="A7147" s="319">
        <v>12250</v>
      </c>
      <c r="B7147" s="319" t="s">
        <v>7063</v>
      </c>
      <c r="C7147" s="319" t="s">
        <v>9092</v>
      </c>
    </row>
    <row r="7148" spans="1:3" ht="14.25" customHeight="1" x14ac:dyDescent="0.25">
      <c r="A7148" s="319">
        <v>12251</v>
      </c>
      <c r="B7148" s="319" t="s">
        <v>6913</v>
      </c>
      <c r="C7148" s="319" t="s">
        <v>9092</v>
      </c>
    </row>
    <row r="7149" spans="1:3" ht="14.25" customHeight="1" x14ac:dyDescent="0.25">
      <c r="A7149" s="319">
        <v>12252</v>
      </c>
      <c r="B7149" s="319" t="s">
        <v>7064</v>
      </c>
      <c r="C7149" s="319" t="s">
        <v>9092</v>
      </c>
    </row>
    <row r="7150" spans="1:3" ht="14.25" customHeight="1" x14ac:dyDescent="0.25">
      <c r="A7150" s="319">
        <v>12253</v>
      </c>
      <c r="B7150" s="319" t="s">
        <v>10734</v>
      </c>
      <c r="C7150" s="319" t="s">
        <v>9920</v>
      </c>
    </row>
    <row r="7151" spans="1:3" ht="14.25" customHeight="1" x14ac:dyDescent="0.25">
      <c r="A7151" s="319">
        <v>12254</v>
      </c>
      <c r="B7151" s="319" t="s">
        <v>7065</v>
      </c>
      <c r="C7151" s="319" t="s">
        <v>9091</v>
      </c>
    </row>
    <row r="7152" spans="1:3" ht="14.25" customHeight="1" x14ac:dyDescent="0.25">
      <c r="A7152" s="319">
        <v>12255</v>
      </c>
      <c r="B7152" s="319" t="s">
        <v>10735</v>
      </c>
      <c r="C7152" s="319" t="s">
        <v>9920</v>
      </c>
    </row>
    <row r="7153" spans="1:3" ht="14.25" customHeight="1" x14ac:dyDescent="0.25">
      <c r="A7153" s="319">
        <v>12256</v>
      </c>
      <c r="B7153" s="319" t="s">
        <v>10736</v>
      </c>
      <c r="C7153" s="319" t="s">
        <v>9920</v>
      </c>
    </row>
    <row r="7154" spans="1:3" ht="14.25" customHeight="1" x14ac:dyDescent="0.25">
      <c r="A7154" s="319">
        <v>12257</v>
      </c>
      <c r="B7154" s="319" t="s">
        <v>10737</v>
      </c>
      <c r="C7154" s="319" t="s">
        <v>9920</v>
      </c>
    </row>
    <row r="7155" spans="1:3" ht="14.25" customHeight="1" x14ac:dyDescent="0.25">
      <c r="A7155" s="319">
        <v>12258</v>
      </c>
      <c r="B7155" s="319" t="s">
        <v>7066</v>
      </c>
      <c r="C7155" s="319" t="s">
        <v>9092</v>
      </c>
    </row>
    <row r="7156" spans="1:3" ht="14.25" customHeight="1" x14ac:dyDescent="0.25">
      <c r="A7156" s="319">
        <v>12259</v>
      </c>
      <c r="B7156" s="319" t="s">
        <v>7067</v>
      </c>
      <c r="C7156" s="319" t="s">
        <v>9087</v>
      </c>
    </row>
    <row r="7157" spans="1:3" ht="14.25" customHeight="1" x14ac:dyDescent="0.25">
      <c r="A7157" s="319">
        <v>12260</v>
      </c>
      <c r="B7157" s="319" t="s">
        <v>7068</v>
      </c>
      <c r="C7157" s="319" t="s">
        <v>9092</v>
      </c>
    </row>
    <row r="7158" spans="1:3" ht="14.25" customHeight="1" x14ac:dyDescent="0.25">
      <c r="A7158" s="319">
        <v>12261</v>
      </c>
      <c r="B7158" s="319" t="s">
        <v>7069</v>
      </c>
      <c r="C7158" s="319" t="s">
        <v>9090</v>
      </c>
    </row>
    <row r="7159" spans="1:3" ht="14.25" customHeight="1" x14ac:dyDescent="0.25">
      <c r="A7159" s="319">
        <v>12262</v>
      </c>
      <c r="B7159" s="319" t="s">
        <v>3524</v>
      </c>
      <c r="C7159" s="319" t="s">
        <v>9091</v>
      </c>
    </row>
    <row r="7160" spans="1:3" ht="14.25" customHeight="1" x14ac:dyDescent="0.25">
      <c r="A7160" s="319">
        <v>12263</v>
      </c>
      <c r="B7160" s="319" t="s">
        <v>10738</v>
      </c>
      <c r="C7160" s="319" t="s">
        <v>9920</v>
      </c>
    </row>
    <row r="7161" spans="1:3" ht="14.25" customHeight="1" x14ac:dyDescent="0.25">
      <c r="A7161" s="319">
        <v>12264</v>
      </c>
      <c r="B7161" s="319" t="s">
        <v>7070</v>
      </c>
      <c r="C7161" s="319" t="s">
        <v>9091</v>
      </c>
    </row>
    <row r="7162" spans="1:3" ht="14.25" customHeight="1" x14ac:dyDescent="0.25">
      <c r="A7162" s="319">
        <v>12265</v>
      </c>
      <c r="B7162" s="319" t="s">
        <v>7071</v>
      </c>
      <c r="C7162" s="319" t="s">
        <v>9092</v>
      </c>
    </row>
    <row r="7163" spans="1:3" ht="14.25" customHeight="1" x14ac:dyDescent="0.25">
      <c r="A7163" s="319">
        <v>12266</v>
      </c>
      <c r="B7163" s="319" t="s">
        <v>7072</v>
      </c>
      <c r="C7163" s="319" t="s">
        <v>9092</v>
      </c>
    </row>
    <row r="7164" spans="1:3" ht="14.25" customHeight="1" x14ac:dyDescent="0.25">
      <c r="A7164" s="319">
        <v>12267</v>
      </c>
      <c r="B7164" s="319" t="s">
        <v>7073</v>
      </c>
      <c r="C7164" s="319" t="s">
        <v>9084</v>
      </c>
    </row>
    <row r="7165" spans="1:3" ht="14.25" customHeight="1" x14ac:dyDescent="0.25">
      <c r="A7165" s="319">
        <v>12268</v>
      </c>
      <c r="B7165" s="319" t="s">
        <v>6825</v>
      </c>
      <c r="C7165" s="319" t="s">
        <v>9091</v>
      </c>
    </row>
    <row r="7166" spans="1:3" ht="14.25" customHeight="1" x14ac:dyDescent="0.25">
      <c r="A7166" s="319">
        <v>12269</v>
      </c>
      <c r="B7166" s="319" t="s">
        <v>7074</v>
      </c>
      <c r="C7166" s="319" t="s">
        <v>9920</v>
      </c>
    </row>
    <row r="7167" spans="1:3" ht="14.25" customHeight="1" x14ac:dyDescent="0.25">
      <c r="A7167" s="319">
        <v>12270</v>
      </c>
      <c r="B7167" s="319" t="s">
        <v>7075</v>
      </c>
      <c r="C7167" s="319" t="s">
        <v>9092</v>
      </c>
    </row>
    <row r="7168" spans="1:3" ht="14.25" customHeight="1" x14ac:dyDescent="0.25">
      <c r="A7168" s="319">
        <v>12271</v>
      </c>
      <c r="B7168" s="319" t="s">
        <v>10739</v>
      </c>
      <c r="C7168" s="319" t="s">
        <v>9920</v>
      </c>
    </row>
    <row r="7169" spans="1:3" ht="14.25" customHeight="1" x14ac:dyDescent="0.25">
      <c r="A7169" s="319">
        <v>12272</v>
      </c>
      <c r="B7169" s="319" t="s">
        <v>10621</v>
      </c>
      <c r="C7169" s="319" t="s">
        <v>9920</v>
      </c>
    </row>
    <row r="7170" spans="1:3" ht="14.25" customHeight="1" x14ac:dyDescent="0.25">
      <c r="A7170" s="319">
        <v>12273</v>
      </c>
      <c r="B7170" s="319" t="s">
        <v>10740</v>
      </c>
      <c r="C7170" s="319" t="s">
        <v>9920</v>
      </c>
    </row>
    <row r="7171" spans="1:3" ht="14.25" customHeight="1" x14ac:dyDescent="0.25">
      <c r="A7171" s="319">
        <v>12274</v>
      </c>
      <c r="B7171" s="319" t="s">
        <v>6054</v>
      </c>
      <c r="C7171" s="319" t="s">
        <v>9920</v>
      </c>
    </row>
    <row r="7172" spans="1:3" ht="14.25" customHeight="1" x14ac:dyDescent="0.25">
      <c r="A7172" s="319">
        <v>12275</v>
      </c>
      <c r="B7172" s="319" t="s">
        <v>4993</v>
      </c>
      <c r="C7172" s="319" t="s">
        <v>9090</v>
      </c>
    </row>
    <row r="7173" spans="1:3" ht="14.25" customHeight="1" x14ac:dyDescent="0.25">
      <c r="A7173" s="319">
        <v>12276</v>
      </c>
      <c r="B7173" s="319" t="s">
        <v>7076</v>
      </c>
      <c r="C7173" s="319" t="s">
        <v>9092</v>
      </c>
    </row>
    <row r="7174" spans="1:3" ht="14.25" customHeight="1" x14ac:dyDescent="0.25">
      <c r="A7174" s="319">
        <v>12277</v>
      </c>
      <c r="B7174" s="319" t="s">
        <v>7077</v>
      </c>
      <c r="C7174" s="319" t="s">
        <v>9092</v>
      </c>
    </row>
    <row r="7175" spans="1:3" ht="14.25" customHeight="1" x14ac:dyDescent="0.25">
      <c r="A7175" s="319">
        <v>12278</v>
      </c>
      <c r="B7175" s="319" t="s">
        <v>10741</v>
      </c>
      <c r="C7175" s="319" t="s">
        <v>9920</v>
      </c>
    </row>
    <row r="7176" spans="1:3" ht="14.25" customHeight="1" x14ac:dyDescent="0.25">
      <c r="A7176" s="319">
        <v>12279</v>
      </c>
      <c r="B7176" s="319" t="s">
        <v>1440</v>
      </c>
      <c r="C7176" s="319" t="s">
        <v>9920</v>
      </c>
    </row>
    <row r="7177" spans="1:3" ht="14.25" customHeight="1" x14ac:dyDescent="0.25">
      <c r="A7177" s="319">
        <v>12280</v>
      </c>
      <c r="B7177" s="319" t="s">
        <v>4352</v>
      </c>
      <c r="C7177" s="319" t="s">
        <v>9920</v>
      </c>
    </row>
    <row r="7178" spans="1:3" ht="14.25" customHeight="1" x14ac:dyDescent="0.25">
      <c r="A7178" s="319">
        <v>12281</v>
      </c>
      <c r="B7178" s="319" t="s">
        <v>9932</v>
      </c>
      <c r="C7178" s="319" t="s">
        <v>9920</v>
      </c>
    </row>
    <row r="7179" spans="1:3" ht="14.25" customHeight="1" x14ac:dyDescent="0.25">
      <c r="A7179" s="319">
        <v>12282</v>
      </c>
      <c r="B7179" s="319" t="s">
        <v>7078</v>
      </c>
      <c r="C7179" s="319" t="s">
        <v>9092</v>
      </c>
    </row>
    <row r="7180" spans="1:3" ht="14.25" customHeight="1" x14ac:dyDescent="0.25">
      <c r="A7180" s="319">
        <v>12283</v>
      </c>
      <c r="B7180" s="319" t="s">
        <v>5904</v>
      </c>
      <c r="C7180" s="319" t="s">
        <v>9092</v>
      </c>
    </row>
    <row r="7181" spans="1:3" ht="14.25" customHeight="1" x14ac:dyDescent="0.25">
      <c r="A7181" s="319">
        <v>12284</v>
      </c>
      <c r="B7181" s="319" t="s">
        <v>4436</v>
      </c>
      <c r="C7181" s="319" t="s">
        <v>9092</v>
      </c>
    </row>
    <row r="7182" spans="1:3" ht="14.25" customHeight="1" x14ac:dyDescent="0.25">
      <c r="A7182" s="319">
        <v>12285</v>
      </c>
      <c r="B7182" s="319" t="s">
        <v>10742</v>
      </c>
      <c r="C7182" s="319" t="s">
        <v>9920</v>
      </c>
    </row>
    <row r="7183" spans="1:3" ht="14.25" customHeight="1" x14ac:dyDescent="0.25">
      <c r="A7183" s="319">
        <v>12286</v>
      </c>
      <c r="B7183" s="319" t="s">
        <v>7079</v>
      </c>
      <c r="C7183" s="319" t="s">
        <v>9920</v>
      </c>
    </row>
    <row r="7184" spans="1:3" ht="14.25" customHeight="1" x14ac:dyDescent="0.25">
      <c r="A7184" s="319">
        <v>12287</v>
      </c>
      <c r="B7184" s="319" t="s">
        <v>7080</v>
      </c>
      <c r="C7184" s="319" t="s">
        <v>9081</v>
      </c>
    </row>
    <row r="7185" spans="1:3" ht="14.25" customHeight="1" x14ac:dyDescent="0.25">
      <c r="A7185" s="319">
        <v>12288</v>
      </c>
      <c r="B7185" s="319" t="s">
        <v>7081</v>
      </c>
      <c r="C7185" s="319" t="s">
        <v>9092</v>
      </c>
    </row>
    <row r="7186" spans="1:3" ht="14.25" customHeight="1" x14ac:dyDescent="0.25">
      <c r="A7186" s="319">
        <v>12289</v>
      </c>
      <c r="B7186" s="319" t="s">
        <v>4376</v>
      </c>
      <c r="C7186" s="319" t="s">
        <v>9920</v>
      </c>
    </row>
    <row r="7187" spans="1:3" ht="14.25" customHeight="1" x14ac:dyDescent="0.25">
      <c r="A7187" s="319">
        <v>12290</v>
      </c>
      <c r="B7187" s="319" t="s">
        <v>7082</v>
      </c>
      <c r="C7187" s="319" t="s">
        <v>9091</v>
      </c>
    </row>
    <row r="7188" spans="1:3" ht="14.25" customHeight="1" x14ac:dyDescent="0.25">
      <c r="A7188" s="319">
        <v>12291</v>
      </c>
      <c r="B7188" s="319" t="s">
        <v>7083</v>
      </c>
      <c r="C7188" s="319" t="s">
        <v>9092</v>
      </c>
    </row>
    <row r="7189" spans="1:3" ht="14.25" customHeight="1" x14ac:dyDescent="0.25">
      <c r="A7189" s="319">
        <v>12292</v>
      </c>
      <c r="B7189" s="319" t="s">
        <v>10743</v>
      </c>
      <c r="C7189" s="319" t="s">
        <v>9920</v>
      </c>
    </row>
    <row r="7190" spans="1:3" ht="14.25" customHeight="1" x14ac:dyDescent="0.25">
      <c r="A7190" s="319">
        <v>12293</v>
      </c>
      <c r="B7190" s="319" t="s">
        <v>7084</v>
      </c>
      <c r="C7190" s="319" t="s">
        <v>9092</v>
      </c>
    </row>
    <row r="7191" spans="1:3" ht="14.25" customHeight="1" x14ac:dyDescent="0.25">
      <c r="A7191" s="319">
        <v>12294</v>
      </c>
      <c r="B7191" s="319" t="s">
        <v>7085</v>
      </c>
      <c r="C7191" s="319" t="s">
        <v>9090</v>
      </c>
    </row>
    <row r="7192" spans="1:3" ht="14.25" customHeight="1" x14ac:dyDescent="0.25">
      <c r="A7192" s="319">
        <v>12295</v>
      </c>
      <c r="B7192" s="319" t="s">
        <v>7086</v>
      </c>
      <c r="C7192" s="319" t="s">
        <v>9092</v>
      </c>
    </row>
    <row r="7193" spans="1:3" ht="14.25" customHeight="1" x14ac:dyDescent="0.25">
      <c r="A7193" s="319">
        <v>12296</v>
      </c>
      <c r="B7193" s="319" t="s">
        <v>7087</v>
      </c>
      <c r="C7193" s="319" t="s">
        <v>9092</v>
      </c>
    </row>
    <row r="7194" spans="1:3" ht="14.25" customHeight="1" x14ac:dyDescent="0.25">
      <c r="A7194" s="319">
        <v>12297</v>
      </c>
      <c r="B7194" s="319" t="s">
        <v>7088</v>
      </c>
      <c r="C7194" s="319" t="s">
        <v>9092</v>
      </c>
    </row>
    <row r="7195" spans="1:3" ht="14.25" customHeight="1" x14ac:dyDescent="0.25">
      <c r="A7195" s="319">
        <v>12298</v>
      </c>
      <c r="B7195" s="319" t="s">
        <v>4157</v>
      </c>
      <c r="C7195" s="319" t="s">
        <v>9081</v>
      </c>
    </row>
    <row r="7196" spans="1:3" ht="14.25" customHeight="1" x14ac:dyDescent="0.25">
      <c r="A7196" s="319">
        <v>12299</v>
      </c>
      <c r="B7196" s="319" t="s">
        <v>7089</v>
      </c>
      <c r="C7196" s="319" t="s">
        <v>9920</v>
      </c>
    </row>
    <row r="7197" spans="1:3" ht="14.25" customHeight="1" x14ac:dyDescent="0.25">
      <c r="A7197" s="319">
        <v>12300</v>
      </c>
      <c r="B7197" s="319" t="s">
        <v>10744</v>
      </c>
      <c r="C7197" s="319" t="s">
        <v>9920</v>
      </c>
    </row>
    <row r="7198" spans="1:3" ht="14.25" customHeight="1" x14ac:dyDescent="0.25">
      <c r="A7198" s="319">
        <v>12301</v>
      </c>
      <c r="B7198" s="319" t="s">
        <v>7090</v>
      </c>
      <c r="C7198" s="319" t="s">
        <v>9091</v>
      </c>
    </row>
    <row r="7199" spans="1:3" ht="14.25" customHeight="1" x14ac:dyDescent="0.25">
      <c r="A7199" s="319">
        <v>12302</v>
      </c>
      <c r="B7199" s="319" t="s">
        <v>7091</v>
      </c>
      <c r="C7199" s="319" t="s">
        <v>9092</v>
      </c>
    </row>
    <row r="7200" spans="1:3" ht="14.25" customHeight="1" x14ac:dyDescent="0.25">
      <c r="A7200" s="319">
        <v>12303</v>
      </c>
      <c r="B7200" s="319" t="s">
        <v>7092</v>
      </c>
      <c r="C7200" s="319" t="s">
        <v>9091</v>
      </c>
    </row>
    <row r="7201" spans="1:3" ht="14.25" customHeight="1" x14ac:dyDescent="0.25">
      <c r="A7201" s="319">
        <v>12304</v>
      </c>
      <c r="B7201" s="319" t="s">
        <v>5804</v>
      </c>
      <c r="C7201" s="319" t="s">
        <v>9092</v>
      </c>
    </row>
    <row r="7202" spans="1:3" ht="14.25" customHeight="1" x14ac:dyDescent="0.25">
      <c r="A7202" s="319">
        <v>12305</v>
      </c>
      <c r="B7202" s="319" t="s">
        <v>7093</v>
      </c>
      <c r="C7202" s="319" t="s">
        <v>9920</v>
      </c>
    </row>
    <row r="7203" spans="1:3" ht="14.25" customHeight="1" x14ac:dyDescent="0.25">
      <c r="A7203" s="319">
        <v>12306</v>
      </c>
      <c r="B7203" s="319" t="s">
        <v>6631</v>
      </c>
      <c r="C7203" s="319" t="s">
        <v>9091</v>
      </c>
    </row>
    <row r="7204" spans="1:3" ht="14.25" customHeight="1" x14ac:dyDescent="0.25">
      <c r="A7204" s="319">
        <v>12307</v>
      </c>
      <c r="B7204" s="319" t="s">
        <v>7094</v>
      </c>
      <c r="C7204" s="319" t="s">
        <v>9092</v>
      </c>
    </row>
    <row r="7205" spans="1:3" ht="14.25" customHeight="1" x14ac:dyDescent="0.25">
      <c r="A7205" s="319">
        <v>12308</v>
      </c>
      <c r="B7205" s="319" t="s">
        <v>7095</v>
      </c>
      <c r="C7205" s="319" t="s">
        <v>9092</v>
      </c>
    </row>
    <row r="7206" spans="1:3" ht="14.25" customHeight="1" x14ac:dyDescent="0.25">
      <c r="A7206" s="319">
        <v>12309</v>
      </c>
      <c r="B7206" s="319" t="s">
        <v>7096</v>
      </c>
      <c r="C7206" s="319" t="s">
        <v>9087</v>
      </c>
    </row>
    <row r="7207" spans="1:3" ht="14.25" customHeight="1" x14ac:dyDescent="0.25">
      <c r="A7207" s="319">
        <v>12310</v>
      </c>
      <c r="B7207" s="319" t="s">
        <v>10745</v>
      </c>
      <c r="C7207" s="319" t="s">
        <v>9920</v>
      </c>
    </row>
    <row r="7208" spans="1:3" ht="14.25" customHeight="1" x14ac:dyDescent="0.25">
      <c r="A7208" s="319">
        <v>12311</v>
      </c>
      <c r="B7208" s="319" t="s">
        <v>7097</v>
      </c>
      <c r="C7208" s="319" t="s">
        <v>9092</v>
      </c>
    </row>
    <row r="7209" spans="1:3" ht="14.25" customHeight="1" x14ac:dyDescent="0.25">
      <c r="A7209" s="319">
        <v>12312</v>
      </c>
      <c r="B7209" s="319" t="s">
        <v>10746</v>
      </c>
      <c r="C7209" s="319" t="s">
        <v>9920</v>
      </c>
    </row>
    <row r="7210" spans="1:3" ht="14.25" customHeight="1" x14ac:dyDescent="0.25">
      <c r="A7210" s="319">
        <v>12313</v>
      </c>
      <c r="B7210" s="319" t="s">
        <v>6179</v>
      </c>
      <c r="C7210" s="319" t="s">
        <v>9092</v>
      </c>
    </row>
    <row r="7211" spans="1:3" ht="14.25" customHeight="1" x14ac:dyDescent="0.25">
      <c r="A7211" s="319">
        <v>12314</v>
      </c>
      <c r="B7211" s="319" t="s">
        <v>4387</v>
      </c>
      <c r="C7211" s="319" t="s">
        <v>9090</v>
      </c>
    </row>
    <row r="7212" spans="1:3" ht="14.25" customHeight="1" x14ac:dyDescent="0.25">
      <c r="A7212" s="319">
        <v>12315</v>
      </c>
      <c r="B7212" s="319" t="s">
        <v>4546</v>
      </c>
      <c r="C7212" s="319" t="s">
        <v>9092</v>
      </c>
    </row>
    <row r="7213" spans="1:3" ht="14.25" customHeight="1" x14ac:dyDescent="0.25">
      <c r="A7213" s="319">
        <v>12316</v>
      </c>
      <c r="B7213" s="319" t="s">
        <v>7098</v>
      </c>
      <c r="C7213" s="319" t="s">
        <v>9087</v>
      </c>
    </row>
    <row r="7214" spans="1:3" ht="14.25" customHeight="1" x14ac:dyDescent="0.25">
      <c r="A7214" s="319">
        <v>12317</v>
      </c>
      <c r="B7214" s="319" t="s">
        <v>4807</v>
      </c>
      <c r="C7214" s="319" t="s">
        <v>9091</v>
      </c>
    </row>
    <row r="7215" spans="1:3" ht="14.25" customHeight="1" x14ac:dyDescent="0.25">
      <c r="A7215" s="319">
        <v>12318</v>
      </c>
      <c r="B7215" s="319" t="s">
        <v>7099</v>
      </c>
      <c r="C7215" s="319" t="s">
        <v>9090</v>
      </c>
    </row>
    <row r="7216" spans="1:3" ht="14.25" customHeight="1" x14ac:dyDescent="0.25">
      <c r="A7216" s="319">
        <v>12319</v>
      </c>
      <c r="B7216" s="319" t="s">
        <v>10747</v>
      </c>
      <c r="C7216" s="319" t="s">
        <v>9920</v>
      </c>
    </row>
    <row r="7217" spans="1:3" ht="14.25" customHeight="1" x14ac:dyDescent="0.25">
      <c r="A7217" s="319">
        <v>12320</v>
      </c>
      <c r="B7217" s="319" t="s">
        <v>10748</v>
      </c>
      <c r="C7217" s="319" t="s">
        <v>9920</v>
      </c>
    </row>
    <row r="7218" spans="1:3" ht="14.25" customHeight="1" x14ac:dyDescent="0.25">
      <c r="A7218" s="319">
        <v>12321</v>
      </c>
      <c r="B7218" s="319" t="s">
        <v>10749</v>
      </c>
      <c r="C7218" s="319" t="s">
        <v>9920</v>
      </c>
    </row>
    <row r="7219" spans="1:3" ht="14.25" customHeight="1" x14ac:dyDescent="0.25">
      <c r="A7219" s="319">
        <v>12322</v>
      </c>
      <c r="B7219" s="319" t="s">
        <v>7100</v>
      </c>
      <c r="C7219" s="319" t="s">
        <v>9092</v>
      </c>
    </row>
    <row r="7220" spans="1:3" ht="14.25" customHeight="1" x14ac:dyDescent="0.25">
      <c r="A7220" s="319">
        <v>12323</v>
      </c>
      <c r="B7220" s="319" t="s">
        <v>7101</v>
      </c>
      <c r="C7220" s="319" t="s">
        <v>9092</v>
      </c>
    </row>
    <row r="7221" spans="1:3" ht="14.25" customHeight="1" x14ac:dyDescent="0.25">
      <c r="A7221" s="319">
        <v>12324</v>
      </c>
      <c r="B7221" s="319" t="s">
        <v>7093</v>
      </c>
      <c r="C7221" s="319" t="s">
        <v>9091</v>
      </c>
    </row>
    <row r="7222" spans="1:3" ht="14.25" customHeight="1" x14ac:dyDescent="0.25">
      <c r="A7222" s="319">
        <v>12325</v>
      </c>
      <c r="B7222" s="319" t="s">
        <v>7102</v>
      </c>
      <c r="C7222" s="319" t="s">
        <v>9092</v>
      </c>
    </row>
    <row r="7223" spans="1:3" ht="14.25" customHeight="1" x14ac:dyDescent="0.25">
      <c r="A7223" s="319">
        <v>12326</v>
      </c>
      <c r="B7223" s="319" t="s">
        <v>7103</v>
      </c>
      <c r="C7223" s="319" t="s">
        <v>9092</v>
      </c>
    </row>
    <row r="7224" spans="1:3" ht="14.25" customHeight="1" x14ac:dyDescent="0.25">
      <c r="A7224" s="319">
        <v>12327</v>
      </c>
      <c r="B7224" s="319" t="s">
        <v>7090</v>
      </c>
      <c r="C7224" s="319" t="s">
        <v>9090</v>
      </c>
    </row>
    <row r="7225" spans="1:3" ht="14.25" customHeight="1" x14ac:dyDescent="0.25">
      <c r="A7225" s="319">
        <v>12328</v>
      </c>
      <c r="B7225" s="319" t="s">
        <v>7104</v>
      </c>
      <c r="C7225" s="319" t="s">
        <v>9091</v>
      </c>
    </row>
    <row r="7226" spans="1:3" ht="14.25" customHeight="1" x14ac:dyDescent="0.25">
      <c r="A7226" s="319">
        <v>12329</v>
      </c>
      <c r="B7226" s="319" t="s">
        <v>7105</v>
      </c>
      <c r="C7226" s="319" t="s">
        <v>9092</v>
      </c>
    </row>
    <row r="7227" spans="1:3" ht="14.25" customHeight="1" x14ac:dyDescent="0.25">
      <c r="A7227" s="319">
        <v>12330</v>
      </c>
      <c r="B7227" s="319" t="s">
        <v>10750</v>
      </c>
      <c r="C7227" s="319" t="s">
        <v>9920</v>
      </c>
    </row>
    <row r="7228" spans="1:3" ht="14.25" customHeight="1" x14ac:dyDescent="0.25">
      <c r="A7228" s="319">
        <v>12331</v>
      </c>
      <c r="B7228" s="319" t="s">
        <v>10751</v>
      </c>
      <c r="C7228" s="319" t="s">
        <v>9920</v>
      </c>
    </row>
    <row r="7229" spans="1:3" ht="14.25" customHeight="1" x14ac:dyDescent="0.25">
      <c r="A7229" s="319">
        <v>12332</v>
      </c>
      <c r="B7229" s="319" t="s">
        <v>7106</v>
      </c>
      <c r="C7229" s="319" t="s">
        <v>9092</v>
      </c>
    </row>
    <row r="7230" spans="1:3" ht="14.25" customHeight="1" x14ac:dyDescent="0.25">
      <c r="A7230" s="319">
        <v>12333</v>
      </c>
      <c r="B7230" s="319" t="s">
        <v>7107</v>
      </c>
      <c r="C7230" s="319" t="s">
        <v>9091</v>
      </c>
    </row>
    <row r="7231" spans="1:3" ht="14.25" customHeight="1" x14ac:dyDescent="0.25">
      <c r="A7231" s="319">
        <v>12334</v>
      </c>
      <c r="B7231" s="319" t="s">
        <v>7108</v>
      </c>
      <c r="C7231" s="319" t="s">
        <v>9081</v>
      </c>
    </row>
    <row r="7232" spans="1:3" ht="14.25" customHeight="1" x14ac:dyDescent="0.25">
      <c r="A7232" s="319">
        <v>12335</v>
      </c>
      <c r="B7232" s="319" t="s">
        <v>10752</v>
      </c>
      <c r="C7232" s="319" t="s">
        <v>9920</v>
      </c>
    </row>
    <row r="7233" spans="1:3" ht="14.25" customHeight="1" x14ac:dyDescent="0.25">
      <c r="A7233" s="319">
        <v>12336</v>
      </c>
      <c r="B7233" s="319" t="s">
        <v>10753</v>
      </c>
      <c r="C7233" s="319" t="s">
        <v>9920</v>
      </c>
    </row>
    <row r="7234" spans="1:3" ht="14.25" customHeight="1" x14ac:dyDescent="0.25">
      <c r="A7234" s="319">
        <v>12337</v>
      </c>
      <c r="B7234" s="319" t="s">
        <v>7109</v>
      </c>
      <c r="C7234" s="319" t="s">
        <v>9092</v>
      </c>
    </row>
    <row r="7235" spans="1:3" ht="14.25" customHeight="1" x14ac:dyDescent="0.25">
      <c r="A7235" s="319">
        <v>12338</v>
      </c>
      <c r="B7235" s="319" t="s">
        <v>7110</v>
      </c>
      <c r="C7235" s="319" t="s">
        <v>9092</v>
      </c>
    </row>
    <row r="7236" spans="1:3" ht="14.25" customHeight="1" x14ac:dyDescent="0.25">
      <c r="A7236" s="319">
        <v>12339</v>
      </c>
      <c r="B7236" s="319" t="s">
        <v>7006</v>
      </c>
      <c r="C7236" s="319" t="s">
        <v>9092</v>
      </c>
    </row>
    <row r="7237" spans="1:3" ht="14.25" customHeight="1" x14ac:dyDescent="0.25">
      <c r="A7237" s="319">
        <v>12340</v>
      </c>
      <c r="B7237" s="319" t="s">
        <v>7111</v>
      </c>
      <c r="C7237" s="319" t="s">
        <v>9084</v>
      </c>
    </row>
    <row r="7238" spans="1:3" ht="14.25" customHeight="1" x14ac:dyDescent="0.25">
      <c r="A7238" s="319">
        <v>12341</v>
      </c>
      <c r="B7238" s="319" t="s">
        <v>4593</v>
      </c>
      <c r="C7238" s="319" t="s">
        <v>9090</v>
      </c>
    </row>
    <row r="7239" spans="1:3" ht="14.25" customHeight="1" x14ac:dyDescent="0.25">
      <c r="A7239" s="319">
        <v>12342</v>
      </c>
      <c r="B7239" s="319" t="s">
        <v>7112</v>
      </c>
      <c r="C7239" s="319" t="s">
        <v>9092</v>
      </c>
    </row>
    <row r="7240" spans="1:3" ht="14.25" customHeight="1" x14ac:dyDescent="0.25">
      <c r="A7240" s="319">
        <v>12343</v>
      </c>
      <c r="B7240" s="319" t="s">
        <v>7113</v>
      </c>
      <c r="C7240" s="319" t="s">
        <v>9092</v>
      </c>
    </row>
    <row r="7241" spans="1:3" ht="14.25" customHeight="1" x14ac:dyDescent="0.25">
      <c r="A7241" s="319">
        <v>12344</v>
      </c>
      <c r="B7241" s="319" t="s">
        <v>7114</v>
      </c>
      <c r="C7241" s="319" t="s">
        <v>9092</v>
      </c>
    </row>
    <row r="7242" spans="1:3" ht="14.25" customHeight="1" x14ac:dyDescent="0.25">
      <c r="A7242" s="319">
        <v>12345</v>
      </c>
      <c r="B7242" s="319" t="s">
        <v>7115</v>
      </c>
      <c r="C7242" s="319" t="s">
        <v>9092</v>
      </c>
    </row>
    <row r="7243" spans="1:3" ht="14.25" customHeight="1" x14ac:dyDescent="0.25">
      <c r="A7243" s="319">
        <v>12346</v>
      </c>
      <c r="B7243" s="319" t="s">
        <v>4988</v>
      </c>
      <c r="C7243" s="319" t="s">
        <v>9091</v>
      </c>
    </row>
    <row r="7244" spans="1:3" ht="14.25" customHeight="1" x14ac:dyDescent="0.25">
      <c r="A7244" s="319">
        <v>12347</v>
      </c>
      <c r="B7244" s="319" t="s">
        <v>7116</v>
      </c>
      <c r="C7244" s="319" t="s">
        <v>9092</v>
      </c>
    </row>
    <row r="7245" spans="1:3" ht="14.25" customHeight="1" x14ac:dyDescent="0.25">
      <c r="A7245" s="319">
        <v>12348</v>
      </c>
      <c r="B7245" s="319" t="s">
        <v>7117</v>
      </c>
      <c r="C7245" s="319" t="s">
        <v>9087</v>
      </c>
    </row>
    <row r="7246" spans="1:3" ht="14.25" customHeight="1" x14ac:dyDescent="0.25">
      <c r="A7246" s="319">
        <v>12349</v>
      </c>
      <c r="B7246" s="319" t="s">
        <v>7118</v>
      </c>
      <c r="C7246" s="319" t="s">
        <v>9092</v>
      </c>
    </row>
    <row r="7247" spans="1:3" ht="14.25" customHeight="1" x14ac:dyDescent="0.25">
      <c r="A7247" s="319">
        <v>12350</v>
      </c>
      <c r="B7247" s="319" t="s">
        <v>3592</v>
      </c>
      <c r="C7247" s="319" t="s">
        <v>9090</v>
      </c>
    </row>
    <row r="7248" spans="1:3" ht="14.25" customHeight="1" x14ac:dyDescent="0.25">
      <c r="A7248" s="319">
        <v>12351</v>
      </c>
      <c r="B7248" s="319" t="s">
        <v>10754</v>
      </c>
      <c r="C7248" s="319" t="s">
        <v>9920</v>
      </c>
    </row>
    <row r="7249" spans="1:3" ht="14.25" customHeight="1" x14ac:dyDescent="0.25">
      <c r="A7249" s="319">
        <v>12352</v>
      </c>
      <c r="B7249" s="319" t="s">
        <v>7119</v>
      </c>
      <c r="C7249" s="319" t="s">
        <v>9087</v>
      </c>
    </row>
    <row r="7250" spans="1:3" ht="14.25" customHeight="1" x14ac:dyDescent="0.25">
      <c r="A7250" s="319">
        <v>12353</v>
      </c>
      <c r="B7250" s="319" t="s">
        <v>3927</v>
      </c>
      <c r="C7250" s="319" t="s">
        <v>9092</v>
      </c>
    </row>
    <row r="7251" spans="1:3" ht="14.25" customHeight="1" x14ac:dyDescent="0.25">
      <c r="A7251" s="319">
        <v>12354</v>
      </c>
      <c r="B7251" s="319" t="s">
        <v>7120</v>
      </c>
      <c r="C7251" s="319" t="s">
        <v>9092</v>
      </c>
    </row>
    <row r="7252" spans="1:3" ht="14.25" customHeight="1" x14ac:dyDescent="0.25">
      <c r="A7252" s="319">
        <v>12355</v>
      </c>
      <c r="B7252" s="319" t="s">
        <v>10755</v>
      </c>
      <c r="C7252" s="319" t="s">
        <v>9920</v>
      </c>
    </row>
    <row r="7253" spans="1:3" ht="14.25" customHeight="1" x14ac:dyDescent="0.25">
      <c r="A7253" s="319">
        <v>12356</v>
      </c>
      <c r="B7253" s="319" t="s">
        <v>7121</v>
      </c>
      <c r="C7253" s="319" t="s">
        <v>9091</v>
      </c>
    </row>
    <row r="7254" spans="1:3" ht="14.25" customHeight="1" x14ac:dyDescent="0.25">
      <c r="A7254" s="319">
        <v>12357</v>
      </c>
      <c r="B7254" s="319" t="s">
        <v>7122</v>
      </c>
      <c r="C7254" s="319" t="s">
        <v>9091</v>
      </c>
    </row>
    <row r="7255" spans="1:3" ht="14.25" customHeight="1" x14ac:dyDescent="0.25">
      <c r="A7255" s="319">
        <v>12358</v>
      </c>
      <c r="B7255" s="319" t="s">
        <v>7123</v>
      </c>
      <c r="C7255" s="319" t="s">
        <v>9091</v>
      </c>
    </row>
    <row r="7256" spans="1:3" ht="14.25" customHeight="1" x14ac:dyDescent="0.25">
      <c r="A7256" s="319">
        <v>12359</v>
      </c>
      <c r="B7256" s="319" t="s">
        <v>10756</v>
      </c>
      <c r="C7256" s="319" t="s">
        <v>9920</v>
      </c>
    </row>
    <row r="7257" spans="1:3" ht="14.25" customHeight="1" x14ac:dyDescent="0.25">
      <c r="A7257" s="319">
        <v>12360</v>
      </c>
      <c r="B7257" s="319" t="s">
        <v>7124</v>
      </c>
      <c r="C7257" s="319" t="s">
        <v>9091</v>
      </c>
    </row>
    <row r="7258" spans="1:3" ht="14.25" customHeight="1" x14ac:dyDescent="0.25">
      <c r="A7258" s="319">
        <v>12361</v>
      </c>
      <c r="B7258" s="319" t="s">
        <v>7125</v>
      </c>
      <c r="C7258" s="319" t="s">
        <v>9092</v>
      </c>
    </row>
    <row r="7259" spans="1:3" ht="14.25" customHeight="1" x14ac:dyDescent="0.25">
      <c r="A7259" s="319">
        <v>12362</v>
      </c>
      <c r="B7259" s="319" t="s">
        <v>10757</v>
      </c>
      <c r="C7259" s="319" t="s">
        <v>9920</v>
      </c>
    </row>
    <row r="7260" spans="1:3" ht="14.25" customHeight="1" x14ac:dyDescent="0.25">
      <c r="A7260" s="319">
        <v>12363</v>
      </c>
      <c r="B7260" s="319" t="s">
        <v>7126</v>
      </c>
      <c r="C7260" s="319" t="s">
        <v>9092</v>
      </c>
    </row>
    <row r="7261" spans="1:3" ht="14.25" customHeight="1" x14ac:dyDescent="0.25">
      <c r="A7261" s="319">
        <v>12364</v>
      </c>
      <c r="B7261" s="319" t="s">
        <v>7127</v>
      </c>
      <c r="C7261" s="319" t="s">
        <v>9090</v>
      </c>
    </row>
    <row r="7262" spans="1:3" ht="14.25" customHeight="1" x14ac:dyDescent="0.25">
      <c r="A7262" s="319">
        <v>12365</v>
      </c>
      <c r="B7262" s="319" t="s">
        <v>4550</v>
      </c>
      <c r="C7262" s="319" t="s">
        <v>9090</v>
      </c>
    </row>
    <row r="7263" spans="1:3" ht="14.25" customHeight="1" x14ac:dyDescent="0.25">
      <c r="A7263" s="319">
        <v>12366</v>
      </c>
      <c r="B7263" s="319" t="s">
        <v>7128</v>
      </c>
      <c r="C7263" s="319" t="s">
        <v>9092</v>
      </c>
    </row>
    <row r="7264" spans="1:3" ht="14.25" customHeight="1" x14ac:dyDescent="0.25">
      <c r="A7264" s="319">
        <v>12367</v>
      </c>
      <c r="B7264" s="319" t="s">
        <v>7129</v>
      </c>
      <c r="C7264" s="319" t="s">
        <v>9087</v>
      </c>
    </row>
    <row r="7265" spans="1:3" ht="14.25" customHeight="1" x14ac:dyDescent="0.25">
      <c r="A7265" s="319">
        <v>12368</v>
      </c>
      <c r="B7265" s="319" t="s">
        <v>10758</v>
      </c>
      <c r="C7265" s="319" t="s">
        <v>9920</v>
      </c>
    </row>
    <row r="7266" spans="1:3" ht="14.25" customHeight="1" x14ac:dyDescent="0.25">
      <c r="A7266" s="319">
        <v>12369</v>
      </c>
      <c r="B7266" s="319" t="s">
        <v>7130</v>
      </c>
      <c r="C7266" s="319" t="s">
        <v>9092</v>
      </c>
    </row>
    <row r="7267" spans="1:3" ht="14.25" customHeight="1" x14ac:dyDescent="0.25">
      <c r="A7267" s="319">
        <v>12370</v>
      </c>
      <c r="B7267" s="319" t="s">
        <v>7131</v>
      </c>
      <c r="C7267" s="319" t="s">
        <v>9092</v>
      </c>
    </row>
    <row r="7268" spans="1:3" ht="14.25" customHeight="1" x14ac:dyDescent="0.25">
      <c r="A7268" s="319">
        <v>12371</v>
      </c>
      <c r="B7268" s="319" t="s">
        <v>7132</v>
      </c>
      <c r="C7268" s="319" t="s">
        <v>9090</v>
      </c>
    </row>
    <row r="7269" spans="1:3" ht="14.25" customHeight="1" x14ac:dyDescent="0.25">
      <c r="A7269" s="319">
        <v>12372</v>
      </c>
      <c r="B7269" s="319" t="s">
        <v>7133</v>
      </c>
      <c r="C7269" s="319" t="s">
        <v>9091</v>
      </c>
    </row>
    <row r="7270" spans="1:3" ht="14.25" customHeight="1" x14ac:dyDescent="0.25">
      <c r="A7270" s="319">
        <v>12373</v>
      </c>
      <c r="B7270" s="319" t="s">
        <v>4442</v>
      </c>
      <c r="C7270" s="319" t="s">
        <v>9092</v>
      </c>
    </row>
    <row r="7271" spans="1:3" ht="14.25" customHeight="1" x14ac:dyDescent="0.25">
      <c r="A7271" s="319">
        <v>12374</v>
      </c>
      <c r="B7271" s="319" t="s">
        <v>3727</v>
      </c>
      <c r="C7271" s="319" t="s">
        <v>9091</v>
      </c>
    </row>
    <row r="7272" spans="1:3" ht="14.25" customHeight="1" x14ac:dyDescent="0.25">
      <c r="A7272" s="319">
        <v>12375</v>
      </c>
      <c r="B7272" s="319" t="s">
        <v>6351</v>
      </c>
      <c r="C7272" s="319" t="s">
        <v>9090</v>
      </c>
    </row>
    <row r="7273" spans="1:3" ht="14.25" customHeight="1" x14ac:dyDescent="0.25">
      <c r="A7273" s="319">
        <v>12376</v>
      </c>
      <c r="B7273" s="319" t="s">
        <v>838</v>
      </c>
      <c r="C7273" s="319" t="s">
        <v>9093</v>
      </c>
    </row>
    <row r="7274" spans="1:3" ht="14.25" customHeight="1" x14ac:dyDescent="0.25">
      <c r="A7274" s="319">
        <v>12377</v>
      </c>
      <c r="B7274" s="319" t="s">
        <v>7134</v>
      </c>
      <c r="C7274" s="319" t="s">
        <v>9092</v>
      </c>
    </row>
    <row r="7275" spans="1:3" ht="14.25" customHeight="1" x14ac:dyDescent="0.25">
      <c r="A7275" s="319">
        <v>12378</v>
      </c>
      <c r="B7275" s="319" t="s">
        <v>7135</v>
      </c>
      <c r="C7275" s="319" t="s">
        <v>9090</v>
      </c>
    </row>
    <row r="7276" spans="1:3" ht="14.25" customHeight="1" x14ac:dyDescent="0.25">
      <c r="A7276" s="319">
        <v>12379</v>
      </c>
      <c r="B7276" s="319" t="s">
        <v>6345</v>
      </c>
      <c r="C7276" s="319" t="s">
        <v>9091</v>
      </c>
    </row>
    <row r="7277" spans="1:3" ht="14.25" customHeight="1" x14ac:dyDescent="0.25">
      <c r="A7277" s="319">
        <v>12380</v>
      </c>
      <c r="B7277" s="319" t="s">
        <v>7136</v>
      </c>
      <c r="C7277" s="319" t="s">
        <v>9081</v>
      </c>
    </row>
    <row r="7278" spans="1:3" ht="14.25" customHeight="1" x14ac:dyDescent="0.25">
      <c r="A7278" s="319">
        <v>12381</v>
      </c>
      <c r="B7278" s="319" t="s">
        <v>7137</v>
      </c>
      <c r="C7278" s="319" t="s">
        <v>9091</v>
      </c>
    </row>
    <row r="7279" spans="1:3" ht="14.25" customHeight="1" x14ac:dyDescent="0.25">
      <c r="A7279" s="319">
        <v>12382</v>
      </c>
      <c r="B7279" s="319" t="s">
        <v>7138</v>
      </c>
      <c r="C7279" s="319" t="s">
        <v>9092</v>
      </c>
    </row>
    <row r="7280" spans="1:3" ht="14.25" customHeight="1" x14ac:dyDescent="0.25">
      <c r="A7280" s="319">
        <v>12383</v>
      </c>
      <c r="B7280" s="319" t="s">
        <v>10759</v>
      </c>
      <c r="C7280" s="319" t="s">
        <v>9920</v>
      </c>
    </row>
    <row r="7281" spans="1:3" ht="14.25" customHeight="1" x14ac:dyDescent="0.25">
      <c r="A7281" s="319">
        <v>12384</v>
      </c>
      <c r="B7281" s="319" t="s">
        <v>4721</v>
      </c>
      <c r="C7281" s="319" t="s">
        <v>9090</v>
      </c>
    </row>
    <row r="7282" spans="1:3" ht="14.25" customHeight="1" x14ac:dyDescent="0.25">
      <c r="A7282" s="319">
        <v>12385</v>
      </c>
      <c r="B7282" s="319" t="s">
        <v>3978</v>
      </c>
      <c r="C7282" s="319" t="s">
        <v>9920</v>
      </c>
    </row>
    <row r="7283" spans="1:3" ht="14.25" customHeight="1" x14ac:dyDescent="0.25">
      <c r="A7283" s="319">
        <v>12386</v>
      </c>
      <c r="B7283" s="319" t="s">
        <v>10760</v>
      </c>
      <c r="C7283" s="319" t="s">
        <v>9920</v>
      </c>
    </row>
    <row r="7284" spans="1:3" ht="14.25" customHeight="1" x14ac:dyDescent="0.25">
      <c r="A7284" s="319">
        <v>12387</v>
      </c>
      <c r="B7284" s="319" t="s">
        <v>7139</v>
      </c>
      <c r="C7284" s="319" t="s">
        <v>9090</v>
      </c>
    </row>
    <row r="7285" spans="1:3" ht="14.25" customHeight="1" x14ac:dyDescent="0.25">
      <c r="A7285" s="319">
        <v>12388</v>
      </c>
      <c r="B7285" s="319" t="s">
        <v>3357</v>
      </c>
      <c r="C7285" s="319" t="s">
        <v>9090</v>
      </c>
    </row>
    <row r="7286" spans="1:3" ht="14.25" customHeight="1" x14ac:dyDescent="0.25">
      <c r="A7286" s="319">
        <v>12389</v>
      </c>
      <c r="B7286" s="319" t="s">
        <v>7140</v>
      </c>
      <c r="C7286" s="319" t="s">
        <v>9092</v>
      </c>
    </row>
    <row r="7287" spans="1:3" ht="14.25" customHeight="1" x14ac:dyDescent="0.25">
      <c r="A7287" s="319">
        <v>12390</v>
      </c>
      <c r="B7287" s="319" t="s">
        <v>7141</v>
      </c>
      <c r="C7287" s="319" t="s">
        <v>9087</v>
      </c>
    </row>
    <row r="7288" spans="1:3" ht="14.25" customHeight="1" x14ac:dyDescent="0.25">
      <c r="A7288" s="319">
        <v>12391</v>
      </c>
      <c r="B7288" s="319" t="s">
        <v>7142</v>
      </c>
      <c r="C7288" s="319" t="s">
        <v>9087</v>
      </c>
    </row>
    <row r="7289" spans="1:3" ht="14.25" customHeight="1" x14ac:dyDescent="0.25">
      <c r="A7289" s="319">
        <v>12392</v>
      </c>
      <c r="B7289" s="319" t="s">
        <v>7143</v>
      </c>
      <c r="C7289" s="319" t="s">
        <v>9087</v>
      </c>
    </row>
    <row r="7290" spans="1:3" ht="14.25" customHeight="1" x14ac:dyDescent="0.25">
      <c r="A7290" s="319">
        <v>12393</v>
      </c>
      <c r="B7290" s="319" t="s">
        <v>7144</v>
      </c>
      <c r="C7290" s="319" t="s">
        <v>9087</v>
      </c>
    </row>
    <row r="7291" spans="1:3" ht="14.25" customHeight="1" x14ac:dyDescent="0.25">
      <c r="A7291" s="319">
        <v>12394</v>
      </c>
      <c r="B7291" s="319" t="s">
        <v>6044</v>
      </c>
      <c r="C7291" s="319" t="s">
        <v>9104</v>
      </c>
    </row>
    <row r="7292" spans="1:3" ht="14.25" customHeight="1" x14ac:dyDescent="0.25">
      <c r="A7292" s="319">
        <v>12395</v>
      </c>
      <c r="B7292" s="319" t="s">
        <v>10761</v>
      </c>
      <c r="C7292" s="319" t="s">
        <v>9920</v>
      </c>
    </row>
    <row r="7293" spans="1:3" ht="14.25" customHeight="1" x14ac:dyDescent="0.25">
      <c r="A7293" s="319">
        <v>12396</v>
      </c>
      <c r="B7293" s="319" t="s">
        <v>7145</v>
      </c>
      <c r="C7293" s="319" t="s">
        <v>9084</v>
      </c>
    </row>
    <row r="7294" spans="1:3" ht="14.25" customHeight="1" x14ac:dyDescent="0.25">
      <c r="A7294" s="319">
        <v>12397</v>
      </c>
      <c r="B7294" s="319" t="s">
        <v>10762</v>
      </c>
      <c r="C7294" s="319" t="s">
        <v>9920</v>
      </c>
    </row>
    <row r="7295" spans="1:3" ht="14.25" customHeight="1" x14ac:dyDescent="0.25">
      <c r="A7295" s="319">
        <v>12398</v>
      </c>
      <c r="B7295" s="319" t="s">
        <v>7146</v>
      </c>
      <c r="C7295" s="319" t="s">
        <v>9092</v>
      </c>
    </row>
    <row r="7296" spans="1:3" ht="14.25" customHeight="1" x14ac:dyDescent="0.25">
      <c r="A7296" s="319">
        <v>12399</v>
      </c>
      <c r="B7296" s="319" t="s">
        <v>5452</v>
      </c>
      <c r="C7296" s="319" t="s">
        <v>9092</v>
      </c>
    </row>
    <row r="7297" spans="1:3" ht="14.25" customHeight="1" x14ac:dyDescent="0.25">
      <c r="A7297" s="319">
        <v>12400</v>
      </c>
      <c r="B7297" s="319" t="s">
        <v>7147</v>
      </c>
      <c r="C7297" s="319" t="s">
        <v>9092</v>
      </c>
    </row>
    <row r="7298" spans="1:3" ht="14.25" customHeight="1" x14ac:dyDescent="0.25">
      <c r="A7298" s="319">
        <v>12401</v>
      </c>
      <c r="B7298" s="319" t="s">
        <v>5946</v>
      </c>
      <c r="C7298" s="319" t="s">
        <v>9920</v>
      </c>
    </row>
    <row r="7299" spans="1:3" ht="14.25" customHeight="1" x14ac:dyDescent="0.25">
      <c r="A7299" s="319">
        <v>12402</v>
      </c>
      <c r="B7299" s="319" t="s">
        <v>7148</v>
      </c>
      <c r="C7299" s="319" t="s">
        <v>9092</v>
      </c>
    </row>
    <row r="7300" spans="1:3" ht="14.25" customHeight="1" x14ac:dyDescent="0.25">
      <c r="A7300" s="319">
        <v>12403</v>
      </c>
      <c r="B7300" s="319" t="s">
        <v>10763</v>
      </c>
      <c r="C7300" s="319" t="s">
        <v>9920</v>
      </c>
    </row>
    <row r="7301" spans="1:3" ht="14.25" customHeight="1" x14ac:dyDescent="0.25">
      <c r="A7301" s="319">
        <v>12404</v>
      </c>
      <c r="B7301" s="319" t="s">
        <v>7149</v>
      </c>
      <c r="C7301" s="319" t="s">
        <v>9081</v>
      </c>
    </row>
    <row r="7302" spans="1:3" ht="14.25" customHeight="1" x14ac:dyDescent="0.25">
      <c r="A7302" s="319">
        <v>12405</v>
      </c>
      <c r="B7302" s="319" t="s">
        <v>7150</v>
      </c>
      <c r="C7302" s="319" t="s">
        <v>9092</v>
      </c>
    </row>
    <row r="7303" spans="1:3" ht="14.25" customHeight="1" x14ac:dyDescent="0.25">
      <c r="A7303" s="319">
        <v>12406</v>
      </c>
      <c r="B7303" s="319" t="s">
        <v>7151</v>
      </c>
      <c r="C7303" s="319" t="s">
        <v>9092</v>
      </c>
    </row>
    <row r="7304" spans="1:3" ht="14.25" customHeight="1" x14ac:dyDescent="0.25">
      <c r="A7304" s="319">
        <v>12407</v>
      </c>
      <c r="B7304" s="319" t="s">
        <v>7152</v>
      </c>
      <c r="C7304" s="319" t="s">
        <v>9092</v>
      </c>
    </row>
    <row r="7305" spans="1:3" ht="14.25" customHeight="1" x14ac:dyDescent="0.25">
      <c r="A7305" s="319">
        <v>12408</v>
      </c>
      <c r="B7305" s="319" t="s">
        <v>7153</v>
      </c>
      <c r="C7305" s="319" t="s">
        <v>9092</v>
      </c>
    </row>
    <row r="7306" spans="1:3" ht="14.25" customHeight="1" x14ac:dyDescent="0.25">
      <c r="A7306" s="319">
        <v>12409</v>
      </c>
      <c r="B7306" s="319" t="s">
        <v>7154</v>
      </c>
      <c r="C7306" s="319" t="s">
        <v>9092</v>
      </c>
    </row>
    <row r="7307" spans="1:3" ht="14.25" customHeight="1" x14ac:dyDescent="0.25">
      <c r="A7307" s="319">
        <v>12410</v>
      </c>
      <c r="B7307" s="319" t="s">
        <v>3414</v>
      </c>
      <c r="C7307" s="319" t="s">
        <v>9090</v>
      </c>
    </row>
    <row r="7308" spans="1:3" ht="14.25" customHeight="1" x14ac:dyDescent="0.25">
      <c r="A7308" s="319">
        <v>12411</v>
      </c>
      <c r="B7308" s="319" t="s">
        <v>7155</v>
      </c>
      <c r="C7308" s="319" t="s">
        <v>9090</v>
      </c>
    </row>
    <row r="7309" spans="1:3" ht="14.25" customHeight="1" x14ac:dyDescent="0.25">
      <c r="A7309" s="319">
        <v>12412</v>
      </c>
      <c r="B7309" s="319" t="s">
        <v>838</v>
      </c>
      <c r="C7309" s="319" t="s">
        <v>9104</v>
      </c>
    </row>
    <row r="7310" spans="1:3" ht="14.25" customHeight="1" x14ac:dyDescent="0.25">
      <c r="A7310" s="319">
        <v>12413</v>
      </c>
      <c r="B7310" s="319" t="s">
        <v>6247</v>
      </c>
      <c r="C7310" s="319" t="s">
        <v>9091</v>
      </c>
    </row>
    <row r="7311" spans="1:3" ht="14.25" customHeight="1" x14ac:dyDescent="0.25">
      <c r="A7311" s="319">
        <v>12414</v>
      </c>
      <c r="B7311" s="319" t="s">
        <v>7156</v>
      </c>
      <c r="C7311" s="319" t="s">
        <v>9084</v>
      </c>
    </row>
    <row r="7312" spans="1:3" ht="14.25" customHeight="1" x14ac:dyDescent="0.25">
      <c r="A7312" s="319">
        <v>12415</v>
      </c>
      <c r="B7312" s="319" t="s">
        <v>7156</v>
      </c>
      <c r="C7312" s="319" t="s">
        <v>9104</v>
      </c>
    </row>
    <row r="7313" spans="1:3" ht="14.25" customHeight="1" x14ac:dyDescent="0.25">
      <c r="A7313" s="319">
        <v>12416</v>
      </c>
      <c r="B7313" s="319" t="s">
        <v>7157</v>
      </c>
      <c r="C7313" s="319" t="s">
        <v>9081</v>
      </c>
    </row>
    <row r="7314" spans="1:3" ht="14.25" customHeight="1" x14ac:dyDescent="0.25">
      <c r="A7314" s="319">
        <v>12417</v>
      </c>
      <c r="B7314" s="319" t="s">
        <v>7158</v>
      </c>
      <c r="C7314" s="319" t="s">
        <v>9092</v>
      </c>
    </row>
    <row r="7315" spans="1:3" ht="14.25" customHeight="1" x14ac:dyDescent="0.25">
      <c r="A7315" s="319">
        <v>12418</v>
      </c>
      <c r="B7315" s="319" t="s">
        <v>7159</v>
      </c>
      <c r="C7315" s="319" t="s">
        <v>9092</v>
      </c>
    </row>
    <row r="7316" spans="1:3" ht="14.25" customHeight="1" x14ac:dyDescent="0.25">
      <c r="A7316" s="319">
        <v>12419</v>
      </c>
      <c r="B7316" s="319" t="s">
        <v>7160</v>
      </c>
      <c r="C7316" s="319" t="s">
        <v>9091</v>
      </c>
    </row>
    <row r="7317" spans="1:3" ht="14.25" customHeight="1" x14ac:dyDescent="0.25">
      <c r="A7317" s="319">
        <v>12420</v>
      </c>
      <c r="B7317" s="319" t="s">
        <v>9477</v>
      </c>
      <c r="C7317" s="319" t="s">
        <v>9920</v>
      </c>
    </row>
    <row r="7318" spans="1:3" ht="14.25" customHeight="1" x14ac:dyDescent="0.25">
      <c r="A7318" s="319">
        <v>12421</v>
      </c>
      <c r="B7318" s="319" t="s">
        <v>3818</v>
      </c>
      <c r="C7318" s="319" t="s">
        <v>9092</v>
      </c>
    </row>
    <row r="7319" spans="1:3" ht="14.25" customHeight="1" x14ac:dyDescent="0.25">
      <c r="A7319" s="319">
        <v>12422</v>
      </c>
      <c r="B7319" s="319" t="s">
        <v>3927</v>
      </c>
      <c r="C7319" s="319" t="s">
        <v>9092</v>
      </c>
    </row>
    <row r="7320" spans="1:3" ht="14.25" customHeight="1" x14ac:dyDescent="0.25">
      <c r="A7320" s="319">
        <v>12423</v>
      </c>
      <c r="B7320" s="319" t="s">
        <v>7161</v>
      </c>
      <c r="C7320" s="319" t="s">
        <v>9087</v>
      </c>
    </row>
    <row r="7321" spans="1:3" ht="14.25" customHeight="1" x14ac:dyDescent="0.25">
      <c r="A7321" s="319">
        <v>12424</v>
      </c>
      <c r="B7321" s="319" t="s">
        <v>7162</v>
      </c>
      <c r="C7321" s="319" t="s">
        <v>9092</v>
      </c>
    </row>
    <row r="7322" spans="1:3" ht="14.25" customHeight="1" x14ac:dyDescent="0.25">
      <c r="A7322" s="319">
        <v>12425</v>
      </c>
      <c r="B7322" s="319" t="s">
        <v>7163</v>
      </c>
      <c r="C7322" s="319" t="s">
        <v>9091</v>
      </c>
    </row>
    <row r="7323" spans="1:3" ht="14.25" customHeight="1" x14ac:dyDescent="0.25">
      <c r="A7323" s="319">
        <v>12426</v>
      </c>
      <c r="B7323" s="319" t="s">
        <v>7164</v>
      </c>
      <c r="C7323" s="319" t="s">
        <v>9092</v>
      </c>
    </row>
    <row r="7324" spans="1:3" ht="14.25" customHeight="1" x14ac:dyDescent="0.25">
      <c r="A7324" s="319">
        <v>12427</v>
      </c>
      <c r="B7324" s="319" t="s">
        <v>7165</v>
      </c>
      <c r="C7324" s="319" t="s">
        <v>9090</v>
      </c>
    </row>
    <row r="7325" spans="1:3" ht="14.25" customHeight="1" x14ac:dyDescent="0.25">
      <c r="A7325" s="319">
        <v>12428</v>
      </c>
      <c r="B7325" s="319" t="s">
        <v>7166</v>
      </c>
      <c r="C7325" s="319" t="s">
        <v>9092</v>
      </c>
    </row>
    <row r="7326" spans="1:3" ht="14.25" customHeight="1" x14ac:dyDescent="0.25">
      <c r="A7326" s="319">
        <v>12429</v>
      </c>
      <c r="B7326" s="319" t="s">
        <v>7167</v>
      </c>
      <c r="C7326" s="319" t="s">
        <v>9092</v>
      </c>
    </row>
    <row r="7327" spans="1:3" ht="14.25" customHeight="1" x14ac:dyDescent="0.25">
      <c r="A7327" s="319">
        <v>12430</v>
      </c>
      <c r="B7327" s="319" t="s">
        <v>7168</v>
      </c>
      <c r="C7327" s="319" t="s">
        <v>9092</v>
      </c>
    </row>
    <row r="7328" spans="1:3" ht="14.25" customHeight="1" x14ac:dyDescent="0.25">
      <c r="A7328" s="319">
        <v>12431</v>
      </c>
      <c r="B7328" s="319" t="s">
        <v>6015</v>
      </c>
      <c r="C7328" s="319" t="s">
        <v>9092</v>
      </c>
    </row>
    <row r="7329" spans="1:3" ht="14.25" customHeight="1" x14ac:dyDescent="0.25">
      <c r="A7329" s="319">
        <v>12432</v>
      </c>
      <c r="B7329" s="319" t="s">
        <v>10764</v>
      </c>
      <c r="C7329" s="319" t="s">
        <v>9920</v>
      </c>
    </row>
    <row r="7330" spans="1:3" ht="14.25" customHeight="1" x14ac:dyDescent="0.25">
      <c r="A7330" s="319">
        <v>12433</v>
      </c>
      <c r="B7330" s="319" t="s">
        <v>10765</v>
      </c>
      <c r="C7330" s="319" t="s">
        <v>9920</v>
      </c>
    </row>
    <row r="7331" spans="1:3" ht="14.25" customHeight="1" x14ac:dyDescent="0.25">
      <c r="A7331" s="319">
        <v>12434</v>
      </c>
      <c r="B7331" s="319" t="s">
        <v>10766</v>
      </c>
      <c r="C7331" s="319" t="s">
        <v>9920</v>
      </c>
    </row>
    <row r="7332" spans="1:3" ht="14.25" customHeight="1" x14ac:dyDescent="0.25">
      <c r="A7332" s="319">
        <v>12435</v>
      </c>
      <c r="B7332" s="319" t="s">
        <v>7169</v>
      </c>
      <c r="C7332" s="319" t="s">
        <v>9092</v>
      </c>
    </row>
    <row r="7333" spans="1:3" ht="14.25" customHeight="1" x14ac:dyDescent="0.25">
      <c r="A7333" s="319">
        <v>12436</v>
      </c>
      <c r="B7333" s="319" t="s">
        <v>7170</v>
      </c>
      <c r="C7333" s="319" t="s">
        <v>9090</v>
      </c>
    </row>
    <row r="7334" spans="1:3" ht="14.25" customHeight="1" x14ac:dyDescent="0.25">
      <c r="A7334" s="319">
        <v>12437</v>
      </c>
      <c r="B7334" s="319" t="s">
        <v>7171</v>
      </c>
      <c r="C7334" s="319" t="s">
        <v>9092</v>
      </c>
    </row>
    <row r="7335" spans="1:3" ht="14.25" customHeight="1" x14ac:dyDescent="0.25">
      <c r="A7335" s="319">
        <v>12438</v>
      </c>
      <c r="B7335" s="319" t="s">
        <v>7172</v>
      </c>
      <c r="C7335" s="319" t="s">
        <v>9092</v>
      </c>
    </row>
    <row r="7336" spans="1:3" ht="14.25" customHeight="1" x14ac:dyDescent="0.25">
      <c r="A7336" s="319">
        <v>12439</v>
      </c>
      <c r="B7336" s="319" t="s">
        <v>10767</v>
      </c>
      <c r="C7336" s="319" t="s">
        <v>9920</v>
      </c>
    </row>
    <row r="7337" spans="1:3" ht="14.25" customHeight="1" x14ac:dyDescent="0.25">
      <c r="A7337" s="319">
        <v>12440</v>
      </c>
      <c r="B7337" s="319" t="s">
        <v>3749</v>
      </c>
      <c r="C7337" s="319" t="s">
        <v>9092</v>
      </c>
    </row>
    <row r="7338" spans="1:3" ht="14.25" customHeight="1" x14ac:dyDescent="0.25">
      <c r="A7338" s="319">
        <v>12441</v>
      </c>
      <c r="B7338" s="319" t="s">
        <v>10768</v>
      </c>
      <c r="C7338" s="319" t="s">
        <v>9920</v>
      </c>
    </row>
    <row r="7339" spans="1:3" ht="14.25" customHeight="1" x14ac:dyDescent="0.25">
      <c r="A7339" s="319">
        <v>12442</v>
      </c>
      <c r="B7339" s="319" t="s">
        <v>3649</v>
      </c>
      <c r="C7339" s="319" t="s">
        <v>9090</v>
      </c>
    </row>
    <row r="7340" spans="1:3" ht="14.25" customHeight="1" x14ac:dyDescent="0.25">
      <c r="A7340" s="319">
        <v>12443</v>
      </c>
      <c r="B7340" s="319" t="s">
        <v>7173</v>
      </c>
      <c r="C7340" s="319" t="s">
        <v>9092</v>
      </c>
    </row>
    <row r="7341" spans="1:3" ht="14.25" customHeight="1" x14ac:dyDescent="0.25">
      <c r="A7341" s="319">
        <v>12444</v>
      </c>
      <c r="B7341" s="319" t="s">
        <v>7174</v>
      </c>
      <c r="C7341" s="319" t="s">
        <v>9081</v>
      </c>
    </row>
    <row r="7342" spans="1:3" ht="14.25" customHeight="1" x14ac:dyDescent="0.25">
      <c r="A7342" s="319">
        <v>12445</v>
      </c>
      <c r="B7342" s="319" t="s">
        <v>6572</v>
      </c>
      <c r="C7342" s="319" t="s">
        <v>9081</v>
      </c>
    </row>
    <row r="7343" spans="1:3" ht="14.25" customHeight="1" x14ac:dyDescent="0.25">
      <c r="A7343" s="319">
        <v>12446</v>
      </c>
      <c r="B7343" s="319" t="s">
        <v>7175</v>
      </c>
      <c r="C7343" s="319" t="s">
        <v>9092</v>
      </c>
    </row>
    <row r="7344" spans="1:3" ht="14.25" customHeight="1" x14ac:dyDescent="0.25">
      <c r="A7344" s="319">
        <v>12447</v>
      </c>
      <c r="B7344" s="319" t="s">
        <v>7176</v>
      </c>
      <c r="C7344" s="319" t="s">
        <v>9092</v>
      </c>
    </row>
    <row r="7345" spans="1:3" ht="14.25" customHeight="1" x14ac:dyDescent="0.25">
      <c r="A7345" s="319">
        <v>12448</v>
      </c>
      <c r="B7345" s="319" t="s">
        <v>7177</v>
      </c>
      <c r="C7345" s="319" t="s">
        <v>9092</v>
      </c>
    </row>
    <row r="7346" spans="1:3" ht="14.25" customHeight="1" x14ac:dyDescent="0.25">
      <c r="A7346" s="319">
        <v>12449</v>
      </c>
      <c r="B7346" s="319" t="s">
        <v>10769</v>
      </c>
      <c r="C7346" s="319" t="s">
        <v>9920</v>
      </c>
    </row>
    <row r="7347" spans="1:3" ht="14.25" customHeight="1" x14ac:dyDescent="0.25">
      <c r="A7347" s="319">
        <v>12450</v>
      </c>
      <c r="B7347" s="319" t="s">
        <v>7178</v>
      </c>
      <c r="C7347" s="319" t="s">
        <v>9081</v>
      </c>
    </row>
    <row r="7348" spans="1:3" ht="14.25" customHeight="1" x14ac:dyDescent="0.25">
      <c r="A7348" s="319">
        <v>12451</v>
      </c>
      <c r="B7348" s="319" t="s">
        <v>4490</v>
      </c>
      <c r="C7348" s="319" t="s">
        <v>9091</v>
      </c>
    </row>
    <row r="7349" spans="1:3" ht="14.25" customHeight="1" x14ac:dyDescent="0.25">
      <c r="A7349" s="319">
        <v>12452</v>
      </c>
      <c r="B7349" s="319" t="s">
        <v>7020</v>
      </c>
      <c r="C7349" s="319" t="s">
        <v>9092</v>
      </c>
    </row>
    <row r="7350" spans="1:3" ht="14.25" customHeight="1" x14ac:dyDescent="0.25">
      <c r="A7350" s="319">
        <v>12453</v>
      </c>
      <c r="B7350" s="319" t="s">
        <v>5312</v>
      </c>
      <c r="C7350" s="319" t="s">
        <v>9092</v>
      </c>
    </row>
    <row r="7351" spans="1:3" ht="14.25" customHeight="1" x14ac:dyDescent="0.25">
      <c r="A7351" s="319">
        <v>12454</v>
      </c>
      <c r="B7351" s="319" t="s">
        <v>7179</v>
      </c>
      <c r="C7351" s="319" t="s">
        <v>9092</v>
      </c>
    </row>
    <row r="7352" spans="1:3" ht="14.25" customHeight="1" x14ac:dyDescent="0.25">
      <c r="A7352" s="319">
        <v>12455</v>
      </c>
      <c r="B7352" s="319" t="s">
        <v>7180</v>
      </c>
      <c r="C7352" s="319" t="s">
        <v>9092</v>
      </c>
    </row>
    <row r="7353" spans="1:3" ht="14.25" customHeight="1" x14ac:dyDescent="0.25">
      <c r="A7353" s="319">
        <v>12456</v>
      </c>
      <c r="B7353" s="319" t="s">
        <v>7181</v>
      </c>
      <c r="C7353" s="319" t="s">
        <v>9087</v>
      </c>
    </row>
    <row r="7354" spans="1:3" ht="14.25" customHeight="1" x14ac:dyDescent="0.25">
      <c r="A7354" s="319">
        <v>12457</v>
      </c>
      <c r="B7354" s="319" t="s">
        <v>7182</v>
      </c>
      <c r="C7354" s="319" t="s">
        <v>9092</v>
      </c>
    </row>
    <row r="7355" spans="1:3" ht="14.25" customHeight="1" x14ac:dyDescent="0.25">
      <c r="A7355" s="319">
        <v>12458</v>
      </c>
      <c r="B7355" s="319" t="s">
        <v>7090</v>
      </c>
      <c r="C7355" s="319" t="s">
        <v>9090</v>
      </c>
    </row>
    <row r="7356" spans="1:3" ht="14.25" customHeight="1" x14ac:dyDescent="0.25">
      <c r="A7356" s="319">
        <v>12459</v>
      </c>
      <c r="B7356" s="319" t="s">
        <v>10770</v>
      </c>
      <c r="C7356" s="319" t="s">
        <v>9920</v>
      </c>
    </row>
    <row r="7357" spans="1:3" ht="14.25" customHeight="1" x14ac:dyDescent="0.25">
      <c r="A7357" s="319">
        <v>12460</v>
      </c>
      <c r="B7357" s="319" t="s">
        <v>10771</v>
      </c>
      <c r="C7357" s="319" t="s">
        <v>9920</v>
      </c>
    </row>
    <row r="7358" spans="1:3" ht="14.25" customHeight="1" x14ac:dyDescent="0.25">
      <c r="A7358" s="319">
        <v>12461</v>
      </c>
      <c r="B7358" s="319" t="s">
        <v>10772</v>
      </c>
      <c r="C7358" s="319" t="s">
        <v>9920</v>
      </c>
    </row>
    <row r="7359" spans="1:3" ht="14.25" customHeight="1" x14ac:dyDescent="0.25">
      <c r="A7359" s="319">
        <v>12462</v>
      </c>
      <c r="B7359" s="319" t="s">
        <v>3354</v>
      </c>
      <c r="C7359" s="319" t="s">
        <v>9090</v>
      </c>
    </row>
    <row r="7360" spans="1:3" ht="14.25" customHeight="1" x14ac:dyDescent="0.25">
      <c r="A7360" s="319">
        <v>12463</v>
      </c>
      <c r="B7360" s="319" t="s">
        <v>3819</v>
      </c>
      <c r="C7360" s="319" t="s">
        <v>9081</v>
      </c>
    </row>
    <row r="7361" spans="1:3" ht="14.25" customHeight="1" x14ac:dyDescent="0.25">
      <c r="A7361" s="319">
        <v>12464</v>
      </c>
      <c r="B7361" s="319" t="s">
        <v>7183</v>
      </c>
      <c r="C7361" s="319" t="s">
        <v>9091</v>
      </c>
    </row>
    <row r="7362" spans="1:3" ht="14.25" customHeight="1" x14ac:dyDescent="0.25">
      <c r="A7362" s="319">
        <v>12465</v>
      </c>
      <c r="B7362" s="319" t="s">
        <v>10773</v>
      </c>
      <c r="C7362" s="319" t="s">
        <v>9920</v>
      </c>
    </row>
    <row r="7363" spans="1:3" ht="14.25" customHeight="1" x14ac:dyDescent="0.25">
      <c r="A7363" s="319">
        <v>12466</v>
      </c>
      <c r="B7363" s="319" t="s">
        <v>7184</v>
      </c>
      <c r="C7363" s="319" t="s">
        <v>9092</v>
      </c>
    </row>
    <row r="7364" spans="1:3" ht="14.25" customHeight="1" x14ac:dyDescent="0.25">
      <c r="A7364" s="319">
        <v>12467</v>
      </c>
      <c r="B7364" s="319" t="s">
        <v>7185</v>
      </c>
      <c r="C7364" s="319" t="s">
        <v>9092</v>
      </c>
    </row>
    <row r="7365" spans="1:3" ht="14.25" customHeight="1" x14ac:dyDescent="0.25">
      <c r="A7365" s="319">
        <v>12468</v>
      </c>
      <c r="B7365" s="319" t="s">
        <v>7186</v>
      </c>
      <c r="C7365" s="319" t="s">
        <v>9090</v>
      </c>
    </row>
    <row r="7366" spans="1:3" ht="14.25" customHeight="1" x14ac:dyDescent="0.25">
      <c r="A7366" s="319">
        <v>12469</v>
      </c>
      <c r="B7366" s="319" t="s">
        <v>3357</v>
      </c>
      <c r="C7366" s="319" t="s">
        <v>9090</v>
      </c>
    </row>
    <row r="7367" spans="1:3" ht="14.25" customHeight="1" x14ac:dyDescent="0.25">
      <c r="A7367" s="319">
        <v>12470</v>
      </c>
      <c r="B7367" s="319" t="s">
        <v>7187</v>
      </c>
      <c r="C7367" s="319" t="s">
        <v>9092</v>
      </c>
    </row>
    <row r="7368" spans="1:3" ht="14.25" customHeight="1" x14ac:dyDescent="0.25">
      <c r="A7368" s="319">
        <v>12471</v>
      </c>
      <c r="B7368" s="319" t="s">
        <v>10774</v>
      </c>
      <c r="C7368" s="319" t="s">
        <v>9920</v>
      </c>
    </row>
    <row r="7369" spans="1:3" ht="14.25" customHeight="1" x14ac:dyDescent="0.25">
      <c r="A7369" s="319">
        <v>12472</v>
      </c>
      <c r="B7369" s="319" t="s">
        <v>7188</v>
      </c>
      <c r="C7369" s="319" t="s">
        <v>9092</v>
      </c>
    </row>
    <row r="7370" spans="1:3" ht="14.25" customHeight="1" x14ac:dyDescent="0.25">
      <c r="A7370" s="319">
        <v>12473</v>
      </c>
      <c r="B7370" s="319" t="s">
        <v>7189</v>
      </c>
      <c r="C7370" s="319" t="s">
        <v>9084</v>
      </c>
    </row>
    <row r="7371" spans="1:3" ht="14.25" customHeight="1" x14ac:dyDescent="0.25">
      <c r="A7371" s="319">
        <v>12474</v>
      </c>
      <c r="B7371" s="319" t="s">
        <v>5261</v>
      </c>
      <c r="C7371" s="319" t="s">
        <v>9092</v>
      </c>
    </row>
    <row r="7372" spans="1:3" ht="14.25" customHeight="1" x14ac:dyDescent="0.25">
      <c r="A7372" s="319">
        <v>12475</v>
      </c>
      <c r="B7372" s="319" t="s">
        <v>3872</v>
      </c>
      <c r="C7372" s="319" t="s">
        <v>9090</v>
      </c>
    </row>
    <row r="7373" spans="1:3" ht="14.25" customHeight="1" x14ac:dyDescent="0.25">
      <c r="A7373" s="319">
        <v>12476</v>
      </c>
      <c r="B7373" s="319" t="s">
        <v>7190</v>
      </c>
      <c r="C7373" s="319" t="s">
        <v>9081</v>
      </c>
    </row>
    <row r="7374" spans="1:3" ht="14.25" customHeight="1" x14ac:dyDescent="0.25">
      <c r="A7374" s="319">
        <v>12478</v>
      </c>
      <c r="B7374" s="319" t="s">
        <v>10775</v>
      </c>
      <c r="C7374" s="319" t="s">
        <v>9920</v>
      </c>
    </row>
    <row r="7375" spans="1:3" ht="14.25" customHeight="1" x14ac:dyDescent="0.25">
      <c r="A7375" s="319">
        <v>12479</v>
      </c>
      <c r="B7375" s="319" t="s">
        <v>7191</v>
      </c>
      <c r="C7375" s="319" t="s">
        <v>9091</v>
      </c>
    </row>
    <row r="7376" spans="1:3" ht="14.25" customHeight="1" x14ac:dyDescent="0.25">
      <c r="A7376" s="319">
        <v>12480</v>
      </c>
      <c r="B7376" s="319" t="s">
        <v>840</v>
      </c>
      <c r="C7376" s="319" t="s">
        <v>9093</v>
      </c>
    </row>
    <row r="7377" spans="1:3" ht="14.25" customHeight="1" x14ac:dyDescent="0.25">
      <c r="A7377" s="319">
        <v>12481</v>
      </c>
      <c r="B7377" s="319" t="s">
        <v>842</v>
      </c>
      <c r="C7377" s="319" t="s">
        <v>9093</v>
      </c>
    </row>
    <row r="7378" spans="1:3" ht="14.25" customHeight="1" x14ac:dyDescent="0.25">
      <c r="A7378" s="319">
        <v>12482</v>
      </c>
      <c r="B7378" s="319" t="s">
        <v>6720</v>
      </c>
      <c r="C7378" s="319" t="s">
        <v>9092</v>
      </c>
    </row>
    <row r="7379" spans="1:3" ht="14.25" customHeight="1" x14ac:dyDescent="0.25">
      <c r="A7379" s="319">
        <v>12484</v>
      </c>
      <c r="B7379" s="319" t="s">
        <v>7192</v>
      </c>
      <c r="C7379" s="319" t="s">
        <v>9092</v>
      </c>
    </row>
    <row r="7380" spans="1:3" ht="14.25" customHeight="1" x14ac:dyDescent="0.25">
      <c r="A7380" s="319">
        <v>12485</v>
      </c>
      <c r="B7380" s="319" t="s">
        <v>7193</v>
      </c>
      <c r="C7380" s="319" t="s">
        <v>9092</v>
      </c>
    </row>
    <row r="7381" spans="1:3" ht="14.25" customHeight="1" x14ac:dyDescent="0.25">
      <c r="A7381" s="319">
        <v>12486</v>
      </c>
      <c r="B7381" s="319" t="s">
        <v>7194</v>
      </c>
      <c r="C7381" s="319" t="s">
        <v>9092</v>
      </c>
    </row>
    <row r="7382" spans="1:3" ht="14.25" customHeight="1" x14ac:dyDescent="0.25">
      <c r="A7382" s="319">
        <v>12487</v>
      </c>
      <c r="B7382" s="319" t="s">
        <v>7195</v>
      </c>
      <c r="C7382" s="319" t="s">
        <v>9081</v>
      </c>
    </row>
    <row r="7383" spans="1:3" ht="14.25" customHeight="1" x14ac:dyDescent="0.25">
      <c r="A7383" s="319">
        <v>12488</v>
      </c>
      <c r="B7383" s="319" t="s">
        <v>844</v>
      </c>
      <c r="C7383" s="319" t="s">
        <v>9093</v>
      </c>
    </row>
    <row r="7384" spans="1:3" ht="14.25" customHeight="1" x14ac:dyDescent="0.25">
      <c r="A7384" s="319">
        <v>12489</v>
      </c>
      <c r="B7384" s="319" t="s">
        <v>7196</v>
      </c>
      <c r="C7384" s="319" t="s">
        <v>9091</v>
      </c>
    </row>
    <row r="7385" spans="1:3" ht="14.25" customHeight="1" x14ac:dyDescent="0.25">
      <c r="A7385" s="319">
        <v>12490</v>
      </c>
      <c r="B7385" s="319" t="s">
        <v>10776</v>
      </c>
      <c r="C7385" s="319" t="s">
        <v>9920</v>
      </c>
    </row>
    <row r="7386" spans="1:3" ht="14.25" customHeight="1" x14ac:dyDescent="0.25">
      <c r="A7386" s="319">
        <v>12491</v>
      </c>
      <c r="B7386" s="319" t="s">
        <v>10777</v>
      </c>
      <c r="C7386" s="319" t="s">
        <v>9920</v>
      </c>
    </row>
    <row r="7387" spans="1:3" ht="14.25" customHeight="1" x14ac:dyDescent="0.25">
      <c r="A7387" s="319">
        <v>12492</v>
      </c>
      <c r="B7387" s="319" t="s">
        <v>10778</v>
      </c>
      <c r="C7387" s="319" t="s">
        <v>9920</v>
      </c>
    </row>
    <row r="7388" spans="1:3" ht="14.25" customHeight="1" x14ac:dyDescent="0.25">
      <c r="A7388" s="319">
        <v>12493</v>
      </c>
      <c r="B7388" s="319" t="s">
        <v>3150</v>
      </c>
      <c r="C7388" s="319" t="s">
        <v>9092</v>
      </c>
    </row>
    <row r="7389" spans="1:3" ht="14.25" customHeight="1" x14ac:dyDescent="0.25">
      <c r="A7389" s="319">
        <v>12494</v>
      </c>
      <c r="B7389" s="319" t="s">
        <v>10779</v>
      </c>
      <c r="C7389" s="319" t="s">
        <v>9920</v>
      </c>
    </row>
    <row r="7390" spans="1:3" ht="14.25" customHeight="1" x14ac:dyDescent="0.25">
      <c r="A7390" s="319">
        <v>12495</v>
      </c>
      <c r="B7390" s="319" t="s">
        <v>7197</v>
      </c>
      <c r="C7390" s="319" t="s">
        <v>9091</v>
      </c>
    </row>
    <row r="7391" spans="1:3" ht="14.25" customHeight="1" x14ac:dyDescent="0.25">
      <c r="A7391" s="319">
        <v>12496</v>
      </c>
      <c r="B7391" s="319" t="s">
        <v>10780</v>
      </c>
      <c r="C7391" s="319" t="s">
        <v>9920</v>
      </c>
    </row>
    <row r="7392" spans="1:3" ht="14.25" customHeight="1" x14ac:dyDescent="0.25">
      <c r="A7392" s="319">
        <v>12497</v>
      </c>
      <c r="B7392" s="319" t="s">
        <v>10781</v>
      </c>
      <c r="C7392" s="319" t="s">
        <v>9920</v>
      </c>
    </row>
    <row r="7393" spans="1:3" ht="14.25" customHeight="1" x14ac:dyDescent="0.25">
      <c r="A7393" s="319">
        <v>12498</v>
      </c>
      <c r="B7393" s="319" t="s">
        <v>4726</v>
      </c>
      <c r="C7393" s="319" t="s">
        <v>9090</v>
      </c>
    </row>
    <row r="7394" spans="1:3" ht="14.25" customHeight="1" x14ac:dyDescent="0.25">
      <c r="A7394" s="319">
        <v>12499</v>
      </c>
      <c r="B7394" s="319" t="s">
        <v>10782</v>
      </c>
      <c r="C7394" s="319" t="s">
        <v>9920</v>
      </c>
    </row>
    <row r="7395" spans="1:3" ht="14.25" customHeight="1" x14ac:dyDescent="0.25">
      <c r="A7395" s="319">
        <v>12500</v>
      </c>
      <c r="B7395" s="319" t="s">
        <v>9581</v>
      </c>
      <c r="C7395" s="319" t="s">
        <v>9920</v>
      </c>
    </row>
    <row r="7396" spans="1:3" ht="14.25" customHeight="1" x14ac:dyDescent="0.25">
      <c r="A7396" s="319">
        <v>12501</v>
      </c>
      <c r="B7396" s="319" t="s">
        <v>7198</v>
      </c>
      <c r="C7396" s="319" t="s">
        <v>9090</v>
      </c>
    </row>
    <row r="7397" spans="1:3" ht="14.25" customHeight="1" x14ac:dyDescent="0.25">
      <c r="A7397" s="319">
        <v>12502</v>
      </c>
      <c r="B7397" s="319" t="s">
        <v>6602</v>
      </c>
      <c r="C7397" s="319" t="s">
        <v>9920</v>
      </c>
    </row>
    <row r="7398" spans="1:3" ht="14.25" customHeight="1" x14ac:dyDescent="0.25">
      <c r="A7398" s="319">
        <v>12503</v>
      </c>
      <c r="B7398" s="319" t="s">
        <v>4338</v>
      </c>
      <c r="C7398" s="319" t="s">
        <v>9092</v>
      </c>
    </row>
    <row r="7399" spans="1:3" ht="14.25" customHeight="1" x14ac:dyDescent="0.25">
      <c r="A7399" s="319">
        <v>12504</v>
      </c>
      <c r="B7399" s="319" t="s">
        <v>7199</v>
      </c>
      <c r="C7399" s="319" t="s">
        <v>9920</v>
      </c>
    </row>
    <row r="7400" spans="1:3" ht="14.25" customHeight="1" x14ac:dyDescent="0.25">
      <c r="A7400" s="319">
        <v>12505</v>
      </c>
      <c r="B7400" s="319" t="s">
        <v>7200</v>
      </c>
      <c r="C7400" s="319" t="s">
        <v>9092</v>
      </c>
    </row>
    <row r="7401" spans="1:3" ht="14.25" customHeight="1" x14ac:dyDescent="0.25">
      <c r="A7401" s="319">
        <v>12506</v>
      </c>
      <c r="B7401" s="319" t="s">
        <v>4324</v>
      </c>
      <c r="C7401" s="319" t="s">
        <v>9090</v>
      </c>
    </row>
    <row r="7402" spans="1:3" ht="14.25" customHeight="1" x14ac:dyDescent="0.25">
      <c r="A7402" s="319">
        <v>12507</v>
      </c>
      <c r="B7402" s="319" t="s">
        <v>10783</v>
      </c>
      <c r="C7402" s="319" t="s">
        <v>9920</v>
      </c>
    </row>
    <row r="7403" spans="1:3" ht="14.25" customHeight="1" x14ac:dyDescent="0.25">
      <c r="A7403" s="319">
        <v>12508</v>
      </c>
      <c r="B7403" s="319" t="s">
        <v>7201</v>
      </c>
      <c r="C7403" s="319" t="s">
        <v>9081</v>
      </c>
    </row>
    <row r="7404" spans="1:3" ht="14.25" customHeight="1" x14ac:dyDescent="0.25">
      <c r="A7404" s="319">
        <v>12509</v>
      </c>
      <c r="B7404" s="319" t="s">
        <v>520</v>
      </c>
      <c r="C7404" s="319" t="s">
        <v>9920</v>
      </c>
    </row>
    <row r="7405" spans="1:3" ht="14.25" customHeight="1" x14ac:dyDescent="0.25">
      <c r="A7405" s="319">
        <v>12510</v>
      </c>
      <c r="B7405" s="319" t="s">
        <v>7202</v>
      </c>
      <c r="C7405" s="319" t="s">
        <v>9090</v>
      </c>
    </row>
    <row r="7406" spans="1:3" ht="14.25" customHeight="1" x14ac:dyDescent="0.25">
      <c r="A7406" s="319">
        <v>12511</v>
      </c>
      <c r="B7406" s="319" t="s">
        <v>7203</v>
      </c>
      <c r="C7406" s="319" t="s">
        <v>9920</v>
      </c>
    </row>
    <row r="7407" spans="1:3" ht="14.25" customHeight="1" x14ac:dyDescent="0.25">
      <c r="A7407" s="319">
        <v>12512</v>
      </c>
      <c r="B7407" s="319" t="s">
        <v>10784</v>
      </c>
      <c r="C7407" s="319" t="s">
        <v>9920</v>
      </c>
    </row>
    <row r="7408" spans="1:3" ht="14.25" customHeight="1" x14ac:dyDescent="0.25">
      <c r="A7408" s="319">
        <v>12513</v>
      </c>
      <c r="B7408" s="319" t="s">
        <v>7204</v>
      </c>
      <c r="C7408" s="319" t="s">
        <v>9092</v>
      </c>
    </row>
    <row r="7409" spans="1:3" ht="14.25" customHeight="1" x14ac:dyDescent="0.25">
      <c r="A7409" s="319">
        <v>12514</v>
      </c>
      <c r="B7409" s="319" t="s">
        <v>10785</v>
      </c>
      <c r="C7409" s="319" t="s">
        <v>9920</v>
      </c>
    </row>
    <row r="7410" spans="1:3" ht="14.25" customHeight="1" x14ac:dyDescent="0.25">
      <c r="A7410" s="319">
        <v>12515</v>
      </c>
      <c r="B7410" s="319" t="s">
        <v>7205</v>
      </c>
      <c r="C7410" s="319" t="s">
        <v>9090</v>
      </c>
    </row>
    <row r="7411" spans="1:3" ht="14.25" customHeight="1" x14ac:dyDescent="0.25">
      <c r="A7411" s="319">
        <v>12516</v>
      </c>
      <c r="B7411" s="319" t="s">
        <v>3650</v>
      </c>
      <c r="C7411" s="319" t="s">
        <v>9920</v>
      </c>
    </row>
    <row r="7412" spans="1:3" ht="14.25" customHeight="1" x14ac:dyDescent="0.25">
      <c r="A7412" s="319">
        <v>12517</v>
      </c>
      <c r="B7412" s="319" t="s">
        <v>7206</v>
      </c>
      <c r="C7412" s="319" t="s">
        <v>9091</v>
      </c>
    </row>
    <row r="7413" spans="1:3" ht="14.25" customHeight="1" x14ac:dyDescent="0.25">
      <c r="A7413" s="319">
        <v>12518</v>
      </c>
      <c r="B7413" s="319" t="s">
        <v>7207</v>
      </c>
      <c r="C7413" s="319" t="s">
        <v>9092</v>
      </c>
    </row>
    <row r="7414" spans="1:3" ht="14.25" customHeight="1" x14ac:dyDescent="0.25">
      <c r="A7414" s="319">
        <v>12519</v>
      </c>
      <c r="B7414" s="319" t="s">
        <v>7208</v>
      </c>
      <c r="C7414" s="319" t="s">
        <v>9090</v>
      </c>
    </row>
    <row r="7415" spans="1:3" ht="14.25" customHeight="1" x14ac:dyDescent="0.25">
      <c r="A7415" s="319">
        <v>12520</v>
      </c>
      <c r="B7415" s="319" t="s">
        <v>7209</v>
      </c>
      <c r="C7415" s="319" t="s">
        <v>9081</v>
      </c>
    </row>
    <row r="7416" spans="1:3" ht="14.25" customHeight="1" x14ac:dyDescent="0.25">
      <c r="A7416" s="319">
        <v>12521</v>
      </c>
      <c r="B7416" s="319" t="s">
        <v>7210</v>
      </c>
      <c r="C7416" s="319" t="s">
        <v>9084</v>
      </c>
    </row>
    <row r="7417" spans="1:3" ht="14.25" customHeight="1" x14ac:dyDescent="0.25">
      <c r="A7417" s="319">
        <v>12522</v>
      </c>
      <c r="B7417" s="319" t="s">
        <v>7211</v>
      </c>
      <c r="C7417" s="319" t="s">
        <v>9091</v>
      </c>
    </row>
    <row r="7418" spans="1:3" ht="14.25" customHeight="1" x14ac:dyDescent="0.25">
      <c r="A7418" s="319">
        <v>12523</v>
      </c>
      <c r="B7418" s="319" t="s">
        <v>10786</v>
      </c>
      <c r="C7418" s="319" t="s">
        <v>9920</v>
      </c>
    </row>
    <row r="7419" spans="1:3" ht="14.25" customHeight="1" x14ac:dyDescent="0.25">
      <c r="A7419" s="319">
        <v>12524</v>
      </c>
      <c r="B7419" s="319" t="s">
        <v>3363</v>
      </c>
      <c r="C7419" s="319" t="s">
        <v>9091</v>
      </c>
    </row>
    <row r="7420" spans="1:3" ht="14.25" customHeight="1" x14ac:dyDescent="0.25">
      <c r="A7420" s="319">
        <v>12525</v>
      </c>
      <c r="B7420" s="319" t="s">
        <v>7212</v>
      </c>
      <c r="C7420" s="319" t="s">
        <v>9920</v>
      </c>
    </row>
    <row r="7421" spans="1:3" ht="14.25" customHeight="1" x14ac:dyDescent="0.25">
      <c r="A7421" s="319">
        <v>12526</v>
      </c>
      <c r="B7421" s="319" t="s">
        <v>10787</v>
      </c>
      <c r="C7421" s="319" t="s">
        <v>9920</v>
      </c>
    </row>
    <row r="7422" spans="1:3" ht="14.25" customHeight="1" x14ac:dyDescent="0.25">
      <c r="A7422" s="319">
        <v>12527</v>
      </c>
      <c r="B7422" s="319" t="s">
        <v>5241</v>
      </c>
      <c r="C7422" s="319" t="s">
        <v>9920</v>
      </c>
    </row>
    <row r="7423" spans="1:3" ht="14.25" customHeight="1" x14ac:dyDescent="0.25">
      <c r="A7423" s="319">
        <v>12528</v>
      </c>
      <c r="B7423" s="319" t="s">
        <v>7213</v>
      </c>
      <c r="C7423" s="319" t="s">
        <v>9091</v>
      </c>
    </row>
    <row r="7424" spans="1:3" ht="14.25" customHeight="1" x14ac:dyDescent="0.25">
      <c r="A7424" s="319">
        <v>12529</v>
      </c>
      <c r="B7424" s="319" t="s">
        <v>7214</v>
      </c>
      <c r="C7424" s="319" t="s">
        <v>9092</v>
      </c>
    </row>
    <row r="7425" spans="1:3" ht="14.25" customHeight="1" x14ac:dyDescent="0.25">
      <c r="A7425" s="319">
        <v>12530</v>
      </c>
      <c r="B7425" s="319" t="s">
        <v>846</v>
      </c>
      <c r="C7425" s="319" t="s">
        <v>9093</v>
      </c>
    </row>
    <row r="7426" spans="1:3" ht="14.25" customHeight="1" x14ac:dyDescent="0.25">
      <c r="A7426" s="319">
        <v>12531</v>
      </c>
      <c r="B7426" s="319" t="s">
        <v>10788</v>
      </c>
      <c r="C7426" s="319" t="s">
        <v>9920</v>
      </c>
    </row>
    <row r="7427" spans="1:3" ht="14.25" customHeight="1" x14ac:dyDescent="0.25">
      <c r="A7427" s="319">
        <v>12532</v>
      </c>
      <c r="B7427" s="319" t="s">
        <v>10789</v>
      </c>
      <c r="C7427" s="319" t="s">
        <v>9920</v>
      </c>
    </row>
    <row r="7428" spans="1:3" ht="14.25" customHeight="1" x14ac:dyDescent="0.25">
      <c r="A7428" s="319">
        <v>12533</v>
      </c>
      <c r="B7428" s="319" t="s">
        <v>4248</v>
      </c>
      <c r="C7428" s="319" t="s">
        <v>9091</v>
      </c>
    </row>
    <row r="7429" spans="1:3" ht="14.25" customHeight="1" x14ac:dyDescent="0.25">
      <c r="A7429" s="319">
        <v>12534</v>
      </c>
      <c r="B7429" s="319" t="s">
        <v>7215</v>
      </c>
      <c r="C7429" s="319" t="s">
        <v>9091</v>
      </c>
    </row>
    <row r="7430" spans="1:3" ht="14.25" customHeight="1" x14ac:dyDescent="0.25">
      <c r="A7430" s="319">
        <v>12535</v>
      </c>
      <c r="B7430" s="319" t="s">
        <v>7216</v>
      </c>
      <c r="C7430" s="319" t="s">
        <v>9092</v>
      </c>
    </row>
    <row r="7431" spans="1:3" ht="14.25" customHeight="1" x14ac:dyDescent="0.25">
      <c r="A7431" s="319">
        <v>12536</v>
      </c>
      <c r="B7431" s="319" t="s">
        <v>7217</v>
      </c>
      <c r="C7431" s="319" t="s">
        <v>9092</v>
      </c>
    </row>
    <row r="7432" spans="1:3" ht="14.25" customHeight="1" x14ac:dyDescent="0.25">
      <c r="A7432" s="319">
        <v>12537</v>
      </c>
      <c r="B7432" s="319" t="s">
        <v>7218</v>
      </c>
      <c r="C7432" s="319" t="s">
        <v>9092</v>
      </c>
    </row>
    <row r="7433" spans="1:3" ht="14.25" customHeight="1" x14ac:dyDescent="0.25">
      <c r="A7433" s="319">
        <v>12538</v>
      </c>
      <c r="B7433" s="319" t="s">
        <v>10790</v>
      </c>
      <c r="C7433" s="319" t="s">
        <v>9920</v>
      </c>
    </row>
    <row r="7434" spans="1:3" ht="14.25" customHeight="1" x14ac:dyDescent="0.25">
      <c r="A7434" s="319">
        <v>12539</v>
      </c>
      <c r="B7434" s="319" t="s">
        <v>7219</v>
      </c>
      <c r="C7434" s="319" t="s">
        <v>9092</v>
      </c>
    </row>
    <row r="7435" spans="1:3" ht="14.25" customHeight="1" x14ac:dyDescent="0.25">
      <c r="A7435" s="319">
        <v>12540</v>
      </c>
      <c r="B7435" s="319" t="s">
        <v>5458</v>
      </c>
      <c r="C7435" s="319" t="s">
        <v>9090</v>
      </c>
    </row>
    <row r="7436" spans="1:3" ht="14.25" customHeight="1" x14ac:dyDescent="0.25">
      <c r="A7436" s="319">
        <v>12541</v>
      </c>
      <c r="B7436" s="319" t="s">
        <v>10791</v>
      </c>
      <c r="C7436" s="319" t="s">
        <v>9920</v>
      </c>
    </row>
    <row r="7437" spans="1:3" ht="14.25" customHeight="1" x14ac:dyDescent="0.25">
      <c r="A7437" s="319">
        <v>12542</v>
      </c>
      <c r="B7437" s="319" t="s">
        <v>7220</v>
      </c>
      <c r="C7437" s="319" t="s">
        <v>9087</v>
      </c>
    </row>
    <row r="7438" spans="1:3" ht="14.25" customHeight="1" x14ac:dyDescent="0.25">
      <c r="A7438" s="319">
        <v>12543</v>
      </c>
      <c r="B7438" s="319" t="s">
        <v>7221</v>
      </c>
      <c r="C7438" s="319" t="s">
        <v>9081</v>
      </c>
    </row>
    <row r="7439" spans="1:3" ht="14.25" customHeight="1" x14ac:dyDescent="0.25">
      <c r="A7439" s="319">
        <v>12544</v>
      </c>
      <c r="B7439" s="319" t="s">
        <v>7222</v>
      </c>
      <c r="C7439" s="319" t="s">
        <v>9092</v>
      </c>
    </row>
    <row r="7440" spans="1:3" ht="14.25" customHeight="1" x14ac:dyDescent="0.25">
      <c r="A7440" s="319">
        <v>12545</v>
      </c>
      <c r="B7440" s="319" t="s">
        <v>7223</v>
      </c>
      <c r="C7440" s="319" t="s">
        <v>9087</v>
      </c>
    </row>
    <row r="7441" spans="1:3" ht="14.25" customHeight="1" x14ac:dyDescent="0.25">
      <c r="A7441" s="319">
        <v>12546</v>
      </c>
      <c r="B7441" s="319" t="s">
        <v>10792</v>
      </c>
      <c r="C7441" s="319" t="s">
        <v>9920</v>
      </c>
    </row>
    <row r="7442" spans="1:3" ht="14.25" customHeight="1" x14ac:dyDescent="0.25">
      <c r="A7442" s="319">
        <v>12547</v>
      </c>
      <c r="B7442" s="319" t="s">
        <v>10793</v>
      </c>
      <c r="C7442" s="319" t="s">
        <v>9920</v>
      </c>
    </row>
    <row r="7443" spans="1:3" ht="14.25" customHeight="1" x14ac:dyDescent="0.25">
      <c r="A7443" s="319">
        <v>12548</v>
      </c>
      <c r="B7443" s="319" t="s">
        <v>7224</v>
      </c>
      <c r="C7443" s="319" t="s">
        <v>9091</v>
      </c>
    </row>
    <row r="7444" spans="1:3" ht="14.25" customHeight="1" x14ac:dyDescent="0.25">
      <c r="A7444" s="319">
        <v>12549</v>
      </c>
      <c r="B7444" s="319" t="s">
        <v>7125</v>
      </c>
      <c r="C7444" s="319" t="s">
        <v>9920</v>
      </c>
    </row>
    <row r="7445" spans="1:3" ht="14.25" customHeight="1" x14ac:dyDescent="0.25">
      <c r="A7445" s="319">
        <v>12550</v>
      </c>
      <c r="B7445" s="319" t="s">
        <v>3650</v>
      </c>
      <c r="C7445" s="319" t="s">
        <v>9087</v>
      </c>
    </row>
    <row r="7446" spans="1:3" ht="14.25" customHeight="1" x14ac:dyDescent="0.25">
      <c r="A7446" s="319">
        <v>12551</v>
      </c>
      <c r="B7446" s="319" t="s">
        <v>10794</v>
      </c>
      <c r="C7446" s="319" t="s">
        <v>9920</v>
      </c>
    </row>
    <row r="7447" spans="1:3" ht="14.25" customHeight="1" x14ac:dyDescent="0.25">
      <c r="A7447" s="319">
        <v>12552</v>
      </c>
      <c r="B7447" s="319" t="s">
        <v>7225</v>
      </c>
      <c r="C7447" s="319" t="s">
        <v>9092</v>
      </c>
    </row>
    <row r="7448" spans="1:3" ht="14.25" customHeight="1" x14ac:dyDescent="0.25">
      <c r="A7448" s="319">
        <v>12553</v>
      </c>
      <c r="B7448" s="319" t="s">
        <v>7226</v>
      </c>
      <c r="C7448" s="319" t="s">
        <v>9087</v>
      </c>
    </row>
    <row r="7449" spans="1:3" ht="14.25" customHeight="1" x14ac:dyDescent="0.25">
      <c r="A7449" s="319">
        <v>12554</v>
      </c>
      <c r="B7449" s="319" t="s">
        <v>7227</v>
      </c>
      <c r="C7449" s="319" t="s">
        <v>9103</v>
      </c>
    </row>
    <row r="7450" spans="1:3" ht="14.25" customHeight="1" x14ac:dyDescent="0.25">
      <c r="A7450" s="319">
        <v>12555</v>
      </c>
      <c r="B7450" s="319" t="s">
        <v>7227</v>
      </c>
      <c r="C7450" s="319" t="s">
        <v>9091</v>
      </c>
    </row>
    <row r="7451" spans="1:3" ht="14.25" customHeight="1" x14ac:dyDescent="0.25">
      <c r="A7451" s="319">
        <v>12556</v>
      </c>
      <c r="B7451" s="319" t="s">
        <v>7228</v>
      </c>
      <c r="C7451" s="319" t="s">
        <v>9092</v>
      </c>
    </row>
    <row r="7452" spans="1:3" ht="14.25" customHeight="1" x14ac:dyDescent="0.25">
      <c r="A7452" s="319">
        <v>12557</v>
      </c>
      <c r="B7452" s="319" t="s">
        <v>7229</v>
      </c>
      <c r="C7452" s="319" t="s">
        <v>9092</v>
      </c>
    </row>
    <row r="7453" spans="1:3" ht="14.25" customHeight="1" x14ac:dyDescent="0.25">
      <c r="A7453" s="319">
        <v>12558</v>
      </c>
      <c r="B7453" s="319" t="s">
        <v>7230</v>
      </c>
      <c r="C7453" s="319" t="s">
        <v>9091</v>
      </c>
    </row>
    <row r="7454" spans="1:3" ht="14.25" customHeight="1" x14ac:dyDescent="0.25">
      <c r="A7454" s="319">
        <v>12559</v>
      </c>
      <c r="B7454" s="319" t="s">
        <v>7231</v>
      </c>
      <c r="C7454" s="319" t="s">
        <v>9091</v>
      </c>
    </row>
    <row r="7455" spans="1:3" ht="14.25" customHeight="1" x14ac:dyDescent="0.25">
      <c r="A7455" s="319">
        <v>12560</v>
      </c>
      <c r="B7455" s="319" t="s">
        <v>10795</v>
      </c>
      <c r="C7455" s="319" t="s">
        <v>9920</v>
      </c>
    </row>
    <row r="7456" spans="1:3" ht="14.25" customHeight="1" x14ac:dyDescent="0.25">
      <c r="A7456" s="319">
        <v>12561</v>
      </c>
      <c r="B7456" s="319" t="s">
        <v>7232</v>
      </c>
      <c r="C7456" s="319" t="s">
        <v>9092</v>
      </c>
    </row>
    <row r="7457" spans="1:3" ht="14.25" customHeight="1" x14ac:dyDescent="0.25">
      <c r="A7457" s="319">
        <v>12562</v>
      </c>
      <c r="B7457" s="319" t="s">
        <v>7233</v>
      </c>
      <c r="C7457" s="319" t="s">
        <v>9092</v>
      </c>
    </row>
    <row r="7458" spans="1:3" ht="14.25" customHeight="1" x14ac:dyDescent="0.25">
      <c r="A7458" s="319">
        <v>12563</v>
      </c>
      <c r="B7458" s="319" t="s">
        <v>7234</v>
      </c>
      <c r="C7458" s="319" t="s">
        <v>9092</v>
      </c>
    </row>
    <row r="7459" spans="1:3" ht="14.25" customHeight="1" x14ac:dyDescent="0.25">
      <c r="A7459" s="319">
        <v>12564</v>
      </c>
      <c r="B7459" s="319" t="s">
        <v>7235</v>
      </c>
      <c r="C7459" s="319" t="s">
        <v>9091</v>
      </c>
    </row>
    <row r="7460" spans="1:3" ht="14.25" customHeight="1" x14ac:dyDescent="0.25">
      <c r="A7460" s="319">
        <v>12565</v>
      </c>
      <c r="B7460" s="319" t="s">
        <v>3727</v>
      </c>
      <c r="C7460" s="319" t="s">
        <v>9920</v>
      </c>
    </row>
    <row r="7461" spans="1:3" ht="14.25" customHeight="1" x14ac:dyDescent="0.25">
      <c r="A7461" s="319">
        <v>12566</v>
      </c>
      <c r="B7461" s="319" t="s">
        <v>7236</v>
      </c>
      <c r="C7461" s="319" t="s">
        <v>9092</v>
      </c>
    </row>
    <row r="7462" spans="1:3" ht="14.25" customHeight="1" x14ac:dyDescent="0.25">
      <c r="A7462" s="319">
        <v>12567</v>
      </c>
      <c r="B7462" s="319" t="s">
        <v>10796</v>
      </c>
      <c r="C7462" s="319" t="s">
        <v>9920</v>
      </c>
    </row>
    <row r="7463" spans="1:3" ht="14.25" customHeight="1" x14ac:dyDescent="0.25">
      <c r="A7463" s="319">
        <v>12568</v>
      </c>
      <c r="B7463" s="319" t="s">
        <v>7237</v>
      </c>
      <c r="C7463" s="319" t="s">
        <v>9092</v>
      </c>
    </row>
    <row r="7464" spans="1:3" ht="14.25" customHeight="1" x14ac:dyDescent="0.25">
      <c r="A7464" s="319">
        <v>12569</v>
      </c>
      <c r="B7464" s="319" t="s">
        <v>7238</v>
      </c>
      <c r="C7464" s="319" t="s">
        <v>9090</v>
      </c>
    </row>
    <row r="7465" spans="1:3" ht="14.25" customHeight="1" x14ac:dyDescent="0.25">
      <c r="A7465" s="319">
        <v>12570</v>
      </c>
      <c r="B7465" s="319" t="s">
        <v>7239</v>
      </c>
      <c r="C7465" s="319" t="s">
        <v>9103</v>
      </c>
    </row>
    <row r="7466" spans="1:3" ht="14.25" customHeight="1" x14ac:dyDescent="0.25">
      <c r="A7466" s="319">
        <v>12571</v>
      </c>
      <c r="B7466" s="319" t="s">
        <v>7240</v>
      </c>
      <c r="C7466" s="319" t="s">
        <v>9092</v>
      </c>
    </row>
    <row r="7467" spans="1:3" ht="14.25" customHeight="1" x14ac:dyDescent="0.25">
      <c r="A7467" s="319">
        <v>12572</v>
      </c>
      <c r="B7467" s="319" t="s">
        <v>7241</v>
      </c>
      <c r="C7467" s="319" t="s">
        <v>9092</v>
      </c>
    </row>
    <row r="7468" spans="1:3" ht="14.25" customHeight="1" x14ac:dyDescent="0.25">
      <c r="A7468" s="319">
        <v>12573</v>
      </c>
      <c r="B7468" s="319" t="s">
        <v>7242</v>
      </c>
      <c r="C7468" s="319" t="s">
        <v>9092</v>
      </c>
    </row>
    <row r="7469" spans="1:3" ht="14.25" customHeight="1" x14ac:dyDescent="0.25">
      <c r="A7469" s="319">
        <v>12574</v>
      </c>
      <c r="B7469" s="319" t="s">
        <v>7243</v>
      </c>
      <c r="C7469" s="319" t="s">
        <v>9090</v>
      </c>
    </row>
    <row r="7470" spans="1:3" ht="14.25" customHeight="1" x14ac:dyDescent="0.25">
      <c r="A7470" s="319">
        <v>12575</v>
      </c>
      <c r="B7470" s="319" t="s">
        <v>3408</v>
      </c>
      <c r="C7470" s="319" t="s">
        <v>9920</v>
      </c>
    </row>
    <row r="7471" spans="1:3" ht="14.25" customHeight="1" x14ac:dyDescent="0.25">
      <c r="A7471" s="319">
        <v>12576</v>
      </c>
      <c r="B7471" s="319" t="s">
        <v>7244</v>
      </c>
      <c r="C7471" s="319" t="s">
        <v>9091</v>
      </c>
    </row>
    <row r="7472" spans="1:3" ht="14.25" customHeight="1" x14ac:dyDescent="0.25">
      <c r="A7472" s="319">
        <v>12577</v>
      </c>
      <c r="B7472" s="319" t="s">
        <v>6446</v>
      </c>
      <c r="C7472" s="319" t="s">
        <v>9091</v>
      </c>
    </row>
    <row r="7473" spans="1:3" ht="14.25" customHeight="1" x14ac:dyDescent="0.25">
      <c r="A7473" s="319">
        <v>12578</v>
      </c>
      <c r="B7473" s="319" t="s">
        <v>7245</v>
      </c>
      <c r="C7473" s="319" t="s">
        <v>9092</v>
      </c>
    </row>
    <row r="7474" spans="1:3" ht="14.25" customHeight="1" x14ac:dyDescent="0.25">
      <c r="A7474" s="319">
        <v>12579</v>
      </c>
      <c r="B7474" s="319" t="s">
        <v>7246</v>
      </c>
      <c r="C7474" s="319" t="s">
        <v>9092</v>
      </c>
    </row>
    <row r="7475" spans="1:3" ht="14.25" customHeight="1" x14ac:dyDescent="0.25">
      <c r="A7475" s="319">
        <v>12580</v>
      </c>
      <c r="B7475" s="319" t="s">
        <v>7247</v>
      </c>
      <c r="C7475" s="319" t="s">
        <v>9090</v>
      </c>
    </row>
    <row r="7476" spans="1:3" ht="14.25" customHeight="1" x14ac:dyDescent="0.25">
      <c r="A7476" s="319">
        <v>12581</v>
      </c>
      <c r="B7476" s="319" t="s">
        <v>10797</v>
      </c>
      <c r="C7476" s="319" t="s">
        <v>9920</v>
      </c>
    </row>
    <row r="7477" spans="1:3" ht="14.25" customHeight="1" x14ac:dyDescent="0.25">
      <c r="A7477" s="319">
        <v>12582</v>
      </c>
      <c r="B7477" s="319" t="s">
        <v>7248</v>
      </c>
      <c r="C7477" s="319" t="s">
        <v>9090</v>
      </c>
    </row>
    <row r="7478" spans="1:3" ht="14.25" customHeight="1" x14ac:dyDescent="0.25">
      <c r="A7478" s="319">
        <v>12583</v>
      </c>
      <c r="B7478" s="319" t="s">
        <v>7080</v>
      </c>
      <c r="C7478" s="319" t="s">
        <v>9092</v>
      </c>
    </row>
    <row r="7479" spans="1:3" ht="14.25" customHeight="1" x14ac:dyDescent="0.25">
      <c r="A7479" s="319">
        <v>12584</v>
      </c>
      <c r="B7479" s="319" t="s">
        <v>7249</v>
      </c>
      <c r="C7479" s="319" t="s">
        <v>9092</v>
      </c>
    </row>
    <row r="7480" spans="1:3" ht="14.25" customHeight="1" x14ac:dyDescent="0.25">
      <c r="A7480" s="319">
        <v>12585</v>
      </c>
      <c r="B7480" s="319" t="s">
        <v>9582</v>
      </c>
      <c r="C7480" s="319" t="s">
        <v>9091</v>
      </c>
    </row>
    <row r="7481" spans="1:3" ht="14.25" customHeight="1" x14ac:dyDescent="0.25">
      <c r="A7481" s="319">
        <v>12586</v>
      </c>
      <c r="B7481" s="319" t="s">
        <v>7250</v>
      </c>
      <c r="C7481" s="319" t="s">
        <v>9087</v>
      </c>
    </row>
    <row r="7482" spans="1:3" ht="14.25" customHeight="1" x14ac:dyDescent="0.25">
      <c r="A7482" s="319">
        <v>12587</v>
      </c>
      <c r="B7482" s="319" t="s">
        <v>7251</v>
      </c>
      <c r="C7482" s="319" t="s">
        <v>9092</v>
      </c>
    </row>
    <row r="7483" spans="1:3" ht="14.25" customHeight="1" x14ac:dyDescent="0.25">
      <c r="A7483" s="319">
        <v>12588</v>
      </c>
      <c r="B7483" s="319" t="s">
        <v>7089</v>
      </c>
      <c r="C7483" s="319" t="s">
        <v>9091</v>
      </c>
    </row>
    <row r="7484" spans="1:3" ht="14.25" customHeight="1" x14ac:dyDescent="0.25">
      <c r="A7484" s="319">
        <v>12589</v>
      </c>
      <c r="B7484" s="319" t="s">
        <v>7252</v>
      </c>
      <c r="C7484" s="319" t="s">
        <v>9092</v>
      </c>
    </row>
    <row r="7485" spans="1:3" ht="14.25" customHeight="1" x14ac:dyDescent="0.25">
      <c r="A7485" s="319">
        <v>12590</v>
      </c>
      <c r="B7485" s="319" t="s">
        <v>5558</v>
      </c>
      <c r="C7485" s="319" t="s">
        <v>9920</v>
      </c>
    </row>
    <row r="7486" spans="1:3" ht="14.25" customHeight="1" x14ac:dyDescent="0.25">
      <c r="A7486" s="319">
        <v>12591</v>
      </c>
      <c r="B7486" s="319" t="s">
        <v>7253</v>
      </c>
      <c r="C7486" s="319" t="s">
        <v>9084</v>
      </c>
    </row>
    <row r="7487" spans="1:3" ht="14.25" customHeight="1" x14ac:dyDescent="0.25">
      <c r="A7487" s="319">
        <v>12592</v>
      </c>
      <c r="B7487" s="319" t="s">
        <v>5545</v>
      </c>
      <c r="C7487" s="319" t="s">
        <v>9084</v>
      </c>
    </row>
    <row r="7488" spans="1:3" ht="14.25" customHeight="1" x14ac:dyDescent="0.25">
      <c r="A7488" s="319">
        <v>12593</v>
      </c>
      <c r="B7488" s="319" t="s">
        <v>3462</v>
      </c>
      <c r="C7488" s="319" t="s">
        <v>9092</v>
      </c>
    </row>
    <row r="7489" spans="1:3" ht="14.25" customHeight="1" x14ac:dyDescent="0.25">
      <c r="A7489" s="319">
        <v>12594</v>
      </c>
      <c r="B7489" s="319" t="s">
        <v>6874</v>
      </c>
      <c r="C7489" s="319" t="s">
        <v>9920</v>
      </c>
    </row>
    <row r="7490" spans="1:3" ht="14.25" customHeight="1" x14ac:dyDescent="0.25">
      <c r="A7490" s="319">
        <v>12595</v>
      </c>
      <c r="B7490" s="319" t="s">
        <v>7254</v>
      </c>
      <c r="C7490" s="319" t="s">
        <v>9095</v>
      </c>
    </row>
    <row r="7491" spans="1:3" ht="14.25" customHeight="1" x14ac:dyDescent="0.25">
      <c r="A7491" s="319">
        <v>12596</v>
      </c>
      <c r="B7491" s="319" t="s">
        <v>7255</v>
      </c>
      <c r="C7491" s="319" t="s">
        <v>9087</v>
      </c>
    </row>
    <row r="7492" spans="1:3" ht="14.25" customHeight="1" x14ac:dyDescent="0.25">
      <c r="A7492" s="319">
        <v>12597</v>
      </c>
      <c r="B7492" s="319" t="s">
        <v>7256</v>
      </c>
      <c r="C7492" s="319" t="s">
        <v>9090</v>
      </c>
    </row>
    <row r="7493" spans="1:3" ht="14.25" customHeight="1" x14ac:dyDescent="0.25">
      <c r="A7493" s="319">
        <v>12598</v>
      </c>
      <c r="B7493" s="319" t="s">
        <v>10798</v>
      </c>
      <c r="C7493" s="319" t="s">
        <v>9920</v>
      </c>
    </row>
    <row r="7494" spans="1:3" ht="14.25" customHeight="1" x14ac:dyDescent="0.25">
      <c r="A7494" s="319">
        <v>12599</v>
      </c>
      <c r="B7494" s="319" t="s">
        <v>7257</v>
      </c>
      <c r="C7494" s="319" t="s">
        <v>9092</v>
      </c>
    </row>
    <row r="7495" spans="1:3" ht="14.25" customHeight="1" x14ac:dyDescent="0.25">
      <c r="A7495" s="319">
        <v>12600</v>
      </c>
      <c r="B7495" s="319" t="s">
        <v>7258</v>
      </c>
      <c r="C7495" s="319" t="s">
        <v>9092</v>
      </c>
    </row>
    <row r="7496" spans="1:3" ht="14.25" customHeight="1" x14ac:dyDescent="0.25">
      <c r="A7496" s="319">
        <v>12601</v>
      </c>
      <c r="B7496" s="319" t="s">
        <v>7259</v>
      </c>
      <c r="C7496" s="319" t="s">
        <v>9092</v>
      </c>
    </row>
    <row r="7497" spans="1:3" ht="14.25" customHeight="1" x14ac:dyDescent="0.25">
      <c r="A7497" s="319">
        <v>12602</v>
      </c>
      <c r="B7497" s="319" t="s">
        <v>5466</v>
      </c>
      <c r="C7497" s="319" t="s">
        <v>9092</v>
      </c>
    </row>
    <row r="7498" spans="1:3" ht="14.25" customHeight="1" x14ac:dyDescent="0.25">
      <c r="A7498" s="319">
        <v>12603</v>
      </c>
      <c r="B7498" s="319" t="s">
        <v>7260</v>
      </c>
      <c r="C7498" s="319" t="s">
        <v>9092</v>
      </c>
    </row>
    <row r="7499" spans="1:3" ht="14.25" customHeight="1" x14ac:dyDescent="0.25">
      <c r="A7499" s="319">
        <v>12604</v>
      </c>
      <c r="B7499" s="319" t="s">
        <v>7261</v>
      </c>
      <c r="C7499" s="319" t="s">
        <v>9090</v>
      </c>
    </row>
    <row r="7500" spans="1:3" ht="14.25" customHeight="1" x14ac:dyDescent="0.25">
      <c r="A7500" s="319">
        <v>12605</v>
      </c>
      <c r="B7500" s="319" t="s">
        <v>5123</v>
      </c>
      <c r="C7500" s="319" t="s">
        <v>9092</v>
      </c>
    </row>
    <row r="7501" spans="1:3" ht="14.25" customHeight="1" x14ac:dyDescent="0.25">
      <c r="A7501" s="319">
        <v>12606</v>
      </c>
      <c r="B7501" s="319" t="s">
        <v>5123</v>
      </c>
      <c r="C7501" s="319" t="s">
        <v>9090</v>
      </c>
    </row>
    <row r="7502" spans="1:3" ht="14.25" customHeight="1" x14ac:dyDescent="0.25">
      <c r="A7502" s="319">
        <v>12607</v>
      </c>
      <c r="B7502" s="319" t="s">
        <v>6289</v>
      </c>
      <c r="C7502" s="319" t="s">
        <v>9090</v>
      </c>
    </row>
    <row r="7503" spans="1:3" ht="14.25" customHeight="1" x14ac:dyDescent="0.25">
      <c r="A7503" s="319">
        <v>12608</v>
      </c>
      <c r="B7503" s="319" t="s">
        <v>7262</v>
      </c>
      <c r="C7503" s="319" t="s">
        <v>9092</v>
      </c>
    </row>
    <row r="7504" spans="1:3" ht="14.25" customHeight="1" x14ac:dyDescent="0.25">
      <c r="A7504" s="319">
        <v>12609</v>
      </c>
      <c r="B7504" s="319" t="s">
        <v>7263</v>
      </c>
      <c r="C7504" s="319" t="s">
        <v>9092</v>
      </c>
    </row>
    <row r="7505" spans="1:3" ht="14.25" customHeight="1" x14ac:dyDescent="0.25">
      <c r="A7505" s="319">
        <v>12610</v>
      </c>
      <c r="B7505" s="319" t="s">
        <v>3357</v>
      </c>
      <c r="C7505" s="319" t="s">
        <v>9090</v>
      </c>
    </row>
    <row r="7506" spans="1:3" ht="14.25" customHeight="1" x14ac:dyDescent="0.25">
      <c r="A7506" s="319">
        <v>12611</v>
      </c>
      <c r="B7506" s="319" t="s">
        <v>3357</v>
      </c>
      <c r="C7506" s="319" t="s">
        <v>9090</v>
      </c>
    </row>
    <row r="7507" spans="1:3" ht="14.25" customHeight="1" x14ac:dyDescent="0.25">
      <c r="A7507" s="319">
        <v>12612</v>
      </c>
      <c r="B7507" s="319" t="s">
        <v>7264</v>
      </c>
      <c r="C7507" s="319" t="s">
        <v>9081</v>
      </c>
    </row>
    <row r="7508" spans="1:3" ht="14.25" customHeight="1" x14ac:dyDescent="0.25">
      <c r="A7508" s="319">
        <v>12613</v>
      </c>
      <c r="B7508" s="319" t="s">
        <v>7265</v>
      </c>
      <c r="C7508" s="319" t="s">
        <v>9092</v>
      </c>
    </row>
    <row r="7509" spans="1:3" ht="14.25" customHeight="1" x14ac:dyDescent="0.25">
      <c r="A7509" s="319">
        <v>12614</v>
      </c>
      <c r="B7509" s="319" t="s">
        <v>7266</v>
      </c>
      <c r="C7509" s="319" t="s">
        <v>9091</v>
      </c>
    </row>
    <row r="7510" spans="1:3" ht="14.25" customHeight="1" x14ac:dyDescent="0.25">
      <c r="A7510" s="319">
        <v>12615</v>
      </c>
      <c r="B7510" s="319" t="s">
        <v>7267</v>
      </c>
      <c r="C7510" s="319" t="s">
        <v>9090</v>
      </c>
    </row>
    <row r="7511" spans="1:3" ht="14.25" customHeight="1" x14ac:dyDescent="0.25">
      <c r="A7511" s="319">
        <v>12616</v>
      </c>
      <c r="B7511" s="319" t="s">
        <v>7268</v>
      </c>
      <c r="C7511" s="319" t="s">
        <v>9092</v>
      </c>
    </row>
    <row r="7512" spans="1:3" ht="14.25" customHeight="1" x14ac:dyDescent="0.25">
      <c r="A7512" s="319">
        <v>12617</v>
      </c>
      <c r="B7512" s="319" t="s">
        <v>3775</v>
      </c>
      <c r="C7512" s="319" t="s">
        <v>9092</v>
      </c>
    </row>
    <row r="7513" spans="1:3" ht="14.25" customHeight="1" x14ac:dyDescent="0.25">
      <c r="A7513" s="319">
        <v>12618</v>
      </c>
      <c r="B7513" s="319" t="s">
        <v>10799</v>
      </c>
      <c r="C7513" s="319" t="s">
        <v>9920</v>
      </c>
    </row>
    <row r="7514" spans="1:3" ht="14.25" customHeight="1" x14ac:dyDescent="0.25">
      <c r="A7514" s="319">
        <v>12619</v>
      </c>
      <c r="B7514" s="319" t="s">
        <v>7269</v>
      </c>
      <c r="C7514" s="319" t="s">
        <v>9091</v>
      </c>
    </row>
    <row r="7515" spans="1:3" ht="14.25" customHeight="1" x14ac:dyDescent="0.25">
      <c r="A7515" s="319">
        <v>12620</v>
      </c>
      <c r="B7515" s="319" t="s">
        <v>7270</v>
      </c>
      <c r="C7515" s="319" t="s">
        <v>9081</v>
      </c>
    </row>
    <row r="7516" spans="1:3" ht="14.25" customHeight="1" x14ac:dyDescent="0.25">
      <c r="A7516" s="319">
        <v>12621</v>
      </c>
      <c r="B7516" s="319" t="s">
        <v>7198</v>
      </c>
      <c r="C7516" s="319" t="s">
        <v>9090</v>
      </c>
    </row>
    <row r="7517" spans="1:3" ht="14.25" customHeight="1" x14ac:dyDescent="0.25">
      <c r="A7517" s="319">
        <v>12622</v>
      </c>
      <c r="B7517" s="319" t="s">
        <v>7209</v>
      </c>
      <c r="C7517" s="319" t="s">
        <v>9920</v>
      </c>
    </row>
    <row r="7518" spans="1:3" ht="14.25" customHeight="1" x14ac:dyDescent="0.25">
      <c r="A7518" s="319">
        <v>12623</v>
      </c>
      <c r="B7518" s="319" t="s">
        <v>7271</v>
      </c>
      <c r="C7518" s="319" t="s">
        <v>9092</v>
      </c>
    </row>
    <row r="7519" spans="1:3" ht="14.25" customHeight="1" x14ac:dyDescent="0.25">
      <c r="A7519" s="319">
        <v>12624</v>
      </c>
      <c r="B7519" s="319" t="s">
        <v>7272</v>
      </c>
      <c r="C7519" s="319" t="s">
        <v>9090</v>
      </c>
    </row>
    <row r="7520" spans="1:3" ht="14.25" customHeight="1" x14ac:dyDescent="0.25">
      <c r="A7520" s="319">
        <v>12625</v>
      </c>
      <c r="B7520" s="319" t="s">
        <v>10800</v>
      </c>
      <c r="C7520" s="319" t="s">
        <v>9920</v>
      </c>
    </row>
    <row r="7521" spans="1:3" ht="14.25" customHeight="1" x14ac:dyDescent="0.25">
      <c r="A7521" s="319">
        <v>12626</v>
      </c>
      <c r="B7521" s="319" t="s">
        <v>10115</v>
      </c>
      <c r="C7521" s="319" t="s">
        <v>9092</v>
      </c>
    </row>
    <row r="7522" spans="1:3" ht="14.25" customHeight="1" x14ac:dyDescent="0.25">
      <c r="A7522" s="319">
        <v>12627</v>
      </c>
      <c r="B7522" s="319" t="s">
        <v>7209</v>
      </c>
      <c r="C7522" s="319" t="s">
        <v>9092</v>
      </c>
    </row>
    <row r="7523" spans="1:3" ht="14.25" customHeight="1" x14ac:dyDescent="0.25">
      <c r="A7523" s="319">
        <v>12628</v>
      </c>
      <c r="B7523" s="319" t="s">
        <v>7273</v>
      </c>
      <c r="C7523" s="319" t="s">
        <v>9092</v>
      </c>
    </row>
    <row r="7524" spans="1:3" ht="14.25" customHeight="1" x14ac:dyDescent="0.25">
      <c r="A7524" s="319">
        <v>12629</v>
      </c>
      <c r="B7524" s="319" t="s">
        <v>7274</v>
      </c>
      <c r="C7524" s="319" t="s">
        <v>9091</v>
      </c>
    </row>
    <row r="7525" spans="1:3" ht="14.25" customHeight="1" x14ac:dyDescent="0.25">
      <c r="A7525" s="319">
        <v>12630</v>
      </c>
      <c r="B7525" s="319" t="s">
        <v>7274</v>
      </c>
      <c r="C7525" s="319" t="s">
        <v>9090</v>
      </c>
    </row>
    <row r="7526" spans="1:3" ht="14.25" customHeight="1" x14ac:dyDescent="0.25">
      <c r="A7526" s="319">
        <v>12631</v>
      </c>
      <c r="B7526" s="319" t="s">
        <v>5683</v>
      </c>
      <c r="C7526" s="319" t="s">
        <v>9920</v>
      </c>
    </row>
    <row r="7527" spans="1:3" ht="14.25" customHeight="1" x14ac:dyDescent="0.25">
      <c r="A7527" s="319">
        <v>12632</v>
      </c>
      <c r="B7527" s="319" t="s">
        <v>6740</v>
      </c>
      <c r="C7527" s="319" t="s">
        <v>9920</v>
      </c>
    </row>
    <row r="7528" spans="1:3" ht="14.25" customHeight="1" x14ac:dyDescent="0.25">
      <c r="A7528" s="319">
        <v>12633</v>
      </c>
      <c r="B7528" s="319" t="s">
        <v>3390</v>
      </c>
      <c r="C7528" s="319" t="s">
        <v>9091</v>
      </c>
    </row>
    <row r="7529" spans="1:3" ht="14.25" customHeight="1" x14ac:dyDescent="0.25">
      <c r="A7529" s="319">
        <v>12634</v>
      </c>
      <c r="B7529" s="319" t="s">
        <v>6351</v>
      </c>
      <c r="C7529" s="319" t="s">
        <v>9920</v>
      </c>
    </row>
    <row r="7530" spans="1:3" ht="14.25" customHeight="1" x14ac:dyDescent="0.25">
      <c r="A7530" s="319">
        <v>12635</v>
      </c>
      <c r="B7530" s="319" t="s">
        <v>7275</v>
      </c>
      <c r="C7530" s="319" t="s">
        <v>9092</v>
      </c>
    </row>
    <row r="7531" spans="1:3" ht="14.25" customHeight="1" x14ac:dyDescent="0.25">
      <c r="A7531" s="319">
        <v>12636</v>
      </c>
      <c r="B7531" s="319" t="s">
        <v>7276</v>
      </c>
      <c r="C7531" s="319" t="s">
        <v>9087</v>
      </c>
    </row>
    <row r="7532" spans="1:3" ht="14.25" customHeight="1" x14ac:dyDescent="0.25">
      <c r="A7532" s="319">
        <v>12637</v>
      </c>
      <c r="B7532" s="319" t="s">
        <v>7277</v>
      </c>
      <c r="C7532" s="319" t="s">
        <v>9087</v>
      </c>
    </row>
    <row r="7533" spans="1:3" ht="14.25" customHeight="1" x14ac:dyDescent="0.25">
      <c r="A7533" s="319">
        <v>12638</v>
      </c>
      <c r="B7533" s="319" t="s">
        <v>2361</v>
      </c>
      <c r="C7533" s="319" t="s">
        <v>9090</v>
      </c>
    </row>
    <row r="7534" spans="1:3" ht="14.25" customHeight="1" x14ac:dyDescent="0.25">
      <c r="A7534" s="319">
        <v>12639</v>
      </c>
      <c r="B7534" s="319" t="s">
        <v>10801</v>
      </c>
      <c r="C7534" s="319" t="s">
        <v>9920</v>
      </c>
    </row>
    <row r="7535" spans="1:3" ht="14.25" customHeight="1" x14ac:dyDescent="0.25">
      <c r="A7535" s="319">
        <v>12640</v>
      </c>
      <c r="B7535" s="319" t="s">
        <v>7278</v>
      </c>
      <c r="C7535" s="319" t="s">
        <v>9092</v>
      </c>
    </row>
    <row r="7536" spans="1:3" ht="14.25" customHeight="1" x14ac:dyDescent="0.25">
      <c r="A7536" s="319">
        <v>12641</v>
      </c>
      <c r="B7536" s="319" t="s">
        <v>10802</v>
      </c>
      <c r="C7536" s="319" t="s">
        <v>9920</v>
      </c>
    </row>
    <row r="7537" spans="1:3" ht="14.25" customHeight="1" x14ac:dyDescent="0.25">
      <c r="A7537" s="319">
        <v>12642</v>
      </c>
      <c r="B7537" s="319" t="s">
        <v>5809</v>
      </c>
      <c r="C7537" s="319" t="s">
        <v>9092</v>
      </c>
    </row>
    <row r="7538" spans="1:3" ht="14.25" customHeight="1" x14ac:dyDescent="0.25">
      <c r="A7538" s="319">
        <v>12643</v>
      </c>
      <c r="B7538" s="319" t="s">
        <v>7279</v>
      </c>
      <c r="C7538" s="319" t="s">
        <v>9091</v>
      </c>
    </row>
    <row r="7539" spans="1:3" ht="14.25" customHeight="1" x14ac:dyDescent="0.25">
      <c r="A7539" s="319">
        <v>12644</v>
      </c>
      <c r="B7539" s="319" t="s">
        <v>7280</v>
      </c>
      <c r="C7539" s="319" t="s">
        <v>9092</v>
      </c>
    </row>
    <row r="7540" spans="1:3" ht="14.25" customHeight="1" x14ac:dyDescent="0.25">
      <c r="A7540" s="319">
        <v>12645</v>
      </c>
      <c r="B7540" s="319" t="s">
        <v>7281</v>
      </c>
      <c r="C7540" s="319" t="s">
        <v>9092</v>
      </c>
    </row>
    <row r="7541" spans="1:3" ht="14.25" customHeight="1" x14ac:dyDescent="0.25">
      <c r="A7541" s="319">
        <v>12646</v>
      </c>
      <c r="B7541" s="319" t="s">
        <v>7282</v>
      </c>
      <c r="C7541" s="319" t="s">
        <v>9090</v>
      </c>
    </row>
    <row r="7542" spans="1:3" ht="14.25" customHeight="1" x14ac:dyDescent="0.25">
      <c r="A7542" s="319">
        <v>12647</v>
      </c>
      <c r="B7542" s="319" t="s">
        <v>2885</v>
      </c>
      <c r="C7542" s="319" t="s">
        <v>9920</v>
      </c>
    </row>
    <row r="7543" spans="1:3" ht="14.25" customHeight="1" x14ac:dyDescent="0.25">
      <c r="A7543" s="319">
        <v>12648</v>
      </c>
      <c r="B7543" s="319" t="s">
        <v>10803</v>
      </c>
      <c r="C7543" s="319" t="s">
        <v>9920</v>
      </c>
    </row>
    <row r="7544" spans="1:3" ht="14.25" customHeight="1" x14ac:dyDescent="0.25">
      <c r="A7544" s="319">
        <v>12649</v>
      </c>
      <c r="B7544" s="319" t="s">
        <v>10804</v>
      </c>
      <c r="C7544" s="319" t="s">
        <v>9920</v>
      </c>
    </row>
    <row r="7545" spans="1:3" ht="14.25" customHeight="1" x14ac:dyDescent="0.25">
      <c r="A7545" s="319">
        <v>12650</v>
      </c>
      <c r="B7545" s="319" t="s">
        <v>7283</v>
      </c>
      <c r="C7545" s="319" t="s">
        <v>9092</v>
      </c>
    </row>
    <row r="7546" spans="1:3" ht="14.25" customHeight="1" x14ac:dyDescent="0.25">
      <c r="A7546" s="319">
        <v>12651</v>
      </c>
      <c r="B7546" s="319" t="s">
        <v>10805</v>
      </c>
      <c r="C7546" s="319" t="s">
        <v>9920</v>
      </c>
    </row>
    <row r="7547" spans="1:3" ht="14.25" customHeight="1" x14ac:dyDescent="0.25">
      <c r="A7547" s="319">
        <v>12652</v>
      </c>
      <c r="B7547" s="319" t="s">
        <v>7284</v>
      </c>
      <c r="C7547" s="319" t="s">
        <v>9091</v>
      </c>
    </row>
    <row r="7548" spans="1:3" ht="14.25" customHeight="1" x14ac:dyDescent="0.25">
      <c r="A7548" s="319">
        <v>12653</v>
      </c>
      <c r="B7548" s="319" t="s">
        <v>9583</v>
      </c>
      <c r="C7548" s="319" t="s">
        <v>9092</v>
      </c>
    </row>
    <row r="7549" spans="1:3" ht="14.25" customHeight="1" x14ac:dyDescent="0.25">
      <c r="A7549" s="319">
        <v>12654</v>
      </c>
      <c r="B7549" s="319" t="s">
        <v>7285</v>
      </c>
      <c r="C7549" s="319" t="s">
        <v>9090</v>
      </c>
    </row>
    <row r="7550" spans="1:3" ht="14.25" customHeight="1" x14ac:dyDescent="0.25">
      <c r="A7550" s="319">
        <v>12655</v>
      </c>
      <c r="B7550" s="319" t="s">
        <v>10806</v>
      </c>
      <c r="C7550" s="319" t="s">
        <v>9920</v>
      </c>
    </row>
    <row r="7551" spans="1:3" ht="14.25" customHeight="1" x14ac:dyDescent="0.25">
      <c r="A7551" s="319">
        <v>12656</v>
      </c>
      <c r="B7551" s="319" t="s">
        <v>7286</v>
      </c>
      <c r="C7551" s="319" t="s">
        <v>9090</v>
      </c>
    </row>
    <row r="7552" spans="1:3" ht="14.25" customHeight="1" x14ac:dyDescent="0.25">
      <c r="A7552" s="319">
        <v>12657</v>
      </c>
      <c r="B7552" s="319" t="s">
        <v>7287</v>
      </c>
      <c r="C7552" s="319" t="s">
        <v>9092</v>
      </c>
    </row>
    <row r="7553" spans="1:3" ht="14.25" customHeight="1" x14ac:dyDescent="0.25">
      <c r="A7553" s="319">
        <v>12659</v>
      </c>
      <c r="B7553" s="319" t="s">
        <v>7288</v>
      </c>
      <c r="C7553" s="319" t="s">
        <v>9092</v>
      </c>
    </row>
    <row r="7554" spans="1:3" ht="14.25" customHeight="1" x14ac:dyDescent="0.25">
      <c r="A7554" s="319">
        <v>12660</v>
      </c>
      <c r="B7554" s="319" t="s">
        <v>7289</v>
      </c>
      <c r="C7554" s="319" t="s">
        <v>9090</v>
      </c>
    </row>
    <row r="7555" spans="1:3" ht="14.25" customHeight="1" x14ac:dyDescent="0.25">
      <c r="A7555" s="319">
        <v>12661</v>
      </c>
      <c r="B7555" s="319" t="s">
        <v>7290</v>
      </c>
      <c r="C7555" s="319" t="s">
        <v>9092</v>
      </c>
    </row>
    <row r="7556" spans="1:3" ht="14.25" customHeight="1" x14ac:dyDescent="0.25">
      <c r="A7556" s="319">
        <v>12662</v>
      </c>
      <c r="B7556" s="319" t="s">
        <v>7291</v>
      </c>
      <c r="C7556" s="319" t="s">
        <v>9092</v>
      </c>
    </row>
    <row r="7557" spans="1:3" ht="14.25" customHeight="1" x14ac:dyDescent="0.25">
      <c r="A7557" s="319">
        <v>12663</v>
      </c>
      <c r="B7557" s="319" t="s">
        <v>7292</v>
      </c>
      <c r="C7557" s="319" t="s">
        <v>9920</v>
      </c>
    </row>
    <row r="7558" spans="1:3" ht="14.25" customHeight="1" x14ac:dyDescent="0.25">
      <c r="A7558" s="319">
        <v>12664</v>
      </c>
      <c r="B7558" s="319" t="s">
        <v>7293</v>
      </c>
      <c r="C7558" s="319" t="s">
        <v>9081</v>
      </c>
    </row>
    <row r="7559" spans="1:3" ht="14.25" customHeight="1" x14ac:dyDescent="0.25">
      <c r="A7559" s="319">
        <v>12665</v>
      </c>
      <c r="B7559" s="319" t="s">
        <v>7294</v>
      </c>
      <c r="C7559" s="319" t="s">
        <v>9091</v>
      </c>
    </row>
    <row r="7560" spans="1:3" ht="14.25" customHeight="1" x14ac:dyDescent="0.25">
      <c r="A7560" s="319">
        <v>12666</v>
      </c>
      <c r="B7560" s="319" t="s">
        <v>7295</v>
      </c>
      <c r="C7560" s="319" t="s">
        <v>9091</v>
      </c>
    </row>
    <row r="7561" spans="1:3" ht="14.25" customHeight="1" x14ac:dyDescent="0.25">
      <c r="A7561" s="319">
        <v>12667</v>
      </c>
      <c r="B7561" s="319" t="s">
        <v>7296</v>
      </c>
      <c r="C7561" s="319" t="s">
        <v>9092</v>
      </c>
    </row>
    <row r="7562" spans="1:3" ht="14.25" customHeight="1" x14ac:dyDescent="0.25">
      <c r="A7562" s="319">
        <v>12668</v>
      </c>
      <c r="B7562" s="319" t="s">
        <v>7297</v>
      </c>
      <c r="C7562" s="319" t="s">
        <v>9092</v>
      </c>
    </row>
    <row r="7563" spans="1:3" ht="14.25" customHeight="1" x14ac:dyDescent="0.25">
      <c r="A7563" s="319">
        <v>12669</v>
      </c>
      <c r="B7563" s="319" t="s">
        <v>7298</v>
      </c>
      <c r="C7563" s="319" t="s">
        <v>9092</v>
      </c>
    </row>
    <row r="7564" spans="1:3" ht="14.25" customHeight="1" x14ac:dyDescent="0.25">
      <c r="A7564" s="319">
        <v>12670</v>
      </c>
      <c r="B7564" s="319" t="s">
        <v>6850</v>
      </c>
      <c r="C7564" s="319" t="s">
        <v>9920</v>
      </c>
    </row>
    <row r="7565" spans="1:3" ht="14.25" customHeight="1" x14ac:dyDescent="0.25">
      <c r="A7565" s="319">
        <v>12671</v>
      </c>
      <c r="B7565" s="319" t="s">
        <v>7299</v>
      </c>
      <c r="C7565" s="319" t="s">
        <v>9091</v>
      </c>
    </row>
    <row r="7566" spans="1:3" ht="14.25" customHeight="1" x14ac:dyDescent="0.25">
      <c r="A7566" s="319">
        <v>12672</v>
      </c>
      <c r="B7566" s="319" t="s">
        <v>2376</v>
      </c>
      <c r="C7566" s="319" t="s">
        <v>9081</v>
      </c>
    </row>
    <row r="7567" spans="1:3" ht="14.25" customHeight="1" x14ac:dyDescent="0.25">
      <c r="A7567" s="319">
        <v>12673</v>
      </c>
      <c r="B7567" s="319" t="s">
        <v>7300</v>
      </c>
      <c r="C7567" s="319" t="s">
        <v>9092</v>
      </c>
    </row>
    <row r="7568" spans="1:3" ht="14.25" customHeight="1" x14ac:dyDescent="0.25">
      <c r="A7568" s="319">
        <v>12674</v>
      </c>
      <c r="B7568" s="319" t="s">
        <v>7301</v>
      </c>
      <c r="C7568" s="319" t="s">
        <v>9092</v>
      </c>
    </row>
    <row r="7569" spans="1:3" ht="14.25" customHeight="1" x14ac:dyDescent="0.25">
      <c r="A7569" s="319">
        <v>12675</v>
      </c>
      <c r="B7569" s="319" t="s">
        <v>3727</v>
      </c>
      <c r="C7569" s="319" t="s">
        <v>9090</v>
      </c>
    </row>
    <row r="7570" spans="1:3" ht="14.25" customHeight="1" x14ac:dyDescent="0.25">
      <c r="A7570" s="319">
        <v>12676</v>
      </c>
      <c r="B7570" s="319" t="s">
        <v>9409</v>
      </c>
      <c r="C7570" s="319" t="s">
        <v>9090</v>
      </c>
    </row>
    <row r="7571" spans="1:3" ht="14.25" customHeight="1" x14ac:dyDescent="0.25">
      <c r="A7571" s="319">
        <v>12677</v>
      </c>
      <c r="B7571" s="319" t="s">
        <v>7302</v>
      </c>
      <c r="C7571" s="319" t="s">
        <v>9091</v>
      </c>
    </row>
    <row r="7572" spans="1:3" ht="14.25" customHeight="1" x14ac:dyDescent="0.25">
      <c r="A7572" s="319">
        <v>12678</v>
      </c>
      <c r="B7572" s="319" t="s">
        <v>7303</v>
      </c>
      <c r="C7572" s="319" t="s">
        <v>9092</v>
      </c>
    </row>
    <row r="7573" spans="1:3" ht="14.25" customHeight="1" x14ac:dyDescent="0.25">
      <c r="A7573" s="319">
        <v>12679</v>
      </c>
      <c r="B7573" s="319" t="s">
        <v>7304</v>
      </c>
      <c r="C7573" s="319" t="s">
        <v>9091</v>
      </c>
    </row>
    <row r="7574" spans="1:3" ht="14.25" customHeight="1" x14ac:dyDescent="0.25">
      <c r="A7574" s="319">
        <v>12680</v>
      </c>
      <c r="B7574" s="319" t="s">
        <v>4222</v>
      </c>
      <c r="C7574" s="319" t="s">
        <v>9920</v>
      </c>
    </row>
    <row r="7575" spans="1:3" ht="14.25" customHeight="1" x14ac:dyDescent="0.25">
      <c r="A7575" s="319">
        <v>12681</v>
      </c>
      <c r="B7575" s="319" t="s">
        <v>7305</v>
      </c>
      <c r="C7575" s="319" t="s">
        <v>9090</v>
      </c>
    </row>
    <row r="7576" spans="1:3" ht="14.25" customHeight="1" x14ac:dyDescent="0.25">
      <c r="A7576" s="319">
        <v>12682</v>
      </c>
      <c r="B7576" s="319" t="s">
        <v>7306</v>
      </c>
      <c r="C7576" s="319" t="s">
        <v>9090</v>
      </c>
    </row>
    <row r="7577" spans="1:3" ht="14.25" customHeight="1" x14ac:dyDescent="0.25">
      <c r="A7577" s="319">
        <v>12683</v>
      </c>
      <c r="B7577" s="319" t="s">
        <v>7307</v>
      </c>
      <c r="C7577" s="319" t="s">
        <v>9092</v>
      </c>
    </row>
    <row r="7578" spans="1:3" ht="14.25" customHeight="1" x14ac:dyDescent="0.25">
      <c r="A7578" s="319">
        <v>12684</v>
      </c>
      <c r="B7578" s="319" t="s">
        <v>7035</v>
      </c>
      <c r="C7578" s="319" t="s">
        <v>9092</v>
      </c>
    </row>
    <row r="7579" spans="1:3" ht="14.25" customHeight="1" x14ac:dyDescent="0.25">
      <c r="A7579" s="319">
        <v>12685</v>
      </c>
      <c r="B7579" s="319" t="s">
        <v>7308</v>
      </c>
      <c r="C7579" s="319" t="s">
        <v>9092</v>
      </c>
    </row>
    <row r="7580" spans="1:3" ht="14.25" customHeight="1" x14ac:dyDescent="0.25">
      <c r="A7580" s="319">
        <v>12686</v>
      </c>
      <c r="B7580" s="319" t="s">
        <v>6905</v>
      </c>
      <c r="C7580" s="319" t="s">
        <v>9091</v>
      </c>
    </row>
    <row r="7581" spans="1:3" ht="14.25" customHeight="1" x14ac:dyDescent="0.25">
      <c r="A7581" s="319">
        <v>12687</v>
      </c>
      <c r="B7581" s="319" t="s">
        <v>7093</v>
      </c>
      <c r="C7581" s="319" t="s">
        <v>9092</v>
      </c>
    </row>
    <row r="7582" spans="1:3" ht="14.25" customHeight="1" x14ac:dyDescent="0.25">
      <c r="A7582" s="319">
        <v>12688</v>
      </c>
      <c r="B7582" s="319" t="s">
        <v>6905</v>
      </c>
      <c r="C7582" s="319" t="s">
        <v>9920</v>
      </c>
    </row>
    <row r="7583" spans="1:3" ht="14.25" customHeight="1" x14ac:dyDescent="0.25">
      <c r="A7583" s="319">
        <v>12689</v>
      </c>
      <c r="B7583" s="319" t="s">
        <v>7309</v>
      </c>
      <c r="C7583" s="319" t="s">
        <v>9090</v>
      </c>
    </row>
    <row r="7584" spans="1:3" ht="14.25" customHeight="1" x14ac:dyDescent="0.25">
      <c r="A7584" s="319">
        <v>12690</v>
      </c>
      <c r="B7584" s="319" t="s">
        <v>7310</v>
      </c>
      <c r="C7584" s="319" t="s">
        <v>9920</v>
      </c>
    </row>
    <row r="7585" spans="1:3" ht="14.25" customHeight="1" x14ac:dyDescent="0.25">
      <c r="A7585" s="319">
        <v>12691</v>
      </c>
      <c r="B7585" s="319" t="s">
        <v>10807</v>
      </c>
      <c r="C7585" s="319" t="s">
        <v>9920</v>
      </c>
    </row>
    <row r="7586" spans="1:3" ht="14.25" customHeight="1" x14ac:dyDescent="0.25">
      <c r="A7586" s="319">
        <v>12692</v>
      </c>
      <c r="B7586" s="319" t="s">
        <v>10808</v>
      </c>
      <c r="C7586" s="319" t="s">
        <v>9920</v>
      </c>
    </row>
    <row r="7587" spans="1:3" ht="14.25" customHeight="1" x14ac:dyDescent="0.25">
      <c r="A7587" s="319">
        <v>12693</v>
      </c>
      <c r="B7587" s="319" t="s">
        <v>10809</v>
      </c>
      <c r="C7587" s="319" t="s">
        <v>9920</v>
      </c>
    </row>
    <row r="7588" spans="1:3" ht="14.25" customHeight="1" x14ac:dyDescent="0.25">
      <c r="A7588" s="319">
        <v>12694</v>
      </c>
      <c r="B7588" s="319" t="s">
        <v>7311</v>
      </c>
      <c r="C7588" s="319" t="s">
        <v>9090</v>
      </c>
    </row>
    <row r="7589" spans="1:3" ht="14.25" customHeight="1" x14ac:dyDescent="0.25">
      <c r="A7589" s="319">
        <v>12695</v>
      </c>
      <c r="B7589" s="319" t="s">
        <v>10810</v>
      </c>
      <c r="C7589" s="319" t="s">
        <v>9920</v>
      </c>
    </row>
    <row r="7590" spans="1:3" ht="14.25" customHeight="1" x14ac:dyDescent="0.25">
      <c r="A7590" s="319">
        <v>12696</v>
      </c>
      <c r="B7590" s="319" t="s">
        <v>7312</v>
      </c>
      <c r="C7590" s="319" t="s">
        <v>9091</v>
      </c>
    </row>
    <row r="7591" spans="1:3" ht="14.25" customHeight="1" x14ac:dyDescent="0.25">
      <c r="A7591" s="319">
        <v>12697</v>
      </c>
      <c r="B7591" s="319" t="s">
        <v>10811</v>
      </c>
      <c r="C7591" s="319" t="s">
        <v>9920</v>
      </c>
    </row>
    <row r="7592" spans="1:3" ht="14.25" customHeight="1" x14ac:dyDescent="0.25">
      <c r="A7592" s="319">
        <v>12698</v>
      </c>
      <c r="B7592" s="319" t="s">
        <v>7313</v>
      </c>
      <c r="C7592" s="319" t="s">
        <v>9087</v>
      </c>
    </row>
    <row r="7593" spans="1:3" ht="14.25" customHeight="1" x14ac:dyDescent="0.25">
      <c r="A7593" s="319">
        <v>12699</v>
      </c>
      <c r="B7593" s="319" t="s">
        <v>10812</v>
      </c>
      <c r="C7593" s="319" t="s">
        <v>9920</v>
      </c>
    </row>
    <row r="7594" spans="1:3" ht="14.25" customHeight="1" x14ac:dyDescent="0.25">
      <c r="A7594" s="319">
        <v>12700</v>
      </c>
      <c r="B7594" s="319" t="s">
        <v>3357</v>
      </c>
      <c r="C7594" s="319" t="s">
        <v>9090</v>
      </c>
    </row>
    <row r="7595" spans="1:3" ht="14.25" customHeight="1" x14ac:dyDescent="0.25">
      <c r="A7595" s="319">
        <v>12701</v>
      </c>
      <c r="B7595" s="319" t="s">
        <v>7314</v>
      </c>
      <c r="C7595" s="319" t="s">
        <v>9091</v>
      </c>
    </row>
    <row r="7596" spans="1:3" ht="14.25" customHeight="1" x14ac:dyDescent="0.25">
      <c r="A7596" s="319">
        <v>12702</v>
      </c>
      <c r="B7596" s="319" t="s">
        <v>7315</v>
      </c>
      <c r="C7596" s="319" t="s">
        <v>9084</v>
      </c>
    </row>
    <row r="7597" spans="1:3" ht="14.25" customHeight="1" x14ac:dyDescent="0.25">
      <c r="A7597" s="319">
        <v>12703</v>
      </c>
      <c r="B7597" s="319" t="s">
        <v>7316</v>
      </c>
      <c r="C7597" s="319" t="s">
        <v>9087</v>
      </c>
    </row>
    <row r="7598" spans="1:3" ht="14.25" customHeight="1" x14ac:dyDescent="0.25">
      <c r="A7598" s="319">
        <v>12704</v>
      </c>
      <c r="B7598" s="319" t="s">
        <v>7317</v>
      </c>
      <c r="C7598" s="319" t="s">
        <v>9090</v>
      </c>
    </row>
    <row r="7599" spans="1:3" ht="14.25" customHeight="1" x14ac:dyDescent="0.25">
      <c r="A7599" s="319">
        <v>12705</v>
      </c>
      <c r="B7599" s="319" t="s">
        <v>7318</v>
      </c>
      <c r="C7599" s="319" t="s">
        <v>9105</v>
      </c>
    </row>
    <row r="7600" spans="1:3" ht="14.25" customHeight="1" x14ac:dyDescent="0.25">
      <c r="A7600" s="319">
        <v>12706</v>
      </c>
      <c r="B7600" s="319" t="s">
        <v>7319</v>
      </c>
      <c r="C7600" s="319" t="s">
        <v>9105</v>
      </c>
    </row>
    <row r="7601" spans="1:3" ht="14.25" customHeight="1" x14ac:dyDescent="0.25">
      <c r="A7601" s="319">
        <v>12707</v>
      </c>
      <c r="B7601" s="319" t="s">
        <v>10813</v>
      </c>
      <c r="C7601" s="319" t="s">
        <v>9920</v>
      </c>
    </row>
    <row r="7602" spans="1:3" ht="14.25" customHeight="1" x14ac:dyDescent="0.25">
      <c r="A7602" s="319">
        <v>12708</v>
      </c>
      <c r="B7602" s="319" t="s">
        <v>7320</v>
      </c>
      <c r="C7602" s="319" t="s">
        <v>9920</v>
      </c>
    </row>
    <row r="7603" spans="1:3" ht="14.25" customHeight="1" x14ac:dyDescent="0.25">
      <c r="A7603" s="319">
        <v>12709</v>
      </c>
      <c r="B7603" s="319" t="s">
        <v>7321</v>
      </c>
      <c r="C7603" s="319" t="s">
        <v>9092</v>
      </c>
    </row>
    <row r="7604" spans="1:3" ht="14.25" customHeight="1" x14ac:dyDescent="0.25">
      <c r="A7604" s="319">
        <v>12710</v>
      </c>
      <c r="B7604" s="319" t="s">
        <v>7322</v>
      </c>
      <c r="C7604" s="319" t="s">
        <v>9087</v>
      </c>
    </row>
    <row r="7605" spans="1:3" ht="14.25" customHeight="1" x14ac:dyDescent="0.25">
      <c r="A7605" s="319">
        <v>12711</v>
      </c>
      <c r="B7605" s="319" t="s">
        <v>7319</v>
      </c>
      <c r="C7605" s="319" t="s">
        <v>9081</v>
      </c>
    </row>
    <row r="7606" spans="1:3" ht="14.25" customHeight="1" x14ac:dyDescent="0.25">
      <c r="A7606" s="319">
        <v>12712</v>
      </c>
      <c r="B7606" s="319" t="s">
        <v>7323</v>
      </c>
      <c r="C7606" s="319" t="s">
        <v>9110</v>
      </c>
    </row>
    <row r="7607" spans="1:3" ht="14.25" customHeight="1" x14ac:dyDescent="0.25">
      <c r="A7607" s="319">
        <v>12713</v>
      </c>
      <c r="B7607" s="319" t="s">
        <v>10814</v>
      </c>
      <c r="C7607" s="319" t="s">
        <v>9920</v>
      </c>
    </row>
    <row r="7608" spans="1:3" ht="14.25" customHeight="1" x14ac:dyDescent="0.25">
      <c r="A7608" s="319">
        <v>12714</v>
      </c>
      <c r="B7608" s="319" t="s">
        <v>7324</v>
      </c>
      <c r="C7608" s="319" t="s">
        <v>9091</v>
      </c>
    </row>
    <row r="7609" spans="1:3" ht="14.25" customHeight="1" x14ac:dyDescent="0.25">
      <c r="A7609" s="319">
        <v>12715</v>
      </c>
      <c r="B7609" s="319" t="s">
        <v>6916</v>
      </c>
      <c r="C7609" s="319" t="s">
        <v>9920</v>
      </c>
    </row>
    <row r="7610" spans="1:3" ht="14.25" customHeight="1" x14ac:dyDescent="0.25">
      <c r="A7610" s="319">
        <v>12716</v>
      </c>
      <c r="B7610" s="319" t="s">
        <v>7325</v>
      </c>
      <c r="C7610" s="319" t="s">
        <v>9092</v>
      </c>
    </row>
    <row r="7611" spans="1:3" ht="14.25" customHeight="1" x14ac:dyDescent="0.25">
      <c r="A7611" s="319">
        <v>12717</v>
      </c>
      <c r="B7611" s="319" t="s">
        <v>7326</v>
      </c>
      <c r="C7611" s="319" t="s">
        <v>9087</v>
      </c>
    </row>
    <row r="7612" spans="1:3" ht="14.25" customHeight="1" x14ac:dyDescent="0.25">
      <c r="A7612" s="319">
        <v>12718</v>
      </c>
      <c r="B7612" s="319" t="s">
        <v>7327</v>
      </c>
      <c r="C7612" s="319" t="s">
        <v>9092</v>
      </c>
    </row>
    <row r="7613" spans="1:3" ht="14.25" customHeight="1" x14ac:dyDescent="0.25">
      <c r="A7613" s="319">
        <v>12719</v>
      </c>
      <c r="B7613" s="319" t="s">
        <v>7328</v>
      </c>
      <c r="C7613" s="319" t="s">
        <v>9087</v>
      </c>
    </row>
    <row r="7614" spans="1:3" ht="14.25" customHeight="1" x14ac:dyDescent="0.25">
      <c r="A7614" s="319">
        <v>12720</v>
      </c>
      <c r="B7614" s="319" t="s">
        <v>7329</v>
      </c>
      <c r="C7614" s="319" t="s">
        <v>9092</v>
      </c>
    </row>
    <row r="7615" spans="1:3" ht="14.25" customHeight="1" x14ac:dyDescent="0.25">
      <c r="A7615" s="319">
        <v>12721</v>
      </c>
      <c r="B7615" s="319" t="s">
        <v>10815</v>
      </c>
      <c r="C7615" s="319" t="s">
        <v>9087</v>
      </c>
    </row>
    <row r="7616" spans="1:3" ht="14.25" customHeight="1" x14ac:dyDescent="0.25">
      <c r="A7616" s="319">
        <v>12722</v>
      </c>
      <c r="B7616" s="319" t="s">
        <v>7330</v>
      </c>
      <c r="C7616" s="319" t="s">
        <v>9092</v>
      </c>
    </row>
    <row r="7617" spans="1:3" ht="14.25" customHeight="1" x14ac:dyDescent="0.25">
      <c r="A7617" s="319">
        <v>12723</v>
      </c>
      <c r="B7617" s="319" t="s">
        <v>7331</v>
      </c>
      <c r="C7617" s="319" t="s">
        <v>9087</v>
      </c>
    </row>
    <row r="7618" spans="1:3" ht="14.25" customHeight="1" x14ac:dyDescent="0.25">
      <c r="A7618" s="319">
        <v>12724</v>
      </c>
      <c r="B7618" s="319" t="s">
        <v>7332</v>
      </c>
      <c r="C7618" s="319" t="s">
        <v>9092</v>
      </c>
    </row>
    <row r="7619" spans="1:3" ht="14.25" customHeight="1" x14ac:dyDescent="0.25">
      <c r="A7619" s="319">
        <v>12725</v>
      </c>
      <c r="B7619" s="319" t="s">
        <v>10816</v>
      </c>
      <c r="C7619" s="319" t="s">
        <v>9920</v>
      </c>
    </row>
    <row r="7620" spans="1:3" ht="14.25" customHeight="1" x14ac:dyDescent="0.25">
      <c r="A7620" s="319">
        <v>12726</v>
      </c>
      <c r="B7620" s="319" t="s">
        <v>4248</v>
      </c>
      <c r="C7620" s="319" t="s">
        <v>9103</v>
      </c>
    </row>
    <row r="7621" spans="1:3" ht="14.25" customHeight="1" x14ac:dyDescent="0.25">
      <c r="A7621" s="319">
        <v>12727</v>
      </c>
      <c r="B7621" s="319" t="s">
        <v>7333</v>
      </c>
      <c r="C7621" s="319" t="s">
        <v>9087</v>
      </c>
    </row>
    <row r="7622" spans="1:3" ht="14.25" customHeight="1" x14ac:dyDescent="0.25">
      <c r="A7622" s="319">
        <v>12728</v>
      </c>
      <c r="B7622" s="319" t="s">
        <v>10817</v>
      </c>
      <c r="C7622" s="319" t="s">
        <v>9920</v>
      </c>
    </row>
    <row r="7623" spans="1:3" ht="14.25" customHeight="1" x14ac:dyDescent="0.25">
      <c r="A7623" s="319">
        <v>12729</v>
      </c>
      <c r="B7623" s="319" t="s">
        <v>7334</v>
      </c>
      <c r="C7623" s="319" t="s">
        <v>9087</v>
      </c>
    </row>
    <row r="7624" spans="1:3" ht="14.25" customHeight="1" x14ac:dyDescent="0.25">
      <c r="A7624" s="319">
        <v>12730</v>
      </c>
      <c r="B7624" s="319" t="s">
        <v>7335</v>
      </c>
      <c r="C7624" s="319" t="s">
        <v>9087</v>
      </c>
    </row>
    <row r="7625" spans="1:3" ht="14.25" customHeight="1" x14ac:dyDescent="0.25">
      <c r="A7625" s="319">
        <v>12731</v>
      </c>
      <c r="B7625" s="319" t="s">
        <v>10818</v>
      </c>
      <c r="C7625" s="319" t="s">
        <v>9920</v>
      </c>
    </row>
    <row r="7626" spans="1:3" ht="14.25" customHeight="1" x14ac:dyDescent="0.25">
      <c r="A7626" s="319">
        <v>12732</v>
      </c>
      <c r="B7626" s="319" t="s">
        <v>7336</v>
      </c>
      <c r="C7626" s="319" t="s">
        <v>9090</v>
      </c>
    </row>
    <row r="7627" spans="1:3" ht="14.25" customHeight="1" x14ac:dyDescent="0.25">
      <c r="A7627" s="319">
        <v>12733</v>
      </c>
      <c r="B7627" s="319" t="s">
        <v>10819</v>
      </c>
      <c r="C7627" s="319" t="s">
        <v>9920</v>
      </c>
    </row>
    <row r="7628" spans="1:3" ht="14.25" customHeight="1" x14ac:dyDescent="0.25">
      <c r="A7628" s="319">
        <v>12734</v>
      </c>
      <c r="B7628" s="319" t="s">
        <v>10820</v>
      </c>
      <c r="C7628" s="319" t="s">
        <v>9920</v>
      </c>
    </row>
    <row r="7629" spans="1:3" ht="14.25" customHeight="1" x14ac:dyDescent="0.25">
      <c r="A7629" s="319">
        <v>12735</v>
      </c>
      <c r="B7629" s="319" t="s">
        <v>7337</v>
      </c>
      <c r="C7629" s="319" t="s">
        <v>9081</v>
      </c>
    </row>
    <row r="7630" spans="1:3" ht="14.25" customHeight="1" x14ac:dyDescent="0.25">
      <c r="A7630" s="319">
        <v>12736</v>
      </c>
      <c r="B7630" s="319" t="s">
        <v>7338</v>
      </c>
      <c r="C7630" s="319" t="s">
        <v>9087</v>
      </c>
    </row>
    <row r="7631" spans="1:3" ht="14.25" customHeight="1" x14ac:dyDescent="0.25">
      <c r="A7631" s="319">
        <v>12737</v>
      </c>
      <c r="B7631" s="319" t="s">
        <v>7339</v>
      </c>
      <c r="C7631" s="319" t="s">
        <v>9092</v>
      </c>
    </row>
    <row r="7632" spans="1:3" ht="14.25" customHeight="1" x14ac:dyDescent="0.25">
      <c r="A7632" s="319">
        <v>12738</v>
      </c>
      <c r="B7632" s="319" t="s">
        <v>4039</v>
      </c>
      <c r="C7632" s="319" t="s">
        <v>9091</v>
      </c>
    </row>
    <row r="7633" spans="1:3" ht="14.25" customHeight="1" x14ac:dyDescent="0.25">
      <c r="A7633" s="319">
        <v>12739</v>
      </c>
      <c r="B7633" s="319" t="s">
        <v>5755</v>
      </c>
      <c r="C7633" s="319" t="s">
        <v>9092</v>
      </c>
    </row>
    <row r="7634" spans="1:3" ht="14.25" customHeight="1" x14ac:dyDescent="0.25">
      <c r="A7634" s="319">
        <v>12740</v>
      </c>
      <c r="B7634" s="319" t="s">
        <v>7340</v>
      </c>
      <c r="C7634" s="319" t="s">
        <v>9091</v>
      </c>
    </row>
    <row r="7635" spans="1:3" ht="14.25" customHeight="1" x14ac:dyDescent="0.25">
      <c r="A7635" s="319">
        <v>12741</v>
      </c>
      <c r="B7635" s="319" t="s">
        <v>10821</v>
      </c>
      <c r="C7635" s="319" t="s">
        <v>9920</v>
      </c>
    </row>
    <row r="7636" spans="1:3" ht="14.25" customHeight="1" x14ac:dyDescent="0.25">
      <c r="A7636" s="319">
        <v>12742</v>
      </c>
      <c r="B7636" s="319" t="s">
        <v>7341</v>
      </c>
      <c r="C7636" s="319" t="s">
        <v>9092</v>
      </c>
    </row>
    <row r="7637" spans="1:3" ht="14.25" customHeight="1" x14ac:dyDescent="0.25">
      <c r="A7637" s="319">
        <v>12743</v>
      </c>
      <c r="B7637" s="319" t="s">
        <v>7342</v>
      </c>
      <c r="C7637" s="319" t="s">
        <v>9087</v>
      </c>
    </row>
    <row r="7638" spans="1:3" ht="14.25" customHeight="1" x14ac:dyDescent="0.25">
      <c r="A7638" s="319">
        <v>12744</v>
      </c>
      <c r="B7638" s="319" t="s">
        <v>5248</v>
      </c>
      <c r="C7638" s="319" t="s">
        <v>9920</v>
      </c>
    </row>
    <row r="7639" spans="1:3" ht="14.25" customHeight="1" x14ac:dyDescent="0.25">
      <c r="A7639" s="319">
        <v>12745</v>
      </c>
      <c r="B7639" s="319" t="s">
        <v>4039</v>
      </c>
      <c r="C7639" s="319" t="s">
        <v>9091</v>
      </c>
    </row>
    <row r="7640" spans="1:3" ht="14.25" customHeight="1" x14ac:dyDescent="0.25">
      <c r="A7640" s="319">
        <v>12746</v>
      </c>
      <c r="B7640" s="319" t="s">
        <v>848</v>
      </c>
      <c r="C7640" s="319" t="s">
        <v>9093</v>
      </c>
    </row>
    <row r="7641" spans="1:3" ht="14.25" customHeight="1" x14ac:dyDescent="0.25">
      <c r="A7641" s="319">
        <v>12748</v>
      </c>
      <c r="B7641" s="319" t="s">
        <v>2431</v>
      </c>
      <c r="C7641" s="319" t="s">
        <v>9920</v>
      </c>
    </row>
    <row r="7642" spans="1:3" ht="14.25" customHeight="1" x14ac:dyDescent="0.25">
      <c r="A7642" s="319">
        <v>12749</v>
      </c>
      <c r="B7642" s="319" t="s">
        <v>6348</v>
      </c>
      <c r="C7642" s="319" t="s">
        <v>9092</v>
      </c>
    </row>
    <row r="7643" spans="1:3" ht="14.25" customHeight="1" x14ac:dyDescent="0.25">
      <c r="A7643" s="319">
        <v>12750</v>
      </c>
      <c r="B7643" s="319" t="s">
        <v>3357</v>
      </c>
      <c r="C7643" s="319" t="s">
        <v>9090</v>
      </c>
    </row>
    <row r="7644" spans="1:3" ht="14.25" customHeight="1" x14ac:dyDescent="0.25">
      <c r="A7644" s="319">
        <v>12751</v>
      </c>
      <c r="B7644" s="319" t="s">
        <v>7343</v>
      </c>
      <c r="C7644" s="319" t="s">
        <v>9920</v>
      </c>
    </row>
    <row r="7645" spans="1:3" ht="14.25" customHeight="1" x14ac:dyDescent="0.25">
      <c r="A7645" s="319">
        <v>12752</v>
      </c>
      <c r="B7645" s="319" t="s">
        <v>10822</v>
      </c>
      <c r="C7645" s="319" t="s">
        <v>9920</v>
      </c>
    </row>
    <row r="7646" spans="1:3" ht="14.25" customHeight="1" x14ac:dyDescent="0.25">
      <c r="A7646" s="319">
        <v>12753</v>
      </c>
      <c r="B7646" s="319" t="s">
        <v>7344</v>
      </c>
      <c r="C7646" s="319" t="s">
        <v>9087</v>
      </c>
    </row>
    <row r="7647" spans="1:3" ht="14.25" customHeight="1" x14ac:dyDescent="0.25">
      <c r="A7647" s="319">
        <v>12754</v>
      </c>
      <c r="B7647" s="319" t="s">
        <v>7343</v>
      </c>
      <c r="C7647" s="319" t="s">
        <v>9091</v>
      </c>
    </row>
    <row r="7648" spans="1:3" ht="14.25" customHeight="1" x14ac:dyDescent="0.25">
      <c r="A7648" s="319">
        <v>12755</v>
      </c>
      <c r="B7648" s="319" t="s">
        <v>7345</v>
      </c>
      <c r="C7648" s="319" t="s">
        <v>9092</v>
      </c>
    </row>
    <row r="7649" spans="1:3" ht="14.25" customHeight="1" x14ac:dyDescent="0.25">
      <c r="A7649" s="319">
        <v>12756</v>
      </c>
      <c r="B7649" s="319" t="s">
        <v>3414</v>
      </c>
      <c r="C7649" s="319" t="s">
        <v>9090</v>
      </c>
    </row>
    <row r="7650" spans="1:3" ht="14.25" customHeight="1" x14ac:dyDescent="0.25">
      <c r="A7650" s="319">
        <v>12757</v>
      </c>
      <c r="B7650" s="319" t="s">
        <v>5839</v>
      </c>
      <c r="C7650" s="319" t="s">
        <v>9103</v>
      </c>
    </row>
    <row r="7651" spans="1:3" ht="14.25" customHeight="1" x14ac:dyDescent="0.25">
      <c r="A7651" s="319">
        <v>12758</v>
      </c>
      <c r="B7651" s="319" t="s">
        <v>7346</v>
      </c>
      <c r="C7651" s="319" t="s">
        <v>9090</v>
      </c>
    </row>
    <row r="7652" spans="1:3" ht="14.25" customHeight="1" x14ac:dyDescent="0.25">
      <c r="A7652" s="319">
        <v>12759</v>
      </c>
      <c r="B7652" s="319" t="s">
        <v>2894</v>
      </c>
      <c r="C7652" s="319" t="s">
        <v>9092</v>
      </c>
    </row>
    <row r="7653" spans="1:3" ht="14.25" customHeight="1" x14ac:dyDescent="0.25">
      <c r="A7653" s="319">
        <v>12760</v>
      </c>
      <c r="B7653" s="319" t="s">
        <v>7347</v>
      </c>
      <c r="C7653" s="319" t="s">
        <v>9092</v>
      </c>
    </row>
    <row r="7654" spans="1:3" ht="14.25" customHeight="1" x14ac:dyDescent="0.25">
      <c r="A7654" s="319">
        <v>12761</v>
      </c>
      <c r="B7654" s="319" t="s">
        <v>7348</v>
      </c>
      <c r="C7654" s="319" t="s">
        <v>9092</v>
      </c>
    </row>
    <row r="7655" spans="1:3" ht="14.25" customHeight="1" x14ac:dyDescent="0.25">
      <c r="A7655" s="319">
        <v>12762</v>
      </c>
      <c r="B7655" s="319" t="s">
        <v>7349</v>
      </c>
      <c r="C7655" s="319" t="s">
        <v>9091</v>
      </c>
    </row>
    <row r="7656" spans="1:3" ht="14.25" customHeight="1" x14ac:dyDescent="0.25">
      <c r="A7656" s="319">
        <v>12763</v>
      </c>
      <c r="B7656" s="319" t="s">
        <v>9392</v>
      </c>
      <c r="C7656" s="319" t="s">
        <v>9087</v>
      </c>
    </row>
    <row r="7657" spans="1:3" ht="14.25" customHeight="1" x14ac:dyDescent="0.25">
      <c r="A7657" s="319">
        <v>12764</v>
      </c>
      <c r="B7657" s="319" t="s">
        <v>6249</v>
      </c>
      <c r="C7657" s="319" t="s">
        <v>9092</v>
      </c>
    </row>
    <row r="7658" spans="1:3" ht="14.25" customHeight="1" x14ac:dyDescent="0.25">
      <c r="A7658" s="319">
        <v>12765</v>
      </c>
      <c r="B7658" s="319" t="s">
        <v>7350</v>
      </c>
      <c r="C7658" s="319" t="s">
        <v>9091</v>
      </c>
    </row>
    <row r="7659" spans="1:3" ht="14.25" customHeight="1" x14ac:dyDescent="0.25">
      <c r="A7659" s="319">
        <v>12766</v>
      </c>
      <c r="B7659" s="319" t="s">
        <v>4324</v>
      </c>
      <c r="C7659" s="319" t="s">
        <v>9081</v>
      </c>
    </row>
    <row r="7660" spans="1:3" ht="14.25" customHeight="1" x14ac:dyDescent="0.25">
      <c r="A7660" s="319">
        <v>12768</v>
      </c>
      <c r="B7660" s="319" t="s">
        <v>7351</v>
      </c>
      <c r="C7660" s="319" t="s">
        <v>9092</v>
      </c>
    </row>
    <row r="7661" spans="1:3" ht="14.25" customHeight="1" x14ac:dyDescent="0.25">
      <c r="A7661" s="319">
        <v>12769</v>
      </c>
      <c r="B7661" s="319" t="s">
        <v>7352</v>
      </c>
      <c r="C7661" s="319" t="s">
        <v>9081</v>
      </c>
    </row>
    <row r="7662" spans="1:3" ht="14.25" customHeight="1" x14ac:dyDescent="0.25">
      <c r="A7662" s="319">
        <v>12770</v>
      </c>
      <c r="B7662" s="319" t="s">
        <v>7353</v>
      </c>
      <c r="C7662" s="319" t="s">
        <v>9092</v>
      </c>
    </row>
    <row r="7663" spans="1:3" ht="14.25" customHeight="1" x14ac:dyDescent="0.25">
      <c r="A7663" s="319">
        <v>12771</v>
      </c>
      <c r="B7663" s="319" t="s">
        <v>7354</v>
      </c>
      <c r="C7663" s="319" t="s">
        <v>9087</v>
      </c>
    </row>
    <row r="7664" spans="1:3" ht="14.25" customHeight="1" x14ac:dyDescent="0.25">
      <c r="A7664" s="319">
        <v>12772</v>
      </c>
      <c r="B7664" s="319" t="s">
        <v>838</v>
      </c>
      <c r="C7664" s="319" t="s">
        <v>9092</v>
      </c>
    </row>
    <row r="7665" spans="1:3" ht="14.25" customHeight="1" x14ac:dyDescent="0.25">
      <c r="A7665" s="319">
        <v>12773</v>
      </c>
      <c r="B7665" s="319" t="s">
        <v>6643</v>
      </c>
      <c r="C7665" s="319" t="s">
        <v>9081</v>
      </c>
    </row>
    <row r="7666" spans="1:3" ht="14.25" customHeight="1" x14ac:dyDescent="0.25">
      <c r="A7666" s="319">
        <v>12774</v>
      </c>
      <c r="B7666" s="319" t="s">
        <v>7355</v>
      </c>
      <c r="C7666" s="319" t="s">
        <v>9087</v>
      </c>
    </row>
    <row r="7667" spans="1:3" ht="14.25" customHeight="1" x14ac:dyDescent="0.25">
      <c r="A7667" s="319">
        <v>12775</v>
      </c>
      <c r="B7667" s="319" t="s">
        <v>7356</v>
      </c>
      <c r="C7667" s="319" t="s">
        <v>9092</v>
      </c>
    </row>
    <row r="7668" spans="1:3" ht="14.25" customHeight="1" x14ac:dyDescent="0.25">
      <c r="A7668" s="319">
        <v>12776</v>
      </c>
      <c r="B7668" s="319" t="s">
        <v>2344</v>
      </c>
      <c r="C7668" s="319" t="s">
        <v>9081</v>
      </c>
    </row>
    <row r="7669" spans="1:3" ht="14.25" customHeight="1" x14ac:dyDescent="0.25">
      <c r="A7669" s="319">
        <v>12777</v>
      </c>
      <c r="B7669" s="319" t="s">
        <v>4039</v>
      </c>
      <c r="C7669" s="319" t="s">
        <v>9091</v>
      </c>
    </row>
    <row r="7670" spans="1:3" ht="14.25" customHeight="1" x14ac:dyDescent="0.25">
      <c r="A7670" s="319">
        <v>12778</v>
      </c>
      <c r="B7670" s="319" t="s">
        <v>7357</v>
      </c>
      <c r="C7670" s="319" t="s">
        <v>9092</v>
      </c>
    </row>
    <row r="7671" spans="1:3" ht="14.25" customHeight="1" x14ac:dyDescent="0.25">
      <c r="A7671" s="319">
        <v>12779</v>
      </c>
      <c r="B7671" s="319" t="s">
        <v>7022</v>
      </c>
      <c r="C7671" s="319" t="s">
        <v>9091</v>
      </c>
    </row>
    <row r="7672" spans="1:3" ht="14.25" customHeight="1" x14ac:dyDescent="0.25">
      <c r="A7672" s="319">
        <v>12780</v>
      </c>
      <c r="B7672" s="319" t="s">
        <v>6193</v>
      </c>
      <c r="C7672" s="319" t="s">
        <v>9092</v>
      </c>
    </row>
    <row r="7673" spans="1:3" ht="14.25" customHeight="1" x14ac:dyDescent="0.25">
      <c r="A7673" s="319">
        <v>12781</v>
      </c>
      <c r="B7673" s="319" t="s">
        <v>7358</v>
      </c>
      <c r="C7673" s="319" t="s">
        <v>9081</v>
      </c>
    </row>
    <row r="7674" spans="1:3" ht="14.25" customHeight="1" x14ac:dyDescent="0.25">
      <c r="A7674" s="319">
        <v>12782</v>
      </c>
      <c r="B7674" s="319" t="s">
        <v>6417</v>
      </c>
      <c r="C7674" s="319" t="s">
        <v>9081</v>
      </c>
    </row>
    <row r="7675" spans="1:3" ht="14.25" customHeight="1" x14ac:dyDescent="0.25">
      <c r="A7675" s="319">
        <v>12783</v>
      </c>
      <c r="B7675" s="319" t="s">
        <v>7359</v>
      </c>
      <c r="C7675" s="319" t="s">
        <v>9092</v>
      </c>
    </row>
    <row r="7676" spans="1:3" ht="14.25" customHeight="1" x14ac:dyDescent="0.25">
      <c r="A7676" s="319">
        <v>12784</v>
      </c>
      <c r="B7676" s="319" t="s">
        <v>5822</v>
      </c>
      <c r="C7676" s="319" t="s">
        <v>9081</v>
      </c>
    </row>
    <row r="7677" spans="1:3" ht="14.25" customHeight="1" x14ac:dyDescent="0.25">
      <c r="A7677" s="319">
        <v>12785</v>
      </c>
      <c r="B7677" s="319" t="s">
        <v>7360</v>
      </c>
      <c r="C7677" s="319" t="s">
        <v>9087</v>
      </c>
    </row>
    <row r="7678" spans="1:3" ht="14.25" customHeight="1" x14ac:dyDescent="0.25">
      <c r="A7678" s="319">
        <v>12786</v>
      </c>
      <c r="B7678" s="319" t="s">
        <v>7361</v>
      </c>
      <c r="C7678" s="319" t="s">
        <v>9087</v>
      </c>
    </row>
    <row r="7679" spans="1:3" ht="14.25" customHeight="1" x14ac:dyDescent="0.25">
      <c r="A7679" s="319">
        <v>12787</v>
      </c>
      <c r="B7679" s="319" t="s">
        <v>7362</v>
      </c>
      <c r="C7679" s="319" t="s">
        <v>9087</v>
      </c>
    </row>
    <row r="7680" spans="1:3" ht="14.25" customHeight="1" x14ac:dyDescent="0.25">
      <c r="A7680" s="319">
        <v>12788</v>
      </c>
      <c r="B7680" s="319" t="s">
        <v>7363</v>
      </c>
      <c r="C7680" s="319" t="s">
        <v>9091</v>
      </c>
    </row>
    <row r="7681" spans="1:3" ht="14.25" customHeight="1" x14ac:dyDescent="0.25">
      <c r="A7681" s="319">
        <v>12789</v>
      </c>
      <c r="B7681" s="319" t="s">
        <v>7364</v>
      </c>
      <c r="C7681" s="319" t="s">
        <v>9091</v>
      </c>
    </row>
    <row r="7682" spans="1:3" ht="14.25" customHeight="1" x14ac:dyDescent="0.25">
      <c r="A7682" s="319">
        <v>12790</v>
      </c>
      <c r="B7682" s="319" t="s">
        <v>7365</v>
      </c>
      <c r="C7682" s="319" t="s">
        <v>9091</v>
      </c>
    </row>
    <row r="7683" spans="1:3" ht="14.25" customHeight="1" x14ac:dyDescent="0.25">
      <c r="A7683" s="319">
        <v>12791</v>
      </c>
      <c r="B7683" s="319" t="s">
        <v>7366</v>
      </c>
      <c r="C7683" s="319" t="s">
        <v>9087</v>
      </c>
    </row>
    <row r="7684" spans="1:3" ht="14.25" customHeight="1" x14ac:dyDescent="0.25">
      <c r="A7684" s="319">
        <v>12792</v>
      </c>
      <c r="B7684" s="319" t="s">
        <v>7367</v>
      </c>
      <c r="C7684" s="319" t="s">
        <v>9081</v>
      </c>
    </row>
    <row r="7685" spans="1:3" ht="14.25" customHeight="1" x14ac:dyDescent="0.25">
      <c r="A7685" s="319">
        <v>12793</v>
      </c>
      <c r="B7685" s="319" t="s">
        <v>7368</v>
      </c>
      <c r="C7685" s="319" t="s">
        <v>9081</v>
      </c>
    </row>
    <row r="7686" spans="1:3" ht="14.25" customHeight="1" x14ac:dyDescent="0.25">
      <c r="A7686" s="319">
        <v>12794</v>
      </c>
      <c r="B7686" s="319" t="s">
        <v>7369</v>
      </c>
      <c r="C7686" s="319" t="s">
        <v>9092</v>
      </c>
    </row>
    <row r="7687" spans="1:3" ht="14.25" customHeight="1" x14ac:dyDescent="0.25">
      <c r="A7687" s="319">
        <v>12795</v>
      </c>
      <c r="B7687" s="319" t="s">
        <v>7370</v>
      </c>
      <c r="C7687" s="319" t="s">
        <v>9081</v>
      </c>
    </row>
    <row r="7688" spans="1:3" ht="14.25" customHeight="1" x14ac:dyDescent="0.25">
      <c r="A7688" s="319">
        <v>12796</v>
      </c>
      <c r="B7688" s="319" t="s">
        <v>7371</v>
      </c>
      <c r="C7688" s="319" t="s">
        <v>9090</v>
      </c>
    </row>
    <row r="7689" spans="1:3" ht="14.25" customHeight="1" x14ac:dyDescent="0.25">
      <c r="A7689" s="319">
        <v>12797</v>
      </c>
      <c r="B7689" s="319" t="s">
        <v>7372</v>
      </c>
      <c r="C7689" s="319" t="s">
        <v>9087</v>
      </c>
    </row>
    <row r="7690" spans="1:3" ht="14.25" customHeight="1" x14ac:dyDescent="0.25">
      <c r="A7690" s="319">
        <v>12798</v>
      </c>
      <c r="B7690" s="319" t="s">
        <v>819</v>
      </c>
      <c r="C7690" s="319" t="s">
        <v>9081</v>
      </c>
    </row>
    <row r="7691" spans="1:3" ht="14.25" customHeight="1" x14ac:dyDescent="0.25">
      <c r="A7691" s="319">
        <v>12799</v>
      </c>
      <c r="B7691" s="319" t="s">
        <v>7373</v>
      </c>
      <c r="C7691" s="319" t="s">
        <v>9081</v>
      </c>
    </row>
    <row r="7692" spans="1:3" ht="14.25" customHeight="1" x14ac:dyDescent="0.25">
      <c r="A7692" s="319">
        <v>12800</v>
      </c>
      <c r="B7692" s="319" t="s">
        <v>7374</v>
      </c>
      <c r="C7692" s="319" t="s">
        <v>9092</v>
      </c>
    </row>
    <row r="7693" spans="1:3" ht="14.25" customHeight="1" x14ac:dyDescent="0.25">
      <c r="A7693" s="319">
        <v>12801</v>
      </c>
      <c r="B7693" s="319" t="s">
        <v>7375</v>
      </c>
      <c r="C7693" s="319" t="s">
        <v>9092</v>
      </c>
    </row>
    <row r="7694" spans="1:3" ht="14.25" customHeight="1" x14ac:dyDescent="0.25">
      <c r="A7694" s="319">
        <v>12802</v>
      </c>
      <c r="B7694" s="319" t="s">
        <v>10823</v>
      </c>
      <c r="C7694" s="319" t="s">
        <v>9920</v>
      </c>
    </row>
    <row r="7695" spans="1:3" ht="14.25" customHeight="1" x14ac:dyDescent="0.25">
      <c r="A7695" s="319">
        <v>12803</v>
      </c>
      <c r="B7695" s="319" t="s">
        <v>6285</v>
      </c>
      <c r="C7695" s="319" t="s">
        <v>9092</v>
      </c>
    </row>
    <row r="7696" spans="1:3" ht="14.25" customHeight="1" x14ac:dyDescent="0.25">
      <c r="A7696" s="319">
        <v>12804</v>
      </c>
      <c r="B7696" s="319" t="s">
        <v>10824</v>
      </c>
      <c r="C7696" s="319" t="s">
        <v>9920</v>
      </c>
    </row>
    <row r="7697" spans="1:3" ht="14.25" customHeight="1" x14ac:dyDescent="0.25">
      <c r="A7697" s="319">
        <v>12805</v>
      </c>
      <c r="B7697" s="319" t="s">
        <v>7376</v>
      </c>
      <c r="C7697" s="319" t="s">
        <v>9091</v>
      </c>
    </row>
    <row r="7698" spans="1:3" ht="14.25" customHeight="1" x14ac:dyDescent="0.25">
      <c r="A7698" s="319">
        <v>12807</v>
      </c>
      <c r="B7698" s="319" t="s">
        <v>7377</v>
      </c>
      <c r="C7698" s="319" t="s">
        <v>9090</v>
      </c>
    </row>
    <row r="7699" spans="1:3" ht="14.25" customHeight="1" x14ac:dyDescent="0.25">
      <c r="A7699" s="319">
        <v>12808</v>
      </c>
      <c r="B7699" s="319" t="s">
        <v>7378</v>
      </c>
      <c r="C7699" s="319" t="s">
        <v>9091</v>
      </c>
    </row>
    <row r="7700" spans="1:3" ht="14.25" customHeight="1" x14ac:dyDescent="0.25">
      <c r="A7700" s="319">
        <v>12810</v>
      </c>
      <c r="B7700" s="319" t="s">
        <v>7380</v>
      </c>
      <c r="C7700" s="319" t="s">
        <v>9087</v>
      </c>
    </row>
    <row r="7701" spans="1:3" ht="14.25" customHeight="1" x14ac:dyDescent="0.25">
      <c r="A7701" s="319">
        <v>12811</v>
      </c>
      <c r="B7701" s="319" t="s">
        <v>9246</v>
      </c>
      <c r="C7701" s="319" t="s">
        <v>9093</v>
      </c>
    </row>
    <row r="7702" spans="1:3" ht="14.25" customHeight="1" x14ac:dyDescent="0.25">
      <c r="A7702" s="319">
        <v>12812</v>
      </c>
      <c r="B7702" s="319" t="s">
        <v>7381</v>
      </c>
      <c r="C7702" s="319" t="s">
        <v>9087</v>
      </c>
    </row>
    <row r="7703" spans="1:3" ht="14.25" customHeight="1" x14ac:dyDescent="0.25">
      <c r="A7703" s="319">
        <v>12813</v>
      </c>
      <c r="B7703" s="319" t="s">
        <v>7382</v>
      </c>
      <c r="C7703" s="319" t="s">
        <v>9091</v>
      </c>
    </row>
    <row r="7704" spans="1:3" ht="14.25" customHeight="1" x14ac:dyDescent="0.25">
      <c r="A7704" s="319">
        <v>12814</v>
      </c>
      <c r="B7704" s="319" t="s">
        <v>7383</v>
      </c>
      <c r="C7704" s="319" t="s">
        <v>9087</v>
      </c>
    </row>
    <row r="7705" spans="1:3" ht="14.25" customHeight="1" x14ac:dyDescent="0.25">
      <c r="A7705" s="319">
        <v>12815</v>
      </c>
      <c r="B7705" s="319" t="s">
        <v>7384</v>
      </c>
      <c r="C7705" s="319" t="s">
        <v>9092</v>
      </c>
    </row>
    <row r="7706" spans="1:3" ht="14.25" customHeight="1" x14ac:dyDescent="0.25">
      <c r="A7706" s="319">
        <v>12816</v>
      </c>
      <c r="B7706" s="319" t="s">
        <v>6476</v>
      </c>
      <c r="C7706" s="319" t="s">
        <v>9103</v>
      </c>
    </row>
    <row r="7707" spans="1:3" ht="14.25" customHeight="1" x14ac:dyDescent="0.25">
      <c r="A7707" s="319">
        <v>12817</v>
      </c>
      <c r="B7707" s="319" t="s">
        <v>7385</v>
      </c>
      <c r="C7707" s="319" t="s">
        <v>9092</v>
      </c>
    </row>
    <row r="7708" spans="1:3" ht="14.25" customHeight="1" x14ac:dyDescent="0.25">
      <c r="A7708" s="319">
        <v>12818</v>
      </c>
      <c r="B7708" s="319" t="s">
        <v>7386</v>
      </c>
      <c r="C7708" s="319" t="s">
        <v>9092</v>
      </c>
    </row>
    <row r="7709" spans="1:3" ht="14.25" customHeight="1" x14ac:dyDescent="0.25">
      <c r="A7709" s="319">
        <v>12819</v>
      </c>
      <c r="B7709" s="319" t="s">
        <v>7387</v>
      </c>
      <c r="C7709" s="319" t="s">
        <v>9092</v>
      </c>
    </row>
    <row r="7710" spans="1:3" ht="14.25" customHeight="1" x14ac:dyDescent="0.25">
      <c r="A7710" s="319">
        <v>12820</v>
      </c>
      <c r="B7710" s="319" t="s">
        <v>7388</v>
      </c>
      <c r="C7710" s="319" t="s">
        <v>9087</v>
      </c>
    </row>
    <row r="7711" spans="1:3" ht="14.25" customHeight="1" x14ac:dyDescent="0.25">
      <c r="A7711" s="319">
        <v>12821</v>
      </c>
      <c r="B7711" s="319" t="s">
        <v>7389</v>
      </c>
      <c r="C7711" s="319" t="s">
        <v>9087</v>
      </c>
    </row>
    <row r="7712" spans="1:3" ht="14.25" customHeight="1" x14ac:dyDescent="0.25">
      <c r="A7712" s="319">
        <v>12822</v>
      </c>
      <c r="B7712" s="319" t="s">
        <v>7390</v>
      </c>
      <c r="C7712" s="319" t="s">
        <v>9081</v>
      </c>
    </row>
    <row r="7713" spans="1:3" ht="14.25" customHeight="1" x14ac:dyDescent="0.25">
      <c r="A7713" s="319">
        <v>12823</v>
      </c>
      <c r="B7713" s="319" t="s">
        <v>7391</v>
      </c>
      <c r="C7713" s="319" t="s">
        <v>9087</v>
      </c>
    </row>
    <row r="7714" spans="1:3" ht="14.25" customHeight="1" x14ac:dyDescent="0.25">
      <c r="A7714" s="319">
        <v>12824</v>
      </c>
      <c r="B7714" s="319" t="s">
        <v>3471</v>
      </c>
      <c r="C7714" s="319" t="s">
        <v>9090</v>
      </c>
    </row>
    <row r="7715" spans="1:3" ht="14.25" customHeight="1" x14ac:dyDescent="0.25">
      <c r="A7715" s="319">
        <v>12825</v>
      </c>
      <c r="B7715" s="319" t="s">
        <v>7392</v>
      </c>
      <c r="C7715" s="319" t="s">
        <v>9092</v>
      </c>
    </row>
    <row r="7716" spans="1:3" ht="14.25" customHeight="1" x14ac:dyDescent="0.25">
      <c r="A7716" s="319">
        <v>12826</v>
      </c>
      <c r="B7716" s="319" t="s">
        <v>7393</v>
      </c>
      <c r="C7716" s="319" t="s">
        <v>9092</v>
      </c>
    </row>
    <row r="7717" spans="1:3" ht="14.25" customHeight="1" x14ac:dyDescent="0.25">
      <c r="A7717" s="319">
        <v>12828</v>
      </c>
      <c r="B7717" s="319" t="s">
        <v>4112</v>
      </c>
      <c r="C7717" s="319" t="s">
        <v>9091</v>
      </c>
    </row>
    <row r="7718" spans="1:3" ht="14.25" customHeight="1" x14ac:dyDescent="0.25">
      <c r="A7718" s="319">
        <v>12829</v>
      </c>
      <c r="B7718" s="319" t="s">
        <v>7394</v>
      </c>
      <c r="C7718" s="319" t="s">
        <v>9087</v>
      </c>
    </row>
    <row r="7719" spans="1:3" ht="14.25" customHeight="1" x14ac:dyDescent="0.25">
      <c r="A7719" s="319">
        <v>12830</v>
      </c>
      <c r="B7719" s="319" t="s">
        <v>7395</v>
      </c>
      <c r="C7719" s="319" t="s">
        <v>9092</v>
      </c>
    </row>
    <row r="7720" spans="1:3" ht="14.25" customHeight="1" x14ac:dyDescent="0.25">
      <c r="A7720" s="319">
        <v>12831</v>
      </c>
      <c r="B7720" s="319" t="s">
        <v>3462</v>
      </c>
      <c r="C7720" s="319" t="s">
        <v>9091</v>
      </c>
    </row>
    <row r="7721" spans="1:3" ht="14.25" customHeight="1" x14ac:dyDescent="0.25">
      <c r="A7721" s="319">
        <v>12832</v>
      </c>
      <c r="B7721" s="319" t="s">
        <v>7396</v>
      </c>
      <c r="C7721" s="319" t="s">
        <v>9091</v>
      </c>
    </row>
    <row r="7722" spans="1:3" ht="14.25" customHeight="1" x14ac:dyDescent="0.25">
      <c r="A7722" s="319">
        <v>12833</v>
      </c>
      <c r="B7722" s="319" t="s">
        <v>7314</v>
      </c>
      <c r="C7722" s="319" t="s">
        <v>9920</v>
      </c>
    </row>
    <row r="7723" spans="1:3" ht="14.25" customHeight="1" x14ac:dyDescent="0.25">
      <c r="A7723" s="319">
        <v>12834</v>
      </c>
      <c r="B7723" s="319" t="s">
        <v>7397</v>
      </c>
      <c r="C7723" s="319" t="s">
        <v>9081</v>
      </c>
    </row>
    <row r="7724" spans="1:3" ht="14.25" customHeight="1" x14ac:dyDescent="0.25">
      <c r="A7724" s="319">
        <v>12835</v>
      </c>
      <c r="B7724" s="319" t="s">
        <v>7398</v>
      </c>
      <c r="C7724" s="319" t="s">
        <v>9087</v>
      </c>
    </row>
    <row r="7725" spans="1:3" ht="14.25" customHeight="1" x14ac:dyDescent="0.25">
      <c r="A7725" s="319">
        <v>12836</v>
      </c>
      <c r="B7725" s="319" t="s">
        <v>7399</v>
      </c>
      <c r="C7725" s="319" t="s">
        <v>9092</v>
      </c>
    </row>
    <row r="7726" spans="1:3" ht="14.25" customHeight="1" x14ac:dyDescent="0.25">
      <c r="A7726" s="319">
        <v>12837</v>
      </c>
      <c r="B7726" s="319" t="s">
        <v>3932</v>
      </c>
      <c r="C7726" s="319" t="s">
        <v>9920</v>
      </c>
    </row>
    <row r="7727" spans="1:3" ht="14.25" customHeight="1" x14ac:dyDescent="0.25">
      <c r="A7727" s="319">
        <v>12838</v>
      </c>
      <c r="B7727" s="319" t="s">
        <v>7400</v>
      </c>
      <c r="C7727" s="319" t="s">
        <v>9092</v>
      </c>
    </row>
    <row r="7728" spans="1:3" ht="14.25" customHeight="1" x14ac:dyDescent="0.25">
      <c r="A7728" s="319">
        <v>12839</v>
      </c>
      <c r="B7728" s="319" t="s">
        <v>7401</v>
      </c>
      <c r="C7728" s="319" t="s">
        <v>9090</v>
      </c>
    </row>
    <row r="7729" spans="1:3" ht="14.25" customHeight="1" x14ac:dyDescent="0.25">
      <c r="A7729" s="319">
        <v>12840</v>
      </c>
      <c r="B7729" s="319" t="s">
        <v>5904</v>
      </c>
      <c r="C7729" s="319" t="s">
        <v>9090</v>
      </c>
    </row>
    <row r="7730" spans="1:3" ht="14.25" customHeight="1" x14ac:dyDescent="0.25">
      <c r="A7730" s="319">
        <v>12841</v>
      </c>
      <c r="B7730" s="319" t="s">
        <v>9556</v>
      </c>
      <c r="C7730" s="319" t="s">
        <v>9920</v>
      </c>
    </row>
    <row r="7731" spans="1:3" ht="14.25" customHeight="1" x14ac:dyDescent="0.25">
      <c r="A7731" s="319">
        <v>12843</v>
      </c>
      <c r="B7731" s="319" t="s">
        <v>7402</v>
      </c>
      <c r="C7731" s="319" t="s">
        <v>9092</v>
      </c>
    </row>
    <row r="7732" spans="1:3" ht="14.25" customHeight="1" x14ac:dyDescent="0.25">
      <c r="A7732" s="319">
        <v>12844</v>
      </c>
      <c r="B7732" s="319" t="s">
        <v>7403</v>
      </c>
      <c r="C7732" s="319" t="s">
        <v>9092</v>
      </c>
    </row>
    <row r="7733" spans="1:3" ht="14.25" customHeight="1" x14ac:dyDescent="0.25">
      <c r="A7733" s="319">
        <v>12845</v>
      </c>
      <c r="B7733" s="319" t="s">
        <v>7404</v>
      </c>
      <c r="C7733" s="319" t="s">
        <v>9087</v>
      </c>
    </row>
    <row r="7734" spans="1:3" ht="14.25" customHeight="1" x14ac:dyDescent="0.25">
      <c r="A7734" s="319">
        <v>12846</v>
      </c>
      <c r="B7734" s="319" t="s">
        <v>7405</v>
      </c>
      <c r="C7734" s="319" t="s">
        <v>9092</v>
      </c>
    </row>
    <row r="7735" spans="1:3" ht="14.25" customHeight="1" x14ac:dyDescent="0.25">
      <c r="A7735" s="319">
        <v>12847</v>
      </c>
      <c r="B7735" s="319" t="s">
        <v>1586</v>
      </c>
      <c r="C7735" s="319" t="s">
        <v>9081</v>
      </c>
    </row>
    <row r="7736" spans="1:3" ht="14.25" customHeight="1" x14ac:dyDescent="0.25">
      <c r="A7736" s="319">
        <v>12848</v>
      </c>
      <c r="B7736" s="319" t="s">
        <v>7406</v>
      </c>
      <c r="C7736" s="319" t="s">
        <v>9091</v>
      </c>
    </row>
    <row r="7737" spans="1:3" ht="14.25" customHeight="1" x14ac:dyDescent="0.25">
      <c r="A7737" s="319">
        <v>12849</v>
      </c>
      <c r="B7737" s="319" t="s">
        <v>10825</v>
      </c>
      <c r="C7737" s="319" t="s">
        <v>9920</v>
      </c>
    </row>
    <row r="7738" spans="1:3" ht="14.25" customHeight="1" x14ac:dyDescent="0.25">
      <c r="A7738" s="319">
        <v>12851</v>
      </c>
      <c r="B7738" s="319" t="s">
        <v>7407</v>
      </c>
      <c r="C7738" s="319" t="s">
        <v>9087</v>
      </c>
    </row>
    <row r="7739" spans="1:3" ht="14.25" customHeight="1" x14ac:dyDescent="0.25">
      <c r="A7739" s="319">
        <v>12852</v>
      </c>
      <c r="B7739" s="319" t="s">
        <v>7408</v>
      </c>
      <c r="C7739" s="319" t="s">
        <v>9092</v>
      </c>
    </row>
    <row r="7740" spans="1:3" ht="14.25" customHeight="1" x14ac:dyDescent="0.25">
      <c r="A7740" s="319">
        <v>12853</v>
      </c>
      <c r="B7740" s="319" t="s">
        <v>7409</v>
      </c>
      <c r="C7740" s="319" t="s">
        <v>9081</v>
      </c>
    </row>
    <row r="7741" spans="1:3" ht="14.25" customHeight="1" x14ac:dyDescent="0.25">
      <c r="A7741" s="319">
        <v>12854</v>
      </c>
      <c r="B7741" s="319" t="s">
        <v>7390</v>
      </c>
      <c r="C7741" s="319" t="s">
        <v>9081</v>
      </c>
    </row>
    <row r="7742" spans="1:3" ht="14.25" customHeight="1" x14ac:dyDescent="0.25">
      <c r="A7742" s="319">
        <v>12855</v>
      </c>
      <c r="B7742" s="319" t="s">
        <v>4493</v>
      </c>
      <c r="C7742" s="319" t="s">
        <v>9091</v>
      </c>
    </row>
    <row r="7743" spans="1:3" ht="14.25" customHeight="1" x14ac:dyDescent="0.25">
      <c r="A7743" s="319">
        <v>12856</v>
      </c>
      <c r="B7743" s="319" t="s">
        <v>7410</v>
      </c>
      <c r="C7743" s="319" t="s">
        <v>9091</v>
      </c>
    </row>
    <row r="7744" spans="1:3" ht="14.25" customHeight="1" x14ac:dyDescent="0.25">
      <c r="A7744" s="319">
        <v>12857</v>
      </c>
      <c r="B7744" s="319" t="s">
        <v>7337</v>
      </c>
      <c r="C7744" s="319" t="s">
        <v>9081</v>
      </c>
    </row>
    <row r="7745" spans="1:3" ht="14.25" customHeight="1" x14ac:dyDescent="0.25">
      <c r="A7745" s="319">
        <v>12858</v>
      </c>
      <c r="B7745" s="319" t="s">
        <v>7411</v>
      </c>
      <c r="C7745" s="319" t="s">
        <v>9091</v>
      </c>
    </row>
    <row r="7746" spans="1:3" ht="14.25" customHeight="1" x14ac:dyDescent="0.25">
      <c r="A7746" s="319">
        <v>12859</v>
      </c>
      <c r="B7746" s="319" t="s">
        <v>6487</v>
      </c>
      <c r="C7746" s="319" t="s">
        <v>9091</v>
      </c>
    </row>
    <row r="7747" spans="1:3" ht="14.25" customHeight="1" x14ac:dyDescent="0.25">
      <c r="A7747" s="319">
        <v>12860</v>
      </c>
      <c r="B7747" s="319" t="s">
        <v>7412</v>
      </c>
      <c r="C7747" s="319" t="s">
        <v>9081</v>
      </c>
    </row>
    <row r="7748" spans="1:3" ht="14.25" customHeight="1" x14ac:dyDescent="0.25">
      <c r="A7748" s="319">
        <v>12861</v>
      </c>
      <c r="B7748" s="319" t="s">
        <v>7413</v>
      </c>
      <c r="C7748" s="319" t="s">
        <v>9087</v>
      </c>
    </row>
    <row r="7749" spans="1:3" ht="14.25" customHeight="1" x14ac:dyDescent="0.25">
      <c r="A7749" s="319">
        <v>12862</v>
      </c>
      <c r="B7749" s="319" t="s">
        <v>6734</v>
      </c>
      <c r="C7749" s="319" t="s">
        <v>9087</v>
      </c>
    </row>
    <row r="7750" spans="1:3" ht="14.25" customHeight="1" x14ac:dyDescent="0.25">
      <c r="A7750" s="319">
        <v>12863</v>
      </c>
      <c r="B7750" s="319" t="s">
        <v>5822</v>
      </c>
      <c r="C7750" s="319" t="s">
        <v>9920</v>
      </c>
    </row>
    <row r="7751" spans="1:3" ht="14.25" customHeight="1" x14ac:dyDescent="0.25">
      <c r="A7751" s="319">
        <v>12864</v>
      </c>
      <c r="B7751" s="319" t="s">
        <v>3894</v>
      </c>
      <c r="C7751" s="319" t="s">
        <v>9092</v>
      </c>
    </row>
    <row r="7752" spans="1:3" ht="14.25" customHeight="1" x14ac:dyDescent="0.25">
      <c r="A7752" s="319">
        <v>12865</v>
      </c>
      <c r="B7752" s="319" t="s">
        <v>7414</v>
      </c>
      <c r="C7752" s="319" t="s">
        <v>9092</v>
      </c>
    </row>
    <row r="7753" spans="1:3" ht="14.25" customHeight="1" x14ac:dyDescent="0.25">
      <c r="A7753" s="319">
        <v>12866</v>
      </c>
      <c r="B7753" s="319" t="s">
        <v>7415</v>
      </c>
      <c r="C7753" s="319" t="s">
        <v>9092</v>
      </c>
    </row>
    <row r="7754" spans="1:3" ht="14.25" customHeight="1" x14ac:dyDescent="0.25">
      <c r="A7754" s="319">
        <v>12867</v>
      </c>
      <c r="B7754" s="319" t="s">
        <v>7416</v>
      </c>
      <c r="C7754" s="319" t="s">
        <v>9092</v>
      </c>
    </row>
    <row r="7755" spans="1:3" ht="14.25" customHeight="1" x14ac:dyDescent="0.25">
      <c r="A7755" s="319">
        <v>12868</v>
      </c>
      <c r="B7755" s="319" t="s">
        <v>103</v>
      </c>
      <c r="C7755" s="319" t="s">
        <v>9084</v>
      </c>
    </row>
    <row r="7756" spans="1:3" ht="14.25" customHeight="1" x14ac:dyDescent="0.25">
      <c r="A7756" s="319">
        <v>12869</v>
      </c>
      <c r="B7756" s="319" t="s">
        <v>7417</v>
      </c>
      <c r="C7756" s="319" t="s">
        <v>9092</v>
      </c>
    </row>
    <row r="7757" spans="1:3" ht="14.25" customHeight="1" x14ac:dyDescent="0.25">
      <c r="A7757" s="319">
        <v>12870</v>
      </c>
      <c r="B7757" s="319" t="s">
        <v>7418</v>
      </c>
      <c r="C7757" s="319" t="s">
        <v>9092</v>
      </c>
    </row>
    <row r="7758" spans="1:3" ht="14.25" customHeight="1" x14ac:dyDescent="0.25">
      <c r="A7758" s="319">
        <v>12871</v>
      </c>
      <c r="B7758" s="319" t="s">
        <v>7419</v>
      </c>
      <c r="C7758" s="319" t="s">
        <v>9092</v>
      </c>
    </row>
    <row r="7759" spans="1:3" ht="14.25" customHeight="1" x14ac:dyDescent="0.25">
      <c r="A7759" s="319">
        <v>12872</v>
      </c>
      <c r="B7759" s="319" t="s">
        <v>5837</v>
      </c>
      <c r="C7759" s="319" t="s">
        <v>9092</v>
      </c>
    </row>
    <row r="7760" spans="1:3" ht="14.25" customHeight="1" x14ac:dyDescent="0.25">
      <c r="A7760" s="319">
        <v>12873</v>
      </c>
      <c r="B7760" s="319" t="s">
        <v>7420</v>
      </c>
      <c r="C7760" s="319" t="s">
        <v>9087</v>
      </c>
    </row>
    <row r="7761" spans="1:3" ht="14.25" customHeight="1" x14ac:dyDescent="0.25">
      <c r="A7761" s="319">
        <v>12874</v>
      </c>
      <c r="B7761" s="319" t="s">
        <v>9584</v>
      </c>
      <c r="C7761" s="319" t="s">
        <v>9092</v>
      </c>
    </row>
    <row r="7762" spans="1:3" ht="14.25" customHeight="1" x14ac:dyDescent="0.25">
      <c r="A7762" s="319">
        <v>12875</v>
      </c>
      <c r="B7762" s="319" t="s">
        <v>7421</v>
      </c>
      <c r="C7762" s="319" t="s">
        <v>9087</v>
      </c>
    </row>
    <row r="7763" spans="1:3" ht="14.25" customHeight="1" x14ac:dyDescent="0.25">
      <c r="A7763" s="319">
        <v>12876</v>
      </c>
      <c r="B7763" s="319" t="s">
        <v>5978</v>
      </c>
      <c r="C7763" s="319" t="s">
        <v>9081</v>
      </c>
    </row>
    <row r="7764" spans="1:3" ht="14.25" customHeight="1" x14ac:dyDescent="0.25">
      <c r="A7764" s="319">
        <v>12877</v>
      </c>
      <c r="B7764" s="319" t="s">
        <v>2616</v>
      </c>
      <c r="C7764" s="319" t="s">
        <v>9081</v>
      </c>
    </row>
    <row r="7765" spans="1:3" ht="14.25" customHeight="1" x14ac:dyDescent="0.25">
      <c r="A7765" s="319">
        <v>12878</v>
      </c>
      <c r="B7765" s="319" t="s">
        <v>7422</v>
      </c>
      <c r="C7765" s="319" t="s">
        <v>9087</v>
      </c>
    </row>
    <row r="7766" spans="1:3" ht="14.25" customHeight="1" x14ac:dyDescent="0.25">
      <c r="A7766" s="319">
        <v>12879</v>
      </c>
      <c r="B7766" s="319" t="s">
        <v>7423</v>
      </c>
      <c r="C7766" s="319" t="s">
        <v>9090</v>
      </c>
    </row>
    <row r="7767" spans="1:3" ht="14.25" customHeight="1" x14ac:dyDescent="0.25">
      <c r="A7767" s="319">
        <v>12880</v>
      </c>
      <c r="B7767" s="319" t="s">
        <v>7424</v>
      </c>
      <c r="C7767" s="319" t="s">
        <v>9091</v>
      </c>
    </row>
    <row r="7768" spans="1:3" ht="14.25" customHeight="1" x14ac:dyDescent="0.25">
      <c r="A7768" s="319">
        <v>12881</v>
      </c>
      <c r="B7768" s="319" t="s">
        <v>7425</v>
      </c>
      <c r="C7768" s="319" t="s">
        <v>9091</v>
      </c>
    </row>
    <row r="7769" spans="1:3" ht="14.25" customHeight="1" x14ac:dyDescent="0.25">
      <c r="A7769" s="319">
        <v>12882</v>
      </c>
      <c r="B7769" s="319" t="s">
        <v>2331</v>
      </c>
      <c r="C7769" s="319" t="s">
        <v>9082</v>
      </c>
    </row>
    <row r="7770" spans="1:3" ht="14.25" customHeight="1" x14ac:dyDescent="0.25">
      <c r="A7770" s="319">
        <v>12883</v>
      </c>
      <c r="B7770" s="319" t="s">
        <v>5487</v>
      </c>
      <c r="C7770" s="319" t="s">
        <v>9082</v>
      </c>
    </row>
    <row r="7771" spans="1:3" ht="14.25" customHeight="1" x14ac:dyDescent="0.25">
      <c r="A7771" s="319">
        <v>12884</v>
      </c>
      <c r="B7771" s="319" t="s">
        <v>7426</v>
      </c>
      <c r="C7771" s="319" t="s">
        <v>9091</v>
      </c>
    </row>
    <row r="7772" spans="1:3" ht="14.25" customHeight="1" x14ac:dyDescent="0.25">
      <c r="A7772" s="319">
        <v>12885</v>
      </c>
      <c r="B7772" s="319" t="s">
        <v>7384</v>
      </c>
      <c r="C7772" s="319" t="s">
        <v>9092</v>
      </c>
    </row>
    <row r="7773" spans="1:3" ht="14.25" customHeight="1" x14ac:dyDescent="0.25">
      <c r="A7773" s="319">
        <v>12886</v>
      </c>
      <c r="B7773" s="319" t="s">
        <v>3357</v>
      </c>
      <c r="C7773" s="319" t="s">
        <v>9090</v>
      </c>
    </row>
    <row r="7774" spans="1:3" ht="14.25" customHeight="1" x14ac:dyDescent="0.25">
      <c r="A7774" s="319">
        <v>12887</v>
      </c>
      <c r="B7774" s="319" t="s">
        <v>10826</v>
      </c>
      <c r="C7774" s="319" t="s">
        <v>9920</v>
      </c>
    </row>
    <row r="7775" spans="1:3" ht="14.25" customHeight="1" x14ac:dyDescent="0.25">
      <c r="A7775" s="319">
        <v>12888</v>
      </c>
      <c r="B7775" s="319" t="s">
        <v>7427</v>
      </c>
      <c r="C7775" s="319" t="s">
        <v>9081</v>
      </c>
    </row>
    <row r="7776" spans="1:3" ht="14.25" customHeight="1" x14ac:dyDescent="0.25">
      <c r="A7776" s="319">
        <v>12889</v>
      </c>
      <c r="B7776" s="319" t="s">
        <v>7428</v>
      </c>
      <c r="C7776" s="319" t="s">
        <v>9091</v>
      </c>
    </row>
    <row r="7777" spans="1:3" ht="14.25" customHeight="1" x14ac:dyDescent="0.25">
      <c r="A7777" s="319">
        <v>12890</v>
      </c>
      <c r="B7777" s="319" t="s">
        <v>7429</v>
      </c>
      <c r="C7777" s="319" t="s">
        <v>9081</v>
      </c>
    </row>
    <row r="7778" spans="1:3" ht="14.25" customHeight="1" x14ac:dyDescent="0.25">
      <c r="A7778" s="319">
        <v>12891</v>
      </c>
      <c r="B7778" s="319" t="s">
        <v>7430</v>
      </c>
      <c r="C7778" s="319" t="s">
        <v>9091</v>
      </c>
    </row>
    <row r="7779" spans="1:3" ht="14.25" customHeight="1" x14ac:dyDescent="0.25">
      <c r="A7779" s="319">
        <v>12892</v>
      </c>
      <c r="B7779" s="319" t="s">
        <v>7431</v>
      </c>
      <c r="C7779" s="319" t="s">
        <v>9091</v>
      </c>
    </row>
    <row r="7780" spans="1:3" ht="14.25" customHeight="1" x14ac:dyDescent="0.25">
      <c r="A7780" s="319">
        <v>12893</v>
      </c>
      <c r="B7780" s="319" t="s">
        <v>7432</v>
      </c>
      <c r="C7780" s="319" t="s">
        <v>9092</v>
      </c>
    </row>
    <row r="7781" spans="1:3" ht="14.25" customHeight="1" x14ac:dyDescent="0.25">
      <c r="A7781" s="319">
        <v>12894</v>
      </c>
      <c r="B7781" s="319" t="s">
        <v>7433</v>
      </c>
      <c r="C7781" s="319" t="s">
        <v>9092</v>
      </c>
    </row>
    <row r="7782" spans="1:3" ht="14.25" customHeight="1" x14ac:dyDescent="0.25">
      <c r="A7782" s="319">
        <v>12895</v>
      </c>
      <c r="B7782" s="319" t="s">
        <v>4634</v>
      </c>
      <c r="C7782" s="319" t="s">
        <v>9090</v>
      </c>
    </row>
    <row r="7783" spans="1:3" ht="14.25" customHeight="1" x14ac:dyDescent="0.25">
      <c r="A7783" s="319">
        <v>12896</v>
      </c>
      <c r="B7783" s="319" t="s">
        <v>10827</v>
      </c>
      <c r="C7783" s="319" t="s">
        <v>9920</v>
      </c>
    </row>
    <row r="7784" spans="1:3" ht="14.25" customHeight="1" x14ac:dyDescent="0.25">
      <c r="A7784" s="319">
        <v>12897</v>
      </c>
      <c r="B7784" s="319" t="s">
        <v>3573</v>
      </c>
      <c r="C7784" s="319" t="s">
        <v>9920</v>
      </c>
    </row>
    <row r="7785" spans="1:3" ht="14.25" customHeight="1" x14ac:dyDescent="0.25">
      <c r="A7785" s="319">
        <v>12898</v>
      </c>
      <c r="B7785" s="319" t="s">
        <v>7434</v>
      </c>
      <c r="C7785" s="319" t="s">
        <v>9081</v>
      </c>
    </row>
    <row r="7786" spans="1:3" ht="14.25" customHeight="1" x14ac:dyDescent="0.25">
      <c r="A7786" s="319">
        <v>12899</v>
      </c>
      <c r="B7786" s="319" t="s">
        <v>7435</v>
      </c>
      <c r="C7786" s="319" t="s">
        <v>9092</v>
      </c>
    </row>
    <row r="7787" spans="1:3" ht="14.25" customHeight="1" x14ac:dyDescent="0.25">
      <c r="A7787" s="319">
        <v>12900</v>
      </c>
      <c r="B7787" s="319" t="s">
        <v>3634</v>
      </c>
      <c r="C7787" s="319" t="s">
        <v>9920</v>
      </c>
    </row>
    <row r="7788" spans="1:3" ht="14.25" customHeight="1" x14ac:dyDescent="0.25">
      <c r="A7788" s="319">
        <v>12901</v>
      </c>
      <c r="B7788" s="319" t="s">
        <v>7436</v>
      </c>
      <c r="C7788" s="319" t="s">
        <v>9092</v>
      </c>
    </row>
    <row r="7789" spans="1:3" ht="14.25" customHeight="1" x14ac:dyDescent="0.25">
      <c r="A7789" s="319">
        <v>12902</v>
      </c>
      <c r="B7789" s="319" t="s">
        <v>851</v>
      </c>
      <c r="C7789" s="319" t="s">
        <v>9093</v>
      </c>
    </row>
    <row r="7790" spans="1:3" ht="14.25" customHeight="1" x14ac:dyDescent="0.25">
      <c r="A7790" s="319">
        <v>12903</v>
      </c>
      <c r="B7790" s="319" t="s">
        <v>6753</v>
      </c>
      <c r="C7790" s="319" t="s">
        <v>9091</v>
      </c>
    </row>
    <row r="7791" spans="1:3" ht="14.25" customHeight="1" x14ac:dyDescent="0.25">
      <c r="A7791" s="319">
        <v>12904</v>
      </c>
      <c r="B7791" s="319" t="s">
        <v>10828</v>
      </c>
      <c r="C7791" s="319" t="s">
        <v>9920</v>
      </c>
    </row>
    <row r="7792" spans="1:3" ht="14.25" customHeight="1" x14ac:dyDescent="0.25">
      <c r="A7792" s="319">
        <v>12905</v>
      </c>
      <c r="B7792" s="319" t="s">
        <v>10829</v>
      </c>
      <c r="C7792" s="319" t="s">
        <v>9920</v>
      </c>
    </row>
    <row r="7793" spans="1:3" ht="14.25" customHeight="1" x14ac:dyDescent="0.25">
      <c r="A7793" s="319">
        <v>12906</v>
      </c>
      <c r="B7793" s="319" t="s">
        <v>10830</v>
      </c>
      <c r="C7793" s="319" t="s">
        <v>9920</v>
      </c>
    </row>
    <row r="7794" spans="1:3" ht="14.25" customHeight="1" x14ac:dyDescent="0.25">
      <c r="A7794" s="319">
        <v>12907</v>
      </c>
      <c r="B7794" s="319" t="s">
        <v>10831</v>
      </c>
      <c r="C7794" s="319" t="s">
        <v>9920</v>
      </c>
    </row>
    <row r="7795" spans="1:3" ht="14.25" customHeight="1" x14ac:dyDescent="0.25">
      <c r="A7795" s="319">
        <v>12908</v>
      </c>
      <c r="B7795" s="319" t="s">
        <v>10832</v>
      </c>
      <c r="C7795" s="319" t="s">
        <v>9920</v>
      </c>
    </row>
    <row r="7796" spans="1:3" ht="14.25" customHeight="1" x14ac:dyDescent="0.25">
      <c r="A7796" s="319">
        <v>12909</v>
      </c>
      <c r="B7796" s="319" t="s">
        <v>7437</v>
      </c>
      <c r="C7796" s="319" t="s">
        <v>9090</v>
      </c>
    </row>
    <row r="7797" spans="1:3" ht="14.25" customHeight="1" x14ac:dyDescent="0.25">
      <c r="A7797" s="319">
        <v>12910</v>
      </c>
      <c r="B7797" s="319" t="s">
        <v>7438</v>
      </c>
      <c r="C7797" s="319" t="s">
        <v>9092</v>
      </c>
    </row>
    <row r="7798" spans="1:3" ht="14.25" customHeight="1" x14ac:dyDescent="0.25">
      <c r="A7798" s="319">
        <v>12911</v>
      </c>
      <c r="B7798" s="319" t="s">
        <v>6351</v>
      </c>
      <c r="C7798" s="319" t="s">
        <v>9092</v>
      </c>
    </row>
    <row r="7799" spans="1:3" ht="14.25" customHeight="1" x14ac:dyDescent="0.25">
      <c r="A7799" s="319">
        <v>12912</v>
      </c>
      <c r="B7799" s="319" t="s">
        <v>7439</v>
      </c>
      <c r="C7799" s="319" t="s">
        <v>9081</v>
      </c>
    </row>
    <row r="7800" spans="1:3" ht="14.25" customHeight="1" x14ac:dyDescent="0.25">
      <c r="A7800" s="319">
        <v>12913</v>
      </c>
      <c r="B7800" s="319" t="s">
        <v>10833</v>
      </c>
      <c r="C7800" s="319" t="s">
        <v>9920</v>
      </c>
    </row>
    <row r="7801" spans="1:3" ht="14.25" customHeight="1" x14ac:dyDescent="0.25">
      <c r="A7801" s="319">
        <v>12914</v>
      </c>
      <c r="B7801" s="319" t="s">
        <v>7440</v>
      </c>
      <c r="C7801" s="319" t="s">
        <v>9090</v>
      </c>
    </row>
    <row r="7802" spans="1:3" ht="14.25" customHeight="1" x14ac:dyDescent="0.25">
      <c r="A7802" s="319">
        <v>12915</v>
      </c>
      <c r="B7802" s="319" t="s">
        <v>7441</v>
      </c>
      <c r="C7802" s="319" t="s">
        <v>9090</v>
      </c>
    </row>
    <row r="7803" spans="1:3" ht="14.25" customHeight="1" x14ac:dyDescent="0.25">
      <c r="A7803" s="319">
        <v>12916</v>
      </c>
      <c r="B7803" s="319" t="s">
        <v>7442</v>
      </c>
      <c r="C7803" s="319" t="s">
        <v>9090</v>
      </c>
    </row>
    <row r="7804" spans="1:3" ht="14.25" customHeight="1" x14ac:dyDescent="0.25">
      <c r="A7804" s="319">
        <v>12917</v>
      </c>
      <c r="B7804" s="319" t="s">
        <v>7443</v>
      </c>
      <c r="C7804" s="319" t="s">
        <v>9092</v>
      </c>
    </row>
    <row r="7805" spans="1:3" ht="14.25" customHeight="1" x14ac:dyDescent="0.25">
      <c r="A7805" s="319">
        <v>12918</v>
      </c>
      <c r="B7805" s="319" t="s">
        <v>6351</v>
      </c>
      <c r="C7805" s="319" t="s">
        <v>9090</v>
      </c>
    </row>
    <row r="7806" spans="1:3" ht="14.25" customHeight="1" x14ac:dyDescent="0.25">
      <c r="A7806" s="319">
        <v>12919</v>
      </c>
      <c r="B7806" s="319" t="s">
        <v>853</v>
      </c>
      <c r="C7806" s="319" t="s">
        <v>9093</v>
      </c>
    </row>
    <row r="7807" spans="1:3" ht="14.25" customHeight="1" x14ac:dyDescent="0.25">
      <c r="A7807" s="319">
        <v>12920</v>
      </c>
      <c r="B7807" s="319" t="s">
        <v>7444</v>
      </c>
      <c r="C7807" s="319" t="s">
        <v>9092</v>
      </c>
    </row>
    <row r="7808" spans="1:3" ht="14.25" customHeight="1" x14ac:dyDescent="0.25">
      <c r="A7808" s="319">
        <v>12921</v>
      </c>
      <c r="B7808" s="319" t="s">
        <v>3357</v>
      </c>
      <c r="C7808" s="319" t="s">
        <v>9090</v>
      </c>
    </row>
    <row r="7809" spans="1:3" ht="14.25" customHeight="1" x14ac:dyDescent="0.25">
      <c r="A7809" s="319">
        <v>12922</v>
      </c>
      <c r="B7809" s="319" t="s">
        <v>5356</v>
      </c>
      <c r="C7809" s="319" t="s">
        <v>9091</v>
      </c>
    </row>
    <row r="7810" spans="1:3" ht="14.25" customHeight="1" x14ac:dyDescent="0.25">
      <c r="A7810" s="319">
        <v>12923</v>
      </c>
      <c r="B7810" s="319" t="s">
        <v>10834</v>
      </c>
      <c r="C7810" s="319" t="s">
        <v>9920</v>
      </c>
    </row>
    <row r="7811" spans="1:3" ht="14.25" customHeight="1" x14ac:dyDescent="0.25">
      <c r="A7811" s="319">
        <v>12924</v>
      </c>
      <c r="B7811" s="319" t="s">
        <v>10835</v>
      </c>
      <c r="C7811" s="319" t="s">
        <v>9920</v>
      </c>
    </row>
    <row r="7812" spans="1:3" ht="14.25" customHeight="1" x14ac:dyDescent="0.25">
      <c r="A7812" s="319">
        <v>12925</v>
      </c>
      <c r="B7812" s="319" t="s">
        <v>7445</v>
      </c>
      <c r="C7812" s="319" t="s">
        <v>9092</v>
      </c>
    </row>
    <row r="7813" spans="1:3" ht="14.25" customHeight="1" x14ac:dyDescent="0.25">
      <c r="A7813" s="319">
        <v>12926</v>
      </c>
      <c r="B7813" s="319" t="s">
        <v>3408</v>
      </c>
      <c r="C7813" s="319" t="s">
        <v>9090</v>
      </c>
    </row>
    <row r="7814" spans="1:3" ht="14.25" customHeight="1" x14ac:dyDescent="0.25">
      <c r="A7814" s="319">
        <v>12927</v>
      </c>
      <c r="B7814" s="319" t="s">
        <v>6578</v>
      </c>
      <c r="C7814" s="319" t="s">
        <v>9092</v>
      </c>
    </row>
    <row r="7815" spans="1:3" ht="14.25" customHeight="1" x14ac:dyDescent="0.25">
      <c r="A7815" s="319">
        <v>12928</v>
      </c>
      <c r="B7815" s="319" t="s">
        <v>10836</v>
      </c>
      <c r="C7815" s="319" t="s">
        <v>9920</v>
      </c>
    </row>
    <row r="7816" spans="1:3" ht="14.25" customHeight="1" x14ac:dyDescent="0.25">
      <c r="A7816" s="319">
        <v>12929</v>
      </c>
      <c r="B7816" s="319" t="s">
        <v>7446</v>
      </c>
      <c r="C7816" s="319" t="s">
        <v>9092</v>
      </c>
    </row>
    <row r="7817" spans="1:3" ht="14.25" customHeight="1" x14ac:dyDescent="0.25">
      <c r="A7817" s="319">
        <v>12930</v>
      </c>
      <c r="B7817" s="319" t="s">
        <v>7447</v>
      </c>
      <c r="C7817" s="319" t="s">
        <v>9090</v>
      </c>
    </row>
    <row r="7818" spans="1:3" ht="14.25" customHeight="1" x14ac:dyDescent="0.25">
      <c r="A7818" s="319">
        <v>12931</v>
      </c>
      <c r="B7818" s="319" t="s">
        <v>10837</v>
      </c>
      <c r="C7818" s="319" t="s">
        <v>9920</v>
      </c>
    </row>
    <row r="7819" spans="1:3" ht="14.25" customHeight="1" x14ac:dyDescent="0.25">
      <c r="A7819" s="319">
        <v>12932</v>
      </c>
      <c r="B7819" s="319" t="s">
        <v>7448</v>
      </c>
      <c r="C7819" s="319" t="s">
        <v>9091</v>
      </c>
    </row>
    <row r="7820" spans="1:3" ht="14.25" customHeight="1" x14ac:dyDescent="0.25">
      <c r="A7820" s="319">
        <v>12933</v>
      </c>
      <c r="B7820" s="319" t="s">
        <v>10838</v>
      </c>
      <c r="C7820" s="319" t="s">
        <v>9920</v>
      </c>
    </row>
    <row r="7821" spans="1:3" ht="14.25" customHeight="1" x14ac:dyDescent="0.25">
      <c r="A7821" s="319">
        <v>12934</v>
      </c>
      <c r="B7821" s="319" t="s">
        <v>7449</v>
      </c>
      <c r="C7821" s="319" t="s">
        <v>9092</v>
      </c>
    </row>
    <row r="7822" spans="1:3" ht="14.25" customHeight="1" x14ac:dyDescent="0.25">
      <c r="A7822" s="319">
        <v>12936</v>
      </c>
      <c r="B7822" s="319" t="s">
        <v>10839</v>
      </c>
      <c r="C7822" s="319" t="s">
        <v>9920</v>
      </c>
    </row>
    <row r="7823" spans="1:3" ht="14.25" customHeight="1" x14ac:dyDescent="0.25">
      <c r="A7823" s="319">
        <v>12937</v>
      </c>
      <c r="B7823" s="319" t="s">
        <v>7450</v>
      </c>
      <c r="C7823" s="319" t="s">
        <v>9091</v>
      </c>
    </row>
    <row r="7824" spans="1:3" ht="14.25" customHeight="1" x14ac:dyDescent="0.25">
      <c r="A7824" s="319">
        <v>12938</v>
      </c>
      <c r="B7824" s="319" t="s">
        <v>10840</v>
      </c>
      <c r="C7824" s="319" t="s">
        <v>9920</v>
      </c>
    </row>
    <row r="7825" spans="1:3" ht="14.25" customHeight="1" x14ac:dyDescent="0.25">
      <c r="A7825" s="319">
        <v>12939</v>
      </c>
      <c r="B7825" s="319" t="s">
        <v>4080</v>
      </c>
      <c r="C7825" s="319" t="s">
        <v>9920</v>
      </c>
    </row>
    <row r="7826" spans="1:3" ht="14.25" customHeight="1" x14ac:dyDescent="0.25">
      <c r="A7826" s="319">
        <v>12940</v>
      </c>
      <c r="B7826" s="319" t="s">
        <v>7227</v>
      </c>
      <c r="C7826" s="319" t="s">
        <v>9920</v>
      </c>
    </row>
    <row r="7827" spans="1:3" ht="14.25" customHeight="1" x14ac:dyDescent="0.25">
      <c r="A7827" s="319">
        <v>12941</v>
      </c>
      <c r="B7827" s="319" t="s">
        <v>10841</v>
      </c>
      <c r="C7827" s="319" t="s">
        <v>9920</v>
      </c>
    </row>
    <row r="7828" spans="1:3" ht="14.25" customHeight="1" x14ac:dyDescent="0.25">
      <c r="A7828" s="319">
        <v>12942</v>
      </c>
      <c r="B7828" s="319" t="s">
        <v>7451</v>
      </c>
      <c r="C7828" s="319" t="s">
        <v>9920</v>
      </c>
    </row>
    <row r="7829" spans="1:3" ht="14.25" customHeight="1" x14ac:dyDescent="0.25">
      <c r="A7829" s="319">
        <v>12943</v>
      </c>
      <c r="B7829" s="319" t="s">
        <v>7452</v>
      </c>
      <c r="C7829" s="319" t="s">
        <v>9092</v>
      </c>
    </row>
    <row r="7830" spans="1:3" ht="14.25" customHeight="1" x14ac:dyDescent="0.25">
      <c r="A7830" s="319">
        <v>12944</v>
      </c>
      <c r="B7830" s="319" t="s">
        <v>10842</v>
      </c>
      <c r="C7830" s="319" t="s">
        <v>9920</v>
      </c>
    </row>
    <row r="7831" spans="1:3" ht="14.25" customHeight="1" x14ac:dyDescent="0.25">
      <c r="A7831" s="319">
        <v>12945</v>
      </c>
      <c r="B7831" s="319" t="s">
        <v>7453</v>
      </c>
      <c r="C7831" s="319" t="s">
        <v>9092</v>
      </c>
    </row>
    <row r="7832" spans="1:3" ht="14.25" customHeight="1" x14ac:dyDescent="0.25">
      <c r="A7832" s="319">
        <v>12946</v>
      </c>
      <c r="B7832" s="319" t="s">
        <v>7408</v>
      </c>
      <c r="C7832" s="319" t="s">
        <v>9920</v>
      </c>
    </row>
    <row r="7833" spans="1:3" ht="14.25" customHeight="1" x14ac:dyDescent="0.25">
      <c r="A7833" s="319">
        <v>12947</v>
      </c>
      <c r="B7833" s="319" t="s">
        <v>3644</v>
      </c>
      <c r="C7833" s="319" t="s">
        <v>9090</v>
      </c>
    </row>
    <row r="7834" spans="1:3" ht="14.25" customHeight="1" x14ac:dyDescent="0.25">
      <c r="A7834" s="319">
        <v>12948</v>
      </c>
      <c r="B7834" s="319" t="s">
        <v>5267</v>
      </c>
      <c r="C7834" s="319" t="s">
        <v>9090</v>
      </c>
    </row>
    <row r="7835" spans="1:3" ht="14.25" customHeight="1" x14ac:dyDescent="0.25">
      <c r="A7835" s="319">
        <v>12949</v>
      </c>
      <c r="B7835" s="319" t="s">
        <v>7454</v>
      </c>
      <c r="C7835" s="319" t="s">
        <v>9091</v>
      </c>
    </row>
    <row r="7836" spans="1:3" ht="14.25" customHeight="1" x14ac:dyDescent="0.25">
      <c r="A7836" s="319">
        <v>12950</v>
      </c>
      <c r="B7836" s="319" t="s">
        <v>7455</v>
      </c>
      <c r="C7836" s="319" t="s">
        <v>9092</v>
      </c>
    </row>
    <row r="7837" spans="1:3" ht="14.25" customHeight="1" x14ac:dyDescent="0.25">
      <c r="A7837" s="319">
        <v>12951</v>
      </c>
      <c r="B7837" s="319" t="s">
        <v>7456</v>
      </c>
      <c r="C7837" s="319" t="s">
        <v>9092</v>
      </c>
    </row>
    <row r="7838" spans="1:3" ht="14.25" customHeight="1" x14ac:dyDescent="0.25">
      <c r="A7838" s="319">
        <v>12952</v>
      </c>
      <c r="B7838" s="319" t="s">
        <v>7457</v>
      </c>
      <c r="C7838" s="319" t="s">
        <v>9092</v>
      </c>
    </row>
    <row r="7839" spans="1:3" ht="14.25" customHeight="1" x14ac:dyDescent="0.25">
      <c r="A7839" s="319">
        <v>12953</v>
      </c>
      <c r="B7839" s="319" t="s">
        <v>7458</v>
      </c>
      <c r="C7839" s="319" t="s">
        <v>9092</v>
      </c>
    </row>
    <row r="7840" spans="1:3" ht="14.25" customHeight="1" x14ac:dyDescent="0.25">
      <c r="A7840" s="319">
        <v>12954</v>
      </c>
      <c r="B7840" s="319" t="s">
        <v>3699</v>
      </c>
      <c r="C7840" s="319" t="s">
        <v>9090</v>
      </c>
    </row>
    <row r="7841" spans="1:3" ht="14.25" customHeight="1" x14ac:dyDescent="0.25">
      <c r="A7841" s="319">
        <v>12955</v>
      </c>
      <c r="B7841" s="319" t="s">
        <v>3408</v>
      </c>
      <c r="C7841" s="319" t="s">
        <v>9092</v>
      </c>
    </row>
    <row r="7842" spans="1:3" ht="14.25" customHeight="1" x14ac:dyDescent="0.25">
      <c r="A7842" s="319">
        <v>12956</v>
      </c>
      <c r="B7842" s="319" t="s">
        <v>7459</v>
      </c>
      <c r="C7842" s="319" t="s">
        <v>9090</v>
      </c>
    </row>
    <row r="7843" spans="1:3" ht="14.25" customHeight="1" x14ac:dyDescent="0.25">
      <c r="A7843" s="319">
        <v>12957</v>
      </c>
      <c r="B7843" s="319" t="s">
        <v>5996</v>
      </c>
      <c r="C7843" s="319" t="s">
        <v>9092</v>
      </c>
    </row>
    <row r="7844" spans="1:3" ht="14.25" customHeight="1" x14ac:dyDescent="0.25">
      <c r="A7844" s="319">
        <v>12958</v>
      </c>
      <c r="B7844" s="319" t="s">
        <v>7460</v>
      </c>
      <c r="C7844" s="319" t="s">
        <v>9090</v>
      </c>
    </row>
    <row r="7845" spans="1:3" ht="14.25" customHeight="1" x14ac:dyDescent="0.25">
      <c r="A7845" s="319">
        <v>12959</v>
      </c>
      <c r="B7845" s="319" t="s">
        <v>855</v>
      </c>
      <c r="C7845" s="319" t="s">
        <v>9093</v>
      </c>
    </row>
    <row r="7846" spans="1:3" ht="14.25" customHeight="1" x14ac:dyDescent="0.25">
      <c r="A7846" s="319">
        <v>12960</v>
      </c>
      <c r="B7846" s="319" t="s">
        <v>7461</v>
      </c>
      <c r="C7846" s="319" t="s">
        <v>9087</v>
      </c>
    </row>
    <row r="7847" spans="1:3" ht="14.25" customHeight="1" x14ac:dyDescent="0.25">
      <c r="A7847" s="319">
        <v>12961</v>
      </c>
      <c r="B7847" s="319" t="s">
        <v>7462</v>
      </c>
      <c r="C7847" s="319" t="s">
        <v>9091</v>
      </c>
    </row>
    <row r="7848" spans="1:3" ht="14.25" customHeight="1" x14ac:dyDescent="0.25">
      <c r="A7848" s="319">
        <v>12962</v>
      </c>
      <c r="B7848" s="319" t="s">
        <v>7463</v>
      </c>
      <c r="C7848" s="319" t="s">
        <v>9092</v>
      </c>
    </row>
    <row r="7849" spans="1:3" ht="14.25" customHeight="1" x14ac:dyDescent="0.25">
      <c r="A7849" s="319">
        <v>12963</v>
      </c>
      <c r="B7849" s="319" t="s">
        <v>3357</v>
      </c>
      <c r="C7849" s="319" t="s">
        <v>9090</v>
      </c>
    </row>
    <row r="7850" spans="1:3" ht="14.25" customHeight="1" x14ac:dyDescent="0.25">
      <c r="A7850" s="319">
        <v>12964</v>
      </c>
      <c r="B7850" s="319" t="s">
        <v>7317</v>
      </c>
      <c r="C7850" s="319" t="s">
        <v>9090</v>
      </c>
    </row>
    <row r="7851" spans="1:3" ht="14.25" customHeight="1" x14ac:dyDescent="0.25">
      <c r="A7851" s="319">
        <v>12965</v>
      </c>
      <c r="B7851" s="319" t="s">
        <v>7464</v>
      </c>
      <c r="C7851" s="319" t="s">
        <v>9090</v>
      </c>
    </row>
    <row r="7852" spans="1:3" ht="14.25" customHeight="1" x14ac:dyDescent="0.25">
      <c r="A7852" s="319">
        <v>12966</v>
      </c>
      <c r="B7852" s="319" t="s">
        <v>10843</v>
      </c>
      <c r="C7852" s="319" t="s">
        <v>9920</v>
      </c>
    </row>
    <row r="7853" spans="1:3" ht="14.25" customHeight="1" x14ac:dyDescent="0.25">
      <c r="A7853" s="319">
        <v>12967</v>
      </c>
      <c r="B7853" s="319" t="s">
        <v>7465</v>
      </c>
      <c r="C7853" s="319" t="s">
        <v>9092</v>
      </c>
    </row>
    <row r="7854" spans="1:3" ht="14.25" customHeight="1" x14ac:dyDescent="0.25">
      <c r="A7854" s="319">
        <v>12968</v>
      </c>
      <c r="B7854" s="319" t="s">
        <v>7155</v>
      </c>
      <c r="C7854" s="319" t="s">
        <v>9090</v>
      </c>
    </row>
    <row r="7855" spans="1:3" ht="14.25" customHeight="1" x14ac:dyDescent="0.25">
      <c r="A7855" s="319">
        <v>12969</v>
      </c>
      <c r="B7855" s="319" t="s">
        <v>3951</v>
      </c>
      <c r="C7855" s="319" t="s">
        <v>9920</v>
      </c>
    </row>
    <row r="7856" spans="1:3" ht="14.25" customHeight="1" x14ac:dyDescent="0.25">
      <c r="A7856" s="319">
        <v>12970</v>
      </c>
      <c r="B7856" s="319" t="s">
        <v>10844</v>
      </c>
      <c r="C7856" s="319" t="s">
        <v>9920</v>
      </c>
    </row>
    <row r="7857" spans="1:3" ht="14.25" customHeight="1" x14ac:dyDescent="0.25">
      <c r="A7857" s="319">
        <v>12971</v>
      </c>
      <c r="B7857" s="319" t="s">
        <v>7466</v>
      </c>
      <c r="C7857" s="319" t="s">
        <v>9092</v>
      </c>
    </row>
    <row r="7858" spans="1:3" ht="14.25" customHeight="1" x14ac:dyDescent="0.25">
      <c r="A7858" s="319">
        <v>12972</v>
      </c>
      <c r="B7858" s="319" t="s">
        <v>7467</v>
      </c>
      <c r="C7858" s="319" t="s">
        <v>9092</v>
      </c>
    </row>
    <row r="7859" spans="1:3" ht="14.25" customHeight="1" x14ac:dyDescent="0.25">
      <c r="A7859" s="319">
        <v>12973</v>
      </c>
      <c r="B7859" s="319" t="s">
        <v>7468</v>
      </c>
      <c r="C7859" s="319" t="s">
        <v>9087</v>
      </c>
    </row>
    <row r="7860" spans="1:3" ht="14.25" customHeight="1" x14ac:dyDescent="0.25">
      <c r="A7860" s="319">
        <v>12974</v>
      </c>
      <c r="B7860" s="319" t="s">
        <v>7469</v>
      </c>
      <c r="C7860" s="319" t="s">
        <v>9092</v>
      </c>
    </row>
    <row r="7861" spans="1:3" ht="14.25" customHeight="1" x14ac:dyDescent="0.25">
      <c r="A7861" s="319">
        <v>12975</v>
      </c>
      <c r="B7861" s="319" t="s">
        <v>778</v>
      </c>
      <c r="C7861" s="319" t="s">
        <v>9092</v>
      </c>
    </row>
    <row r="7862" spans="1:3" ht="14.25" customHeight="1" x14ac:dyDescent="0.25">
      <c r="A7862" s="319">
        <v>12976</v>
      </c>
      <c r="B7862" s="319" t="s">
        <v>10845</v>
      </c>
      <c r="C7862" s="319" t="s">
        <v>9920</v>
      </c>
    </row>
    <row r="7863" spans="1:3" ht="14.25" customHeight="1" x14ac:dyDescent="0.25">
      <c r="A7863" s="319">
        <v>12977</v>
      </c>
      <c r="B7863" s="319" t="s">
        <v>7470</v>
      </c>
      <c r="C7863" s="319" t="s">
        <v>9090</v>
      </c>
    </row>
    <row r="7864" spans="1:3" ht="14.25" customHeight="1" x14ac:dyDescent="0.25">
      <c r="A7864" s="319">
        <v>12978</v>
      </c>
      <c r="B7864" s="319" t="s">
        <v>10177</v>
      </c>
      <c r="C7864" s="319" t="s">
        <v>9920</v>
      </c>
    </row>
    <row r="7865" spans="1:3" ht="14.25" customHeight="1" x14ac:dyDescent="0.25">
      <c r="A7865" s="319">
        <v>12979</v>
      </c>
      <c r="B7865" s="319" t="s">
        <v>7471</v>
      </c>
      <c r="C7865" s="319" t="s">
        <v>9092</v>
      </c>
    </row>
    <row r="7866" spans="1:3" ht="14.25" customHeight="1" x14ac:dyDescent="0.25">
      <c r="A7866" s="319">
        <v>12980</v>
      </c>
      <c r="B7866" s="319" t="s">
        <v>3357</v>
      </c>
      <c r="C7866" s="319" t="s">
        <v>9090</v>
      </c>
    </row>
    <row r="7867" spans="1:3" ht="14.25" customHeight="1" x14ac:dyDescent="0.25">
      <c r="A7867" s="319">
        <v>12982</v>
      </c>
      <c r="B7867" s="319" t="s">
        <v>7473</v>
      </c>
      <c r="C7867" s="319" t="s">
        <v>9090</v>
      </c>
    </row>
    <row r="7868" spans="1:3" ht="14.25" customHeight="1" x14ac:dyDescent="0.25">
      <c r="A7868" s="319">
        <v>12983</v>
      </c>
      <c r="B7868" s="319" t="s">
        <v>7474</v>
      </c>
      <c r="C7868" s="319" t="s">
        <v>9092</v>
      </c>
    </row>
    <row r="7869" spans="1:3" ht="14.25" customHeight="1" x14ac:dyDescent="0.25">
      <c r="A7869" s="319">
        <v>12984</v>
      </c>
      <c r="B7869" s="319" t="s">
        <v>10846</v>
      </c>
      <c r="C7869" s="319" t="s">
        <v>9920</v>
      </c>
    </row>
    <row r="7870" spans="1:3" ht="14.25" customHeight="1" x14ac:dyDescent="0.25">
      <c r="A7870" s="319">
        <v>12985</v>
      </c>
      <c r="B7870" s="319" t="s">
        <v>7475</v>
      </c>
      <c r="C7870" s="319" t="s">
        <v>9092</v>
      </c>
    </row>
    <row r="7871" spans="1:3" ht="14.25" customHeight="1" x14ac:dyDescent="0.25">
      <c r="A7871" s="319">
        <v>12986</v>
      </c>
      <c r="B7871" s="319" t="s">
        <v>9585</v>
      </c>
      <c r="C7871" s="319" t="s">
        <v>9093</v>
      </c>
    </row>
    <row r="7872" spans="1:3" ht="14.25" customHeight="1" x14ac:dyDescent="0.25">
      <c r="A7872" s="319">
        <v>12987</v>
      </c>
      <c r="B7872" s="319" t="s">
        <v>7476</v>
      </c>
      <c r="C7872" s="319" t="s">
        <v>9081</v>
      </c>
    </row>
    <row r="7873" spans="1:3" ht="14.25" customHeight="1" x14ac:dyDescent="0.25">
      <c r="A7873" s="319">
        <v>12988</v>
      </c>
      <c r="B7873" s="319" t="s">
        <v>10847</v>
      </c>
      <c r="C7873" s="319" t="s">
        <v>9920</v>
      </c>
    </row>
    <row r="7874" spans="1:3" ht="14.25" customHeight="1" x14ac:dyDescent="0.25">
      <c r="A7874" s="319">
        <v>12989</v>
      </c>
      <c r="B7874" s="319" t="s">
        <v>7089</v>
      </c>
      <c r="C7874" s="319" t="s">
        <v>9920</v>
      </c>
    </row>
    <row r="7875" spans="1:3" ht="14.25" customHeight="1" x14ac:dyDescent="0.25">
      <c r="A7875" s="319">
        <v>12990</v>
      </c>
      <c r="B7875" s="319" t="s">
        <v>7477</v>
      </c>
      <c r="C7875" s="319" t="s">
        <v>9092</v>
      </c>
    </row>
    <row r="7876" spans="1:3" ht="14.25" customHeight="1" x14ac:dyDescent="0.25">
      <c r="A7876" s="319">
        <v>12991</v>
      </c>
      <c r="B7876" s="319" t="s">
        <v>10848</v>
      </c>
      <c r="C7876" s="319" t="s">
        <v>9920</v>
      </c>
    </row>
    <row r="7877" spans="1:3" ht="14.25" customHeight="1" x14ac:dyDescent="0.25">
      <c r="A7877" s="319">
        <v>12992</v>
      </c>
      <c r="B7877" s="319" t="s">
        <v>7478</v>
      </c>
      <c r="C7877" s="319" t="s">
        <v>9081</v>
      </c>
    </row>
    <row r="7878" spans="1:3" ht="14.25" customHeight="1" x14ac:dyDescent="0.25">
      <c r="A7878" s="319">
        <v>12994</v>
      </c>
      <c r="B7878" s="319" t="s">
        <v>10849</v>
      </c>
      <c r="C7878" s="319" t="s">
        <v>9920</v>
      </c>
    </row>
    <row r="7879" spans="1:3" ht="14.25" customHeight="1" x14ac:dyDescent="0.25">
      <c r="A7879" s="319">
        <v>12995</v>
      </c>
      <c r="B7879" s="319" t="s">
        <v>7479</v>
      </c>
      <c r="C7879" s="319" t="s">
        <v>9092</v>
      </c>
    </row>
    <row r="7880" spans="1:3" ht="14.25" customHeight="1" x14ac:dyDescent="0.25">
      <c r="A7880" s="319">
        <v>12996</v>
      </c>
      <c r="B7880" s="319" t="s">
        <v>10850</v>
      </c>
      <c r="C7880" s="319" t="s">
        <v>9920</v>
      </c>
    </row>
    <row r="7881" spans="1:3" ht="14.25" customHeight="1" x14ac:dyDescent="0.25">
      <c r="A7881" s="319">
        <v>12997</v>
      </c>
      <c r="B7881" s="319" t="s">
        <v>7480</v>
      </c>
      <c r="C7881" s="319" t="s">
        <v>9092</v>
      </c>
    </row>
    <row r="7882" spans="1:3" ht="14.25" customHeight="1" x14ac:dyDescent="0.25">
      <c r="A7882" s="319">
        <v>12998</v>
      </c>
      <c r="B7882" s="319" t="s">
        <v>7228</v>
      </c>
      <c r="C7882" s="319" t="s">
        <v>9092</v>
      </c>
    </row>
    <row r="7883" spans="1:3" ht="14.25" customHeight="1" x14ac:dyDescent="0.25">
      <c r="A7883" s="319">
        <v>12999</v>
      </c>
      <c r="B7883" s="319" t="s">
        <v>10851</v>
      </c>
      <c r="C7883" s="319" t="s">
        <v>9920</v>
      </c>
    </row>
    <row r="7884" spans="1:3" ht="14.25" customHeight="1" x14ac:dyDescent="0.25">
      <c r="A7884" s="319">
        <v>13000</v>
      </c>
      <c r="B7884" s="319" t="s">
        <v>3357</v>
      </c>
      <c r="C7884" s="319" t="s">
        <v>9920</v>
      </c>
    </row>
    <row r="7885" spans="1:3" ht="14.25" customHeight="1" x14ac:dyDescent="0.25">
      <c r="A7885" s="319">
        <v>13001</v>
      </c>
      <c r="B7885" s="319" t="s">
        <v>158</v>
      </c>
      <c r="C7885" s="319" t="s">
        <v>9081</v>
      </c>
    </row>
    <row r="7886" spans="1:3" ht="14.25" customHeight="1" x14ac:dyDescent="0.25">
      <c r="A7886" s="319">
        <v>13002</v>
      </c>
      <c r="B7886" s="319" t="s">
        <v>6569</v>
      </c>
      <c r="C7886" s="319" t="s">
        <v>9092</v>
      </c>
    </row>
    <row r="7887" spans="1:3" ht="14.25" customHeight="1" x14ac:dyDescent="0.25">
      <c r="A7887" s="319">
        <v>13003</v>
      </c>
      <c r="B7887" s="319" t="s">
        <v>3354</v>
      </c>
      <c r="C7887" s="319" t="s">
        <v>9920</v>
      </c>
    </row>
    <row r="7888" spans="1:3" ht="14.25" customHeight="1" x14ac:dyDescent="0.25">
      <c r="A7888" s="319">
        <v>13004</v>
      </c>
      <c r="B7888" s="319" t="s">
        <v>7228</v>
      </c>
      <c r="C7888" s="319" t="s">
        <v>9092</v>
      </c>
    </row>
    <row r="7889" spans="1:3" ht="14.25" customHeight="1" x14ac:dyDescent="0.25">
      <c r="A7889" s="319">
        <v>13005</v>
      </c>
      <c r="B7889" s="319" t="s">
        <v>7481</v>
      </c>
      <c r="C7889" s="319" t="s">
        <v>9092</v>
      </c>
    </row>
    <row r="7890" spans="1:3" ht="14.25" customHeight="1" x14ac:dyDescent="0.25">
      <c r="A7890" s="319">
        <v>13006</v>
      </c>
      <c r="B7890" s="319" t="s">
        <v>7482</v>
      </c>
      <c r="C7890" s="319" t="s">
        <v>9092</v>
      </c>
    </row>
    <row r="7891" spans="1:3" ht="14.25" customHeight="1" x14ac:dyDescent="0.25">
      <c r="A7891" s="319">
        <v>13007</v>
      </c>
      <c r="B7891" s="319" t="s">
        <v>3357</v>
      </c>
      <c r="C7891" s="319" t="s">
        <v>9090</v>
      </c>
    </row>
    <row r="7892" spans="1:3" ht="14.25" customHeight="1" x14ac:dyDescent="0.25">
      <c r="A7892" s="319">
        <v>13008</v>
      </c>
      <c r="B7892" s="319" t="s">
        <v>7174</v>
      </c>
      <c r="C7892" s="319" t="s">
        <v>9081</v>
      </c>
    </row>
    <row r="7893" spans="1:3" ht="14.25" customHeight="1" x14ac:dyDescent="0.25">
      <c r="A7893" s="319">
        <v>13009</v>
      </c>
      <c r="B7893" s="319" t="s">
        <v>4411</v>
      </c>
      <c r="C7893" s="319" t="s">
        <v>9090</v>
      </c>
    </row>
    <row r="7894" spans="1:3" ht="14.25" customHeight="1" x14ac:dyDescent="0.25">
      <c r="A7894" s="319">
        <v>13010</v>
      </c>
      <c r="B7894" s="319" t="s">
        <v>6972</v>
      </c>
      <c r="C7894" s="319" t="s">
        <v>9091</v>
      </c>
    </row>
    <row r="7895" spans="1:3" ht="14.25" customHeight="1" x14ac:dyDescent="0.25">
      <c r="A7895" s="319">
        <v>13011</v>
      </c>
      <c r="B7895" s="319" t="s">
        <v>7483</v>
      </c>
      <c r="C7895" s="319" t="s">
        <v>9092</v>
      </c>
    </row>
    <row r="7896" spans="1:3" ht="14.25" customHeight="1" x14ac:dyDescent="0.25">
      <c r="A7896" s="319">
        <v>13012</v>
      </c>
      <c r="B7896" s="319" t="s">
        <v>7484</v>
      </c>
      <c r="C7896" s="319" t="s">
        <v>9092</v>
      </c>
    </row>
    <row r="7897" spans="1:3" ht="14.25" customHeight="1" x14ac:dyDescent="0.25">
      <c r="A7897" s="319">
        <v>13013</v>
      </c>
      <c r="B7897" s="319" t="s">
        <v>7485</v>
      </c>
      <c r="C7897" s="319" t="s">
        <v>9092</v>
      </c>
    </row>
    <row r="7898" spans="1:3" ht="14.25" customHeight="1" x14ac:dyDescent="0.25">
      <c r="A7898" s="319">
        <v>13014</v>
      </c>
      <c r="B7898" s="319" t="s">
        <v>7486</v>
      </c>
      <c r="C7898" s="319" t="s">
        <v>9092</v>
      </c>
    </row>
    <row r="7899" spans="1:3" ht="14.25" customHeight="1" x14ac:dyDescent="0.25">
      <c r="A7899" s="319">
        <v>13015</v>
      </c>
      <c r="B7899" s="319" t="s">
        <v>10852</v>
      </c>
      <c r="C7899" s="319" t="s">
        <v>9920</v>
      </c>
    </row>
    <row r="7900" spans="1:3" ht="14.25" customHeight="1" x14ac:dyDescent="0.25">
      <c r="A7900" s="319">
        <v>13016</v>
      </c>
      <c r="B7900" s="319" t="s">
        <v>7487</v>
      </c>
      <c r="C7900" s="319" t="s">
        <v>9092</v>
      </c>
    </row>
    <row r="7901" spans="1:3" ht="14.25" customHeight="1" x14ac:dyDescent="0.25">
      <c r="A7901" s="319">
        <v>13017</v>
      </c>
      <c r="B7901" s="319" t="s">
        <v>7488</v>
      </c>
      <c r="C7901" s="319" t="s">
        <v>9087</v>
      </c>
    </row>
    <row r="7902" spans="1:3" ht="14.25" customHeight="1" x14ac:dyDescent="0.25">
      <c r="A7902" s="319">
        <v>13018</v>
      </c>
      <c r="B7902" s="319" t="s">
        <v>10853</v>
      </c>
      <c r="C7902" s="319" t="s">
        <v>9920</v>
      </c>
    </row>
    <row r="7903" spans="1:3" ht="14.25" customHeight="1" x14ac:dyDescent="0.25">
      <c r="A7903" s="319">
        <v>13019</v>
      </c>
      <c r="B7903" s="319" t="s">
        <v>4610</v>
      </c>
      <c r="C7903" s="319" t="s">
        <v>9920</v>
      </c>
    </row>
    <row r="7904" spans="1:3" ht="14.25" customHeight="1" x14ac:dyDescent="0.25">
      <c r="A7904" s="319">
        <v>13020</v>
      </c>
      <c r="B7904" s="319" t="s">
        <v>10854</v>
      </c>
      <c r="C7904" s="319" t="s">
        <v>9920</v>
      </c>
    </row>
    <row r="7905" spans="1:3" ht="14.25" customHeight="1" x14ac:dyDescent="0.25">
      <c r="A7905" s="319">
        <v>13021</v>
      </c>
      <c r="B7905" s="319" t="s">
        <v>7489</v>
      </c>
      <c r="C7905" s="319" t="s">
        <v>9090</v>
      </c>
    </row>
    <row r="7906" spans="1:3" ht="14.25" customHeight="1" x14ac:dyDescent="0.25">
      <c r="A7906" s="319">
        <v>13022</v>
      </c>
      <c r="B7906" s="319" t="s">
        <v>10855</v>
      </c>
      <c r="C7906" s="319" t="s">
        <v>9920</v>
      </c>
    </row>
    <row r="7907" spans="1:3" ht="14.25" customHeight="1" x14ac:dyDescent="0.25">
      <c r="A7907" s="319">
        <v>13023</v>
      </c>
      <c r="B7907" s="319" t="s">
        <v>10856</v>
      </c>
      <c r="C7907" s="319" t="s">
        <v>9920</v>
      </c>
    </row>
    <row r="7908" spans="1:3" ht="14.25" customHeight="1" x14ac:dyDescent="0.25">
      <c r="A7908" s="319">
        <v>13024</v>
      </c>
      <c r="B7908" s="319" t="s">
        <v>10857</v>
      </c>
      <c r="C7908" s="319" t="s">
        <v>9920</v>
      </c>
    </row>
    <row r="7909" spans="1:3" ht="14.25" customHeight="1" x14ac:dyDescent="0.25">
      <c r="A7909" s="319">
        <v>13025</v>
      </c>
      <c r="B7909" s="319" t="s">
        <v>10858</v>
      </c>
      <c r="C7909" s="319" t="s">
        <v>9920</v>
      </c>
    </row>
    <row r="7910" spans="1:3" ht="14.25" customHeight="1" x14ac:dyDescent="0.25">
      <c r="A7910" s="319">
        <v>13026</v>
      </c>
      <c r="B7910" s="319" t="s">
        <v>10859</v>
      </c>
      <c r="C7910" s="319" t="s">
        <v>9920</v>
      </c>
    </row>
    <row r="7911" spans="1:3" ht="14.25" customHeight="1" x14ac:dyDescent="0.25">
      <c r="A7911" s="319">
        <v>13027</v>
      </c>
      <c r="B7911" s="319" t="s">
        <v>7490</v>
      </c>
      <c r="C7911" s="319" t="s">
        <v>9090</v>
      </c>
    </row>
    <row r="7912" spans="1:3" ht="14.25" customHeight="1" x14ac:dyDescent="0.25">
      <c r="A7912" s="319">
        <v>13028</v>
      </c>
      <c r="B7912" s="319" t="s">
        <v>10331</v>
      </c>
      <c r="C7912" s="319" t="s">
        <v>9920</v>
      </c>
    </row>
    <row r="7913" spans="1:3" ht="14.25" customHeight="1" x14ac:dyDescent="0.25">
      <c r="A7913" s="319">
        <v>13029</v>
      </c>
      <c r="B7913" s="319" t="s">
        <v>7491</v>
      </c>
      <c r="C7913" s="319" t="s">
        <v>9091</v>
      </c>
    </row>
    <row r="7914" spans="1:3" ht="14.25" customHeight="1" x14ac:dyDescent="0.25">
      <c r="A7914" s="319">
        <v>13030</v>
      </c>
      <c r="B7914" s="319" t="s">
        <v>7473</v>
      </c>
      <c r="C7914" s="319" t="s">
        <v>9090</v>
      </c>
    </row>
    <row r="7915" spans="1:3" ht="14.25" customHeight="1" x14ac:dyDescent="0.25">
      <c r="A7915" s="319">
        <v>13031</v>
      </c>
      <c r="B7915" s="319" t="s">
        <v>3941</v>
      </c>
      <c r="C7915" s="319" t="s">
        <v>9090</v>
      </c>
    </row>
    <row r="7916" spans="1:3" ht="14.25" customHeight="1" x14ac:dyDescent="0.25">
      <c r="A7916" s="319">
        <v>13032</v>
      </c>
      <c r="B7916" s="319" t="s">
        <v>3941</v>
      </c>
      <c r="C7916" s="319" t="s">
        <v>9090</v>
      </c>
    </row>
    <row r="7917" spans="1:3" ht="14.25" customHeight="1" x14ac:dyDescent="0.25">
      <c r="A7917" s="319">
        <v>13033</v>
      </c>
      <c r="B7917" s="319" t="s">
        <v>7492</v>
      </c>
      <c r="C7917" s="319" t="s">
        <v>9092</v>
      </c>
    </row>
    <row r="7918" spans="1:3" ht="14.25" customHeight="1" x14ac:dyDescent="0.25">
      <c r="A7918" s="319">
        <v>13034</v>
      </c>
      <c r="B7918" s="319" t="s">
        <v>7493</v>
      </c>
      <c r="C7918" s="319" t="s">
        <v>9092</v>
      </c>
    </row>
    <row r="7919" spans="1:3" ht="14.25" customHeight="1" x14ac:dyDescent="0.25">
      <c r="A7919" s="319">
        <v>13035</v>
      </c>
      <c r="B7919" s="319" t="s">
        <v>10860</v>
      </c>
      <c r="C7919" s="319" t="s">
        <v>9920</v>
      </c>
    </row>
    <row r="7920" spans="1:3" ht="14.25" customHeight="1" x14ac:dyDescent="0.25">
      <c r="A7920" s="319">
        <v>13036</v>
      </c>
      <c r="B7920" s="319" t="s">
        <v>858</v>
      </c>
      <c r="C7920" s="319" t="s">
        <v>9093</v>
      </c>
    </row>
    <row r="7921" spans="1:3" ht="14.25" customHeight="1" x14ac:dyDescent="0.25">
      <c r="A7921" s="319">
        <v>13037</v>
      </c>
      <c r="B7921" s="319" t="s">
        <v>3927</v>
      </c>
      <c r="C7921" s="319" t="s">
        <v>9092</v>
      </c>
    </row>
    <row r="7922" spans="1:3" ht="14.25" customHeight="1" x14ac:dyDescent="0.25">
      <c r="A7922" s="319">
        <v>13038</v>
      </c>
      <c r="B7922" s="319" t="s">
        <v>10861</v>
      </c>
      <c r="C7922" s="319" t="s">
        <v>9920</v>
      </c>
    </row>
    <row r="7923" spans="1:3" ht="14.25" customHeight="1" x14ac:dyDescent="0.25">
      <c r="A7923" s="319">
        <v>13039</v>
      </c>
      <c r="B7923" s="319" t="s">
        <v>4807</v>
      </c>
      <c r="C7923" s="319" t="s">
        <v>9091</v>
      </c>
    </row>
    <row r="7924" spans="1:3" ht="14.25" customHeight="1" x14ac:dyDescent="0.25">
      <c r="A7924" s="319">
        <v>13040</v>
      </c>
      <c r="B7924" s="319" t="s">
        <v>7494</v>
      </c>
      <c r="C7924" s="319" t="s">
        <v>9092</v>
      </c>
    </row>
    <row r="7925" spans="1:3" ht="14.25" customHeight="1" x14ac:dyDescent="0.25">
      <c r="A7925" s="319">
        <v>13041</v>
      </c>
      <c r="B7925" s="319" t="s">
        <v>3357</v>
      </c>
      <c r="C7925" s="319" t="s">
        <v>9092</v>
      </c>
    </row>
    <row r="7926" spans="1:3" ht="14.25" customHeight="1" x14ac:dyDescent="0.25">
      <c r="A7926" s="319">
        <v>13042</v>
      </c>
      <c r="B7926" s="319" t="s">
        <v>4039</v>
      </c>
      <c r="C7926" s="319" t="s">
        <v>9091</v>
      </c>
    </row>
    <row r="7927" spans="1:3" ht="14.25" customHeight="1" x14ac:dyDescent="0.25">
      <c r="A7927" s="319">
        <v>13043</v>
      </c>
      <c r="B7927" s="319" t="s">
        <v>10862</v>
      </c>
      <c r="C7927" s="319" t="s">
        <v>9920</v>
      </c>
    </row>
    <row r="7928" spans="1:3" ht="14.25" customHeight="1" x14ac:dyDescent="0.25">
      <c r="A7928" s="319">
        <v>13044</v>
      </c>
      <c r="B7928" s="319" t="s">
        <v>7495</v>
      </c>
      <c r="C7928" s="319" t="s">
        <v>9092</v>
      </c>
    </row>
    <row r="7929" spans="1:3" ht="14.25" customHeight="1" x14ac:dyDescent="0.25">
      <c r="A7929" s="319">
        <v>13045</v>
      </c>
      <c r="B7929" s="319" t="s">
        <v>7082</v>
      </c>
      <c r="C7929" s="319" t="s">
        <v>9091</v>
      </c>
    </row>
    <row r="7930" spans="1:3" ht="14.25" customHeight="1" x14ac:dyDescent="0.25">
      <c r="A7930" s="319">
        <v>13046</v>
      </c>
      <c r="B7930" s="319" t="s">
        <v>7496</v>
      </c>
      <c r="C7930" s="319" t="s">
        <v>9091</v>
      </c>
    </row>
    <row r="7931" spans="1:3" ht="14.25" customHeight="1" x14ac:dyDescent="0.25">
      <c r="A7931" s="319">
        <v>13047</v>
      </c>
      <c r="B7931" s="319" t="s">
        <v>4620</v>
      </c>
      <c r="C7931" s="319" t="s">
        <v>9092</v>
      </c>
    </row>
    <row r="7932" spans="1:3" ht="14.25" customHeight="1" x14ac:dyDescent="0.25">
      <c r="A7932" s="319">
        <v>13048</v>
      </c>
      <c r="B7932" s="319" t="s">
        <v>7497</v>
      </c>
      <c r="C7932" s="319" t="s">
        <v>9092</v>
      </c>
    </row>
    <row r="7933" spans="1:3" ht="14.25" customHeight="1" x14ac:dyDescent="0.25">
      <c r="A7933" s="319">
        <v>13049</v>
      </c>
      <c r="B7933" s="319" t="s">
        <v>7497</v>
      </c>
      <c r="C7933" s="319" t="s">
        <v>9092</v>
      </c>
    </row>
    <row r="7934" spans="1:3" ht="14.25" customHeight="1" x14ac:dyDescent="0.25">
      <c r="A7934" s="319">
        <v>13050</v>
      </c>
      <c r="B7934" s="319" t="s">
        <v>10863</v>
      </c>
      <c r="C7934" s="319" t="s">
        <v>9920</v>
      </c>
    </row>
    <row r="7935" spans="1:3" ht="14.25" customHeight="1" x14ac:dyDescent="0.25">
      <c r="A7935" s="319">
        <v>13051</v>
      </c>
      <c r="B7935" s="319" t="s">
        <v>10757</v>
      </c>
      <c r="C7935" s="319" t="s">
        <v>9920</v>
      </c>
    </row>
    <row r="7936" spans="1:3" ht="14.25" customHeight="1" x14ac:dyDescent="0.25">
      <c r="A7936" s="319">
        <v>13052</v>
      </c>
      <c r="B7936" s="319" t="s">
        <v>7498</v>
      </c>
      <c r="C7936" s="319" t="s">
        <v>9920</v>
      </c>
    </row>
    <row r="7937" spans="1:3" ht="14.25" customHeight="1" x14ac:dyDescent="0.25">
      <c r="A7937" s="319">
        <v>13053</v>
      </c>
      <c r="B7937" s="319" t="s">
        <v>10864</v>
      </c>
      <c r="C7937" s="319" t="s">
        <v>9920</v>
      </c>
    </row>
    <row r="7938" spans="1:3" ht="14.25" customHeight="1" x14ac:dyDescent="0.25">
      <c r="A7938" s="319">
        <v>13054</v>
      </c>
      <c r="B7938" s="319" t="s">
        <v>10865</v>
      </c>
      <c r="C7938" s="319" t="s">
        <v>9920</v>
      </c>
    </row>
    <row r="7939" spans="1:3" ht="14.25" customHeight="1" x14ac:dyDescent="0.25">
      <c r="A7939" s="319">
        <v>13055</v>
      </c>
      <c r="B7939" s="319" t="s">
        <v>7498</v>
      </c>
      <c r="C7939" s="319" t="s">
        <v>9092</v>
      </c>
    </row>
    <row r="7940" spans="1:3" ht="14.25" customHeight="1" x14ac:dyDescent="0.25">
      <c r="A7940" s="319">
        <v>13056</v>
      </c>
      <c r="B7940" s="319" t="s">
        <v>7499</v>
      </c>
      <c r="C7940" s="319" t="s">
        <v>9087</v>
      </c>
    </row>
    <row r="7941" spans="1:3" ht="14.25" customHeight="1" x14ac:dyDescent="0.25">
      <c r="A7941" s="319">
        <v>13057</v>
      </c>
      <c r="B7941" s="319" t="s">
        <v>6813</v>
      </c>
      <c r="C7941" s="319" t="s">
        <v>9090</v>
      </c>
    </row>
    <row r="7942" spans="1:3" ht="14.25" customHeight="1" x14ac:dyDescent="0.25">
      <c r="A7942" s="319">
        <v>13058</v>
      </c>
      <c r="B7942" s="319" t="s">
        <v>4024</v>
      </c>
      <c r="C7942" s="319" t="s">
        <v>9092</v>
      </c>
    </row>
    <row r="7943" spans="1:3" ht="14.25" customHeight="1" x14ac:dyDescent="0.25">
      <c r="A7943" s="319">
        <v>13059</v>
      </c>
      <c r="B7943" s="319" t="s">
        <v>7500</v>
      </c>
      <c r="C7943" s="319" t="s">
        <v>9090</v>
      </c>
    </row>
    <row r="7944" spans="1:3" ht="14.25" customHeight="1" x14ac:dyDescent="0.25">
      <c r="A7944" s="319">
        <v>13060</v>
      </c>
      <c r="B7944" s="319" t="s">
        <v>3357</v>
      </c>
      <c r="C7944" s="319" t="s">
        <v>9090</v>
      </c>
    </row>
    <row r="7945" spans="1:3" ht="14.25" customHeight="1" x14ac:dyDescent="0.25">
      <c r="A7945" s="319">
        <v>13061</v>
      </c>
      <c r="B7945" s="319" t="s">
        <v>6963</v>
      </c>
      <c r="C7945" s="319" t="s">
        <v>9081</v>
      </c>
    </row>
    <row r="7946" spans="1:3" ht="14.25" customHeight="1" x14ac:dyDescent="0.25">
      <c r="A7946" s="319">
        <v>13062</v>
      </c>
      <c r="B7946" s="319" t="s">
        <v>3505</v>
      </c>
      <c r="C7946" s="319" t="s">
        <v>9090</v>
      </c>
    </row>
    <row r="7947" spans="1:3" ht="14.25" customHeight="1" x14ac:dyDescent="0.25">
      <c r="A7947" s="319">
        <v>13063</v>
      </c>
      <c r="B7947" s="319" t="s">
        <v>5398</v>
      </c>
      <c r="C7947" s="319" t="s">
        <v>9920</v>
      </c>
    </row>
    <row r="7948" spans="1:3" ht="14.25" customHeight="1" x14ac:dyDescent="0.25">
      <c r="A7948" s="319">
        <v>13064</v>
      </c>
      <c r="B7948" s="319" t="s">
        <v>6710</v>
      </c>
      <c r="C7948" s="319" t="s">
        <v>9081</v>
      </c>
    </row>
    <row r="7949" spans="1:3" ht="14.25" customHeight="1" x14ac:dyDescent="0.25">
      <c r="A7949" s="319">
        <v>13065</v>
      </c>
      <c r="B7949" s="319" t="s">
        <v>7501</v>
      </c>
      <c r="C7949" s="319" t="s">
        <v>9087</v>
      </c>
    </row>
    <row r="7950" spans="1:3" ht="14.25" customHeight="1" x14ac:dyDescent="0.25">
      <c r="A7950" s="319">
        <v>13066</v>
      </c>
      <c r="B7950" s="319" t="s">
        <v>7502</v>
      </c>
      <c r="C7950" s="319" t="s">
        <v>9092</v>
      </c>
    </row>
    <row r="7951" spans="1:3" ht="14.25" customHeight="1" x14ac:dyDescent="0.25">
      <c r="A7951" s="319">
        <v>13067</v>
      </c>
      <c r="B7951" s="319" t="s">
        <v>7503</v>
      </c>
      <c r="C7951" s="319" t="s">
        <v>9091</v>
      </c>
    </row>
    <row r="7952" spans="1:3" ht="14.25" customHeight="1" x14ac:dyDescent="0.25">
      <c r="A7952" s="319">
        <v>13068</v>
      </c>
      <c r="B7952" s="319" t="s">
        <v>7504</v>
      </c>
      <c r="C7952" s="319" t="s">
        <v>9092</v>
      </c>
    </row>
    <row r="7953" spans="1:3" ht="14.25" customHeight="1" x14ac:dyDescent="0.25">
      <c r="A7953" s="319">
        <v>13069</v>
      </c>
      <c r="B7953" s="319" t="s">
        <v>10866</v>
      </c>
      <c r="C7953" s="319" t="s">
        <v>9920</v>
      </c>
    </row>
    <row r="7954" spans="1:3" ht="14.25" customHeight="1" x14ac:dyDescent="0.25">
      <c r="A7954" s="319">
        <v>13070</v>
      </c>
      <c r="B7954" s="319" t="s">
        <v>6825</v>
      </c>
      <c r="C7954" s="319" t="s">
        <v>9091</v>
      </c>
    </row>
    <row r="7955" spans="1:3" ht="14.25" customHeight="1" x14ac:dyDescent="0.25">
      <c r="A7955" s="319">
        <v>13071</v>
      </c>
      <c r="B7955" s="319" t="s">
        <v>9410</v>
      </c>
      <c r="C7955" s="319" t="s">
        <v>9087</v>
      </c>
    </row>
    <row r="7956" spans="1:3" ht="14.25" customHeight="1" x14ac:dyDescent="0.25">
      <c r="A7956" s="319">
        <v>13072</v>
      </c>
      <c r="B7956" s="319" t="s">
        <v>9586</v>
      </c>
      <c r="C7956" s="319" t="s">
        <v>9087</v>
      </c>
    </row>
    <row r="7957" spans="1:3" ht="14.25" customHeight="1" x14ac:dyDescent="0.25">
      <c r="A7957" s="319">
        <v>13073</v>
      </c>
      <c r="B7957" s="319" t="s">
        <v>10867</v>
      </c>
      <c r="C7957" s="319" t="s">
        <v>9920</v>
      </c>
    </row>
    <row r="7958" spans="1:3" ht="14.25" customHeight="1" x14ac:dyDescent="0.25">
      <c r="A7958" s="319">
        <v>13074</v>
      </c>
      <c r="B7958" s="319" t="s">
        <v>7505</v>
      </c>
      <c r="C7958" s="319" t="s">
        <v>9087</v>
      </c>
    </row>
    <row r="7959" spans="1:3" ht="14.25" customHeight="1" x14ac:dyDescent="0.25">
      <c r="A7959" s="319">
        <v>13075</v>
      </c>
      <c r="B7959" s="319" t="s">
        <v>6044</v>
      </c>
      <c r="C7959" s="319" t="s">
        <v>9104</v>
      </c>
    </row>
    <row r="7960" spans="1:3" ht="14.25" customHeight="1" x14ac:dyDescent="0.25">
      <c r="A7960" s="319">
        <v>13076</v>
      </c>
      <c r="B7960" s="319" t="s">
        <v>7506</v>
      </c>
      <c r="C7960" s="319" t="s">
        <v>9091</v>
      </c>
    </row>
    <row r="7961" spans="1:3" ht="14.25" customHeight="1" x14ac:dyDescent="0.25">
      <c r="A7961" s="319">
        <v>13077</v>
      </c>
      <c r="B7961" s="319" t="s">
        <v>860</v>
      </c>
      <c r="C7961" s="319" t="s">
        <v>9093</v>
      </c>
    </row>
    <row r="7962" spans="1:3" ht="14.25" customHeight="1" x14ac:dyDescent="0.25">
      <c r="A7962" s="319">
        <v>13078</v>
      </c>
      <c r="B7962" s="319" t="s">
        <v>7507</v>
      </c>
      <c r="C7962" s="319" t="s">
        <v>9091</v>
      </c>
    </row>
    <row r="7963" spans="1:3" ht="14.25" customHeight="1" x14ac:dyDescent="0.25">
      <c r="A7963" s="319">
        <v>13079</v>
      </c>
      <c r="B7963" s="319" t="s">
        <v>10868</v>
      </c>
      <c r="C7963" s="319" t="s">
        <v>9920</v>
      </c>
    </row>
    <row r="7964" spans="1:3" ht="14.25" customHeight="1" x14ac:dyDescent="0.25">
      <c r="A7964" s="319">
        <v>13080</v>
      </c>
      <c r="B7964" s="319" t="s">
        <v>10869</v>
      </c>
      <c r="C7964" s="319" t="s">
        <v>9920</v>
      </c>
    </row>
    <row r="7965" spans="1:3" ht="14.25" customHeight="1" x14ac:dyDescent="0.25">
      <c r="A7965" s="319">
        <v>13081</v>
      </c>
      <c r="B7965" s="319" t="s">
        <v>10870</v>
      </c>
      <c r="C7965" s="319" t="s">
        <v>9920</v>
      </c>
    </row>
    <row r="7966" spans="1:3" ht="14.25" customHeight="1" x14ac:dyDescent="0.25">
      <c r="A7966" s="319">
        <v>13082</v>
      </c>
      <c r="B7966" s="319" t="s">
        <v>10871</v>
      </c>
      <c r="C7966" s="319" t="s">
        <v>9920</v>
      </c>
    </row>
    <row r="7967" spans="1:3" ht="14.25" customHeight="1" x14ac:dyDescent="0.25">
      <c r="A7967" s="319">
        <v>13083</v>
      </c>
      <c r="B7967" s="319" t="s">
        <v>7508</v>
      </c>
      <c r="C7967" s="319" t="s">
        <v>9081</v>
      </c>
    </row>
    <row r="7968" spans="1:3" ht="14.25" customHeight="1" x14ac:dyDescent="0.25">
      <c r="A7968" s="319">
        <v>13084</v>
      </c>
      <c r="B7968" s="319" t="s">
        <v>7508</v>
      </c>
      <c r="C7968" s="319" t="s">
        <v>9092</v>
      </c>
    </row>
    <row r="7969" spans="1:3" ht="14.25" customHeight="1" x14ac:dyDescent="0.25">
      <c r="A7969" s="319">
        <v>13085</v>
      </c>
      <c r="B7969" s="319" t="s">
        <v>3408</v>
      </c>
      <c r="C7969" s="319" t="s">
        <v>9090</v>
      </c>
    </row>
    <row r="7970" spans="1:3" ht="14.25" customHeight="1" x14ac:dyDescent="0.25">
      <c r="A7970" s="319">
        <v>13086</v>
      </c>
      <c r="B7970" s="319" t="s">
        <v>10872</v>
      </c>
      <c r="C7970" s="319" t="s">
        <v>9920</v>
      </c>
    </row>
    <row r="7971" spans="1:3" ht="14.25" customHeight="1" x14ac:dyDescent="0.25">
      <c r="A7971" s="319">
        <v>13087</v>
      </c>
      <c r="B7971" s="319" t="s">
        <v>10873</v>
      </c>
      <c r="C7971" s="319" t="s">
        <v>9920</v>
      </c>
    </row>
    <row r="7972" spans="1:3" ht="14.25" customHeight="1" x14ac:dyDescent="0.25">
      <c r="A7972" s="319">
        <v>13088</v>
      </c>
      <c r="B7972" s="319" t="s">
        <v>7509</v>
      </c>
      <c r="C7972" s="319" t="s">
        <v>9081</v>
      </c>
    </row>
    <row r="7973" spans="1:3" ht="14.25" customHeight="1" x14ac:dyDescent="0.25">
      <c r="A7973" s="319">
        <v>13089</v>
      </c>
      <c r="B7973" s="319" t="s">
        <v>10874</v>
      </c>
      <c r="C7973" s="319" t="s">
        <v>9920</v>
      </c>
    </row>
    <row r="7974" spans="1:3" ht="14.25" customHeight="1" x14ac:dyDescent="0.25">
      <c r="A7974" s="319">
        <v>13090</v>
      </c>
      <c r="B7974" s="319" t="s">
        <v>10875</v>
      </c>
      <c r="C7974" s="319" t="s">
        <v>9920</v>
      </c>
    </row>
    <row r="7975" spans="1:3" ht="14.25" customHeight="1" x14ac:dyDescent="0.25">
      <c r="A7975" s="319">
        <v>13091</v>
      </c>
      <c r="B7975" s="319" t="s">
        <v>7510</v>
      </c>
      <c r="C7975" s="319" t="s">
        <v>9087</v>
      </c>
    </row>
    <row r="7976" spans="1:3" ht="14.25" customHeight="1" x14ac:dyDescent="0.25">
      <c r="A7976" s="319">
        <v>13092</v>
      </c>
      <c r="B7976" s="319" t="s">
        <v>7511</v>
      </c>
      <c r="C7976" s="319" t="s">
        <v>9092</v>
      </c>
    </row>
    <row r="7977" spans="1:3" ht="14.25" customHeight="1" x14ac:dyDescent="0.25">
      <c r="A7977" s="319">
        <v>13093</v>
      </c>
      <c r="B7977" s="319" t="s">
        <v>7512</v>
      </c>
      <c r="C7977" s="319" t="s">
        <v>9092</v>
      </c>
    </row>
    <row r="7978" spans="1:3" ht="14.25" customHeight="1" x14ac:dyDescent="0.25">
      <c r="A7978" s="319">
        <v>13094</v>
      </c>
      <c r="B7978" s="319" t="s">
        <v>10876</v>
      </c>
      <c r="C7978" s="319" t="s">
        <v>9920</v>
      </c>
    </row>
    <row r="7979" spans="1:3" ht="14.25" customHeight="1" x14ac:dyDescent="0.25">
      <c r="A7979" s="319">
        <v>13095</v>
      </c>
      <c r="B7979" s="319" t="s">
        <v>4139</v>
      </c>
      <c r="C7979" s="319" t="s">
        <v>9105</v>
      </c>
    </row>
    <row r="7980" spans="1:3" ht="14.25" customHeight="1" x14ac:dyDescent="0.25">
      <c r="A7980" s="319">
        <v>13096</v>
      </c>
      <c r="B7980" s="319" t="s">
        <v>7513</v>
      </c>
      <c r="C7980" s="319" t="s">
        <v>9920</v>
      </c>
    </row>
    <row r="7981" spans="1:3" ht="14.25" customHeight="1" x14ac:dyDescent="0.25">
      <c r="A7981" s="319">
        <v>13097</v>
      </c>
      <c r="B7981" s="319" t="s">
        <v>7514</v>
      </c>
      <c r="C7981" s="319" t="s">
        <v>9092</v>
      </c>
    </row>
    <row r="7982" spans="1:3" ht="14.25" customHeight="1" x14ac:dyDescent="0.25">
      <c r="A7982" s="319">
        <v>13098</v>
      </c>
      <c r="B7982" s="319" t="s">
        <v>10877</v>
      </c>
      <c r="C7982" s="319" t="s">
        <v>9920</v>
      </c>
    </row>
    <row r="7983" spans="1:3" ht="14.25" customHeight="1" x14ac:dyDescent="0.25">
      <c r="A7983" s="319">
        <v>13099</v>
      </c>
      <c r="B7983" s="319" t="s">
        <v>7515</v>
      </c>
      <c r="C7983" s="319" t="s">
        <v>9092</v>
      </c>
    </row>
    <row r="7984" spans="1:3" ht="14.25" customHeight="1" x14ac:dyDescent="0.25">
      <c r="A7984" s="319">
        <v>13101</v>
      </c>
      <c r="B7984" s="319" t="s">
        <v>2311</v>
      </c>
      <c r="C7984" s="319" t="s">
        <v>9082</v>
      </c>
    </row>
    <row r="7985" spans="1:3" ht="14.25" customHeight="1" x14ac:dyDescent="0.25">
      <c r="A7985" s="319">
        <v>13102</v>
      </c>
      <c r="B7985" s="319" t="s">
        <v>7516</v>
      </c>
      <c r="C7985" s="319" t="s">
        <v>9092</v>
      </c>
    </row>
    <row r="7986" spans="1:3" ht="14.25" customHeight="1" x14ac:dyDescent="0.25">
      <c r="A7986" s="319">
        <v>13103</v>
      </c>
      <c r="B7986" s="319" t="s">
        <v>7517</v>
      </c>
      <c r="C7986" s="319" t="s">
        <v>9091</v>
      </c>
    </row>
    <row r="7987" spans="1:3" ht="14.25" customHeight="1" x14ac:dyDescent="0.25">
      <c r="A7987" s="319">
        <v>13104</v>
      </c>
      <c r="B7987" s="319" t="s">
        <v>7518</v>
      </c>
      <c r="C7987" s="319" t="s">
        <v>9092</v>
      </c>
    </row>
    <row r="7988" spans="1:3" ht="14.25" customHeight="1" x14ac:dyDescent="0.25">
      <c r="A7988" s="319">
        <v>13105</v>
      </c>
      <c r="B7988" s="319" t="s">
        <v>10878</v>
      </c>
      <c r="C7988" s="319" t="s">
        <v>9920</v>
      </c>
    </row>
    <row r="7989" spans="1:3" ht="14.25" customHeight="1" x14ac:dyDescent="0.25">
      <c r="A7989" s="319">
        <v>13106</v>
      </c>
      <c r="B7989" s="319" t="s">
        <v>7519</v>
      </c>
      <c r="C7989" s="319" t="s">
        <v>9092</v>
      </c>
    </row>
    <row r="7990" spans="1:3" ht="14.25" customHeight="1" x14ac:dyDescent="0.25">
      <c r="A7990" s="319">
        <v>13107</v>
      </c>
      <c r="B7990" s="319" t="s">
        <v>7520</v>
      </c>
      <c r="C7990" s="319" t="s">
        <v>9092</v>
      </c>
    </row>
    <row r="7991" spans="1:3" ht="14.25" customHeight="1" x14ac:dyDescent="0.25">
      <c r="A7991" s="319">
        <v>13108</v>
      </c>
      <c r="B7991" s="319" t="s">
        <v>7521</v>
      </c>
      <c r="C7991" s="319" t="s">
        <v>9092</v>
      </c>
    </row>
    <row r="7992" spans="1:3" ht="14.25" customHeight="1" x14ac:dyDescent="0.25">
      <c r="A7992" s="319">
        <v>13109</v>
      </c>
      <c r="B7992" s="319" t="s">
        <v>10879</v>
      </c>
      <c r="C7992" s="319" t="s">
        <v>9920</v>
      </c>
    </row>
    <row r="7993" spans="1:3" ht="14.25" customHeight="1" x14ac:dyDescent="0.25">
      <c r="A7993" s="319">
        <v>13110</v>
      </c>
      <c r="B7993" s="319" t="s">
        <v>10880</v>
      </c>
      <c r="C7993" s="319" t="s">
        <v>9920</v>
      </c>
    </row>
    <row r="7994" spans="1:3" ht="14.25" customHeight="1" x14ac:dyDescent="0.25">
      <c r="A7994" s="319">
        <v>13111</v>
      </c>
      <c r="B7994" s="319" t="s">
        <v>7522</v>
      </c>
      <c r="C7994" s="319" t="s">
        <v>9090</v>
      </c>
    </row>
    <row r="7995" spans="1:3" ht="14.25" customHeight="1" x14ac:dyDescent="0.25">
      <c r="A7995" s="319">
        <v>13112</v>
      </c>
      <c r="B7995" s="319" t="s">
        <v>10881</v>
      </c>
      <c r="C7995" s="319" t="s">
        <v>9920</v>
      </c>
    </row>
    <row r="7996" spans="1:3" ht="14.25" customHeight="1" x14ac:dyDescent="0.25">
      <c r="A7996" s="319">
        <v>13113</v>
      </c>
      <c r="B7996" s="319" t="s">
        <v>4705</v>
      </c>
      <c r="C7996" s="319" t="s">
        <v>9920</v>
      </c>
    </row>
    <row r="7997" spans="1:3" ht="14.25" customHeight="1" x14ac:dyDescent="0.25">
      <c r="A7997" s="319">
        <v>13114</v>
      </c>
      <c r="B7997" s="319" t="s">
        <v>10882</v>
      </c>
      <c r="C7997" s="319" t="s">
        <v>9920</v>
      </c>
    </row>
    <row r="7998" spans="1:3" ht="14.25" customHeight="1" x14ac:dyDescent="0.25">
      <c r="A7998" s="319">
        <v>13115</v>
      </c>
      <c r="B7998" s="319" t="s">
        <v>7523</v>
      </c>
      <c r="C7998" s="319" t="s">
        <v>9091</v>
      </c>
    </row>
    <row r="7999" spans="1:3" ht="14.25" customHeight="1" x14ac:dyDescent="0.25">
      <c r="A7999" s="319">
        <v>13116</v>
      </c>
      <c r="B7999" s="319" t="s">
        <v>6813</v>
      </c>
      <c r="C7999" s="319" t="s">
        <v>9090</v>
      </c>
    </row>
    <row r="8000" spans="1:3" ht="14.25" customHeight="1" x14ac:dyDescent="0.25">
      <c r="A8000" s="319">
        <v>13117</v>
      </c>
      <c r="B8000" s="319" t="s">
        <v>7524</v>
      </c>
      <c r="C8000" s="319" t="s">
        <v>9092</v>
      </c>
    </row>
    <row r="8001" spans="1:3" ht="14.25" customHeight="1" x14ac:dyDescent="0.25">
      <c r="A8001" s="319">
        <v>13118</v>
      </c>
      <c r="B8001" s="319" t="s">
        <v>10883</v>
      </c>
      <c r="C8001" s="319" t="s">
        <v>9920</v>
      </c>
    </row>
    <row r="8002" spans="1:3" ht="14.25" customHeight="1" x14ac:dyDescent="0.25">
      <c r="A8002" s="319">
        <v>13119</v>
      </c>
      <c r="B8002" s="319" t="s">
        <v>4647</v>
      </c>
      <c r="C8002" s="319" t="s">
        <v>9920</v>
      </c>
    </row>
    <row r="8003" spans="1:3" ht="14.25" customHeight="1" x14ac:dyDescent="0.25">
      <c r="A8003" s="319">
        <v>13120</v>
      </c>
      <c r="B8003" s="319" t="s">
        <v>10884</v>
      </c>
      <c r="C8003" s="319" t="s">
        <v>9920</v>
      </c>
    </row>
    <row r="8004" spans="1:3" ht="14.25" customHeight="1" x14ac:dyDescent="0.25">
      <c r="A8004" s="319">
        <v>13121</v>
      </c>
      <c r="B8004" s="319" t="s">
        <v>7525</v>
      </c>
      <c r="C8004" s="319" t="s">
        <v>9090</v>
      </c>
    </row>
    <row r="8005" spans="1:3" ht="14.25" customHeight="1" x14ac:dyDescent="0.25">
      <c r="A8005" s="319">
        <v>13123</v>
      </c>
      <c r="B8005" s="319" t="s">
        <v>10885</v>
      </c>
      <c r="C8005" s="319" t="s">
        <v>9920</v>
      </c>
    </row>
    <row r="8006" spans="1:3" ht="14.25" customHeight="1" x14ac:dyDescent="0.25">
      <c r="A8006" s="319">
        <v>13124</v>
      </c>
      <c r="B8006" s="319" t="s">
        <v>3367</v>
      </c>
      <c r="C8006" s="319" t="s">
        <v>9091</v>
      </c>
    </row>
    <row r="8007" spans="1:3" ht="14.25" customHeight="1" x14ac:dyDescent="0.25">
      <c r="A8007" s="319">
        <v>13125</v>
      </c>
      <c r="B8007" s="319" t="s">
        <v>10886</v>
      </c>
      <c r="C8007" s="319" t="s">
        <v>9920</v>
      </c>
    </row>
    <row r="8008" spans="1:3" ht="14.25" customHeight="1" x14ac:dyDescent="0.25">
      <c r="A8008" s="319">
        <v>13126</v>
      </c>
      <c r="B8008" s="319" t="s">
        <v>7526</v>
      </c>
      <c r="C8008" s="319" t="s">
        <v>9090</v>
      </c>
    </row>
    <row r="8009" spans="1:3" ht="14.25" customHeight="1" x14ac:dyDescent="0.25">
      <c r="A8009" s="319">
        <v>13127</v>
      </c>
      <c r="B8009" s="319" t="s">
        <v>863</v>
      </c>
      <c r="C8009" s="319" t="s">
        <v>9093</v>
      </c>
    </row>
    <row r="8010" spans="1:3" ht="14.25" customHeight="1" x14ac:dyDescent="0.25">
      <c r="A8010" s="319">
        <v>13128</v>
      </c>
      <c r="B8010" s="319" t="s">
        <v>7527</v>
      </c>
      <c r="C8010" s="319" t="s">
        <v>9081</v>
      </c>
    </row>
    <row r="8011" spans="1:3" ht="14.25" customHeight="1" x14ac:dyDescent="0.25">
      <c r="A8011" s="319">
        <v>13129</v>
      </c>
      <c r="B8011" s="319" t="s">
        <v>10887</v>
      </c>
      <c r="C8011" s="319" t="s">
        <v>9920</v>
      </c>
    </row>
    <row r="8012" spans="1:3" ht="14.25" customHeight="1" x14ac:dyDescent="0.25">
      <c r="A8012" s="319">
        <v>13130</v>
      </c>
      <c r="B8012" s="319" t="s">
        <v>7528</v>
      </c>
      <c r="C8012" s="319" t="s">
        <v>9090</v>
      </c>
    </row>
    <row r="8013" spans="1:3" ht="14.25" customHeight="1" x14ac:dyDescent="0.25">
      <c r="A8013" s="319">
        <v>13131</v>
      </c>
      <c r="B8013" s="319" t="s">
        <v>3855</v>
      </c>
      <c r="C8013" s="319" t="s">
        <v>9087</v>
      </c>
    </row>
    <row r="8014" spans="1:3" ht="14.25" customHeight="1" x14ac:dyDescent="0.25">
      <c r="A8014" s="319">
        <v>13132</v>
      </c>
      <c r="B8014" s="319" t="s">
        <v>6794</v>
      </c>
      <c r="C8014" s="319" t="s">
        <v>9920</v>
      </c>
    </row>
    <row r="8015" spans="1:3" ht="14.25" customHeight="1" x14ac:dyDescent="0.25">
      <c r="A8015" s="319">
        <v>13133</v>
      </c>
      <c r="B8015" s="319" t="s">
        <v>10888</v>
      </c>
      <c r="C8015" s="319" t="s">
        <v>9920</v>
      </c>
    </row>
    <row r="8016" spans="1:3" ht="14.25" customHeight="1" x14ac:dyDescent="0.25">
      <c r="A8016" s="319">
        <v>13134</v>
      </c>
      <c r="B8016" s="319" t="s">
        <v>5511</v>
      </c>
      <c r="C8016" s="319" t="s">
        <v>9091</v>
      </c>
    </row>
    <row r="8017" spans="1:3" ht="14.25" customHeight="1" x14ac:dyDescent="0.25">
      <c r="A8017" s="319">
        <v>13135</v>
      </c>
      <c r="B8017" s="319" t="s">
        <v>7529</v>
      </c>
      <c r="C8017" s="319" t="s">
        <v>9090</v>
      </c>
    </row>
    <row r="8018" spans="1:3" ht="14.25" customHeight="1" x14ac:dyDescent="0.25">
      <c r="A8018" s="319">
        <v>13136</v>
      </c>
      <c r="B8018" s="319" t="s">
        <v>7530</v>
      </c>
      <c r="C8018" s="319" t="s">
        <v>9091</v>
      </c>
    </row>
    <row r="8019" spans="1:3" ht="14.25" customHeight="1" x14ac:dyDescent="0.25">
      <c r="A8019" s="319">
        <v>13137</v>
      </c>
      <c r="B8019" s="319" t="s">
        <v>10477</v>
      </c>
      <c r="C8019" s="319" t="s">
        <v>9920</v>
      </c>
    </row>
    <row r="8020" spans="1:3" ht="14.25" customHeight="1" x14ac:dyDescent="0.25">
      <c r="A8020" s="319">
        <v>13138</v>
      </c>
      <c r="B8020" s="319" t="s">
        <v>10889</v>
      </c>
      <c r="C8020" s="319" t="s">
        <v>9920</v>
      </c>
    </row>
    <row r="8021" spans="1:3" ht="14.25" customHeight="1" x14ac:dyDescent="0.25">
      <c r="A8021" s="319">
        <v>13139</v>
      </c>
      <c r="B8021" s="319" t="s">
        <v>7531</v>
      </c>
      <c r="C8021" s="319" t="s">
        <v>9092</v>
      </c>
    </row>
    <row r="8022" spans="1:3" ht="14.25" customHeight="1" x14ac:dyDescent="0.25">
      <c r="A8022" s="319">
        <v>13140</v>
      </c>
      <c r="B8022" s="319" t="s">
        <v>7532</v>
      </c>
      <c r="C8022" s="319" t="s">
        <v>9920</v>
      </c>
    </row>
    <row r="8023" spans="1:3" ht="14.25" customHeight="1" x14ac:dyDescent="0.25">
      <c r="A8023" s="319">
        <v>13141</v>
      </c>
      <c r="B8023" s="319" t="s">
        <v>10890</v>
      </c>
      <c r="C8023" s="319" t="s">
        <v>9920</v>
      </c>
    </row>
    <row r="8024" spans="1:3" ht="14.25" customHeight="1" x14ac:dyDescent="0.25">
      <c r="A8024" s="319">
        <v>13142</v>
      </c>
      <c r="B8024" s="319" t="s">
        <v>4436</v>
      </c>
      <c r="C8024" s="319" t="s">
        <v>9920</v>
      </c>
    </row>
    <row r="8025" spans="1:3" ht="14.25" customHeight="1" x14ac:dyDescent="0.25">
      <c r="A8025" s="319">
        <v>13143</v>
      </c>
      <c r="B8025" s="319" t="s">
        <v>7533</v>
      </c>
      <c r="C8025" s="319" t="s">
        <v>9087</v>
      </c>
    </row>
    <row r="8026" spans="1:3" ht="14.25" customHeight="1" x14ac:dyDescent="0.25">
      <c r="A8026" s="319">
        <v>13144</v>
      </c>
      <c r="B8026" s="319" t="s">
        <v>7534</v>
      </c>
      <c r="C8026" s="319" t="s">
        <v>9091</v>
      </c>
    </row>
    <row r="8027" spans="1:3" ht="14.25" customHeight="1" x14ac:dyDescent="0.25">
      <c r="A8027" s="319">
        <v>13145</v>
      </c>
      <c r="B8027" s="319" t="s">
        <v>10891</v>
      </c>
      <c r="C8027" s="319" t="s">
        <v>9920</v>
      </c>
    </row>
    <row r="8028" spans="1:3" ht="14.25" customHeight="1" x14ac:dyDescent="0.25">
      <c r="A8028" s="319">
        <v>13146</v>
      </c>
      <c r="B8028" s="319" t="s">
        <v>5933</v>
      </c>
      <c r="C8028" s="319" t="s">
        <v>9920</v>
      </c>
    </row>
    <row r="8029" spans="1:3" ht="14.25" customHeight="1" x14ac:dyDescent="0.25">
      <c r="A8029" s="319">
        <v>13147</v>
      </c>
      <c r="B8029" s="319" t="s">
        <v>7535</v>
      </c>
      <c r="C8029" s="319" t="s">
        <v>9092</v>
      </c>
    </row>
    <row r="8030" spans="1:3" ht="14.25" customHeight="1" x14ac:dyDescent="0.25">
      <c r="A8030" s="319">
        <v>13148</v>
      </c>
      <c r="B8030" s="319" t="s">
        <v>7536</v>
      </c>
      <c r="C8030" s="319" t="s">
        <v>9087</v>
      </c>
    </row>
    <row r="8031" spans="1:3" ht="14.25" customHeight="1" x14ac:dyDescent="0.25">
      <c r="A8031" s="319">
        <v>13149</v>
      </c>
      <c r="B8031" s="319" t="s">
        <v>7537</v>
      </c>
      <c r="C8031" s="319" t="s">
        <v>9092</v>
      </c>
    </row>
    <row r="8032" spans="1:3" ht="14.25" customHeight="1" x14ac:dyDescent="0.25">
      <c r="A8032" s="319">
        <v>13150</v>
      </c>
      <c r="B8032" s="319" t="s">
        <v>6559</v>
      </c>
      <c r="C8032" s="319" t="s">
        <v>9090</v>
      </c>
    </row>
    <row r="8033" spans="1:3" ht="14.25" customHeight="1" x14ac:dyDescent="0.25">
      <c r="A8033" s="319">
        <v>13151</v>
      </c>
      <c r="B8033" s="319" t="s">
        <v>7538</v>
      </c>
      <c r="C8033" s="319" t="s">
        <v>9091</v>
      </c>
    </row>
    <row r="8034" spans="1:3" ht="14.25" customHeight="1" x14ac:dyDescent="0.25">
      <c r="A8034" s="319">
        <v>13152</v>
      </c>
      <c r="B8034" s="319" t="s">
        <v>5844</v>
      </c>
      <c r="C8034" s="319" t="s">
        <v>9081</v>
      </c>
    </row>
    <row r="8035" spans="1:3" ht="14.25" customHeight="1" x14ac:dyDescent="0.25">
      <c r="A8035" s="319">
        <v>13153</v>
      </c>
      <c r="B8035" s="319" t="s">
        <v>3524</v>
      </c>
      <c r="C8035" s="319" t="s">
        <v>9091</v>
      </c>
    </row>
    <row r="8036" spans="1:3" ht="14.25" customHeight="1" x14ac:dyDescent="0.25">
      <c r="A8036" s="319">
        <v>13154</v>
      </c>
      <c r="B8036" s="319" t="s">
        <v>7539</v>
      </c>
      <c r="C8036" s="319" t="s">
        <v>9091</v>
      </c>
    </row>
    <row r="8037" spans="1:3" ht="14.25" customHeight="1" x14ac:dyDescent="0.25">
      <c r="A8037" s="319">
        <v>13155</v>
      </c>
      <c r="B8037" s="319" t="s">
        <v>10892</v>
      </c>
      <c r="C8037" s="319" t="s">
        <v>9920</v>
      </c>
    </row>
    <row r="8038" spans="1:3" ht="14.25" customHeight="1" x14ac:dyDescent="0.25">
      <c r="A8038" s="319">
        <v>13156</v>
      </c>
      <c r="B8038" s="319" t="s">
        <v>10893</v>
      </c>
      <c r="C8038" s="319" t="s">
        <v>9920</v>
      </c>
    </row>
    <row r="8039" spans="1:3" ht="14.25" customHeight="1" x14ac:dyDescent="0.25">
      <c r="A8039" s="319">
        <v>13157</v>
      </c>
      <c r="B8039" s="319" t="s">
        <v>7513</v>
      </c>
      <c r="C8039" s="319" t="s">
        <v>9920</v>
      </c>
    </row>
    <row r="8040" spans="1:3" ht="14.25" customHeight="1" x14ac:dyDescent="0.25">
      <c r="A8040" s="319">
        <v>13158</v>
      </c>
      <c r="B8040" s="319" t="s">
        <v>5849</v>
      </c>
      <c r="C8040" s="319" t="s">
        <v>9920</v>
      </c>
    </row>
    <row r="8041" spans="1:3" ht="14.25" customHeight="1" x14ac:dyDescent="0.25">
      <c r="A8041" s="319">
        <v>13159</v>
      </c>
      <c r="B8041" s="319" t="s">
        <v>9780</v>
      </c>
      <c r="C8041" s="319" t="s">
        <v>9920</v>
      </c>
    </row>
    <row r="8042" spans="1:3" ht="14.25" customHeight="1" x14ac:dyDescent="0.25">
      <c r="A8042" s="319">
        <v>13160</v>
      </c>
      <c r="B8042" s="319" t="s">
        <v>7540</v>
      </c>
      <c r="C8042" s="319" t="s">
        <v>9091</v>
      </c>
    </row>
    <row r="8043" spans="1:3" ht="14.25" customHeight="1" x14ac:dyDescent="0.25">
      <c r="A8043" s="319">
        <v>13161</v>
      </c>
      <c r="B8043" s="319" t="s">
        <v>10894</v>
      </c>
      <c r="C8043" s="319" t="s">
        <v>9920</v>
      </c>
    </row>
    <row r="8044" spans="1:3" ht="14.25" customHeight="1" x14ac:dyDescent="0.25">
      <c r="A8044" s="319">
        <v>13162</v>
      </c>
      <c r="B8044" s="319" t="s">
        <v>4811</v>
      </c>
      <c r="C8044" s="319" t="s">
        <v>9920</v>
      </c>
    </row>
    <row r="8045" spans="1:3" ht="14.25" customHeight="1" x14ac:dyDescent="0.25">
      <c r="A8045" s="319">
        <v>13163</v>
      </c>
      <c r="B8045" s="319" t="s">
        <v>10895</v>
      </c>
      <c r="C8045" s="319" t="s">
        <v>9920</v>
      </c>
    </row>
    <row r="8046" spans="1:3" ht="14.25" customHeight="1" x14ac:dyDescent="0.25">
      <c r="A8046" s="319">
        <v>13164</v>
      </c>
      <c r="B8046" s="319" t="s">
        <v>7541</v>
      </c>
      <c r="C8046" s="319" t="s">
        <v>9091</v>
      </c>
    </row>
    <row r="8047" spans="1:3" ht="14.25" customHeight="1" x14ac:dyDescent="0.25">
      <c r="A8047" s="319">
        <v>13165</v>
      </c>
      <c r="B8047" s="319" t="s">
        <v>7542</v>
      </c>
      <c r="C8047" s="319" t="s">
        <v>9092</v>
      </c>
    </row>
    <row r="8048" spans="1:3" ht="14.25" customHeight="1" x14ac:dyDescent="0.25">
      <c r="A8048" s="319">
        <v>13166</v>
      </c>
      <c r="B8048" s="319" t="s">
        <v>7543</v>
      </c>
      <c r="C8048" s="319" t="s">
        <v>9092</v>
      </c>
    </row>
    <row r="8049" spans="1:3" ht="14.25" customHeight="1" x14ac:dyDescent="0.25">
      <c r="A8049" s="319">
        <v>13167</v>
      </c>
      <c r="B8049" s="319" t="s">
        <v>5102</v>
      </c>
      <c r="C8049" s="319" t="s">
        <v>9920</v>
      </c>
    </row>
    <row r="8050" spans="1:3" ht="14.25" customHeight="1" x14ac:dyDescent="0.25">
      <c r="A8050" s="319">
        <v>13168</v>
      </c>
      <c r="B8050" s="319" t="s">
        <v>7544</v>
      </c>
      <c r="C8050" s="319" t="s">
        <v>9081</v>
      </c>
    </row>
    <row r="8051" spans="1:3" ht="14.25" customHeight="1" x14ac:dyDescent="0.25">
      <c r="A8051" s="319">
        <v>13169</v>
      </c>
      <c r="B8051" s="319" t="s">
        <v>2317</v>
      </c>
      <c r="C8051" s="319" t="s">
        <v>9081</v>
      </c>
    </row>
    <row r="8052" spans="1:3" ht="14.25" customHeight="1" x14ac:dyDescent="0.25">
      <c r="A8052" s="319">
        <v>13170</v>
      </c>
      <c r="B8052" s="319" t="s">
        <v>7545</v>
      </c>
      <c r="C8052" s="319" t="s">
        <v>9092</v>
      </c>
    </row>
    <row r="8053" spans="1:3" ht="14.25" customHeight="1" x14ac:dyDescent="0.25">
      <c r="A8053" s="319">
        <v>13171</v>
      </c>
      <c r="B8053" s="319" t="s">
        <v>10896</v>
      </c>
      <c r="C8053" s="319" t="s">
        <v>9920</v>
      </c>
    </row>
    <row r="8054" spans="1:3" ht="14.25" customHeight="1" x14ac:dyDescent="0.25">
      <c r="A8054" s="319">
        <v>13172</v>
      </c>
      <c r="B8054" s="319" t="s">
        <v>7546</v>
      </c>
      <c r="C8054" s="319" t="s">
        <v>9092</v>
      </c>
    </row>
    <row r="8055" spans="1:3" ht="14.25" customHeight="1" x14ac:dyDescent="0.25">
      <c r="A8055" s="319">
        <v>13173</v>
      </c>
      <c r="B8055" s="319" t="s">
        <v>7547</v>
      </c>
      <c r="C8055" s="319" t="s">
        <v>9092</v>
      </c>
    </row>
    <row r="8056" spans="1:3" ht="14.25" customHeight="1" x14ac:dyDescent="0.25">
      <c r="A8056" s="319">
        <v>13174</v>
      </c>
      <c r="B8056" s="319" t="s">
        <v>7548</v>
      </c>
      <c r="C8056" s="319" t="s">
        <v>9092</v>
      </c>
    </row>
    <row r="8057" spans="1:3" ht="14.25" customHeight="1" x14ac:dyDescent="0.25">
      <c r="A8057" s="319">
        <v>13175</v>
      </c>
      <c r="B8057" s="319" t="s">
        <v>3357</v>
      </c>
      <c r="C8057" s="319" t="s">
        <v>9092</v>
      </c>
    </row>
    <row r="8058" spans="1:3" ht="14.25" customHeight="1" x14ac:dyDescent="0.25">
      <c r="A8058" s="319">
        <v>13176</v>
      </c>
      <c r="B8058" s="319" t="s">
        <v>7549</v>
      </c>
      <c r="C8058" s="319" t="s">
        <v>9081</v>
      </c>
    </row>
    <row r="8059" spans="1:3" ht="14.25" customHeight="1" x14ac:dyDescent="0.25">
      <c r="A8059" s="319">
        <v>13177</v>
      </c>
      <c r="B8059" s="319" t="s">
        <v>7550</v>
      </c>
      <c r="C8059" s="319" t="s">
        <v>9090</v>
      </c>
    </row>
    <row r="8060" spans="1:3" ht="14.25" customHeight="1" x14ac:dyDescent="0.25">
      <c r="A8060" s="319">
        <v>13178</v>
      </c>
      <c r="B8060" s="319" t="s">
        <v>10897</v>
      </c>
      <c r="C8060" s="319" t="s">
        <v>9920</v>
      </c>
    </row>
    <row r="8061" spans="1:3" ht="14.25" customHeight="1" x14ac:dyDescent="0.25">
      <c r="A8061" s="319">
        <v>13179</v>
      </c>
      <c r="B8061" s="319" t="s">
        <v>5251</v>
      </c>
      <c r="C8061" s="319" t="s">
        <v>9092</v>
      </c>
    </row>
    <row r="8062" spans="1:3" ht="14.25" customHeight="1" x14ac:dyDescent="0.25">
      <c r="A8062" s="319">
        <v>13180</v>
      </c>
      <c r="B8062" s="319" t="s">
        <v>10898</v>
      </c>
      <c r="C8062" s="319" t="s">
        <v>9920</v>
      </c>
    </row>
    <row r="8063" spans="1:3" ht="14.25" customHeight="1" x14ac:dyDescent="0.25">
      <c r="A8063" s="319">
        <v>13181</v>
      </c>
      <c r="B8063" s="319" t="s">
        <v>7551</v>
      </c>
      <c r="C8063" s="319" t="s">
        <v>9092</v>
      </c>
    </row>
    <row r="8064" spans="1:3" ht="14.25" customHeight="1" x14ac:dyDescent="0.25">
      <c r="A8064" s="319">
        <v>13182</v>
      </c>
      <c r="B8064" s="319" t="s">
        <v>10899</v>
      </c>
      <c r="C8064" s="319" t="s">
        <v>9920</v>
      </c>
    </row>
    <row r="8065" spans="1:3" ht="14.25" customHeight="1" x14ac:dyDescent="0.25">
      <c r="A8065" s="319">
        <v>13183</v>
      </c>
      <c r="B8065" s="319" t="s">
        <v>10900</v>
      </c>
      <c r="C8065" s="319" t="s">
        <v>9920</v>
      </c>
    </row>
    <row r="8066" spans="1:3" ht="14.25" customHeight="1" x14ac:dyDescent="0.25">
      <c r="A8066" s="319">
        <v>13184</v>
      </c>
      <c r="B8066" s="319" t="s">
        <v>7552</v>
      </c>
      <c r="C8066" s="319" t="s">
        <v>9090</v>
      </c>
    </row>
    <row r="8067" spans="1:3" ht="14.25" customHeight="1" x14ac:dyDescent="0.25">
      <c r="A8067" s="319">
        <v>13185</v>
      </c>
      <c r="B8067" s="319" t="s">
        <v>7553</v>
      </c>
      <c r="C8067" s="319" t="s">
        <v>9090</v>
      </c>
    </row>
    <row r="8068" spans="1:3" ht="14.25" customHeight="1" x14ac:dyDescent="0.25">
      <c r="A8068" s="319">
        <v>13186</v>
      </c>
      <c r="B8068" s="319" t="s">
        <v>10901</v>
      </c>
      <c r="C8068" s="319" t="s">
        <v>9920</v>
      </c>
    </row>
    <row r="8069" spans="1:3" ht="14.25" customHeight="1" x14ac:dyDescent="0.25">
      <c r="A8069" s="319">
        <v>13187</v>
      </c>
      <c r="B8069" s="319" t="s">
        <v>7554</v>
      </c>
      <c r="C8069" s="319" t="s">
        <v>9090</v>
      </c>
    </row>
    <row r="8070" spans="1:3" ht="14.25" customHeight="1" x14ac:dyDescent="0.25">
      <c r="A8070" s="319">
        <v>13188</v>
      </c>
      <c r="B8070" s="319" t="s">
        <v>7555</v>
      </c>
      <c r="C8070" s="319" t="s">
        <v>9081</v>
      </c>
    </row>
    <row r="8071" spans="1:3" ht="14.25" customHeight="1" x14ac:dyDescent="0.25">
      <c r="A8071" s="319">
        <v>13189</v>
      </c>
      <c r="B8071" s="319" t="s">
        <v>7556</v>
      </c>
      <c r="C8071" s="319" t="s">
        <v>9091</v>
      </c>
    </row>
    <row r="8072" spans="1:3" ht="14.25" customHeight="1" x14ac:dyDescent="0.25">
      <c r="A8072" s="319">
        <v>13190</v>
      </c>
      <c r="B8072" s="319" t="s">
        <v>10902</v>
      </c>
      <c r="C8072" s="319" t="s">
        <v>9920</v>
      </c>
    </row>
    <row r="8073" spans="1:3" ht="14.25" customHeight="1" x14ac:dyDescent="0.25">
      <c r="A8073" s="319">
        <v>13191</v>
      </c>
      <c r="B8073" s="319" t="s">
        <v>7557</v>
      </c>
      <c r="C8073" s="319" t="s">
        <v>9090</v>
      </c>
    </row>
    <row r="8074" spans="1:3" ht="14.25" customHeight="1" x14ac:dyDescent="0.25">
      <c r="A8074" s="319">
        <v>13192</v>
      </c>
      <c r="B8074" s="319" t="s">
        <v>7558</v>
      </c>
      <c r="C8074" s="319" t="s">
        <v>9092</v>
      </c>
    </row>
    <row r="8075" spans="1:3" ht="14.25" customHeight="1" x14ac:dyDescent="0.25">
      <c r="A8075" s="319">
        <v>13193</v>
      </c>
      <c r="B8075" s="319" t="s">
        <v>7559</v>
      </c>
      <c r="C8075" s="319" t="s">
        <v>9090</v>
      </c>
    </row>
    <row r="8076" spans="1:3" ht="14.25" customHeight="1" x14ac:dyDescent="0.25">
      <c r="A8076" s="319">
        <v>13194</v>
      </c>
      <c r="B8076" s="319" t="s">
        <v>7560</v>
      </c>
      <c r="C8076" s="319" t="s">
        <v>9092</v>
      </c>
    </row>
    <row r="8077" spans="1:3" ht="14.25" customHeight="1" x14ac:dyDescent="0.25">
      <c r="A8077" s="319">
        <v>13195</v>
      </c>
      <c r="B8077" s="319" t="s">
        <v>7561</v>
      </c>
      <c r="C8077" s="319" t="s">
        <v>9092</v>
      </c>
    </row>
    <row r="8078" spans="1:3" ht="14.25" customHeight="1" x14ac:dyDescent="0.25">
      <c r="A8078" s="319">
        <v>13196</v>
      </c>
      <c r="B8078" s="319" t="s">
        <v>5804</v>
      </c>
      <c r="C8078" s="319" t="s">
        <v>9920</v>
      </c>
    </row>
    <row r="8079" spans="1:3" ht="14.25" customHeight="1" x14ac:dyDescent="0.25">
      <c r="A8079" s="319">
        <v>13197</v>
      </c>
      <c r="B8079" s="319" t="s">
        <v>10903</v>
      </c>
      <c r="C8079" s="319" t="s">
        <v>9920</v>
      </c>
    </row>
    <row r="8080" spans="1:3" ht="14.25" customHeight="1" x14ac:dyDescent="0.25">
      <c r="A8080" s="319">
        <v>13198</v>
      </c>
      <c r="B8080" s="319" t="s">
        <v>7562</v>
      </c>
      <c r="C8080" s="319" t="s">
        <v>9092</v>
      </c>
    </row>
    <row r="8081" spans="1:3" ht="14.25" customHeight="1" x14ac:dyDescent="0.25">
      <c r="A8081" s="319">
        <v>13199</v>
      </c>
      <c r="B8081" s="319" t="s">
        <v>2304</v>
      </c>
      <c r="C8081" s="319" t="s">
        <v>9082</v>
      </c>
    </row>
    <row r="8082" spans="1:3" ht="14.25" customHeight="1" x14ac:dyDescent="0.25">
      <c r="A8082" s="319">
        <v>13200</v>
      </c>
      <c r="B8082" s="319" t="s">
        <v>2316</v>
      </c>
      <c r="C8082" s="319" t="s">
        <v>9081</v>
      </c>
    </row>
    <row r="8083" spans="1:3" ht="14.25" customHeight="1" x14ac:dyDescent="0.25">
      <c r="A8083" s="319">
        <v>13201</v>
      </c>
      <c r="B8083" s="319" t="s">
        <v>5342</v>
      </c>
      <c r="C8083" s="319" t="s">
        <v>9090</v>
      </c>
    </row>
    <row r="8084" spans="1:3" ht="14.25" customHeight="1" x14ac:dyDescent="0.25">
      <c r="A8084" s="319">
        <v>13202</v>
      </c>
      <c r="B8084" s="319" t="s">
        <v>10904</v>
      </c>
      <c r="C8084" s="319" t="s">
        <v>9920</v>
      </c>
    </row>
    <row r="8085" spans="1:3" ht="14.25" customHeight="1" x14ac:dyDescent="0.25">
      <c r="A8085" s="319">
        <v>13203</v>
      </c>
      <c r="B8085" s="319" t="s">
        <v>10905</v>
      </c>
      <c r="C8085" s="319" t="s">
        <v>9920</v>
      </c>
    </row>
    <row r="8086" spans="1:3" ht="14.25" customHeight="1" x14ac:dyDescent="0.25">
      <c r="A8086" s="319">
        <v>13204</v>
      </c>
      <c r="B8086" s="319" t="s">
        <v>7563</v>
      </c>
      <c r="C8086" s="319" t="s">
        <v>9090</v>
      </c>
    </row>
    <row r="8087" spans="1:3" ht="14.25" customHeight="1" x14ac:dyDescent="0.25">
      <c r="A8087" s="319">
        <v>13205</v>
      </c>
      <c r="B8087" s="319" t="s">
        <v>7564</v>
      </c>
      <c r="C8087" s="319" t="s">
        <v>9092</v>
      </c>
    </row>
    <row r="8088" spans="1:3" ht="14.25" customHeight="1" x14ac:dyDescent="0.25">
      <c r="A8088" s="319">
        <v>13206</v>
      </c>
      <c r="B8088" s="319" t="s">
        <v>7244</v>
      </c>
      <c r="C8088" s="319" t="s">
        <v>9920</v>
      </c>
    </row>
    <row r="8089" spans="1:3" ht="14.25" customHeight="1" x14ac:dyDescent="0.25">
      <c r="A8089" s="319">
        <v>13207</v>
      </c>
      <c r="B8089" s="319" t="s">
        <v>10906</v>
      </c>
      <c r="C8089" s="319" t="s">
        <v>9920</v>
      </c>
    </row>
    <row r="8090" spans="1:3" ht="14.25" customHeight="1" x14ac:dyDescent="0.25">
      <c r="A8090" s="319">
        <v>13208</v>
      </c>
      <c r="B8090" s="319" t="s">
        <v>10907</v>
      </c>
      <c r="C8090" s="319" t="s">
        <v>9920</v>
      </c>
    </row>
    <row r="8091" spans="1:3" ht="14.25" customHeight="1" x14ac:dyDescent="0.25">
      <c r="A8091" s="319">
        <v>13209</v>
      </c>
      <c r="B8091" s="319" t="s">
        <v>10908</v>
      </c>
      <c r="C8091" s="319" t="s">
        <v>9920</v>
      </c>
    </row>
    <row r="8092" spans="1:3" ht="14.25" customHeight="1" x14ac:dyDescent="0.25">
      <c r="A8092" s="319">
        <v>13210</v>
      </c>
      <c r="B8092" s="319" t="s">
        <v>7565</v>
      </c>
      <c r="C8092" s="319" t="s">
        <v>9087</v>
      </c>
    </row>
    <row r="8093" spans="1:3" ht="14.25" customHeight="1" x14ac:dyDescent="0.25">
      <c r="A8093" s="319">
        <v>13211</v>
      </c>
      <c r="B8093" s="319" t="s">
        <v>7566</v>
      </c>
      <c r="C8093" s="319" t="s">
        <v>9081</v>
      </c>
    </row>
    <row r="8094" spans="1:3" ht="14.25" customHeight="1" x14ac:dyDescent="0.25">
      <c r="A8094" s="319">
        <v>13212</v>
      </c>
      <c r="B8094" s="319" t="s">
        <v>7567</v>
      </c>
      <c r="C8094" s="319" t="s">
        <v>9090</v>
      </c>
    </row>
    <row r="8095" spans="1:3" ht="14.25" customHeight="1" x14ac:dyDescent="0.25">
      <c r="A8095" s="319">
        <v>13213</v>
      </c>
      <c r="B8095" s="319" t="s">
        <v>5459</v>
      </c>
      <c r="C8095" s="319" t="s">
        <v>9092</v>
      </c>
    </row>
    <row r="8096" spans="1:3" ht="14.25" customHeight="1" x14ac:dyDescent="0.25">
      <c r="A8096" s="319">
        <v>13214</v>
      </c>
      <c r="B8096" s="319" t="s">
        <v>9411</v>
      </c>
      <c r="C8096" s="319" t="s">
        <v>9087</v>
      </c>
    </row>
    <row r="8097" spans="1:3" ht="14.25" customHeight="1" x14ac:dyDescent="0.25">
      <c r="A8097" s="319">
        <v>13215</v>
      </c>
      <c r="B8097" s="319" t="s">
        <v>7568</v>
      </c>
      <c r="C8097" s="319" t="s">
        <v>9090</v>
      </c>
    </row>
    <row r="8098" spans="1:3" ht="14.25" customHeight="1" x14ac:dyDescent="0.25">
      <c r="A8098" s="319">
        <v>13216</v>
      </c>
      <c r="B8098" s="319" t="s">
        <v>10909</v>
      </c>
      <c r="C8098" s="319" t="s">
        <v>9920</v>
      </c>
    </row>
    <row r="8099" spans="1:3" ht="14.25" customHeight="1" x14ac:dyDescent="0.25">
      <c r="A8099" s="319">
        <v>13217</v>
      </c>
      <c r="B8099" s="319" t="s">
        <v>10910</v>
      </c>
      <c r="C8099" s="319" t="s">
        <v>9920</v>
      </c>
    </row>
    <row r="8100" spans="1:3" ht="14.25" customHeight="1" x14ac:dyDescent="0.25">
      <c r="A8100" s="319">
        <v>13218</v>
      </c>
      <c r="B8100" s="319" t="s">
        <v>7569</v>
      </c>
      <c r="C8100" s="319" t="s">
        <v>9090</v>
      </c>
    </row>
    <row r="8101" spans="1:3" ht="14.25" customHeight="1" x14ac:dyDescent="0.25">
      <c r="A8101" s="319">
        <v>13219</v>
      </c>
      <c r="B8101" s="319" t="s">
        <v>7570</v>
      </c>
      <c r="C8101" s="319" t="s">
        <v>9087</v>
      </c>
    </row>
    <row r="8102" spans="1:3" ht="14.25" customHeight="1" x14ac:dyDescent="0.25">
      <c r="A8102" s="319">
        <v>13220</v>
      </c>
      <c r="B8102" s="319" t="s">
        <v>7570</v>
      </c>
      <c r="C8102" s="319" t="s">
        <v>9087</v>
      </c>
    </row>
    <row r="8103" spans="1:3" ht="14.25" customHeight="1" x14ac:dyDescent="0.25">
      <c r="A8103" s="319">
        <v>13221</v>
      </c>
      <c r="B8103" s="319" t="s">
        <v>7571</v>
      </c>
      <c r="C8103" s="319" t="s">
        <v>9092</v>
      </c>
    </row>
    <row r="8104" spans="1:3" ht="14.25" customHeight="1" x14ac:dyDescent="0.25">
      <c r="A8104" s="319">
        <v>13222</v>
      </c>
      <c r="B8104" s="319" t="s">
        <v>2514</v>
      </c>
      <c r="C8104" s="319" t="s">
        <v>9081</v>
      </c>
    </row>
    <row r="8105" spans="1:3" ht="14.25" customHeight="1" x14ac:dyDescent="0.25">
      <c r="A8105" s="319">
        <v>13223</v>
      </c>
      <c r="B8105" s="319" t="s">
        <v>10911</v>
      </c>
      <c r="C8105" s="319" t="s">
        <v>9920</v>
      </c>
    </row>
    <row r="8106" spans="1:3" ht="14.25" customHeight="1" x14ac:dyDescent="0.25">
      <c r="A8106" s="319">
        <v>13224</v>
      </c>
      <c r="B8106" s="319" t="s">
        <v>7572</v>
      </c>
      <c r="C8106" s="319" t="s">
        <v>9092</v>
      </c>
    </row>
    <row r="8107" spans="1:3" ht="14.25" customHeight="1" x14ac:dyDescent="0.25">
      <c r="A8107" s="319">
        <v>13225</v>
      </c>
      <c r="B8107" s="319" t="s">
        <v>7310</v>
      </c>
      <c r="C8107" s="319" t="s">
        <v>9090</v>
      </c>
    </row>
    <row r="8108" spans="1:3" ht="14.25" customHeight="1" x14ac:dyDescent="0.25">
      <c r="A8108" s="319">
        <v>13226</v>
      </c>
      <c r="B8108" s="319" t="s">
        <v>7573</v>
      </c>
      <c r="C8108" s="319" t="s">
        <v>9090</v>
      </c>
    </row>
    <row r="8109" spans="1:3" ht="14.25" customHeight="1" x14ac:dyDescent="0.25">
      <c r="A8109" s="319">
        <v>13227</v>
      </c>
      <c r="B8109" s="319" t="s">
        <v>10912</v>
      </c>
      <c r="C8109" s="319" t="s">
        <v>9920</v>
      </c>
    </row>
    <row r="8110" spans="1:3" ht="14.25" customHeight="1" x14ac:dyDescent="0.25">
      <c r="A8110" s="319">
        <v>13228</v>
      </c>
      <c r="B8110" s="319" t="s">
        <v>7574</v>
      </c>
      <c r="C8110" s="319" t="s">
        <v>9092</v>
      </c>
    </row>
    <row r="8111" spans="1:3" ht="14.25" customHeight="1" x14ac:dyDescent="0.25">
      <c r="A8111" s="319">
        <v>13229</v>
      </c>
      <c r="B8111" s="319" t="s">
        <v>7575</v>
      </c>
      <c r="C8111" s="319" t="s">
        <v>9092</v>
      </c>
    </row>
    <row r="8112" spans="1:3" ht="14.25" customHeight="1" x14ac:dyDescent="0.25">
      <c r="A8112" s="319">
        <v>13230</v>
      </c>
      <c r="B8112" s="319" t="s">
        <v>7576</v>
      </c>
      <c r="C8112" s="319" t="s">
        <v>9092</v>
      </c>
    </row>
    <row r="8113" spans="1:3" ht="14.25" customHeight="1" x14ac:dyDescent="0.25">
      <c r="A8113" s="319">
        <v>13231</v>
      </c>
      <c r="B8113" s="319" t="s">
        <v>10913</v>
      </c>
      <c r="C8113" s="319" t="s">
        <v>9920</v>
      </c>
    </row>
    <row r="8114" spans="1:3" ht="14.25" customHeight="1" x14ac:dyDescent="0.25">
      <c r="A8114" s="319">
        <v>13232</v>
      </c>
      <c r="B8114" s="319" t="s">
        <v>7577</v>
      </c>
      <c r="C8114" s="319" t="s">
        <v>9091</v>
      </c>
    </row>
    <row r="8115" spans="1:3" ht="14.25" customHeight="1" x14ac:dyDescent="0.25">
      <c r="A8115" s="319">
        <v>13233</v>
      </c>
      <c r="B8115" s="319" t="s">
        <v>6780</v>
      </c>
      <c r="C8115" s="319" t="s">
        <v>9092</v>
      </c>
    </row>
    <row r="8116" spans="1:3" ht="14.25" customHeight="1" x14ac:dyDescent="0.25">
      <c r="A8116" s="319">
        <v>13234</v>
      </c>
      <c r="B8116" s="319" t="s">
        <v>10914</v>
      </c>
      <c r="C8116" s="319" t="s">
        <v>9920</v>
      </c>
    </row>
    <row r="8117" spans="1:3" ht="14.25" customHeight="1" x14ac:dyDescent="0.25">
      <c r="A8117" s="319">
        <v>13235</v>
      </c>
      <c r="B8117" s="319" t="s">
        <v>7578</v>
      </c>
      <c r="C8117" s="319" t="s">
        <v>9091</v>
      </c>
    </row>
    <row r="8118" spans="1:3" ht="14.25" customHeight="1" x14ac:dyDescent="0.25">
      <c r="A8118" s="319">
        <v>13236</v>
      </c>
      <c r="B8118" s="319" t="s">
        <v>3467</v>
      </c>
      <c r="C8118" s="319" t="s">
        <v>9920</v>
      </c>
    </row>
    <row r="8119" spans="1:3" ht="14.25" customHeight="1" x14ac:dyDescent="0.25">
      <c r="A8119" s="319">
        <v>13237</v>
      </c>
      <c r="B8119" s="319" t="s">
        <v>7579</v>
      </c>
      <c r="C8119" s="319" t="s">
        <v>9092</v>
      </c>
    </row>
    <row r="8120" spans="1:3" ht="14.25" customHeight="1" x14ac:dyDescent="0.25">
      <c r="A8120" s="319">
        <v>13238</v>
      </c>
      <c r="B8120" s="319" t="s">
        <v>10915</v>
      </c>
      <c r="C8120" s="319" t="s">
        <v>9920</v>
      </c>
    </row>
    <row r="8121" spans="1:3" ht="14.25" customHeight="1" x14ac:dyDescent="0.25">
      <c r="A8121" s="319">
        <v>13239</v>
      </c>
      <c r="B8121" s="319" t="s">
        <v>3357</v>
      </c>
      <c r="C8121" s="319" t="s">
        <v>9090</v>
      </c>
    </row>
    <row r="8122" spans="1:3" ht="14.25" customHeight="1" x14ac:dyDescent="0.25">
      <c r="A8122" s="319">
        <v>13240</v>
      </c>
      <c r="B8122" s="319" t="s">
        <v>9412</v>
      </c>
      <c r="C8122" s="319" t="s">
        <v>9087</v>
      </c>
    </row>
    <row r="8123" spans="1:3" ht="14.25" customHeight="1" x14ac:dyDescent="0.25">
      <c r="A8123" s="319">
        <v>13241</v>
      </c>
      <c r="B8123" s="319" t="s">
        <v>1440</v>
      </c>
      <c r="C8123" s="319" t="s">
        <v>9092</v>
      </c>
    </row>
    <row r="8124" spans="1:3" ht="14.25" customHeight="1" x14ac:dyDescent="0.25">
      <c r="A8124" s="319">
        <v>13242</v>
      </c>
      <c r="B8124" s="319" t="s">
        <v>6780</v>
      </c>
      <c r="C8124" s="319" t="s">
        <v>9920</v>
      </c>
    </row>
    <row r="8125" spans="1:3" ht="14.25" customHeight="1" x14ac:dyDescent="0.25">
      <c r="A8125" s="319">
        <v>13243</v>
      </c>
      <c r="B8125" s="319" t="s">
        <v>7580</v>
      </c>
      <c r="C8125" s="319" t="s">
        <v>9092</v>
      </c>
    </row>
    <row r="8126" spans="1:3" ht="14.25" customHeight="1" x14ac:dyDescent="0.25">
      <c r="A8126" s="319">
        <v>13244</v>
      </c>
      <c r="B8126" s="319" t="s">
        <v>7581</v>
      </c>
      <c r="C8126" s="319" t="s">
        <v>9091</v>
      </c>
    </row>
    <row r="8127" spans="1:3" ht="14.25" customHeight="1" x14ac:dyDescent="0.25">
      <c r="A8127" s="319">
        <v>13245</v>
      </c>
      <c r="B8127" s="319" t="s">
        <v>7582</v>
      </c>
      <c r="C8127" s="319" t="s">
        <v>9087</v>
      </c>
    </row>
    <row r="8128" spans="1:3" ht="14.25" customHeight="1" x14ac:dyDescent="0.25">
      <c r="A8128" s="319">
        <v>13246</v>
      </c>
      <c r="B8128" s="319" t="s">
        <v>7583</v>
      </c>
      <c r="C8128" s="319" t="s">
        <v>9092</v>
      </c>
    </row>
    <row r="8129" spans="1:3" ht="14.25" customHeight="1" x14ac:dyDescent="0.25">
      <c r="A8129" s="319">
        <v>13247</v>
      </c>
      <c r="B8129" s="319" t="s">
        <v>7584</v>
      </c>
      <c r="C8129" s="319" t="s">
        <v>9081</v>
      </c>
    </row>
    <row r="8130" spans="1:3" ht="14.25" customHeight="1" x14ac:dyDescent="0.25">
      <c r="A8130" s="319">
        <v>13248</v>
      </c>
      <c r="B8130" s="319" t="s">
        <v>7585</v>
      </c>
      <c r="C8130" s="319" t="s">
        <v>9090</v>
      </c>
    </row>
    <row r="8131" spans="1:3" ht="14.25" customHeight="1" x14ac:dyDescent="0.25">
      <c r="A8131" s="319">
        <v>13249</v>
      </c>
      <c r="B8131" s="319" t="s">
        <v>7586</v>
      </c>
      <c r="C8131" s="319" t="s">
        <v>9081</v>
      </c>
    </row>
    <row r="8132" spans="1:3" ht="14.25" customHeight="1" x14ac:dyDescent="0.25">
      <c r="A8132" s="319">
        <v>13250</v>
      </c>
      <c r="B8132" s="319" t="s">
        <v>4039</v>
      </c>
      <c r="C8132" s="319" t="s">
        <v>9091</v>
      </c>
    </row>
    <row r="8133" spans="1:3" ht="14.25" customHeight="1" x14ac:dyDescent="0.25">
      <c r="A8133" s="319">
        <v>13251</v>
      </c>
      <c r="B8133" s="319" t="s">
        <v>10916</v>
      </c>
      <c r="C8133" s="319" t="s">
        <v>9920</v>
      </c>
    </row>
    <row r="8134" spans="1:3" ht="14.25" customHeight="1" x14ac:dyDescent="0.25">
      <c r="A8134" s="319">
        <v>13252</v>
      </c>
      <c r="B8134" s="319" t="s">
        <v>7587</v>
      </c>
      <c r="C8134" s="319" t="s">
        <v>9092</v>
      </c>
    </row>
    <row r="8135" spans="1:3" ht="14.25" customHeight="1" x14ac:dyDescent="0.25">
      <c r="A8135" s="319">
        <v>13253</v>
      </c>
      <c r="B8135" s="319" t="s">
        <v>7588</v>
      </c>
      <c r="C8135" s="319" t="s">
        <v>9092</v>
      </c>
    </row>
    <row r="8136" spans="1:3" ht="14.25" customHeight="1" x14ac:dyDescent="0.25">
      <c r="A8136" s="319">
        <v>13254</v>
      </c>
      <c r="B8136" s="319" t="s">
        <v>10917</v>
      </c>
      <c r="C8136" s="319" t="s">
        <v>9920</v>
      </c>
    </row>
    <row r="8137" spans="1:3" ht="14.25" customHeight="1" x14ac:dyDescent="0.25">
      <c r="A8137" s="319">
        <v>13255</v>
      </c>
      <c r="B8137" s="319" t="s">
        <v>7589</v>
      </c>
      <c r="C8137" s="319" t="s">
        <v>9092</v>
      </c>
    </row>
    <row r="8138" spans="1:3" ht="14.25" customHeight="1" x14ac:dyDescent="0.25">
      <c r="A8138" s="319">
        <v>13256</v>
      </c>
      <c r="B8138" s="319" t="s">
        <v>10918</v>
      </c>
      <c r="C8138" s="319" t="s">
        <v>9920</v>
      </c>
    </row>
    <row r="8139" spans="1:3" ht="14.25" customHeight="1" x14ac:dyDescent="0.25">
      <c r="A8139" s="319">
        <v>13257</v>
      </c>
      <c r="B8139" s="319" t="s">
        <v>7590</v>
      </c>
      <c r="C8139" s="319" t="s">
        <v>9092</v>
      </c>
    </row>
    <row r="8140" spans="1:3" ht="14.25" customHeight="1" x14ac:dyDescent="0.25">
      <c r="A8140" s="319">
        <v>13258</v>
      </c>
      <c r="B8140" s="319" t="s">
        <v>10919</v>
      </c>
      <c r="C8140" s="319" t="s">
        <v>9920</v>
      </c>
    </row>
    <row r="8141" spans="1:3" ht="14.25" customHeight="1" x14ac:dyDescent="0.25">
      <c r="A8141" s="319">
        <v>13259</v>
      </c>
      <c r="B8141" s="319" t="s">
        <v>10920</v>
      </c>
      <c r="C8141" s="319" t="s">
        <v>9920</v>
      </c>
    </row>
    <row r="8142" spans="1:3" ht="14.25" customHeight="1" x14ac:dyDescent="0.25">
      <c r="A8142" s="319">
        <v>13260</v>
      </c>
      <c r="B8142" s="319" t="s">
        <v>7314</v>
      </c>
      <c r="C8142" s="319" t="s">
        <v>9090</v>
      </c>
    </row>
    <row r="8143" spans="1:3" ht="14.25" customHeight="1" x14ac:dyDescent="0.25">
      <c r="A8143" s="319">
        <v>13261</v>
      </c>
      <c r="B8143" s="319" t="s">
        <v>7591</v>
      </c>
      <c r="C8143" s="319" t="s">
        <v>9092</v>
      </c>
    </row>
    <row r="8144" spans="1:3" ht="14.25" customHeight="1" x14ac:dyDescent="0.25">
      <c r="A8144" s="319">
        <v>13262</v>
      </c>
      <c r="B8144" s="319" t="s">
        <v>7592</v>
      </c>
      <c r="C8144" s="319" t="s">
        <v>9090</v>
      </c>
    </row>
    <row r="8145" spans="1:3" ht="14.25" customHeight="1" x14ac:dyDescent="0.25">
      <c r="A8145" s="319">
        <v>13263</v>
      </c>
      <c r="B8145" s="319" t="s">
        <v>7593</v>
      </c>
      <c r="C8145" s="319" t="s">
        <v>9092</v>
      </c>
    </row>
    <row r="8146" spans="1:3" ht="14.25" customHeight="1" x14ac:dyDescent="0.25">
      <c r="A8146" s="319">
        <v>13264</v>
      </c>
      <c r="B8146" s="319" t="s">
        <v>7594</v>
      </c>
      <c r="C8146" s="319" t="s">
        <v>9092</v>
      </c>
    </row>
    <row r="8147" spans="1:3" ht="14.25" customHeight="1" x14ac:dyDescent="0.25">
      <c r="A8147" s="319">
        <v>13265</v>
      </c>
      <c r="B8147" s="319" t="s">
        <v>10921</v>
      </c>
      <c r="C8147" s="319" t="s">
        <v>9920</v>
      </c>
    </row>
    <row r="8148" spans="1:3" ht="14.25" customHeight="1" x14ac:dyDescent="0.25">
      <c r="A8148" s="319">
        <v>13266</v>
      </c>
      <c r="B8148" s="319" t="s">
        <v>10922</v>
      </c>
      <c r="C8148" s="319" t="s">
        <v>9920</v>
      </c>
    </row>
    <row r="8149" spans="1:3" ht="14.25" customHeight="1" x14ac:dyDescent="0.25">
      <c r="A8149" s="319">
        <v>13267</v>
      </c>
      <c r="B8149" s="319" t="s">
        <v>7595</v>
      </c>
      <c r="C8149" s="319" t="s">
        <v>9091</v>
      </c>
    </row>
    <row r="8150" spans="1:3" ht="14.25" customHeight="1" x14ac:dyDescent="0.25">
      <c r="A8150" s="319">
        <v>13268</v>
      </c>
      <c r="B8150" s="319" t="s">
        <v>7176</v>
      </c>
      <c r="C8150" s="319" t="s">
        <v>9092</v>
      </c>
    </row>
    <row r="8151" spans="1:3" ht="14.25" customHeight="1" x14ac:dyDescent="0.25">
      <c r="A8151" s="319">
        <v>13269</v>
      </c>
      <c r="B8151" s="319" t="s">
        <v>7592</v>
      </c>
      <c r="C8151" s="319" t="s">
        <v>9091</v>
      </c>
    </row>
    <row r="8152" spans="1:3" ht="14.25" customHeight="1" x14ac:dyDescent="0.25">
      <c r="A8152" s="319">
        <v>13270</v>
      </c>
      <c r="B8152" s="319" t="s">
        <v>7292</v>
      </c>
      <c r="C8152" s="319" t="s">
        <v>9090</v>
      </c>
    </row>
    <row r="8153" spans="1:3" ht="14.25" customHeight="1" x14ac:dyDescent="0.25">
      <c r="A8153" s="319">
        <v>13271</v>
      </c>
      <c r="B8153" s="319" t="s">
        <v>7596</v>
      </c>
      <c r="C8153" s="319" t="s">
        <v>9090</v>
      </c>
    </row>
    <row r="8154" spans="1:3" ht="14.25" customHeight="1" x14ac:dyDescent="0.25">
      <c r="A8154" s="319">
        <v>13272</v>
      </c>
      <c r="B8154" s="319" t="s">
        <v>7596</v>
      </c>
      <c r="C8154" s="319" t="s">
        <v>9920</v>
      </c>
    </row>
    <row r="8155" spans="1:3" ht="14.25" customHeight="1" x14ac:dyDescent="0.25">
      <c r="A8155" s="319">
        <v>13273</v>
      </c>
      <c r="B8155" s="319" t="s">
        <v>7597</v>
      </c>
      <c r="C8155" s="319" t="s">
        <v>9090</v>
      </c>
    </row>
    <row r="8156" spans="1:3" ht="14.25" customHeight="1" x14ac:dyDescent="0.25">
      <c r="A8156" s="319">
        <v>13274</v>
      </c>
      <c r="B8156" s="319" t="s">
        <v>7598</v>
      </c>
      <c r="C8156" s="319" t="s">
        <v>9090</v>
      </c>
    </row>
    <row r="8157" spans="1:3" ht="14.25" customHeight="1" x14ac:dyDescent="0.25">
      <c r="A8157" s="319">
        <v>13275</v>
      </c>
      <c r="B8157" s="319" t="s">
        <v>7599</v>
      </c>
      <c r="C8157" s="319" t="s">
        <v>9091</v>
      </c>
    </row>
    <row r="8158" spans="1:3" ht="14.25" customHeight="1" x14ac:dyDescent="0.25">
      <c r="A8158" s="319">
        <v>13276</v>
      </c>
      <c r="B8158" s="319" t="s">
        <v>7600</v>
      </c>
      <c r="C8158" s="319" t="s">
        <v>9092</v>
      </c>
    </row>
    <row r="8159" spans="1:3" ht="14.25" customHeight="1" x14ac:dyDescent="0.25">
      <c r="A8159" s="319">
        <v>13277</v>
      </c>
      <c r="B8159" s="319" t="s">
        <v>7601</v>
      </c>
      <c r="C8159" s="319" t="s">
        <v>9090</v>
      </c>
    </row>
    <row r="8160" spans="1:3" ht="14.25" customHeight="1" x14ac:dyDescent="0.25">
      <c r="A8160" s="319">
        <v>13278</v>
      </c>
      <c r="B8160" s="319" t="s">
        <v>7602</v>
      </c>
      <c r="C8160" s="319" t="s">
        <v>9092</v>
      </c>
    </row>
    <row r="8161" spans="1:3" ht="14.25" customHeight="1" x14ac:dyDescent="0.25">
      <c r="A8161" s="319">
        <v>13279</v>
      </c>
      <c r="B8161" s="319" t="s">
        <v>7603</v>
      </c>
      <c r="C8161" s="319" t="s">
        <v>9092</v>
      </c>
    </row>
    <row r="8162" spans="1:3" ht="14.25" customHeight="1" x14ac:dyDescent="0.25">
      <c r="A8162" s="319">
        <v>13280</v>
      </c>
      <c r="B8162" s="319" t="s">
        <v>7604</v>
      </c>
      <c r="C8162" s="319" t="s">
        <v>9090</v>
      </c>
    </row>
    <row r="8163" spans="1:3" ht="14.25" customHeight="1" x14ac:dyDescent="0.25">
      <c r="A8163" s="319">
        <v>13281</v>
      </c>
      <c r="B8163" s="319" t="s">
        <v>7605</v>
      </c>
      <c r="C8163" s="319" t="s">
        <v>9084</v>
      </c>
    </row>
    <row r="8164" spans="1:3" ht="14.25" customHeight="1" x14ac:dyDescent="0.25">
      <c r="A8164" s="319">
        <v>13282</v>
      </c>
      <c r="B8164" s="319" t="s">
        <v>7606</v>
      </c>
      <c r="C8164" s="319" t="s">
        <v>9092</v>
      </c>
    </row>
    <row r="8165" spans="1:3" ht="14.25" customHeight="1" x14ac:dyDescent="0.25">
      <c r="A8165" s="319">
        <v>13283</v>
      </c>
      <c r="B8165" s="319" t="s">
        <v>3362</v>
      </c>
      <c r="C8165" s="319" t="s">
        <v>9091</v>
      </c>
    </row>
    <row r="8166" spans="1:3" ht="14.25" customHeight="1" x14ac:dyDescent="0.25">
      <c r="A8166" s="319">
        <v>13284</v>
      </c>
      <c r="B8166" s="319" t="s">
        <v>3297</v>
      </c>
      <c r="C8166" s="319" t="s">
        <v>9920</v>
      </c>
    </row>
    <row r="8167" spans="1:3" ht="14.25" customHeight="1" x14ac:dyDescent="0.25">
      <c r="A8167" s="319">
        <v>13285</v>
      </c>
      <c r="B8167" s="319" t="s">
        <v>10923</v>
      </c>
      <c r="C8167" s="319" t="s">
        <v>9920</v>
      </c>
    </row>
    <row r="8168" spans="1:3" ht="14.25" customHeight="1" x14ac:dyDescent="0.25">
      <c r="A8168" s="319">
        <v>13286</v>
      </c>
      <c r="B8168" s="319" t="s">
        <v>7607</v>
      </c>
      <c r="C8168" s="319" t="s">
        <v>9092</v>
      </c>
    </row>
    <row r="8169" spans="1:3" ht="14.25" customHeight="1" x14ac:dyDescent="0.25">
      <c r="A8169" s="319">
        <v>13287</v>
      </c>
      <c r="B8169" s="319" t="s">
        <v>5592</v>
      </c>
      <c r="C8169" s="319" t="s">
        <v>9920</v>
      </c>
    </row>
    <row r="8170" spans="1:3" ht="14.25" customHeight="1" x14ac:dyDescent="0.25">
      <c r="A8170" s="319">
        <v>13288</v>
      </c>
      <c r="B8170" s="319" t="s">
        <v>3411</v>
      </c>
      <c r="C8170" s="319" t="s">
        <v>9090</v>
      </c>
    </row>
    <row r="8171" spans="1:3" ht="14.25" customHeight="1" x14ac:dyDescent="0.25">
      <c r="A8171" s="319">
        <v>13289</v>
      </c>
      <c r="B8171" s="319" t="s">
        <v>4738</v>
      </c>
      <c r="C8171" s="319" t="s">
        <v>9090</v>
      </c>
    </row>
    <row r="8172" spans="1:3" ht="14.25" customHeight="1" x14ac:dyDescent="0.25">
      <c r="A8172" s="319">
        <v>13290</v>
      </c>
      <c r="B8172" s="319" t="s">
        <v>10924</v>
      </c>
      <c r="C8172" s="319" t="s">
        <v>9920</v>
      </c>
    </row>
    <row r="8173" spans="1:3" ht="14.25" customHeight="1" x14ac:dyDescent="0.25">
      <c r="A8173" s="319">
        <v>13291</v>
      </c>
      <c r="B8173" s="319" t="s">
        <v>4139</v>
      </c>
      <c r="C8173" s="319" t="s">
        <v>9090</v>
      </c>
    </row>
    <row r="8174" spans="1:3" ht="14.25" customHeight="1" x14ac:dyDescent="0.25">
      <c r="A8174" s="319">
        <v>13292</v>
      </c>
      <c r="B8174" s="319" t="s">
        <v>10925</v>
      </c>
      <c r="C8174" s="319" t="s">
        <v>9920</v>
      </c>
    </row>
    <row r="8175" spans="1:3" ht="14.25" customHeight="1" x14ac:dyDescent="0.25">
      <c r="A8175" s="319">
        <v>13293</v>
      </c>
      <c r="B8175" s="319" t="s">
        <v>7608</v>
      </c>
      <c r="C8175" s="319" t="s">
        <v>9920</v>
      </c>
    </row>
    <row r="8176" spans="1:3" ht="14.25" customHeight="1" x14ac:dyDescent="0.25">
      <c r="A8176" s="319">
        <v>13294</v>
      </c>
      <c r="B8176" s="319" t="s">
        <v>865</v>
      </c>
      <c r="C8176" s="319" t="s">
        <v>9093</v>
      </c>
    </row>
    <row r="8177" spans="1:3" ht="14.25" customHeight="1" x14ac:dyDescent="0.25">
      <c r="A8177" s="319">
        <v>13295</v>
      </c>
      <c r="B8177" s="319" t="s">
        <v>7609</v>
      </c>
      <c r="C8177" s="319" t="s">
        <v>9091</v>
      </c>
    </row>
    <row r="8178" spans="1:3" ht="14.25" customHeight="1" x14ac:dyDescent="0.25">
      <c r="A8178" s="319">
        <v>13296</v>
      </c>
      <c r="B8178" s="319" t="s">
        <v>10926</v>
      </c>
      <c r="C8178" s="319" t="s">
        <v>9920</v>
      </c>
    </row>
    <row r="8179" spans="1:3" ht="14.25" customHeight="1" x14ac:dyDescent="0.25">
      <c r="A8179" s="319">
        <v>13297</v>
      </c>
      <c r="B8179" s="319" t="s">
        <v>7610</v>
      </c>
      <c r="C8179" s="319" t="s">
        <v>9092</v>
      </c>
    </row>
    <row r="8180" spans="1:3" ht="14.25" customHeight="1" x14ac:dyDescent="0.25">
      <c r="A8180" s="319">
        <v>13298</v>
      </c>
      <c r="B8180" s="319" t="s">
        <v>867</v>
      </c>
      <c r="C8180" s="319" t="s">
        <v>9093</v>
      </c>
    </row>
    <row r="8181" spans="1:3" ht="14.25" customHeight="1" x14ac:dyDescent="0.25">
      <c r="A8181" s="319">
        <v>13299</v>
      </c>
      <c r="B8181" s="319" t="s">
        <v>6188</v>
      </c>
      <c r="C8181" s="319" t="s">
        <v>9092</v>
      </c>
    </row>
    <row r="8182" spans="1:3" ht="14.25" customHeight="1" x14ac:dyDescent="0.25">
      <c r="A8182" s="319">
        <v>13300</v>
      </c>
      <c r="B8182" s="319" t="s">
        <v>10927</v>
      </c>
      <c r="C8182" s="319" t="s">
        <v>9920</v>
      </c>
    </row>
    <row r="8183" spans="1:3" ht="14.25" customHeight="1" x14ac:dyDescent="0.25">
      <c r="A8183" s="319">
        <v>13301</v>
      </c>
      <c r="B8183" s="319" t="s">
        <v>3462</v>
      </c>
      <c r="C8183" s="319" t="s">
        <v>9920</v>
      </c>
    </row>
    <row r="8184" spans="1:3" ht="14.25" customHeight="1" x14ac:dyDescent="0.25">
      <c r="A8184" s="319">
        <v>13302</v>
      </c>
      <c r="B8184" s="319" t="s">
        <v>10928</v>
      </c>
      <c r="C8184" s="319" t="s">
        <v>9920</v>
      </c>
    </row>
    <row r="8185" spans="1:3" ht="14.25" customHeight="1" x14ac:dyDescent="0.25">
      <c r="A8185" s="319">
        <v>13303</v>
      </c>
      <c r="B8185" s="319" t="s">
        <v>6253</v>
      </c>
      <c r="C8185" s="319" t="s">
        <v>9090</v>
      </c>
    </row>
    <row r="8186" spans="1:3" ht="14.25" customHeight="1" x14ac:dyDescent="0.25">
      <c r="A8186" s="319">
        <v>13304</v>
      </c>
      <c r="B8186" s="319" t="s">
        <v>7611</v>
      </c>
      <c r="C8186" s="319" t="s">
        <v>9920</v>
      </c>
    </row>
    <row r="8187" spans="1:3" ht="14.25" customHeight="1" x14ac:dyDescent="0.25">
      <c r="A8187" s="319">
        <v>13305</v>
      </c>
      <c r="B8187" s="319" t="s">
        <v>7612</v>
      </c>
      <c r="C8187" s="319" t="s">
        <v>9092</v>
      </c>
    </row>
    <row r="8188" spans="1:3" ht="14.25" customHeight="1" x14ac:dyDescent="0.25">
      <c r="A8188" s="319">
        <v>13306</v>
      </c>
      <c r="B8188" s="319" t="s">
        <v>7613</v>
      </c>
      <c r="C8188" s="319" t="s">
        <v>9092</v>
      </c>
    </row>
    <row r="8189" spans="1:3" ht="14.25" customHeight="1" x14ac:dyDescent="0.25">
      <c r="A8189" s="319">
        <v>13307</v>
      </c>
      <c r="B8189" s="319" t="s">
        <v>7614</v>
      </c>
      <c r="C8189" s="319" t="s">
        <v>9110</v>
      </c>
    </row>
    <row r="8190" spans="1:3" ht="14.25" customHeight="1" x14ac:dyDescent="0.25">
      <c r="A8190" s="319">
        <v>13308</v>
      </c>
      <c r="B8190" s="319" t="s">
        <v>3727</v>
      </c>
      <c r="C8190" s="319" t="s">
        <v>9092</v>
      </c>
    </row>
    <row r="8191" spans="1:3" ht="14.25" customHeight="1" x14ac:dyDescent="0.25">
      <c r="A8191" s="319">
        <v>13309</v>
      </c>
      <c r="B8191" s="319" t="s">
        <v>10929</v>
      </c>
      <c r="C8191" s="319" t="s">
        <v>9920</v>
      </c>
    </row>
    <row r="8192" spans="1:3" ht="14.25" customHeight="1" x14ac:dyDescent="0.25">
      <c r="A8192" s="319">
        <v>13310</v>
      </c>
      <c r="B8192" s="319" t="s">
        <v>7615</v>
      </c>
      <c r="C8192" s="319" t="s">
        <v>9920</v>
      </c>
    </row>
    <row r="8193" spans="1:3" ht="14.25" customHeight="1" x14ac:dyDescent="0.25">
      <c r="A8193" s="319">
        <v>13311</v>
      </c>
      <c r="B8193" s="319" t="s">
        <v>10930</v>
      </c>
      <c r="C8193" s="319" t="s">
        <v>9920</v>
      </c>
    </row>
    <row r="8194" spans="1:3" ht="14.25" customHeight="1" x14ac:dyDescent="0.25">
      <c r="A8194" s="319">
        <v>13312</v>
      </c>
      <c r="B8194" s="319" t="s">
        <v>7170</v>
      </c>
      <c r="C8194" s="319" t="s">
        <v>9920</v>
      </c>
    </row>
    <row r="8195" spans="1:3" ht="14.25" customHeight="1" x14ac:dyDescent="0.25">
      <c r="A8195" s="319">
        <v>13313</v>
      </c>
      <c r="B8195" s="319" t="s">
        <v>7616</v>
      </c>
      <c r="C8195" s="319" t="s">
        <v>9090</v>
      </c>
    </row>
    <row r="8196" spans="1:3" ht="14.25" customHeight="1" x14ac:dyDescent="0.25">
      <c r="A8196" s="319">
        <v>13314</v>
      </c>
      <c r="B8196" s="319" t="s">
        <v>7617</v>
      </c>
      <c r="C8196" s="319" t="s">
        <v>9090</v>
      </c>
    </row>
    <row r="8197" spans="1:3" ht="14.25" customHeight="1" x14ac:dyDescent="0.25">
      <c r="A8197" s="319">
        <v>13315</v>
      </c>
      <c r="B8197" s="319" t="s">
        <v>4533</v>
      </c>
      <c r="C8197" s="319" t="s">
        <v>9920</v>
      </c>
    </row>
    <row r="8198" spans="1:3" ht="14.25" customHeight="1" x14ac:dyDescent="0.25">
      <c r="A8198" s="319">
        <v>13316</v>
      </c>
      <c r="B8198" s="319" t="s">
        <v>3390</v>
      </c>
      <c r="C8198" s="319" t="s">
        <v>9092</v>
      </c>
    </row>
    <row r="8199" spans="1:3" ht="14.25" customHeight="1" x14ac:dyDescent="0.25">
      <c r="A8199" s="319">
        <v>13317</v>
      </c>
      <c r="B8199" s="319" t="s">
        <v>7618</v>
      </c>
      <c r="C8199" s="319" t="s">
        <v>9092</v>
      </c>
    </row>
    <row r="8200" spans="1:3" ht="14.25" customHeight="1" x14ac:dyDescent="0.25">
      <c r="A8200" s="319">
        <v>13318</v>
      </c>
      <c r="B8200" s="319" t="s">
        <v>7619</v>
      </c>
      <c r="C8200" s="319" t="s">
        <v>9087</v>
      </c>
    </row>
    <row r="8201" spans="1:3" ht="14.25" customHeight="1" x14ac:dyDescent="0.25">
      <c r="A8201" s="319">
        <v>13319</v>
      </c>
      <c r="B8201" s="319" t="s">
        <v>7620</v>
      </c>
      <c r="C8201" s="319" t="s">
        <v>9086</v>
      </c>
    </row>
    <row r="8202" spans="1:3" ht="14.25" customHeight="1" x14ac:dyDescent="0.25">
      <c r="A8202" s="319">
        <v>13320</v>
      </c>
      <c r="B8202" s="319" t="s">
        <v>7621</v>
      </c>
      <c r="C8202" s="319" t="s">
        <v>9092</v>
      </c>
    </row>
    <row r="8203" spans="1:3" ht="14.25" customHeight="1" x14ac:dyDescent="0.25">
      <c r="A8203" s="319">
        <v>13321</v>
      </c>
      <c r="B8203" s="319" t="s">
        <v>7622</v>
      </c>
      <c r="C8203" s="319" t="s">
        <v>9087</v>
      </c>
    </row>
    <row r="8204" spans="1:3" ht="14.25" customHeight="1" x14ac:dyDescent="0.25">
      <c r="A8204" s="319">
        <v>13322</v>
      </c>
      <c r="B8204" s="319" t="s">
        <v>7005</v>
      </c>
      <c r="C8204" s="319" t="s">
        <v>9092</v>
      </c>
    </row>
    <row r="8205" spans="1:3" ht="14.25" customHeight="1" x14ac:dyDescent="0.25">
      <c r="A8205" s="319">
        <v>13323</v>
      </c>
      <c r="B8205" s="319" t="s">
        <v>6780</v>
      </c>
      <c r="C8205" s="319" t="s">
        <v>9092</v>
      </c>
    </row>
    <row r="8206" spans="1:3" ht="14.25" customHeight="1" x14ac:dyDescent="0.25">
      <c r="A8206" s="319">
        <v>13324</v>
      </c>
      <c r="B8206" s="319" t="s">
        <v>7623</v>
      </c>
      <c r="C8206" s="319" t="s">
        <v>9092</v>
      </c>
    </row>
    <row r="8207" spans="1:3" ht="14.25" customHeight="1" x14ac:dyDescent="0.25">
      <c r="A8207" s="319">
        <v>13325</v>
      </c>
      <c r="B8207" s="319" t="s">
        <v>7624</v>
      </c>
      <c r="C8207" s="319" t="s">
        <v>9092</v>
      </c>
    </row>
    <row r="8208" spans="1:3" ht="14.25" customHeight="1" x14ac:dyDescent="0.25">
      <c r="A8208" s="319">
        <v>13326</v>
      </c>
      <c r="B8208" s="319" t="s">
        <v>9413</v>
      </c>
      <c r="C8208" s="319" t="s">
        <v>9087</v>
      </c>
    </row>
    <row r="8209" spans="1:3" ht="14.25" customHeight="1" x14ac:dyDescent="0.25">
      <c r="A8209" s="319">
        <v>13327</v>
      </c>
      <c r="B8209" s="319" t="s">
        <v>9394</v>
      </c>
      <c r="C8209" s="319" t="s">
        <v>9087</v>
      </c>
    </row>
    <row r="8210" spans="1:3" ht="14.25" customHeight="1" x14ac:dyDescent="0.25">
      <c r="A8210" s="319">
        <v>13328</v>
      </c>
      <c r="B8210" s="319" t="s">
        <v>7625</v>
      </c>
      <c r="C8210" s="319" t="s">
        <v>9092</v>
      </c>
    </row>
    <row r="8211" spans="1:3" ht="14.25" customHeight="1" x14ac:dyDescent="0.25">
      <c r="A8211" s="319">
        <v>13329</v>
      </c>
      <c r="B8211" s="319" t="s">
        <v>7626</v>
      </c>
      <c r="C8211" s="319" t="s">
        <v>9091</v>
      </c>
    </row>
    <row r="8212" spans="1:3" ht="14.25" customHeight="1" x14ac:dyDescent="0.25">
      <c r="A8212" s="319">
        <v>13330</v>
      </c>
      <c r="B8212" s="319" t="s">
        <v>10931</v>
      </c>
      <c r="C8212" s="319" t="s">
        <v>9920</v>
      </c>
    </row>
    <row r="8213" spans="1:3" ht="14.25" customHeight="1" x14ac:dyDescent="0.25">
      <c r="A8213" s="319">
        <v>13331</v>
      </c>
      <c r="B8213" s="319" t="s">
        <v>10932</v>
      </c>
      <c r="C8213" s="319" t="s">
        <v>9920</v>
      </c>
    </row>
    <row r="8214" spans="1:3" ht="14.25" customHeight="1" x14ac:dyDescent="0.25">
      <c r="A8214" s="319">
        <v>13332</v>
      </c>
      <c r="B8214" s="319" t="s">
        <v>7627</v>
      </c>
      <c r="C8214" s="319" t="s">
        <v>9092</v>
      </c>
    </row>
    <row r="8215" spans="1:3" ht="14.25" customHeight="1" x14ac:dyDescent="0.25">
      <c r="A8215" s="319">
        <v>13333</v>
      </c>
      <c r="B8215" s="319" t="s">
        <v>7513</v>
      </c>
      <c r="C8215" s="319" t="s">
        <v>9081</v>
      </c>
    </row>
    <row r="8216" spans="1:3" ht="14.25" customHeight="1" x14ac:dyDescent="0.25">
      <c r="A8216" s="319">
        <v>13334</v>
      </c>
      <c r="B8216" s="319" t="s">
        <v>10933</v>
      </c>
      <c r="C8216" s="319" t="s">
        <v>9920</v>
      </c>
    </row>
    <row r="8217" spans="1:3" ht="14.25" customHeight="1" x14ac:dyDescent="0.25">
      <c r="A8217" s="319">
        <v>13335</v>
      </c>
      <c r="B8217" s="319" t="s">
        <v>7628</v>
      </c>
      <c r="C8217" s="319" t="s">
        <v>9090</v>
      </c>
    </row>
    <row r="8218" spans="1:3" ht="14.25" customHeight="1" x14ac:dyDescent="0.25">
      <c r="A8218" s="319">
        <v>13336</v>
      </c>
      <c r="B8218" s="319" t="s">
        <v>7629</v>
      </c>
      <c r="C8218" s="319" t="s">
        <v>9084</v>
      </c>
    </row>
    <row r="8219" spans="1:3" ht="14.25" customHeight="1" x14ac:dyDescent="0.25">
      <c r="A8219" s="319">
        <v>13337</v>
      </c>
      <c r="B8219" s="319" t="s">
        <v>7630</v>
      </c>
      <c r="C8219" s="319" t="s">
        <v>9090</v>
      </c>
    </row>
    <row r="8220" spans="1:3" ht="14.25" customHeight="1" x14ac:dyDescent="0.25">
      <c r="A8220" s="319">
        <v>13338</v>
      </c>
      <c r="B8220" s="319" t="s">
        <v>7631</v>
      </c>
      <c r="C8220" s="319" t="s">
        <v>9084</v>
      </c>
    </row>
    <row r="8221" spans="1:3" ht="14.25" customHeight="1" x14ac:dyDescent="0.25">
      <c r="A8221" s="319">
        <v>13339</v>
      </c>
      <c r="B8221" s="319" t="s">
        <v>10934</v>
      </c>
      <c r="C8221" s="319" t="s">
        <v>9920</v>
      </c>
    </row>
    <row r="8222" spans="1:3" ht="14.25" customHeight="1" x14ac:dyDescent="0.25">
      <c r="A8222" s="319">
        <v>13340</v>
      </c>
      <c r="B8222" s="319" t="s">
        <v>6253</v>
      </c>
      <c r="C8222" s="319" t="s">
        <v>9090</v>
      </c>
    </row>
    <row r="8223" spans="1:3" ht="14.25" customHeight="1" x14ac:dyDescent="0.25">
      <c r="A8223" s="319">
        <v>13341</v>
      </c>
      <c r="B8223" s="319" t="s">
        <v>10935</v>
      </c>
      <c r="C8223" s="319" t="s">
        <v>9920</v>
      </c>
    </row>
    <row r="8224" spans="1:3" ht="14.25" customHeight="1" x14ac:dyDescent="0.25">
      <c r="A8224" s="319">
        <v>13342</v>
      </c>
      <c r="B8224" s="319" t="s">
        <v>10936</v>
      </c>
      <c r="C8224" s="319" t="s">
        <v>9920</v>
      </c>
    </row>
    <row r="8225" spans="1:3" ht="14.25" customHeight="1" x14ac:dyDescent="0.25">
      <c r="A8225" s="319">
        <v>13343</v>
      </c>
      <c r="B8225" s="319" t="s">
        <v>2768</v>
      </c>
      <c r="C8225" s="319" t="s">
        <v>9092</v>
      </c>
    </row>
    <row r="8226" spans="1:3" ht="14.25" customHeight="1" x14ac:dyDescent="0.25">
      <c r="A8226" s="319">
        <v>13344</v>
      </c>
      <c r="B8226" s="319" t="s">
        <v>7632</v>
      </c>
      <c r="C8226" s="319" t="s">
        <v>9092</v>
      </c>
    </row>
    <row r="8227" spans="1:3" ht="14.25" customHeight="1" x14ac:dyDescent="0.25">
      <c r="A8227" s="319">
        <v>13345</v>
      </c>
      <c r="B8227" s="319" t="s">
        <v>7633</v>
      </c>
      <c r="C8227" s="319" t="s">
        <v>9092</v>
      </c>
    </row>
    <row r="8228" spans="1:3" ht="14.25" customHeight="1" x14ac:dyDescent="0.25">
      <c r="A8228" s="319">
        <v>13346</v>
      </c>
      <c r="B8228" s="319" t="s">
        <v>7633</v>
      </c>
      <c r="C8228" s="319" t="s">
        <v>9092</v>
      </c>
    </row>
    <row r="8229" spans="1:3" ht="14.25" customHeight="1" x14ac:dyDescent="0.25">
      <c r="A8229" s="319">
        <v>13347</v>
      </c>
      <c r="B8229" s="319" t="s">
        <v>7605</v>
      </c>
      <c r="C8229" s="319" t="s">
        <v>9091</v>
      </c>
    </row>
    <row r="8230" spans="1:3" ht="14.25" customHeight="1" x14ac:dyDescent="0.25">
      <c r="A8230" s="319">
        <v>13348</v>
      </c>
      <c r="B8230" s="319" t="s">
        <v>7190</v>
      </c>
      <c r="C8230" s="319" t="s">
        <v>9081</v>
      </c>
    </row>
    <row r="8231" spans="1:3" ht="14.25" customHeight="1" x14ac:dyDescent="0.25">
      <c r="A8231" s="319">
        <v>13349</v>
      </c>
      <c r="B8231" s="319" t="s">
        <v>7199</v>
      </c>
      <c r="C8231" s="319" t="s">
        <v>9092</v>
      </c>
    </row>
    <row r="8232" spans="1:3" ht="14.25" customHeight="1" x14ac:dyDescent="0.25">
      <c r="A8232" s="319">
        <v>13350</v>
      </c>
      <c r="B8232" s="319" t="s">
        <v>10937</v>
      </c>
      <c r="C8232" s="319" t="s">
        <v>9920</v>
      </c>
    </row>
    <row r="8233" spans="1:3" ht="14.25" customHeight="1" x14ac:dyDescent="0.25">
      <c r="A8233" s="319">
        <v>13351</v>
      </c>
      <c r="B8233" s="319" t="s">
        <v>6947</v>
      </c>
      <c r="C8233" s="319" t="s">
        <v>9920</v>
      </c>
    </row>
    <row r="8234" spans="1:3" ht="14.25" customHeight="1" x14ac:dyDescent="0.25">
      <c r="A8234" s="319">
        <v>13352</v>
      </c>
      <c r="B8234" s="319" t="s">
        <v>7634</v>
      </c>
      <c r="C8234" s="319" t="s">
        <v>9090</v>
      </c>
    </row>
    <row r="8235" spans="1:3" ht="14.25" customHeight="1" x14ac:dyDescent="0.25">
      <c r="A8235" s="319">
        <v>13353</v>
      </c>
      <c r="B8235" s="319" t="s">
        <v>7635</v>
      </c>
      <c r="C8235" s="319" t="s">
        <v>9081</v>
      </c>
    </row>
    <row r="8236" spans="1:3" ht="14.25" customHeight="1" x14ac:dyDescent="0.25">
      <c r="A8236" s="319">
        <v>13354</v>
      </c>
      <c r="B8236" s="319" t="s">
        <v>7636</v>
      </c>
      <c r="C8236" s="319" t="s">
        <v>9091</v>
      </c>
    </row>
    <row r="8237" spans="1:3" ht="14.25" customHeight="1" x14ac:dyDescent="0.25">
      <c r="A8237" s="319">
        <v>13355</v>
      </c>
      <c r="B8237" s="319" t="s">
        <v>2883</v>
      </c>
      <c r="C8237" s="319" t="s">
        <v>9920</v>
      </c>
    </row>
    <row r="8238" spans="1:3" ht="14.25" customHeight="1" x14ac:dyDescent="0.25">
      <c r="A8238" s="319">
        <v>13356</v>
      </c>
      <c r="B8238" s="319" t="s">
        <v>10938</v>
      </c>
      <c r="C8238" s="319" t="s">
        <v>9920</v>
      </c>
    </row>
    <row r="8239" spans="1:3" ht="14.25" customHeight="1" x14ac:dyDescent="0.25">
      <c r="A8239" s="319">
        <v>13357</v>
      </c>
      <c r="B8239" s="319" t="s">
        <v>7637</v>
      </c>
      <c r="C8239" s="319" t="s">
        <v>9092</v>
      </c>
    </row>
    <row r="8240" spans="1:3" ht="14.25" customHeight="1" x14ac:dyDescent="0.25">
      <c r="A8240" s="319">
        <v>13358</v>
      </c>
      <c r="B8240" s="319" t="s">
        <v>10939</v>
      </c>
      <c r="C8240" s="319" t="s">
        <v>9920</v>
      </c>
    </row>
    <row r="8241" spans="1:3" ht="14.25" customHeight="1" x14ac:dyDescent="0.25">
      <c r="A8241" s="319">
        <v>13359</v>
      </c>
      <c r="B8241" s="319" t="s">
        <v>7638</v>
      </c>
      <c r="C8241" s="319" t="s">
        <v>9091</v>
      </c>
    </row>
    <row r="8242" spans="1:3" ht="14.25" customHeight="1" x14ac:dyDescent="0.25">
      <c r="A8242" s="319">
        <v>13360</v>
      </c>
      <c r="B8242" s="319" t="s">
        <v>7639</v>
      </c>
      <c r="C8242" s="319" t="s">
        <v>9081</v>
      </c>
    </row>
    <row r="8243" spans="1:3" ht="14.25" customHeight="1" x14ac:dyDescent="0.25">
      <c r="A8243" s="319">
        <v>13362</v>
      </c>
      <c r="B8243" s="319" t="s">
        <v>7640</v>
      </c>
      <c r="C8243" s="319" t="s">
        <v>9092</v>
      </c>
    </row>
    <row r="8244" spans="1:3" ht="14.25" customHeight="1" x14ac:dyDescent="0.25">
      <c r="A8244" s="319">
        <v>13363</v>
      </c>
      <c r="B8244" s="319" t="s">
        <v>5939</v>
      </c>
      <c r="C8244" s="319" t="s">
        <v>9092</v>
      </c>
    </row>
    <row r="8245" spans="1:3" ht="14.25" customHeight="1" x14ac:dyDescent="0.25">
      <c r="A8245" s="319">
        <v>13364</v>
      </c>
      <c r="B8245" s="319" t="s">
        <v>10940</v>
      </c>
      <c r="C8245" s="319" t="s">
        <v>9920</v>
      </c>
    </row>
    <row r="8246" spans="1:3" ht="14.25" customHeight="1" x14ac:dyDescent="0.25">
      <c r="A8246" s="319">
        <v>13365</v>
      </c>
      <c r="B8246" s="319" t="s">
        <v>7641</v>
      </c>
      <c r="C8246" s="319" t="s">
        <v>9092</v>
      </c>
    </row>
    <row r="8247" spans="1:3" ht="14.25" customHeight="1" x14ac:dyDescent="0.25">
      <c r="A8247" s="319">
        <v>13366</v>
      </c>
      <c r="B8247" s="319" t="s">
        <v>7642</v>
      </c>
      <c r="C8247" s="319" t="s">
        <v>9092</v>
      </c>
    </row>
    <row r="8248" spans="1:3" ht="14.25" customHeight="1" x14ac:dyDescent="0.25">
      <c r="A8248" s="319">
        <v>13367</v>
      </c>
      <c r="B8248" s="319" t="s">
        <v>10941</v>
      </c>
      <c r="C8248" s="319" t="s">
        <v>9920</v>
      </c>
    </row>
    <row r="8249" spans="1:3" ht="14.25" customHeight="1" x14ac:dyDescent="0.25">
      <c r="A8249" s="319">
        <v>13368</v>
      </c>
      <c r="B8249" s="319" t="s">
        <v>7643</v>
      </c>
      <c r="C8249" s="319" t="s">
        <v>9092</v>
      </c>
    </row>
    <row r="8250" spans="1:3" ht="14.25" customHeight="1" x14ac:dyDescent="0.25">
      <c r="A8250" s="319">
        <v>13369</v>
      </c>
      <c r="B8250" s="319" t="s">
        <v>5880</v>
      </c>
      <c r="C8250" s="319" t="s">
        <v>9090</v>
      </c>
    </row>
    <row r="8251" spans="1:3" ht="14.25" customHeight="1" x14ac:dyDescent="0.25">
      <c r="A8251" s="319">
        <v>13370</v>
      </c>
      <c r="B8251" s="319" t="s">
        <v>6526</v>
      </c>
      <c r="C8251" s="319" t="s">
        <v>9092</v>
      </c>
    </row>
    <row r="8252" spans="1:3" ht="14.25" customHeight="1" x14ac:dyDescent="0.25">
      <c r="A8252" s="319">
        <v>13371</v>
      </c>
      <c r="B8252" s="319" t="s">
        <v>7644</v>
      </c>
      <c r="C8252" s="319" t="s">
        <v>9092</v>
      </c>
    </row>
    <row r="8253" spans="1:3" ht="14.25" customHeight="1" x14ac:dyDescent="0.25">
      <c r="A8253" s="319">
        <v>13372</v>
      </c>
      <c r="B8253" s="319" t="s">
        <v>6977</v>
      </c>
      <c r="C8253" s="319" t="s">
        <v>9091</v>
      </c>
    </row>
    <row r="8254" spans="1:3" ht="14.25" customHeight="1" x14ac:dyDescent="0.25">
      <c r="A8254" s="319">
        <v>13374</v>
      </c>
      <c r="B8254" s="319" t="s">
        <v>7645</v>
      </c>
      <c r="C8254" s="319" t="s">
        <v>9087</v>
      </c>
    </row>
    <row r="8255" spans="1:3" ht="14.25" customHeight="1" x14ac:dyDescent="0.25">
      <c r="A8255" s="319">
        <v>13375</v>
      </c>
      <c r="B8255" s="319" t="s">
        <v>10916</v>
      </c>
      <c r="C8255" s="319" t="s">
        <v>9920</v>
      </c>
    </row>
    <row r="8256" spans="1:3" ht="14.25" customHeight="1" x14ac:dyDescent="0.25">
      <c r="A8256" s="319">
        <v>13376</v>
      </c>
      <c r="B8256" s="319" t="s">
        <v>1454</v>
      </c>
      <c r="C8256" s="319" t="s">
        <v>9920</v>
      </c>
    </row>
    <row r="8257" spans="1:3" ht="14.25" customHeight="1" x14ac:dyDescent="0.25">
      <c r="A8257" s="319">
        <v>13377</v>
      </c>
      <c r="B8257" s="319" t="s">
        <v>6588</v>
      </c>
      <c r="C8257" s="319" t="s">
        <v>9087</v>
      </c>
    </row>
    <row r="8258" spans="1:3" ht="14.25" customHeight="1" x14ac:dyDescent="0.25">
      <c r="A8258" s="319">
        <v>13378</v>
      </c>
      <c r="B8258" s="319" t="s">
        <v>3458</v>
      </c>
      <c r="C8258" s="319" t="s">
        <v>9920</v>
      </c>
    </row>
    <row r="8259" spans="1:3" ht="14.25" customHeight="1" x14ac:dyDescent="0.25">
      <c r="A8259" s="319">
        <v>13379</v>
      </c>
      <c r="B8259" s="319" t="s">
        <v>7646</v>
      </c>
      <c r="C8259" s="319" t="s">
        <v>9092</v>
      </c>
    </row>
    <row r="8260" spans="1:3" ht="14.25" customHeight="1" x14ac:dyDescent="0.25">
      <c r="A8260" s="319">
        <v>13380</v>
      </c>
      <c r="B8260" s="319" t="s">
        <v>10942</v>
      </c>
      <c r="C8260" s="319" t="s">
        <v>9920</v>
      </c>
    </row>
    <row r="8261" spans="1:3" ht="14.25" customHeight="1" x14ac:dyDescent="0.25">
      <c r="A8261" s="319">
        <v>13381</v>
      </c>
      <c r="B8261" s="319" t="s">
        <v>7647</v>
      </c>
      <c r="C8261" s="319" t="s">
        <v>9087</v>
      </c>
    </row>
    <row r="8262" spans="1:3" ht="14.25" customHeight="1" x14ac:dyDescent="0.25">
      <c r="A8262" s="319">
        <v>13382</v>
      </c>
      <c r="B8262" s="319" t="s">
        <v>7648</v>
      </c>
      <c r="C8262" s="319" t="s">
        <v>9092</v>
      </c>
    </row>
    <row r="8263" spans="1:3" ht="14.25" customHeight="1" x14ac:dyDescent="0.25">
      <c r="A8263" s="319">
        <v>13383</v>
      </c>
      <c r="B8263" s="319" t="s">
        <v>7649</v>
      </c>
      <c r="C8263" s="319" t="s">
        <v>9090</v>
      </c>
    </row>
    <row r="8264" spans="1:3" ht="14.25" customHeight="1" x14ac:dyDescent="0.25">
      <c r="A8264" s="319">
        <v>13384</v>
      </c>
      <c r="B8264" s="319" t="s">
        <v>3354</v>
      </c>
      <c r="C8264" s="319" t="s">
        <v>9090</v>
      </c>
    </row>
    <row r="8265" spans="1:3" ht="14.25" customHeight="1" x14ac:dyDescent="0.25">
      <c r="A8265" s="319">
        <v>13385</v>
      </c>
      <c r="B8265" s="319" t="s">
        <v>3354</v>
      </c>
      <c r="C8265" s="319" t="s">
        <v>9090</v>
      </c>
    </row>
    <row r="8266" spans="1:3" ht="14.25" customHeight="1" x14ac:dyDescent="0.25">
      <c r="A8266" s="319">
        <v>13386</v>
      </c>
      <c r="B8266" s="319" t="s">
        <v>9248</v>
      </c>
      <c r="C8266" s="319" t="s">
        <v>9920</v>
      </c>
    </row>
    <row r="8267" spans="1:3" ht="14.25" customHeight="1" x14ac:dyDescent="0.25">
      <c r="A8267" s="319">
        <v>13387</v>
      </c>
      <c r="B8267" s="319" t="s">
        <v>7650</v>
      </c>
      <c r="C8267" s="319" t="s">
        <v>9092</v>
      </c>
    </row>
    <row r="8268" spans="1:3" ht="14.25" customHeight="1" x14ac:dyDescent="0.25">
      <c r="A8268" s="319">
        <v>13388</v>
      </c>
      <c r="B8268" s="319" t="s">
        <v>6764</v>
      </c>
      <c r="C8268" s="319" t="s">
        <v>9920</v>
      </c>
    </row>
    <row r="8269" spans="1:3" ht="14.25" customHeight="1" x14ac:dyDescent="0.25">
      <c r="A8269" s="319">
        <v>13389</v>
      </c>
      <c r="B8269" s="319" t="s">
        <v>7651</v>
      </c>
      <c r="C8269" s="319" t="s">
        <v>9090</v>
      </c>
    </row>
    <row r="8270" spans="1:3" ht="14.25" customHeight="1" x14ac:dyDescent="0.25">
      <c r="A8270" s="319">
        <v>13390</v>
      </c>
      <c r="B8270" s="319" t="s">
        <v>10943</v>
      </c>
      <c r="C8270" s="319" t="s">
        <v>9920</v>
      </c>
    </row>
    <row r="8271" spans="1:3" ht="14.25" customHeight="1" x14ac:dyDescent="0.25">
      <c r="A8271" s="319">
        <v>13391</v>
      </c>
      <c r="B8271" s="319" t="s">
        <v>4709</v>
      </c>
      <c r="C8271" s="319" t="s">
        <v>9920</v>
      </c>
    </row>
    <row r="8272" spans="1:3" ht="14.25" customHeight="1" x14ac:dyDescent="0.25">
      <c r="A8272" s="319">
        <v>13392</v>
      </c>
      <c r="B8272" s="319" t="s">
        <v>10944</v>
      </c>
      <c r="C8272" s="319" t="s">
        <v>9920</v>
      </c>
    </row>
    <row r="8273" spans="1:3" ht="14.25" customHeight="1" x14ac:dyDescent="0.25">
      <c r="A8273" s="319">
        <v>13393</v>
      </c>
      <c r="B8273" s="319" t="s">
        <v>10945</v>
      </c>
      <c r="C8273" s="319" t="s">
        <v>9920</v>
      </c>
    </row>
    <row r="8274" spans="1:3" ht="14.25" customHeight="1" x14ac:dyDescent="0.25">
      <c r="A8274" s="319">
        <v>13394</v>
      </c>
      <c r="B8274" s="319" t="s">
        <v>7652</v>
      </c>
      <c r="C8274" s="319" t="s">
        <v>9092</v>
      </c>
    </row>
    <row r="8275" spans="1:3" ht="14.25" customHeight="1" x14ac:dyDescent="0.25">
      <c r="A8275" s="319">
        <v>13395</v>
      </c>
      <c r="B8275" s="319" t="s">
        <v>7653</v>
      </c>
      <c r="C8275" s="319" t="s">
        <v>9091</v>
      </c>
    </row>
    <row r="8276" spans="1:3" ht="14.25" customHeight="1" x14ac:dyDescent="0.25">
      <c r="A8276" s="319">
        <v>13396</v>
      </c>
      <c r="B8276" s="319" t="s">
        <v>7654</v>
      </c>
      <c r="C8276" s="319" t="s">
        <v>9092</v>
      </c>
    </row>
    <row r="8277" spans="1:3" ht="14.25" customHeight="1" x14ac:dyDescent="0.25">
      <c r="A8277" s="319">
        <v>13397</v>
      </c>
      <c r="B8277" s="319" t="s">
        <v>7655</v>
      </c>
      <c r="C8277" s="319" t="s">
        <v>9092</v>
      </c>
    </row>
    <row r="8278" spans="1:3" ht="14.25" customHeight="1" x14ac:dyDescent="0.25">
      <c r="A8278" s="319">
        <v>13398</v>
      </c>
      <c r="B8278" s="319" t="s">
        <v>7656</v>
      </c>
      <c r="C8278" s="319" t="s">
        <v>9092</v>
      </c>
    </row>
    <row r="8279" spans="1:3" ht="14.25" customHeight="1" x14ac:dyDescent="0.25">
      <c r="A8279" s="319">
        <v>13399</v>
      </c>
      <c r="B8279" s="319" t="s">
        <v>7657</v>
      </c>
      <c r="C8279" s="319" t="s">
        <v>9092</v>
      </c>
    </row>
    <row r="8280" spans="1:3" ht="14.25" customHeight="1" x14ac:dyDescent="0.25">
      <c r="A8280" s="319">
        <v>13400</v>
      </c>
      <c r="B8280" s="319" t="s">
        <v>9414</v>
      </c>
      <c r="C8280" s="319" t="s">
        <v>9087</v>
      </c>
    </row>
    <row r="8281" spans="1:3" ht="14.25" customHeight="1" x14ac:dyDescent="0.25">
      <c r="A8281" s="319">
        <v>13401</v>
      </c>
      <c r="B8281" s="319" t="s">
        <v>10946</v>
      </c>
      <c r="C8281" s="319" t="s">
        <v>9920</v>
      </c>
    </row>
    <row r="8282" spans="1:3" ht="14.25" customHeight="1" x14ac:dyDescent="0.25">
      <c r="A8282" s="319">
        <v>13402</v>
      </c>
      <c r="B8282" s="319" t="s">
        <v>7658</v>
      </c>
      <c r="C8282" s="319" t="s">
        <v>9087</v>
      </c>
    </row>
    <row r="8283" spans="1:3" ht="14.25" customHeight="1" x14ac:dyDescent="0.25">
      <c r="A8283" s="319">
        <v>13403</v>
      </c>
      <c r="B8283" s="319" t="s">
        <v>9415</v>
      </c>
      <c r="C8283" s="319" t="s">
        <v>9087</v>
      </c>
    </row>
    <row r="8284" spans="1:3" ht="14.25" customHeight="1" x14ac:dyDescent="0.25">
      <c r="A8284" s="319">
        <v>13404</v>
      </c>
      <c r="B8284" s="319" t="s">
        <v>7209</v>
      </c>
      <c r="C8284" s="319" t="s">
        <v>9084</v>
      </c>
    </row>
    <row r="8285" spans="1:3" ht="14.25" customHeight="1" x14ac:dyDescent="0.25">
      <c r="A8285" s="319">
        <v>13405</v>
      </c>
      <c r="B8285" s="319" t="s">
        <v>7209</v>
      </c>
      <c r="C8285" s="319" t="s">
        <v>9091</v>
      </c>
    </row>
    <row r="8286" spans="1:3" ht="14.25" customHeight="1" x14ac:dyDescent="0.25">
      <c r="A8286" s="319">
        <v>13406</v>
      </c>
      <c r="B8286" s="319" t="s">
        <v>10947</v>
      </c>
      <c r="C8286" s="319" t="s">
        <v>9920</v>
      </c>
    </row>
    <row r="8287" spans="1:3" ht="14.25" customHeight="1" x14ac:dyDescent="0.25">
      <c r="A8287" s="319">
        <v>13407</v>
      </c>
      <c r="B8287" s="319" t="s">
        <v>10948</v>
      </c>
      <c r="C8287" s="319" t="s">
        <v>9920</v>
      </c>
    </row>
    <row r="8288" spans="1:3" ht="14.25" customHeight="1" x14ac:dyDescent="0.25">
      <c r="A8288" s="319">
        <v>13408</v>
      </c>
      <c r="B8288" s="319" t="s">
        <v>7659</v>
      </c>
      <c r="C8288" s="319" t="s">
        <v>9091</v>
      </c>
    </row>
    <row r="8289" spans="1:3" ht="14.25" customHeight="1" x14ac:dyDescent="0.25">
      <c r="A8289" s="319">
        <v>13409</v>
      </c>
      <c r="B8289" s="319" t="s">
        <v>6837</v>
      </c>
      <c r="C8289" s="319" t="s">
        <v>9091</v>
      </c>
    </row>
    <row r="8290" spans="1:3" ht="14.25" customHeight="1" x14ac:dyDescent="0.25">
      <c r="A8290" s="319">
        <v>13410</v>
      </c>
      <c r="B8290" s="319" t="s">
        <v>7074</v>
      </c>
      <c r="C8290" s="319" t="s">
        <v>9092</v>
      </c>
    </row>
    <row r="8291" spans="1:3" ht="14.25" customHeight="1" x14ac:dyDescent="0.25">
      <c r="A8291" s="319">
        <v>13411</v>
      </c>
      <c r="B8291" s="319" t="s">
        <v>7660</v>
      </c>
      <c r="C8291" s="319" t="s">
        <v>9092</v>
      </c>
    </row>
    <row r="8292" spans="1:3" ht="14.25" customHeight="1" x14ac:dyDescent="0.25">
      <c r="A8292" s="319">
        <v>13412</v>
      </c>
      <c r="B8292" s="319" t="s">
        <v>869</v>
      </c>
      <c r="C8292" s="319" t="s">
        <v>9093</v>
      </c>
    </row>
    <row r="8293" spans="1:3" ht="14.25" customHeight="1" x14ac:dyDescent="0.25">
      <c r="A8293" s="319">
        <v>13413</v>
      </c>
      <c r="B8293" s="319" t="s">
        <v>7661</v>
      </c>
      <c r="C8293" s="319" t="s">
        <v>9092</v>
      </c>
    </row>
    <row r="8294" spans="1:3" ht="14.25" customHeight="1" x14ac:dyDescent="0.25">
      <c r="A8294" s="319">
        <v>13414</v>
      </c>
      <c r="B8294" s="319" t="s">
        <v>6586</v>
      </c>
      <c r="C8294" s="319" t="s">
        <v>9090</v>
      </c>
    </row>
    <row r="8295" spans="1:3" ht="14.25" customHeight="1" x14ac:dyDescent="0.25">
      <c r="A8295" s="319">
        <v>13415</v>
      </c>
      <c r="B8295" s="319" t="s">
        <v>7662</v>
      </c>
      <c r="C8295" s="319" t="s">
        <v>9092</v>
      </c>
    </row>
    <row r="8296" spans="1:3" ht="14.25" customHeight="1" x14ac:dyDescent="0.25">
      <c r="A8296" s="319">
        <v>13416</v>
      </c>
      <c r="B8296" s="319" t="s">
        <v>7663</v>
      </c>
      <c r="C8296" s="319" t="s">
        <v>9092</v>
      </c>
    </row>
    <row r="8297" spans="1:3" ht="14.25" customHeight="1" x14ac:dyDescent="0.25">
      <c r="A8297" s="319">
        <v>13417</v>
      </c>
      <c r="B8297" s="319" t="s">
        <v>7664</v>
      </c>
      <c r="C8297" s="319" t="s">
        <v>9092</v>
      </c>
    </row>
    <row r="8298" spans="1:3" ht="14.25" customHeight="1" x14ac:dyDescent="0.25">
      <c r="A8298" s="319">
        <v>13418</v>
      </c>
      <c r="B8298" s="319" t="s">
        <v>7665</v>
      </c>
      <c r="C8298" s="319" t="s">
        <v>9091</v>
      </c>
    </row>
    <row r="8299" spans="1:3" ht="14.25" customHeight="1" x14ac:dyDescent="0.25">
      <c r="A8299" s="319">
        <v>13419</v>
      </c>
      <c r="B8299" s="319" t="s">
        <v>4354</v>
      </c>
      <c r="C8299" s="319" t="s">
        <v>9920</v>
      </c>
    </row>
    <row r="8300" spans="1:3" ht="14.25" customHeight="1" x14ac:dyDescent="0.25">
      <c r="A8300" s="319">
        <v>13420</v>
      </c>
      <c r="B8300" s="319" t="s">
        <v>10949</v>
      </c>
      <c r="C8300" s="319" t="s">
        <v>9920</v>
      </c>
    </row>
    <row r="8301" spans="1:3" ht="14.25" customHeight="1" x14ac:dyDescent="0.25">
      <c r="A8301" s="319">
        <v>13421</v>
      </c>
      <c r="B8301" s="319" t="s">
        <v>7666</v>
      </c>
      <c r="C8301" s="319" t="s">
        <v>9092</v>
      </c>
    </row>
    <row r="8302" spans="1:3" ht="14.25" customHeight="1" x14ac:dyDescent="0.25">
      <c r="A8302" s="319">
        <v>13422</v>
      </c>
      <c r="B8302" s="319" t="s">
        <v>10950</v>
      </c>
      <c r="C8302" s="319" t="s">
        <v>9920</v>
      </c>
    </row>
    <row r="8303" spans="1:3" ht="14.25" customHeight="1" x14ac:dyDescent="0.25">
      <c r="A8303" s="319">
        <v>13423</v>
      </c>
      <c r="B8303" s="319" t="s">
        <v>858</v>
      </c>
      <c r="C8303" s="319" t="s">
        <v>9081</v>
      </c>
    </row>
    <row r="8304" spans="1:3" ht="14.25" customHeight="1" x14ac:dyDescent="0.25">
      <c r="A8304" s="319">
        <v>13424</v>
      </c>
      <c r="B8304" s="319" t="s">
        <v>7667</v>
      </c>
      <c r="C8304" s="319" t="s">
        <v>9092</v>
      </c>
    </row>
    <row r="8305" spans="1:3" ht="14.25" customHeight="1" x14ac:dyDescent="0.25">
      <c r="A8305" s="319">
        <v>13425</v>
      </c>
      <c r="B8305" s="319" t="s">
        <v>7668</v>
      </c>
      <c r="C8305" s="319" t="s">
        <v>9092</v>
      </c>
    </row>
    <row r="8306" spans="1:3" ht="14.25" customHeight="1" x14ac:dyDescent="0.25">
      <c r="A8306" s="319">
        <v>13426</v>
      </c>
      <c r="B8306" s="319" t="s">
        <v>10951</v>
      </c>
      <c r="C8306" s="319" t="s">
        <v>9920</v>
      </c>
    </row>
    <row r="8307" spans="1:3" ht="14.25" customHeight="1" x14ac:dyDescent="0.25">
      <c r="A8307" s="319">
        <v>13427</v>
      </c>
      <c r="B8307" s="319" t="s">
        <v>7669</v>
      </c>
      <c r="C8307" s="319" t="s">
        <v>9091</v>
      </c>
    </row>
    <row r="8308" spans="1:3" ht="14.25" customHeight="1" x14ac:dyDescent="0.25">
      <c r="A8308" s="319">
        <v>13428</v>
      </c>
      <c r="B8308" s="319" t="s">
        <v>7670</v>
      </c>
      <c r="C8308" s="319" t="s">
        <v>9091</v>
      </c>
    </row>
    <row r="8309" spans="1:3" ht="14.25" customHeight="1" x14ac:dyDescent="0.25">
      <c r="A8309" s="319">
        <v>13429</v>
      </c>
      <c r="B8309" s="319" t="s">
        <v>10952</v>
      </c>
      <c r="C8309" s="319" t="s">
        <v>9920</v>
      </c>
    </row>
    <row r="8310" spans="1:3" ht="14.25" customHeight="1" x14ac:dyDescent="0.25">
      <c r="A8310" s="319">
        <v>13430</v>
      </c>
      <c r="B8310" s="319" t="s">
        <v>6813</v>
      </c>
      <c r="C8310" s="319" t="s">
        <v>9084</v>
      </c>
    </row>
    <row r="8311" spans="1:3" ht="14.25" customHeight="1" x14ac:dyDescent="0.25">
      <c r="A8311" s="319">
        <v>13431</v>
      </c>
      <c r="B8311" s="319" t="s">
        <v>2384</v>
      </c>
      <c r="C8311" s="319" t="s">
        <v>9090</v>
      </c>
    </row>
    <row r="8312" spans="1:3" ht="14.25" customHeight="1" x14ac:dyDescent="0.25">
      <c r="A8312" s="319">
        <v>13432</v>
      </c>
      <c r="B8312" s="319" t="s">
        <v>7671</v>
      </c>
      <c r="C8312" s="319" t="s">
        <v>9081</v>
      </c>
    </row>
    <row r="8313" spans="1:3" ht="14.25" customHeight="1" x14ac:dyDescent="0.25">
      <c r="A8313" s="319">
        <v>13433</v>
      </c>
      <c r="B8313" s="319" t="s">
        <v>7672</v>
      </c>
      <c r="C8313" s="319" t="s">
        <v>9087</v>
      </c>
    </row>
    <row r="8314" spans="1:3" ht="14.25" customHeight="1" x14ac:dyDescent="0.25">
      <c r="A8314" s="319">
        <v>13434</v>
      </c>
      <c r="B8314" s="319" t="s">
        <v>7673</v>
      </c>
      <c r="C8314" s="319" t="s">
        <v>9084</v>
      </c>
    </row>
    <row r="8315" spans="1:3" ht="14.25" customHeight="1" x14ac:dyDescent="0.25">
      <c r="A8315" s="319">
        <v>13435</v>
      </c>
      <c r="B8315" s="319" t="s">
        <v>10953</v>
      </c>
      <c r="C8315" s="319" t="s">
        <v>9920</v>
      </c>
    </row>
    <row r="8316" spans="1:3" ht="14.25" customHeight="1" x14ac:dyDescent="0.25">
      <c r="A8316" s="319">
        <v>13436</v>
      </c>
      <c r="B8316" s="319" t="s">
        <v>7674</v>
      </c>
      <c r="C8316" s="319" t="s">
        <v>9109</v>
      </c>
    </row>
    <row r="8317" spans="1:3" ht="14.25" customHeight="1" x14ac:dyDescent="0.25">
      <c r="A8317" s="319">
        <v>13437</v>
      </c>
      <c r="B8317" s="319" t="s">
        <v>7675</v>
      </c>
      <c r="C8317" s="319" t="s">
        <v>9087</v>
      </c>
    </row>
    <row r="8318" spans="1:3" ht="14.25" customHeight="1" x14ac:dyDescent="0.25">
      <c r="A8318" s="319">
        <v>13438</v>
      </c>
      <c r="B8318" s="319" t="s">
        <v>5817</v>
      </c>
      <c r="C8318" s="319" t="s">
        <v>9920</v>
      </c>
    </row>
    <row r="8319" spans="1:3" ht="14.25" customHeight="1" x14ac:dyDescent="0.25">
      <c r="A8319" s="319">
        <v>13439</v>
      </c>
      <c r="B8319" s="319" t="s">
        <v>7676</v>
      </c>
      <c r="C8319" s="319" t="s">
        <v>9092</v>
      </c>
    </row>
    <row r="8320" spans="1:3" ht="14.25" customHeight="1" x14ac:dyDescent="0.25">
      <c r="A8320" s="319">
        <v>13440</v>
      </c>
      <c r="B8320" s="319" t="s">
        <v>3899</v>
      </c>
      <c r="C8320" s="319" t="s">
        <v>9920</v>
      </c>
    </row>
    <row r="8321" spans="1:3" ht="14.25" customHeight="1" x14ac:dyDescent="0.25">
      <c r="A8321" s="319">
        <v>13441</v>
      </c>
      <c r="B8321" s="319" t="s">
        <v>7677</v>
      </c>
      <c r="C8321" s="319" t="s">
        <v>9081</v>
      </c>
    </row>
    <row r="8322" spans="1:3" ht="14.25" customHeight="1" x14ac:dyDescent="0.25">
      <c r="A8322" s="319">
        <v>13442</v>
      </c>
      <c r="B8322" s="319" t="s">
        <v>871</v>
      </c>
      <c r="C8322" s="319" t="s">
        <v>9093</v>
      </c>
    </row>
    <row r="8323" spans="1:3" ht="14.25" customHeight="1" x14ac:dyDescent="0.25">
      <c r="A8323" s="319">
        <v>13443</v>
      </c>
      <c r="B8323" s="319" t="s">
        <v>10954</v>
      </c>
      <c r="C8323" s="319" t="s">
        <v>9920</v>
      </c>
    </row>
    <row r="8324" spans="1:3" ht="14.25" customHeight="1" x14ac:dyDescent="0.25">
      <c r="A8324" s="319">
        <v>13444</v>
      </c>
      <c r="B8324" s="319" t="s">
        <v>10955</v>
      </c>
      <c r="C8324" s="319" t="s">
        <v>9920</v>
      </c>
    </row>
    <row r="8325" spans="1:3" ht="14.25" customHeight="1" x14ac:dyDescent="0.25">
      <c r="A8325" s="319">
        <v>13445</v>
      </c>
      <c r="B8325" s="319" t="s">
        <v>10956</v>
      </c>
      <c r="C8325" s="319" t="s">
        <v>9920</v>
      </c>
    </row>
    <row r="8326" spans="1:3" ht="14.25" customHeight="1" x14ac:dyDescent="0.25">
      <c r="A8326" s="319">
        <v>13446</v>
      </c>
      <c r="B8326" s="319" t="s">
        <v>7678</v>
      </c>
      <c r="C8326" s="319" t="s">
        <v>9092</v>
      </c>
    </row>
    <row r="8327" spans="1:3" ht="14.25" customHeight="1" x14ac:dyDescent="0.25">
      <c r="A8327" s="319">
        <v>13447</v>
      </c>
      <c r="B8327" s="319" t="s">
        <v>10957</v>
      </c>
      <c r="C8327" s="319" t="s">
        <v>9920</v>
      </c>
    </row>
    <row r="8328" spans="1:3" ht="14.25" customHeight="1" x14ac:dyDescent="0.25">
      <c r="A8328" s="319">
        <v>13448</v>
      </c>
      <c r="B8328" s="319" t="s">
        <v>7679</v>
      </c>
      <c r="C8328" s="319" t="s">
        <v>9092</v>
      </c>
    </row>
    <row r="8329" spans="1:3" ht="14.25" customHeight="1" x14ac:dyDescent="0.25">
      <c r="A8329" s="319">
        <v>13449</v>
      </c>
      <c r="B8329" s="319" t="s">
        <v>7680</v>
      </c>
      <c r="C8329" s="319" t="s">
        <v>9081</v>
      </c>
    </row>
    <row r="8330" spans="1:3" ht="14.25" customHeight="1" x14ac:dyDescent="0.25">
      <c r="A8330" s="319">
        <v>13450</v>
      </c>
      <c r="B8330" s="319" t="s">
        <v>7681</v>
      </c>
      <c r="C8330" s="319" t="s">
        <v>9092</v>
      </c>
    </row>
    <row r="8331" spans="1:3" ht="14.25" customHeight="1" x14ac:dyDescent="0.25">
      <c r="A8331" s="319">
        <v>13451</v>
      </c>
      <c r="B8331" s="319" t="s">
        <v>3390</v>
      </c>
      <c r="C8331" s="319" t="s">
        <v>9091</v>
      </c>
    </row>
    <row r="8332" spans="1:3" ht="14.25" customHeight="1" x14ac:dyDescent="0.25">
      <c r="A8332" s="319">
        <v>13452</v>
      </c>
      <c r="B8332" s="319" t="s">
        <v>10958</v>
      </c>
      <c r="C8332" s="319" t="s">
        <v>9920</v>
      </c>
    </row>
    <row r="8333" spans="1:3" ht="14.25" customHeight="1" x14ac:dyDescent="0.25">
      <c r="A8333" s="319">
        <v>13453</v>
      </c>
      <c r="B8333" s="319" t="s">
        <v>7682</v>
      </c>
      <c r="C8333" s="319" t="s">
        <v>9092</v>
      </c>
    </row>
    <row r="8334" spans="1:3" ht="14.25" customHeight="1" x14ac:dyDescent="0.25">
      <c r="A8334" s="319">
        <v>13454</v>
      </c>
      <c r="B8334" s="319" t="s">
        <v>873</v>
      </c>
      <c r="C8334" s="319" t="s">
        <v>9093</v>
      </c>
    </row>
    <row r="8335" spans="1:3" ht="14.25" customHeight="1" x14ac:dyDescent="0.25">
      <c r="A8335" s="319">
        <v>13455</v>
      </c>
      <c r="B8335" s="319" t="s">
        <v>7676</v>
      </c>
      <c r="C8335" s="319" t="s">
        <v>9092</v>
      </c>
    </row>
    <row r="8336" spans="1:3" ht="14.25" customHeight="1" x14ac:dyDescent="0.25">
      <c r="A8336" s="319">
        <v>13456</v>
      </c>
      <c r="B8336" s="319" t="s">
        <v>10959</v>
      </c>
      <c r="C8336" s="319" t="s">
        <v>9920</v>
      </c>
    </row>
    <row r="8337" spans="1:3" ht="14.25" customHeight="1" x14ac:dyDescent="0.25">
      <c r="A8337" s="319">
        <v>13457</v>
      </c>
      <c r="B8337" s="319" t="s">
        <v>7683</v>
      </c>
      <c r="C8337" s="319" t="s">
        <v>9091</v>
      </c>
    </row>
    <row r="8338" spans="1:3" ht="14.25" customHeight="1" x14ac:dyDescent="0.25">
      <c r="A8338" s="319">
        <v>13458</v>
      </c>
      <c r="B8338" s="319" t="s">
        <v>7684</v>
      </c>
      <c r="C8338" s="319" t="s">
        <v>9092</v>
      </c>
    </row>
    <row r="8339" spans="1:3" ht="14.25" customHeight="1" x14ac:dyDescent="0.25">
      <c r="A8339" s="319">
        <v>13459</v>
      </c>
      <c r="B8339" s="319" t="s">
        <v>3761</v>
      </c>
      <c r="C8339" s="319" t="s">
        <v>9081</v>
      </c>
    </row>
    <row r="8340" spans="1:3" ht="14.25" customHeight="1" x14ac:dyDescent="0.25">
      <c r="A8340" s="319">
        <v>13460</v>
      </c>
      <c r="B8340" s="319" t="s">
        <v>5272</v>
      </c>
      <c r="C8340" s="319" t="s">
        <v>9091</v>
      </c>
    </row>
    <row r="8341" spans="1:3" ht="14.25" customHeight="1" x14ac:dyDescent="0.25">
      <c r="A8341" s="319">
        <v>13461</v>
      </c>
      <c r="B8341" s="319" t="s">
        <v>7685</v>
      </c>
      <c r="C8341" s="319" t="s">
        <v>9092</v>
      </c>
    </row>
    <row r="8342" spans="1:3" ht="14.25" customHeight="1" x14ac:dyDescent="0.25">
      <c r="A8342" s="319">
        <v>13462</v>
      </c>
      <c r="B8342" s="319" t="s">
        <v>7686</v>
      </c>
      <c r="C8342" s="319" t="s">
        <v>9091</v>
      </c>
    </row>
    <row r="8343" spans="1:3" ht="14.25" customHeight="1" x14ac:dyDescent="0.25">
      <c r="A8343" s="319">
        <v>13463</v>
      </c>
      <c r="B8343" s="319" t="s">
        <v>7687</v>
      </c>
      <c r="C8343" s="319" t="s">
        <v>9092</v>
      </c>
    </row>
    <row r="8344" spans="1:3" ht="14.25" customHeight="1" x14ac:dyDescent="0.25">
      <c r="A8344" s="319">
        <v>13464</v>
      </c>
      <c r="B8344" s="319" t="s">
        <v>10960</v>
      </c>
      <c r="C8344" s="319" t="s">
        <v>9920</v>
      </c>
    </row>
    <row r="8345" spans="1:3" ht="14.25" customHeight="1" x14ac:dyDescent="0.25">
      <c r="A8345" s="319">
        <v>13465</v>
      </c>
      <c r="B8345" s="319" t="s">
        <v>3956</v>
      </c>
      <c r="C8345" s="319" t="s">
        <v>9920</v>
      </c>
    </row>
    <row r="8346" spans="1:3" ht="14.25" customHeight="1" x14ac:dyDescent="0.25">
      <c r="A8346" s="319">
        <v>13466</v>
      </c>
      <c r="B8346" s="319" t="s">
        <v>7688</v>
      </c>
      <c r="C8346" s="319" t="s">
        <v>9092</v>
      </c>
    </row>
    <row r="8347" spans="1:3" ht="14.25" customHeight="1" x14ac:dyDescent="0.25">
      <c r="A8347" s="319">
        <v>13467</v>
      </c>
      <c r="B8347" s="319" t="s">
        <v>7689</v>
      </c>
      <c r="C8347" s="319" t="s">
        <v>9087</v>
      </c>
    </row>
    <row r="8348" spans="1:3" ht="14.25" customHeight="1" x14ac:dyDescent="0.25">
      <c r="A8348" s="319">
        <v>13468</v>
      </c>
      <c r="B8348" s="319" t="s">
        <v>7690</v>
      </c>
      <c r="C8348" s="319" t="s">
        <v>9090</v>
      </c>
    </row>
    <row r="8349" spans="1:3" ht="14.25" customHeight="1" x14ac:dyDescent="0.25">
      <c r="A8349" s="319">
        <v>13469</v>
      </c>
      <c r="B8349" s="319" t="s">
        <v>7447</v>
      </c>
      <c r="C8349" s="319" t="s">
        <v>9090</v>
      </c>
    </row>
    <row r="8350" spans="1:3" ht="14.25" customHeight="1" x14ac:dyDescent="0.25">
      <c r="A8350" s="319">
        <v>13470</v>
      </c>
      <c r="B8350" s="319" t="s">
        <v>10961</v>
      </c>
      <c r="C8350" s="319" t="s">
        <v>9920</v>
      </c>
    </row>
    <row r="8351" spans="1:3" ht="14.25" customHeight="1" x14ac:dyDescent="0.25">
      <c r="A8351" s="319">
        <v>13471</v>
      </c>
      <c r="B8351" s="319" t="s">
        <v>10962</v>
      </c>
      <c r="C8351" s="319" t="s">
        <v>9920</v>
      </c>
    </row>
    <row r="8352" spans="1:3" ht="14.25" customHeight="1" x14ac:dyDescent="0.25">
      <c r="A8352" s="319">
        <v>13472</v>
      </c>
      <c r="B8352" s="319" t="s">
        <v>7596</v>
      </c>
      <c r="C8352" s="319" t="s">
        <v>9091</v>
      </c>
    </row>
    <row r="8353" spans="1:3" ht="14.25" customHeight="1" x14ac:dyDescent="0.25">
      <c r="A8353" s="319">
        <v>13473</v>
      </c>
      <c r="B8353" s="319" t="s">
        <v>7691</v>
      </c>
      <c r="C8353" s="319" t="s">
        <v>9092</v>
      </c>
    </row>
    <row r="8354" spans="1:3" ht="14.25" customHeight="1" x14ac:dyDescent="0.25">
      <c r="A8354" s="319">
        <v>13474</v>
      </c>
      <c r="B8354" s="319" t="s">
        <v>875</v>
      </c>
      <c r="C8354" s="319" t="s">
        <v>9093</v>
      </c>
    </row>
    <row r="8355" spans="1:3" ht="14.25" customHeight="1" x14ac:dyDescent="0.25">
      <c r="A8355" s="319">
        <v>13475</v>
      </c>
      <c r="B8355" s="319" t="s">
        <v>3608</v>
      </c>
      <c r="C8355" s="319" t="s">
        <v>9092</v>
      </c>
    </row>
    <row r="8356" spans="1:3" ht="14.25" customHeight="1" x14ac:dyDescent="0.25">
      <c r="A8356" s="319">
        <v>13476</v>
      </c>
      <c r="B8356" s="319" t="s">
        <v>7692</v>
      </c>
      <c r="C8356" s="319" t="s">
        <v>9087</v>
      </c>
    </row>
    <row r="8357" spans="1:3" ht="14.25" customHeight="1" x14ac:dyDescent="0.25">
      <c r="A8357" s="319">
        <v>13477</v>
      </c>
      <c r="B8357" s="319" t="s">
        <v>7693</v>
      </c>
      <c r="C8357" s="319" t="s">
        <v>9090</v>
      </c>
    </row>
    <row r="8358" spans="1:3" ht="14.25" customHeight="1" x14ac:dyDescent="0.25">
      <c r="A8358" s="319">
        <v>13478</v>
      </c>
      <c r="B8358" s="319" t="s">
        <v>4039</v>
      </c>
      <c r="C8358" s="319" t="s">
        <v>9091</v>
      </c>
    </row>
    <row r="8359" spans="1:3" ht="14.25" customHeight="1" x14ac:dyDescent="0.25">
      <c r="A8359" s="319">
        <v>13479</v>
      </c>
      <c r="B8359" s="319" t="s">
        <v>2447</v>
      </c>
      <c r="C8359" s="319" t="s">
        <v>9107</v>
      </c>
    </row>
    <row r="8360" spans="1:3" ht="14.25" customHeight="1" x14ac:dyDescent="0.25">
      <c r="A8360" s="319">
        <v>13480</v>
      </c>
      <c r="B8360" s="319" t="s">
        <v>7694</v>
      </c>
      <c r="C8360" s="319" t="s">
        <v>9084</v>
      </c>
    </row>
    <row r="8361" spans="1:3" ht="14.25" customHeight="1" x14ac:dyDescent="0.25">
      <c r="A8361" s="319">
        <v>13482</v>
      </c>
      <c r="B8361" s="319" t="s">
        <v>7695</v>
      </c>
      <c r="C8361" s="319" t="s">
        <v>9092</v>
      </c>
    </row>
    <row r="8362" spans="1:3" ht="14.25" customHeight="1" x14ac:dyDescent="0.25">
      <c r="A8362" s="319">
        <v>13483</v>
      </c>
      <c r="B8362" s="319" t="s">
        <v>7696</v>
      </c>
      <c r="C8362" s="319" t="s">
        <v>9092</v>
      </c>
    </row>
    <row r="8363" spans="1:3" ht="14.25" customHeight="1" x14ac:dyDescent="0.25">
      <c r="A8363" s="319">
        <v>13484</v>
      </c>
      <c r="B8363" s="319" t="s">
        <v>9247</v>
      </c>
      <c r="C8363" s="319" t="s">
        <v>9090</v>
      </c>
    </row>
    <row r="8364" spans="1:3" ht="14.25" customHeight="1" x14ac:dyDescent="0.25">
      <c r="A8364" s="319">
        <v>13485</v>
      </c>
      <c r="B8364" s="319" t="s">
        <v>7697</v>
      </c>
      <c r="C8364" s="319" t="s">
        <v>9092</v>
      </c>
    </row>
    <row r="8365" spans="1:3" ht="14.25" customHeight="1" x14ac:dyDescent="0.25">
      <c r="A8365" s="319">
        <v>13486</v>
      </c>
      <c r="B8365" s="319" t="s">
        <v>7698</v>
      </c>
      <c r="C8365" s="319" t="s">
        <v>9087</v>
      </c>
    </row>
    <row r="8366" spans="1:3" ht="14.25" customHeight="1" x14ac:dyDescent="0.25">
      <c r="A8366" s="319">
        <v>13487</v>
      </c>
      <c r="B8366" s="319" t="s">
        <v>7699</v>
      </c>
      <c r="C8366" s="319" t="s">
        <v>9092</v>
      </c>
    </row>
    <row r="8367" spans="1:3" ht="14.25" customHeight="1" x14ac:dyDescent="0.25">
      <c r="A8367" s="319">
        <v>13488</v>
      </c>
      <c r="B8367" s="319" t="s">
        <v>7700</v>
      </c>
      <c r="C8367" s="319" t="s">
        <v>9091</v>
      </c>
    </row>
    <row r="8368" spans="1:3" ht="14.25" customHeight="1" x14ac:dyDescent="0.25">
      <c r="A8368" s="319">
        <v>13489</v>
      </c>
      <c r="B8368" s="319" t="s">
        <v>7701</v>
      </c>
      <c r="C8368" s="319" t="s">
        <v>9092</v>
      </c>
    </row>
    <row r="8369" spans="1:3" ht="14.25" customHeight="1" x14ac:dyDescent="0.25">
      <c r="A8369" s="319">
        <v>13490</v>
      </c>
      <c r="B8369" s="319" t="s">
        <v>7702</v>
      </c>
      <c r="C8369" s="319" t="s">
        <v>9092</v>
      </c>
    </row>
    <row r="8370" spans="1:3" ht="14.25" customHeight="1" x14ac:dyDescent="0.25">
      <c r="A8370" s="319">
        <v>13491</v>
      </c>
      <c r="B8370" s="319" t="s">
        <v>7703</v>
      </c>
      <c r="C8370" s="319" t="s">
        <v>9092</v>
      </c>
    </row>
    <row r="8371" spans="1:3" ht="14.25" customHeight="1" x14ac:dyDescent="0.25">
      <c r="A8371" s="319">
        <v>13492</v>
      </c>
      <c r="B8371" s="319" t="s">
        <v>7704</v>
      </c>
      <c r="C8371" s="319" t="s">
        <v>9092</v>
      </c>
    </row>
    <row r="8372" spans="1:3" ht="14.25" customHeight="1" x14ac:dyDescent="0.25">
      <c r="A8372" s="319">
        <v>13493</v>
      </c>
      <c r="B8372" s="319" t="s">
        <v>7705</v>
      </c>
      <c r="C8372" s="319" t="s">
        <v>9081</v>
      </c>
    </row>
    <row r="8373" spans="1:3" ht="14.25" customHeight="1" x14ac:dyDescent="0.25">
      <c r="A8373" s="319">
        <v>13494</v>
      </c>
      <c r="B8373" s="319" t="s">
        <v>7080</v>
      </c>
      <c r="C8373" s="319" t="s">
        <v>9920</v>
      </c>
    </row>
    <row r="8374" spans="1:3" ht="14.25" customHeight="1" x14ac:dyDescent="0.25">
      <c r="A8374" s="319">
        <v>13495</v>
      </c>
      <c r="B8374" s="319" t="s">
        <v>10963</v>
      </c>
      <c r="C8374" s="319" t="s">
        <v>9920</v>
      </c>
    </row>
    <row r="8375" spans="1:3" ht="14.25" customHeight="1" x14ac:dyDescent="0.25">
      <c r="A8375" s="319">
        <v>13496</v>
      </c>
      <c r="B8375" s="319" t="s">
        <v>10964</v>
      </c>
      <c r="C8375" s="319" t="s">
        <v>9920</v>
      </c>
    </row>
    <row r="8376" spans="1:3" ht="14.25" customHeight="1" x14ac:dyDescent="0.25">
      <c r="A8376" s="319">
        <v>13497</v>
      </c>
      <c r="B8376" s="319" t="s">
        <v>7706</v>
      </c>
      <c r="C8376" s="319" t="s">
        <v>9090</v>
      </c>
    </row>
    <row r="8377" spans="1:3" ht="14.25" customHeight="1" x14ac:dyDescent="0.25">
      <c r="A8377" s="319">
        <v>13498</v>
      </c>
      <c r="B8377" s="319" t="s">
        <v>10965</v>
      </c>
      <c r="C8377" s="319" t="s">
        <v>9920</v>
      </c>
    </row>
    <row r="8378" spans="1:3" ht="14.25" customHeight="1" x14ac:dyDescent="0.25">
      <c r="A8378" s="319">
        <v>13499</v>
      </c>
      <c r="B8378" s="319" t="s">
        <v>4170</v>
      </c>
      <c r="C8378" s="319" t="s">
        <v>9092</v>
      </c>
    </row>
    <row r="8379" spans="1:3" ht="14.25" customHeight="1" x14ac:dyDescent="0.25">
      <c r="A8379" s="319">
        <v>13500</v>
      </c>
      <c r="B8379" s="319" t="s">
        <v>7707</v>
      </c>
      <c r="C8379" s="319" t="s">
        <v>9092</v>
      </c>
    </row>
    <row r="8380" spans="1:3" ht="14.25" customHeight="1" x14ac:dyDescent="0.25">
      <c r="A8380" s="319">
        <v>13501</v>
      </c>
      <c r="B8380" s="319" t="s">
        <v>3357</v>
      </c>
      <c r="C8380" s="319" t="s">
        <v>9090</v>
      </c>
    </row>
    <row r="8381" spans="1:3" ht="14.25" customHeight="1" x14ac:dyDescent="0.25">
      <c r="A8381" s="319">
        <v>13502</v>
      </c>
      <c r="B8381" s="319" t="s">
        <v>10966</v>
      </c>
      <c r="C8381" s="319" t="s">
        <v>9920</v>
      </c>
    </row>
    <row r="8382" spans="1:3" ht="14.25" customHeight="1" x14ac:dyDescent="0.25">
      <c r="A8382" s="319">
        <v>13503</v>
      </c>
      <c r="B8382" s="319" t="s">
        <v>10967</v>
      </c>
      <c r="C8382" s="319" t="s">
        <v>9920</v>
      </c>
    </row>
    <row r="8383" spans="1:3" ht="14.25" customHeight="1" x14ac:dyDescent="0.25">
      <c r="A8383" s="319">
        <v>13504</v>
      </c>
      <c r="B8383" s="319" t="s">
        <v>3932</v>
      </c>
      <c r="C8383" s="319" t="s">
        <v>9084</v>
      </c>
    </row>
    <row r="8384" spans="1:3" ht="14.25" customHeight="1" x14ac:dyDescent="0.25">
      <c r="A8384" s="319">
        <v>13505</v>
      </c>
      <c r="B8384" s="319" t="s">
        <v>7708</v>
      </c>
      <c r="C8384" s="319" t="s">
        <v>9920</v>
      </c>
    </row>
    <row r="8385" spans="1:3" ht="14.25" customHeight="1" x14ac:dyDescent="0.25">
      <c r="A8385" s="319">
        <v>13506</v>
      </c>
      <c r="B8385" s="319" t="s">
        <v>10968</v>
      </c>
      <c r="C8385" s="319" t="s">
        <v>9920</v>
      </c>
    </row>
    <row r="8386" spans="1:3" ht="14.25" customHeight="1" x14ac:dyDescent="0.25">
      <c r="A8386" s="319">
        <v>13507</v>
      </c>
      <c r="B8386" s="319" t="s">
        <v>10969</v>
      </c>
      <c r="C8386" s="319" t="s">
        <v>9920</v>
      </c>
    </row>
    <row r="8387" spans="1:3" ht="14.25" customHeight="1" x14ac:dyDescent="0.25">
      <c r="A8387" s="319">
        <v>13508</v>
      </c>
      <c r="B8387" s="319" t="s">
        <v>3741</v>
      </c>
      <c r="C8387" s="319" t="s">
        <v>9090</v>
      </c>
    </row>
    <row r="8388" spans="1:3" ht="14.25" customHeight="1" x14ac:dyDescent="0.25">
      <c r="A8388" s="319">
        <v>13509</v>
      </c>
      <c r="B8388" s="319" t="s">
        <v>7709</v>
      </c>
      <c r="C8388" s="319" t="s">
        <v>9092</v>
      </c>
    </row>
    <row r="8389" spans="1:3" ht="14.25" customHeight="1" x14ac:dyDescent="0.25">
      <c r="A8389" s="319">
        <v>13510</v>
      </c>
      <c r="B8389" s="319" t="s">
        <v>7710</v>
      </c>
      <c r="C8389" s="319" t="s">
        <v>9090</v>
      </c>
    </row>
    <row r="8390" spans="1:3" ht="14.25" customHeight="1" x14ac:dyDescent="0.25">
      <c r="A8390" s="319">
        <v>13511</v>
      </c>
      <c r="B8390" s="319" t="s">
        <v>7711</v>
      </c>
      <c r="C8390" s="319" t="s">
        <v>9092</v>
      </c>
    </row>
    <row r="8391" spans="1:3" ht="14.25" customHeight="1" x14ac:dyDescent="0.25">
      <c r="A8391" s="319">
        <v>13512</v>
      </c>
      <c r="B8391" s="319" t="s">
        <v>832</v>
      </c>
      <c r="C8391" s="319" t="s">
        <v>9081</v>
      </c>
    </row>
    <row r="8392" spans="1:3" ht="14.25" customHeight="1" x14ac:dyDescent="0.25">
      <c r="A8392" s="319">
        <v>13513</v>
      </c>
      <c r="B8392" s="319" t="s">
        <v>7639</v>
      </c>
      <c r="C8392" s="319" t="s">
        <v>9920</v>
      </c>
    </row>
    <row r="8393" spans="1:3" ht="14.25" customHeight="1" x14ac:dyDescent="0.25">
      <c r="A8393" s="319">
        <v>13514</v>
      </c>
      <c r="B8393" s="319" t="s">
        <v>7712</v>
      </c>
      <c r="C8393" s="319" t="s">
        <v>9090</v>
      </c>
    </row>
    <row r="8394" spans="1:3" ht="14.25" customHeight="1" x14ac:dyDescent="0.25">
      <c r="A8394" s="319">
        <v>13515</v>
      </c>
      <c r="B8394" s="319" t="s">
        <v>7471</v>
      </c>
      <c r="C8394" s="319" t="s">
        <v>9920</v>
      </c>
    </row>
    <row r="8395" spans="1:3" ht="14.25" customHeight="1" x14ac:dyDescent="0.25">
      <c r="A8395" s="319">
        <v>13516</v>
      </c>
      <c r="B8395" s="319" t="s">
        <v>2316</v>
      </c>
      <c r="C8395" s="319" t="s">
        <v>9081</v>
      </c>
    </row>
    <row r="8396" spans="1:3" ht="14.25" customHeight="1" x14ac:dyDescent="0.25">
      <c r="A8396" s="319">
        <v>13517</v>
      </c>
      <c r="B8396" s="319" t="s">
        <v>7713</v>
      </c>
      <c r="C8396" s="319" t="s">
        <v>9087</v>
      </c>
    </row>
    <row r="8397" spans="1:3" ht="14.25" customHeight="1" x14ac:dyDescent="0.25">
      <c r="A8397" s="319">
        <v>13518</v>
      </c>
      <c r="B8397" s="319" t="s">
        <v>7714</v>
      </c>
      <c r="C8397" s="319" t="s">
        <v>9087</v>
      </c>
    </row>
    <row r="8398" spans="1:3" ht="14.25" customHeight="1" x14ac:dyDescent="0.25">
      <c r="A8398" s="319">
        <v>13519</v>
      </c>
      <c r="B8398" s="319" t="s">
        <v>10970</v>
      </c>
      <c r="C8398" s="319" t="s">
        <v>9920</v>
      </c>
    </row>
    <row r="8399" spans="1:3" ht="14.25" customHeight="1" x14ac:dyDescent="0.25">
      <c r="A8399" s="319">
        <v>13520</v>
      </c>
      <c r="B8399" s="319" t="s">
        <v>7715</v>
      </c>
      <c r="C8399" s="319" t="s">
        <v>9091</v>
      </c>
    </row>
    <row r="8400" spans="1:3" ht="14.25" customHeight="1" x14ac:dyDescent="0.25">
      <c r="A8400" s="319">
        <v>13521</v>
      </c>
      <c r="B8400" s="319" t="s">
        <v>10971</v>
      </c>
      <c r="C8400" s="319" t="s">
        <v>9920</v>
      </c>
    </row>
    <row r="8401" spans="1:3" ht="14.25" customHeight="1" x14ac:dyDescent="0.25">
      <c r="A8401" s="319">
        <v>13522</v>
      </c>
      <c r="B8401" s="319" t="s">
        <v>3354</v>
      </c>
      <c r="C8401" s="319" t="s">
        <v>9090</v>
      </c>
    </row>
    <row r="8402" spans="1:3" ht="14.25" customHeight="1" x14ac:dyDescent="0.25">
      <c r="A8402" s="319">
        <v>13523</v>
      </c>
      <c r="B8402" s="319" t="s">
        <v>7716</v>
      </c>
      <c r="C8402" s="319" t="s">
        <v>9091</v>
      </c>
    </row>
    <row r="8403" spans="1:3" ht="14.25" customHeight="1" x14ac:dyDescent="0.25">
      <c r="A8403" s="319">
        <v>13524</v>
      </c>
      <c r="B8403" s="319" t="s">
        <v>5248</v>
      </c>
      <c r="C8403" s="319" t="s">
        <v>9092</v>
      </c>
    </row>
    <row r="8404" spans="1:3" ht="14.25" customHeight="1" x14ac:dyDescent="0.25">
      <c r="A8404" s="319">
        <v>13525</v>
      </c>
      <c r="B8404" s="319" t="s">
        <v>877</v>
      </c>
      <c r="C8404" s="319" t="s">
        <v>9093</v>
      </c>
    </row>
    <row r="8405" spans="1:3" ht="14.25" customHeight="1" x14ac:dyDescent="0.25">
      <c r="A8405" s="319">
        <v>13526</v>
      </c>
      <c r="B8405" s="319" t="s">
        <v>7589</v>
      </c>
      <c r="C8405" s="319" t="s">
        <v>9092</v>
      </c>
    </row>
    <row r="8406" spans="1:3" ht="14.25" customHeight="1" x14ac:dyDescent="0.25">
      <c r="A8406" s="319">
        <v>13528</v>
      </c>
      <c r="B8406" s="319" t="s">
        <v>7717</v>
      </c>
      <c r="C8406" s="319" t="s">
        <v>9081</v>
      </c>
    </row>
    <row r="8407" spans="1:3" ht="14.25" customHeight="1" x14ac:dyDescent="0.25">
      <c r="A8407" s="319">
        <v>13529</v>
      </c>
      <c r="B8407" s="319" t="s">
        <v>7718</v>
      </c>
      <c r="C8407" s="319" t="s">
        <v>9090</v>
      </c>
    </row>
    <row r="8408" spans="1:3" ht="14.25" customHeight="1" x14ac:dyDescent="0.25">
      <c r="A8408" s="319">
        <v>13530</v>
      </c>
      <c r="B8408" s="319" t="s">
        <v>2745</v>
      </c>
      <c r="C8408" s="319" t="s">
        <v>9081</v>
      </c>
    </row>
    <row r="8409" spans="1:3" ht="14.25" customHeight="1" x14ac:dyDescent="0.25">
      <c r="A8409" s="319">
        <v>13531</v>
      </c>
      <c r="B8409" s="319" t="s">
        <v>4855</v>
      </c>
      <c r="C8409" s="319" t="s">
        <v>9090</v>
      </c>
    </row>
    <row r="8410" spans="1:3" ht="14.25" customHeight="1" x14ac:dyDescent="0.25">
      <c r="A8410" s="319">
        <v>13532</v>
      </c>
      <c r="B8410" s="319" t="s">
        <v>7719</v>
      </c>
      <c r="C8410" s="319" t="s">
        <v>9081</v>
      </c>
    </row>
    <row r="8411" spans="1:3" ht="14.25" customHeight="1" x14ac:dyDescent="0.25">
      <c r="A8411" s="319">
        <v>13533</v>
      </c>
      <c r="B8411" s="319" t="s">
        <v>7508</v>
      </c>
      <c r="C8411" s="319" t="s">
        <v>9081</v>
      </c>
    </row>
    <row r="8412" spans="1:3" ht="14.25" customHeight="1" x14ac:dyDescent="0.25">
      <c r="A8412" s="319">
        <v>13534</v>
      </c>
      <c r="B8412" s="319" t="s">
        <v>10972</v>
      </c>
      <c r="C8412" s="319" t="s">
        <v>9920</v>
      </c>
    </row>
    <row r="8413" spans="1:3" ht="14.25" customHeight="1" x14ac:dyDescent="0.25">
      <c r="A8413" s="319">
        <v>13535</v>
      </c>
      <c r="B8413" s="319" t="s">
        <v>7720</v>
      </c>
      <c r="C8413" s="319" t="s">
        <v>9081</v>
      </c>
    </row>
    <row r="8414" spans="1:3" ht="14.25" customHeight="1" x14ac:dyDescent="0.25">
      <c r="A8414" s="319">
        <v>13536</v>
      </c>
      <c r="B8414" s="319" t="s">
        <v>7721</v>
      </c>
      <c r="C8414" s="319" t="s">
        <v>9091</v>
      </c>
    </row>
    <row r="8415" spans="1:3" ht="14.25" customHeight="1" x14ac:dyDescent="0.25">
      <c r="A8415" s="319">
        <v>13537</v>
      </c>
      <c r="B8415" s="319" t="s">
        <v>7722</v>
      </c>
      <c r="C8415" s="319" t="s">
        <v>9091</v>
      </c>
    </row>
    <row r="8416" spans="1:3" ht="14.25" customHeight="1" x14ac:dyDescent="0.25">
      <c r="A8416" s="319">
        <v>13538</v>
      </c>
      <c r="B8416" s="319" t="s">
        <v>10149</v>
      </c>
      <c r="C8416" s="319" t="s">
        <v>9091</v>
      </c>
    </row>
    <row r="8417" spans="1:3" ht="14.25" customHeight="1" x14ac:dyDescent="0.25">
      <c r="A8417" s="319">
        <v>13539</v>
      </c>
      <c r="B8417" s="319" t="s">
        <v>7723</v>
      </c>
      <c r="C8417" s="319" t="s">
        <v>9081</v>
      </c>
    </row>
    <row r="8418" spans="1:3" ht="14.25" customHeight="1" x14ac:dyDescent="0.25">
      <c r="A8418" s="319">
        <v>13540</v>
      </c>
      <c r="B8418" s="319" t="s">
        <v>7724</v>
      </c>
      <c r="C8418" s="319" t="s">
        <v>9092</v>
      </c>
    </row>
    <row r="8419" spans="1:3" ht="14.25" customHeight="1" x14ac:dyDescent="0.25">
      <c r="A8419" s="319">
        <v>13541</v>
      </c>
      <c r="B8419" s="319" t="s">
        <v>7725</v>
      </c>
      <c r="C8419" s="319" t="s">
        <v>9092</v>
      </c>
    </row>
    <row r="8420" spans="1:3" ht="14.25" customHeight="1" x14ac:dyDescent="0.25">
      <c r="A8420" s="319">
        <v>13542</v>
      </c>
      <c r="B8420" s="319" t="s">
        <v>7726</v>
      </c>
      <c r="C8420" s="319" t="s">
        <v>9091</v>
      </c>
    </row>
    <row r="8421" spans="1:3" ht="14.25" customHeight="1" x14ac:dyDescent="0.25">
      <c r="A8421" s="319">
        <v>13543</v>
      </c>
      <c r="B8421" s="319" t="s">
        <v>7727</v>
      </c>
      <c r="C8421" s="319" t="s">
        <v>9091</v>
      </c>
    </row>
    <row r="8422" spans="1:3" ht="14.25" customHeight="1" x14ac:dyDescent="0.25">
      <c r="A8422" s="319">
        <v>13544</v>
      </c>
      <c r="B8422" s="319" t="s">
        <v>3357</v>
      </c>
      <c r="C8422" s="319" t="s">
        <v>9090</v>
      </c>
    </row>
    <row r="8423" spans="1:3" ht="14.25" customHeight="1" x14ac:dyDescent="0.25">
      <c r="A8423" s="319">
        <v>13545</v>
      </c>
      <c r="B8423" s="319" t="s">
        <v>7728</v>
      </c>
      <c r="C8423" s="319" t="s">
        <v>9092</v>
      </c>
    </row>
    <row r="8424" spans="1:3" ht="14.25" customHeight="1" x14ac:dyDescent="0.25">
      <c r="A8424" s="319">
        <v>13546</v>
      </c>
      <c r="B8424" s="319" t="s">
        <v>7729</v>
      </c>
      <c r="C8424" s="319" t="s">
        <v>9092</v>
      </c>
    </row>
    <row r="8425" spans="1:3" ht="14.25" customHeight="1" x14ac:dyDescent="0.25">
      <c r="A8425" s="319">
        <v>13547</v>
      </c>
      <c r="B8425" s="319" t="s">
        <v>7730</v>
      </c>
      <c r="C8425" s="319" t="s">
        <v>9087</v>
      </c>
    </row>
    <row r="8426" spans="1:3" ht="14.25" customHeight="1" x14ac:dyDescent="0.25">
      <c r="A8426" s="319">
        <v>13548</v>
      </c>
      <c r="B8426" s="319" t="s">
        <v>7731</v>
      </c>
      <c r="C8426" s="319" t="s">
        <v>9092</v>
      </c>
    </row>
    <row r="8427" spans="1:3" ht="14.25" customHeight="1" x14ac:dyDescent="0.25">
      <c r="A8427" s="319">
        <v>13549</v>
      </c>
      <c r="B8427" s="319" t="s">
        <v>7732</v>
      </c>
      <c r="C8427" s="319" t="s">
        <v>9091</v>
      </c>
    </row>
    <row r="8428" spans="1:3" ht="14.25" customHeight="1" x14ac:dyDescent="0.25">
      <c r="A8428" s="319">
        <v>13550</v>
      </c>
      <c r="B8428" s="319" t="s">
        <v>7733</v>
      </c>
      <c r="C8428" s="319" t="s">
        <v>9920</v>
      </c>
    </row>
    <row r="8429" spans="1:3" ht="14.25" customHeight="1" x14ac:dyDescent="0.25">
      <c r="A8429" s="319">
        <v>13551</v>
      </c>
      <c r="B8429" s="319" t="s">
        <v>7734</v>
      </c>
      <c r="C8429" s="319" t="s">
        <v>9090</v>
      </c>
    </row>
    <row r="8430" spans="1:3" ht="14.25" customHeight="1" x14ac:dyDescent="0.25">
      <c r="A8430" s="319">
        <v>13552</v>
      </c>
      <c r="B8430" s="319" t="s">
        <v>7734</v>
      </c>
      <c r="C8430" s="319" t="s">
        <v>9090</v>
      </c>
    </row>
    <row r="8431" spans="1:3" ht="14.25" customHeight="1" x14ac:dyDescent="0.25">
      <c r="A8431" s="319">
        <v>13553</v>
      </c>
      <c r="B8431" s="319" t="s">
        <v>7735</v>
      </c>
      <c r="C8431" s="319" t="s">
        <v>9092</v>
      </c>
    </row>
    <row r="8432" spans="1:3" ht="14.25" customHeight="1" x14ac:dyDescent="0.25">
      <c r="A8432" s="319">
        <v>13554</v>
      </c>
      <c r="B8432" s="319" t="s">
        <v>6898</v>
      </c>
      <c r="C8432" s="319" t="s">
        <v>9092</v>
      </c>
    </row>
    <row r="8433" spans="1:3" ht="14.25" customHeight="1" x14ac:dyDescent="0.25">
      <c r="A8433" s="319">
        <v>13555</v>
      </c>
      <c r="B8433" s="319" t="s">
        <v>7736</v>
      </c>
      <c r="C8433" s="319" t="s">
        <v>9104</v>
      </c>
    </row>
    <row r="8434" spans="1:3" ht="14.25" customHeight="1" x14ac:dyDescent="0.25">
      <c r="A8434" s="319">
        <v>13556</v>
      </c>
      <c r="B8434" s="319" t="s">
        <v>7604</v>
      </c>
      <c r="C8434" s="319" t="s">
        <v>9091</v>
      </c>
    </row>
    <row r="8435" spans="1:3" ht="14.25" customHeight="1" x14ac:dyDescent="0.25">
      <c r="A8435" s="319">
        <v>13557</v>
      </c>
      <c r="B8435" s="319" t="s">
        <v>7737</v>
      </c>
      <c r="C8435" s="319" t="s">
        <v>9084</v>
      </c>
    </row>
    <row r="8436" spans="1:3" ht="14.25" customHeight="1" x14ac:dyDescent="0.25">
      <c r="A8436" s="319">
        <v>13558</v>
      </c>
      <c r="B8436" s="319" t="s">
        <v>10973</v>
      </c>
      <c r="C8436" s="319" t="s">
        <v>9920</v>
      </c>
    </row>
    <row r="8437" spans="1:3" ht="14.25" customHeight="1" x14ac:dyDescent="0.25">
      <c r="A8437" s="319">
        <v>13559</v>
      </c>
      <c r="B8437" s="319" t="s">
        <v>7550</v>
      </c>
      <c r="C8437" s="319" t="s">
        <v>9091</v>
      </c>
    </row>
    <row r="8438" spans="1:3" ht="14.25" customHeight="1" x14ac:dyDescent="0.25">
      <c r="A8438" s="319">
        <v>13560</v>
      </c>
      <c r="B8438" s="319" t="s">
        <v>2461</v>
      </c>
      <c r="C8438" s="319" t="s">
        <v>9920</v>
      </c>
    </row>
    <row r="8439" spans="1:3" ht="14.25" customHeight="1" x14ac:dyDescent="0.25">
      <c r="A8439" s="319">
        <v>13561</v>
      </c>
      <c r="B8439" s="319" t="s">
        <v>3835</v>
      </c>
      <c r="C8439" s="319" t="s">
        <v>9092</v>
      </c>
    </row>
    <row r="8440" spans="1:3" ht="14.25" customHeight="1" x14ac:dyDescent="0.25">
      <c r="A8440" s="319">
        <v>13562</v>
      </c>
      <c r="B8440" s="319" t="s">
        <v>7738</v>
      </c>
      <c r="C8440" s="319" t="s">
        <v>9920</v>
      </c>
    </row>
    <row r="8441" spans="1:3" ht="14.25" customHeight="1" x14ac:dyDescent="0.25">
      <c r="A8441" s="319">
        <v>13563</v>
      </c>
      <c r="B8441" s="319" t="s">
        <v>10974</v>
      </c>
      <c r="C8441" s="319" t="s">
        <v>9920</v>
      </c>
    </row>
    <row r="8442" spans="1:3" ht="14.25" customHeight="1" x14ac:dyDescent="0.25">
      <c r="A8442" s="319">
        <v>13564</v>
      </c>
      <c r="B8442" s="319" t="s">
        <v>5031</v>
      </c>
      <c r="C8442" s="319" t="s">
        <v>9920</v>
      </c>
    </row>
    <row r="8443" spans="1:3" ht="14.25" customHeight="1" x14ac:dyDescent="0.25">
      <c r="A8443" s="319">
        <v>13565</v>
      </c>
      <c r="B8443" s="319" t="s">
        <v>7739</v>
      </c>
      <c r="C8443" s="319" t="s">
        <v>9087</v>
      </c>
    </row>
    <row r="8444" spans="1:3" ht="14.25" customHeight="1" x14ac:dyDescent="0.25">
      <c r="A8444" s="319">
        <v>13566</v>
      </c>
      <c r="B8444" s="319" t="s">
        <v>7513</v>
      </c>
      <c r="C8444" s="319" t="s">
        <v>9081</v>
      </c>
    </row>
    <row r="8445" spans="1:3" ht="14.25" customHeight="1" x14ac:dyDescent="0.25">
      <c r="A8445" s="319">
        <v>13567</v>
      </c>
      <c r="B8445" s="319" t="s">
        <v>6544</v>
      </c>
      <c r="C8445" s="319" t="s">
        <v>9091</v>
      </c>
    </row>
    <row r="8446" spans="1:3" ht="14.25" customHeight="1" x14ac:dyDescent="0.25">
      <c r="A8446" s="319">
        <v>13568</v>
      </c>
      <c r="B8446" s="319" t="s">
        <v>9416</v>
      </c>
      <c r="C8446" s="319" t="s">
        <v>9087</v>
      </c>
    </row>
    <row r="8447" spans="1:3" ht="14.25" customHeight="1" x14ac:dyDescent="0.25">
      <c r="A8447" s="319">
        <v>13569</v>
      </c>
      <c r="B8447" s="319" t="s">
        <v>7740</v>
      </c>
      <c r="C8447" s="319" t="s">
        <v>9087</v>
      </c>
    </row>
    <row r="8448" spans="1:3" ht="14.25" customHeight="1" x14ac:dyDescent="0.25">
      <c r="A8448" s="319">
        <v>13570</v>
      </c>
      <c r="B8448" s="319" t="s">
        <v>3932</v>
      </c>
      <c r="C8448" s="319" t="s">
        <v>9092</v>
      </c>
    </row>
    <row r="8449" spans="1:3" ht="14.25" customHeight="1" x14ac:dyDescent="0.25">
      <c r="A8449" s="319">
        <v>13571</v>
      </c>
      <c r="B8449" s="319" t="s">
        <v>7741</v>
      </c>
      <c r="C8449" s="319" t="s">
        <v>9090</v>
      </c>
    </row>
    <row r="8450" spans="1:3" ht="14.25" customHeight="1" x14ac:dyDescent="0.25">
      <c r="A8450" s="319">
        <v>13572</v>
      </c>
      <c r="B8450" s="319" t="s">
        <v>7742</v>
      </c>
      <c r="C8450" s="319" t="s">
        <v>9092</v>
      </c>
    </row>
    <row r="8451" spans="1:3" ht="14.25" customHeight="1" x14ac:dyDescent="0.25">
      <c r="A8451" s="319">
        <v>13573</v>
      </c>
      <c r="B8451" s="319" t="s">
        <v>7743</v>
      </c>
      <c r="C8451" s="319" t="s">
        <v>9087</v>
      </c>
    </row>
    <row r="8452" spans="1:3" ht="14.25" customHeight="1" x14ac:dyDescent="0.25">
      <c r="A8452" s="319">
        <v>13574</v>
      </c>
      <c r="B8452" s="319" t="s">
        <v>4170</v>
      </c>
      <c r="C8452" s="319" t="s">
        <v>9920</v>
      </c>
    </row>
    <row r="8453" spans="1:3" ht="14.25" customHeight="1" x14ac:dyDescent="0.25">
      <c r="A8453" s="319">
        <v>13575</v>
      </c>
      <c r="B8453" s="319" t="s">
        <v>10975</v>
      </c>
      <c r="C8453" s="319" t="s">
        <v>9920</v>
      </c>
    </row>
    <row r="8454" spans="1:3" ht="14.25" customHeight="1" x14ac:dyDescent="0.25">
      <c r="A8454" s="319">
        <v>13576</v>
      </c>
      <c r="B8454" s="319" t="s">
        <v>7744</v>
      </c>
      <c r="C8454" s="319" t="s">
        <v>9092</v>
      </c>
    </row>
    <row r="8455" spans="1:3" ht="14.25" customHeight="1" x14ac:dyDescent="0.25">
      <c r="A8455" s="319">
        <v>13577</v>
      </c>
      <c r="B8455" s="319" t="s">
        <v>7745</v>
      </c>
      <c r="C8455" s="319" t="s">
        <v>9091</v>
      </c>
    </row>
    <row r="8456" spans="1:3" ht="14.25" customHeight="1" x14ac:dyDescent="0.25">
      <c r="A8456" s="319">
        <v>13578</v>
      </c>
      <c r="B8456" s="319" t="s">
        <v>10976</v>
      </c>
      <c r="C8456" s="319" t="s">
        <v>9920</v>
      </c>
    </row>
    <row r="8457" spans="1:3" ht="14.25" customHeight="1" x14ac:dyDescent="0.25">
      <c r="A8457" s="319">
        <v>13579</v>
      </c>
      <c r="B8457" s="319" t="s">
        <v>3727</v>
      </c>
      <c r="C8457" s="319" t="s">
        <v>9092</v>
      </c>
    </row>
    <row r="8458" spans="1:3" ht="14.25" customHeight="1" x14ac:dyDescent="0.25">
      <c r="A8458" s="319">
        <v>13580</v>
      </c>
      <c r="B8458" s="319" t="s">
        <v>7746</v>
      </c>
      <c r="C8458" s="319" t="s">
        <v>9084</v>
      </c>
    </row>
    <row r="8459" spans="1:3" ht="14.25" customHeight="1" x14ac:dyDescent="0.25">
      <c r="A8459" s="319">
        <v>13581</v>
      </c>
      <c r="B8459" s="319" t="s">
        <v>7747</v>
      </c>
      <c r="C8459" s="319" t="s">
        <v>9087</v>
      </c>
    </row>
    <row r="8460" spans="1:3" ht="14.25" customHeight="1" x14ac:dyDescent="0.25">
      <c r="A8460" s="319">
        <v>13582</v>
      </c>
      <c r="B8460" s="319" t="s">
        <v>3116</v>
      </c>
      <c r="C8460" s="319" t="s">
        <v>9087</v>
      </c>
    </row>
    <row r="8461" spans="1:3" ht="14.25" customHeight="1" x14ac:dyDescent="0.25">
      <c r="A8461" s="319">
        <v>13583</v>
      </c>
      <c r="B8461" s="319" t="s">
        <v>7748</v>
      </c>
      <c r="C8461" s="319" t="s">
        <v>9087</v>
      </c>
    </row>
    <row r="8462" spans="1:3" ht="14.25" customHeight="1" x14ac:dyDescent="0.25">
      <c r="A8462" s="319">
        <v>13584</v>
      </c>
      <c r="B8462" s="319" t="s">
        <v>3122</v>
      </c>
      <c r="C8462" s="319" t="s">
        <v>9087</v>
      </c>
    </row>
    <row r="8463" spans="1:3" ht="14.25" customHeight="1" x14ac:dyDescent="0.25">
      <c r="A8463" s="319">
        <v>13585</v>
      </c>
      <c r="B8463" s="319" t="s">
        <v>3124</v>
      </c>
      <c r="C8463" s="319" t="s">
        <v>9087</v>
      </c>
    </row>
    <row r="8464" spans="1:3" ht="14.25" customHeight="1" x14ac:dyDescent="0.25">
      <c r="A8464" s="319">
        <v>13586</v>
      </c>
      <c r="B8464" s="319" t="s">
        <v>7749</v>
      </c>
      <c r="C8464" s="319" t="s">
        <v>9087</v>
      </c>
    </row>
    <row r="8465" spans="1:3" ht="14.25" customHeight="1" x14ac:dyDescent="0.25">
      <c r="A8465" s="319">
        <v>13587</v>
      </c>
      <c r="B8465" s="319" t="s">
        <v>3146</v>
      </c>
      <c r="C8465" s="319" t="s">
        <v>9087</v>
      </c>
    </row>
    <row r="8466" spans="1:3" ht="14.25" customHeight="1" x14ac:dyDescent="0.25">
      <c r="A8466" s="319">
        <v>13588</v>
      </c>
      <c r="B8466" s="319" t="s">
        <v>4438</v>
      </c>
      <c r="C8466" s="319" t="s">
        <v>9087</v>
      </c>
    </row>
    <row r="8467" spans="1:3" ht="14.25" customHeight="1" x14ac:dyDescent="0.25">
      <c r="A8467" s="319">
        <v>13589</v>
      </c>
      <c r="B8467" s="319" t="s">
        <v>3097</v>
      </c>
      <c r="C8467" s="319" t="s">
        <v>9087</v>
      </c>
    </row>
    <row r="8468" spans="1:3" ht="14.25" customHeight="1" x14ac:dyDescent="0.25">
      <c r="A8468" s="319">
        <v>13590</v>
      </c>
      <c r="B8468" s="319" t="s">
        <v>3107</v>
      </c>
      <c r="C8468" s="319" t="s">
        <v>9087</v>
      </c>
    </row>
    <row r="8469" spans="1:3" ht="14.25" customHeight="1" x14ac:dyDescent="0.25">
      <c r="A8469" s="319">
        <v>13591</v>
      </c>
      <c r="B8469" s="319" t="s">
        <v>7750</v>
      </c>
      <c r="C8469" s="319" t="s">
        <v>9087</v>
      </c>
    </row>
    <row r="8470" spans="1:3" ht="14.25" customHeight="1" x14ac:dyDescent="0.25">
      <c r="A8470" s="319">
        <v>13592</v>
      </c>
      <c r="B8470" s="319" t="s">
        <v>3128</v>
      </c>
      <c r="C8470" s="319" t="s">
        <v>9087</v>
      </c>
    </row>
    <row r="8471" spans="1:3" ht="14.25" customHeight="1" x14ac:dyDescent="0.25">
      <c r="A8471" s="319">
        <v>13593</v>
      </c>
      <c r="B8471" s="319" t="s">
        <v>3130</v>
      </c>
      <c r="C8471" s="319" t="s">
        <v>9087</v>
      </c>
    </row>
    <row r="8472" spans="1:3" ht="14.25" customHeight="1" x14ac:dyDescent="0.25">
      <c r="A8472" s="319">
        <v>13594</v>
      </c>
      <c r="B8472" s="319" t="s">
        <v>4310</v>
      </c>
      <c r="C8472" s="319" t="s">
        <v>9087</v>
      </c>
    </row>
    <row r="8473" spans="1:3" ht="14.25" customHeight="1" x14ac:dyDescent="0.25">
      <c r="A8473" s="319">
        <v>13595</v>
      </c>
      <c r="B8473" s="319" t="s">
        <v>7751</v>
      </c>
      <c r="C8473" s="319" t="s">
        <v>9087</v>
      </c>
    </row>
    <row r="8474" spans="1:3" ht="14.25" customHeight="1" x14ac:dyDescent="0.25">
      <c r="A8474" s="319">
        <v>13596</v>
      </c>
      <c r="B8474" s="319" t="s">
        <v>7752</v>
      </c>
      <c r="C8474" s="319" t="s">
        <v>9087</v>
      </c>
    </row>
    <row r="8475" spans="1:3" ht="14.25" customHeight="1" x14ac:dyDescent="0.25">
      <c r="A8475" s="319">
        <v>13597</v>
      </c>
      <c r="B8475" s="319" t="s">
        <v>4556</v>
      </c>
      <c r="C8475" s="319" t="s">
        <v>9087</v>
      </c>
    </row>
    <row r="8476" spans="1:3" ht="14.25" customHeight="1" x14ac:dyDescent="0.25">
      <c r="A8476" s="319">
        <v>13598</v>
      </c>
      <c r="B8476" s="319" t="s">
        <v>7572</v>
      </c>
      <c r="C8476" s="319" t="s">
        <v>9110</v>
      </c>
    </row>
    <row r="8477" spans="1:3" ht="14.25" customHeight="1" x14ac:dyDescent="0.25">
      <c r="A8477" s="319">
        <v>13599</v>
      </c>
      <c r="B8477" s="319" t="s">
        <v>9587</v>
      </c>
      <c r="C8477" s="319" t="s">
        <v>9087</v>
      </c>
    </row>
    <row r="8478" spans="1:3" ht="14.25" customHeight="1" x14ac:dyDescent="0.25">
      <c r="A8478" s="319">
        <v>13600</v>
      </c>
      <c r="B8478" s="319" t="s">
        <v>7753</v>
      </c>
      <c r="C8478" s="319" t="s">
        <v>9087</v>
      </c>
    </row>
    <row r="8479" spans="1:3" ht="14.25" customHeight="1" x14ac:dyDescent="0.25">
      <c r="A8479" s="319">
        <v>13601</v>
      </c>
      <c r="B8479" s="319" t="s">
        <v>7754</v>
      </c>
      <c r="C8479" s="319" t="s">
        <v>9087</v>
      </c>
    </row>
    <row r="8480" spans="1:3" ht="14.25" customHeight="1" x14ac:dyDescent="0.25">
      <c r="A8480" s="319">
        <v>13602</v>
      </c>
      <c r="B8480" s="319" t="s">
        <v>10977</v>
      </c>
      <c r="C8480" s="319" t="s">
        <v>9920</v>
      </c>
    </row>
    <row r="8481" spans="1:3" ht="14.25" customHeight="1" x14ac:dyDescent="0.25">
      <c r="A8481" s="319">
        <v>13603</v>
      </c>
      <c r="B8481" s="319" t="s">
        <v>7755</v>
      </c>
      <c r="C8481" s="319" t="s">
        <v>9081</v>
      </c>
    </row>
    <row r="8482" spans="1:3" ht="14.25" customHeight="1" x14ac:dyDescent="0.25">
      <c r="A8482" s="319">
        <v>13604</v>
      </c>
      <c r="B8482" s="319" t="s">
        <v>7276</v>
      </c>
      <c r="C8482" s="319" t="s">
        <v>9092</v>
      </c>
    </row>
    <row r="8483" spans="1:3" ht="14.25" customHeight="1" x14ac:dyDescent="0.25">
      <c r="A8483" s="319">
        <v>13605</v>
      </c>
      <c r="B8483" s="319" t="s">
        <v>7756</v>
      </c>
      <c r="C8483" s="319" t="s">
        <v>9087</v>
      </c>
    </row>
    <row r="8484" spans="1:3" ht="14.25" customHeight="1" x14ac:dyDescent="0.25">
      <c r="A8484" s="319">
        <v>13606</v>
      </c>
      <c r="B8484" s="319" t="s">
        <v>7757</v>
      </c>
      <c r="C8484" s="319" t="s">
        <v>9087</v>
      </c>
    </row>
    <row r="8485" spans="1:3" ht="14.25" customHeight="1" x14ac:dyDescent="0.25">
      <c r="A8485" s="319">
        <v>13607</v>
      </c>
      <c r="B8485" s="319" t="s">
        <v>10978</v>
      </c>
      <c r="C8485" s="319" t="s">
        <v>9087</v>
      </c>
    </row>
    <row r="8486" spans="1:3" ht="14.25" customHeight="1" x14ac:dyDescent="0.25">
      <c r="A8486" s="319">
        <v>13608</v>
      </c>
      <c r="B8486" s="319" t="s">
        <v>7758</v>
      </c>
      <c r="C8486" s="319" t="s">
        <v>9092</v>
      </c>
    </row>
    <row r="8487" spans="1:3" ht="14.25" customHeight="1" x14ac:dyDescent="0.25">
      <c r="A8487" s="319">
        <v>13609</v>
      </c>
      <c r="B8487" s="319" t="s">
        <v>9406</v>
      </c>
      <c r="C8487" s="319" t="s">
        <v>9087</v>
      </c>
    </row>
    <row r="8488" spans="1:3" ht="14.25" customHeight="1" x14ac:dyDescent="0.25">
      <c r="A8488" s="319">
        <v>13610</v>
      </c>
      <c r="B8488" s="319" t="s">
        <v>4253</v>
      </c>
      <c r="C8488" s="319" t="s">
        <v>9087</v>
      </c>
    </row>
    <row r="8489" spans="1:3" ht="14.25" customHeight="1" x14ac:dyDescent="0.25">
      <c r="A8489" s="319">
        <v>13611</v>
      </c>
      <c r="B8489" s="319" t="s">
        <v>7759</v>
      </c>
      <c r="C8489" s="319" t="s">
        <v>9087</v>
      </c>
    </row>
    <row r="8490" spans="1:3" ht="14.25" customHeight="1" x14ac:dyDescent="0.25">
      <c r="A8490" s="319">
        <v>13612</v>
      </c>
      <c r="B8490" s="319" t="s">
        <v>7760</v>
      </c>
      <c r="C8490" s="319" t="s">
        <v>9087</v>
      </c>
    </row>
    <row r="8491" spans="1:3" ht="14.25" customHeight="1" x14ac:dyDescent="0.25">
      <c r="A8491" s="319">
        <v>13613</v>
      </c>
      <c r="B8491" s="319" t="s">
        <v>7761</v>
      </c>
      <c r="C8491" s="319" t="s">
        <v>9092</v>
      </c>
    </row>
    <row r="8492" spans="1:3" ht="14.25" customHeight="1" x14ac:dyDescent="0.25">
      <c r="A8492" s="319">
        <v>13614</v>
      </c>
      <c r="B8492" s="319" t="s">
        <v>7762</v>
      </c>
      <c r="C8492" s="319" t="s">
        <v>9092</v>
      </c>
    </row>
    <row r="8493" spans="1:3" ht="14.25" customHeight="1" x14ac:dyDescent="0.25">
      <c r="A8493" s="319">
        <v>13615</v>
      </c>
      <c r="B8493" s="319" t="s">
        <v>7763</v>
      </c>
      <c r="C8493" s="319" t="s">
        <v>9092</v>
      </c>
    </row>
    <row r="8494" spans="1:3" ht="14.25" customHeight="1" x14ac:dyDescent="0.25">
      <c r="A8494" s="319">
        <v>13616</v>
      </c>
      <c r="B8494" s="319" t="s">
        <v>4318</v>
      </c>
      <c r="C8494" s="319" t="s">
        <v>9092</v>
      </c>
    </row>
    <row r="8495" spans="1:3" ht="14.25" customHeight="1" x14ac:dyDescent="0.25">
      <c r="A8495" s="319">
        <v>13617</v>
      </c>
      <c r="B8495" s="319" t="s">
        <v>7764</v>
      </c>
      <c r="C8495" s="319" t="s">
        <v>9092</v>
      </c>
    </row>
    <row r="8496" spans="1:3" ht="14.25" customHeight="1" x14ac:dyDescent="0.25">
      <c r="A8496" s="319">
        <v>13618</v>
      </c>
      <c r="B8496" s="319" t="s">
        <v>7765</v>
      </c>
      <c r="C8496" s="319" t="s">
        <v>9087</v>
      </c>
    </row>
    <row r="8497" spans="1:3" ht="14.25" customHeight="1" x14ac:dyDescent="0.25">
      <c r="A8497" s="319">
        <v>13619</v>
      </c>
      <c r="B8497" s="319" t="s">
        <v>3932</v>
      </c>
      <c r="C8497" s="319" t="s">
        <v>9090</v>
      </c>
    </row>
    <row r="8498" spans="1:3" ht="14.25" customHeight="1" x14ac:dyDescent="0.25">
      <c r="A8498" s="319">
        <v>13620</v>
      </c>
      <c r="B8498" s="319" t="s">
        <v>6383</v>
      </c>
      <c r="C8498" s="319" t="s">
        <v>9090</v>
      </c>
    </row>
    <row r="8499" spans="1:3" ht="14.25" customHeight="1" x14ac:dyDescent="0.25">
      <c r="A8499" s="319">
        <v>13621</v>
      </c>
      <c r="B8499" s="319" t="s">
        <v>7766</v>
      </c>
      <c r="C8499" s="319" t="s">
        <v>9087</v>
      </c>
    </row>
    <row r="8500" spans="1:3" ht="14.25" customHeight="1" x14ac:dyDescent="0.25">
      <c r="A8500" s="319">
        <v>13622</v>
      </c>
      <c r="B8500" s="319" t="s">
        <v>4039</v>
      </c>
      <c r="C8500" s="319" t="s">
        <v>9091</v>
      </c>
    </row>
    <row r="8501" spans="1:3" ht="14.25" customHeight="1" x14ac:dyDescent="0.25">
      <c r="A8501" s="319">
        <v>13623</v>
      </c>
      <c r="B8501" s="319" t="s">
        <v>7767</v>
      </c>
      <c r="C8501" s="319" t="s">
        <v>9087</v>
      </c>
    </row>
    <row r="8502" spans="1:3" ht="14.25" customHeight="1" x14ac:dyDescent="0.25">
      <c r="A8502" s="319">
        <v>13624</v>
      </c>
      <c r="B8502" s="319" t="s">
        <v>7759</v>
      </c>
      <c r="C8502" s="319" t="s">
        <v>9087</v>
      </c>
    </row>
    <row r="8503" spans="1:3" ht="14.25" customHeight="1" x14ac:dyDescent="0.25">
      <c r="A8503" s="319">
        <v>13625</v>
      </c>
      <c r="B8503" s="319" t="s">
        <v>832</v>
      </c>
      <c r="C8503" s="319" t="s">
        <v>9920</v>
      </c>
    </row>
    <row r="8504" spans="1:3" ht="14.25" customHeight="1" x14ac:dyDescent="0.25">
      <c r="A8504" s="319">
        <v>13626</v>
      </c>
      <c r="B8504" s="319" t="s">
        <v>7424</v>
      </c>
      <c r="C8504" s="319" t="s">
        <v>9091</v>
      </c>
    </row>
    <row r="8505" spans="1:3" ht="14.25" customHeight="1" x14ac:dyDescent="0.25">
      <c r="A8505" s="319">
        <v>13627</v>
      </c>
      <c r="B8505" s="319" t="s">
        <v>7768</v>
      </c>
      <c r="C8505" s="319" t="s">
        <v>9091</v>
      </c>
    </row>
    <row r="8506" spans="1:3" ht="14.25" customHeight="1" x14ac:dyDescent="0.25">
      <c r="A8506" s="319">
        <v>13628</v>
      </c>
      <c r="B8506" s="319" t="s">
        <v>7769</v>
      </c>
      <c r="C8506" s="319" t="s">
        <v>9081</v>
      </c>
    </row>
    <row r="8507" spans="1:3" ht="14.25" customHeight="1" x14ac:dyDescent="0.25">
      <c r="A8507" s="319">
        <v>13629</v>
      </c>
      <c r="B8507" s="319" t="s">
        <v>7770</v>
      </c>
      <c r="C8507" s="319" t="s">
        <v>9092</v>
      </c>
    </row>
    <row r="8508" spans="1:3" ht="14.25" customHeight="1" x14ac:dyDescent="0.25">
      <c r="A8508" s="319">
        <v>13630</v>
      </c>
      <c r="B8508" s="319" t="s">
        <v>7701</v>
      </c>
      <c r="C8508" s="319" t="s">
        <v>9092</v>
      </c>
    </row>
    <row r="8509" spans="1:3" ht="14.25" customHeight="1" x14ac:dyDescent="0.25">
      <c r="A8509" s="319">
        <v>13631</v>
      </c>
      <c r="B8509" s="319" t="s">
        <v>7771</v>
      </c>
      <c r="C8509" s="319" t="s">
        <v>9092</v>
      </c>
    </row>
    <row r="8510" spans="1:3" ht="14.25" customHeight="1" x14ac:dyDescent="0.25">
      <c r="A8510" s="319">
        <v>13632</v>
      </c>
      <c r="B8510" s="319" t="s">
        <v>7772</v>
      </c>
      <c r="C8510" s="319" t="s">
        <v>9090</v>
      </c>
    </row>
    <row r="8511" spans="1:3" ht="14.25" customHeight="1" x14ac:dyDescent="0.25">
      <c r="A8511" s="319">
        <v>13633</v>
      </c>
      <c r="B8511" s="319" t="s">
        <v>7773</v>
      </c>
      <c r="C8511" s="319" t="s">
        <v>9092</v>
      </c>
    </row>
    <row r="8512" spans="1:3" ht="14.25" customHeight="1" x14ac:dyDescent="0.25">
      <c r="A8512" s="319">
        <v>13634</v>
      </c>
      <c r="B8512" s="319" t="s">
        <v>3356</v>
      </c>
      <c r="C8512" s="319" t="s">
        <v>9092</v>
      </c>
    </row>
    <row r="8513" spans="1:3" ht="14.25" customHeight="1" x14ac:dyDescent="0.25">
      <c r="A8513" s="319">
        <v>13635</v>
      </c>
      <c r="B8513" s="319" t="s">
        <v>3581</v>
      </c>
      <c r="C8513" s="319" t="s">
        <v>9920</v>
      </c>
    </row>
    <row r="8514" spans="1:3" ht="14.25" customHeight="1" x14ac:dyDescent="0.25">
      <c r="A8514" s="319">
        <v>13636</v>
      </c>
      <c r="B8514" s="319" t="s">
        <v>7774</v>
      </c>
      <c r="C8514" s="319" t="s">
        <v>9092</v>
      </c>
    </row>
    <row r="8515" spans="1:3" ht="14.25" customHeight="1" x14ac:dyDescent="0.25">
      <c r="A8515" s="319">
        <v>13637</v>
      </c>
      <c r="B8515" s="319" t="s">
        <v>7775</v>
      </c>
      <c r="C8515" s="319" t="s">
        <v>9090</v>
      </c>
    </row>
    <row r="8516" spans="1:3" ht="14.25" customHeight="1" x14ac:dyDescent="0.25">
      <c r="A8516" s="319">
        <v>13638</v>
      </c>
      <c r="B8516" s="319" t="s">
        <v>7776</v>
      </c>
      <c r="C8516" s="319" t="s">
        <v>9092</v>
      </c>
    </row>
    <row r="8517" spans="1:3" ht="14.25" customHeight="1" x14ac:dyDescent="0.25">
      <c r="A8517" s="319">
        <v>13639</v>
      </c>
      <c r="B8517" s="319" t="s">
        <v>10979</v>
      </c>
      <c r="C8517" s="319" t="s">
        <v>9920</v>
      </c>
    </row>
    <row r="8518" spans="1:3" ht="14.25" customHeight="1" x14ac:dyDescent="0.25">
      <c r="A8518" s="319">
        <v>13640</v>
      </c>
      <c r="B8518" s="319" t="s">
        <v>9417</v>
      </c>
      <c r="C8518" s="319" t="s">
        <v>9087</v>
      </c>
    </row>
    <row r="8519" spans="1:3" ht="14.25" customHeight="1" x14ac:dyDescent="0.25">
      <c r="A8519" s="319">
        <v>13641</v>
      </c>
      <c r="B8519" s="319" t="s">
        <v>10980</v>
      </c>
      <c r="C8519" s="319" t="s">
        <v>9920</v>
      </c>
    </row>
    <row r="8520" spans="1:3" ht="14.25" customHeight="1" x14ac:dyDescent="0.25">
      <c r="A8520" s="319">
        <v>13642</v>
      </c>
      <c r="B8520" s="319" t="s">
        <v>1106</v>
      </c>
      <c r="C8520" s="319" t="s">
        <v>9920</v>
      </c>
    </row>
    <row r="8521" spans="1:3" ht="14.25" customHeight="1" x14ac:dyDescent="0.25">
      <c r="A8521" s="319">
        <v>13643</v>
      </c>
      <c r="B8521" s="319" t="s">
        <v>10981</v>
      </c>
      <c r="C8521" s="319" t="s">
        <v>9920</v>
      </c>
    </row>
    <row r="8522" spans="1:3" ht="14.25" customHeight="1" x14ac:dyDescent="0.25">
      <c r="A8522" s="319">
        <v>13644</v>
      </c>
      <c r="B8522" s="319" t="s">
        <v>6797</v>
      </c>
      <c r="C8522" s="319" t="s">
        <v>9091</v>
      </c>
    </row>
    <row r="8523" spans="1:3" ht="14.25" customHeight="1" x14ac:dyDescent="0.25">
      <c r="A8523" s="319">
        <v>13645</v>
      </c>
      <c r="B8523" s="319" t="s">
        <v>7777</v>
      </c>
      <c r="C8523" s="319" t="s">
        <v>9092</v>
      </c>
    </row>
    <row r="8524" spans="1:3" ht="14.25" customHeight="1" x14ac:dyDescent="0.25">
      <c r="A8524" s="319">
        <v>13646</v>
      </c>
      <c r="B8524" s="319" t="s">
        <v>7778</v>
      </c>
      <c r="C8524" s="319" t="s">
        <v>9091</v>
      </c>
    </row>
    <row r="8525" spans="1:3" ht="14.25" customHeight="1" x14ac:dyDescent="0.25">
      <c r="A8525" s="319">
        <v>13647</v>
      </c>
      <c r="B8525" s="319" t="s">
        <v>9418</v>
      </c>
      <c r="C8525" s="319" t="s">
        <v>9087</v>
      </c>
    </row>
    <row r="8526" spans="1:3" ht="14.25" customHeight="1" x14ac:dyDescent="0.25">
      <c r="A8526" s="319">
        <v>13648</v>
      </c>
      <c r="B8526" s="319" t="s">
        <v>7779</v>
      </c>
      <c r="C8526" s="319" t="s">
        <v>9092</v>
      </c>
    </row>
    <row r="8527" spans="1:3" ht="14.25" customHeight="1" x14ac:dyDescent="0.25">
      <c r="A8527" s="319">
        <v>13649</v>
      </c>
      <c r="B8527" s="319" t="s">
        <v>7300</v>
      </c>
      <c r="C8527" s="319" t="s">
        <v>9920</v>
      </c>
    </row>
    <row r="8528" spans="1:3" ht="14.25" customHeight="1" x14ac:dyDescent="0.25">
      <c r="A8528" s="319">
        <v>13650</v>
      </c>
      <c r="B8528" s="319" t="s">
        <v>10982</v>
      </c>
      <c r="C8528" s="319" t="s">
        <v>9920</v>
      </c>
    </row>
    <row r="8529" spans="1:3" ht="14.25" customHeight="1" x14ac:dyDescent="0.25">
      <c r="A8529" s="319">
        <v>13651</v>
      </c>
      <c r="B8529" s="319" t="s">
        <v>7780</v>
      </c>
      <c r="C8529" s="319" t="s">
        <v>9087</v>
      </c>
    </row>
    <row r="8530" spans="1:3" ht="14.25" customHeight="1" x14ac:dyDescent="0.25">
      <c r="A8530" s="319">
        <v>13652</v>
      </c>
      <c r="B8530" s="319" t="s">
        <v>7781</v>
      </c>
      <c r="C8530" s="319" t="s">
        <v>9091</v>
      </c>
    </row>
    <row r="8531" spans="1:3" ht="14.25" customHeight="1" x14ac:dyDescent="0.25">
      <c r="A8531" s="319">
        <v>13653</v>
      </c>
      <c r="B8531" s="319" t="s">
        <v>10983</v>
      </c>
      <c r="C8531" s="319" t="s">
        <v>9920</v>
      </c>
    </row>
    <row r="8532" spans="1:3" ht="14.25" customHeight="1" x14ac:dyDescent="0.25">
      <c r="A8532" s="319">
        <v>13654</v>
      </c>
      <c r="B8532" s="319" t="s">
        <v>879</v>
      </c>
      <c r="C8532" s="319" t="s">
        <v>9093</v>
      </c>
    </row>
    <row r="8533" spans="1:3" ht="14.25" customHeight="1" x14ac:dyDescent="0.25">
      <c r="A8533" s="319">
        <v>13655</v>
      </c>
      <c r="B8533" s="319" t="s">
        <v>7782</v>
      </c>
      <c r="C8533" s="319" t="s">
        <v>9110</v>
      </c>
    </row>
    <row r="8534" spans="1:3" ht="14.25" customHeight="1" x14ac:dyDescent="0.25">
      <c r="A8534" s="319">
        <v>13656</v>
      </c>
      <c r="B8534" s="319" t="s">
        <v>7783</v>
      </c>
      <c r="C8534" s="319" t="s">
        <v>9086</v>
      </c>
    </row>
    <row r="8535" spans="1:3" ht="14.25" customHeight="1" x14ac:dyDescent="0.25">
      <c r="A8535" s="319">
        <v>13657</v>
      </c>
      <c r="B8535" s="319" t="s">
        <v>7784</v>
      </c>
      <c r="C8535" s="319" t="s">
        <v>9087</v>
      </c>
    </row>
    <row r="8536" spans="1:3" ht="14.25" customHeight="1" x14ac:dyDescent="0.25">
      <c r="A8536" s="319">
        <v>13658</v>
      </c>
      <c r="B8536" s="319" t="s">
        <v>5835</v>
      </c>
      <c r="C8536" s="319" t="s">
        <v>9081</v>
      </c>
    </row>
    <row r="8537" spans="1:3" ht="14.25" customHeight="1" x14ac:dyDescent="0.25">
      <c r="A8537" s="319">
        <v>13659</v>
      </c>
      <c r="B8537" s="319" t="s">
        <v>149</v>
      </c>
      <c r="C8537" s="319" t="s">
        <v>9081</v>
      </c>
    </row>
    <row r="8538" spans="1:3" ht="14.25" customHeight="1" x14ac:dyDescent="0.25">
      <c r="A8538" s="319">
        <v>13660</v>
      </c>
      <c r="B8538" s="319" t="s">
        <v>7785</v>
      </c>
      <c r="C8538" s="319" t="s">
        <v>9092</v>
      </c>
    </row>
    <row r="8539" spans="1:3" ht="14.25" customHeight="1" x14ac:dyDescent="0.25">
      <c r="A8539" s="319">
        <v>13661</v>
      </c>
      <c r="B8539" s="319" t="s">
        <v>103</v>
      </c>
      <c r="C8539" s="319" t="s">
        <v>9081</v>
      </c>
    </row>
    <row r="8540" spans="1:3" ht="14.25" customHeight="1" x14ac:dyDescent="0.25">
      <c r="A8540" s="319">
        <v>13662</v>
      </c>
      <c r="B8540" s="319" t="s">
        <v>7786</v>
      </c>
      <c r="C8540" s="319" t="s">
        <v>9081</v>
      </c>
    </row>
    <row r="8541" spans="1:3" ht="14.25" customHeight="1" x14ac:dyDescent="0.25">
      <c r="A8541" s="319">
        <v>13663</v>
      </c>
      <c r="B8541" s="319" t="s">
        <v>7787</v>
      </c>
      <c r="C8541" s="319" t="s">
        <v>9087</v>
      </c>
    </row>
    <row r="8542" spans="1:3" ht="14.25" customHeight="1" x14ac:dyDescent="0.25">
      <c r="A8542" s="319">
        <v>13664</v>
      </c>
      <c r="B8542" s="319" t="s">
        <v>7788</v>
      </c>
      <c r="C8542" s="319" t="s">
        <v>9092</v>
      </c>
    </row>
    <row r="8543" spans="1:3" ht="14.25" customHeight="1" x14ac:dyDescent="0.25">
      <c r="A8543" s="319">
        <v>13665</v>
      </c>
      <c r="B8543" s="319" t="s">
        <v>10323</v>
      </c>
      <c r="C8543" s="319" t="s">
        <v>9920</v>
      </c>
    </row>
    <row r="8544" spans="1:3" ht="14.25" customHeight="1" x14ac:dyDescent="0.25">
      <c r="A8544" s="319">
        <v>13666</v>
      </c>
      <c r="B8544" s="319" t="s">
        <v>3755</v>
      </c>
      <c r="C8544" s="319" t="s">
        <v>9091</v>
      </c>
    </row>
    <row r="8545" spans="1:3" ht="14.25" customHeight="1" x14ac:dyDescent="0.25">
      <c r="A8545" s="319">
        <v>13667</v>
      </c>
      <c r="B8545" s="319" t="s">
        <v>3195</v>
      </c>
      <c r="C8545" s="319" t="s">
        <v>9092</v>
      </c>
    </row>
    <row r="8546" spans="1:3" ht="14.25" customHeight="1" x14ac:dyDescent="0.25">
      <c r="A8546" s="319">
        <v>13668</v>
      </c>
      <c r="B8546" s="319" t="s">
        <v>7789</v>
      </c>
      <c r="C8546" s="319" t="s">
        <v>9092</v>
      </c>
    </row>
    <row r="8547" spans="1:3" ht="14.25" customHeight="1" x14ac:dyDescent="0.25">
      <c r="A8547" s="319">
        <v>13669</v>
      </c>
      <c r="B8547" s="319" t="s">
        <v>4647</v>
      </c>
      <c r="C8547" s="319" t="s">
        <v>9092</v>
      </c>
    </row>
    <row r="8548" spans="1:3" ht="14.25" customHeight="1" x14ac:dyDescent="0.25">
      <c r="A8548" s="319">
        <v>13670</v>
      </c>
      <c r="B8548" s="319" t="s">
        <v>7790</v>
      </c>
      <c r="C8548" s="319" t="s">
        <v>9081</v>
      </c>
    </row>
    <row r="8549" spans="1:3" ht="14.25" customHeight="1" x14ac:dyDescent="0.25">
      <c r="A8549" s="319">
        <v>13671</v>
      </c>
      <c r="B8549" s="319" t="s">
        <v>3637</v>
      </c>
      <c r="C8549" s="319" t="s">
        <v>9092</v>
      </c>
    </row>
    <row r="8550" spans="1:3" ht="14.25" customHeight="1" x14ac:dyDescent="0.25">
      <c r="A8550" s="319">
        <v>13672</v>
      </c>
      <c r="B8550" s="319" t="s">
        <v>7781</v>
      </c>
      <c r="C8550" s="319" t="s">
        <v>9091</v>
      </c>
    </row>
    <row r="8551" spans="1:3" ht="14.25" customHeight="1" x14ac:dyDescent="0.25">
      <c r="A8551" s="319">
        <v>13673</v>
      </c>
      <c r="B8551" s="319" t="s">
        <v>7791</v>
      </c>
      <c r="C8551" s="319" t="s">
        <v>9090</v>
      </c>
    </row>
    <row r="8552" spans="1:3" ht="14.25" customHeight="1" x14ac:dyDescent="0.25">
      <c r="A8552" s="319">
        <v>13674</v>
      </c>
      <c r="B8552" s="319" t="s">
        <v>7792</v>
      </c>
      <c r="C8552" s="319" t="s">
        <v>9092</v>
      </c>
    </row>
    <row r="8553" spans="1:3" ht="14.25" customHeight="1" x14ac:dyDescent="0.25">
      <c r="A8553" s="319">
        <v>13675</v>
      </c>
      <c r="B8553" s="319" t="s">
        <v>10984</v>
      </c>
      <c r="C8553" s="319" t="s">
        <v>9920</v>
      </c>
    </row>
    <row r="8554" spans="1:3" ht="14.25" customHeight="1" x14ac:dyDescent="0.25">
      <c r="A8554" s="319">
        <v>13676</v>
      </c>
      <c r="B8554" s="319" t="s">
        <v>7793</v>
      </c>
      <c r="C8554" s="319" t="s">
        <v>9091</v>
      </c>
    </row>
    <row r="8555" spans="1:3" ht="14.25" customHeight="1" x14ac:dyDescent="0.25">
      <c r="A8555" s="319">
        <v>13677</v>
      </c>
      <c r="B8555" s="319" t="s">
        <v>7794</v>
      </c>
      <c r="C8555" s="319" t="s">
        <v>9092</v>
      </c>
    </row>
    <row r="8556" spans="1:3" ht="14.25" customHeight="1" x14ac:dyDescent="0.25">
      <c r="A8556" s="319">
        <v>13678</v>
      </c>
      <c r="B8556" s="319" t="s">
        <v>7795</v>
      </c>
      <c r="C8556" s="319" t="s">
        <v>9092</v>
      </c>
    </row>
    <row r="8557" spans="1:3" ht="14.25" customHeight="1" x14ac:dyDescent="0.25">
      <c r="A8557" s="319">
        <v>13679</v>
      </c>
      <c r="B8557" s="319" t="s">
        <v>9588</v>
      </c>
      <c r="C8557" s="319" t="s">
        <v>9087</v>
      </c>
    </row>
    <row r="8558" spans="1:3" ht="14.25" customHeight="1" x14ac:dyDescent="0.25">
      <c r="A8558" s="319">
        <v>13680</v>
      </c>
      <c r="B8558" s="319" t="s">
        <v>9557</v>
      </c>
      <c r="C8558" s="319" t="s">
        <v>9087</v>
      </c>
    </row>
    <row r="8559" spans="1:3" ht="14.25" customHeight="1" x14ac:dyDescent="0.25">
      <c r="A8559" s="319">
        <v>13681</v>
      </c>
      <c r="B8559" s="319" t="s">
        <v>10985</v>
      </c>
      <c r="C8559" s="319" t="s">
        <v>9920</v>
      </c>
    </row>
    <row r="8560" spans="1:3" ht="14.25" customHeight="1" x14ac:dyDescent="0.25">
      <c r="A8560" s="319">
        <v>13682</v>
      </c>
      <c r="B8560" s="319" t="s">
        <v>7308</v>
      </c>
      <c r="C8560" s="319" t="s">
        <v>9110</v>
      </c>
    </row>
    <row r="8561" spans="1:3" ht="14.25" customHeight="1" x14ac:dyDescent="0.25">
      <c r="A8561" s="319">
        <v>13683</v>
      </c>
      <c r="B8561" s="319" t="s">
        <v>10986</v>
      </c>
      <c r="C8561" s="319" t="s">
        <v>9920</v>
      </c>
    </row>
    <row r="8562" spans="1:3" ht="14.25" customHeight="1" x14ac:dyDescent="0.25">
      <c r="A8562" s="319">
        <v>13684</v>
      </c>
      <c r="B8562" s="319" t="s">
        <v>10987</v>
      </c>
      <c r="C8562" s="319" t="s">
        <v>9920</v>
      </c>
    </row>
    <row r="8563" spans="1:3" ht="14.25" customHeight="1" x14ac:dyDescent="0.25">
      <c r="A8563" s="319">
        <v>13685</v>
      </c>
      <c r="B8563" s="319" t="s">
        <v>7796</v>
      </c>
      <c r="C8563" s="319" t="s">
        <v>9091</v>
      </c>
    </row>
    <row r="8564" spans="1:3" ht="14.25" customHeight="1" x14ac:dyDescent="0.25">
      <c r="A8564" s="319">
        <v>13686</v>
      </c>
      <c r="B8564" s="319" t="s">
        <v>7797</v>
      </c>
      <c r="C8564" s="319" t="s">
        <v>9092</v>
      </c>
    </row>
    <row r="8565" spans="1:3" ht="14.25" customHeight="1" x14ac:dyDescent="0.25">
      <c r="A8565" s="319">
        <v>13687</v>
      </c>
      <c r="B8565" s="319" t="s">
        <v>10104</v>
      </c>
      <c r="C8565" s="319" t="s">
        <v>9920</v>
      </c>
    </row>
    <row r="8566" spans="1:3" ht="14.25" customHeight="1" x14ac:dyDescent="0.25">
      <c r="A8566" s="319">
        <v>13688</v>
      </c>
      <c r="B8566" s="319" t="s">
        <v>7798</v>
      </c>
      <c r="C8566" s="319" t="s">
        <v>9099</v>
      </c>
    </row>
    <row r="8567" spans="1:3" ht="14.25" customHeight="1" x14ac:dyDescent="0.25">
      <c r="A8567" s="319">
        <v>13689</v>
      </c>
      <c r="B8567" s="319" t="s">
        <v>7385</v>
      </c>
      <c r="C8567" s="319" t="s">
        <v>9092</v>
      </c>
    </row>
    <row r="8568" spans="1:3" ht="14.25" customHeight="1" x14ac:dyDescent="0.25">
      <c r="A8568" s="319">
        <v>13690</v>
      </c>
      <c r="B8568" s="319" t="s">
        <v>7799</v>
      </c>
      <c r="C8568" s="319" t="s">
        <v>9087</v>
      </c>
    </row>
    <row r="8569" spans="1:3" ht="14.25" customHeight="1" x14ac:dyDescent="0.25">
      <c r="A8569" s="319">
        <v>13691</v>
      </c>
      <c r="B8569" s="319" t="s">
        <v>7800</v>
      </c>
      <c r="C8569" s="319" t="s">
        <v>9081</v>
      </c>
    </row>
    <row r="8570" spans="1:3" ht="14.25" customHeight="1" x14ac:dyDescent="0.25">
      <c r="A8570" s="319">
        <v>13693</v>
      </c>
      <c r="B8570" s="319" t="s">
        <v>7801</v>
      </c>
      <c r="C8570" s="319" t="s">
        <v>9091</v>
      </c>
    </row>
    <row r="8571" spans="1:3" ht="14.25" customHeight="1" x14ac:dyDescent="0.25">
      <c r="A8571" s="319">
        <v>13694</v>
      </c>
      <c r="B8571" s="319" t="s">
        <v>7802</v>
      </c>
      <c r="C8571" s="319" t="s">
        <v>9091</v>
      </c>
    </row>
    <row r="8572" spans="1:3" ht="14.25" customHeight="1" x14ac:dyDescent="0.25">
      <c r="A8572" s="319">
        <v>13695</v>
      </c>
      <c r="B8572" s="319" t="s">
        <v>6813</v>
      </c>
      <c r="C8572" s="319" t="s">
        <v>9090</v>
      </c>
    </row>
    <row r="8573" spans="1:3" ht="14.25" customHeight="1" x14ac:dyDescent="0.25">
      <c r="A8573" s="319">
        <v>13696</v>
      </c>
      <c r="B8573" s="319" t="s">
        <v>881</v>
      </c>
      <c r="C8573" s="319" t="s">
        <v>9093</v>
      </c>
    </row>
    <row r="8574" spans="1:3" ht="14.25" customHeight="1" x14ac:dyDescent="0.25">
      <c r="A8574" s="319">
        <v>13697</v>
      </c>
      <c r="B8574" s="319" t="s">
        <v>883</v>
      </c>
      <c r="C8574" s="319" t="s">
        <v>9093</v>
      </c>
    </row>
    <row r="8575" spans="1:3" ht="14.25" customHeight="1" x14ac:dyDescent="0.25">
      <c r="A8575" s="319">
        <v>13698</v>
      </c>
      <c r="B8575" s="319" t="s">
        <v>885</v>
      </c>
      <c r="C8575" s="319" t="s">
        <v>9093</v>
      </c>
    </row>
    <row r="8576" spans="1:3" ht="14.25" customHeight="1" x14ac:dyDescent="0.25">
      <c r="A8576" s="319">
        <v>13699</v>
      </c>
      <c r="B8576" s="319" t="s">
        <v>7803</v>
      </c>
      <c r="C8576" s="319" t="s">
        <v>9092</v>
      </c>
    </row>
    <row r="8577" spans="1:3" ht="14.25" customHeight="1" x14ac:dyDescent="0.25">
      <c r="A8577" s="319">
        <v>13700</v>
      </c>
      <c r="B8577" s="319" t="s">
        <v>7804</v>
      </c>
      <c r="C8577" s="319" t="s">
        <v>9092</v>
      </c>
    </row>
    <row r="8578" spans="1:3" ht="14.25" customHeight="1" x14ac:dyDescent="0.25">
      <c r="A8578" s="319">
        <v>13701</v>
      </c>
      <c r="B8578" s="319" t="s">
        <v>7805</v>
      </c>
      <c r="C8578" s="319" t="s">
        <v>9092</v>
      </c>
    </row>
    <row r="8579" spans="1:3" ht="14.25" customHeight="1" x14ac:dyDescent="0.25">
      <c r="A8579" s="319">
        <v>13702</v>
      </c>
      <c r="B8579" s="319" t="s">
        <v>7806</v>
      </c>
      <c r="C8579" s="319" t="s">
        <v>9087</v>
      </c>
    </row>
    <row r="8580" spans="1:3" ht="14.25" customHeight="1" x14ac:dyDescent="0.25">
      <c r="A8580" s="319">
        <v>13703</v>
      </c>
      <c r="B8580" s="319" t="s">
        <v>5784</v>
      </c>
      <c r="C8580" s="319" t="s">
        <v>9920</v>
      </c>
    </row>
    <row r="8581" spans="1:3" ht="14.25" customHeight="1" x14ac:dyDescent="0.25">
      <c r="A8581" s="319">
        <v>13704</v>
      </c>
      <c r="B8581" s="319" t="s">
        <v>7807</v>
      </c>
      <c r="C8581" s="319" t="s">
        <v>9092</v>
      </c>
    </row>
    <row r="8582" spans="1:3" ht="14.25" customHeight="1" x14ac:dyDescent="0.25">
      <c r="A8582" s="319">
        <v>13705</v>
      </c>
      <c r="B8582" s="319" t="s">
        <v>9787</v>
      </c>
      <c r="C8582" s="319" t="s">
        <v>9920</v>
      </c>
    </row>
    <row r="8583" spans="1:3" ht="14.25" customHeight="1" x14ac:dyDescent="0.25">
      <c r="A8583" s="319">
        <v>13706</v>
      </c>
      <c r="B8583" s="319" t="s">
        <v>3319</v>
      </c>
      <c r="C8583" s="319" t="s">
        <v>9110</v>
      </c>
    </row>
    <row r="8584" spans="1:3" ht="14.25" customHeight="1" x14ac:dyDescent="0.25">
      <c r="A8584" s="319">
        <v>13707</v>
      </c>
      <c r="B8584" s="319" t="s">
        <v>7808</v>
      </c>
      <c r="C8584" s="319" t="s">
        <v>9087</v>
      </c>
    </row>
    <row r="8585" spans="1:3" ht="14.25" customHeight="1" x14ac:dyDescent="0.25">
      <c r="A8585" s="319">
        <v>13708</v>
      </c>
      <c r="B8585" s="319" t="s">
        <v>7809</v>
      </c>
      <c r="C8585" s="319" t="s">
        <v>9087</v>
      </c>
    </row>
    <row r="8586" spans="1:3" ht="14.25" customHeight="1" x14ac:dyDescent="0.25">
      <c r="A8586" s="319">
        <v>13709</v>
      </c>
      <c r="B8586" s="319" t="s">
        <v>7810</v>
      </c>
      <c r="C8586" s="319" t="s">
        <v>9087</v>
      </c>
    </row>
    <row r="8587" spans="1:3" ht="14.25" customHeight="1" x14ac:dyDescent="0.25">
      <c r="A8587" s="319">
        <v>13710</v>
      </c>
      <c r="B8587" s="319" t="s">
        <v>7811</v>
      </c>
      <c r="C8587" s="319" t="s">
        <v>9087</v>
      </c>
    </row>
    <row r="8588" spans="1:3" ht="14.25" customHeight="1" x14ac:dyDescent="0.25">
      <c r="A8588" s="319">
        <v>13711</v>
      </c>
      <c r="B8588" s="319" t="s">
        <v>7812</v>
      </c>
      <c r="C8588" s="319" t="s">
        <v>9087</v>
      </c>
    </row>
    <row r="8589" spans="1:3" ht="14.25" customHeight="1" x14ac:dyDescent="0.25">
      <c r="A8589" s="319">
        <v>13712</v>
      </c>
      <c r="B8589" s="319" t="s">
        <v>7812</v>
      </c>
      <c r="C8589" s="319" t="s">
        <v>9087</v>
      </c>
    </row>
    <row r="8590" spans="1:3" ht="14.25" customHeight="1" x14ac:dyDescent="0.25">
      <c r="A8590" s="319">
        <v>13713</v>
      </c>
      <c r="B8590" s="319" t="s">
        <v>7813</v>
      </c>
      <c r="C8590" s="319" t="s">
        <v>9090</v>
      </c>
    </row>
    <row r="8591" spans="1:3" ht="14.25" customHeight="1" x14ac:dyDescent="0.25">
      <c r="A8591" s="319">
        <v>13714</v>
      </c>
      <c r="B8591" s="319" t="s">
        <v>7814</v>
      </c>
      <c r="C8591" s="319" t="s">
        <v>9081</v>
      </c>
    </row>
    <row r="8592" spans="1:3" ht="14.25" customHeight="1" x14ac:dyDescent="0.25">
      <c r="A8592" s="319">
        <v>13715</v>
      </c>
      <c r="B8592" s="319" t="s">
        <v>7154</v>
      </c>
      <c r="C8592" s="319" t="s">
        <v>9092</v>
      </c>
    </row>
    <row r="8593" spans="1:3" ht="14.25" customHeight="1" x14ac:dyDescent="0.25">
      <c r="A8593" s="319">
        <v>13716</v>
      </c>
      <c r="B8593" s="319" t="s">
        <v>7815</v>
      </c>
      <c r="C8593" s="319" t="s">
        <v>9091</v>
      </c>
    </row>
    <row r="8594" spans="1:3" ht="14.25" customHeight="1" x14ac:dyDescent="0.25">
      <c r="A8594" s="319">
        <v>13717</v>
      </c>
      <c r="B8594" s="319" t="s">
        <v>10988</v>
      </c>
      <c r="C8594" s="319" t="s">
        <v>9920</v>
      </c>
    </row>
    <row r="8595" spans="1:3" ht="14.25" customHeight="1" x14ac:dyDescent="0.25">
      <c r="A8595" s="319">
        <v>13718</v>
      </c>
      <c r="B8595" s="319" t="s">
        <v>5668</v>
      </c>
      <c r="C8595" s="319" t="s">
        <v>9092</v>
      </c>
    </row>
    <row r="8596" spans="1:3" ht="14.25" customHeight="1" x14ac:dyDescent="0.25">
      <c r="A8596" s="319">
        <v>13719</v>
      </c>
      <c r="B8596" s="319" t="s">
        <v>7816</v>
      </c>
      <c r="C8596" s="319" t="s">
        <v>9087</v>
      </c>
    </row>
    <row r="8597" spans="1:3" ht="14.25" customHeight="1" x14ac:dyDescent="0.25">
      <c r="A8597" s="319">
        <v>13720</v>
      </c>
      <c r="B8597" s="319" t="s">
        <v>7817</v>
      </c>
      <c r="C8597" s="319" t="s">
        <v>9081</v>
      </c>
    </row>
    <row r="8598" spans="1:3" ht="14.25" customHeight="1" x14ac:dyDescent="0.25">
      <c r="A8598" s="319">
        <v>13721</v>
      </c>
      <c r="B8598" s="319" t="s">
        <v>6505</v>
      </c>
      <c r="C8598" s="319" t="s">
        <v>9084</v>
      </c>
    </row>
    <row r="8599" spans="1:3" ht="14.25" customHeight="1" x14ac:dyDescent="0.25">
      <c r="A8599" s="319">
        <v>13722</v>
      </c>
      <c r="B8599" s="319" t="s">
        <v>5970</v>
      </c>
      <c r="C8599" s="319" t="s">
        <v>9091</v>
      </c>
    </row>
    <row r="8600" spans="1:3" ht="14.25" customHeight="1" x14ac:dyDescent="0.25">
      <c r="A8600" s="319">
        <v>13723</v>
      </c>
      <c r="B8600" s="319" t="s">
        <v>10989</v>
      </c>
      <c r="C8600" s="319" t="s">
        <v>9920</v>
      </c>
    </row>
    <row r="8601" spans="1:3" ht="14.25" customHeight="1" x14ac:dyDescent="0.25">
      <c r="A8601" s="319">
        <v>13724</v>
      </c>
      <c r="B8601" s="319" t="s">
        <v>3390</v>
      </c>
      <c r="C8601" s="319" t="s">
        <v>9920</v>
      </c>
    </row>
    <row r="8602" spans="1:3" ht="14.25" customHeight="1" x14ac:dyDescent="0.25">
      <c r="A8602" s="319">
        <v>13725</v>
      </c>
      <c r="B8602" s="319" t="s">
        <v>7818</v>
      </c>
      <c r="C8602" s="319" t="s">
        <v>9081</v>
      </c>
    </row>
    <row r="8603" spans="1:3" ht="14.25" customHeight="1" x14ac:dyDescent="0.25">
      <c r="A8603" s="319">
        <v>13726</v>
      </c>
      <c r="B8603" s="319" t="s">
        <v>7819</v>
      </c>
      <c r="C8603" s="319" t="s">
        <v>9081</v>
      </c>
    </row>
    <row r="8604" spans="1:3" ht="14.25" customHeight="1" x14ac:dyDescent="0.25">
      <c r="A8604" s="319">
        <v>13727</v>
      </c>
      <c r="B8604" s="319" t="s">
        <v>7820</v>
      </c>
      <c r="C8604" s="319" t="s">
        <v>9081</v>
      </c>
    </row>
    <row r="8605" spans="1:3" ht="14.25" customHeight="1" x14ac:dyDescent="0.25">
      <c r="A8605" s="319">
        <v>13728</v>
      </c>
      <c r="B8605" s="319" t="s">
        <v>143</v>
      </c>
      <c r="C8605" s="319" t="s">
        <v>9093</v>
      </c>
    </row>
    <row r="8606" spans="1:3" ht="14.25" customHeight="1" x14ac:dyDescent="0.25">
      <c r="A8606" s="319">
        <v>13729</v>
      </c>
      <c r="B8606" s="319" t="s">
        <v>7821</v>
      </c>
      <c r="C8606" s="319" t="s">
        <v>9087</v>
      </c>
    </row>
    <row r="8607" spans="1:3" ht="14.25" customHeight="1" x14ac:dyDescent="0.25">
      <c r="A8607" s="319">
        <v>13730</v>
      </c>
      <c r="B8607" s="319" t="s">
        <v>7822</v>
      </c>
      <c r="C8607" s="319" t="s">
        <v>9087</v>
      </c>
    </row>
    <row r="8608" spans="1:3" ht="14.25" customHeight="1" x14ac:dyDescent="0.25">
      <c r="A8608" s="319">
        <v>13731</v>
      </c>
      <c r="B8608" s="319" t="s">
        <v>7823</v>
      </c>
      <c r="C8608" s="319" t="s">
        <v>9087</v>
      </c>
    </row>
    <row r="8609" spans="1:3" ht="14.25" customHeight="1" x14ac:dyDescent="0.25">
      <c r="A8609" s="319">
        <v>13732</v>
      </c>
      <c r="B8609" s="319" t="s">
        <v>4186</v>
      </c>
      <c r="C8609" s="319" t="s">
        <v>9092</v>
      </c>
    </row>
    <row r="8610" spans="1:3" ht="14.25" customHeight="1" x14ac:dyDescent="0.25">
      <c r="A8610" s="319">
        <v>13733</v>
      </c>
      <c r="B8610" s="319" t="s">
        <v>7708</v>
      </c>
      <c r="C8610" s="319" t="s">
        <v>9092</v>
      </c>
    </row>
    <row r="8611" spans="1:3" ht="14.25" customHeight="1" x14ac:dyDescent="0.25">
      <c r="A8611" s="319">
        <v>13734</v>
      </c>
      <c r="B8611" s="319" t="s">
        <v>6452</v>
      </c>
      <c r="C8611" s="319" t="s">
        <v>9091</v>
      </c>
    </row>
    <row r="8612" spans="1:3" ht="14.25" customHeight="1" x14ac:dyDescent="0.25">
      <c r="A8612" s="319">
        <v>13735</v>
      </c>
      <c r="B8612" s="319" t="s">
        <v>7824</v>
      </c>
      <c r="C8612" s="319" t="s">
        <v>9091</v>
      </c>
    </row>
    <row r="8613" spans="1:3" ht="14.25" customHeight="1" x14ac:dyDescent="0.25">
      <c r="A8613" s="319">
        <v>13736</v>
      </c>
      <c r="B8613" s="319" t="s">
        <v>5978</v>
      </c>
      <c r="C8613" s="319" t="s">
        <v>9081</v>
      </c>
    </row>
    <row r="8614" spans="1:3" ht="14.25" customHeight="1" x14ac:dyDescent="0.25">
      <c r="A8614" s="319">
        <v>13738</v>
      </c>
      <c r="B8614" s="319" t="s">
        <v>7825</v>
      </c>
      <c r="C8614" s="319" t="s">
        <v>9092</v>
      </c>
    </row>
    <row r="8615" spans="1:3" ht="14.25" customHeight="1" x14ac:dyDescent="0.25">
      <c r="A8615" s="319">
        <v>13739</v>
      </c>
      <c r="B8615" s="319" t="s">
        <v>4281</v>
      </c>
      <c r="C8615" s="319" t="s">
        <v>9092</v>
      </c>
    </row>
    <row r="8616" spans="1:3" ht="14.25" customHeight="1" x14ac:dyDescent="0.25">
      <c r="A8616" s="319">
        <v>13740</v>
      </c>
      <c r="B8616" s="319" t="s">
        <v>10990</v>
      </c>
      <c r="C8616" s="319" t="s">
        <v>9920</v>
      </c>
    </row>
    <row r="8617" spans="1:3" ht="14.25" customHeight="1" x14ac:dyDescent="0.25">
      <c r="A8617" s="319">
        <v>13741</v>
      </c>
      <c r="B8617" s="319" t="s">
        <v>10991</v>
      </c>
      <c r="C8617" s="319" t="s">
        <v>9920</v>
      </c>
    </row>
    <row r="8618" spans="1:3" ht="14.25" customHeight="1" x14ac:dyDescent="0.25">
      <c r="A8618" s="319">
        <v>13742</v>
      </c>
      <c r="B8618" s="319" t="s">
        <v>7826</v>
      </c>
      <c r="C8618" s="319" t="s">
        <v>9110</v>
      </c>
    </row>
    <row r="8619" spans="1:3" ht="14.25" customHeight="1" x14ac:dyDescent="0.25">
      <c r="A8619" s="319">
        <v>13743</v>
      </c>
      <c r="B8619" s="319" t="s">
        <v>7827</v>
      </c>
      <c r="C8619" s="319" t="s">
        <v>9090</v>
      </c>
    </row>
    <row r="8620" spans="1:3" ht="14.25" customHeight="1" x14ac:dyDescent="0.25">
      <c r="A8620" s="319">
        <v>13744</v>
      </c>
      <c r="B8620" s="319" t="s">
        <v>7797</v>
      </c>
      <c r="C8620" s="319" t="s">
        <v>9092</v>
      </c>
    </row>
    <row r="8621" spans="1:3" ht="14.25" customHeight="1" x14ac:dyDescent="0.25">
      <c r="A8621" s="319">
        <v>13745</v>
      </c>
      <c r="B8621" s="319" t="s">
        <v>10992</v>
      </c>
      <c r="C8621" s="319" t="s">
        <v>9920</v>
      </c>
    </row>
    <row r="8622" spans="1:3" ht="14.25" customHeight="1" x14ac:dyDescent="0.25">
      <c r="A8622" s="319">
        <v>13746</v>
      </c>
      <c r="B8622" s="319" t="s">
        <v>5257</v>
      </c>
      <c r="C8622" s="319" t="s">
        <v>9092</v>
      </c>
    </row>
    <row r="8623" spans="1:3" ht="14.25" customHeight="1" x14ac:dyDescent="0.25">
      <c r="A8623" s="319">
        <v>13747</v>
      </c>
      <c r="B8623" s="319" t="s">
        <v>7493</v>
      </c>
      <c r="C8623" s="319" t="s">
        <v>9092</v>
      </c>
    </row>
    <row r="8624" spans="1:3" ht="14.25" customHeight="1" x14ac:dyDescent="0.25">
      <c r="A8624" s="319">
        <v>13748</v>
      </c>
      <c r="B8624" s="319" t="s">
        <v>7794</v>
      </c>
      <c r="C8624" s="319" t="s">
        <v>9092</v>
      </c>
    </row>
    <row r="8625" spans="1:3" ht="14.25" customHeight="1" x14ac:dyDescent="0.25">
      <c r="A8625" s="319">
        <v>13750</v>
      </c>
      <c r="B8625" s="319" t="s">
        <v>10993</v>
      </c>
      <c r="C8625" s="319" t="s">
        <v>9920</v>
      </c>
    </row>
    <row r="8626" spans="1:3" ht="14.25" customHeight="1" x14ac:dyDescent="0.25">
      <c r="A8626" s="319">
        <v>13751</v>
      </c>
      <c r="B8626" s="319" t="s">
        <v>7828</v>
      </c>
      <c r="C8626" s="319" t="s">
        <v>9092</v>
      </c>
    </row>
    <row r="8627" spans="1:3" ht="14.25" customHeight="1" x14ac:dyDescent="0.25">
      <c r="A8627" s="319">
        <v>13752</v>
      </c>
      <c r="B8627" s="319" t="s">
        <v>7829</v>
      </c>
      <c r="C8627" s="319" t="s">
        <v>9092</v>
      </c>
    </row>
    <row r="8628" spans="1:3" ht="14.25" customHeight="1" x14ac:dyDescent="0.25">
      <c r="A8628" s="319">
        <v>13753</v>
      </c>
      <c r="B8628" s="319" t="s">
        <v>7830</v>
      </c>
      <c r="C8628" s="319" t="s">
        <v>9092</v>
      </c>
    </row>
    <row r="8629" spans="1:3" ht="14.25" customHeight="1" x14ac:dyDescent="0.25">
      <c r="A8629" s="319">
        <v>13754</v>
      </c>
      <c r="B8629" s="319" t="s">
        <v>7831</v>
      </c>
      <c r="C8629" s="319" t="s">
        <v>9103</v>
      </c>
    </row>
    <row r="8630" spans="1:3" ht="14.25" customHeight="1" x14ac:dyDescent="0.25">
      <c r="A8630" s="319">
        <v>13755</v>
      </c>
      <c r="B8630" s="319" t="s">
        <v>7447</v>
      </c>
      <c r="C8630" s="319" t="s">
        <v>9090</v>
      </c>
    </row>
    <row r="8631" spans="1:3" ht="14.25" customHeight="1" x14ac:dyDescent="0.25">
      <c r="A8631" s="319">
        <v>13756</v>
      </c>
      <c r="B8631" s="319" t="s">
        <v>7733</v>
      </c>
      <c r="C8631" s="319" t="s">
        <v>9092</v>
      </c>
    </row>
    <row r="8632" spans="1:3" ht="14.25" customHeight="1" x14ac:dyDescent="0.25">
      <c r="A8632" s="319">
        <v>13757</v>
      </c>
      <c r="B8632" s="319" t="s">
        <v>7832</v>
      </c>
      <c r="C8632" s="319" t="s">
        <v>9087</v>
      </c>
    </row>
    <row r="8633" spans="1:3" ht="14.25" customHeight="1" x14ac:dyDescent="0.25">
      <c r="A8633" s="319">
        <v>13758</v>
      </c>
      <c r="B8633" s="319" t="s">
        <v>7833</v>
      </c>
      <c r="C8633" s="319" t="s">
        <v>9090</v>
      </c>
    </row>
    <row r="8634" spans="1:3" ht="14.25" customHeight="1" x14ac:dyDescent="0.25">
      <c r="A8634" s="319">
        <v>13759</v>
      </c>
      <c r="B8634" s="319" t="s">
        <v>6946</v>
      </c>
      <c r="C8634" s="319" t="s">
        <v>9091</v>
      </c>
    </row>
    <row r="8635" spans="1:3" ht="14.25" customHeight="1" x14ac:dyDescent="0.25">
      <c r="A8635" s="319">
        <v>13760</v>
      </c>
      <c r="B8635" s="319" t="s">
        <v>7834</v>
      </c>
      <c r="C8635" s="319" t="s">
        <v>9090</v>
      </c>
    </row>
    <row r="8636" spans="1:3" ht="14.25" customHeight="1" x14ac:dyDescent="0.25">
      <c r="A8636" s="319">
        <v>13761</v>
      </c>
      <c r="B8636" s="319" t="s">
        <v>5844</v>
      </c>
      <c r="C8636" s="319" t="s">
        <v>9081</v>
      </c>
    </row>
    <row r="8637" spans="1:3" ht="14.25" customHeight="1" x14ac:dyDescent="0.25">
      <c r="A8637" s="319">
        <v>13762</v>
      </c>
      <c r="B8637" s="319" t="s">
        <v>7082</v>
      </c>
      <c r="C8637" s="319" t="s">
        <v>9091</v>
      </c>
    </row>
    <row r="8638" spans="1:3" ht="14.25" customHeight="1" x14ac:dyDescent="0.25">
      <c r="A8638" s="319">
        <v>13763</v>
      </c>
      <c r="B8638" s="319" t="s">
        <v>2412</v>
      </c>
      <c r="C8638" s="319" t="s">
        <v>9092</v>
      </c>
    </row>
    <row r="8639" spans="1:3" ht="14.25" customHeight="1" x14ac:dyDescent="0.25">
      <c r="A8639" s="319">
        <v>13764</v>
      </c>
      <c r="B8639" s="319" t="s">
        <v>7738</v>
      </c>
      <c r="C8639" s="319" t="s">
        <v>9091</v>
      </c>
    </row>
    <row r="8640" spans="1:3" ht="14.25" customHeight="1" x14ac:dyDescent="0.25">
      <c r="A8640" s="319">
        <v>13765</v>
      </c>
      <c r="B8640" s="319" t="s">
        <v>7835</v>
      </c>
      <c r="C8640" s="319" t="s">
        <v>9090</v>
      </c>
    </row>
    <row r="8641" spans="1:3" ht="14.25" customHeight="1" x14ac:dyDescent="0.25">
      <c r="A8641" s="319">
        <v>13766</v>
      </c>
      <c r="B8641" s="319" t="s">
        <v>10994</v>
      </c>
      <c r="C8641" s="319" t="s">
        <v>9920</v>
      </c>
    </row>
    <row r="8642" spans="1:3" ht="14.25" customHeight="1" x14ac:dyDescent="0.25">
      <c r="A8642" s="319">
        <v>13767</v>
      </c>
      <c r="B8642" s="319" t="s">
        <v>7836</v>
      </c>
      <c r="C8642" s="319" t="s">
        <v>9091</v>
      </c>
    </row>
    <row r="8643" spans="1:3" ht="14.25" customHeight="1" x14ac:dyDescent="0.25">
      <c r="A8643" s="319">
        <v>13768</v>
      </c>
      <c r="B8643" s="319" t="s">
        <v>7228</v>
      </c>
      <c r="C8643" s="319" t="s">
        <v>9087</v>
      </c>
    </row>
    <row r="8644" spans="1:3" ht="14.25" customHeight="1" x14ac:dyDescent="0.25">
      <c r="A8644" s="319">
        <v>13769</v>
      </c>
      <c r="B8644" s="319" t="s">
        <v>10995</v>
      </c>
      <c r="C8644" s="319" t="s">
        <v>9920</v>
      </c>
    </row>
    <row r="8645" spans="1:3" ht="14.25" customHeight="1" x14ac:dyDescent="0.25">
      <c r="A8645" s="319">
        <v>13770</v>
      </c>
      <c r="B8645" s="319" t="s">
        <v>10996</v>
      </c>
      <c r="C8645" s="319" t="s">
        <v>9920</v>
      </c>
    </row>
    <row r="8646" spans="1:3" ht="14.25" customHeight="1" x14ac:dyDescent="0.25">
      <c r="A8646" s="319">
        <v>13771</v>
      </c>
      <c r="B8646" s="319" t="s">
        <v>7292</v>
      </c>
      <c r="C8646" s="319" t="s">
        <v>9092</v>
      </c>
    </row>
    <row r="8647" spans="1:3" ht="14.25" customHeight="1" x14ac:dyDescent="0.25">
      <c r="A8647" s="319">
        <v>13772</v>
      </c>
      <c r="B8647" s="319" t="s">
        <v>7837</v>
      </c>
      <c r="C8647" s="319" t="s">
        <v>9092</v>
      </c>
    </row>
    <row r="8648" spans="1:3" ht="14.25" customHeight="1" x14ac:dyDescent="0.25">
      <c r="A8648" s="319">
        <v>13773</v>
      </c>
      <c r="B8648" s="319" t="s">
        <v>10997</v>
      </c>
      <c r="C8648" s="319" t="s">
        <v>9920</v>
      </c>
    </row>
    <row r="8649" spans="1:3" ht="14.25" customHeight="1" x14ac:dyDescent="0.25">
      <c r="A8649" s="319">
        <v>13774</v>
      </c>
      <c r="B8649" s="319" t="s">
        <v>7834</v>
      </c>
      <c r="C8649" s="319" t="s">
        <v>9092</v>
      </c>
    </row>
    <row r="8650" spans="1:3" ht="14.25" customHeight="1" x14ac:dyDescent="0.25">
      <c r="A8650" s="319">
        <v>13775</v>
      </c>
      <c r="B8650" s="319" t="s">
        <v>2384</v>
      </c>
      <c r="C8650" s="319" t="s">
        <v>9091</v>
      </c>
    </row>
    <row r="8651" spans="1:3" ht="14.25" customHeight="1" x14ac:dyDescent="0.25">
      <c r="A8651" s="319">
        <v>13776</v>
      </c>
      <c r="B8651" s="319" t="s">
        <v>7554</v>
      </c>
      <c r="C8651" s="319" t="s">
        <v>9920</v>
      </c>
    </row>
    <row r="8652" spans="1:3" ht="14.25" customHeight="1" x14ac:dyDescent="0.25">
      <c r="A8652" s="319">
        <v>13777</v>
      </c>
      <c r="B8652" s="319" t="s">
        <v>7838</v>
      </c>
      <c r="C8652" s="319" t="s">
        <v>9090</v>
      </c>
    </row>
    <row r="8653" spans="1:3" ht="14.25" customHeight="1" x14ac:dyDescent="0.25">
      <c r="A8653" s="319">
        <v>13778</v>
      </c>
      <c r="B8653" s="319" t="s">
        <v>10998</v>
      </c>
      <c r="C8653" s="319" t="s">
        <v>9920</v>
      </c>
    </row>
    <row r="8654" spans="1:3" ht="14.25" customHeight="1" x14ac:dyDescent="0.25">
      <c r="A8654" s="319">
        <v>13779</v>
      </c>
      <c r="B8654" s="319" t="s">
        <v>7839</v>
      </c>
      <c r="C8654" s="319" t="s">
        <v>9110</v>
      </c>
    </row>
    <row r="8655" spans="1:3" ht="14.25" customHeight="1" x14ac:dyDescent="0.25">
      <c r="A8655" s="319">
        <v>13780</v>
      </c>
      <c r="B8655" s="319" t="s">
        <v>7840</v>
      </c>
      <c r="C8655" s="319" t="s">
        <v>9091</v>
      </c>
    </row>
    <row r="8656" spans="1:3" ht="14.25" customHeight="1" x14ac:dyDescent="0.25">
      <c r="A8656" s="319">
        <v>13781</v>
      </c>
      <c r="B8656" s="319" t="s">
        <v>3741</v>
      </c>
      <c r="C8656" s="319" t="s">
        <v>9090</v>
      </c>
    </row>
    <row r="8657" spans="1:3" ht="14.25" customHeight="1" x14ac:dyDescent="0.25">
      <c r="A8657" s="319">
        <v>13782</v>
      </c>
      <c r="B8657" s="319" t="s">
        <v>7801</v>
      </c>
      <c r="C8657" s="319" t="s">
        <v>9092</v>
      </c>
    </row>
    <row r="8658" spans="1:3" ht="14.25" customHeight="1" x14ac:dyDescent="0.25">
      <c r="A8658" s="319">
        <v>13783</v>
      </c>
      <c r="B8658" s="319" t="s">
        <v>7314</v>
      </c>
      <c r="C8658" s="319" t="s">
        <v>9091</v>
      </c>
    </row>
    <row r="8659" spans="1:3" ht="14.25" customHeight="1" x14ac:dyDescent="0.25">
      <c r="A8659" s="319">
        <v>13784</v>
      </c>
      <c r="B8659" s="319" t="s">
        <v>10999</v>
      </c>
      <c r="C8659" s="319" t="s">
        <v>9920</v>
      </c>
    </row>
    <row r="8660" spans="1:3" ht="14.25" customHeight="1" x14ac:dyDescent="0.25">
      <c r="A8660" s="319">
        <v>13785</v>
      </c>
      <c r="B8660" s="319" t="s">
        <v>7314</v>
      </c>
      <c r="C8660" s="319" t="s">
        <v>9920</v>
      </c>
    </row>
    <row r="8661" spans="1:3" ht="14.25" customHeight="1" x14ac:dyDescent="0.25">
      <c r="A8661" s="319">
        <v>13786</v>
      </c>
      <c r="B8661" s="319" t="s">
        <v>7841</v>
      </c>
      <c r="C8661" s="319" t="s">
        <v>9081</v>
      </c>
    </row>
    <row r="8662" spans="1:3" ht="14.25" customHeight="1" x14ac:dyDescent="0.25">
      <c r="A8662" s="319">
        <v>13787</v>
      </c>
      <c r="B8662" s="319" t="s">
        <v>7842</v>
      </c>
      <c r="C8662" s="319" t="s">
        <v>9092</v>
      </c>
    </row>
    <row r="8663" spans="1:3" ht="14.25" customHeight="1" x14ac:dyDescent="0.25">
      <c r="A8663" s="319">
        <v>13788</v>
      </c>
      <c r="B8663" s="319" t="s">
        <v>7843</v>
      </c>
      <c r="C8663" s="319" t="s">
        <v>9092</v>
      </c>
    </row>
    <row r="8664" spans="1:3" ht="14.25" customHeight="1" x14ac:dyDescent="0.25">
      <c r="A8664" s="319">
        <v>13789</v>
      </c>
      <c r="B8664" s="319" t="s">
        <v>9589</v>
      </c>
      <c r="C8664" s="319" t="s">
        <v>9087</v>
      </c>
    </row>
    <row r="8665" spans="1:3" ht="14.25" customHeight="1" x14ac:dyDescent="0.25">
      <c r="A8665" s="319">
        <v>13790</v>
      </c>
      <c r="B8665" s="319" t="s">
        <v>7844</v>
      </c>
      <c r="C8665" s="319" t="s">
        <v>9092</v>
      </c>
    </row>
    <row r="8666" spans="1:3" ht="14.25" customHeight="1" x14ac:dyDescent="0.25">
      <c r="A8666" s="319">
        <v>13791</v>
      </c>
      <c r="B8666" s="319" t="s">
        <v>2494</v>
      </c>
      <c r="C8666" s="319" t="s">
        <v>9090</v>
      </c>
    </row>
    <row r="8667" spans="1:3" ht="14.25" customHeight="1" x14ac:dyDescent="0.25">
      <c r="A8667" s="319">
        <v>13792</v>
      </c>
      <c r="B8667" s="319" t="s">
        <v>6216</v>
      </c>
      <c r="C8667" s="319" t="s">
        <v>9920</v>
      </c>
    </row>
    <row r="8668" spans="1:3" ht="14.25" customHeight="1" x14ac:dyDescent="0.25">
      <c r="A8668" s="319">
        <v>13793</v>
      </c>
      <c r="B8668" s="319" t="s">
        <v>11000</v>
      </c>
      <c r="C8668" s="319" t="s">
        <v>9920</v>
      </c>
    </row>
    <row r="8669" spans="1:3" ht="14.25" customHeight="1" x14ac:dyDescent="0.25">
      <c r="A8669" s="319">
        <v>13794</v>
      </c>
      <c r="B8669" s="319" t="s">
        <v>7845</v>
      </c>
      <c r="C8669" s="319" t="s">
        <v>9092</v>
      </c>
    </row>
    <row r="8670" spans="1:3" ht="14.25" customHeight="1" x14ac:dyDescent="0.25">
      <c r="A8670" s="319">
        <v>13795</v>
      </c>
      <c r="B8670" s="319" t="s">
        <v>3354</v>
      </c>
      <c r="C8670" s="319" t="s">
        <v>9090</v>
      </c>
    </row>
    <row r="8671" spans="1:3" ht="14.25" customHeight="1" x14ac:dyDescent="0.25">
      <c r="A8671" s="319">
        <v>13796</v>
      </c>
      <c r="B8671" s="319" t="s">
        <v>7846</v>
      </c>
      <c r="C8671" s="319" t="s">
        <v>9090</v>
      </c>
    </row>
    <row r="8672" spans="1:3" ht="14.25" customHeight="1" x14ac:dyDescent="0.25">
      <c r="A8672" s="319">
        <v>13797</v>
      </c>
      <c r="B8672" s="319" t="s">
        <v>7847</v>
      </c>
      <c r="C8672" s="319" t="s">
        <v>9110</v>
      </c>
    </row>
    <row r="8673" spans="1:3" ht="14.25" customHeight="1" x14ac:dyDescent="0.25">
      <c r="A8673" s="319">
        <v>13798</v>
      </c>
      <c r="B8673" s="319" t="s">
        <v>6764</v>
      </c>
      <c r="C8673" s="319" t="s">
        <v>9087</v>
      </c>
    </row>
    <row r="8674" spans="1:3" ht="14.25" customHeight="1" x14ac:dyDescent="0.25">
      <c r="A8674" s="319">
        <v>13799</v>
      </c>
      <c r="B8674" s="319" t="s">
        <v>6926</v>
      </c>
      <c r="C8674" s="319" t="s">
        <v>9920</v>
      </c>
    </row>
    <row r="8675" spans="1:3" ht="14.25" customHeight="1" x14ac:dyDescent="0.25">
      <c r="A8675" s="319">
        <v>13800</v>
      </c>
      <c r="B8675" s="319" t="s">
        <v>7848</v>
      </c>
      <c r="C8675" s="319" t="s">
        <v>9087</v>
      </c>
    </row>
    <row r="8676" spans="1:3" ht="14.25" customHeight="1" x14ac:dyDescent="0.25">
      <c r="A8676" s="319">
        <v>13801</v>
      </c>
      <c r="B8676" s="319" t="s">
        <v>7849</v>
      </c>
      <c r="C8676" s="319" t="s">
        <v>9092</v>
      </c>
    </row>
    <row r="8677" spans="1:3" ht="14.25" customHeight="1" x14ac:dyDescent="0.25">
      <c r="A8677" s="319">
        <v>13802</v>
      </c>
      <c r="B8677" s="319" t="s">
        <v>7850</v>
      </c>
      <c r="C8677" s="319" t="s">
        <v>9092</v>
      </c>
    </row>
    <row r="8678" spans="1:3" ht="14.25" customHeight="1" x14ac:dyDescent="0.25">
      <c r="A8678" s="319">
        <v>13803</v>
      </c>
      <c r="B8678" s="319" t="s">
        <v>858</v>
      </c>
      <c r="C8678" s="319" t="s">
        <v>9920</v>
      </c>
    </row>
    <row r="8679" spans="1:3" ht="14.25" customHeight="1" x14ac:dyDescent="0.25">
      <c r="A8679" s="319">
        <v>13804</v>
      </c>
      <c r="B8679" s="319" t="s">
        <v>7851</v>
      </c>
      <c r="C8679" s="319" t="s">
        <v>9092</v>
      </c>
    </row>
    <row r="8680" spans="1:3" ht="14.25" customHeight="1" x14ac:dyDescent="0.25">
      <c r="A8680" s="319">
        <v>13805</v>
      </c>
      <c r="B8680" s="319" t="s">
        <v>7852</v>
      </c>
      <c r="C8680" s="319" t="s">
        <v>9092</v>
      </c>
    </row>
    <row r="8681" spans="1:3" ht="14.25" customHeight="1" x14ac:dyDescent="0.25">
      <c r="A8681" s="319">
        <v>13806</v>
      </c>
      <c r="B8681" s="319" t="s">
        <v>7853</v>
      </c>
      <c r="C8681" s="319" t="s">
        <v>9092</v>
      </c>
    </row>
    <row r="8682" spans="1:3" ht="14.25" customHeight="1" x14ac:dyDescent="0.25">
      <c r="A8682" s="319">
        <v>13807</v>
      </c>
      <c r="B8682" s="319" t="s">
        <v>4153</v>
      </c>
      <c r="C8682" s="319" t="s">
        <v>9092</v>
      </c>
    </row>
    <row r="8683" spans="1:3" ht="14.25" customHeight="1" x14ac:dyDescent="0.25">
      <c r="A8683" s="319">
        <v>13808</v>
      </c>
      <c r="B8683" s="319" t="s">
        <v>11001</v>
      </c>
      <c r="C8683" s="319" t="s">
        <v>9920</v>
      </c>
    </row>
    <row r="8684" spans="1:3" ht="14.25" customHeight="1" x14ac:dyDescent="0.25">
      <c r="A8684" s="319">
        <v>13809</v>
      </c>
      <c r="B8684" s="319" t="s">
        <v>7854</v>
      </c>
      <c r="C8684" s="319" t="s">
        <v>9092</v>
      </c>
    </row>
    <row r="8685" spans="1:3" ht="14.25" customHeight="1" x14ac:dyDescent="0.25">
      <c r="A8685" s="319">
        <v>13810</v>
      </c>
      <c r="B8685" s="319" t="s">
        <v>7855</v>
      </c>
      <c r="C8685" s="319" t="s">
        <v>9092</v>
      </c>
    </row>
    <row r="8686" spans="1:3" ht="14.25" customHeight="1" x14ac:dyDescent="0.25">
      <c r="A8686" s="319">
        <v>13811</v>
      </c>
      <c r="B8686" s="319" t="s">
        <v>4404</v>
      </c>
      <c r="C8686" s="319" t="s">
        <v>9920</v>
      </c>
    </row>
    <row r="8687" spans="1:3" ht="14.25" customHeight="1" x14ac:dyDescent="0.25">
      <c r="A8687" s="319">
        <v>13812</v>
      </c>
      <c r="B8687" s="319" t="s">
        <v>7856</v>
      </c>
      <c r="C8687" s="319" t="s">
        <v>9084</v>
      </c>
    </row>
    <row r="8688" spans="1:3" ht="14.25" customHeight="1" x14ac:dyDescent="0.25">
      <c r="A8688" s="319">
        <v>13813</v>
      </c>
      <c r="B8688" s="319" t="s">
        <v>7857</v>
      </c>
      <c r="C8688" s="319" t="s">
        <v>9092</v>
      </c>
    </row>
    <row r="8689" spans="1:3" ht="14.25" customHeight="1" x14ac:dyDescent="0.25">
      <c r="A8689" s="319">
        <v>13814</v>
      </c>
      <c r="B8689" s="319" t="s">
        <v>7858</v>
      </c>
      <c r="C8689" s="319" t="s">
        <v>9090</v>
      </c>
    </row>
    <row r="8690" spans="1:3" ht="14.25" customHeight="1" x14ac:dyDescent="0.25">
      <c r="A8690" s="319">
        <v>13815</v>
      </c>
      <c r="B8690" s="319" t="s">
        <v>7859</v>
      </c>
      <c r="C8690" s="319" t="s">
        <v>9084</v>
      </c>
    </row>
    <row r="8691" spans="1:3" ht="14.25" customHeight="1" x14ac:dyDescent="0.25">
      <c r="A8691" s="319">
        <v>13816</v>
      </c>
      <c r="B8691" s="319" t="s">
        <v>11002</v>
      </c>
      <c r="C8691" s="319" t="s">
        <v>9920</v>
      </c>
    </row>
    <row r="8692" spans="1:3" ht="14.25" customHeight="1" x14ac:dyDescent="0.25">
      <c r="A8692" s="319">
        <v>13817</v>
      </c>
      <c r="B8692" s="319" t="s">
        <v>7860</v>
      </c>
      <c r="C8692" s="319" t="s">
        <v>9092</v>
      </c>
    </row>
    <row r="8693" spans="1:3" ht="14.25" customHeight="1" x14ac:dyDescent="0.25">
      <c r="A8693" s="319">
        <v>13818</v>
      </c>
      <c r="B8693" s="319" t="s">
        <v>7861</v>
      </c>
      <c r="C8693" s="319" t="s">
        <v>9087</v>
      </c>
    </row>
    <row r="8694" spans="1:3" ht="14.25" customHeight="1" x14ac:dyDescent="0.25">
      <c r="A8694" s="319">
        <v>13819</v>
      </c>
      <c r="B8694" s="319" t="s">
        <v>7862</v>
      </c>
      <c r="C8694" s="319" t="s">
        <v>9920</v>
      </c>
    </row>
    <row r="8695" spans="1:3" ht="14.25" customHeight="1" x14ac:dyDescent="0.25">
      <c r="A8695" s="319">
        <v>13820</v>
      </c>
      <c r="B8695" s="319" t="s">
        <v>7863</v>
      </c>
      <c r="C8695" s="319" t="s">
        <v>9084</v>
      </c>
    </row>
    <row r="8696" spans="1:3" ht="14.25" customHeight="1" x14ac:dyDescent="0.25">
      <c r="A8696" s="319">
        <v>13821</v>
      </c>
      <c r="B8696" s="319" t="s">
        <v>7864</v>
      </c>
      <c r="C8696" s="319" t="s">
        <v>9092</v>
      </c>
    </row>
    <row r="8697" spans="1:3" ht="14.25" customHeight="1" x14ac:dyDescent="0.25">
      <c r="A8697" s="319">
        <v>13822</v>
      </c>
      <c r="B8697" s="319" t="s">
        <v>7865</v>
      </c>
      <c r="C8697" s="319" t="s">
        <v>9090</v>
      </c>
    </row>
    <row r="8698" spans="1:3" ht="14.25" customHeight="1" x14ac:dyDescent="0.25">
      <c r="A8698" s="319">
        <v>13823</v>
      </c>
      <c r="B8698" s="319" t="s">
        <v>3886</v>
      </c>
      <c r="C8698" s="319" t="s">
        <v>9090</v>
      </c>
    </row>
    <row r="8699" spans="1:3" ht="14.25" customHeight="1" x14ac:dyDescent="0.25">
      <c r="A8699" s="319">
        <v>13824</v>
      </c>
      <c r="B8699" s="319" t="s">
        <v>7866</v>
      </c>
      <c r="C8699" s="319" t="s">
        <v>9110</v>
      </c>
    </row>
    <row r="8700" spans="1:3" ht="14.25" customHeight="1" x14ac:dyDescent="0.25">
      <c r="A8700" s="319">
        <v>13825</v>
      </c>
      <c r="B8700" s="319" t="s">
        <v>11003</v>
      </c>
      <c r="C8700" s="319" t="s">
        <v>9920</v>
      </c>
    </row>
    <row r="8701" spans="1:3" ht="14.25" customHeight="1" x14ac:dyDescent="0.25">
      <c r="A8701" s="319">
        <v>13826</v>
      </c>
      <c r="B8701" s="319" t="s">
        <v>7867</v>
      </c>
      <c r="C8701" s="319" t="s">
        <v>9092</v>
      </c>
    </row>
    <row r="8702" spans="1:3" ht="14.25" customHeight="1" x14ac:dyDescent="0.25">
      <c r="A8702" s="319">
        <v>13827</v>
      </c>
      <c r="B8702" s="319" t="s">
        <v>7868</v>
      </c>
      <c r="C8702" s="319" t="s">
        <v>9092</v>
      </c>
    </row>
    <row r="8703" spans="1:3" ht="14.25" customHeight="1" x14ac:dyDescent="0.25">
      <c r="A8703" s="319">
        <v>13828</v>
      </c>
      <c r="B8703" s="319" t="s">
        <v>7869</v>
      </c>
      <c r="C8703" s="319" t="s">
        <v>9091</v>
      </c>
    </row>
    <row r="8704" spans="1:3" ht="14.25" customHeight="1" x14ac:dyDescent="0.25">
      <c r="A8704" s="319">
        <v>13829</v>
      </c>
      <c r="B8704" s="319" t="s">
        <v>7870</v>
      </c>
      <c r="C8704" s="319" t="s">
        <v>9091</v>
      </c>
    </row>
    <row r="8705" spans="1:3" ht="14.25" customHeight="1" x14ac:dyDescent="0.25">
      <c r="A8705" s="319">
        <v>13830</v>
      </c>
      <c r="B8705" s="319" t="s">
        <v>7871</v>
      </c>
      <c r="C8705" s="319" t="s">
        <v>9091</v>
      </c>
    </row>
    <row r="8706" spans="1:3" ht="14.25" customHeight="1" x14ac:dyDescent="0.25">
      <c r="A8706" s="319">
        <v>13831</v>
      </c>
      <c r="B8706" s="319" t="s">
        <v>7872</v>
      </c>
      <c r="C8706" s="319" t="s">
        <v>9090</v>
      </c>
    </row>
    <row r="8707" spans="1:3" ht="14.25" customHeight="1" x14ac:dyDescent="0.25">
      <c r="A8707" s="319">
        <v>13832</v>
      </c>
      <c r="B8707" s="319" t="s">
        <v>7873</v>
      </c>
      <c r="C8707" s="319" t="s">
        <v>9092</v>
      </c>
    </row>
    <row r="8708" spans="1:3" ht="14.25" customHeight="1" x14ac:dyDescent="0.25">
      <c r="A8708" s="319">
        <v>13833</v>
      </c>
      <c r="B8708" s="319" t="s">
        <v>7011</v>
      </c>
      <c r="C8708" s="319" t="s">
        <v>9091</v>
      </c>
    </row>
    <row r="8709" spans="1:3" ht="14.25" customHeight="1" x14ac:dyDescent="0.25">
      <c r="A8709" s="319">
        <v>13834</v>
      </c>
      <c r="B8709" s="319" t="s">
        <v>11004</v>
      </c>
      <c r="C8709" s="319" t="s">
        <v>9920</v>
      </c>
    </row>
    <row r="8710" spans="1:3" ht="14.25" customHeight="1" x14ac:dyDescent="0.25">
      <c r="A8710" s="319">
        <v>13835</v>
      </c>
      <c r="B8710" s="319" t="s">
        <v>7874</v>
      </c>
      <c r="C8710" s="319" t="s">
        <v>9920</v>
      </c>
    </row>
    <row r="8711" spans="1:3" ht="14.25" customHeight="1" x14ac:dyDescent="0.25">
      <c r="A8711" s="319">
        <v>13836</v>
      </c>
      <c r="B8711" s="319" t="s">
        <v>7875</v>
      </c>
      <c r="C8711" s="319" t="s">
        <v>9090</v>
      </c>
    </row>
    <row r="8712" spans="1:3" ht="14.25" customHeight="1" x14ac:dyDescent="0.25">
      <c r="A8712" s="319">
        <v>13837</v>
      </c>
      <c r="B8712" s="319" t="s">
        <v>7876</v>
      </c>
      <c r="C8712" s="319" t="s">
        <v>9092</v>
      </c>
    </row>
    <row r="8713" spans="1:3" ht="14.25" customHeight="1" x14ac:dyDescent="0.25">
      <c r="A8713" s="319">
        <v>13838</v>
      </c>
      <c r="B8713" s="319" t="s">
        <v>7877</v>
      </c>
      <c r="C8713" s="319" t="s">
        <v>9920</v>
      </c>
    </row>
    <row r="8714" spans="1:3" ht="14.25" customHeight="1" x14ac:dyDescent="0.25">
      <c r="A8714" s="319">
        <v>13839</v>
      </c>
      <c r="B8714" s="319" t="s">
        <v>11005</v>
      </c>
      <c r="C8714" s="319" t="s">
        <v>9920</v>
      </c>
    </row>
    <row r="8715" spans="1:3" ht="14.25" customHeight="1" x14ac:dyDescent="0.25">
      <c r="A8715" s="319">
        <v>13840</v>
      </c>
      <c r="B8715" s="319" t="s">
        <v>737</v>
      </c>
      <c r="C8715" s="319" t="s">
        <v>9920</v>
      </c>
    </row>
    <row r="8716" spans="1:3" ht="14.25" customHeight="1" x14ac:dyDescent="0.25">
      <c r="A8716" s="319">
        <v>13841</v>
      </c>
      <c r="B8716" s="319" t="s">
        <v>11006</v>
      </c>
      <c r="C8716" s="319" t="s">
        <v>9920</v>
      </c>
    </row>
    <row r="8717" spans="1:3" ht="14.25" customHeight="1" x14ac:dyDescent="0.25">
      <c r="A8717" s="319">
        <v>13842</v>
      </c>
      <c r="B8717" s="319" t="s">
        <v>7878</v>
      </c>
      <c r="C8717" s="319" t="s">
        <v>9087</v>
      </c>
    </row>
    <row r="8718" spans="1:3" ht="14.25" customHeight="1" x14ac:dyDescent="0.25">
      <c r="A8718" s="319">
        <v>13843</v>
      </c>
      <c r="B8718" s="319" t="s">
        <v>10286</v>
      </c>
      <c r="C8718" s="319" t="s">
        <v>9920</v>
      </c>
    </row>
    <row r="8719" spans="1:3" ht="14.25" customHeight="1" x14ac:dyDescent="0.25">
      <c r="A8719" s="319">
        <v>13844</v>
      </c>
      <c r="B8719" s="319" t="s">
        <v>1225</v>
      </c>
      <c r="C8719" s="319" t="s">
        <v>9920</v>
      </c>
    </row>
    <row r="8720" spans="1:3" ht="14.25" customHeight="1" x14ac:dyDescent="0.25">
      <c r="A8720" s="319">
        <v>13845</v>
      </c>
      <c r="B8720" s="319" t="s">
        <v>7879</v>
      </c>
      <c r="C8720" s="319" t="s">
        <v>9090</v>
      </c>
    </row>
    <row r="8721" spans="1:3" ht="14.25" customHeight="1" x14ac:dyDescent="0.25">
      <c r="A8721" s="319">
        <v>13846</v>
      </c>
      <c r="B8721" s="319" t="s">
        <v>11007</v>
      </c>
      <c r="C8721" s="319" t="s">
        <v>9920</v>
      </c>
    </row>
    <row r="8722" spans="1:3" ht="14.25" customHeight="1" x14ac:dyDescent="0.25">
      <c r="A8722" s="319">
        <v>13847</v>
      </c>
      <c r="B8722" s="319" t="s">
        <v>11008</v>
      </c>
      <c r="C8722" s="319" t="s">
        <v>9920</v>
      </c>
    </row>
    <row r="8723" spans="1:3" ht="14.25" customHeight="1" x14ac:dyDescent="0.25">
      <c r="A8723" s="319">
        <v>13848</v>
      </c>
      <c r="B8723" s="319" t="s">
        <v>7174</v>
      </c>
      <c r="C8723" s="319" t="s">
        <v>9081</v>
      </c>
    </row>
    <row r="8724" spans="1:3" ht="14.25" customHeight="1" x14ac:dyDescent="0.25">
      <c r="A8724" s="319">
        <v>13849</v>
      </c>
      <c r="B8724" s="319" t="s">
        <v>7880</v>
      </c>
      <c r="C8724" s="319" t="s">
        <v>9092</v>
      </c>
    </row>
    <row r="8725" spans="1:3" ht="14.25" customHeight="1" x14ac:dyDescent="0.25">
      <c r="A8725" s="319">
        <v>13850</v>
      </c>
      <c r="B8725" s="319" t="s">
        <v>10941</v>
      </c>
      <c r="C8725" s="319" t="s">
        <v>9920</v>
      </c>
    </row>
    <row r="8726" spans="1:3" ht="14.25" customHeight="1" x14ac:dyDescent="0.25">
      <c r="A8726" s="319">
        <v>13851</v>
      </c>
      <c r="B8726" s="319" t="s">
        <v>7881</v>
      </c>
      <c r="C8726" s="319" t="s">
        <v>9090</v>
      </c>
    </row>
    <row r="8727" spans="1:3" ht="14.25" customHeight="1" x14ac:dyDescent="0.25">
      <c r="A8727" s="319">
        <v>13852</v>
      </c>
      <c r="B8727" s="319" t="s">
        <v>7276</v>
      </c>
      <c r="C8727" s="319" t="s">
        <v>9092</v>
      </c>
    </row>
    <row r="8728" spans="1:3" ht="14.25" customHeight="1" x14ac:dyDescent="0.25">
      <c r="A8728" s="319">
        <v>13853</v>
      </c>
      <c r="B8728" s="319" t="s">
        <v>7882</v>
      </c>
      <c r="C8728" s="319" t="s">
        <v>9092</v>
      </c>
    </row>
    <row r="8729" spans="1:3" ht="14.25" customHeight="1" x14ac:dyDescent="0.25">
      <c r="A8729" s="319">
        <v>13854</v>
      </c>
      <c r="B8729" s="319" t="s">
        <v>11009</v>
      </c>
      <c r="C8729" s="319" t="s">
        <v>9920</v>
      </c>
    </row>
    <row r="8730" spans="1:3" ht="14.25" customHeight="1" x14ac:dyDescent="0.25">
      <c r="A8730" s="319">
        <v>13855</v>
      </c>
      <c r="B8730" s="319" t="s">
        <v>7874</v>
      </c>
      <c r="C8730" s="319" t="s">
        <v>9092</v>
      </c>
    </row>
    <row r="8731" spans="1:3" ht="14.25" customHeight="1" x14ac:dyDescent="0.25">
      <c r="A8731" s="319">
        <v>13856</v>
      </c>
      <c r="B8731" s="319" t="s">
        <v>11010</v>
      </c>
      <c r="C8731" s="319" t="s">
        <v>9920</v>
      </c>
    </row>
    <row r="8732" spans="1:3" ht="14.25" customHeight="1" x14ac:dyDescent="0.25">
      <c r="A8732" s="319">
        <v>13857</v>
      </c>
      <c r="B8732" s="319" t="s">
        <v>7883</v>
      </c>
      <c r="C8732" s="319" t="s">
        <v>9090</v>
      </c>
    </row>
    <row r="8733" spans="1:3" ht="14.25" customHeight="1" x14ac:dyDescent="0.25">
      <c r="A8733" s="319">
        <v>13858</v>
      </c>
      <c r="B8733" s="319" t="s">
        <v>11011</v>
      </c>
      <c r="C8733" s="319" t="s">
        <v>9920</v>
      </c>
    </row>
    <row r="8734" spans="1:3" ht="14.25" customHeight="1" x14ac:dyDescent="0.25">
      <c r="A8734" s="319">
        <v>13859</v>
      </c>
      <c r="B8734" s="319" t="s">
        <v>10665</v>
      </c>
      <c r="C8734" s="319" t="s">
        <v>9920</v>
      </c>
    </row>
    <row r="8735" spans="1:3" ht="14.25" customHeight="1" x14ac:dyDescent="0.25">
      <c r="A8735" s="319">
        <v>13860</v>
      </c>
      <c r="B8735" s="319" t="s">
        <v>7884</v>
      </c>
      <c r="C8735" s="319" t="s">
        <v>9092</v>
      </c>
    </row>
    <row r="8736" spans="1:3" ht="14.25" customHeight="1" x14ac:dyDescent="0.25">
      <c r="A8736" s="319">
        <v>13861</v>
      </c>
      <c r="B8736" s="319" t="s">
        <v>7885</v>
      </c>
      <c r="C8736" s="319" t="s">
        <v>9090</v>
      </c>
    </row>
    <row r="8737" spans="1:3" ht="14.25" customHeight="1" x14ac:dyDescent="0.25">
      <c r="A8737" s="319">
        <v>13862</v>
      </c>
      <c r="B8737" s="319" t="s">
        <v>9737</v>
      </c>
      <c r="C8737" s="319" t="s">
        <v>9920</v>
      </c>
    </row>
    <row r="8738" spans="1:3" ht="14.25" customHeight="1" x14ac:dyDescent="0.25">
      <c r="A8738" s="319">
        <v>13863</v>
      </c>
      <c r="B8738" s="319" t="s">
        <v>6972</v>
      </c>
      <c r="C8738" s="319" t="s">
        <v>9920</v>
      </c>
    </row>
    <row r="8739" spans="1:3" ht="14.25" customHeight="1" x14ac:dyDescent="0.25">
      <c r="A8739" s="319">
        <v>13864</v>
      </c>
      <c r="B8739" s="319" t="s">
        <v>5283</v>
      </c>
      <c r="C8739" s="319" t="s">
        <v>9091</v>
      </c>
    </row>
    <row r="8740" spans="1:3" ht="14.25" customHeight="1" x14ac:dyDescent="0.25">
      <c r="A8740" s="319">
        <v>13865</v>
      </c>
      <c r="B8740" s="319" t="s">
        <v>7886</v>
      </c>
      <c r="C8740" s="319" t="s">
        <v>9090</v>
      </c>
    </row>
    <row r="8741" spans="1:3" ht="14.25" customHeight="1" x14ac:dyDescent="0.25">
      <c r="A8741" s="319">
        <v>13866</v>
      </c>
      <c r="B8741" s="319" t="s">
        <v>7887</v>
      </c>
      <c r="C8741" s="319" t="s">
        <v>9087</v>
      </c>
    </row>
    <row r="8742" spans="1:3" ht="14.25" customHeight="1" x14ac:dyDescent="0.25">
      <c r="A8742" s="319">
        <v>13867</v>
      </c>
      <c r="B8742" s="319" t="s">
        <v>3357</v>
      </c>
      <c r="C8742" s="319" t="s">
        <v>9092</v>
      </c>
    </row>
    <row r="8743" spans="1:3" ht="14.25" customHeight="1" x14ac:dyDescent="0.25">
      <c r="A8743" s="319">
        <v>13868</v>
      </c>
      <c r="B8743" s="319" t="s">
        <v>7888</v>
      </c>
      <c r="C8743" s="319" t="s">
        <v>9092</v>
      </c>
    </row>
    <row r="8744" spans="1:3" ht="14.25" customHeight="1" x14ac:dyDescent="0.25">
      <c r="A8744" s="319">
        <v>13869</v>
      </c>
      <c r="B8744" s="319" t="s">
        <v>7889</v>
      </c>
      <c r="C8744" s="319" t="s">
        <v>9092</v>
      </c>
    </row>
    <row r="8745" spans="1:3" ht="14.25" customHeight="1" x14ac:dyDescent="0.25">
      <c r="A8745" s="319">
        <v>13870</v>
      </c>
      <c r="B8745" s="319" t="s">
        <v>158</v>
      </c>
      <c r="C8745" s="319" t="s">
        <v>9920</v>
      </c>
    </row>
    <row r="8746" spans="1:3" ht="14.25" customHeight="1" x14ac:dyDescent="0.25">
      <c r="A8746" s="319">
        <v>13871</v>
      </c>
      <c r="B8746" s="319" t="s">
        <v>11012</v>
      </c>
      <c r="C8746" s="319" t="s">
        <v>9920</v>
      </c>
    </row>
    <row r="8747" spans="1:3" ht="14.25" customHeight="1" x14ac:dyDescent="0.25">
      <c r="A8747" s="319">
        <v>13872</v>
      </c>
      <c r="B8747" s="319" t="s">
        <v>10866</v>
      </c>
      <c r="C8747" s="319" t="s">
        <v>9920</v>
      </c>
    </row>
    <row r="8748" spans="1:3" ht="14.25" customHeight="1" x14ac:dyDescent="0.25">
      <c r="A8748" s="319">
        <v>13873</v>
      </c>
      <c r="B8748" s="319" t="s">
        <v>7890</v>
      </c>
      <c r="C8748" s="319" t="s">
        <v>9092</v>
      </c>
    </row>
    <row r="8749" spans="1:3" ht="14.25" customHeight="1" x14ac:dyDescent="0.25">
      <c r="A8749" s="319">
        <v>13874</v>
      </c>
      <c r="B8749" s="319" t="s">
        <v>11013</v>
      </c>
      <c r="C8749" s="319" t="s">
        <v>9920</v>
      </c>
    </row>
    <row r="8750" spans="1:3" ht="14.25" customHeight="1" x14ac:dyDescent="0.25">
      <c r="A8750" s="319">
        <v>13875</v>
      </c>
      <c r="B8750" s="319" t="s">
        <v>7891</v>
      </c>
      <c r="C8750" s="319" t="s">
        <v>9081</v>
      </c>
    </row>
    <row r="8751" spans="1:3" ht="14.25" customHeight="1" x14ac:dyDescent="0.25">
      <c r="A8751" s="319">
        <v>13876</v>
      </c>
      <c r="B8751" s="319" t="s">
        <v>9590</v>
      </c>
      <c r="C8751" s="319" t="s">
        <v>9087</v>
      </c>
    </row>
    <row r="8752" spans="1:3" ht="14.25" customHeight="1" x14ac:dyDescent="0.25">
      <c r="A8752" s="319">
        <v>13877</v>
      </c>
      <c r="B8752" s="319" t="s">
        <v>7239</v>
      </c>
      <c r="C8752" s="319" t="s">
        <v>9091</v>
      </c>
    </row>
    <row r="8753" spans="1:3" ht="14.25" customHeight="1" x14ac:dyDescent="0.25">
      <c r="A8753" s="319">
        <v>13878</v>
      </c>
      <c r="B8753" s="319" t="s">
        <v>7892</v>
      </c>
      <c r="C8753" s="319" t="s">
        <v>9092</v>
      </c>
    </row>
    <row r="8754" spans="1:3" ht="14.25" customHeight="1" x14ac:dyDescent="0.25">
      <c r="A8754" s="319">
        <v>13879</v>
      </c>
      <c r="B8754" s="319" t="s">
        <v>9591</v>
      </c>
      <c r="C8754" s="319" t="s">
        <v>9087</v>
      </c>
    </row>
    <row r="8755" spans="1:3" ht="14.25" customHeight="1" x14ac:dyDescent="0.25">
      <c r="A8755" s="319">
        <v>13880</v>
      </c>
      <c r="B8755" s="319" t="s">
        <v>7893</v>
      </c>
      <c r="C8755" s="319" t="s">
        <v>9091</v>
      </c>
    </row>
    <row r="8756" spans="1:3" ht="14.25" customHeight="1" x14ac:dyDescent="0.25">
      <c r="A8756" s="319">
        <v>13881</v>
      </c>
      <c r="B8756" s="319" t="s">
        <v>11014</v>
      </c>
      <c r="C8756" s="319" t="s">
        <v>9920</v>
      </c>
    </row>
    <row r="8757" spans="1:3" ht="14.25" customHeight="1" x14ac:dyDescent="0.25">
      <c r="A8757" s="319">
        <v>13882</v>
      </c>
      <c r="B8757" s="319" t="s">
        <v>7894</v>
      </c>
      <c r="C8757" s="319" t="s">
        <v>9081</v>
      </c>
    </row>
    <row r="8758" spans="1:3" ht="14.25" customHeight="1" x14ac:dyDescent="0.25">
      <c r="A8758" s="319">
        <v>13883</v>
      </c>
      <c r="B8758" s="319" t="s">
        <v>7802</v>
      </c>
      <c r="C8758" s="319" t="s">
        <v>9090</v>
      </c>
    </row>
    <row r="8759" spans="1:3" ht="14.25" customHeight="1" x14ac:dyDescent="0.25">
      <c r="A8759" s="319">
        <v>13884</v>
      </c>
      <c r="B8759" s="319" t="s">
        <v>7895</v>
      </c>
      <c r="C8759" s="319" t="s">
        <v>9092</v>
      </c>
    </row>
    <row r="8760" spans="1:3" ht="14.25" customHeight="1" x14ac:dyDescent="0.25">
      <c r="A8760" s="319">
        <v>13885</v>
      </c>
      <c r="B8760" s="319" t="s">
        <v>7665</v>
      </c>
      <c r="C8760" s="319" t="s">
        <v>9920</v>
      </c>
    </row>
    <row r="8761" spans="1:3" ht="14.25" customHeight="1" x14ac:dyDescent="0.25">
      <c r="A8761" s="319">
        <v>13886</v>
      </c>
      <c r="B8761" s="319" t="s">
        <v>4039</v>
      </c>
      <c r="C8761" s="319" t="s">
        <v>9091</v>
      </c>
    </row>
    <row r="8762" spans="1:3" ht="14.25" customHeight="1" x14ac:dyDescent="0.25">
      <c r="A8762" s="319">
        <v>13887</v>
      </c>
      <c r="B8762" s="319" t="s">
        <v>11015</v>
      </c>
      <c r="C8762" s="319" t="s">
        <v>9920</v>
      </c>
    </row>
    <row r="8763" spans="1:3" ht="14.25" customHeight="1" x14ac:dyDescent="0.25">
      <c r="A8763" s="319">
        <v>13888</v>
      </c>
      <c r="B8763" s="319" t="s">
        <v>7896</v>
      </c>
      <c r="C8763" s="319" t="s">
        <v>9092</v>
      </c>
    </row>
    <row r="8764" spans="1:3" ht="14.25" customHeight="1" x14ac:dyDescent="0.25">
      <c r="A8764" s="319">
        <v>13889</v>
      </c>
      <c r="B8764" s="319" t="s">
        <v>7897</v>
      </c>
      <c r="C8764" s="319" t="s">
        <v>9092</v>
      </c>
    </row>
    <row r="8765" spans="1:3" ht="14.25" customHeight="1" x14ac:dyDescent="0.25">
      <c r="A8765" s="319">
        <v>13890</v>
      </c>
      <c r="B8765" s="319" t="s">
        <v>7898</v>
      </c>
      <c r="C8765" s="319" t="s">
        <v>9092</v>
      </c>
    </row>
    <row r="8766" spans="1:3" ht="14.25" customHeight="1" x14ac:dyDescent="0.25">
      <c r="A8766" s="319">
        <v>13891</v>
      </c>
      <c r="B8766" s="319" t="s">
        <v>9592</v>
      </c>
      <c r="C8766" s="319" t="s">
        <v>9087</v>
      </c>
    </row>
    <row r="8767" spans="1:3" ht="14.25" customHeight="1" x14ac:dyDescent="0.25">
      <c r="A8767" s="319">
        <v>13892</v>
      </c>
      <c r="B8767" s="319" t="s">
        <v>7899</v>
      </c>
      <c r="C8767" s="319" t="s">
        <v>9081</v>
      </c>
    </row>
    <row r="8768" spans="1:3" ht="14.25" customHeight="1" x14ac:dyDescent="0.25">
      <c r="A8768" s="319">
        <v>13893</v>
      </c>
      <c r="B8768" s="319" t="s">
        <v>11016</v>
      </c>
      <c r="C8768" s="319" t="s">
        <v>9920</v>
      </c>
    </row>
    <row r="8769" spans="1:3" ht="14.25" customHeight="1" x14ac:dyDescent="0.25">
      <c r="A8769" s="319">
        <v>13894</v>
      </c>
      <c r="B8769" s="319" t="s">
        <v>7900</v>
      </c>
      <c r="C8769" s="319" t="s">
        <v>9092</v>
      </c>
    </row>
    <row r="8770" spans="1:3" ht="14.25" customHeight="1" x14ac:dyDescent="0.25">
      <c r="A8770" s="319">
        <v>13895</v>
      </c>
      <c r="B8770" s="319" t="s">
        <v>11017</v>
      </c>
      <c r="C8770" s="319" t="s">
        <v>9920</v>
      </c>
    </row>
    <row r="8771" spans="1:3" ht="14.25" customHeight="1" x14ac:dyDescent="0.25">
      <c r="A8771" s="319">
        <v>13896</v>
      </c>
      <c r="B8771" s="319" t="s">
        <v>11018</v>
      </c>
      <c r="C8771" s="319" t="s">
        <v>9920</v>
      </c>
    </row>
    <row r="8772" spans="1:3" ht="14.25" customHeight="1" x14ac:dyDescent="0.25">
      <c r="A8772" s="319">
        <v>13897</v>
      </c>
      <c r="B8772" s="319" t="s">
        <v>11019</v>
      </c>
      <c r="C8772" s="319" t="s">
        <v>9920</v>
      </c>
    </row>
    <row r="8773" spans="1:3" ht="14.25" customHeight="1" x14ac:dyDescent="0.25">
      <c r="A8773" s="319">
        <v>13898</v>
      </c>
      <c r="B8773" s="319" t="s">
        <v>7901</v>
      </c>
      <c r="C8773" s="319" t="s">
        <v>9091</v>
      </c>
    </row>
    <row r="8774" spans="1:3" ht="14.25" customHeight="1" x14ac:dyDescent="0.25">
      <c r="A8774" s="319">
        <v>13899</v>
      </c>
      <c r="B8774" s="319" t="s">
        <v>3357</v>
      </c>
      <c r="C8774" s="319" t="s">
        <v>9090</v>
      </c>
    </row>
    <row r="8775" spans="1:3" ht="14.25" customHeight="1" x14ac:dyDescent="0.25">
      <c r="A8775" s="319">
        <v>13900</v>
      </c>
      <c r="B8775" s="319" t="s">
        <v>6813</v>
      </c>
      <c r="C8775" s="319" t="s">
        <v>9920</v>
      </c>
    </row>
    <row r="8776" spans="1:3" ht="14.25" customHeight="1" x14ac:dyDescent="0.25">
      <c r="A8776" s="319">
        <v>13901</v>
      </c>
      <c r="B8776" s="319" t="s">
        <v>4996</v>
      </c>
      <c r="C8776" s="319" t="s">
        <v>9920</v>
      </c>
    </row>
    <row r="8777" spans="1:3" ht="14.25" customHeight="1" x14ac:dyDescent="0.25">
      <c r="A8777" s="319">
        <v>13902</v>
      </c>
      <c r="B8777" s="319" t="s">
        <v>1060</v>
      </c>
      <c r="C8777" s="319" t="s">
        <v>9920</v>
      </c>
    </row>
    <row r="8778" spans="1:3" ht="14.25" customHeight="1" x14ac:dyDescent="0.25">
      <c r="A8778" s="319">
        <v>13903</v>
      </c>
      <c r="B8778" s="319" t="s">
        <v>5865</v>
      </c>
      <c r="C8778" s="319" t="s">
        <v>9084</v>
      </c>
    </row>
    <row r="8779" spans="1:3" ht="14.25" customHeight="1" x14ac:dyDescent="0.25">
      <c r="A8779" s="319">
        <v>13904</v>
      </c>
      <c r="B8779" s="319" t="s">
        <v>7902</v>
      </c>
      <c r="C8779" s="319" t="s">
        <v>9092</v>
      </c>
    </row>
    <row r="8780" spans="1:3" ht="14.25" customHeight="1" x14ac:dyDescent="0.25">
      <c r="A8780" s="319">
        <v>13905</v>
      </c>
      <c r="B8780" s="319" t="s">
        <v>7903</v>
      </c>
      <c r="C8780" s="319" t="s">
        <v>9092</v>
      </c>
    </row>
    <row r="8781" spans="1:3" ht="14.25" customHeight="1" x14ac:dyDescent="0.25">
      <c r="A8781" s="319">
        <v>13906</v>
      </c>
      <c r="B8781" s="319" t="s">
        <v>8416</v>
      </c>
      <c r="C8781" s="319" t="s">
        <v>9920</v>
      </c>
    </row>
    <row r="8782" spans="1:3" ht="14.25" customHeight="1" x14ac:dyDescent="0.25">
      <c r="A8782" s="319">
        <v>13907</v>
      </c>
      <c r="B8782" s="319" t="s">
        <v>7904</v>
      </c>
      <c r="C8782" s="319" t="s">
        <v>9092</v>
      </c>
    </row>
    <row r="8783" spans="1:3" ht="14.25" customHeight="1" x14ac:dyDescent="0.25">
      <c r="A8783" s="319">
        <v>13908</v>
      </c>
      <c r="B8783" s="319" t="s">
        <v>7905</v>
      </c>
      <c r="C8783" s="319" t="s">
        <v>9092</v>
      </c>
    </row>
    <row r="8784" spans="1:3" ht="14.25" customHeight="1" x14ac:dyDescent="0.25">
      <c r="A8784" s="319">
        <v>13909</v>
      </c>
      <c r="B8784" s="319" t="s">
        <v>7274</v>
      </c>
      <c r="C8784" s="319" t="s">
        <v>9092</v>
      </c>
    </row>
    <row r="8785" spans="1:3" ht="14.25" customHeight="1" x14ac:dyDescent="0.25">
      <c r="A8785" s="319">
        <v>13910</v>
      </c>
      <c r="B8785" s="319" t="s">
        <v>11020</v>
      </c>
      <c r="C8785" s="319" t="s">
        <v>9920</v>
      </c>
    </row>
    <row r="8786" spans="1:3" ht="14.25" customHeight="1" x14ac:dyDescent="0.25">
      <c r="A8786" s="319">
        <v>13911</v>
      </c>
      <c r="B8786" s="319" t="s">
        <v>6430</v>
      </c>
      <c r="C8786" s="319" t="s">
        <v>9092</v>
      </c>
    </row>
    <row r="8787" spans="1:3" ht="14.25" customHeight="1" x14ac:dyDescent="0.25">
      <c r="A8787" s="319">
        <v>13912</v>
      </c>
      <c r="B8787" s="319" t="s">
        <v>7906</v>
      </c>
      <c r="C8787" s="319" t="s">
        <v>9080</v>
      </c>
    </row>
    <row r="8788" spans="1:3" ht="14.25" customHeight="1" x14ac:dyDescent="0.25">
      <c r="A8788" s="319">
        <v>13913</v>
      </c>
      <c r="B8788" s="319" t="s">
        <v>2317</v>
      </c>
      <c r="C8788" s="319" t="s">
        <v>9082</v>
      </c>
    </row>
    <row r="8789" spans="1:3" ht="14.25" customHeight="1" x14ac:dyDescent="0.25">
      <c r="A8789" s="319">
        <v>13914</v>
      </c>
      <c r="B8789" s="319" t="s">
        <v>7907</v>
      </c>
      <c r="C8789" s="319" t="s">
        <v>9081</v>
      </c>
    </row>
    <row r="8790" spans="1:3" ht="14.25" customHeight="1" x14ac:dyDescent="0.25">
      <c r="A8790" s="319">
        <v>13915</v>
      </c>
      <c r="B8790" s="319" t="s">
        <v>3962</v>
      </c>
      <c r="C8790" s="319" t="s">
        <v>9920</v>
      </c>
    </row>
    <row r="8791" spans="1:3" ht="14.25" customHeight="1" x14ac:dyDescent="0.25">
      <c r="A8791" s="319">
        <v>13916</v>
      </c>
      <c r="B8791" s="319" t="s">
        <v>7908</v>
      </c>
      <c r="C8791" s="319" t="s">
        <v>9092</v>
      </c>
    </row>
    <row r="8792" spans="1:3" ht="14.25" customHeight="1" x14ac:dyDescent="0.25">
      <c r="A8792" s="319">
        <v>13917</v>
      </c>
      <c r="B8792" s="319" t="s">
        <v>11021</v>
      </c>
      <c r="C8792" s="319" t="s">
        <v>9920</v>
      </c>
    </row>
    <row r="8793" spans="1:3" ht="14.25" customHeight="1" x14ac:dyDescent="0.25">
      <c r="A8793" s="319">
        <v>13918</v>
      </c>
      <c r="B8793" s="319" t="s">
        <v>3702</v>
      </c>
      <c r="C8793" s="319" t="s">
        <v>9920</v>
      </c>
    </row>
    <row r="8794" spans="1:3" ht="14.25" customHeight="1" x14ac:dyDescent="0.25">
      <c r="A8794" s="319">
        <v>13919</v>
      </c>
      <c r="B8794" s="319" t="s">
        <v>11022</v>
      </c>
      <c r="C8794" s="319" t="s">
        <v>9920</v>
      </c>
    </row>
    <row r="8795" spans="1:3" ht="14.25" customHeight="1" x14ac:dyDescent="0.25">
      <c r="A8795" s="319">
        <v>13920</v>
      </c>
      <c r="B8795" s="319" t="s">
        <v>7909</v>
      </c>
      <c r="C8795" s="319" t="s">
        <v>9092</v>
      </c>
    </row>
    <row r="8796" spans="1:3" ht="14.25" customHeight="1" x14ac:dyDescent="0.25">
      <c r="A8796" s="319">
        <v>13921</v>
      </c>
      <c r="B8796" s="319" t="s">
        <v>4679</v>
      </c>
      <c r="C8796" s="319" t="s">
        <v>9092</v>
      </c>
    </row>
    <row r="8797" spans="1:3" ht="14.25" customHeight="1" x14ac:dyDescent="0.25">
      <c r="A8797" s="319">
        <v>13922</v>
      </c>
      <c r="B8797" s="319" t="s">
        <v>7910</v>
      </c>
      <c r="C8797" s="319" t="s">
        <v>9092</v>
      </c>
    </row>
    <row r="8798" spans="1:3" ht="14.25" customHeight="1" x14ac:dyDescent="0.25">
      <c r="A8798" s="319">
        <v>13923</v>
      </c>
      <c r="B8798" s="319" t="s">
        <v>7911</v>
      </c>
      <c r="C8798" s="319" t="s">
        <v>9092</v>
      </c>
    </row>
    <row r="8799" spans="1:3" ht="14.25" customHeight="1" x14ac:dyDescent="0.25">
      <c r="A8799" s="319">
        <v>13924</v>
      </c>
      <c r="B8799" s="319" t="s">
        <v>7912</v>
      </c>
      <c r="C8799" s="319" t="s">
        <v>9084</v>
      </c>
    </row>
    <row r="8800" spans="1:3" ht="14.25" customHeight="1" x14ac:dyDescent="0.25">
      <c r="A8800" s="319">
        <v>13925</v>
      </c>
      <c r="B8800" s="319" t="s">
        <v>7913</v>
      </c>
      <c r="C8800" s="319" t="s">
        <v>9920</v>
      </c>
    </row>
    <row r="8801" spans="1:3" ht="14.25" customHeight="1" x14ac:dyDescent="0.25">
      <c r="A8801" s="319">
        <v>13926</v>
      </c>
      <c r="B8801" s="319" t="s">
        <v>7384</v>
      </c>
      <c r="C8801" s="319" t="s">
        <v>9920</v>
      </c>
    </row>
    <row r="8802" spans="1:3" ht="14.25" customHeight="1" x14ac:dyDescent="0.25">
      <c r="A8802" s="319">
        <v>13927</v>
      </c>
      <c r="B8802" s="319" t="s">
        <v>11023</v>
      </c>
      <c r="C8802" s="319" t="s">
        <v>9920</v>
      </c>
    </row>
    <row r="8803" spans="1:3" ht="14.25" customHeight="1" x14ac:dyDescent="0.25">
      <c r="A8803" s="319">
        <v>13928</v>
      </c>
      <c r="B8803" s="319" t="s">
        <v>7914</v>
      </c>
      <c r="C8803" s="319" t="s">
        <v>9091</v>
      </c>
    </row>
    <row r="8804" spans="1:3" ht="14.25" customHeight="1" x14ac:dyDescent="0.25">
      <c r="A8804" s="319">
        <v>13929</v>
      </c>
      <c r="B8804" s="319" t="s">
        <v>11024</v>
      </c>
      <c r="C8804" s="319" t="s">
        <v>9920</v>
      </c>
    </row>
    <row r="8805" spans="1:3" ht="14.25" customHeight="1" x14ac:dyDescent="0.25">
      <c r="A8805" s="319">
        <v>13930</v>
      </c>
      <c r="B8805" s="319" t="s">
        <v>7915</v>
      </c>
      <c r="C8805" s="319" t="s">
        <v>9091</v>
      </c>
    </row>
    <row r="8806" spans="1:3" ht="14.25" customHeight="1" x14ac:dyDescent="0.25">
      <c r="A8806" s="319">
        <v>13931</v>
      </c>
      <c r="B8806" s="319" t="s">
        <v>4805</v>
      </c>
      <c r="C8806" s="319" t="s">
        <v>9092</v>
      </c>
    </row>
    <row r="8807" spans="1:3" ht="14.25" customHeight="1" x14ac:dyDescent="0.25">
      <c r="A8807" s="319">
        <v>13932</v>
      </c>
      <c r="B8807" s="319" t="s">
        <v>7916</v>
      </c>
      <c r="C8807" s="319" t="s">
        <v>9092</v>
      </c>
    </row>
    <row r="8808" spans="1:3" ht="14.25" customHeight="1" x14ac:dyDescent="0.25">
      <c r="A8808" s="319">
        <v>13933</v>
      </c>
      <c r="B8808" s="319" t="s">
        <v>7917</v>
      </c>
      <c r="C8808" s="319" t="s">
        <v>9080</v>
      </c>
    </row>
    <row r="8809" spans="1:3" ht="14.25" customHeight="1" x14ac:dyDescent="0.25">
      <c r="A8809" s="319">
        <v>13934</v>
      </c>
      <c r="B8809" s="319" t="s">
        <v>888</v>
      </c>
      <c r="C8809" s="319" t="s">
        <v>9093</v>
      </c>
    </row>
    <row r="8810" spans="1:3" ht="14.25" customHeight="1" x14ac:dyDescent="0.25">
      <c r="A8810" s="319">
        <v>13935</v>
      </c>
      <c r="B8810" s="319" t="s">
        <v>7918</v>
      </c>
      <c r="C8810" s="319" t="s">
        <v>9103</v>
      </c>
    </row>
    <row r="8811" spans="1:3" ht="14.25" customHeight="1" x14ac:dyDescent="0.25">
      <c r="A8811" s="319">
        <v>13936</v>
      </c>
      <c r="B8811" s="319" t="s">
        <v>890</v>
      </c>
      <c r="C8811" s="319" t="s">
        <v>9093</v>
      </c>
    </row>
    <row r="8812" spans="1:3" ht="14.25" customHeight="1" x14ac:dyDescent="0.25">
      <c r="A8812" s="319">
        <v>13937</v>
      </c>
      <c r="B8812" s="319" t="s">
        <v>7311</v>
      </c>
      <c r="C8812" s="319" t="s">
        <v>9091</v>
      </c>
    </row>
    <row r="8813" spans="1:3" ht="14.25" customHeight="1" x14ac:dyDescent="0.25">
      <c r="A8813" s="319">
        <v>13938</v>
      </c>
      <c r="B8813" s="319" t="s">
        <v>11025</v>
      </c>
      <c r="C8813" s="319" t="s">
        <v>9920</v>
      </c>
    </row>
    <row r="8814" spans="1:3" ht="14.25" customHeight="1" x14ac:dyDescent="0.25">
      <c r="A8814" s="319">
        <v>13939</v>
      </c>
      <c r="B8814" s="319" t="s">
        <v>7919</v>
      </c>
      <c r="C8814" s="319" t="s">
        <v>9091</v>
      </c>
    </row>
    <row r="8815" spans="1:3" ht="14.25" customHeight="1" x14ac:dyDescent="0.25">
      <c r="A8815" s="319">
        <v>13940</v>
      </c>
      <c r="B8815" s="319" t="s">
        <v>2713</v>
      </c>
      <c r="C8815" s="319" t="s">
        <v>9091</v>
      </c>
    </row>
    <row r="8816" spans="1:3" ht="14.25" customHeight="1" x14ac:dyDescent="0.25">
      <c r="A8816" s="319">
        <v>13941</v>
      </c>
      <c r="B8816" s="319" t="s">
        <v>7920</v>
      </c>
      <c r="C8816" s="319" t="s">
        <v>9092</v>
      </c>
    </row>
    <row r="8817" spans="1:3" ht="14.25" customHeight="1" x14ac:dyDescent="0.25">
      <c r="A8817" s="319">
        <v>13942</v>
      </c>
      <c r="B8817" s="319" t="s">
        <v>7921</v>
      </c>
      <c r="C8817" s="319" t="s">
        <v>9092</v>
      </c>
    </row>
    <row r="8818" spans="1:3" ht="14.25" customHeight="1" x14ac:dyDescent="0.25">
      <c r="A8818" s="319">
        <v>13943</v>
      </c>
      <c r="B8818" s="319" t="s">
        <v>3505</v>
      </c>
      <c r="C8818" s="319" t="s">
        <v>9920</v>
      </c>
    </row>
    <row r="8819" spans="1:3" ht="14.25" customHeight="1" x14ac:dyDescent="0.25">
      <c r="A8819" s="319">
        <v>13944</v>
      </c>
      <c r="B8819" s="319" t="s">
        <v>11026</v>
      </c>
      <c r="C8819" s="319" t="s">
        <v>9920</v>
      </c>
    </row>
    <row r="8820" spans="1:3" ht="14.25" customHeight="1" x14ac:dyDescent="0.25">
      <c r="A8820" s="319">
        <v>13945</v>
      </c>
      <c r="B8820" s="319" t="s">
        <v>11027</v>
      </c>
      <c r="C8820" s="319" t="s">
        <v>9920</v>
      </c>
    </row>
    <row r="8821" spans="1:3" ht="14.25" customHeight="1" x14ac:dyDescent="0.25">
      <c r="A8821" s="319">
        <v>13946</v>
      </c>
      <c r="B8821" s="319" t="s">
        <v>7922</v>
      </c>
      <c r="C8821" s="319" t="s">
        <v>9090</v>
      </c>
    </row>
    <row r="8822" spans="1:3" ht="14.25" customHeight="1" x14ac:dyDescent="0.25">
      <c r="A8822" s="319">
        <v>13947</v>
      </c>
      <c r="B8822" s="319" t="s">
        <v>11028</v>
      </c>
      <c r="C8822" s="319" t="s">
        <v>9920</v>
      </c>
    </row>
    <row r="8823" spans="1:3" ht="14.25" customHeight="1" x14ac:dyDescent="0.25">
      <c r="A8823" s="319">
        <v>13948</v>
      </c>
      <c r="B8823" s="319" t="s">
        <v>6738</v>
      </c>
      <c r="C8823" s="319" t="s">
        <v>9092</v>
      </c>
    </row>
    <row r="8824" spans="1:3" ht="14.25" customHeight="1" x14ac:dyDescent="0.25">
      <c r="A8824" s="319">
        <v>13949</v>
      </c>
      <c r="B8824" s="319" t="s">
        <v>11029</v>
      </c>
      <c r="C8824" s="319" t="s">
        <v>9920</v>
      </c>
    </row>
    <row r="8825" spans="1:3" ht="14.25" customHeight="1" x14ac:dyDescent="0.25">
      <c r="A8825" s="319">
        <v>13951</v>
      </c>
      <c r="B8825" s="319" t="s">
        <v>11030</v>
      </c>
      <c r="C8825" s="319" t="s">
        <v>9920</v>
      </c>
    </row>
    <row r="8826" spans="1:3" ht="14.25" customHeight="1" x14ac:dyDescent="0.25">
      <c r="A8826" s="319">
        <v>13953</v>
      </c>
      <c r="B8826" s="319" t="s">
        <v>7923</v>
      </c>
      <c r="C8826" s="319" t="s">
        <v>9092</v>
      </c>
    </row>
    <row r="8827" spans="1:3" ht="14.25" customHeight="1" x14ac:dyDescent="0.25">
      <c r="A8827" s="319">
        <v>13954</v>
      </c>
      <c r="B8827" s="319" t="s">
        <v>11031</v>
      </c>
      <c r="C8827" s="319" t="s">
        <v>9920</v>
      </c>
    </row>
    <row r="8828" spans="1:3" ht="14.25" customHeight="1" x14ac:dyDescent="0.25">
      <c r="A8828" s="319">
        <v>13955</v>
      </c>
      <c r="B8828" s="319" t="s">
        <v>7924</v>
      </c>
      <c r="C8828" s="319" t="s">
        <v>9920</v>
      </c>
    </row>
    <row r="8829" spans="1:3" ht="14.25" customHeight="1" x14ac:dyDescent="0.25">
      <c r="A8829" s="319">
        <v>13956</v>
      </c>
      <c r="B8829" s="319" t="s">
        <v>7925</v>
      </c>
      <c r="C8829" s="319" t="s">
        <v>9092</v>
      </c>
    </row>
    <row r="8830" spans="1:3" ht="14.25" customHeight="1" x14ac:dyDescent="0.25">
      <c r="A8830" s="319">
        <v>13957</v>
      </c>
      <c r="B8830" s="319" t="s">
        <v>7926</v>
      </c>
      <c r="C8830" s="319" t="s">
        <v>9092</v>
      </c>
    </row>
    <row r="8831" spans="1:3" ht="14.25" customHeight="1" x14ac:dyDescent="0.25">
      <c r="A8831" s="319">
        <v>13958</v>
      </c>
      <c r="B8831" s="319" t="s">
        <v>7927</v>
      </c>
      <c r="C8831" s="319" t="s">
        <v>9092</v>
      </c>
    </row>
    <row r="8832" spans="1:3" ht="14.25" customHeight="1" x14ac:dyDescent="0.25">
      <c r="A8832" s="319">
        <v>13959</v>
      </c>
      <c r="B8832" s="319" t="s">
        <v>5272</v>
      </c>
      <c r="C8832" s="319" t="s">
        <v>9103</v>
      </c>
    </row>
    <row r="8833" spans="1:3" ht="14.25" customHeight="1" x14ac:dyDescent="0.25">
      <c r="A8833" s="319">
        <v>13960</v>
      </c>
      <c r="B8833" s="319" t="s">
        <v>7928</v>
      </c>
      <c r="C8833" s="319" t="s">
        <v>9091</v>
      </c>
    </row>
    <row r="8834" spans="1:3" ht="14.25" customHeight="1" x14ac:dyDescent="0.25">
      <c r="A8834" s="319">
        <v>13961</v>
      </c>
      <c r="B8834" s="319" t="s">
        <v>7929</v>
      </c>
      <c r="C8834" s="319" t="s">
        <v>9081</v>
      </c>
    </row>
    <row r="8835" spans="1:3" ht="14.25" customHeight="1" x14ac:dyDescent="0.25">
      <c r="A8835" s="319">
        <v>13962</v>
      </c>
      <c r="B8835" s="319" t="s">
        <v>10848</v>
      </c>
      <c r="C8835" s="319" t="s">
        <v>9920</v>
      </c>
    </row>
    <row r="8836" spans="1:3" ht="14.25" customHeight="1" x14ac:dyDescent="0.25">
      <c r="A8836" s="319">
        <v>13963</v>
      </c>
      <c r="B8836" s="319" t="s">
        <v>7930</v>
      </c>
      <c r="C8836" s="319" t="s">
        <v>9084</v>
      </c>
    </row>
    <row r="8837" spans="1:3" ht="14.25" customHeight="1" x14ac:dyDescent="0.25">
      <c r="A8837" s="319">
        <v>13964</v>
      </c>
      <c r="B8837" s="319" t="s">
        <v>7931</v>
      </c>
      <c r="C8837" s="319" t="s">
        <v>9091</v>
      </c>
    </row>
    <row r="8838" spans="1:3" ht="14.25" customHeight="1" x14ac:dyDescent="0.25">
      <c r="A8838" s="319">
        <v>13965</v>
      </c>
      <c r="B8838" s="319" t="s">
        <v>7932</v>
      </c>
      <c r="C8838" s="319" t="s">
        <v>9087</v>
      </c>
    </row>
    <row r="8839" spans="1:3" ht="14.25" customHeight="1" x14ac:dyDescent="0.25">
      <c r="A8839" s="319">
        <v>13966</v>
      </c>
      <c r="B8839" s="319" t="s">
        <v>11032</v>
      </c>
      <c r="C8839" s="319" t="s">
        <v>9920</v>
      </c>
    </row>
    <row r="8840" spans="1:3" ht="14.25" customHeight="1" x14ac:dyDescent="0.25">
      <c r="A8840" s="319">
        <v>13967</v>
      </c>
      <c r="B8840" s="319" t="s">
        <v>7933</v>
      </c>
      <c r="C8840" s="319" t="s">
        <v>9092</v>
      </c>
    </row>
    <row r="8841" spans="1:3" ht="14.25" customHeight="1" x14ac:dyDescent="0.25">
      <c r="A8841" s="319">
        <v>13968</v>
      </c>
      <c r="B8841" s="319" t="s">
        <v>11033</v>
      </c>
      <c r="C8841" s="319" t="s">
        <v>9920</v>
      </c>
    </row>
    <row r="8842" spans="1:3" ht="14.25" customHeight="1" x14ac:dyDescent="0.25">
      <c r="A8842" s="319">
        <v>13969</v>
      </c>
      <c r="B8842" s="319" t="s">
        <v>7934</v>
      </c>
      <c r="C8842" s="319" t="s">
        <v>9091</v>
      </c>
    </row>
    <row r="8843" spans="1:3" ht="14.25" customHeight="1" x14ac:dyDescent="0.25">
      <c r="A8843" s="319">
        <v>13970</v>
      </c>
      <c r="B8843" s="319" t="s">
        <v>2310</v>
      </c>
      <c r="C8843" s="319" t="s">
        <v>9082</v>
      </c>
    </row>
    <row r="8844" spans="1:3" ht="14.25" customHeight="1" x14ac:dyDescent="0.25">
      <c r="A8844" s="319">
        <v>13971</v>
      </c>
      <c r="B8844" s="319" t="s">
        <v>7935</v>
      </c>
      <c r="C8844" s="319" t="s">
        <v>9091</v>
      </c>
    </row>
    <row r="8845" spans="1:3" ht="14.25" customHeight="1" x14ac:dyDescent="0.25">
      <c r="A8845" s="319">
        <v>13972</v>
      </c>
      <c r="B8845" s="319" t="s">
        <v>6543</v>
      </c>
      <c r="C8845" s="319" t="s">
        <v>9103</v>
      </c>
    </row>
    <row r="8846" spans="1:3" ht="14.25" customHeight="1" x14ac:dyDescent="0.25">
      <c r="A8846" s="319">
        <v>13973</v>
      </c>
      <c r="B8846" s="319" t="s">
        <v>11034</v>
      </c>
      <c r="C8846" s="319" t="s">
        <v>9920</v>
      </c>
    </row>
    <row r="8847" spans="1:3" ht="14.25" customHeight="1" x14ac:dyDescent="0.25">
      <c r="A8847" s="319">
        <v>13974</v>
      </c>
      <c r="B8847" s="319" t="s">
        <v>3317</v>
      </c>
      <c r="C8847" s="319" t="s">
        <v>9091</v>
      </c>
    </row>
    <row r="8848" spans="1:3" ht="14.25" customHeight="1" x14ac:dyDescent="0.25">
      <c r="A8848" s="319">
        <v>13975</v>
      </c>
      <c r="B8848" s="319" t="s">
        <v>11035</v>
      </c>
      <c r="C8848" s="319" t="s">
        <v>9920</v>
      </c>
    </row>
    <row r="8849" spans="1:3" ht="14.25" customHeight="1" x14ac:dyDescent="0.25">
      <c r="A8849" s="319">
        <v>13976</v>
      </c>
      <c r="B8849" s="319" t="s">
        <v>11036</v>
      </c>
      <c r="C8849" s="319" t="s">
        <v>9920</v>
      </c>
    </row>
    <row r="8850" spans="1:3" ht="14.25" customHeight="1" x14ac:dyDescent="0.25">
      <c r="A8850" s="319">
        <v>13977</v>
      </c>
      <c r="B8850" s="319" t="s">
        <v>7936</v>
      </c>
      <c r="C8850" s="319" t="s">
        <v>9092</v>
      </c>
    </row>
    <row r="8851" spans="1:3" ht="14.25" customHeight="1" x14ac:dyDescent="0.25">
      <c r="A8851" s="319">
        <v>13978</v>
      </c>
      <c r="B8851" s="319" t="s">
        <v>11037</v>
      </c>
      <c r="C8851" s="319" t="s">
        <v>9920</v>
      </c>
    </row>
    <row r="8852" spans="1:3" ht="14.25" customHeight="1" x14ac:dyDescent="0.25">
      <c r="A8852" s="319">
        <v>13979</v>
      </c>
      <c r="B8852" s="319" t="s">
        <v>6563</v>
      </c>
      <c r="C8852" s="319" t="s">
        <v>9920</v>
      </c>
    </row>
    <row r="8853" spans="1:3" ht="14.25" customHeight="1" x14ac:dyDescent="0.25">
      <c r="A8853" s="319">
        <v>13980</v>
      </c>
      <c r="B8853" s="319" t="s">
        <v>2983</v>
      </c>
      <c r="C8853" s="319" t="s">
        <v>9090</v>
      </c>
    </row>
    <row r="8854" spans="1:3" ht="14.25" customHeight="1" x14ac:dyDescent="0.25">
      <c r="A8854" s="319">
        <v>13981</v>
      </c>
      <c r="B8854" s="319" t="s">
        <v>11038</v>
      </c>
      <c r="C8854" s="319" t="s">
        <v>9920</v>
      </c>
    </row>
    <row r="8855" spans="1:3" ht="14.25" customHeight="1" x14ac:dyDescent="0.25">
      <c r="A8855" s="319">
        <v>13982</v>
      </c>
      <c r="B8855" s="319" t="s">
        <v>7848</v>
      </c>
      <c r="C8855" s="319" t="s">
        <v>9092</v>
      </c>
    </row>
    <row r="8856" spans="1:3" ht="14.25" customHeight="1" x14ac:dyDescent="0.25">
      <c r="A8856" s="319">
        <v>13983</v>
      </c>
      <c r="B8856" s="319" t="s">
        <v>7937</v>
      </c>
      <c r="C8856" s="319" t="s">
        <v>9092</v>
      </c>
    </row>
    <row r="8857" spans="1:3" ht="14.25" customHeight="1" x14ac:dyDescent="0.25">
      <c r="A8857" s="319">
        <v>13984</v>
      </c>
      <c r="B8857" s="319" t="s">
        <v>7938</v>
      </c>
      <c r="C8857" s="319" t="s">
        <v>9087</v>
      </c>
    </row>
    <row r="8858" spans="1:3" ht="14.25" customHeight="1" x14ac:dyDescent="0.25">
      <c r="A8858" s="319">
        <v>13985</v>
      </c>
      <c r="B8858" s="319" t="s">
        <v>11039</v>
      </c>
      <c r="C8858" s="319" t="s">
        <v>9920</v>
      </c>
    </row>
    <row r="8859" spans="1:3" ht="14.25" customHeight="1" x14ac:dyDescent="0.25">
      <c r="A8859" s="319">
        <v>13986</v>
      </c>
      <c r="B8859" s="319" t="s">
        <v>7939</v>
      </c>
      <c r="C8859" s="319" t="s">
        <v>9092</v>
      </c>
    </row>
    <row r="8860" spans="1:3" ht="14.25" customHeight="1" x14ac:dyDescent="0.25">
      <c r="A8860" s="319">
        <v>13987</v>
      </c>
      <c r="B8860" s="319" t="s">
        <v>7940</v>
      </c>
      <c r="C8860" s="319" t="s">
        <v>9092</v>
      </c>
    </row>
    <row r="8861" spans="1:3" ht="14.25" customHeight="1" x14ac:dyDescent="0.25">
      <c r="A8861" s="319">
        <v>13988</v>
      </c>
      <c r="B8861" s="319" t="s">
        <v>6261</v>
      </c>
      <c r="C8861" s="319" t="s">
        <v>9092</v>
      </c>
    </row>
    <row r="8862" spans="1:3" ht="14.25" customHeight="1" x14ac:dyDescent="0.25">
      <c r="A8862" s="319">
        <v>13989</v>
      </c>
      <c r="B8862" s="319" t="s">
        <v>7941</v>
      </c>
      <c r="C8862" s="319" t="s">
        <v>9092</v>
      </c>
    </row>
    <row r="8863" spans="1:3" ht="14.25" customHeight="1" x14ac:dyDescent="0.25">
      <c r="A8863" s="319">
        <v>13990</v>
      </c>
      <c r="B8863" s="319" t="s">
        <v>7942</v>
      </c>
      <c r="C8863" s="319" t="s">
        <v>9090</v>
      </c>
    </row>
    <row r="8864" spans="1:3" ht="14.25" customHeight="1" x14ac:dyDescent="0.25">
      <c r="A8864" s="319">
        <v>13991</v>
      </c>
      <c r="B8864" s="319" t="s">
        <v>7943</v>
      </c>
      <c r="C8864" s="319" t="s">
        <v>9092</v>
      </c>
    </row>
    <row r="8865" spans="1:3" ht="14.25" customHeight="1" x14ac:dyDescent="0.25">
      <c r="A8865" s="319">
        <v>13992</v>
      </c>
      <c r="B8865" s="319" t="s">
        <v>7944</v>
      </c>
      <c r="C8865" s="319" t="s">
        <v>9092</v>
      </c>
    </row>
    <row r="8866" spans="1:3" ht="14.25" customHeight="1" x14ac:dyDescent="0.25">
      <c r="A8866" s="319">
        <v>13993</v>
      </c>
      <c r="B8866" s="319" t="s">
        <v>11040</v>
      </c>
      <c r="C8866" s="319" t="s">
        <v>9920</v>
      </c>
    </row>
    <row r="8867" spans="1:3" ht="14.25" customHeight="1" x14ac:dyDescent="0.25">
      <c r="A8867" s="319">
        <v>13994</v>
      </c>
      <c r="B8867" s="319" t="s">
        <v>11041</v>
      </c>
      <c r="C8867" s="319" t="s">
        <v>9920</v>
      </c>
    </row>
    <row r="8868" spans="1:3" ht="14.25" customHeight="1" x14ac:dyDescent="0.25">
      <c r="A8868" s="319">
        <v>13995</v>
      </c>
      <c r="B8868" s="319" t="s">
        <v>7945</v>
      </c>
      <c r="C8868" s="319" t="s">
        <v>9092</v>
      </c>
    </row>
    <row r="8869" spans="1:3" ht="14.25" customHeight="1" x14ac:dyDescent="0.25">
      <c r="A8869" s="319">
        <v>13996</v>
      </c>
      <c r="B8869" s="319" t="s">
        <v>11042</v>
      </c>
      <c r="C8869" s="319" t="s">
        <v>9920</v>
      </c>
    </row>
    <row r="8870" spans="1:3" ht="14.25" customHeight="1" x14ac:dyDescent="0.25">
      <c r="A8870" s="319">
        <v>13997</v>
      </c>
      <c r="B8870" s="319" t="s">
        <v>7946</v>
      </c>
      <c r="C8870" s="319" t="s">
        <v>9092</v>
      </c>
    </row>
    <row r="8871" spans="1:3" ht="14.25" customHeight="1" x14ac:dyDescent="0.25">
      <c r="A8871" s="319">
        <v>13998</v>
      </c>
      <c r="B8871" s="319" t="s">
        <v>1948</v>
      </c>
      <c r="C8871" s="319" t="s">
        <v>9920</v>
      </c>
    </row>
    <row r="8872" spans="1:3" ht="14.25" customHeight="1" x14ac:dyDescent="0.25">
      <c r="A8872" s="319">
        <v>13999</v>
      </c>
      <c r="B8872" s="319" t="s">
        <v>11043</v>
      </c>
      <c r="C8872" s="319" t="s">
        <v>9920</v>
      </c>
    </row>
    <row r="8873" spans="1:3" ht="14.25" customHeight="1" x14ac:dyDescent="0.25">
      <c r="A8873" s="319">
        <v>14000</v>
      </c>
      <c r="B8873" s="319" t="s">
        <v>11044</v>
      </c>
      <c r="C8873" s="319" t="s">
        <v>9920</v>
      </c>
    </row>
    <row r="8874" spans="1:3" ht="14.25" customHeight="1" x14ac:dyDescent="0.25">
      <c r="A8874" s="319">
        <v>14001</v>
      </c>
      <c r="B8874" s="319" t="s">
        <v>9593</v>
      </c>
      <c r="C8874" s="319" t="s">
        <v>9090</v>
      </c>
    </row>
    <row r="8875" spans="1:3" ht="14.25" customHeight="1" x14ac:dyDescent="0.25">
      <c r="A8875" s="319">
        <v>14002</v>
      </c>
      <c r="B8875" s="319" t="s">
        <v>7947</v>
      </c>
      <c r="C8875" s="319" t="s">
        <v>9092</v>
      </c>
    </row>
    <row r="8876" spans="1:3" ht="14.25" customHeight="1" x14ac:dyDescent="0.25">
      <c r="A8876" s="319">
        <v>14003</v>
      </c>
      <c r="B8876" s="319" t="s">
        <v>4550</v>
      </c>
      <c r="C8876" s="319" t="s">
        <v>9090</v>
      </c>
    </row>
    <row r="8877" spans="1:3" ht="14.25" customHeight="1" x14ac:dyDescent="0.25">
      <c r="A8877" s="319">
        <v>14004</v>
      </c>
      <c r="B8877" s="319" t="s">
        <v>11045</v>
      </c>
      <c r="C8877" s="319" t="s">
        <v>9920</v>
      </c>
    </row>
    <row r="8878" spans="1:3" ht="14.25" customHeight="1" x14ac:dyDescent="0.25">
      <c r="A8878" s="319">
        <v>14005</v>
      </c>
      <c r="B8878" s="319" t="s">
        <v>10939</v>
      </c>
      <c r="C8878" s="319" t="s">
        <v>9920</v>
      </c>
    </row>
    <row r="8879" spans="1:3" ht="14.25" customHeight="1" x14ac:dyDescent="0.25">
      <c r="A8879" s="319">
        <v>14006</v>
      </c>
      <c r="B8879" s="319" t="s">
        <v>7948</v>
      </c>
      <c r="C8879" s="319" t="s">
        <v>9091</v>
      </c>
    </row>
    <row r="8880" spans="1:3" ht="14.25" customHeight="1" x14ac:dyDescent="0.25">
      <c r="A8880" s="319">
        <v>14007</v>
      </c>
      <c r="B8880" s="319" t="s">
        <v>7949</v>
      </c>
      <c r="C8880" s="319" t="s">
        <v>9092</v>
      </c>
    </row>
    <row r="8881" spans="1:3" ht="14.25" customHeight="1" x14ac:dyDescent="0.25">
      <c r="A8881" s="319">
        <v>14008</v>
      </c>
      <c r="B8881" s="319" t="s">
        <v>11046</v>
      </c>
      <c r="C8881" s="319" t="s">
        <v>9920</v>
      </c>
    </row>
    <row r="8882" spans="1:3" ht="14.25" customHeight="1" x14ac:dyDescent="0.25">
      <c r="A8882" s="319">
        <v>14009</v>
      </c>
      <c r="B8882" s="319" t="s">
        <v>7950</v>
      </c>
      <c r="C8882" s="319" t="s">
        <v>9092</v>
      </c>
    </row>
    <row r="8883" spans="1:3" ht="14.25" customHeight="1" x14ac:dyDescent="0.25">
      <c r="A8883" s="319">
        <v>14010</v>
      </c>
      <c r="B8883" s="319" t="s">
        <v>11047</v>
      </c>
      <c r="C8883" s="319" t="s">
        <v>9920</v>
      </c>
    </row>
    <row r="8884" spans="1:3" ht="14.25" customHeight="1" x14ac:dyDescent="0.25">
      <c r="A8884" s="319">
        <v>14011</v>
      </c>
      <c r="B8884" s="319" t="s">
        <v>6753</v>
      </c>
      <c r="C8884" s="319" t="s">
        <v>9091</v>
      </c>
    </row>
    <row r="8885" spans="1:3" ht="14.25" customHeight="1" x14ac:dyDescent="0.25">
      <c r="A8885" s="319">
        <v>14012</v>
      </c>
      <c r="B8885" s="319" t="s">
        <v>11048</v>
      </c>
      <c r="C8885" s="319" t="s">
        <v>9920</v>
      </c>
    </row>
    <row r="8886" spans="1:3" ht="14.25" customHeight="1" x14ac:dyDescent="0.25">
      <c r="A8886" s="319">
        <v>14013</v>
      </c>
      <c r="B8886" s="319" t="s">
        <v>7951</v>
      </c>
      <c r="C8886" s="319" t="s">
        <v>9092</v>
      </c>
    </row>
    <row r="8887" spans="1:3" ht="14.25" customHeight="1" x14ac:dyDescent="0.25">
      <c r="A8887" s="319">
        <v>14014</v>
      </c>
      <c r="B8887" s="319" t="s">
        <v>775</v>
      </c>
      <c r="C8887" s="319" t="s">
        <v>9920</v>
      </c>
    </row>
    <row r="8888" spans="1:3" ht="14.25" customHeight="1" x14ac:dyDescent="0.25">
      <c r="A8888" s="319">
        <v>14015</v>
      </c>
      <c r="B8888" s="319" t="s">
        <v>7952</v>
      </c>
      <c r="C8888" s="319" t="s">
        <v>9920</v>
      </c>
    </row>
    <row r="8889" spans="1:3" ht="14.25" customHeight="1" x14ac:dyDescent="0.25">
      <c r="A8889" s="319">
        <v>14016</v>
      </c>
      <c r="B8889" s="319" t="s">
        <v>11049</v>
      </c>
      <c r="C8889" s="319" t="s">
        <v>9920</v>
      </c>
    </row>
    <row r="8890" spans="1:3" ht="14.25" customHeight="1" x14ac:dyDescent="0.25">
      <c r="A8890" s="319">
        <v>14017</v>
      </c>
      <c r="B8890" s="319" t="s">
        <v>11050</v>
      </c>
      <c r="C8890" s="319" t="s">
        <v>9920</v>
      </c>
    </row>
    <row r="8891" spans="1:3" ht="14.25" customHeight="1" x14ac:dyDescent="0.25">
      <c r="A8891" s="319">
        <v>14018</v>
      </c>
      <c r="B8891" s="319" t="s">
        <v>7953</v>
      </c>
      <c r="C8891" s="319" t="s">
        <v>9084</v>
      </c>
    </row>
    <row r="8892" spans="1:3" ht="14.25" customHeight="1" x14ac:dyDescent="0.25">
      <c r="A8892" s="319">
        <v>14019</v>
      </c>
      <c r="B8892" s="319" t="s">
        <v>3357</v>
      </c>
      <c r="C8892" s="319" t="s">
        <v>9920</v>
      </c>
    </row>
    <row r="8893" spans="1:3" ht="14.25" customHeight="1" x14ac:dyDescent="0.25">
      <c r="A8893" s="319">
        <v>14020</v>
      </c>
      <c r="B8893" s="319" t="s">
        <v>11051</v>
      </c>
      <c r="C8893" s="319" t="s">
        <v>9920</v>
      </c>
    </row>
    <row r="8894" spans="1:3" ht="14.25" customHeight="1" x14ac:dyDescent="0.25">
      <c r="A8894" s="319">
        <v>14021</v>
      </c>
      <c r="B8894" s="319" t="s">
        <v>11052</v>
      </c>
      <c r="C8894" s="319" t="s">
        <v>9920</v>
      </c>
    </row>
    <row r="8895" spans="1:3" ht="14.25" customHeight="1" x14ac:dyDescent="0.25">
      <c r="A8895" s="319">
        <v>14022</v>
      </c>
      <c r="B8895" s="319" t="s">
        <v>11053</v>
      </c>
      <c r="C8895" s="319" t="s">
        <v>9920</v>
      </c>
    </row>
    <row r="8896" spans="1:3" ht="14.25" customHeight="1" x14ac:dyDescent="0.25">
      <c r="A8896" s="319">
        <v>14023</v>
      </c>
      <c r="B8896" s="319" t="s">
        <v>7954</v>
      </c>
      <c r="C8896" s="319" t="s">
        <v>9090</v>
      </c>
    </row>
    <row r="8897" spans="1:3" ht="14.25" customHeight="1" x14ac:dyDescent="0.25">
      <c r="A8897" s="319">
        <v>14024</v>
      </c>
      <c r="B8897" s="319" t="s">
        <v>7955</v>
      </c>
      <c r="C8897" s="319" t="s">
        <v>9092</v>
      </c>
    </row>
    <row r="8898" spans="1:3" ht="14.25" customHeight="1" x14ac:dyDescent="0.25">
      <c r="A8898" s="319">
        <v>14025</v>
      </c>
      <c r="B8898" s="319" t="s">
        <v>11054</v>
      </c>
      <c r="C8898" s="319" t="s">
        <v>9920</v>
      </c>
    </row>
    <row r="8899" spans="1:3" ht="14.25" customHeight="1" x14ac:dyDescent="0.25">
      <c r="A8899" s="319">
        <v>14026</v>
      </c>
      <c r="B8899" s="319" t="s">
        <v>11055</v>
      </c>
      <c r="C8899" s="319" t="s">
        <v>9920</v>
      </c>
    </row>
    <row r="8900" spans="1:3" ht="14.25" customHeight="1" x14ac:dyDescent="0.25">
      <c r="A8900" s="319">
        <v>14027</v>
      </c>
      <c r="B8900" s="319" t="s">
        <v>7956</v>
      </c>
      <c r="C8900" s="319" t="s">
        <v>9091</v>
      </c>
    </row>
    <row r="8901" spans="1:3" ht="14.25" customHeight="1" x14ac:dyDescent="0.25">
      <c r="A8901" s="319">
        <v>14028</v>
      </c>
      <c r="B8901" s="319" t="s">
        <v>7957</v>
      </c>
      <c r="C8901" s="319" t="s">
        <v>9092</v>
      </c>
    </row>
    <row r="8902" spans="1:3" ht="14.25" customHeight="1" x14ac:dyDescent="0.25">
      <c r="A8902" s="319">
        <v>14029</v>
      </c>
      <c r="B8902" s="319" t="s">
        <v>11056</v>
      </c>
      <c r="C8902" s="319" t="s">
        <v>9920</v>
      </c>
    </row>
    <row r="8903" spans="1:3" ht="14.25" customHeight="1" x14ac:dyDescent="0.25">
      <c r="A8903" s="319">
        <v>14030</v>
      </c>
      <c r="B8903" s="319" t="s">
        <v>7958</v>
      </c>
      <c r="C8903" s="319" t="s">
        <v>9092</v>
      </c>
    </row>
    <row r="8904" spans="1:3" ht="14.25" customHeight="1" x14ac:dyDescent="0.25">
      <c r="A8904" s="319">
        <v>14031</v>
      </c>
      <c r="B8904" s="319" t="s">
        <v>7550</v>
      </c>
      <c r="C8904" s="319" t="s">
        <v>9091</v>
      </c>
    </row>
    <row r="8905" spans="1:3" ht="14.25" customHeight="1" x14ac:dyDescent="0.25">
      <c r="A8905" s="319">
        <v>14032</v>
      </c>
      <c r="B8905" s="319" t="s">
        <v>7959</v>
      </c>
      <c r="C8905" s="319" t="s">
        <v>9092</v>
      </c>
    </row>
    <row r="8906" spans="1:3" ht="14.25" customHeight="1" x14ac:dyDescent="0.25">
      <c r="A8906" s="319">
        <v>14033</v>
      </c>
      <c r="B8906" s="319" t="s">
        <v>11057</v>
      </c>
      <c r="C8906" s="319" t="s">
        <v>9920</v>
      </c>
    </row>
    <row r="8907" spans="1:3" ht="14.25" customHeight="1" x14ac:dyDescent="0.25">
      <c r="A8907" s="319">
        <v>14034</v>
      </c>
      <c r="B8907" s="319" t="s">
        <v>5947</v>
      </c>
      <c r="C8907" s="319" t="s">
        <v>9092</v>
      </c>
    </row>
    <row r="8908" spans="1:3" ht="14.25" customHeight="1" x14ac:dyDescent="0.25">
      <c r="A8908" s="319">
        <v>14035</v>
      </c>
      <c r="B8908" s="319" t="s">
        <v>3408</v>
      </c>
      <c r="C8908" s="319" t="s">
        <v>9090</v>
      </c>
    </row>
    <row r="8909" spans="1:3" ht="14.25" customHeight="1" x14ac:dyDescent="0.25">
      <c r="A8909" s="319">
        <v>14036</v>
      </c>
      <c r="B8909" s="319" t="s">
        <v>7960</v>
      </c>
      <c r="C8909" s="319" t="s">
        <v>9092</v>
      </c>
    </row>
    <row r="8910" spans="1:3" ht="14.25" customHeight="1" x14ac:dyDescent="0.25">
      <c r="A8910" s="319">
        <v>14037</v>
      </c>
      <c r="B8910" s="319" t="s">
        <v>7961</v>
      </c>
      <c r="C8910" s="319" t="s">
        <v>9091</v>
      </c>
    </row>
    <row r="8911" spans="1:3" ht="14.25" customHeight="1" x14ac:dyDescent="0.25">
      <c r="A8911" s="319">
        <v>14038</v>
      </c>
      <c r="B8911" s="319" t="s">
        <v>11058</v>
      </c>
      <c r="C8911" s="319" t="s">
        <v>9920</v>
      </c>
    </row>
    <row r="8912" spans="1:3" ht="14.25" customHeight="1" x14ac:dyDescent="0.25">
      <c r="A8912" s="319">
        <v>14039</v>
      </c>
      <c r="B8912" s="319" t="s">
        <v>7838</v>
      </c>
      <c r="C8912" s="319" t="s">
        <v>9091</v>
      </c>
    </row>
    <row r="8913" spans="1:3" ht="14.25" customHeight="1" x14ac:dyDescent="0.25">
      <c r="A8913" s="319">
        <v>14040</v>
      </c>
      <c r="B8913" s="319" t="s">
        <v>11059</v>
      </c>
      <c r="C8913" s="319" t="s">
        <v>9920</v>
      </c>
    </row>
    <row r="8914" spans="1:3" ht="14.25" customHeight="1" x14ac:dyDescent="0.25">
      <c r="A8914" s="319">
        <v>14041</v>
      </c>
      <c r="B8914" s="319" t="s">
        <v>3471</v>
      </c>
      <c r="C8914" s="319" t="s">
        <v>9920</v>
      </c>
    </row>
    <row r="8915" spans="1:3" ht="14.25" customHeight="1" x14ac:dyDescent="0.25">
      <c r="A8915" s="319">
        <v>14042</v>
      </c>
      <c r="B8915" s="319" t="s">
        <v>11060</v>
      </c>
      <c r="C8915" s="319" t="s">
        <v>9920</v>
      </c>
    </row>
    <row r="8916" spans="1:3" ht="14.25" customHeight="1" x14ac:dyDescent="0.25">
      <c r="A8916" s="319">
        <v>14043</v>
      </c>
      <c r="B8916" s="319" t="s">
        <v>7962</v>
      </c>
      <c r="C8916" s="319" t="s">
        <v>9087</v>
      </c>
    </row>
    <row r="8917" spans="1:3" ht="14.25" customHeight="1" x14ac:dyDescent="0.25">
      <c r="A8917" s="319">
        <v>14044</v>
      </c>
      <c r="B8917" s="319" t="s">
        <v>7963</v>
      </c>
      <c r="C8917" s="319" t="s">
        <v>9092</v>
      </c>
    </row>
    <row r="8918" spans="1:3" ht="14.25" customHeight="1" x14ac:dyDescent="0.25">
      <c r="A8918" s="319">
        <v>14045</v>
      </c>
      <c r="B8918" s="319" t="s">
        <v>3357</v>
      </c>
      <c r="C8918" s="319" t="s">
        <v>9090</v>
      </c>
    </row>
    <row r="8919" spans="1:3" ht="14.25" customHeight="1" x14ac:dyDescent="0.25">
      <c r="A8919" s="319">
        <v>14046</v>
      </c>
      <c r="B8919" s="319" t="s">
        <v>11061</v>
      </c>
      <c r="C8919" s="319" t="s">
        <v>9920</v>
      </c>
    </row>
    <row r="8920" spans="1:3" ht="14.25" customHeight="1" x14ac:dyDescent="0.25">
      <c r="A8920" s="319">
        <v>14047</v>
      </c>
      <c r="B8920" s="319" t="s">
        <v>7550</v>
      </c>
      <c r="C8920" s="319" t="s">
        <v>9090</v>
      </c>
    </row>
    <row r="8921" spans="1:3" ht="14.25" customHeight="1" x14ac:dyDescent="0.25">
      <c r="A8921" s="319">
        <v>14048</v>
      </c>
      <c r="B8921" s="319" t="s">
        <v>7964</v>
      </c>
      <c r="C8921" s="319" t="s">
        <v>9095</v>
      </c>
    </row>
    <row r="8922" spans="1:3" ht="14.25" customHeight="1" x14ac:dyDescent="0.25">
      <c r="A8922" s="319">
        <v>14049</v>
      </c>
      <c r="B8922" s="319" t="s">
        <v>11062</v>
      </c>
      <c r="C8922" s="319" t="s">
        <v>9920</v>
      </c>
    </row>
    <row r="8923" spans="1:3" ht="14.25" customHeight="1" x14ac:dyDescent="0.25">
      <c r="A8923" s="319">
        <v>14050</v>
      </c>
      <c r="B8923" s="319" t="s">
        <v>892</v>
      </c>
      <c r="C8923" s="319" t="s">
        <v>9093</v>
      </c>
    </row>
    <row r="8924" spans="1:3" ht="14.25" customHeight="1" x14ac:dyDescent="0.25">
      <c r="A8924" s="319">
        <v>14052</v>
      </c>
      <c r="B8924" s="319" t="s">
        <v>7965</v>
      </c>
      <c r="C8924" s="319" t="s">
        <v>9092</v>
      </c>
    </row>
    <row r="8925" spans="1:3" ht="14.25" customHeight="1" x14ac:dyDescent="0.25">
      <c r="A8925" s="319">
        <v>14053</v>
      </c>
      <c r="B8925" s="319" t="s">
        <v>7966</v>
      </c>
      <c r="C8925" s="319" t="s">
        <v>9092</v>
      </c>
    </row>
    <row r="8926" spans="1:3" ht="14.25" customHeight="1" x14ac:dyDescent="0.25">
      <c r="A8926" s="319">
        <v>14054</v>
      </c>
      <c r="B8926" s="319" t="s">
        <v>7967</v>
      </c>
      <c r="C8926" s="319" t="s">
        <v>9092</v>
      </c>
    </row>
    <row r="8927" spans="1:3" ht="14.25" customHeight="1" x14ac:dyDescent="0.25">
      <c r="A8927" s="319">
        <v>14055</v>
      </c>
      <c r="B8927" s="319" t="s">
        <v>3357</v>
      </c>
      <c r="C8927" s="319" t="s">
        <v>9090</v>
      </c>
    </row>
    <row r="8928" spans="1:3" ht="14.25" customHeight="1" x14ac:dyDescent="0.25">
      <c r="A8928" s="319">
        <v>14056</v>
      </c>
      <c r="B8928" s="319" t="s">
        <v>7968</v>
      </c>
      <c r="C8928" s="319" t="s">
        <v>9087</v>
      </c>
    </row>
    <row r="8929" spans="1:3" ht="14.25" customHeight="1" x14ac:dyDescent="0.25">
      <c r="A8929" s="319">
        <v>14057</v>
      </c>
      <c r="B8929" s="319" t="s">
        <v>11063</v>
      </c>
      <c r="C8929" s="319" t="s">
        <v>9920</v>
      </c>
    </row>
    <row r="8930" spans="1:3" ht="14.25" customHeight="1" x14ac:dyDescent="0.25">
      <c r="A8930" s="319">
        <v>14058</v>
      </c>
      <c r="B8930" s="319" t="s">
        <v>7969</v>
      </c>
      <c r="C8930" s="319" t="s">
        <v>9087</v>
      </c>
    </row>
    <row r="8931" spans="1:3" ht="14.25" customHeight="1" x14ac:dyDescent="0.25">
      <c r="A8931" s="319">
        <v>14059</v>
      </c>
      <c r="B8931" s="319" t="s">
        <v>7970</v>
      </c>
      <c r="C8931" s="319" t="s">
        <v>9091</v>
      </c>
    </row>
    <row r="8932" spans="1:3" ht="14.25" customHeight="1" x14ac:dyDescent="0.25">
      <c r="A8932" s="319">
        <v>14060</v>
      </c>
      <c r="B8932" s="319" t="s">
        <v>7816</v>
      </c>
      <c r="C8932" s="319" t="s">
        <v>9920</v>
      </c>
    </row>
    <row r="8933" spans="1:3" ht="14.25" customHeight="1" x14ac:dyDescent="0.25">
      <c r="A8933" s="319">
        <v>14061</v>
      </c>
      <c r="B8933" s="319" t="s">
        <v>9594</v>
      </c>
      <c r="C8933" s="319" t="s">
        <v>9092</v>
      </c>
    </row>
    <row r="8934" spans="1:3" ht="14.25" customHeight="1" x14ac:dyDescent="0.25">
      <c r="A8934" s="319">
        <v>14062</v>
      </c>
      <c r="B8934" s="319" t="s">
        <v>11064</v>
      </c>
      <c r="C8934" s="319" t="s">
        <v>9920</v>
      </c>
    </row>
    <row r="8935" spans="1:3" ht="14.25" customHeight="1" x14ac:dyDescent="0.25">
      <c r="A8935" s="319">
        <v>14063</v>
      </c>
      <c r="B8935" s="319" t="s">
        <v>6916</v>
      </c>
      <c r="C8935" s="319" t="s">
        <v>9092</v>
      </c>
    </row>
    <row r="8936" spans="1:3" ht="14.25" customHeight="1" x14ac:dyDescent="0.25">
      <c r="A8936" s="319">
        <v>14064</v>
      </c>
      <c r="B8936" s="319" t="s">
        <v>7971</v>
      </c>
      <c r="C8936" s="319" t="s">
        <v>9087</v>
      </c>
    </row>
    <row r="8937" spans="1:3" ht="14.25" customHeight="1" x14ac:dyDescent="0.25">
      <c r="A8937" s="319">
        <v>14065</v>
      </c>
      <c r="B8937" s="319" t="s">
        <v>7972</v>
      </c>
      <c r="C8937" s="319" t="s">
        <v>9092</v>
      </c>
    </row>
    <row r="8938" spans="1:3" ht="14.25" customHeight="1" x14ac:dyDescent="0.25">
      <c r="A8938" s="319">
        <v>14066</v>
      </c>
      <c r="B8938" s="319" t="s">
        <v>7973</v>
      </c>
      <c r="C8938" s="319" t="s">
        <v>9920</v>
      </c>
    </row>
    <row r="8939" spans="1:3" ht="14.25" customHeight="1" x14ac:dyDescent="0.25">
      <c r="A8939" s="319">
        <v>14067</v>
      </c>
      <c r="B8939" s="319" t="s">
        <v>370</v>
      </c>
      <c r="C8939" s="319" t="s">
        <v>9920</v>
      </c>
    </row>
    <row r="8940" spans="1:3" ht="14.25" customHeight="1" x14ac:dyDescent="0.25">
      <c r="A8940" s="319">
        <v>14068</v>
      </c>
      <c r="B8940" s="319" t="s">
        <v>7974</v>
      </c>
      <c r="C8940" s="319" t="s">
        <v>9092</v>
      </c>
    </row>
    <row r="8941" spans="1:3" ht="14.25" customHeight="1" x14ac:dyDescent="0.25">
      <c r="A8941" s="319">
        <v>14069</v>
      </c>
      <c r="B8941" s="319" t="s">
        <v>7975</v>
      </c>
      <c r="C8941" s="319" t="s">
        <v>9081</v>
      </c>
    </row>
    <row r="8942" spans="1:3" ht="14.25" customHeight="1" x14ac:dyDescent="0.25">
      <c r="A8942" s="319">
        <v>14070</v>
      </c>
      <c r="B8942" s="319" t="s">
        <v>11065</v>
      </c>
      <c r="C8942" s="319" t="s">
        <v>9920</v>
      </c>
    </row>
    <row r="8943" spans="1:3" ht="14.25" customHeight="1" x14ac:dyDescent="0.25">
      <c r="A8943" s="319">
        <v>14071</v>
      </c>
      <c r="B8943" s="319" t="s">
        <v>6813</v>
      </c>
      <c r="C8943" s="319" t="s">
        <v>9920</v>
      </c>
    </row>
    <row r="8944" spans="1:3" ht="14.25" customHeight="1" x14ac:dyDescent="0.25">
      <c r="A8944" s="319">
        <v>14072</v>
      </c>
      <c r="B8944" s="319" t="s">
        <v>7976</v>
      </c>
      <c r="C8944" s="319" t="s">
        <v>9092</v>
      </c>
    </row>
    <row r="8945" spans="1:3" ht="14.25" customHeight="1" x14ac:dyDescent="0.25">
      <c r="A8945" s="319">
        <v>14073</v>
      </c>
      <c r="B8945" s="319" t="s">
        <v>11066</v>
      </c>
      <c r="C8945" s="319" t="s">
        <v>9920</v>
      </c>
    </row>
    <row r="8946" spans="1:3" ht="14.25" customHeight="1" x14ac:dyDescent="0.25">
      <c r="A8946" s="319">
        <v>14074</v>
      </c>
      <c r="B8946" s="319" t="s">
        <v>7977</v>
      </c>
      <c r="C8946" s="319" t="s">
        <v>9091</v>
      </c>
    </row>
    <row r="8947" spans="1:3" ht="14.25" customHeight="1" x14ac:dyDescent="0.25">
      <c r="A8947" s="319">
        <v>14075</v>
      </c>
      <c r="B8947" s="319" t="s">
        <v>3726</v>
      </c>
      <c r="C8947" s="319" t="s">
        <v>9920</v>
      </c>
    </row>
    <row r="8948" spans="1:3" ht="14.25" customHeight="1" x14ac:dyDescent="0.25">
      <c r="A8948" s="319">
        <v>14076</v>
      </c>
      <c r="B8948" s="319" t="s">
        <v>7978</v>
      </c>
      <c r="C8948" s="319" t="s">
        <v>9084</v>
      </c>
    </row>
    <row r="8949" spans="1:3" ht="14.25" customHeight="1" x14ac:dyDescent="0.25">
      <c r="A8949" s="319">
        <v>14077</v>
      </c>
      <c r="B8949" s="319" t="s">
        <v>7979</v>
      </c>
      <c r="C8949" s="319" t="s">
        <v>9087</v>
      </c>
    </row>
    <row r="8950" spans="1:3" ht="14.25" customHeight="1" x14ac:dyDescent="0.25">
      <c r="A8950" s="319">
        <v>14078</v>
      </c>
      <c r="B8950" s="319" t="s">
        <v>7980</v>
      </c>
      <c r="C8950" s="319" t="s">
        <v>9092</v>
      </c>
    </row>
    <row r="8951" spans="1:3" ht="14.25" customHeight="1" x14ac:dyDescent="0.25">
      <c r="A8951" s="319">
        <v>14079</v>
      </c>
      <c r="B8951" s="319" t="s">
        <v>6888</v>
      </c>
      <c r="C8951" s="319" t="s">
        <v>9092</v>
      </c>
    </row>
    <row r="8952" spans="1:3" ht="14.25" customHeight="1" x14ac:dyDescent="0.25">
      <c r="A8952" s="319">
        <v>14080</v>
      </c>
      <c r="B8952" s="319" t="s">
        <v>7981</v>
      </c>
      <c r="C8952" s="319" t="s">
        <v>9092</v>
      </c>
    </row>
    <row r="8953" spans="1:3" ht="14.25" customHeight="1" x14ac:dyDescent="0.25">
      <c r="A8953" s="319">
        <v>14081</v>
      </c>
      <c r="B8953" s="319" t="s">
        <v>6351</v>
      </c>
      <c r="C8953" s="319" t="s">
        <v>9920</v>
      </c>
    </row>
    <row r="8954" spans="1:3" ht="14.25" customHeight="1" x14ac:dyDescent="0.25">
      <c r="A8954" s="319">
        <v>14082</v>
      </c>
      <c r="B8954" s="319" t="s">
        <v>7982</v>
      </c>
      <c r="C8954" s="319" t="s">
        <v>9091</v>
      </c>
    </row>
    <row r="8955" spans="1:3" ht="14.25" customHeight="1" x14ac:dyDescent="0.25">
      <c r="A8955" s="319">
        <v>14083</v>
      </c>
      <c r="B8955" s="319" t="s">
        <v>7983</v>
      </c>
      <c r="C8955" s="319" t="s">
        <v>9920</v>
      </c>
    </row>
    <row r="8956" spans="1:3" ht="14.25" customHeight="1" x14ac:dyDescent="0.25">
      <c r="A8956" s="319">
        <v>14084</v>
      </c>
      <c r="B8956" s="319" t="s">
        <v>7984</v>
      </c>
      <c r="C8956" s="319" t="s">
        <v>9090</v>
      </c>
    </row>
    <row r="8957" spans="1:3" ht="14.25" customHeight="1" x14ac:dyDescent="0.25">
      <c r="A8957" s="319">
        <v>14085</v>
      </c>
      <c r="B8957" s="319" t="s">
        <v>11067</v>
      </c>
      <c r="C8957" s="319" t="s">
        <v>9920</v>
      </c>
    </row>
    <row r="8958" spans="1:3" ht="14.25" customHeight="1" x14ac:dyDescent="0.25">
      <c r="A8958" s="319">
        <v>14086</v>
      </c>
      <c r="B8958" s="319" t="s">
        <v>5435</v>
      </c>
      <c r="C8958" s="319" t="s">
        <v>9092</v>
      </c>
    </row>
    <row r="8959" spans="1:3" ht="14.25" customHeight="1" x14ac:dyDescent="0.25">
      <c r="A8959" s="319">
        <v>14087</v>
      </c>
      <c r="B8959" s="319" t="s">
        <v>11068</v>
      </c>
      <c r="C8959" s="319" t="s">
        <v>9920</v>
      </c>
    </row>
    <row r="8960" spans="1:3" ht="14.25" customHeight="1" x14ac:dyDescent="0.25">
      <c r="A8960" s="319">
        <v>14088</v>
      </c>
      <c r="B8960" s="319" t="s">
        <v>7985</v>
      </c>
      <c r="C8960" s="319" t="s">
        <v>9110</v>
      </c>
    </row>
    <row r="8961" spans="1:3" ht="14.25" customHeight="1" x14ac:dyDescent="0.25">
      <c r="A8961" s="319">
        <v>14089</v>
      </c>
      <c r="B8961" s="319" t="s">
        <v>9595</v>
      </c>
      <c r="C8961" s="319" t="s">
        <v>9091</v>
      </c>
    </row>
    <row r="8962" spans="1:3" ht="14.25" customHeight="1" x14ac:dyDescent="0.25">
      <c r="A8962" s="319">
        <v>14090</v>
      </c>
      <c r="B8962" s="319" t="s">
        <v>7986</v>
      </c>
      <c r="C8962" s="319" t="s">
        <v>9090</v>
      </c>
    </row>
    <row r="8963" spans="1:3" ht="14.25" customHeight="1" x14ac:dyDescent="0.25">
      <c r="A8963" s="319">
        <v>14091</v>
      </c>
      <c r="B8963" s="319" t="s">
        <v>7987</v>
      </c>
      <c r="C8963" s="319" t="s">
        <v>9092</v>
      </c>
    </row>
    <row r="8964" spans="1:3" ht="14.25" customHeight="1" x14ac:dyDescent="0.25">
      <c r="A8964" s="319">
        <v>14092</v>
      </c>
      <c r="B8964" s="319" t="s">
        <v>4667</v>
      </c>
      <c r="C8964" s="319" t="s">
        <v>9920</v>
      </c>
    </row>
    <row r="8965" spans="1:3" ht="14.25" customHeight="1" x14ac:dyDescent="0.25">
      <c r="A8965" s="319">
        <v>14093</v>
      </c>
      <c r="B8965" s="319" t="s">
        <v>3870</v>
      </c>
      <c r="C8965" s="319" t="s">
        <v>9920</v>
      </c>
    </row>
    <row r="8966" spans="1:3" ht="14.25" customHeight="1" x14ac:dyDescent="0.25">
      <c r="A8966" s="319">
        <v>14094</v>
      </c>
      <c r="B8966" s="319" t="s">
        <v>7988</v>
      </c>
      <c r="C8966" s="319" t="s">
        <v>9090</v>
      </c>
    </row>
    <row r="8967" spans="1:3" ht="14.25" customHeight="1" x14ac:dyDescent="0.25">
      <c r="A8967" s="319">
        <v>14095</v>
      </c>
      <c r="B8967" s="319" t="s">
        <v>7576</v>
      </c>
      <c r="C8967" s="319" t="s">
        <v>9920</v>
      </c>
    </row>
    <row r="8968" spans="1:3" ht="14.25" customHeight="1" x14ac:dyDescent="0.25">
      <c r="A8968" s="319">
        <v>14096</v>
      </c>
      <c r="B8968" s="319" t="s">
        <v>11069</v>
      </c>
      <c r="C8968" s="319" t="s">
        <v>9920</v>
      </c>
    </row>
    <row r="8969" spans="1:3" ht="14.25" customHeight="1" x14ac:dyDescent="0.25">
      <c r="A8969" s="319">
        <v>14097</v>
      </c>
      <c r="B8969" s="319" t="s">
        <v>7658</v>
      </c>
      <c r="C8969" s="319" t="s">
        <v>9092</v>
      </c>
    </row>
    <row r="8970" spans="1:3" ht="14.25" customHeight="1" x14ac:dyDescent="0.25">
      <c r="A8970" s="319">
        <v>14098</v>
      </c>
      <c r="B8970" s="319" t="s">
        <v>6813</v>
      </c>
      <c r="C8970" s="319" t="s">
        <v>9920</v>
      </c>
    </row>
    <row r="8971" spans="1:3" ht="14.25" customHeight="1" x14ac:dyDescent="0.25">
      <c r="A8971" s="319">
        <v>14099</v>
      </c>
      <c r="B8971" s="319" t="s">
        <v>7989</v>
      </c>
      <c r="C8971" s="319" t="s">
        <v>9092</v>
      </c>
    </row>
    <row r="8972" spans="1:3" ht="14.25" customHeight="1" x14ac:dyDescent="0.25">
      <c r="A8972" s="319">
        <v>14100</v>
      </c>
      <c r="B8972" s="319" t="s">
        <v>7990</v>
      </c>
      <c r="C8972" s="319" t="s">
        <v>9092</v>
      </c>
    </row>
    <row r="8973" spans="1:3" ht="14.25" customHeight="1" x14ac:dyDescent="0.25">
      <c r="A8973" s="319">
        <v>14101</v>
      </c>
      <c r="B8973" s="319" t="s">
        <v>7991</v>
      </c>
      <c r="C8973" s="319" t="s">
        <v>9091</v>
      </c>
    </row>
    <row r="8974" spans="1:3" ht="14.25" customHeight="1" x14ac:dyDescent="0.25">
      <c r="A8974" s="319">
        <v>14102</v>
      </c>
      <c r="B8974" s="319" t="s">
        <v>7992</v>
      </c>
      <c r="C8974" s="319" t="s">
        <v>9091</v>
      </c>
    </row>
    <row r="8975" spans="1:3" ht="14.25" customHeight="1" x14ac:dyDescent="0.25">
      <c r="A8975" s="319">
        <v>14103</v>
      </c>
      <c r="B8975" s="319" t="s">
        <v>11070</v>
      </c>
      <c r="C8975" s="319" t="s">
        <v>9920</v>
      </c>
    </row>
    <row r="8976" spans="1:3" ht="14.25" customHeight="1" x14ac:dyDescent="0.25">
      <c r="A8976" s="319">
        <v>14104</v>
      </c>
      <c r="B8976" s="319" t="s">
        <v>11071</v>
      </c>
      <c r="C8976" s="319" t="s">
        <v>9920</v>
      </c>
    </row>
    <row r="8977" spans="1:3" ht="14.25" customHeight="1" x14ac:dyDescent="0.25">
      <c r="A8977" s="319">
        <v>14105</v>
      </c>
      <c r="B8977" s="319" t="s">
        <v>7993</v>
      </c>
      <c r="C8977" s="319" t="s">
        <v>9092</v>
      </c>
    </row>
    <row r="8978" spans="1:3" ht="14.25" customHeight="1" x14ac:dyDescent="0.25">
      <c r="A8978" s="319">
        <v>14106</v>
      </c>
      <c r="B8978" s="319" t="s">
        <v>7994</v>
      </c>
      <c r="C8978" s="319" t="s">
        <v>9092</v>
      </c>
    </row>
    <row r="8979" spans="1:3" ht="14.25" customHeight="1" x14ac:dyDescent="0.25">
      <c r="A8979" s="319">
        <v>14107</v>
      </c>
      <c r="B8979" s="319" t="s">
        <v>7995</v>
      </c>
      <c r="C8979" s="319" t="s">
        <v>9084</v>
      </c>
    </row>
    <row r="8980" spans="1:3" ht="14.25" customHeight="1" x14ac:dyDescent="0.25">
      <c r="A8980" s="319">
        <v>14108</v>
      </c>
      <c r="B8980" s="319" t="s">
        <v>7996</v>
      </c>
      <c r="C8980" s="319" t="s">
        <v>9092</v>
      </c>
    </row>
    <row r="8981" spans="1:3" ht="14.25" customHeight="1" x14ac:dyDescent="0.25">
      <c r="A8981" s="319">
        <v>14109</v>
      </c>
      <c r="B8981" s="319" t="s">
        <v>7997</v>
      </c>
      <c r="C8981" s="319" t="s">
        <v>9092</v>
      </c>
    </row>
    <row r="8982" spans="1:3" ht="14.25" customHeight="1" x14ac:dyDescent="0.25">
      <c r="A8982" s="319">
        <v>14110</v>
      </c>
      <c r="B8982" s="319" t="s">
        <v>7998</v>
      </c>
      <c r="C8982" s="319" t="s">
        <v>9092</v>
      </c>
    </row>
    <row r="8983" spans="1:3" ht="14.25" customHeight="1" x14ac:dyDescent="0.25">
      <c r="A8983" s="319">
        <v>14111</v>
      </c>
      <c r="B8983" s="319" t="s">
        <v>3357</v>
      </c>
      <c r="C8983" s="319" t="s">
        <v>9090</v>
      </c>
    </row>
    <row r="8984" spans="1:3" ht="14.25" customHeight="1" x14ac:dyDescent="0.25">
      <c r="A8984" s="319">
        <v>14112</v>
      </c>
      <c r="B8984" s="319" t="s">
        <v>7999</v>
      </c>
      <c r="C8984" s="319" t="s">
        <v>9091</v>
      </c>
    </row>
    <row r="8985" spans="1:3" ht="14.25" customHeight="1" x14ac:dyDescent="0.25">
      <c r="A8985" s="319">
        <v>14113</v>
      </c>
      <c r="B8985" s="319" t="s">
        <v>11072</v>
      </c>
      <c r="C8985" s="319" t="s">
        <v>9920</v>
      </c>
    </row>
    <row r="8986" spans="1:3" ht="14.25" customHeight="1" x14ac:dyDescent="0.25">
      <c r="A8986" s="319">
        <v>14114</v>
      </c>
      <c r="B8986" s="319" t="s">
        <v>11073</v>
      </c>
      <c r="C8986" s="319" t="s">
        <v>9920</v>
      </c>
    </row>
    <row r="8987" spans="1:3" ht="14.25" customHeight="1" x14ac:dyDescent="0.25">
      <c r="A8987" s="319">
        <v>14115</v>
      </c>
      <c r="B8987" s="319" t="s">
        <v>3749</v>
      </c>
      <c r="C8987" s="319" t="s">
        <v>9092</v>
      </c>
    </row>
    <row r="8988" spans="1:3" ht="14.25" customHeight="1" x14ac:dyDescent="0.25">
      <c r="A8988" s="319">
        <v>14116</v>
      </c>
      <c r="B8988" s="319" t="s">
        <v>2462</v>
      </c>
      <c r="C8988" s="319" t="s">
        <v>9092</v>
      </c>
    </row>
    <row r="8989" spans="1:3" ht="14.25" customHeight="1" x14ac:dyDescent="0.25">
      <c r="A8989" s="319">
        <v>14117</v>
      </c>
      <c r="B8989" s="319" t="s">
        <v>11074</v>
      </c>
      <c r="C8989" s="319" t="s">
        <v>9920</v>
      </c>
    </row>
    <row r="8990" spans="1:3" ht="14.25" customHeight="1" x14ac:dyDescent="0.25">
      <c r="A8990" s="319">
        <v>14118</v>
      </c>
      <c r="B8990" s="319" t="s">
        <v>7919</v>
      </c>
      <c r="C8990" s="319" t="s">
        <v>9920</v>
      </c>
    </row>
    <row r="8991" spans="1:3" ht="14.25" customHeight="1" x14ac:dyDescent="0.25">
      <c r="A8991" s="319">
        <v>14119</v>
      </c>
      <c r="B8991" s="319" t="s">
        <v>7863</v>
      </c>
      <c r="C8991" s="319" t="s">
        <v>9084</v>
      </c>
    </row>
    <row r="8992" spans="1:3" ht="14.25" customHeight="1" x14ac:dyDescent="0.25">
      <c r="A8992" s="319">
        <v>14120</v>
      </c>
      <c r="B8992" s="319" t="s">
        <v>11075</v>
      </c>
      <c r="C8992" s="319" t="s">
        <v>9920</v>
      </c>
    </row>
    <row r="8993" spans="1:3" ht="14.25" customHeight="1" x14ac:dyDescent="0.25">
      <c r="A8993" s="319">
        <v>14121</v>
      </c>
      <c r="B8993" s="319" t="s">
        <v>8000</v>
      </c>
      <c r="C8993" s="319" t="s">
        <v>9092</v>
      </c>
    </row>
    <row r="8994" spans="1:3" ht="14.25" customHeight="1" x14ac:dyDescent="0.25">
      <c r="A8994" s="319">
        <v>14122</v>
      </c>
      <c r="B8994" s="319" t="s">
        <v>8001</v>
      </c>
      <c r="C8994" s="319" t="s">
        <v>9092</v>
      </c>
    </row>
    <row r="8995" spans="1:3" ht="14.25" customHeight="1" x14ac:dyDescent="0.25">
      <c r="A8995" s="319">
        <v>14123</v>
      </c>
      <c r="B8995" s="319" t="s">
        <v>11076</v>
      </c>
      <c r="C8995" s="319" t="s">
        <v>9920</v>
      </c>
    </row>
    <row r="8996" spans="1:3" ht="14.25" customHeight="1" x14ac:dyDescent="0.25">
      <c r="A8996" s="319">
        <v>14124</v>
      </c>
      <c r="B8996" s="319" t="s">
        <v>7875</v>
      </c>
      <c r="C8996" s="319" t="s">
        <v>9084</v>
      </c>
    </row>
    <row r="8997" spans="1:3" ht="14.25" customHeight="1" x14ac:dyDescent="0.25">
      <c r="A8997" s="319">
        <v>14125</v>
      </c>
      <c r="B8997" s="319" t="s">
        <v>8002</v>
      </c>
      <c r="C8997" s="319" t="s">
        <v>9092</v>
      </c>
    </row>
    <row r="8998" spans="1:3" ht="14.25" customHeight="1" x14ac:dyDescent="0.25">
      <c r="A8998" s="319">
        <v>14126</v>
      </c>
      <c r="B8998" s="319" t="s">
        <v>8003</v>
      </c>
      <c r="C8998" s="319" t="s">
        <v>9091</v>
      </c>
    </row>
    <row r="8999" spans="1:3" ht="14.25" customHeight="1" x14ac:dyDescent="0.25">
      <c r="A8999" s="319">
        <v>14127</v>
      </c>
      <c r="B8999" s="319" t="s">
        <v>11077</v>
      </c>
      <c r="C8999" s="319" t="s">
        <v>9920</v>
      </c>
    </row>
    <row r="9000" spans="1:3" ht="14.25" customHeight="1" x14ac:dyDescent="0.25">
      <c r="A9000" s="319">
        <v>14128</v>
      </c>
      <c r="B9000" s="319" t="s">
        <v>11078</v>
      </c>
      <c r="C9000" s="319" t="s">
        <v>9920</v>
      </c>
    </row>
    <row r="9001" spans="1:3" ht="14.25" customHeight="1" x14ac:dyDescent="0.25">
      <c r="A9001" s="319">
        <v>14129</v>
      </c>
      <c r="B9001" s="319" t="s">
        <v>5777</v>
      </c>
      <c r="C9001" s="319" t="s">
        <v>9090</v>
      </c>
    </row>
    <row r="9002" spans="1:3" ht="14.25" customHeight="1" x14ac:dyDescent="0.25">
      <c r="A9002" s="319">
        <v>14130</v>
      </c>
      <c r="B9002" s="319" t="s">
        <v>8004</v>
      </c>
      <c r="C9002" s="319" t="s">
        <v>9090</v>
      </c>
    </row>
    <row r="9003" spans="1:3" ht="14.25" customHeight="1" x14ac:dyDescent="0.25">
      <c r="A9003" s="319">
        <v>14131</v>
      </c>
      <c r="B9003" s="319" t="s">
        <v>8005</v>
      </c>
      <c r="C9003" s="319" t="s">
        <v>9092</v>
      </c>
    </row>
    <row r="9004" spans="1:3" ht="14.25" customHeight="1" x14ac:dyDescent="0.25">
      <c r="A9004" s="319">
        <v>14132</v>
      </c>
      <c r="B9004" s="319" t="s">
        <v>9596</v>
      </c>
      <c r="C9004" s="319" t="s">
        <v>9091</v>
      </c>
    </row>
    <row r="9005" spans="1:3" ht="14.25" customHeight="1" x14ac:dyDescent="0.25">
      <c r="A9005" s="319">
        <v>14133</v>
      </c>
      <c r="B9005" s="319" t="s">
        <v>8006</v>
      </c>
      <c r="C9005" s="319" t="s">
        <v>9092</v>
      </c>
    </row>
    <row r="9006" spans="1:3" ht="14.25" customHeight="1" x14ac:dyDescent="0.25">
      <c r="A9006" s="319">
        <v>14134</v>
      </c>
      <c r="B9006" s="319" t="s">
        <v>11079</v>
      </c>
      <c r="C9006" s="319" t="s">
        <v>9920</v>
      </c>
    </row>
    <row r="9007" spans="1:3" ht="14.25" customHeight="1" x14ac:dyDescent="0.25">
      <c r="A9007" s="319">
        <v>14135</v>
      </c>
      <c r="B9007" s="319" t="s">
        <v>9595</v>
      </c>
      <c r="C9007" s="319" t="s">
        <v>9090</v>
      </c>
    </row>
    <row r="9008" spans="1:3" ht="14.25" customHeight="1" x14ac:dyDescent="0.25">
      <c r="A9008" s="319">
        <v>14136</v>
      </c>
      <c r="B9008" s="319" t="s">
        <v>8007</v>
      </c>
      <c r="C9008" s="319" t="s">
        <v>9092</v>
      </c>
    </row>
    <row r="9009" spans="1:3" ht="14.25" customHeight="1" x14ac:dyDescent="0.25">
      <c r="A9009" s="319">
        <v>14137</v>
      </c>
      <c r="B9009" s="319" t="s">
        <v>8008</v>
      </c>
      <c r="C9009" s="319" t="s">
        <v>9091</v>
      </c>
    </row>
    <row r="9010" spans="1:3" ht="14.25" customHeight="1" x14ac:dyDescent="0.25">
      <c r="A9010" s="319">
        <v>14138</v>
      </c>
      <c r="B9010" s="319" t="s">
        <v>8009</v>
      </c>
      <c r="C9010" s="319" t="s">
        <v>9920</v>
      </c>
    </row>
    <row r="9011" spans="1:3" ht="14.25" customHeight="1" x14ac:dyDescent="0.25">
      <c r="A9011" s="319">
        <v>14139</v>
      </c>
      <c r="B9011" s="319" t="s">
        <v>7930</v>
      </c>
      <c r="C9011" s="319" t="s">
        <v>9081</v>
      </c>
    </row>
    <row r="9012" spans="1:3" ht="14.25" customHeight="1" x14ac:dyDescent="0.25">
      <c r="A9012" s="319">
        <v>14140</v>
      </c>
      <c r="B9012" s="319" t="s">
        <v>11080</v>
      </c>
      <c r="C9012" s="319" t="s">
        <v>9920</v>
      </c>
    </row>
    <row r="9013" spans="1:3" ht="14.25" customHeight="1" x14ac:dyDescent="0.25">
      <c r="A9013" s="319">
        <v>14141</v>
      </c>
      <c r="B9013" s="319" t="s">
        <v>8010</v>
      </c>
      <c r="C9013" s="319" t="s">
        <v>9092</v>
      </c>
    </row>
    <row r="9014" spans="1:3" ht="14.25" customHeight="1" x14ac:dyDescent="0.25">
      <c r="A9014" s="319">
        <v>14142</v>
      </c>
      <c r="B9014" s="319" t="s">
        <v>8011</v>
      </c>
      <c r="C9014" s="319" t="s">
        <v>9092</v>
      </c>
    </row>
    <row r="9015" spans="1:3" ht="14.25" customHeight="1" x14ac:dyDescent="0.25">
      <c r="A9015" s="319">
        <v>14143</v>
      </c>
      <c r="B9015" s="319" t="s">
        <v>8012</v>
      </c>
      <c r="C9015" s="319" t="s">
        <v>9092</v>
      </c>
    </row>
    <row r="9016" spans="1:3" ht="14.25" customHeight="1" x14ac:dyDescent="0.25">
      <c r="A9016" s="319">
        <v>14144</v>
      </c>
      <c r="B9016" s="319" t="s">
        <v>8013</v>
      </c>
      <c r="C9016" s="319" t="s">
        <v>9091</v>
      </c>
    </row>
    <row r="9017" spans="1:3" ht="14.25" customHeight="1" x14ac:dyDescent="0.25">
      <c r="A9017" s="319">
        <v>14145</v>
      </c>
      <c r="B9017" s="319" t="s">
        <v>4496</v>
      </c>
      <c r="C9017" s="319" t="s">
        <v>9092</v>
      </c>
    </row>
    <row r="9018" spans="1:3" ht="14.25" customHeight="1" x14ac:dyDescent="0.25">
      <c r="A9018" s="319">
        <v>14146</v>
      </c>
      <c r="B9018" s="319" t="s">
        <v>6813</v>
      </c>
      <c r="C9018" s="319" t="s">
        <v>9920</v>
      </c>
    </row>
    <row r="9019" spans="1:3" ht="14.25" customHeight="1" x14ac:dyDescent="0.25">
      <c r="A9019" s="319">
        <v>14147</v>
      </c>
      <c r="B9019" s="319" t="s">
        <v>6209</v>
      </c>
      <c r="C9019" s="319" t="s">
        <v>9091</v>
      </c>
    </row>
    <row r="9020" spans="1:3" ht="14.25" customHeight="1" x14ac:dyDescent="0.25">
      <c r="A9020" s="319">
        <v>14148</v>
      </c>
      <c r="B9020" s="319" t="s">
        <v>8014</v>
      </c>
      <c r="C9020" s="319" t="s">
        <v>9092</v>
      </c>
    </row>
    <row r="9021" spans="1:3" ht="14.25" customHeight="1" x14ac:dyDescent="0.25">
      <c r="A9021" s="319">
        <v>14149</v>
      </c>
      <c r="B9021" s="319" t="s">
        <v>8015</v>
      </c>
      <c r="C9021" s="319" t="s">
        <v>9092</v>
      </c>
    </row>
    <row r="9022" spans="1:3" ht="14.25" customHeight="1" x14ac:dyDescent="0.25">
      <c r="A9022" s="319">
        <v>14150</v>
      </c>
      <c r="B9022" s="319" t="s">
        <v>8016</v>
      </c>
      <c r="C9022" s="319" t="s">
        <v>9092</v>
      </c>
    </row>
    <row r="9023" spans="1:3" ht="14.25" customHeight="1" x14ac:dyDescent="0.25">
      <c r="A9023" s="319">
        <v>14151</v>
      </c>
      <c r="B9023" s="319" t="s">
        <v>4496</v>
      </c>
      <c r="C9023" s="319" t="s">
        <v>9090</v>
      </c>
    </row>
    <row r="9024" spans="1:3" ht="14.25" customHeight="1" x14ac:dyDescent="0.25">
      <c r="A9024" s="319">
        <v>14152</v>
      </c>
      <c r="B9024" s="319" t="s">
        <v>8017</v>
      </c>
      <c r="C9024" s="319" t="s">
        <v>9090</v>
      </c>
    </row>
    <row r="9025" spans="1:3" ht="14.25" customHeight="1" x14ac:dyDescent="0.25">
      <c r="A9025" s="319">
        <v>14153</v>
      </c>
      <c r="B9025" s="319" t="s">
        <v>11081</v>
      </c>
      <c r="C9025" s="319" t="s">
        <v>9920</v>
      </c>
    </row>
    <row r="9026" spans="1:3" ht="14.25" customHeight="1" x14ac:dyDescent="0.25">
      <c r="A9026" s="319">
        <v>14154</v>
      </c>
      <c r="B9026" s="319" t="s">
        <v>5095</v>
      </c>
      <c r="C9026" s="319" t="s">
        <v>9110</v>
      </c>
    </row>
    <row r="9027" spans="1:3" ht="14.25" customHeight="1" x14ac:dyDescent="0.25">
      <c r="A9027" s="319">
        <v>14155</v>
      </c>
      <c r="B9027" s="319" t="s">
        <v>8018</v>
      </c>
      <c r="C9027" s="319" t="s">
        <v>9092</v>
      </c>
    </row>
    <row r="9028" spans="1:3" ht="14.25" customHeight="1" x14ac:dyDescent="0.25">
      <c r="A9028" s="319">
        <v>14156</v>
      </c>
      <c r="B9028" s="319" t="s">
        <v>8019</v>
      </c>
      <c r="C9028" s="319" t="s">
        <v>9092</v>
      </c>
    </row>
    <row r="9029" spans="1:3" ht="14.25" customHeight="1" x14ac:dyDescent="0.25">
      <c r="A9029" s="319">
        <v>14157</v>
      </c>
      <c r="B9029" s="319" t="s">
        <v>8020</v>
      </c>
      <c r="C9029" s="319" t="s">
        <v>9081</v>
      </c>
    </row>
    <row r="9030" spans="1:3" ht="14.25" customHeight="1" x14ac:dyDescent="0.25">
      <c r="A9030" s="319">
        <v>14158</v>
      </c>
      <c r="B9030" s="319" t="s">
        <v>8021</v>
      </c>
      <c r="C9030" s="319" t="s">
        <v>9092</v>
      </c>
    </row>
    <row r="9031" spans="1:3" ht="14.25" customHeight="1" x14ac:dyDescent="0.25">
      <c r="A9031" s="319">
        <v>14159</v>
      </c>
      <c r="B9031" s="319" t="s">
        <v>8022</v>
      </c>
      <c r="C9031" s="319" t="s">
        <v>9087</v>
      </c>
    </row>
    <row r="9032" spans="1:3" ht="14.25" customHeight="1" x14ac:dyDescent="0.25">
      <c r="A9032" s="319">
        <v>14160</v>
      </c>
      <c r="B9032" s="319" t="s">
        <v>8023</v>
      </c>
      <c r="C9032" s="319" t="s">
        <v>9092</v>
      </c>
    </row>
    <row r="9033" spans="1:3" ht="14.25" customHeight="1" x14ac:dyDescent="0.25">
      <c r="A9033" s="319">
        <v>14161</v>
      </c>
      <c r="B9033" s="319" t="s">
        <v>11082</v>
      </c>
      <c r="C9033" s="319" t="s">
        <v>9920</v>
      </c>
    </row>
    <row r="9034" spans="1:3" ht="14.25" customHeight="1" x14ac:dyDescent="0.25">
      <c r="A9034" s="319">
        <v>14162</v>
      </c>
      <c r="B9034" s="319" t="s">
        <v>9744</v>
      </c>
      <c r="C9034" s="319" t="s">
        <v>9920</v>
      </c>
    </row>
    <row r="9035" spans="1:3" ht="14.25" customHeight="1" x14ac:dyDescent="0.25">
      <c r="A9035" s="319">
        <v>14163</v>
      </c>
      <c r="B9035" s="319" t="s">
        <v>6505</v>
      </c>
      <c r="C9035" s="319" t="s">
        <v>9084</v>
      </c>
    </row>
    <row r="9036" spans="1:3" x14ac:dyDescent="0.25">
      <c r="A9036" s="319">
        <v>14164</v>
      </c>
      <c r="B9036" s="319" t="s">
        <v>7344</v>
      </c>
      <c r="C9036" s="319" t="s">
        <v>9920</v>
      </c>
    </row>
    <row r="9037" spans="1:3" x14ac:dyDescent="0.25">
      <c r="A9037" s="319">
        <v>14165</v>
      </c>
      <c r="B9037" s="319" t="s">
        <v>7802</v>
      </c>
      <c r="C9037" s="319" t="s">
        <v>9920</v>
      </c>
    </row>
    <row r="9038" spans="1:3" x14ac:dyDescent="0.25">
      <c r="A9038" s="319">
        <v>14166</v>
      </c>
      <c r="B9038" s="319" t="s">
        <v>8024</v>
      </c>
      <c r="C9038" s="319" t="s">
        <v>9091</v>
      </c>
    </row>
    <row r="9039" spans="1:3" x14ac:dyDescent="0.25">
      <c r="A9039" s="319">
        <v>14167</v>
      </c>
      <c r="B9039" s="319" t="s">
        <v>11083</v>
      </c>
      <c r="C9039" s="319" t="s">
        <v>9920</v>
      </c>
    </row>
    <row r="9040" spans="1:3" x14ac:dyDescent="0.25">
      <c r="A9040" s="319">
        <v>14168</v>
      </c>
      <c r="B9040" s="319" t="s">
        <v>8025</v>
      </c>
      <c r="C9040" s="319" t="s">
        <v>9092</v>
      </c>
    </row>
    <row r="9041" spans="1:3" x14ac:dyDescent="0.25">
      <c r="A9041" s="319">
        <v>14169</v>
      </c>
      <c r="B9041" s="319" t="s">
        <v>7452</v>
      </c>
      <c r="C9041" s="319" t="s">
        <v>9090</v>
      </c>
    </row>
    <row r="9042" spans="1:3" x14ac:dyDescent="0.25">
      <c r="A9042" s="319">
        <v>14170</v>
      </c>
      <c r="B9042" s="319" t="s">
        <v>3357</v>
      </c>
      <c r="C9042" s="319" t="s">
        <v>9092</v>
      </c>
    </row>
    <row r="9043" spans="1:3" x14ac:dyDescent="0.25">
      <c r="A9043" s="319">
        <v>14171</v>
      </c>
      <c r="B9043" s="319" t="s">
        <v>8026</v>
      </c>
      <c r="C9043" s="319" t="s">
        <v>9092</v>
      </c>
    </row>
    <row r="9044" spans="1:3" x14ac:dyDescent="0.25">
      <c r="A9044" s="319">
        <v>14172</v>
      </c>
      <c r="B9044" s="319" t="s">
        <v>8027</v>
      </c>
      <c r="C9044" s="319" t="s">
        <v>9087</v>
      </c>
    </row>
    <row r="9045" spans="1:3" x14ac:dyDescent="0.25">
      <c r="A9045" s="319">
        <v>14173</v>
      </c>
      <c r="B9045" s="319" t="s">
        <v>8028</v>
      </c>
      <c r="C9045" s="319" t="s">
        <v>9092</v>
      </c>
    </row>
    <row r="9046" spans="1:3" x14ac:dyDescent="0.25">
      <c r="A9046" s="319">
        <v>14174</v>
      </c>
      <c r="B9046" s="319" t="s">
        <v>8025</v>
      </c>
      <c r="C9046" s="319" t="s">
        <v>9920</v>
      </c>
    </row>
    <row r="9047" spans="1:3" x14ac:dyDescent="0.25">
      <c r="A9047" s="319">
        <v>14175</v>
      </c>
      <c r="B9047" s="319" t="s">
        <v>8029</v>
      </c>
      <c r="C9047" s="319" t="s">
        <v>9090</v>
      </c>
    </row>
    <row r="9048" spans="1:3" x14ac:dyDescent="0.25">
      <c r="A9048" s="319">
        <v>14176</v>
      </c>
      <c r="B9048" s="319" t="s">
        <v>11084</v>
      </c>
      <c r="C9048" s="319" t="s">
        <v>9920</v>
      </c>
    </row>
    <row r="9049" spans="1:3" x14ac:dyDescent="0.25">
      <c r="A9049" s="319">
        <v>14177</v>
      </c>
      <c r="B9049" s="319" t="s">
        <v>8030</v>
      </c>
      <c r="C9049" s="319" t="s">
        <v>9092</v>
      </c>
    </row>
    <row r="9050" spans="1:3" x14ac:dyDescent="0.25">
      <c r="A9050" s="319">
        <v>14178</v>
      </c>
      <c r="B9050" s="319" t="s">
        <v>9452</v>
      </c>
      <c r="C9050" s="319" t="s">
        <v>9920</v>
      </c>
    </row>
    <row r="9051" spans="1:3" x14ac:dyDescent="0.25">
      <c r="A9051" s="319">
        <v>14179</v>
      </c>
      <c r="B9051" s="319" t="s">
        <v>11085</v>
      </c>
      <c r="C9051" s="319" t="s">
        <v>9920</v>
      </c>
    </row>
    <row r="9052" spans="1:3" x14ac:dyDescent="0.25">
      <c r="A9052" s="319">
        <v>14180</v>
      </c>
      <c r="B9052" s="319" t="s">
        <v>4663</v>
      </c>
      <c r="C9052" s="319" t="s">
        <v>9090</v>
      </c>
    </row>
    <row r="9053" spans="1:3" x14ac:dyDescent="0.25">
      <c r="A9053" s="319">
        <v>14181</v>
      </c>
      <c r="B9053" s="319" t="s">
        <v>11086</v>
      </c>
      <c r="C9053" s="319" t="s">
        <v>9920</v>
      </c>
    </row>
    <row r="9054" spans="1:3" x14ac:dyDescent="0.25">
      <c r="A9054" s="319">
        <v>14182</v>
      </c>
      <c r="B9054" s="319" t="s">
        <v>8031</v>
      </c>
      <c r="C9054" s="319" t="s">
        <v>9092</v>
      </c>
    </row>
    <row r="9055" spans="1:3" x14ac:dyDescent="0.25">
      <c r="A9055" s="319">
        <v>14183</v>
      </c>
      <c r="B9055" s="319" t="s">
        <v>8032</v>
      </c>
      <c r="C9055" s="319" t="s">
        <v>9091</v>
      </c>
    </row>
    <row r="9056" spans="1:3" x14ac:dyDescent="0.25">
      <c r="A9056" s="319">
        <v>14184</v>
      </c>
      <c r="B9056" s="319" t="s">
        <v>7274</v>
      </c>
      <c r="C9056" s="319" t="s">
        <v>9920</v>
      </c>
    </row>
    <row r="9057" spans="1:3" x14ac:dyDescent="0.25">
      <c r="A9057" s="319">
        <v>14185</v>
      </c>
      <c r="B9057" s="319" t="s">
        <v>801</v>
      </c>
      <c r="C9057" s="319" t="s">
        <v>9081</v>
      </c>
    </row>
    <row r="9058" spans="1:3" x14ac:dyDescent="0.25">
      <c r="A9058" s="319">
        <v>14186</v>
      </c>
      <c r="B9058" s="319" t="s">
        <v>11087</v>
      </c>
      <c r="C9058" s="319" t="s">
        <v>9920</v>
      </c>
    </row>
    <row r="9059" spans="1:3" x14ac:dyDescent="0.25">
      <c r="A9059" s="319">
        <v>14187</v>
      </c>
      <c r="B9059" s="319" t="s">
        <v>7020</v>
      </c>
      <c r="C9059" s="319" t="s">
        <v>9090</v>
      </c>
    </row>
    <row r="9060" spans="1:3" x14ac:dyDescent="0.25">
      <c r="A9060" s="319">
        <v>14188</v>
      </c>
      <c r="B9060" s="319" t="s">
        <v>8033</v>
      </c>
      <c r="C9060" s="319" t="s">
        <v>9092</v>
      </c>
    </row>
    <row r="9061" spans="1:3" x14ac:dyDescent="0.25">
      <c r="A9061" s="319">
        <v>14189</v>
      </c>
      <c r="B9061" s="319" t="s">
        <v>8034</v>
      </c>
      <c r="C9061" s="319" t="s">
        <v>9087</v>
      </c>
    </row>
    <row r="9062" spans="1:3" x14ac:dyDescent="0.25">
      <c r="A9062" s="319">
        <v>14190</v>
      </c>
      <c r="B9062" s="319" t="s">
        <v>8035</v>
      </c>
      <c r="C9062" s="319" t="s">
        <v>9090</v>
      </c>
    </row>
    <row r="9063" spans="1:3" x14ac:dyDescent="0.25">
      <c r="A9063" s="319">
        <v>14191</v>
      </c>
      <c r="B9063" s="319" t="s">
        <v>9597</v>
      </c>
      <c r="C9063" s="319" t="s">
        <v>9087</v>
      </c>
    </row>
    <row r="9064" spans="1:3" x14ac:dyDescent="0.25">
      <c r="A9064" s="319">
        <v>14192</v>
      </c>
      <c r="B9064" s="319" t="s">
        <v>9598</v>
      </c>
      <c r="C9064" s="319" t="s">
        <v>9087</v>
      </c>
    </row>
    <row r="9065" spans="1:3" x14ac:dyDescent="0.25">
      <c r="A9065" s="319">
        <v>14193</v>
      </c>
      <c r="B9065" s="319" t="s">
        <v>8036</v>
      </c>
      <c r="C9065" s="319" t="s">
        <v>9095</v>
      </c>
    </row>
    <row r="9066" spans="1:3" x14ac:dyDescent="0.25">
      <c r="A9066" s="319">
        <v>14194</v>
      </c>
      <c r="B9066" s="319" t="s">
        <v>11088</v>
      </c>
      <c r="C9066" s="319" t="s">
        <v>9920</v>
      </c>
    </row>
    <row r="9067" spans="1:3" x14ac:dyDescent="0.25">
      <c r="A9067" s="319">
        <v>14195</v>
      </c>
      <c r="B9067" s="319" t="s">
        <v>5980</v>
      </c>
      <c r="C9067" s="319" t="s">
        <v>9920</v>
      </c>
    </row>
    <row r="9068" spans="1:3" x14ac:dyDescent="0.25">
      <c r="A9068" s="319">
        <v>14196</v>
      </c>
      <c r="B9068" s="319" t="s">
        <v>11089</v>
      </c>
      <c r="C9068" s="319" t="s">
        <v>9920</v>
      </c>
    </row>
    <row r="9069" spans="1:3" x14ac:dyDescent="0.25">
      <c r="A9069" s="319">
        <v>14197</v>
      </c>
      <c r="B9069" s="319" t="s">
        <v>11090</v>
      </c>
      <c r="C9069" s="319" t="s">
        <v>9920</v>
      </c>
    </row>
    <row r="9070" spans="1:3" x14ac:dyDescent="0.25">
      <c r="A9070" s="319">
        <v>14198</v>
      </c>
      <c r="B9070" s="319" t="s">
        <v>8037</v>
      </c>
      <c r="C9070" s="319" t="s">
        <v>9087</v>
      </c>
    </row>
    <row r="9071" spans="1:3" x14ac:dyDescent="0.25">
      <c r="A9071" s="319">
        <v>14199</v>
      </c>
      <c r="B9071" s="319" t="s">
        <v>8038</v>
      </c>
      <c r="C9071" s="319" t="s">
        <v>9087</v>
      </c>
    </row>
    <row r="9072" spans="1:3" x14ac:dyDescent="0.25">
      <c r="A9072" s="319">
        <v>14200</v>
      </c>
      <c r="B9072" s="319" t="s">
        <v>9599</v>
      </c>
      <c r="C9072" s="319" t="s">
        <v>9087</v>
      </c>
    </row>
    <row r="9073" spans="1:3" x14ac:dyDescent="0.25">
      <c r="A9073" s="319">
        <v>14201</v>
      </c>
      <c r="B9073" s="319" t="s">
        <v>8039</v>
      </c>
      <c r="C9073" s="319" t="s">
        <v>9081</v>
      </c>
    </row>
    <row r="9074" spans="1:3" x14ac:dyDescent="0.25">
      <c r="A9074" s="319">
        <v>14202</v>
      </c>
      <c r="B9074" s="319" t="s">
        <v>8040</v>
      </c>
      <c r="C9074" s="319" t="s">
        <v>9091</v>
      </c>
    </row>
    <row r="9075" spans="1:3" x14ac:dyDescent="0.25">
      <c r="A9075" s="319">
        <v>14203</v>
      </c>
      <c r="B9075" s="319" t="s">
        <v>8041</v>
      </c>
      <c r="C9075" s="319" t="s">
        <v>9087</v>
      </c>
    </row>
    <row r="9076" spans="1:3" x14ac:dyDescent="0.25">
      <c r="A9076" s="319">
        <v>14204</v>
      </c>
      <c r="B9076" s="319" t="s">
        <v>11091</v>
      </c>
      <c r="C9076" s="319" t="s">
        <v>9920</v>
      </c>
    </row>
    <row r="9077" spans="1:3" x14ac:dyDescent="0.25">
      <c r="A9077" s="319">
        <v>14205</v>
      </c>
      <c r="B9077" s="319" t="s">
        <v>11092</v>
      </c>
      <c r="C9077" s="319" t="s">
        <v>9920</v>
      </c>
    </row>
    <row r="9078" spans="1:3" x14ac:dyDescent="0.25">
      <c r="A9078" s="319">
        <v>14206</v>
      </c>
      <c r="B9078" s="319" t="s">
        <v>8042</v>
      </c>
      <c r="C9078" s="319" t="s">
        <v>9092</v>
      </c>
    </row>
    <row r="9079" spans="1:3" x14ac:dyDescent="0.25">
      <c r="A9079" s="319">
        <v>14207</v>
      </c>
      <c r="B9079" s="319" t="s">
        <v>11093</v>
      </c>
      <c r="C9079" s="319" t="s">
        <v>9920</v>
      </c>
    </row>
    <row r="9080" spans="1:3" x14ac:dyDescent="0.25">
      <c r="A9080" s="319">
        <v>14208</v>
      </c>
      <c r="B9080" s="319" t="s">
        <v>6554</v>
      </c>
      <c r="C9080" s="319" t="s">
        <v>9920</v>
      </c>
    </row>
    <row r="9081" spans="1:3" x14ac:dyDescent="0.25">
      <c r="A9081" s="319">
        <v>14209</v>
      </c>
      <c r="B9081" s="319" t="s">
        <v>8043</v>
      </c>
      <c r="C9081" s="319" t="s">
        <v>9092</v>
      </c>
    </row>
    <row r="9082" spans="1:3" x14ac:dyDescent="0.25">
      <c r="A9082" s="319">
        <v>14210</v>
      </c>
      <c r="B9082" s="319" t="s">
        <v>11094</v>
      </c>
      <c r="C9082" s="319" t="s">
        <v>9920</v>
      </c>
    </row>
    <row r="9083" spans="1:3" x14ac:dyDescent="0.25">
      <c r="A9083" s="319">
        <v>14211</v>
      </c>
      <c r="B9083" s="319" t="s">
        <v>8044</v>
      </c>
      <c r="C9083" s="319" t="s">
        <v>9920</v>
      </c>
    </row>
    <row r="9084" spans="1:3" x14ac:dyDescent="0.25">
      <c r="A9084" s="319">
        <v>14212</v>
      </c>
      <c r="B9084" s="319" t="s">
        <v>8045</v>
      </c>
      <c r="C9084" s="319" t="s">
        <v>9092</v>
      </c>
    </row>
    <row r="9085" spans="1:3" x14ac:dyDescent="0.25">
      <c r="A9085" s="319">
        <v>14213</v>
      </c>
      <c r="B9085" s="319" t="s">
        <v>8046</v>
      </c>
      <c r="C9085" s="319" t="s">
        <v>9084</v>
      </c>
    </row>
    <row r="9086" spans="1:3" x14ac:dyDescent="0.25">
      <c r="A9086" s="319">
        <v>14214</v>
      </c>
      <c r="B9086" s="319" t="s">
        <v>8047</v>
      </c>
      <c r="C9086" s="319" t="s">
        <v>9092</v>
      </c>
    </row>
    <row r="9087" spans="1:3" x14ac:dyDescent="0.25">
      <c r="A9087" s="319">
        <v>14215</v>
      </c>
      <c r="B9087" s="319" t="s">
        <v>11095</v>
      </c>
      <c r="C9087" s="319" t="s">
        <v>9920</v>
      </c>
    </row>
    <row r="9088" spans="1:3" x14ac:dyDescent="0.25">
      <c r="A9088" s="319">
        <v>14216</v>
      </c>
      <c r="B9088" s="319" t="s">
        <v>11096</v>
      </c>
      <c r="C9088" s="319" t="s">
        <v>9920</v>
      </c>
    </row>
    <row r="9089" spans="1:3" x14ac:dyDescent="0.25">
      <c r="A9089" s="319">
        <v>14217</v>
      </c>
      <c r="B9089" s="319" t="s">
        <v>11097</v>
      </c>
      <c r="C9089" s="319" t="s">
        <v>9920</v>
      </c>
    </row>
    <row r="9090" spans="1:3" x14ac:dyDescent="0.25">
      <c r="A9090" s="319">
        <v>14218</v>
      </c>
      <c r="B9090" s="319" t="s">
        <v>8048</v>
      </c>
      <c r="C9090" s="319" t="s">
        <v>9091</v>
      </c>
    </row>
    <row r="9091" spans="1:3" x14ac:dyDescent="0.25">
      <c r="A9091" s="319">
        <v>14219</v>
      </c>
      <c r="B9091" s="319" t="s">
        <v>8049</v>
      </c>
      <c r="C9091" s="319" t="s">
        <v>9086</v>
      </c>
    </row>
    <row r="9092" spans="1:3" x14ac:dyDescent="0.25">
      <c r="A9092" s="319">
        <v>14220</v>
      </c>
      <c r="B9092" s="319" t="s">
        <v>8050</v>
      </c>
      <c r="C9092" s="319" t="s">
        <v>9087</v>
      </c>
    </row>
    <row r="9093" spans="1:3" x14ac:dyDescent="0.25">
      <c r="A9093" s="319">
        <v>14222</v>
      </c>
      <c r="B9093" s="319" t="s">
        <v>11098</v>
      </c>
      <c r="C9093" s="319" t="s">
        <v>9920</v>
      </c>
    </row>
    <row r="9094" spans="1:3" x14ac:dyDescent="0.25">
      <c r="A9094" s="319">
        <v>14223</v>
      </c>
      <c r="B9094" s="319" t="s">
        <v>8052</v>
      </c>
      <c r="C9094" s="319" t="s">
        <v>9092</v>
      </c>
    </row>
    <row r="9095" spans="1:3" x14ac:dyDescent="0.25">
      <c r="A9095" s="319">
        <v>14224</v>
      </c>
      <c r="B9095" s="319" t="s">
        <v>11099</v>
      </c>
      <c r="C9095" s="319" t="s">
        <v>9920</v>
      </c>
    </row>
    <row r="9096" spans="1:3" x14ac:dyDescent="0.25">
      <c r="A9096" s="319">
        <v>14225</v>
      </c>
      <c r="B9096" s="319" t="s">
        <v>8053</v>
      </c>
      <c r="C9096" s="319" t="s">
        <v>9081</v>
      </c>
    </row>
    <row r="9097" spans="1:3" x14ac:dyDescent="0.25">
      <c r="A9097" s="319">
        <v>14226</v>
      </c>
      <c r="B9097" s="319" t="s">
        <v>11100</v>
      </c>
      <c r="C9097" s="319" t="s">
        <v>9920</v>
      </c>
    </row>
    <row r="9098" spans="1:3" x14ac:dyDescent="0.25">
      <c r="A9098" s="319">
        <v>14227</v>
      </c>
      <c r="B9098" s="319" t="s">
        <v>4787</v>
      </c>
      <c r="C9098" s="319" t="s">
        <v>9092</v>
      </c>
    </row>
    <row r="9099" spans="1:3" x14ac:dyDescent="0.25">
      <c r="A9099" s="319">
        <v>14228</v>
      </c>
      <c r="B9099" s="319" t="s">
        <v>7988</v>
      </c>
      <c r="C9099" s="319" t="s">
        <v>9920</v>
      </c>
    </row>
    <row r="9100" spans="1:3" x14ac:dyDescent="0.25">
      <c r="A9100" s="319">
        <v>14229</v>
      </c>
      <c r="B9100" s="319" t="s">
        <v>11101</v>
      </c>
      <c r="C9100" s="319" t="s">
        <v>9920</v>
      </c>
    </row>
    <row r="9101" spans="1:3" x14ac:dyDescent="0.25">
      <c r="A9101" s="319">
        <v>14230</v>
      </c>
      <c r="B9101" s="319" t="s">
        <v>11102</v>
      </c>
      <c r="C9101" s="319" t="s">
        <v>9920</v>
      </c>
    </row>
    <row r="9102" spans="1:3" x14ac:dyDescent="0.25">
      <c r="A9102" s="319">
        <v>14231</v>
      </c>
      <c r="B9102" s="319" t="s">
        <v>8054</v>
      </c>
      <c r="C9102" s="319" t="s">
        <v>9092</v>
      </c>
    </row>
    <row r="9103" spans="1:3" x14ac:dyDescent="0.25">
      <c r="A9103" s="319">
        <v>14232</v>
      </c>
      <c r="B9103" s="319" t="s">
        <v>7055</v>
      </c>
      <c r="C9103" s="319" t="s">
        <v>9092</v>
      </c>
    </row>
    <row r="9104" spans="1:3" x14ac:dyDescent="0.25">
      <c r="A9104" s="319">
        <v>14233</v>
      </c>
      <c r="B9104" s="319" t="s">
        <v>7511</v>
      </c>
      <c r="C9104" s="319" t="s">
        <v>9090</v>
      </c>
    </row>
    <row r="9105" spans="1:3" x14ac:dyDescent="0.25">
      <c r="A9105" s="319">
        <v>14234</v>
      </c>
      <c r="B9105" s="319" t="s">
        <v>11103</v>
      </c>
      <c r="C9105" s="319" t="s">
        <v>9920</v>
      </c>
    </row>
    <row r="9106" spans="1:3" x14ac:dyDescent="0.25">
      <c r="A9106" s="319">
        <v>14235</v>
      </c>
      <c r="B9106" s="319" t="s">
        <v>11104</v>
      </c>
      <c r="C9106" s="319" t="s">
        <v>9920</v>
      </c>
    </row>
    <row r="9107" spans="1:3" x14ac:dyDescent="0.25">
      <c r="A9107" s="319">
        <v>14236</v>
      </c>
      <c r="B9107" s="319" t="s">
        <v>9910</v>
      </c>
      <c r="C9107" s="319" t="s">
        <v>9920</v>
      </c>
    </row>
    <row r="9108" spans="1:3" x14ac:dyDescent="0.25">
      <c r="A9108" s="319">
        <v>14237</v>
      </c>
      <c r="B9108" s="319" t="s">
        <v>8055</v>
      </c>
      <c r="C9108" s="319" t="s">
        <v>9092</v>
      </c>
    </row>
    <row r="9109" spans="1:3" x14ac:dyDescent="0.25">
      <c r="A9109" s="319">
        <v>14238</v>
      </c>
      <c r="B9109" s="319" t="s">
        <v>11105</v>
      </c>
      <c r="C9109" s="319" t="s">
        <v>9920</v>
      </c>
    </row>
    <row r="9110" spans="1:3" x14ac:dyDescent="0.25">
      <c r="A9110" s="319">
        <v>14239</v>
      </c>
      <c r="B9110" s="319" t="s">
        <v>6136</v>
      </c>
      <c r="C9110" s="319" t="s">
        <v>9920</v>
      </c>
    </row>
    <row r="9111" spans="1:3" x14ac:dyDescent="0.25">
      <c r="A9111" s="319">
        <v>14240</v>
      </c>
      <c r="B9111" s="319" t="s">
        <v>6600</v>
      </c>
      <c r="C9111" s="319" t="s">
        <v>9920</v>
      </c>
    </row>
    <row r="9112" spans="1:3" x14ac:dyDescent="0.25">
      <c r="A9112" s="319">
        <v>14241</v>
      </c>
      <c r="B9112" s="319" t="s">
        <v>8056</v>
      </c>
      <c r="C9112" s="319" t="s">
        <v>9092</v>
      </c>
    </row>
    <row r="9113" spans="1:3" x14ac:dyDescent="0.25">
      <c r="A9113" s="319">
        <v>14242</v>
      </c>
      <c r="B9113" s="319" t="s">
        <v>11106</v>
      </c>
      <c r="C9113" s="319" t="s">
        <v>9920</v>
      </c>
    </row>
    <row r="9114" spans="1:3" x14ac:dyDescent="0.25">
      <c r="A9114" s="319">
        <v>14243</v>
      </c>
      <c r="B9114" s="319" t="s">
        <v>2347</v>
      </c>
      <c r="C9114" s="319" t="s">
        <v>9084</v>
      </c>
    </row>
    <row r="9115" spans="1:3" x14ac:dyDescent="0.25">
      <c r="A9115" s="319">
        <v>14244</v>
      </c>
      <c r="B9115" s="319" t="s">
        <v>8057</v>
      </c>
      <c r="C9115" s="319" t="s">
        <v>9081</v>
      </c>
    </row>
    <row r="9116" spans="1:3" x14ac:dyDescent="0.25">
      <c r="A9116" s="319">
        <v>14245</v>
      </c>
      <c r="B9116" s="319" t="s">
        <v>8058</v>
      </c>
      <c r="C9116" s="319" t="s">
        <v>9086</v>
      </c>
    </row>
    <row r="9117" spans="1:3" x14ac:dyDescent="0.25">
      <c r="A9117" s="319">
        <v>14246</v>
      </c>
      <c r="B9117" s="319" t="s">
        <v>11107</v>
      </c>
      <c r="C9117" s="319" t="s">
        <v>9920</v>
      </c>
    </row>
    <row r="9118" spans="1:3" x14ac:dyDescent="0.25">
      <c r="A9118" s="319">
        <v>14247</v>
      </c>
      <c r="B9118" s="319" t="s">
        <v>8059</v>
      </c>
      <c r="C9118" s="319" t="s">
        <v>9087</v>
      </c>
    </row>
    <row r="9119" spans="1:3" x14ac:dyDescent="0.25">
      <c r="A9119" s="319">
        <v>14248</v>
      </c>
      <c r="B9119" s="319" t="s">
        <v>8060</v>
      </c>
      <c r="C9119" s="319" t="s">
        <v>9084</v>
      </c>
    </row>
    <row r="9120" spans="1:3" x14ac:dyDescent="0.25">
      <c r="A9120" s="319">
        <v>14249</v>
      </c>
      <c r="B9120" s="319" t="s">
        <v>8061</v>
      </c>
      <c r="C9120" s="319" t="s">
        <v>9090</v>
      </c>
    </row>
    <row r="9121" spans="1:3" x14ac:dyDescent="0.25">
      <c r="A9121" s="319">
        <v>14250</v>
      </c>
      <c r="B9121" s="319" t="s">
        <v>8062</v>
      </c>
      <c r="C9121" s="319" t="s">
        <v>9092</v>
      </c>
    </row>
    <row r="9122" spans="1:3" x14ac:dyDescent="0.25">
      <c r="A9122" s="319">
        <v>14251</v>
      </c>
      <c r="B9122" s="319" t="s">
        <v>8063</v>
      </c>
      <c r="C9122" s="319" t="s">
        <v>9092</v>
      </c>
    </row>
    <row r="9123" spans="1:3" x14ac:dyDescent="0.25">
      <c r="A9123" s="319">
        <v>14252</v>
      </c>
      <c r="B9123" s="319" t="s">
        <v>8064</v>
      </c>
      <c r="C9123" s="319" t="s">
        <v>9084</v>
      </c>
    </row>
    <row r="9124" spans="1:3" x14ac:dyDescent="0.25">
      <c r="A9124" s="319">
        <v>14253</v>
      </c>
      <c r="B9124" s="319" t="s">
        <v>7715</v>
      </c>
      <c r="C9124" s="319" t="s">
        <v>9091</v>
      </c>
    </row>
    <row r="9125" spans="1:3" x14ac:dyDescent="0.25">
      <c r="A9125" s="319">
        <v>14254</v>
      </c>
      <c r="B9125" s="319" t="s">
        <v>11108</v>
      </c>
      <c r="C9125" s="319" t="s">
        <v>9920</v>
      </c>
    </row>
    <row r="9126" spans="1:3" x14ac:dyDescent="0.25">
      <c r="A9126" s="319">
        <v>14255</v>
      </c>
      <c r="B9126" s="319" t="s">
        <v>7913</v>
      </c>
      <c r="C9126" s="319" t="s">
        <v>9091</v>
      </c>
    </row>
    <row r="9127" spans="1:3" x14ac:dyDescent="0.25">
      <c r="A9127" s="319">
        <v>14256</v>
      </c>
      <c r="B9127" s="319" t="s">
        <v>11109</v>
      </c>
      <c r="C9127" s="319" t="s">
        <v>9920</v>
      </c>
    </row>
    <row r="9128" spans="1:3" x14ac:dyDescent="0.25">
      <c r="A9128" s="319">
        <v>14257</v>
      </c>
      <c r="B9128" s="319" t="s">
        <v>11110</v>
      </c>
      <c r="C9128" s="319" t="s">
        <v>9920</v>
      </c>
    </row>
    <row r="9129" spans="1:3" x14ac:dyDescent="0.25">
      <c r="A9129" s="319">
        <v>14258</v>
      </c>
      <c r="B9129" s="319" t="s">
        <v>8065</v>
      </c>
      <c r="C9129" s="319" t="s">
        <v>9092</v>
      </c>
    </row>
    <row r="9130" spans="1:3" x14ac:dyDescent="0.25">
      <c r="A9130" s="319">
        <v>14259</v>
      </c>
      <c r="B9130" s="319" t="s">
        <v>7790</v>
      </c>
      <c r="C9130" s="319" t="s">
        <v>9090</v>
      </c>
    </row>
    <row r="9131" spans="1:3" x14ac:dyDescent="0.25">
      <c r="A9131" s="319">
        <v>14260</v>
      </c>
      <c r="B9131" s="319" t="s">
        <v>8066</v>
      </c>
      <c r="C9131" s="319" t="s">
        <v>9086</v>
      </c>
    </row>
    <row r="9132" spans="1:3" x14ac:dyDescent="0.25">
      <c r="A9132" s="319">
        <v>14262</v>
      </c>
      <c r="B9132" s="319" t="s">
        <v>6947</v>
      </c>
      <c r="C9132" s="319" t="s">
        <v>9092</v>
      </c>
    </row>
    <row r="9133" spans="1:3" x14ac:dyDescent="0.25">
      <c r="A9133" s="319">
        <v>14263</v>
      </c>
      <c r="B9133" s="319" t="s">
        <v>894</v>
      </c>
      <c r="C9133" s="319" t="s">
        <v>9093</v>
      </c>
    </row>
    <row r="9134" spans="1:3" x14ac:dyDescent="0.25">
      <c r="A9134" s="319">
        <v>14264</v>
      </c>
      <c r="B9134" s="319" t="s">
        <v>11111</v>
      </c>
      <c r="C9134" s="319" t="s">
        <v>9920</v>
      </c>
    </row>
    <row r="9135" spans="1:3" x14ac:dyDescent="0.25">
      <c r="A9135" s="319">
        <v>14265</v>
      </c>
      <c r="B9135" s="319" t="s">
        <v>8067</v>
      </c>
      <c r="C9135" s="319" t="s">
        <v>9090</v>
      </c>
    </row>
    <row r="9136" spans="1:3" x14ac:dyDescent="0.25">
      <c r="A9136" s="319">
        <v>14266</v>
      </c>
      <c r="B9136" s="319" t="s">
        <v>11112</v>
      </c>
      <c r="C9136" s="319" t="s">
        <v>9920</v>
      </c>
    </row>
    <row r="9137" spans="1:3" x14ac:dyDescent="0.25">
      <c r="A9137" s="319">
        <v>14267</v>
      </c>
      <c r="B9137" s="319" t="s">
        <v>8068</v>
      </c>
      <c r="C9137" s="319" t="s">
        <v>9090</v>
      </c>
    </row>
    <row r="9138" spans="1:3" x14ac:dyDescent="0.25">
      <c r="A9138" s="319">
        <v>14268</v>
      </c>
      <c r="B9138" s="319" t="s">
        <v>11113</v>
      </c>
      <c r="C9138" s="319" t="s">
        <v>9920</v>
      </c>
    </row>
    <row r="9139" spans="1:3" x14ac:dyDescent="0.25">
      <c r="A9139" s="319">
        <v>14269</v>
      </c>
      <c r="B9139" s="319" t="s">
        <v>11114</v>
      </c>
      <c r="C9139" s="319" t="s">
        <v>9920</v>
      </c>
    </row>
    <row r="9140" spans="1:3" x14ac:dyDescent="0.25">
      <c r="A9140" s="319">
        <v>14270</v>
      </c>
      <c r="B9140" s="319" t="s">
        <v>2894</v>
      </c>
      <c r="C9140" s="319" t="s">
        <v>9110</v>
      </c>
    </row>
    <row r="9141" spans="1:3" x14ac:dyDescent="0.25">
      <c r="A9141" s="319">
        <v>14271</v>
      </c>
      <c r="B9141" s="319" t="s">
        <v>11115</v>
      </c>
      <c r="C9141" s="319" t="s">
        <v>9920</v>
      </c>
    </row>
    <row r="9142" spans="1:3" x14ac:dyDescent="0.25">
      <c r="A9142" s="319">
        <v>14272</v>
      </c>
      <c r="B9142" s="319" t="s">
        <v>8069</v>
      </c>
      <c r="C9142" s="319" t="s">
        <v>9092</v>
      </c>
    </row>
    <row r="9143" spans="1:3" x14ac:dyDescent="0.25">
      <c r="A9143" s="319">
        <v>14273</v>
      </c>
      <c r="B9143" s="319" t="s">
        <v>8070</v>
      </c>
      <c r="C9143" s="319" t="s">
        <v>9092</v>
      </c>
    </row>
    <row r="9144" spans="1:3" x14ac:dyDescent="0.25">
      <c r="A9144" s="319">
        <v>14274</v>
      </c>
      <c r="B9144" s="319" t="s">
        <v>8071</v>
      </c>
      <c r="C9144" s="319" t="s">
        <v>9087</v>
      </c>
    </row>
    <row r="9145" spans="1:3" x14ac:dyDescent="0.25">
      <c r="A9145" s="319">
        <v>14275</v>
      </c>
      <c r="B9145" s="319" t="s">
        <v>11116</v>
      </c>
      <c r="C9145" s="319" t="s">
        <v>9920</v>
      </c>
    </row>
    <row r="9146" spans="1:3" x14ac:dyDescent="0.25">
      <c r="A9146" s="319">
        <v>14276</v>
      </c>
      <c r="B9146" s="319" t="s">
        <v>7643</v>
      </c>
      <c r="C9146" s="319" t="s">
        <v>9920</v>
      </c>
    </row>
    <row r="9147" spans="1:3" x14ac:dyDescent="0.25">
      <c r="A9147" s="319">
        <v>14277</v>
      </c>
      <c r="B9147" s="319" t="s">
        <v>8072</v>
      </c>
      <c r="C9147" s="319" t="s">
        <v>9092</v>
      </c>
    </row>
    <row r="9148" spans="1:3" x14ac:dyDescent="0.25">
      <c r="A9148" s="319">
        <v>14278</v>
      </c>
      <c r="B9148" s="319" t="s">
        <v>8073</v>
      </c>
      <c r="C9148" s="319" t="s">
        <v>9092</v>
      </c>
    </row>
    <row r="9149" spans="1:3" x14ac:dyDescent="0.25">
      <c r="A9149" s="319">
        <v>14279</v>
      </c>
      <c r="B9149" s="319" t="s">
        <v>8074</v>
      </c>
      <c r="C9149" s="319" t="s">
        <v>9092</v>
      </c>
    </row>
    <row r="9150" spans="1:3" x14ac:dyDescent="0.25">
      <c r="A9150" s="319">
        <v>14280</v>
      </c>
      <c r="B9150" s="319" t="s">
        <v>8075</v>
      </c>
      <c r="C9150" s="319" t="s">
        <v>9081</v>
      </c>
    </row>
    <row r="9151" spans="1:3" x14ac:dyDescent="0.25">
      <c r="A9151" s="319">
        <v>14281</v>
      </c>
      <c r="B9151" s="319" t="s">
        <v>1185</v>
      </c>
      <c r="C9151" s="319" t="s">
        <v>9092</v>
      </c>
    </row>
    <row r="9152" spans="1:3" x14ac:dyDescent="0.25">
      <c r="A9152" s="319">
        <v>14282</v>
      </c>
      <c r="B9152" s="319" t="s">
        <v>7878</v>
      </c>
      <c r="C9152" s="319" t="s">
        <v>9092</v>
      </c>
    </row>
    <row r="9153" spans="1:3" x14ac:dyDescent="0.25">
      <c r="A9153" s="319">
        <v>14283</v>
      </c>
      <c r="B9153" s="319" t="s">
        <v>6818</v>
      </c>
      <c r="C9153" s="319" t="s">
        <v>9920</v>
      </c>
    </row>
    <row r="9154" spans="1:3" x14ac:dyDescent="0.25">
      <c r="A9154" s="319">
        <v>14284</v>
      </c>
      <c r="B9154" s="319" t="s">
        <v>11117</v>
      </c>
      <c r="C9154" s="319" t="s">
        <v>9920</v>
      </c>
    </row>
    <row r="9155" spans="1:3" x14ac:dyDescent="0.25">
      <c r="A9155" s="319">
        <v>14285</v>
      </c>
      <c r="B9155" s="319" t="s">
        <v>11118</v>
      </c>
      <c r="C9155" s="319" t="s">
        <v>9920</v>
      </c>
    </row>
    <row r="9156" spans="1:3" x14ac:dyDescent="0.25">
      <c r="A9156" s="319">
        <v>14286</v>
      </c>
      <c r="B9156" s="319" t="s">
        <v>8076</v>
      </c>
      <c r="C9156" s="319" t="s">
        <v>9092</v>
      </c>
    </row>
    <row r="9157" spans="1:3" x14ac:dyDescent="0.25">
      <c r="A9157" s="319">
        <v>14287</v>
      </c>
      <c r="B9157" s="319" t="s">
        <v>8077</v>
      </c>
      <c r="C9157" s="319" t="s">
        <v>9092</v>
      </c>
    </row>
    <row r="9158" spans="1:3" x14ac:dyDescent="0.25">
      <c r="A9158" s="319">
        <v>14289</v>
      </c>
      <c r="B9158" s="319" t="s">
        <v>8078</v>
      </c>
      <c r="C9158" s="319" t="s">
        <v>9090</v>
      </c>
    </row>
    <row r="9159" spans="1:3" x14ac:dyDescent="0.25">
      <c r="A9159" s="319">
        <v>14290</v>
      </c>
      <c r="B9159" s="319" t="s">
        <v>8079</v>
      </c>
      <c r="C9159" s="319" t="s">
        <v>9081</v>
      </c>
    </row>
    <row r="9160" spans="1:3" x14ac:dyDescent="0.25">
      <c r="A9160" s="319">
        <v>14291</v>
      </c>
      <c r="B9160" s="319" t="s">
        <v>8009</v>
      </c>
      <c r="C9160" s="319" t="s">
        <v>9092</v>
      </c>
    </row>
    <row r="9161" spans="1:3" x14ac:dyDescent="0.25">
      <c r="A9161" s="319">
        <v>14292</v>
      </c>
      <c r="B9161" s="319" t="s">
        <v>8080</v>
      </c>
      <c r="C9161" s="319" t="s">
        <v>9090</v>
      </c>
    </row>
    <row r="9162" spans="1:3" x14ac:dyDescent="0.25">
      <c r="A9162" s="319">
        <v>14293</v>
      </c>
      <c r="B9162" s="319" t="s">
        <v>8081</v>
      </c>
      <c r="C9162" s="319" t="s">
        <v>9090</v>
      </c>
    </row>
    <row r="9163" spans="1:3" x14ac:dyDescent="0.25">
      <c r="A9163" s="319">
        <v>14294</v>
      </c>
      <c r="B9163" s="319" t="s">
        <v>8082</v>
      </c>
      <c r="C9163" s="319" t="s">
        <v>9092</v>
      </c>
    </row>
    <row r="9164" spans="1:3" x14ac:dyDescent="0.25">
      <c r="A9164" s="319">
        <v>14295</v>
      </c>
      <c r="B9164" s="319" t="s">
        <v>8083</v>
      </c>
      <c r="C9164" s="319" t="s">
        <v>9092</v>
      </c>
    </row>
    <row r="9165" spans="1:3" x14ac:dyDescent="0.25">
      <c r="A9165" s="319">
        <v>14296</v>
      </c>
      <c r="B9165" s="319" t="s">
        <v>8084</v>
      </c>
      <c r="C9165" s="319" t="s">
        <v>9084</v>
      </c>
    </row>
    <row r="9166" spans="1:3" x14ac:dyDescent="0.25">
      <c r="A9166" s="319">
        <v>14298</v>
      </c>
      <c r="B9166" s="319" t="s">
        <v>8080</v>
      </c>
      <c r="C9166" s="319" t="s">
        <v>9090</v>
      </c>
    </row>
    <row r="9167" spans="1:3" x14ac:dyDescent="0.25">
      <c r="A9167" s="319">
        <v>14299</v>
      </c>
      <c r="B9167" s="319" t="s">
        <v>8085</v>
      </c>
      <c r="C9167" s="319" t="s">
        <v>9092</v>
      </c>
    </row>
    <row r="9168" spans="1:3" x14ac:dyDescent="0.25">
      <c r="A9168" s="319">
        <v>14300</v>
      </c>
      <c r="B9168" s="319" t="s">
        <v>8086</v>
      </c>
      <c r="C9168" s="319" t="s">
        <v>9087</v>
      </c>
    </row>
    <row r="9169" spans="1:3" x14ac:dyDescent="0.25">
      <c r="A9169" s="319">
        <v>14302</v>
      </c>
      <c r="B9169" s="319" t="s">
        <v>8087</v>
      </c>
      <c r="C9169" s="319" t="s">
        <v>9091</v>
      </c>
    </row>
    <row r="9170" spans="1:3" x14ac:dyDescent="0.25">
      <c r="A9170" s="319">
        <v>14303</v>
      </c>
      <c r="B9170" s="319" t="s">
        <v>8088</v>
      </c>
      <c r="C9170" s="319" t="s">
        <v>9092</v>
      </c>
    </row>
    <row r="9171" spans="1:3" x14ac:dyDescent="0.25">
      <c r="A9171" s="319">
        <v>14304</v>
      </c>
      <c r="B9171" s="319" t="s">
        <v>8089</v>
      </c>
      <c r="C9171" s="319" t="s">
        <v>9081</v>
      </c>
    </row>
    <row r="9172" spans="1:3" x14ac:dyDescent="0.25">
      <c r="A9172" s="319">
        <v>14305</v>
      </c>
      <c r="B9172" s="319" t="s">
        <v>8090</v>
      </c>
      <c r="C9172" s="319" t="s">
        <v>9090</v>
      </c>
    </row>
    <row r="9173" spans="1:3" x14ac:dyDescent="0.25">
      <c r="A9173" s="319">
        <v>14306</v>
      </c>
      <c r="B9173" s="319" t="s">
        <v>9565</v>
      </c>
      <c r="C9173" s="319" t="s">
        <v>9920</v>
      </c>
    </row>
    <row r="9174" spans="1:3" x14ac:dyDescent="0.25">
      <c r="A9174" s="319">
        <v>14307</v>
      </c>
      <c r="B9174" s="319" t="s">
        <v>11119</v>
      </c>
      <c r="C9174" s="319" t="s">
        <v>9920</v>
      </c>
    </row>
    <row r="9175" spans="1:3" x14ac:dyDescent="0.25">
      <c r="A9175" s="319">
        <v>14308</v>
      </c>
      <c r="B9175" s="319" t="s">
        <v>11120</v>
      </c>
      <c r="C9175" s="319" t="s">
        <v>9920</v>
      </c>
    </row>
    <row r="9176" spans="1:3" x14ac:dyDescent="0.25">
      <c r="A9176" s="319">
        <v>14309</v>
      </c>
      <c r="B9176" s="319" t="s">
        <v>8091</v>
      </c>
      <c r="C9176" s="319" t="s">
        <v>9092</v>
      </c>
    </row>
    <row r="9177" spans="1:3" x14ac:dyDescent="0.25">
      <c r="A9177" s="319">
        <v>14310</v>
      </c>
      <c r="B9177" s="319" t="s">
        <v>8092</v>
      </c>
      <c r="C9177" s="319" t="s">
        <v>9087</v>
      </c>
    </row>
    <row r="9178" spans="1:3" x14ac:dyDescent="0.25">
      <c r="A9178" s="319">
        <v>14311</v>
      </c>
      <c r="B9178" s="319" t="s">
        <v>8093</v>
      </c>
      <c r="C9178" s="319" t="s">
        <v>9092</v>
      </c>
    </row>
    <row r="9179" spans="1:3" x14ac:dyDescent="0.25">
      <c r="A9179" s="319">
        <v>14312</v>
      </c>
      <c r="B9179" s="319" t="s">
        <v>7513</v>
      </c>
      <c r="C9179" s="319" t="s">
        <v>9092</v>
      </c>
    </row>
    <row r="9180" spans="1:3" x14ac:dyDescent="0.25">
      <c r="A9180" s="319">
        <v>14313</v>
      </c>
      <c r="B9180" s="319" t="s">
        <v>6534</v>
      </c>
      <c r="C9180" s="319" t="s">
        <v>9920</v>
      </c>
    </row>
    <row r="9181" spans="1:3" x14ac:dyDescent="0.25">
      <c r="A9181" s="319">
        <v>14314</v>
      </c>
      <c r="B9181" s="319" t="s">
        <v>9600</v>
      </c>
      <c r="C9181" s="319" t="s">
        <v>9091</v>
      </c>
    </row>
    <row r="9182" spans="1:3" x14ac:dyDescent="0.25">
      <c r="A9182" s="319">
        <v>14315</v>
      </c>
      <c r="B9182" s="319" t="s">
        <v>8094</v>
      </c>
      <c r="C9182" s="319" t="s">
        <v>9084</v>
      </c>
    </row>
    <row r="9183" spans="1:3" x14ac:dyDescent="0.25">
      <c r="A9183" s="319">
        <v>14316</v>
      </c>
      <c r="B9183" s="319" t="s">
        <v>8095</v>
      </c>
      <c r="C9183" s="319" t="s">
        <v>9091</v>
      </c>
    </row>
    <row r="9184" spans="1:3" x14ac:dyDescent="0.25">
      <c r="A9184" s="319">
        <v>14317</v>
      </c>
      <c r="B9184" s="319" t="s">
        <v>11121</v>
      </c>
      <c r="C9184" s="319" t="s">
        <v>9920</v>
      </c>
    </row>
    <row r="9185" spans="1:3" x14ac:dyDescent="0.25">
      <c r="A9185" s="319">
        <v>14318</v>
      </c>
      <c r="B9185" s="319" t="s">
        <v>8096</v>
      </c>
      <c r="C9185" s="319" t="s">
        <v>9092</v>
      </c>
    </row>
    <row r="9186" spans="1:3" x14ac:dyDescent="0.25">
      <c r="A9186" s="319">
        <v>14319</v>
      </c>
      <c r="B9186" s="319" t="s">
        <v>8097</v>
      </c>
      <c r="C9186" s="319" t="s">
        <v>9090</v>
      </c>
    </row>
    <row r="9187" spans="1:3" x14ac:dyDescent="0.25">
      <c r="A9187" s="319">
        <v>14320</v>
      </c>
      <c r="B9187" s="319" t="s">
        <v>11122</v>
      </c>
      <c r="C9187" s="319" t="s">
        <v>9920</v>
      </c>
    </row>
    <row r="9188" spans="1:3" x14ac:dyDescent="0.25">
      <c r="A9188" s="319">
        <v>14321</v>
      </c>
      <c r="B9188" s="319" t="s">
        <v>8098</v>
      </c>
      <c r="C9188" s="319" t="s">
        <v>9081</v>
      </c>
    </row>
    <row r="9189" spans="1:3" x14ac:dyDescent="0.25">
      <c r="A9189" s="319">
        <v>14323</v>
      </c>
      <c r="B9189" s="319" t="s">
        <v>8099</v>
      </c>
      <c r="C9189" s="319" t="s">
        <v>9092</v>
      </c>
    </row>
    <row r="9190" spans="1:3" x14ac:dyDescent="0.25">
      <c r="A9190" s="319">
        <v>14324</v>
      </c>
      <c r="B9190" s="319" t="s">
        <v>8100</v>
      </c>
      <c r="C9190" s="319" t="s">
        <v>9090</v>
      </c>
    </row>
    <row r="9191" spans="1:3" x14ac:dyDescent="0.25">
      <c r="A9191" s="319">
        <v>14325</v>
      </c>
      <c r="B9191" s="319" t="s">
        <v>6672</v>
      </c>
      <c r="C9191" s="319" t="s">
        <v>9081</v>
      </c>
    </row>
    <row r="9192" spans="1:3" x14ac:dyDescent="0.25">
      <c r="A9192" s="319">
        <v>14326</v>
      </c>
      <c r="B9192" s="319" t="s">
        <v>8101</v>
      </c>
      <c r="C9192" s="319" t="s">
        <v>9081</v>
      </c>
    </row>
    <row r="9193" spans="1:3" x14ac:dyDescent="0.25">
      <c r="A9193" s="319">
        <v>14327</v>
      </c>
      <c r="B9193" s="319" t="s">
        <v>8102</v>
      </c>
      <c r="C9193" s="319" t="s">
        <v>9087</v>
      </c>
    </row>
    <row r="9194" spans="1:3" x14ac:dyDescent="0.25">
      <c r="A9194" s="319">
        <v>14328</v>
      </c>
      <c r="B9194" s="319" t="s">
        <v>5545</v>
      </c>
      <c r="C9194" s="319" t="s">
        <v>9920</v>
      </c>
    </row>
    <row r="9195" spans="1:3" x14ac:dyDescent="0.25">
      <c r="A9195" s="319">
        <v>14329</v>
      </c>
      <c r="B9195" s="319" t="s">
        <v>8103</v>
      </c>
      <c r="C9195" s="319" t="s">
        <v>9081</v>
      </c>
    </row>
    <row r="9196" spans="1:3" x14ac:dyDescent="0.25">
      <c r="A9196" s="319">
        <v>14330</v>
      </c>
      <c r="B9196" s="319" t="s">
        <v>8104</v>
      </c>
      <c r="C9196" s="319" t="s">
        <v>9092</v>
      </c>
    </row>
    <row r="9197" spans="1:3" x14ac:dyDescent="0.25">
      <c r="A9197" s="319">
        <v>14331</v>
      </c>
      <c r="B9197" s="319" t="s">
        <v>8105</v>
      </c>
      <c r="C9197" s="319" t="s">
        <v>9092</v>
      </c>
    </row>
    <row r="9198" spans="1:3" x14ac:dyDescent="0.25">
      <c r="A9198" s="319">
        <v>14332</v>
      </c>
      <c r="B9198" s="319" t="s">
        <v>4259</v>
      </c>
      <c r="C9198" s="319" t="s">
        <v>9110</v>
      </c>
    </row>
    <row r="9199" spans="1:3" x14ac:dyDescent="0.25">
      <c r="A9199" s="319">
        <v>14333</v>
      </c>
      <c r="B9199" s="319" t="s">
        <v>9566</v>
      </c>
      <c r="C9199" s="319" t="s">
        <v>9920</v>
      </c>
    </row>
    <row r="9200" spans="1:3" x14ac:dyDescent="0.25">
      <c r="A9200" s="319">
        <v>14334</v>
      </c>
      <c r="B9200" s="319" t="s">
        <v>8106</v>
      </c>
      <c r="C9200" s="319" t="s">
        <v>9090</v>
      </c>
    </row>
    <row r="9201" spans="1:3" x14ac:dyDescent="0.25">
      <c r="A9201" s="319">
        <v>14335</v>
      </c>
      <c r="B9201" s="319" t="s">
        <v>8107</v>
      </c>
      <c r="C9201" s="319" t="s">
        <v>9087</v>
      </c>
    </row>
    <row r="9202" spans="1:3" x14ac:dyDescent="0.25">
      <c r="A9202" s="319">
        <v>14336</v>
      </c>
      <c r="B9202" s="319" t="s">
        <v>8108</v>
      </c>
      <c r="C9202" s="319" t="s">
        <v>9092</v>
      </c>
    </row>
    <row r="9203" spans="1:3" x14ac:dyDescent="0.25">
      <c r="A9203" s="319">
        <v>14337</v>
      </c>
      <c r="B9203" s="319" t="s">
        <v>8109</v>
      </c>
      <c r="C9203" s="319" t="s">
        <v>9087</v>
      </c>
    </row>
    <row r="9204" spans="1:3" x14ac:dyDescent="0.25">
      <c r="A9204" s="319">
        <v>14338</v>
      </c>
      <c r="B9204" s="319" t="s">
        <v>8110</v>
      </c>
      <c r="C9204" s="319" t="s">
        <v>9092</v>
      </c>
    </row>
    <row r="9205" spans="1:3" x14ac:dyDescent="0.25">
      <c r="A9205" s="319">
        <v>14339</v>
      </c>
      <c r="B9205" s="319" t="s">
        <v>11123</v>
      </c>
      <c r="C9205" s="319" t="s">
        <v>9920</v>
      </c>
    </row>
    <row r="9206" spans="1:3" x14ac:dyDescent="0.25">
      <c r="A9206" s="319">
        <v>14340</v>
      </c>
      <c r="B9206" s="319" t="s">
        <v>11124</v>
      </c>
      <c r="C9206" s="319" t="s">
        <v>9920</v>
      </c>
    </row>
    <row r="9207" spans="1:3" x14ac:dyDescent="0.25">
      <c r="A9207" s="319">
        <v>14341</v>
      </c>
      <c r="B9207" s="319" t="s">
        <v>8111</v>
      </c>
      <c r="C9207" s="319" t="s">
        <v>9086</v>
      </c>
    </row>
    <row r="9208" spans="1:3" x14ac:dyDescent="0.25">
      <c r="A9208" s="319">
        <v>14342</v>
      </c>
      <c r="B9208" s="319" t="s">
        <v>5778</v>
      </c>
      <c r="C9208" s="319" t="s">
        <v>9920</v>
      </c>
    </row>
    <row r="9209" spans="1:3" x14ac:dyDescent="0.25">
      <c r="A9209" s="319">
        <v>14343</v>
      </c>
      <c r="B9209" s="319" t="s">
        <v>8112</v>
      </c>
      <c r="C9209" s="319" t="s">
        <v>9090</v>
      </c>
    </row>
    <row r="9210" spans="1:3" x14ac:dyDescent="0.25">
      <c r="A9210" s="319">
        <v>14344</v>
      </c>
      <c r="B9210" s="319" t="s">
        <v>3650</v>
      </c>
      <c r="C9210" s="319" t="s">
        <v>9081</v>
      </c>
    </row>
    <row r="9211" spans="1:3" x14ac:dyDescent="0.25">
      <c r="A9211" s="319">
        <v>14345</v>
      </c>
      <c r="B9211" s="319" t="s">
        <v>11125</v>
      </c>
      <c r="C9211" s="319" t="s">
        <v>9920</v>
      </c>
    </row>
    <row r="9212" spans="1:3" x14ac:dyDescent="0.25">
      <c r="A9212" s="319">
        <v>14346</v>
      </c>
      <c r="B9212" s="319" t="s">
        <v>3673</v>
      </c>
      <c r="C9212" s="319" t="s">
        <v>9920</v>
      </c>
    </row>
    <row r="9213" spans="1:3" x14ac:dyDescent="0.25">
      <c r="A9213" s="319">
        <v>14347</v>
      </c>
      <c r="B9213" s="319" t="s">
        <v>5016</v>
      </c>
      <c r="C9213" s="319" t="s">
        <v>9092</v>
      </c>
    </row>
    <row r="9214" spans="1:3" x14ac:dyDescent="0.25">
      <c r="A9214" s="319">
        <v>14348</v>
      </c>
      <c r="B9214" s="319" t="s">
        <v>6807</v>
      </c>
      <c r="C9214" s="319" t="s">
        <v>9920</v>
      </c>
    </row>
    <row r="9215" spans="1:3" x14ac:dyDescent="0.25">
      <c r="A9215" s="319">
        <v>14349</v>
      </c>
      <c r="B9215" s="319" t="s">
        <v>6781</v>
      </c>
      <c r="C9215" s="319" t="s">
        <v>9092</v>
      </c>
    </row>
    <row r="9216" spans="1:3" x14ac:dyDescent="0.25">
      <c r="A9216" s="319">
        <v>14350</v>
      </c>
      <c r="B9216" s="319" t="s">
        <v>8113</v>
      </c>
      <c r="C9216" s="319" t="s">
        <v>9920</v>
      </c>
    </row>
    <row r="9217" spans="1:3" x14ac:dyDescent="0.25">
      <c r="A9217" s="319">
        <v>14351</v>
      </c>
      <c r="B9217" s="319" t="s">
        <v>8114</v>
      </c>
      <c r="C9217" s="319" t="s">
        <v>9087</v>
      </c>
    </row>
    <row r="9218" spans="1:3" x14ac:dyDescent="0.25">
      <c r="A9218" s="319">
        <v>14352</v>
      </c>
      <c r="B9218" s="319" t="s">
        <v>8115</v>
      </c>
      <c r="C9218" s="319" t="s">
        <v>9081</v>
      </c>
    </row>
    <row r="9219" spans="1:3" x14ac:dyDescent="0.25">
      <c r="A9219" s="319">
        <v>14353</v>
      </c>
      <c r="B9219" s="319" t="s">
        <v>11126</v>
      </c>
      <c r="C9219" s="319" t="s">
        <v>9920</v>
      </c>
    </row>
    <row r="9220" spans="1:3" x14ac:dyDescent="0.25">
      <c r="A9220" s="319">
        <v>14354</v>
      </c>
      <c r="B9220" s="319" t="s">
        <v>8116</v>
      </c>
      <c r="C9220" s="319" t="s">
        <v>9092</v>
      </c>
    </row>
    <row r="9221" spans="1:3" x14ac:dyDescent="0.25">
      <c r="A9221" s="319">
        <v>14355</v>
      </c>
      <c r="B9221" s="319" t="s">
        <v>9619</v>
      </c>
      <c r="C9221" s="319" t="s">
        <v>9920</v>
      </c>
    </row>
    <row r="9222" spans="1:3" x14ac:dyDescent="0.25">
      <c r="A9222" s="319">
        <v>14356</v>
      </c>
      <c r="B9222" s="319" t="s">
        <v>5066</v>
      </c>
      <c r="C9222" s="319" t="s">
        <v>9920</v>
      </c>
    </row>
    <row r="9223" spans="1:3" x14ac:dyDescent="0.25">
      <c r="A9223" s="319">
        <v>14357</v>
      </c>
      <c r="B9223" s="319" t="s">
        <v>3932</v>
      </c>
      <c r="C9223" s="319" t="s">
        <v>9920</v>
      </c>
    </row>
    <row r="9224" spans="1:3" x14ac:dyDescent="0.25">
      <c r="A9224" s="319">
        <v>14358</v>
      </c>
      <c r="B9224" s="319" t="s">
        <v>6380</v>
      </c>
      <c r="C9224" s="319" t="s">
        <v>9089</v>
      </c>
    </row>
    <row r="9225" spans="1:3" x14ac:dyDescent="0.25">
      <c r="A9225" s="319">
        <v>14359</v>
      </c>
      <c r="B9225" s="319" t="s">
        <v>8117</v>
      </c>
      <c r="C9225" s="319" t="s">
        <v>9087</v>
      </c>
    </row>
    <row r="9226" spans="1:3" x14ac:dyDescent="0.25">
      <c r="A9226" s="319">
        <v>14360</v>
      </c>
      <c r="B9226" s="319" t="s">
        <v>11127</v>
      </c>
      <c r="C9226" s="319" t="s">
        <v>9920</v>
      </c>
    </row>
    <row r="9227" spans="1:3" x14ac:dyDescent="0.25">
      <c r="A9227" s="319">
        <v>14361</v>
      </c>
      <c r="B9227" s="319" t="s">
        <v>4139</v>
      </c>
      <c r="C9227" s="319" t="s">
        <v>9092</v>
      </c>
    </row>
    <row r="9228" spans="1:3" x14ac:dyDescent="0.25">
      <c r="A9228" s="319">
        <v>14362</v>
      </c>
      <c r="B9228" s="319" t="s">
        <v>2498</v>
      </c>
      <c r="C9228" s="319" t="s">
        <v>9090</v>
      </c>
    </row>
    <row r="9229" spans="1:3" x14ac:dyDescent="0.25">
      <c r="A9229" s="319">
        <v>14364</v>
      </c>
      <c r="B9229" s="319" t="s">
        <v>3357</v>
      </c>
      <c r="C9229" s="319" t="s">
        <v>9920</v>
      </c>
    </row>
    <row r="9230" spans="1:3" x14ac:dyDescent="0.25">
      <c r="A9230" s="319">
        <v>14365</v>
      </c>
      <c r="B9230" s="319" t="s">
        <v>8118</v>
      </c>
      <c r="C9230" s="319" t="s">
        <v>9092</v>
      </c>
    </row>
    <row r="9231" spans="1:3" x14ac:dyDescent="0.25">
      <c r="A9231" s="319">
        <v>14366</v>
      </c>
      <c r="B9231" s="319" t="s">
        <v>8119</v>
      </c>
      <c r="C9231" s="319" t="s">
        <v>9091</v>
      </c>
    </row>
    <row r="9232" spans="1:3" x14ac:dyDescent="0.25">
      <c r="A9232" s="319">
        <v>14367</v>
      </c>
      <c r="B9232" s="319" t="s">
        <v>8120</v>
      </c>
      <c r="C9232" s="319" t="s">
        <v>9092</v>
      </c>
    </row>
    <row r="9233" spans="1:3" x14ac:dyDescent="0.25">
      <c r="A9233" s="319">
        <v>14368</v>
      </c>
      <c r="B9233" s="319" t="s">
        <v>8121</v>
      </c>
      <c r="C9233" s="319" t="s">
        <v>9090</v>
      </c>
    </row>
    <row r="9234" spans="1:3" x14ac:dyDescent="0.25">
      <c r="A9234" s="319">
        <v>14369</v>
      </c>
      <c r="B9234" s="319" t="s">
        <v>8122</v>
      </c>
      <c r="C9234" s="319" t="s">
        <v>9087</v>
      </c>
    </row>
    <row r="9235" spans="1:3" x14ac:dyDescent="0.25">
      <c r="A9235" s="319">
        <v>14370</v>
      </c>
      <c r="B9235" s="319" t="s">
        <v>8044</v>
      </c>
      <c r="C9235" s="319" t="s">
        <v>9092</v>
      </c>
    </row>
    <row r="9236" spans="1:3" x14ac:dyDescent="0.25">
      <c r="A9236" s="319">
        <v>14371</v>
      </c>
      <c r="B9236" s="319" t="s">
        <v>5398</v>
      </c>
      <c r="C9236" s="319" t="s">
        <v>9090</v>
      </c>
    </row>
    <row r="9237" spans="1:3" x14ac:dyDescent="0.25">
      <c r="A9237" s="319">
        <v>14372</v>
      </c>
      <c r="B9237" s="319" t="s">
        <v>8123</v>
      </c>
      <c r="C9237" s="319" t="s">
        <v>9092</v>
      </c>
    </row>
    <row r="9238" spans="1:3" x14ac:dyDescent="0.25">
      <c r="A9238" s="319">
        <v>14373</v>
      </c>
      <c r="B9238" s="319" t="s">
        <v>3721</v>
      </c>
      <c r="C9238" s="319" t="s">
        <v>9920</v>
      </c>
    </row>
    <row r="9239" spans="1:3" x14ac:dyDescent="0.25">
      <c r="A9239" s="319">
        <v>14374</v>
      </c>
      <c r="B9239" s="319" t="s">
        <v>8124</v>
      </c>
      <c r="C9239" s="319" t="s">
        <v>9092</v>
      </c>
    </row>
    <row r="9240" spans="1:3" x14ac:dyDescent="0.25">
      <c r="A9240" s="319">
        <v>14375</v>
      </c>
      <c r="B9240" s="319" t="s">
        <v>8125</v>
      </c>
      <c r="C9240" s="319" t="s">
        <v>9091</v>
      </c>
    </row>
    <row r="9241" spans="1:3" x14ac:dyDescent="0.25">
      <c r="A9241" s="319">
        <v>14376</v>
      </c>
      <c r="B9241" s="319" t="s">
        <v>3741</v>
      </c>
      <c r="C9241" s="319" t="s">
        <v>9090</v>
      </c>
    </row>
    <row r="9242" spans="1:3" x14ac:dyDescent="0.25">
      <c r="A9242" s="319">
        <v>14377</v>
      </c>
      <c r="B9242" s="319" t="s">
        <v>8122</v>
      </c>
      <c r="C9242" s="319" t="s">
        <v>9087</v>
      </c>
    </row>
    <row r="9243" spans="1:3" x14ac:dyDescent="0.25">
      <c r="A9243" s="319">
        <v>14378</v>
      </c>
      <c r="B9243" s="319" t="s">
        <v>11128</v>
      </c>
      <c r="C9243" s="319" t="s">
        <v>9920</v>
      </c>
    </row>
    <row r="9244" spans="1:3" x14ac:dyDescent="0.25">
      <c r="A9244" s="319">
        <v>14379</v>
      </c>
      <c r="B9244" s="319" t="s">
        <v>5095</v>
      </c>
      <c r="C9244" s="319" t="s">
        <v>9087</v>
      </c>
    </row>
    <row r="9245" spans="1:3" x14ac:dyDescent="0.25">
      <c r="A9245" s="319">
        <v>14380</v>
      </c>
      <c r="B9245" s="319" t="s">
        <v>8126</v>
      </c>
      <c r="C9245" s="319" t="s">
        <v>9084</v>
      </c>
    </row>
    <row r="9246" spans="1:3" x14ac:dyDescent="0.25">
      <c r="A9246" s="319">
        <v>14381</v>
      </c>
      <c r="B9246" s="319" t="s">
        <v>9558</v>
      </c>
      <c r="C9246" s="319" t="s">
        <v>9091</v>
      </c>
    </row>
    <row r="9247" spans="1:3" x14ac:dyDescent="0.25">
      <c r="A9247" s="319">
        <v>14382</v>
      </c>
      <c r="B9247" s="319" t="s">
        <v>8127</v>
      </c>
      <c r="C9247" s="319" t="s">
        <v>9092</v>
      </c>
    </row>
    <row r="9248" spans="1:3" x14ac:dyDescent="0.25">
      <c r="A9248" s="319">
        <v>14383</v>
      </c>
      <c r="B9248" s="319" t="s">
        <v>11129</v>
      </c>
      <c r="C9248" s="319" t="s">
        <v>9920</v>
      </c>
    </row>
    <row r="9249" spans="1:3" x14ac:dyDescent="0.25">
      <c r="A9249" s="319">
        <v>14384</v>
      </c>
      <c r="B9249" s="319" t="s">
        <v>11130</v>
      </c>
      <c r="C9249" s="319" t="s">
        <v>9920</v>
      </c>
    </row>
    <row r="9250" spans="1:3" x14ac:dyDescent="0.25">
      <c r="A9250" s="319">
        <v>14385</v>
      </c>
      <c r="B9250" s="319" t="s">
        <v>11131</v>
      </c>
      <c r="C9250" s="319" t="s">
        <v>9920</v>
      </c>
    </row>
    <row r="9251" spans="1:3" x14ac:dyDescent="0.25">
      <c r="A9251" s="319">
        <v>14386</v>
      </c>
      <c r="B9251" s="319" t="s">
        <v>8128</v>
      </c>
      <c r="C9251" s="319" t="s">
        <v>9087</v>
      </c>
    </row>
    <row r="9252" spans="1:3" x14ac:dyDescent="0.25">
      <c r="A9252" s="319">
        <v>14387</v>
      </c>
      <c r="B9252" s="319" t="s">
        <v>7344</v>
      </c>
      <c r="C9252" s="319" t="s">
        <v>9087</v>
      </c>
    </row>
    <row r="9253" spans="1:3" x14ac:dyDescent="0.25">
      <c r="A9253" s="319">
        <v>14388</v>
      </c>
      <c r="B9253" s="319" t="s">
        <v>6804</v>
      </c>
      <c r="C9253" s="319" t="s">
        <v>9920</v>
      </c>
    </row>
    <row r="9254" spans="1:3" x14ac:dyDescent="0.25">
      <c r="A9254" s="319">
        <v>14389</v>
      </c>
      <c r="B9254" s="319" t="s">
        <v>8129</v>
      </c>
      <c r="C9254" s="319" t="s">
        <v>9090</v>
      </c>
    </row>
    <row r="9255" spans="1:3" x14ac:dyDescent="0.25">
      <c r="A9255" s="319">
        <v>14390</v>
      </c>
      <c r="B9255" s="319" t="s">
        <v>11132</v>
      </c>
      <c r="C9255" s="319" t="s">
        <v>9920</v>
      </c>
    </row>
    <row r="9256" spans="1:3" x14ac:dyDescent="0.25">
      <c r="A9256" s="319">
        <v>14391</v>
      </c>
      <c r="B9256" s="319" t="s">
        <v>8130</v>
      </c>
      <c r="C9256" s="319" t="s">
        <v>9081</v>
      </c>
    </row>
    <row r="9257" spans="1:3" x14ac:dyDescent="0.25">
      <c r="A9257" s="319">
        <v>14392</v>
      </c>
      <c r="B9257" s="319" t="s">
        <v>8131</v>
      </c>
      <c r="C9257" s="319" t="s">
        <v>9087</v>
      </c>
    </row>
    <row r="9258" spans="1:3" x14ac:dyDescent="0.25">
      <c r="A9258" s="319">
        <v>14394</v>
      </c>
      <c r="B9258" s="319" t="s">
        <v>7778</v>
      </c>
      <c r="C9258" s="319" t="s">
        <v>9920</v>
      </c>
    </row>
    <row r="9259" spans="1:3" x14ac:dyDescent="0.25">
      <c r="A9259" s="319">
        <v>14395</v>
      </c>
      <c r="B9259" s="319" t="s">
        <v>11133</v>
      </c>
      <c r="C9259" s="319" t="s">
        <v>9920</v>
      </c>
    </row>
    <row r="9260" spans="1:3" x14ac:dyDescent="0.25">
      <c r="A9260" s="319">
        <v>14396</v>
      </c>
      <c r="B9260" s="319" t="s">
        <v>11134</v>
      </c>
      <c r="C9260" s="319" t="s">
        <v>9920</v>
      </c>
    </row>
    <row r="9261" spans="1:3" x14ac:dyDescent="0.25">
      <c r="A9261" s="319">
        <v>14397</v>
      </c>
      <c r="B9261" s="319" t="s">
        <v>8132</v>
      </c>
      <c r="C9261" s="319" t="s">
        <v>9092</v>
      </c>
    </row>
    <row r="9262" spans="1:3" x14ac:dyDescent="0.25">
      <c r="A9262" s="319">
        <v>14398</v>
      </c>
      <c r="B9262" s="319" t="s">
        <v>5904</v>
      </c>
      <c r="C9262" s="319" t="s">
        <v>9092</v>
      </c>
    </row>
    <row r="9263" spans="1:3" x14ac:dyDescent="0.25">
      <c r="A9263" s="319">
        <v>14399</v>
      </c>
      <c r="B9263" s="319" t="s">
        <v>8133</v>
      </c>
      <c r="C9263" s="319" t="s">
        <v>9087</v>
      </c>
    </row>
    <row r="9264" spans="1:3" x14ac:dyDescent="0.25">
      <c r="A9264" s="319">
        <v>14400</v>
      </c>
      <c r="B9264" s="319" t="s">
        <v>8134</v>
      </c>
      <c r="C9264" s="319" t="s">
        <v>9087</v>
      </c>
    </row>
    <row r="9265" spans="1:3" x14ac:dyDescent="0.25">
      <c r="A9265" s="319">
        <v>14401</v>
      </c>
      <c r="B9265" s="319" t="s">
        <v>2850</v>
      </c>
      <c r="C9265" s="319" t="s">
        <v>9087</v>
      </c>
    </row>
    <row r="9266" spans="1:3" x14ac:dyDescent="0.25">
      <c r="A9266" s="319">
        <v>14402</v>
      </c>
      <c r="B9266" s="319" t="s">
        <v>2850</v>
      </c>
      <c r="C9266" s="319" t="s">
        <v>9087</v>
      </c>
    </row>
    <row r="9267" spans="1:3" x14ac:dyDescent="0.25">
      <c r="A9267" s="319">
        <v>14403</v>
      </c>
      <c r="B9267" s="319" t="s">
        <v>2850</v>
      </c>
      <c r="C9267" s="319" t="s">
        <v>9087</v>
      </c>
    </row>
    <row r="9268" spans="1:3" x14ac:dyDescent="0.25">
      <c r="A9268" s="319">
        <v>14404</v>
      </c>
      <c r="B9268" s="319" t="s">
        <v>8135</v>
      </c>
      <c r="C9268" s="319" t="s">
        <v>9087</v>
      </c>
    </row>
    <row r="9269" spans="1:3" x14ac:dyDescent="0.25">
      <c r="A9269" s="319">
        <v>14405</v>
      </c>
      <c r="B9269" s="319" t="s">
        <v>8136</v>
      </c>
      <c r="C9269" s="319" t="s">
        <v>9087</v>
      </c>
    </row>
    <row r="9270" spans="1:3" x14ac:dyDescent="0.25">
      <c r="A9270" s="319">
        <v>14406</v>
      </c>
      <c r="B9270" s="319" t="s">
        <v>8137</v>
      </c>
      <c r="C9270" s="319" t="s">
        <v>9087</v>
      </c>
    </row>
    <row r="9271" spans="1:3" x14ac:dyDescent="0.25">
      <c r="A9271" s="319">
        <v>14407</v>
      </c>
      <c r="B9271" s="319" t="s">
        <v>8134</v>
      </c>
      <c r="C9271" s="319" t="s">
        <v>9087</v>
      </c>
    </row>
    <row r="9272" spans="1:3" x14ac:dyDescent="0.25">
      <c r="A9272" s="319">
        <v>14408</v>
      </c>
      <c r="B9272" s="319" t="s">
        <v>3063</v>
      </c>
      <c r="C9272" s="319" t="s">
        <v>9087</v>
      </c>
    </row>
    <row r="9273" spans="1:3" x14ac:dyDescent="0.25">
      <c r="A9273" s="319">
        <v>14409</v>
      </c>
      <c r="B9273" s="319" t="s">
        <v>8138</v>
      </c>
      <c r="C9273" s="319" t="s">
        <v>9087</v>
      </c>
    </row>
    <row r="9274" spans="1:3" x14ac:dyDescent="0.25">
      <c r="A9274" s="319">
        <v>14410</v>
      </c>
      <c r="B9274" s="319" t="s">
        <v>11135</v>
      </c>
      <c r="C9274" s="319" t="s">
        <v>9920</v>
      </c>
    </row>
    <row r="9275" spans="1:3" x14ac:dyDescent="0.25">
      <c r="A9275" s="319">
        <v>14411</v>
      </c>
      <c r="B9275" s="319" t="s">
        <v>2312</v>
      </c>
      <c r="C9275" s="319" t="s">
        <v>9082</v>
      </c>
    </row>
    <row r="9276" spans="1:3" x14ac:dyDescent="0.25">
      <c r="A9276" s="319">
        <v>14412</v>
      </c>
      <c r="B9276" s="319" t="s">
        <v>8139</v>
      </c>
      <c r="C9276" s="319" t="s">
        <v>9092</v>
      </c>
    </row>
    <row r="9277" spans="1:3" x14ac:dyDescent="0.25">
      <c r="A9277" s="319">
        <v>14413</v>
      </c>
      <c r="B9277" s="319" t="s">
        <v>3705</v>
      </c>
      <c r="C9277" s="319" t="s">
        <v>9920</v>
      </c>
    </row>
    <row r="9278" spans="1:3" x14ac:dyDescent="0.25">
      <c r="A9278" s="319">
        <v>14414</v>
      </c>
      <c r="B9278" s="319" t="s">
        <v>8140</v>
      </c>
      <c r="C9278" s="319" t="s">
        <v>9090</v>
      </c>
    </row>
    <row r="9279" spans="1:3" x14ac:dyDescent="0.25">
      <c r="A9279" s="319">
        <v>14415</v>
      </c>
      <c r="B9279" s="319" t="s">
        <v>8141</v>
      </c>
      <c r="C9279" s="319" t="s">
        <v>9087</v>
      </c>
    </row>
    <row r="9280" spans="1:3" x14ac:dyDescent="0.25">
      <c r="A9280" s="319">
        <v>14416</v>
      </c>
      <c r="B9280" s="319" t="s">
        <v>8122</v>
      </c>
      <c r="C9280" s="319" t="s">
        <v>9087</v>
      </c>
    </row>
    <row r="9281" spans="1:3" x14ac:dyDescent="0.25">
      <c r="A9281" s="319">
        <v>14417</v>
      </c>
      <c r="B9281" s="319" t="s">
        <v>8142</v>
      </c>
      <c r="C9281" s="319" t="s">
        <v>9081</v>
      </c>
    </row>
    <row r="9282" spans="1:3" x14ac:dyDescent="0.25">
      <c r="A9282" s="319">
        <v>14418</v>
      </c>
      <c r="B9282" s="319" t="s">
        <v>11136</v>
      </c>
      <c r="C9282" s="319" t="s">
        <v>9920</v>
      </c>
    </row>
    <row r="9283" spans="1:3" x14ac:dyDescent="0.25">
      <c r="A9283" s="319">
        <v>14419</v>
      </c>
      <c r="B9283" s="319" t="s">
        <v>8143</v>
      </c>
      <c r="C9283" s="319" t="s">
        <v>9092</v>
      </c>
    </row>
    <row r="9284" spans="1:3" x14ac:dyDescent="0.25">
      <c r="A9284" s="319">
        <v>14420</v>
      </c>
      <c r="B9284" s="319" t="s">
        <v>8144</v>
      </c>
      <c r="C9284" s="319" t="s">
        <v>9090</v>
      </c>
    </row>
    <row r="9285" spans="1:3" x14ac:dyDescent="0.25">
      <c r="A9285" s="319">
        <v>14421</v>
      </c>
      <c r="B9285" s="319" t="s">
        <v>7369</v>
      </c>
      <c r="C9285" s="319" t="s">
        <v>9092</v>
      </c>
    </row>
    <row r="9286" spans="1:3" x14ac:dyDescent="0.25">
      <c r="A9286" s="319">
        <v>14422</v>
      </c>
      <c r="B9286" s="319" t="s">
        <v>8145</v>
      </c>
      <c r="C9286" s="319" t="s">
        <v>9081</v>
      </c>
    </row>
    <row r="9287" spans="1:3" x14ac:dyDescent="0.25">
      <c r="A9287" s="319">
        <v>14423</v>
      </c>
      <c r="B9287" s="319" t="s">
        <v>8146</v>
      </c>
      <c r="C9287" s="319" t="s">
        <v>9092</v>
      </c>
    </row>
    <row r="9288" spans="1:3" x14ac:dyDescent="0.25">
      <c r="A9288" s="319">
        <v>14424</v>
      </c>
      <c r="B9288" s="319" t="s">
        <v>8147</v>
      </c>
      <c r="C9288" s="319" t="s">
        <v>9920</v>
      </c>
    </row>
    <row r="9289" spans="1:3" x14ac:dyDescent="0.25">
      <c r="A9289" s="319">
        <v>14425</v>
      </c>
      <c r="B9289" s="319" t="s">
        <v>8148</v>
      </c>
      <c r="C9289" s="319" t="s">
        <v>9081</v>
      </c>
    </row>
    <row r="9290" spans="1:3" x14ac:dyDescent="0.25">
      <c r="A9290" s="319">
        <v>14426</v>
      </c>
      <c r="B9290" s="319" t="s">
        <v>9433</v>
      </c>
      <c r="C9290" s="319" t="s">
        <v>9920</v>
      </c>
    </row>
    <row r="9291" spans="1:3" x14ac:dyDescent="0.25">
      <c r="A9291" s="319">
        <v>14427</v>
      </c>
      <c r="B9291" s="319" t="s">
        <v>7624</v>
      </c>
      <c r="C9291" s="319" t="s">
        <v>9920</v>
      </c>
    </row>
    <row r="9292" spans="1:3" x14ac:dyDescent="0.25">
      <c r="A9292" s="319">
        <v>14428</v>
      </c>
      <c r="B9292" s="319" t="s">
        <v>7624</v>
      </c>
      <c r="C9292" s="319" t="s">
        <v>9091</v>
      </c>
    </row>
    <row r="9293" spans="1:3" x14ac:dyDescent="0.25">
      <c r="A9293" s="319">
        <v>14429</v>
      </c>
      <c r="B9293" s="319" t="s">
        <v>8149</v>
      </c>
      <c r="C9293" s="319" t="s">
        <v>9092</v>
      </c>
    </row>
    <row r="9294" spans="1:3" x14ac:dyDescent="0.25">
      <c r="A9294" s="319">
        <v>14430</v>
      </c>
      <c r="B9294" s="319" t="s">
        <v>6745</v>
      </c>
      <c r="C9294" s="319" t="s">
        <v>9110</v>
      </c>
    </row>
    <row r="9295" spans="1:3" x14ac:dyDescent="0.25">
      <c r="A9295" s="319">
        <v>14431</v>
      </c>
      <c r="B9295" s="319" t="s">
        <v>8150</v>
      </c>
      <c r="C9295" s="319" t="s">
        <v>9091</v>
      </c>
    </row>
    <row r="9296" spans="1:3" x14ac:dyDescent="0.25">
      <c r="A9296" s="319">
        <v>14432</v>
      </c>
      <c r="B9296" s="319" t="s">
        <v>8151</v>
      </c>
      <c r="C9296" s="319" t="s">
        <v>9092</v>
      </c>
    </row>
    <row r="9297" spans="1:3" x14ac:dyDescent="0.25">
      <c r="A9297" s="319">
        <v>14433</v>
      </c>
      <c r="B9297" s="319" t="s">
        <v>8152</v>
      </c>
      <c r="C9297" s="319" t="s">
        <v>9087</v>
      </c>
    </row>
    <row r="9298" spans="1:3" x14ac:dyDescent="0.25">
      <c r="A9298" s="319">
        <v>14434</v>
      </c>
      <c r="B9298" s="319" t="s">
        <v>8153</v>
      </c>
      <c r="C9298" s="319" t="s">
        <v>9092</v>
      </c>
    </row>
    <row r="9299" spans="1:3" x14ac:dyDescent="0.25">
      <c r="A9299" s="319">
        <v>14435</v>
      </c>
      <c r="B9299" s="319" t="s">
        <v>8154</v>
      </c>
      <c r="C9299" s="319" t="s">
        <v>9081</v>
      </c>
    </row>
    <row r="9300" spans="1:3" x14ac:dyDescent="0.25">
      <c r="A9300" s="319">
        <v>14436</v>
      </c>
      <c r="B9300" s="319" t="s">
        <v>8155</v>
      </c>
      <c r="C9300" s="319" t="s">
        <v>9090</v>
      </c>
    </row>
    <row r="9301" spans="1:3" x14ac:dyDescent="0.25">
      <c r="A9301" s="319">
        <v>14437</v>
      </c>
      <c r="B9301" s="319" t="s">
        <v>8155</v>
      </c>
      <c r="C9301" s="319" t="s">
        <v>9092</v>
      </c>
    </row>
    <row r="9302" spans="1:3" x14ac:dyDescent="0.25">
      <c r="A9302" s="319">
        <v>14438</v>
      </c>
      <c r="B9302" s="319" t="s">
        <v>8156</v>
      </c>
      <c r="C9302" s="319" t="s">
        <v>9087</v>
      </c>
    </row>
    <row r="9303" spans="1:3" x14ac:dyDescent="0.25">
      <c r="A9303" s="319">
        <v>14439</v>
      </c>
      <c r="B9303" s="319" t="s">
        <v>10566</v>
      </c>
      <c r="C9303" s="319" t="s">
        <v>9920</v>
      </c>
    </row>
    <row r="9304" spans="1:3" x14ac:dyDescent="0.25">
      <c r="A9304" s="319">
        <v>14440</v>
      </c>
      <c r="B9304" s="319" t="s">
        <v>8157</v>
      </c>
      <c r="C9304" s="319" t="s">
        <v>9920</v>
      </c>
    </row>
    <row r="9305" spans="1:3" x14ac:dyDescent="0.25">
      <c r="A9305" s="319">
        <v>14441</v>
      </c>
      <c r="B9305" s="319" t="s">
        <v>8158</v>
      </c>
      <c r="C9305" s="319" t="s">
        <v>9092</v>
      </c>
    </row>
    <row r="9306" spans="1:3" x14ac:dyDescent="0.25">
      <c r="A9306" s="319">
        <v>14442</v>
      </c>
      <c r="B9306" s="319" t="s">
        <v>789</v>
      </c>
      <c r="C9306" s="319" t="s">
        <v>9095</v>
      </c>
    </row>
    <row r="9307" spans="1:3" x14ac:dyDescent="0.25">
      <c r="A9307" s="319">
        <v>14443</v>
      </c>
      <c r="B9307" s="319" t="s">
        <v>8159</v>
      </c>
      <c r="C9307" s="319" t="s">
        <v>9087</v>
      </c>
    </row>
    <row r="9308" spans="1:3" x14ac:dyDescent="0.25">
      <c r="A9308" s="319">
        <v>14444</v>
      </c>
      <c r="B9308" s="319" t="s">
        <v>11137</v>
      </c>
      <c r="C9308" s="319" t="s">
        <v>9920</v>
      </c>
    </row>
    <row r="9309" spans="1:3" x14ac:dyDescent="0.25">
      <c r="A9309" s="319">
        <v>14445</v>
      </c>
      <c r="B9309" s="319" t="s">
        <v>8160</v>
      </c>
      <c r="C9309" s="319" t="s">
        <v>9092</v>
      </c>
    </row>
    <row r="9310" spans="1:3" x14ac:dyDescent="0.25">
      <c r="A9310" s="319">
        <v>14446</v>
      </c>
      <c r="B9310" s="319" t="s">
        <v>8161</v>
      </c>
      <c r="C9310" s="319" t="s">
        <v>9091</v>
      </c>
    </row>
    <row r="9311" spans="1:3" x14ac:dyDescent="0.25">
      <c r="A9311" s="319">
        <v>14447</v>
      </c>
      <c r="B9311" s="319" t="s">
        <v>8162</v>
      </c>
      <c r="C9311" s="319" t="s">
        <v>9081</v>
      </c>
    </row>
    <row r="9312" spans="1:3" x14ac:dyDescent="0.25">
      <c r="A9312" s="319">
        <v>14448</v>
      </c>
      <c r="B9312" s="319" t="s">
        <v>8163</v>
      </c>
      <c r="C9312" s="319" t="s">
        <v>9087</v>
      </c>
    </row>
    <row r="9313" spans="1:3" x14ac:dyDescent="0.25">
      <c r="A9313" s="319">
        <v>14449</v>
      </c>
      <c r="B9313" s="319" t="s">
        <v>8164</v>
      </c>
      <c r="C9313" s="319" t="s">
        <v>9081</v>
      </c>
    </row>
    <row r="9314" spans="1:3" x14ac:dyDescent="0.25">
      <c r="A9314" s="319">
        <v>14450</v>
      </c>
      <c r="B9314" s="319" t="s">
        <v>8165</v>
      </c>
      <c r="C9314" s="319" t="s">
        <v>9086</v>
      </c>
    </row>
    <row r="9315" spans="1:3" x14ac:dyDescent="0.25">
      <c r="A9315" s="319">
        <v>14451</v>
      </c>
      <c r="B9315" s="319" t="s">
        <v>8166</v>
      </c>
      <c r="C9315" s="319" t="s">
        <v>9087</v>
      </c>
    </row>
    <row r="9316" spans="1:3" x14ac:dyDescent="0.25">
      <c r="A9316" s="319">
        <v>14452</v>
      </c>
      <c r="B9316" s="319" t="s">
        <v>11138</v>
      </c>
      <c r="C9316" s="319" t="s">
        <v>9920</v>
      </c>
    </row>
    <row r="9317" spans="1:3" x14ac:dyDescent="0.25">
      <c r="A9317" s="319">
        <v>14453</v>
      </c>
      <c r="B9317" s="319" t="s">
        <v>8167</v>
      </c>
      <c r="C9317" s="319" t="s">
        <v>9081</v>
      </c>
    </row>
    <row r="9318" spans="1:3" x14ac:dyDescent="0.25">
      <c r="A9318" s="319">
        <v>14454</v>
      </c>
      <c r="B9318" s="319" t="s">
        <v>8155</v>
      </c>
      <c r="C9318" s="319" t="s">
        <v>9920</v>
      </c>
    </row>
    <row r="9319" spans="1:3" x14ac:dyDescent="0.25">
      <c r="A9319" s="319">
        <v>14455</v>
      </c>
      <c r="B9319" s="319" t="s">
        <v>8168</v>
      </c>
      <c r="C9319" s="319" t="s">
        <v>9081</v>
      </c>
    </row>
    <row r="9320" spans="1:3" x14ac:dyDescent="0.25">
      <c r="A9320" s="319">
        <v>14456</v>
      </c>
      <c r="B9320" s="319" t="s">
        <v>8169</v>
      </c>
      <c r="C9320" s="319" t="s">
        <v>9920</v>
      </c>
    </row>
    <row r="9321" spans="1:3" x14ac:dyDescent="0.25">
      <c r="A9321" s="319">
        <v>14457</v>
      </c>
      <c r="B9321" s="319" t="s">
        <v>8169</v>
      </c>
      <c r="C9321" s="319" t="s">
        <v>9090</v>
      </c>
    </row>
    <row r="9322" spans="1:3" x14ac:dyDescent="0.25">
      <c r="A9322" s="319">
        <v>14458</v>
      </c>
      <c r="B9322" s="319" t="s">
        <v>8170</v>
      </c>
      <c r="C9322" s="319" t="s">
        <v>9091</v>
      </c>
    </row>
    <row r="9323" spans="1:3" x14ac:dyDescent="0.25">
      <c r="A9323" s="319">
        <v>14459</v>
      </c>
      <c r="B9323" s="319" t="s">
        <v>11139</v>
      </c>
      <c r="C9323" s="319" t="s">
        <v>9920</v>
      </c>
    </row>
    <row r="9324" spans="1:3" x14ac:dyDescent="0.25">
      <c r="A9324" s="319">
        <v>14460</v>
      </c>
      <c r="B9324" s="319" t="s">
        <v>11140</v>
      </c>
      <c r="C9324" s="319" t="s">
        <v>9920</v>
      </c>
    </row>
    <row r="9325" spans="1:3" x14ac:dyDescent="0.25">
      <c r="A9325" s="319">
        <v>14461</v>
      </c>
      <c r="B9325" s="319" t="s">
        <v>8171</v>
      </c>
      <c r="C9325" s="319" t="s">
        <v>9092</v>
      </c>
    </row>
    <row r="9326" spans="1:3" x14ac:dyDescent="0.25">
      <c r="A9326" s="319">
        <v>14462</v>
      </c>
      <c r="B9326" s="319" t="s">
        <v>8172</v>
      </c>
      <c r="C9326" s="319" t="s">
        <v>9087</v>
      </c>
    </row>
    <row r="9327" spans="1:3" x14ac:dyDescent="0.25">
      <c r="A9327" s="319">
        <v>14463</v>
      </c>
      <c r="B9327" s="319" t="s">
        <v>8173</v>
      </c>
      <c r="C9327" s="319" t="s">
        <v>9092</v>
      </c>
    </row>
    <row r="9328" spans="1:3" x14ac:dyDescent="0.25">
      <c r="A9328" s="319">
        <v>14464</v>
      </c>
      <c r="B9328" s="319" t="s">
        <v>8174</v>
      </c>
      <c r="C9328" s="319" t="s">
        <v>9091</v>
      </c>
    </row>
    <row r="9329" spans="1:3" x14ac:dyDescent="0.25">
      <c r="A9329" s="319">
        <v>14466</v>
      </c>
      <c r="B9329" s="319" t="s">
        <v>8175</v>
      </c>
      <c r="C9329" s="319" t="s">
        <v>9090</v>
      </c>
    </row>
    <row r="9330" spans="1:3" x14ac:dyDescent="0.25">
      <c r="A9330" s="319">
        <v>14467</v>
      </c>
      <c r="B9330" s="319" t="s">
        <v>11141</v>
      </c>
      <c r="C9330" s="319" t="s">
        <v>9087</v>
      </c>
    </row>
    <row r="9331" spans="1:3" x14ac:dyDescent="0.25">
      <c r="A9331" s="319">
        <v>14468</v>
      </c>
      <c r="B9331" s="319" t="s">
        <v>11142</v>
      </c>
      <c r="C9331" s="319" t="s">
        <v>9920</v>
      </c>
    </row>
    <row r="9332" spans="1:3" x14ac:dyDescent="0.25">
      <c r="A9332" s="319">
        <v>14469</v>
      </c>
      <c r="B9332" s="319" t="s">
        <v>8176</v>
      </c>
      <c r="C9332" s="319" t="s">
        <v>9092</v>
      </c>
    </row>
    <row r="9333" spans="1:3" x14ac:dyDescent="0.25">
      <c r="A9333" s="319">
        <v>14470</v>
      </c>
      <c r="B9333" s="319" t="s">
        <v>8177</v>
      </c>
      <c r="C9333" s="319" t="s">
        <v>9091</v>
      </c>
    </row>
    <row r="9334" spans="1:3" x14ac:dyDescent="0.25">
      <c r="A9334" s="319">
        <v>14471</v>
      </c>
      <c r="B9334" s="319" t="s">
        <v>11143</v>
      </c>
      <c r="C9334" s="319" t="s">
        <v>9920</v>
      </c>
    </row>
    <row r="9335" spans="1:3" x14ac:dyDescent="0.25">
      <c r="A9335" s="319">
        <v>14472</v>
      </c>
      <c r="B9335" s="319" t="s">
        <v>8178</v>
      </c>
      <c r="C9335" s="319" t="s">
        <v>9092</v>
      </c>
    </row>
    <row r="9336" spans="1:3" x14ac:dyDescent="0.25">
      <c r="A9336" s="319">
        <v>14473</v>
      </c>
      <c r="B9336" s="319" t="s">
        <v>11144</v>
      </c>
      <c r="C9336" s="319" t="s">
        <v>9920</v>
      </c>
    </row>
    <row r="9337" spans="1:3" x14ac:dyDescent="0.25">
      <c r="A9337" s="319">
        <v>14474</v>
      </c>
      <c r="B9337" s="319" t="s">
        <v>8179</v>
      </c>
      <c r="C9337" s="319" t="s">
        <v>9084</v>
      </c>
    </row>
    <row r="9338" spans="1:3" x14ac:dyDescent="0.25">
      <c r="A9338" s="319">
        <v>14475</v>
      </c>
      <c r="B9338" s="319" t="s">
        <v>896</v>
      </c>
      <c r="C9338" s="319" t="s">
        <v>9093</v>
      </c>
    </row>
    <row r="9339" spans="1:3" x14ac:dyDescent="0.25">
      <c r="A9339" s="319">
        <v>14476</v>
      </c>
      <c r="B9339" s="319" t="s">
        <v>898</v>
      </c>
      <c r="C9339" s="319" t="s">
        <v>9093</v>
      </c>
    </row>
    <row r="9340" spans="1:3" x14ac:dyDescent="0.25">
      <c r="A9340" s="319">
        <v>14477</v>
      </c>
      <c r="B9340" s="319" t="s">
        <v>9896</v>
      </c>
      <c r="C9340" s="319" t="s">
        <v>9093</v>
      </c>
    </row>
    <row r="9341" spans="1:3" x14ac:dyDescent="0.25">
      <c r="A9341" s="319">
        <v>14478</v>
      </c>
      <c r="B9341" s="319" t="s">
        <v>901</v>
      </c>
      <c r="C9341" s="319" t="s">
        <v>9093</v>
      </c>
    </row>
    <row r="9342" spans="1:3" x14ac:dyDescent="0.25">
      <c r="A9342" s="319">
        <v>14479</v>
      </c>
      <c r="B9342" s="319" t="s">
        <v>903</v>
      </c>
      <c r="C9342" s="319" t="s">
        <v>9093</v>
      </c>
    </row>
    <row r="9343" spans="1:3" x14ac:dyDescent="0.25">
      <c r="A9343" s="319">
        <v>14481</v>
      </c>
      <c r="B9343" s="319" t="s">
        <v>8180</v>
      </c>
      <c r="C9343" s="319" t="s">
        <v>9087</v>
      </c>
    </row>
    <row r="9344" spans="1:3" x14ac:dyDescent="0.25">
      <c r="A9344" s="319">
        <v>14482</v>
      </c>
      <c r="B9344" s="319" t="s">
        <v>3654</v>
      </c>
      <c r="C9344" s="319" t="s">
        <v>9091</v>
      </c>
    </row>
    <row r="9345" spans="1:3" x14ac:dyDescent="0.25">
      <c r="A9345" s="319">
        <v>14483</v>
      </c>
      <c r="B9345" s="319" t="s">
        <v>8181</v>
      </c>
      <c r="C9345" s="319" t="s">
        <v>9092</v>
      </c>
    </row>
    <row r="9346" spans="1:3" x14ac:dyDescent="0.25">
      <c r="A9346" s="319">
        <v>14484</v>
      </c>
      <c r="B9346" s="319" t="s">
        <v>8182</v>
      </c>
      <c r="C9346" s="319" t="s">
        <v>9081</v>
      </c>
    </row>
    <row r="9347" spans="1:3" x14ac:dyDescent="0.25">
      <c r="A9347" s="319">
        <v>14485</v>
      </c>
      <c r="B9347" s="319" t="s">
        <v>8183</v>
      </c>
      <c r="C9347" s="319" t="s">
        <v>9092</v>
      </c>
    </row>
    <row r="9348" spans="1:3" x14ac:dyDescent="0.25">
      <c r="A9348" s="319">
        <v>14486</v>
      </c>
      <c r="B9348" s="319" t="s">
        <v>5237</v>
      </c>
      <c r="C9348" s="319" t="s">
        <v>9087</v>
      </c>
    </row>
    <row r="9349" spans="1:3" x14ac:dyDescent="0.25">
      <c r="A9349" s="319">
        <v>14487</v>
      </c>
      <c r="B9349" s="319" t="s">
        <v>907</v>
      </c>
      <c r="C9349" s="319" t="s">
        <v>9093</v>
      </c>
    </row>
    <row r="9350" spans="1:3" x14ac:dyDescent="0.25">
      <c r="A9350" s="319">
        <v>14488</v>
      </c>
      <c r="B9350" s="319" t="s">
        <v>8184</v>
      </c>
      <c r="C9350" s="319" t="s">
        <v>9092</v>
      </c>
    </row>
    <row r="9351" spans="1:3" x14ac:dyDescent="0.25">
      <c r="A9351" s="319">
        <v>14489</v>
      </c>
      <c r="B9351" s="319" t="s">
        <v>5952</v>
      </c>
      <c r="C9351" s="319" t="s">
        <v>9920</v>
      </c>
    </row>
    <row r="9352" spans="1:3" x14ac:dyDescent="0.25">
      <c r="A9352" s="319">
        <v>14490</v>
      </c>
      <c r="B9352" s="319" t="s">
        <v>6969</v>
      </c>
      <c r="C9352" s="319" t="s">
        <v>9103</v>
      </c>
    </row>
    <row r="9353" spans="1:3" x14ac:dyDescent="0.25">
      <c r="A9353" s="319">
        <v>14491</v>
      </c>
      <c r="B9353" s="319" t="s">
        <v>6382</v>
      </c>
      <c r="C9353" s="319" t="s">
        <v>9081</v>
      </c>
    </row>
    <row r="9354" spans="1:3" x14ac:dyDescent="0.25">
      <c r="A9354" s="319">
        <v>14492</v>
      </c>
      <c r="B9354" s="319" t="s">
        <v>8185</v>
      </c>
      <c r="C9354" s="319" t="s">
        <v>9091</v>
      </c>
    </row>
    <row r="9355" spans="1:3" x14ac:dyDescent="0.25">
      <c r="A9355" s="319">
        <v>14493</v>
      </c>
      <c r="B9355" s="319" t="s">
        <v>8186</v>
      </c>
      <c r="C9355" s="319" t="s">
        <v>9084</v>
      </c>
    </row>
    <row r="9356" spans="1:3" x14ac:dyDescent="0.25">
      <c r="A9356" s="319">
        <v>14494</v>
      </c>
      <c r="B9356" s="319" t="s">
        <v>8187</v>
      </c>
      <c r="C9356" s="319" t="s">
        <v>9092</v>
      </c>
    </row>
    <row r="9357" spans="1:3" x14ac:dyDescent="0.25">
      <c r="A9357" s="319">
        <v>14495</v>
      </c>
      <c r="B9357" s="319" t="s">
        <v>3420</v>
      </c>
      <c r="C9357" s="319" t="s">
        <v>9920</v>
      </c>
    </row>
    <row r="9358" spans="1:3" x14ac:dyDescent="0.25">
      <c r="A9358" s="319">
        <v>14496</v>
      </c>
      <c r="B9358" s="319" t="s">
        <v>11145</v>
      </c>
      <c r="C9358" s="319" t="s">
        <v>9091</v>
      </c>
    </row>
    <row r="9359" spans="1:3" x14ac:dyDescent="0.25">
      <c r="A9359" s="319">
        <v>14497</v>
      </c>
      <c r="B9359" s="319" t="s">
        <v>8188</v>
      </c>
      <c r="C9359" s="319" t="s">
        <v>9110</v>
      </c>
    </row>
    <row r="9360" spans="1:3" x14ac:dyDescent="0.25">
      <c r="A9360" s="319">
        <v>14498</v>
      </c>
      <c r="B9360" s="319" t="s">
        <v>8189</v>
      </c>
      <c r="C9360" s="319" t="s">
        <v>9110</v>
      </c>
    </row>
    <row r="9361" spans="1:3" x14ac:dyDescent="0.25">
      <c r="A9361" s="319">
        <v>14499</v>
      </c>
      <c r="B9361" s="319" t="s">
        <v>8190</v>
      </c>
      <c r="C9361" s="319" t="s">
        <v>9092</v>
      </c>
    </row>
    <row r="9362" spans="1:3" x14ac:dyDescent="0.25">
      <c r="A9362" s="319">
        <v>14500</v>
      </c>
      <c r="B9362" s="319" t="s">
        <v>4259</v>
      </c>
      <c r="C9362" s="319" t="s">
        <v>9081</v>
      </c>
    </row>
    <row r="9363" spans="1:3" x14ac:dyDescent="0.25">
      <c r="A9363" s="319">
        <v>14501</v>
      </c>
      <c r="B9363" s="319" t="s">
        <v>901</v>
      </c>
      <c r="C9363" s="319" t="s">
        <v>9081</v>
      </c>
    </row>
    <row r="9364" spans="1:3" x14ac:dyDescent="0.25">
      <c r="A9364" s="319">
        <v>14502</v>
      </c>
      <c r="B9364" s="319" t="s">
        <v>4455</v>
      </c>
      <c r="C9364" s="319" t="s">
        <v>9081</v>
      </c>
    </row>
    <row r="9365" spans="1:3" x14ac:dyDescent="0.25">
      <c r="A9365" s="319">
        <v>14503</v>
      </c>
      <c r="B9365" s="319" t="s">
        <v>8191</v>
      </c>
      <c r="C9365" s="319" t="s">
        <v>9092</v>
      </c>
    </row>
    <row r="9366" spans="1:3" x14ac:dyDescent="0.25">
      <c r="A9366" s="319">
        <v>14504</v>
      </c>
      <c r="B9366" s="319" t="s">
        <v>8192</v>
      </c>
      <c r="C9366" s="319" t="s">
        <v>9092</v>
      </c>
    </row>
    <row r="9367" spans="1:3" x14ac:dyDescent="0.25">
      <c r="A9367" s="319">
        <v>14505</v>
      </c>
      <c r="B9367" s="319" t="s">
        <v>2305</v>
      </c>
      <c r="C9367" s="319" t="s">
        <v>9082</v>
      </c>
    </row>
    <row r="9368" spans="1:3" x14ac:dyDescent="0.25">
      <c r="A9368" s="319">
        <v>14506</v>
      </c>
      <c r="B9368" s="319" t="s">
        <v>11146</v>
      </c>
      <c r="C9368" s="319" t="s">
        <v>9920</v>
      </c>
    </row>
    <row r="9369" spans="1:3" x14ac:dyDescent="0.25">
      <c r="A9369" s="319">
        <v>14507</v>
      </c>
      <c r="B9369" s="319" t="s">
        <v>8193</v>
      </c>
      <c r="C9369" s="319" t="s">
        <v>9087</v>
      </c>
    </row>
    <row r="9370" spans="1:3" x14ac:dyDescent="0.25">
      <c r="A9370" s="319">
        <v>14508</v>
      </c>
      <c r="B9370" s="319" t="s">
        <v>8194</v>
      </c>
      <c r="C9370" s="319" t="s">
        <v>9087</v>
      </c>
    </row>
    <row r="9371" spans="1:3" x14ac:dyDescent="0.25">
      <c r="A9371" s="319">
        <v>14510</v>
      </c>
      <c r="B9371" s="319" t="s">
        <v>11147</v>
      </c>
      <c r="C9371" s="319" t="s">
        <v>9920</v>
      </c>
    </row>
    <row r="9372" spans="1:3" x14ac:dyDescent="0.25">
      <c r="A9372" s="319">
        <v>14511</v>
      </c>
      <c r="B9372" s="319" t="s">
        <v>103</v>
      </c>
      <c r="C9372" s="319" t="s">
        <v>9090</v>
      </c>
    </row>
    <row r="9373" spans="1:3" x14ac:dyDescent="0.25">
      <c r="A9373" s="319">
        <v>14512</v>
      </c>
      <c r="B9373" s="319" t="s">
        <v>8195</v>
      </c>
      <c r="C9373" s="319" t="s">
        <v>9092</v>
      </c>
    </row>
    <row r="9374" spans="1:3" x14ac:dyDescent="0.25">
      <c r="A9374" s="319">
        <v>14513</v>
      </c>
      <c r="B9374" s="319" t="s">
        <v>8196</v>
      </c>
      <c r="C9374" s="319" t="s">
        <v>9092</v>
      </c>
    </row>
    <row r="9375" spans="1:3" x14ac:dyDescent="0.25">
      <c r="A9375" s="319">
        <v>14514</v>
      </c>
      <c r="B9375" s="319" t="s">
        <v>8197</v>
      </c>
      <c r="C9375" s="319" t="s">
        <v>9092</v>
      </c>
    </row>
    <row r="9376" spans="1:3" x14ac:dyDescent="0.25">
      <c r="A9376" s="319">
        <v>14515</v>
      </c>
      <c r="B9376" s="319" t="s">
        <v>7451</v>
      </c>
      <c r="C9376" s="319" t="s">
        <v>9092</v>
      </c>
    </row>
    <row r="9377" spans="1:3" x14ac:dyDescent="0.25">
      <c r="A9377" s="319">
        <v>14516</v>
      </c>
      <c r="B9377" s="319" t="s">
        <v>8198</v>
      </c>
      <c r="C9377" s="319" t="s">
        <v>9092</v>
      </c>
    </row>
    <row r="9378" spans="1:3" x14ac:dyDescent="0.25">
      <c r="A9378" s="319">
        <v>14517</v>
      </c>
      <c r="B9378" s="319" t="s">
        <v>2316</v>
      </c>
      <c r="C9378" s="319" t="s">
        <v>9082</v>
      </c>
    </row>
    <row r="9379" spans="1:3" x14ac:dyDescent="0.25">
      <c r="A9379" s="319">
        <v>14518</v>
      </c>
      <c r="B9379" s="319" t="s">
        <v>8199</v>
      </c>
      <c r="C9379" s="319" t="s">
        <v>9092</v>
      </c>
    </row>
    <row r="9380" spans="1:3" x14ac:dyDescent="0.25">
      <c r="A9380" s="319">
        <v>14519</v>
      </c>
      <c r="B9380" s="319" t="s">
        <v>8200</v>
      </c>
      <c r="C9380" s="319" t="s">
        <v>9081</v>
      </c>
    </row>
    <row r="9381" spans="1:3" x14ac:dyDescent="0.25">
      <c r="A9381" s="319">
        <v>14520</v>
      </c>
      <c r="B9381" s="319" t="s">
        <v>8201</v>
      </c>
      <c r="C9381" s="319" t="s">
        <v>9090</v>
      </c>
    </row>
    <row r="9382" spans="1:3" x14ac:dyDescent="0.25">
      <c r="A9382" s="319">
        <v>14521</v>
      </c>
      <c r="B9382" s="319" t="s">
        <v>8202</v>
      </c>
      <c r="C9382" s="319" t="s">
        <v>9087</v>
      </c>
    </row>
    <row r="9383" spans="1:3" x14ac:dyDescent="0.25">
      <c r="A9383" s="319">
        <v>14522</v>
      </c>
      <c r="B9383" s="319" t="s">
        <v>8203</v>
      </c>
      <c r="C9383" s="319" t="s">
        <v>9092</v>
      </c>
    </row>
    <row r="9384" spans="1:3" x14ac:dyDescent="0.25">
      <c r="A9384" s="319">
        <v>14523</v>
      </c>
      <c r="B9384" s="319" t="s">
        <v>8204</v>
      </c>
      <c r="C9384" s="319" t="s">
        <v>9087</v>
      </c>
    </row>
    <row r="9385" spans="1:3" x14ac:dyDescent="0.25">
      <c r="A9385" s="319">
        <v>14524</v>
      </c>
      <c r="B9385" s="319" t="s">
        <v>2309</v>
      </c>
      <c r="C9385" s="319" t="s">
        <v>9082</v>
      </c>
    </row>
    <row r="9386" spans="1:3" x14ac:dyDescent="0.25">
      <c r="A9386" s="319">
        <v>14525</v>
      </c>
      <c r="B9386" s="319" t="s">
        <v>8205</v>
      </c>
      <c r="C9386" s="319" t="s">
        <v>9092</v>
      </c>
    </row>
    <row r="9387" spans="1:3" x14ac:dyDescent="0.25">
      <c r="A9387" s="319">
        <v>14526</v>
      </c>
      <c r="B9387" s="319" t="s">
        <v>8206</v>
      </c>
      <c r="C9387" s="319" t="s">
        <v>9087</v>
      </c>
    </row>
    <row r="9388" spans="1:3" x14ac:dyDescent="0.25">
      <c r="A9388" s="319">
        <v>14527</v>
      </c>
      <c r="B9388" s="319" t="s">
        <v>11148</v>
      </c>
      <c r="C9388" s="319" t="s">
        <v>9920</v>
      </c>
    </row>
    <row r="9389" spans="1:3" x14ac:dyDescent="0.25">
      <c r="A9389" s="319">
        <v>14528</v>
      </c>
      <c r="B9389" s="319" t="s">
        <v>8207</v>
      </c>
      <c r="C9389" s="319" t="s">
        <v>9081</v>
      </c>
    </row>
    <row r="9390" spans="1:3" x14ac:dyDescent="0.25">
      <c r="A9390" s="319">
        <v>14530</v>
      </c>
      <c r="B9390" s="319" t="s">
        <v>8208</v>
      </c>
      <c r="C9390" s="319" t="s">
        <v>9090</v>
      </c>
    </row>
    <row r="9391" spans="1:3" x14ac:dyDescent="0.25">
      <c r="A9391" s="319">
        <v>14532</v>
      </c>
      <c r="B9391" s="319" t="s">
        <v>5281</v>
      </c>
      <c r="C9391" s="319" t="s">
        <v>9081</v>
      </c>
    </row>
    <row r="9392" spans="1:3" x14ac:dyDescent="0.25">
      <c r="A9392" s="319">
        <v>14533</v>
      </c>
      <c r="B9392" s="319" t="s">
        <v>5132</v>
      </c>
      <c r="C9392" s="319" t="s">
        <v>9091</v>
      </c>
    </row>
    <row r="9393" spans="1:3" x14ac:dyDescent="0.25">
      <c r="A9393" s="319">
        <v>14534</v>
      </c>
      <c r="B9393" s="319" t="s">
        <v>2306</v>
      </c>
      <c r="C9393" s="319" t="s">
        <v>9082</v>
      </c>
    </row>
    <row r="9394" spans="1:3" x14ac:dyDescent="0.25">
      <c r="A9394" s="319">
        <v>14535</v>
      </c>
      <c r="B9394" s="319" t="s">
        <v>5978</v>
      </c>
      <c r="C9394" s="319" t="s">
        <v>9081</v>
      </c>
    </row>
    <row r="9395" spans="1:3" x14ac:dyDescent="0.25">
      <c r="A9395" s="319">
        <v>14536</v>
      </c>
      <c r="B9395" s="319" t="s">
        <v>8209</v>
      </c>
      <c r="C9395" s="319" t="s">
        <v>9081</v>
      </c>
    </row>
    <row r="9396" spans="1:3" x14ac:dyDescent="0.25">
      <c r="A9396" s="319">
        <v>14537</v>
      </c>
      <c r="B9396" s="319" t="s">
        <v>8210</v>
      </c>
      <c r="C9396" s="319" t="s">
        <v>9091</v>
      </c>
    </row>
    <row r="9397" spans="1:3" x14ac:dyDescent="0.25">
      <c r="A9397" s="319">
        <v>14538</v>
      </c>
      <c r="B9397" s="319" t="s">
        <v>11149</v>
      </c>
      <c r="C9397" s="319" t="s">
        <v>9920</v>
      </c>
    </row>
    <row r="9398" spans="1:3" x14ac:dyDescent="0.25">
      <c r="A9398" s="319">
        <v>14539</v>
      </c>
      <c r="B9398" s="319" t="s">
        <v>8211</v>
      </c>
      <c r="C9398" s="319" t="s">
        <v>9092</v>
      </c>
    </row>
    <row r="9399" spans="1:3" x14ac:dyDescent="0.25">
      <c r="A9399" s="319">
        <v>14540</v>
      </c>
      <c r="B9399" s="319" t="s">
        <v>8212</v>
      </c>
      <c r="C9399" s="319" t="s">
        <v>9092</v>
      </c>
    </row>
    <row r="9400" spans="1:3" x14ac:dyDescent="0.25">
      <c r="A9400" s="319">
        <v>14541</v>
      </c>
      <c r="B9400" s="319" t="s">
        <v>8213</v>
      </c>
      <c r="C9400" s="319" t="s">
        <v>9091</v>
      </c>
    </row>
    <row r="9401" spans="1:3" x14ac:dyDescent="0.25">
      <c r="A9401" s="319">
        <v>14542</v>
      </c>
      <c r="B9401" s="319" t="s">
        <v>8214</v>
      </c>
      <c r="C9401" s="319" t="s">
        <v>9091</v>
      </c>
    </row>
    <row r="9402" spans="1:3" x14ac:dyDescent="0.25">
      <c r="A9402" s="319">
        <v>14543</v>
      </c>
      <c r="B9402" s="319" t="s">
        <v>11150</v>
      </c>
      <c r="C9402" s="319" t="s">
        <v>9920</v>
      </c>
    </row>
    <row r="9403" spans="1:3" x14ac:dyDescent="0.25">
      <c r="A9403" s="319">
        <v>14544</v>
      </c>
      <c r="B9403" s="319" t="s">
        <v>11151</v>
      </c>
      <c r="C9403" s="319" t="s">
        <v>9920</v>
      </c>
    </row>
    <row r="9404" spans="1:3" x14ac:dyDescent="0.25">
      <c r="A9404" s="319">
        <v>14545</v>
      </c>
      <c r="B9404" s="319" t="s">
        <v>11152</v>
      </c>
      <c r="C9404" s="319" t="s">
        <v>9920</v>
      </c>
    </row>
    <row r="9405" spans="1:3" x14ac:dyDescent="0.25">
      <c r="A9405" s="319">
        <v>14546</v>
      </c>
      <c r="B9405" s="319" t="s">
        <v>8215</v>
      </c>
      <c r="C9405" s="319" t="s">
        <v>9092</v>
      </c>
    </row>
    <row r="9406" spans="1:3" x14ac:dyDescent="0.25">
      <c r="A9406" s="319">
        <v>14547</v>
      </c>
      <c r="B9406" s="319" t="s">
        <v>8216</v>
      </c>
      <c r="C9406" s="319" t="s">
        <v>9090</v>
      </c>
    </row>
    <row r="9407" spans="1:3" x14ac:dyDescent="0.25">
      <c r="A9407" s="319">
        <v>14548</v>
      </c>
      <c r="B9407" s="319" t="s">
        <v>8217</v>
      </c>
      <c r="C9407" s="319" t="s">
        <v>9084</v>
      </c>
    </row>
    <row r="9408" spans="1:3" x14ac:dyDescent="0.25">
      <c r="A9408" s="319">
        <v>14549</v>
      </c>
      <c r="B9408" s="319" t="s">
        <v>7271</v>
      </c>
      <c r="C9408" s="319" t="s">
        <v>9920</v>
      </c>
    </row>
    <row r="9409" spans="1:3" x14ac:dyDescent="0.25">
      <c r="A9409" s="319">
        <v>14550</v>
      </c>
      <c r="B9409" s="319" t="s">
        <v>8218</v>
      </c>
      <c r="C9409" s="319" t="s">
        <v>9081</v>
      </c>
    </row>
    <row r="9410" spans="1:3" x14ac:dyDescent="0.25">
      <c r="A9410" s="319">
        <v>14551</v>
      </c>
      <c r="B9410" s="319" t="s">
        <v>8219</v>
      </c>
      <c r="C9410" s="319" t="s">
        <v>9110</v>
      </c>
    </row>
    <row r="9411" spans="1:3" x14ac:dyDescent="0.25">
      <c r="A9411" s="319">
        <v>14552</v>
      </c>
      <c r="B9411" s="319" t="s">
        <v>8069</v>
      </c>
      <c r="C9411" s="319" t="s">
        <v>9920</v>
      </c>
    </row>
    <row r="9412" spans="1:3" x14ac:dyDescent="0.25">
      <c r="A9412" s="319">
        <v>14553</v>
      </c>
      <c r="B9412" s="319" t="s">
        <v>8220</v>
      </c>
      <c r="C9412" s="319" t="s">
        <v>9090</v>
      </c>
    </row>
    <row r="9413" spans="1:3" x14ac:dyDescent="0.25">
      <c r="A9413" s="319">
        <v>14554</v>
      </c>
      <c r="B9413" s="319" t="s">
        <v>8221</v>
      </c>
      <c r="C9413" s="319" t="s">
        <v>9087</v>
      </c>
    </row>
    <row r="9414" spans="1:3" x14ac:dyDescent="0.25">
      <c r="A9414" s="319">
        <v>14555</v>
      </c>
      <c r="B9414" s="319" t="s">
        <v>11153</v>
      </c>
      <c r="C9414" s="319" t="s">
        <v>9920</v>
      </c>
    </row>
    <row r="9415" spans="1:3" x14ac:dyDescent="0.25">
      <c r="A9415" s="319">
        <v>14556</v>
      </c>
      <c r="B9415" s="319" t="s">
        <v>4074</v>
      </c>
      <c r="C9415" s="319" t="s">
        <v>9092</v>
      </c>
    </row>
    <row r="9416" spans="1:3" x14ac:dyDescent="0.25">
      <c r="A9416" s="319">
        <v>14557</v>
      </c>
      <c r="B9416" s="319" t="s">
        <v>5806</v>
      </c>
      <c r="C9416" s="319" t="s">
        <v>9092</v>
      </c>
    </row>
    <row r="9417" spans="1:3" x14ac:dyDescent="0.25">
      <c r="A9417" s="319">
        <v>14558</v>
      </c>
      <c r="B9417" s="319" t="s">
        <v>8222</v>
      </c>
      <c r="C9417" s="319" t="s">
        <v>9090</v>
      </c>
    </row>
    <row r="9418" spans="1:3" x14ac:dyDescent="0.25">
      <c r="A9418" s="319">
        <v>14559</v>
      </c>
      <c r="B9418" s="319" t="s">
        <v>7677</v>
      </c>
      <c r="C9418" s="319" t="s">
        <v>9090</v>
      </c>
    </row>
    <row r="9419" spans="1:3" x14ac:dyDescent="0.25">
      <c r="A9419" s="319">
        <v>14560</v>
      </c>
      <c r="B9419" s="319" t="s">
        <v>11154</v>
      </c>
      <c r="C9419" s="319" t="s">
        <v>9920</v>
      </c>
    </row>
    <row r="9420" spans="1:3" x14ac:dyDescent="0.25">
      <c r="A9420" s="319">
        <v>14561</v>
      </c>
      <c r="B9420" s="319" t="s">
        <v>8223</v>
      </c>
      <c r="C9420" s="319" t="s">
        <v>9092</v>
      </c>
    </row>
    <row r="9421" spans="1:3" x14ac:dyDescent="0.25">
      <c r="A9421" s="319">
        <v>14562</v>
      </c>
      <c r="B9421" s="319" t="s">
        <v>8224</v>
      </c>
      <c r="C9421" s="319" t="s">
        <v>9087</v>
      </c>
    </row>
    <row r="9422" spans="1:3" x14ac:dyDescent="0.25">
      <c r="A9422" s="319">
        <v>14563</v>
      </c>
      <c r="B9422" s="319" t="s">
        <v>8225</v>
      </c>
      <c r="C9422" s="319" t="s">
        <v>9091</v>
      </c>
    </row>
    <row r="9423" spans="1:3" x14ac:dyDescent="0.25">
      <c r="A9423" s="319">
        <v>14564</v>
      </c>
      <c r="B9423" s="319" t="s">
        <v>8226</v>
      </c>
      <c r="C9423" s="319" t="s">
        <v>9092</v>
      </c>
    </row>
    <row r="9424" spans="1:3" x14ac:dyDescent="0.25">
      <c r="A9424" s="319">
        <v>14565</v>
      </c>
      <c r="B9424" s="319" t="s">
        <v>8227</v>
      </c>
      <c r="C9424" s="319" t="s">
        <v>9092</v>
      </c>
    </row>
    <row r="9425" spans="1:3" x14ac:dyDescent="0.25">
      <c r="A9425" s="319">
        <v>14566</v>
      </c>
      <c r="B9425" s="319" t="s">
        <v>8228</v>
      </c>
      <c r="C9425" s="319" t="s">
        <v>8228</v>
      </c>
    </row>
    <row r="9426" spans="1:3" x14ac:dyDescent="0.25">
      <c r="A9426" s="319">
        <v>14567</v>
      </c>
      <c r="B9426" s="319" t="s">
        <v>8123</v>
      </c>
      <c r="C9426" s="319" t="s">
        <v>9092</v>
      </c>
    </row>
    <row r="9427" spans="1:3" x14ac:dyDescent="0.25">
      <c r="A9427" s="319">
        <v>14568</v>
      </c>
      <c r="B9427" s="319" t="s">
        <v>7454</v>
      </c>
      <c r="C9427" s="319" t="s">
        <v>9091</v>
      </c>
    </row>
    <row r="9428" spans="1:3" x14ac:dyDescent="0.25">
      <c r="A9428" s="319">
        <v>14569</v>
      </c>
      <c r="B9428" s="319" t="s">
        <v>7918</v>
      </c>
      <c r="C9428" s="319" t="s">
        <v>9091</v>
      </c>
    </row>
    <row r="9429" spans="1:3" x14ac:dyDescent="0.25">
      <c r="A9429" s="319">
        <v>14570</v>
      </c>
      <c r="B9429" s="319" t="s">
        <v>11155</v>
      </c>
      <c r="C9429" s="319" t="s">
        <v>9920</v>
      </c>
    </row>
    <row r="9430" spans="1:3" x14ac:dyDescent="0.25">
      <c r="A9430" s="319">
        <v>14571</v>
      </c>
      <c r="B9430" s="319" t="s">
        <v>7628</v>
      </c>
      <c r="C9430" s="319" t="s">
        <v>9090</v>
      </c>
    </row>
    <row r="9431" spans="1:3" x14ac:dyDescent="0.25">
      <c r="A9431" s="319">
        <v>14572</v>
      </c>
      <c r="B9431" s="319" t="s">
        <v>2384</v>
      </c>
      <c r="C9431" s="319" t="s">
        <v>9090</v>
      </c>
    </row>
    <row r="9432" spans="1:3" x14ac:dyDescent="0.25">
      <c r="A9432" s="319">
        <v>14573</v>
      </c>
      <c r="B9432" s="319" t="s">
        <v>8229</v>
      </c>
      <c r="C9432" s="319" t="s">
        <v>9090</v>
      </c>
    </row>
    <row r="9433" spans="1:3" x14ac:dyDescent="0.25">
      <c r="A9433" s="319">
        <v>14574</v>
      </c>
      <c r="B9433" s="319" t="s">
        <v>3726</v>
      </c>
      <c r="C9433" s="319" t="s">
        <v>9920</v>
      </c>
    </row>
    <row r="9434" spans="1:3" x14ac:dyDescent="0.25">
      <c r="A9434" s="319">
        <v>14575</v>
      </c>
      <c r="B9434" s="319" t="s">
        <v>8230</v>
      </c>
      <c r="C9434" s="319" t="s">
        <v>9091</v>
      </c>
    </row>
    <row r="9435" spans="1:3" x14ac:dyDescent="0.25">
      <c r="A9435" s="319">
        <v>14576</v>
      </c>
      <c r="B9435" s="319" t="s">
        <v>11156</v>
      </c>
      <c r="C9435" s="319" t="s">
        <v>9920</v>
      </c>
    </row>
    <row r="9436" spans="1:3" x14ac:dyDescent="0.25">
      <c r="A9436" s="319">
        <v>14577</v>
      </c>
      <c r="B9436" s="319" t="s">
        <v>5766</v>
      </c>
      <c r="C9436" s="319" t="s">
        <v>9920</v>
      </c>
    </row>
    <row r="9437" spans="1:3" x14ac:dyDescent="0.25">
      <c r="A9437" s="319">
        <v>14578</v>
      </c>
      <c r="B9437" s="319" t="s">
        <v>11157</v>
      </c>
      <c r="C9437" s="319" t="s">
        <v>9920</v>
      </c>
    </row>
    <row r="9438" spans="1:3" x14ac:dyDescent="0.25">
      <c r="A9438" s="319">
        <v>14579</v>
      </c>
      <c r="B9438" s="319" t="s">
        <v>8231</v>
      </c>
      <c r="C9438" s="319" t="s">
        <v>9087</v>
      </c>
    </row>
    <row r="9439" spans="1:3" x14ac:dyDescent="0.25">
      <c r="A9439" s="319">
        <v>14580</v>
      </c>
      <c r="B9439" s="319" t="s">
        <v>8232</v>
      </c>
      <c r="C9439" s="319" t="s">
        <v>9090</v>
      </c>
    </row>
    <row r="9440" spans="1:3" x14ac:dyDescent="0.25">
      <c r="A9440" s="319">
        <v>14581</v>
      </c>
      <c r="B9440" s="319" t="s">
        <v>6253</v>
      </c>
      <c r="C9440" s="319" t="s">
        <v>9920</v>
      </c>
    </row>
    <row r="9441" spans="1:3" x14ac:dyDescent="0.25">
      <c r="A9441" s="319">
        <v>14582</v>
      </c>
      <c r="B9441" s="319" t="s">
        <v>11158</v>
      </c>
      <c r="C9441" s="319" t="s">
        <v>9920</v>
      </c>
    </row>
    <row r="9442" spans="1:3" x14ac:dyDescent="0.25">
      <c r="A9442" s="319">
        <v>14583</v>
      </c>
      <c r="B9442" s="319" t="s">
        <v>5341</v>
      </c>
      <c r="C9442" s="319" t="s">
        <v>9920</v>
      </c>
    </row>
    <row r="9443" spans="1:3" x14ac:dyDescent="0.25">
      <c r="A9443" s="319">
        <v>14584</v>
      </c>
      <c r="B9443" s="319" t="s">
        <v>11159</v>
      </c>
      <c r="C9443" s="319" t="s">
        <v>9920</v>
      </c>
    </row>
    <row r="9444" spans="1:3" x14ac:dyDescent="0.25">
      <c r="A9444" s="319">
        <v>14585</v>
      </c>
      <c r="B9444" s="319" t="s">
        <v>2352</v>
      </c>
      <c r="C9444" s="319" t="s">
        <v>9084</v>
      </c>
    </row>
    <row r="9445" spans="1:3" x14ac:dyDescent="0.25">
      <c r="A9445" s="319">
        <v>14586</v>
      </c>
      <c r="B9445" s="319" t="s">
        <v>6223</v>
      </c>
      <c r="C9445" s="319" t="s">
        <v>9081</v>
      </c>
    </row>
    <row r="9446" spans="1:3" x14ac:dyDescent="0.25">
      <c r="A9446" s="319">
        <v>14587</v>
      </c>
      <c r="B9446" s="319" t="s">
        <v>9419</v>
      </c>
      <c r="C9446" s="319" t="s">
        <v>9091</v>
      </c>
    </row>
    <row r="9447" spans="1:3" x14ac:dyDescent="0.25">
      <c r="A9447" s="319">
        <v>14588</v>
      </c>
      <c r="B9447" s="319" t="s">
        <v>8233</v>
      </c>
      <c r="C9447" s="319" t="s">
        <v>9092</v>
      </c>
    </row>
    <row r="9448" spans="1:3" x14ac:dyDescent="0.25">
      <c r="A9448" s="319">
        <v>14589</v>
      </c>
      <c r="B9448" s="319" t="s">
        <v>8234</v>
      </c>
      <c r="C9448" s="319" t="s">
        <v>9092</v>
      </c>
    </row>
    <row r="9449" spans="1:3" x14ac:dyDescent="0.25">
      <c r="A9449" s="319">
        <v>14590</v>
      </c>
      <c r="B9449" s="319" t="s">
        <v>8235</v>
      </c>
      <c r="C9449" s="319" t="s">
        <v>9092</v>
      </c>
    </row>
    <row r="9450" spans="1:3" x14ac:dyDescent="0.25">
      <c r="A9450" s="319">
        <v>14591</v>
      </c>
      <c r="B9450" s="319" t="s">
        <v>8236</v>
      </c>
      <c r="C9450" s="319" t="s">
        <v>9092</v>
      </c>
    </row>
    <row r="9451" spans="1:3" x14ac:dyDescent="0.25">
      <c r="A9451" s="319">
        <v>14592</v>
      </c>
      <c r="B9451" s="319" t="s">
        <v>8237</v>
      </c>
      <c r="C9451" s="319" t="s">
        <v>9092</v>
      </c>
    </row>
    <row r="9452" spans="1:3" x14ac:dyDescent="0.25">
      <c r="A9452" s="319">
        <v>14593</v>
      </c>
      <c r="B9452" s="319" t="s">
        <v>8238</v>
      </c>
      <c r="C9452" s="319" t="s">
        <v>9084</v>
      </c>
    </row>
    <row r="9453" spans="1:3" x14ac:dyDescent="0.25">
      <c r="A9453" s="319">
        <v>14594</v>
      </c>
      <c r="B9453" s="319" t="s">
        <v>8239</v>
      </c>
      <c r="C9453" s="319" t="s">
        <v>9091</v>
      </c>
    </row>
    <row r="9454" spans="1:3" x14ac:dyDescent="0.25">
      <c r="A9454" s="319">
        <v>14595</v>
      </c>
      <c r="B9454" s="319" t="s">
        <v>4182</v>
      </c>
      <c r="C9454" s="319" t="s">
        <v>9920</v>
      </c>
    </row>
    <row r="9455" spans="1:3" x14ac:dyDescent="0.25">
      <c r="A9455" s="319">
        <v>14596</v>
      </c>
      <c r="B9455" s="319" t="s">
        <v>8240</v>
      </c>
      <c r="C9455" s="319" t="s">
        <v>9081</v>
      </c>
    </row>
    <row r="9456" spans="1:3" x14ac:dyDescent="0.25">
      <c r="A9456" s="319">
        <v>14597</v>
      </c>
      <c r="B9456" s="319" t="s">
        <v>5854</v>
      </c>
      <c r="C9456" s="319" t="s">
        <v>9092</v>
      </c>
    </row>
    <row r="9457" spans="1:3" x14ac:dyDescent="0.25">
      <c r="A9457" s="319">
        <v>14598</v>
      </c>
      <c r="B9457" s="319" t="s">
        <v>8241</v>
      </c>
      <c r="C9457" s="319" t="s">
        <v>9091</v>
      </c>
    </row>
    <row r="9458" spans="1:3" x14ac:dyDescent="0.25">
      <c r="A9458" s="319">
        <v>14599</v>
      </c>
      <c r="B9458" s="319" t="s">
        <v>8242</v>
      </c>
      <c r="C9458" s="319" t="s">
        <v>9092</v>
      </c>
    </row>
    <row r="9459" spans="1:3" x14ac:dyDescent="0.25">
      <c r="A9459" s="319">
        <v>14600</v>
      </c>
      <c r="B9459" s="319" t="s">
        <v>4186</v>
      </c>
      <c r="C9459" s="319" t="s">
        <v>9107</v>
      </c>
    </row>
    <row r="9460" spans="1:3" x14ac:dyDescent="0.25">
      <c r="A9460" s="319">
        <v>14601</v>
      </c>
      <c r="B9460" s="319" t="s">
        <v>8243</v>
      </c>
      <c r="C9460" s="319" t="s">
        <v>9087</v>
      </c>
    </row>
    <row r="9461" spans="1:3" x14ac:dyDescent="0.25">
      <c r="A9461" s="319">
        <v>14602</v>
      </c>
      <c r="B9461" s="319" t="s">
        <v>11160</v>
      </c>
      <c r="C9461" s="319" t="s">
        <v>9920</v>
      </c>
    </row>
    <row r="9462" spans="1:3" x14ac:dyDescent="0.25">
      <c r="A9462" s="319">
        <v>14603</v>
      </c>
      <c r="B9462" s="319" t="s">
        <v>8018</v>
      </c>
      <c r="C9462" s="319" t="s">
        <v>9920</v>
      </c>
    </row>
    <row r="9463" spans="1:3" x14ac:dyDescent="0.25">
      <c r="A9463" s="319">
        <v>14604</v>
      </c>
      <c r="B9463" s="319" t="s">
        <v>5053</v>
      </c>
      <c r="C9463" s="319" t="s">
        <v>9092</v>
      </c>
    </row>
    <row r="9464" spans="1:3" x14ac:dyDescent="0.25">
      <c r="A9464" s="319">
        <v>14605</v>
      </c>
      <c r="B9464" s="319" t="s">
        <v>8244</v>
      </c>
      <c r="C9464" s="319" t="s">
        <v>9091</v>
      </c>
    </row>
    <row r="9465" spans="1:3" x14ac:dyDescent="0.25">
      <c r="A9465" s="319">
        <v>14606</v>
      </c>
      <c r="B9465" s="319" t="s">
        <v>3496</v>
      </c>
      <c r="C9465" s="319" t="s">
        <v>9092</v>
      </c>
    </row>
    <row r="9466" spans="1:3" x14ac:dyDescent="0.25">
      <c r="A9466" s="319">
        <v>14607</v>
      </c>
      <c r="B9466" s="319" t="s">
        <v>8245</v>
      </c>
      <c r="C9466" s="319" t="s">
        <v>9091</v>
      </c>
    </row>
    <row r="9467" spans="1:3" x14ac:dyDescent="0.25">
      <c r="A9467" s="319">
        <v>14608</v>
      </c>
      <c r="B9467" s="319" t="s">
        <v>8246</v>
      </c>
      <c r="C9467" s="319" t="s">
        <v>9087</v>
      </c>
    </row>
    <row r="9468" spans="1:3" x14ac:dyDescent="0.25">
      <c r="A9468" s="319">
        <v>14609</v>
      </c>
      <c r="B9468" s="319" t="s">
        <v>11161</v>
      </c>
      <c r="C9468" s="319" t="s">
        <v>9920</v>
      </c>
    </row>
    <row r="9469" spans="1:3" x14ac:dyDescent="0.25">
      <c r="A9469" s="319">
        <v>14610</v>
      </c>
      <c r="B9469" s="319" t="s">
        <v>8247</v>
      </c>
      <c r="C9469" s="319" t="s">
        <v>9092</v>
      </c>
    </row>
    <row r="9470" spans="1:3" x14ac:dyDescent="0.25">
      <c r="A9470" s="319">
        <v>14611</v>
      </c>
      <c r="B9470" s="319" t="s">
        <v>8248</v>
      </c>
      <c r="C9470" s="319" t="s">
        <v>9093</v>
      </c>
    </row>
    <row r="9471" spans="1:3" x14ac:dyDescent="0.25">
      <c r="A9471" s="319">
        <v>14612</v>
      </c>
      <c r="B9471" s="319" t="s">
        <v>11162</v>
      </c>
      <c r="C9471" s="319" t="s">
        <v>9920</v>
      </c>
    </row>
    <row r="9472" spans="1:3" x14ac:dyDescent="0.25">
      <c r="A9472" s="319">
        <v>14613</v>
      </c>
      <c r="B9472" s="319" t="s">
        <v>8249</v>
      </c>
      <c r="C9472" s="319" t="s">
        <v>9084</v>
      </c>
    </row>
    <row r="9473" spans="1:3" x14ac:dyDescent="0.25">
      <c r="A9473" s="319">
        <v>14614</v>
      </c>
      <c r="B9473" s="319" t="s">
        <v>8250</v>
      </c>
      <c r="C9473" s="319" t="s">
        <v>9092</v>
      </c>
    </row>
    <row r="9474" spans="1:3" x14ac:dyDescent="0.25">
      <c r="A9474" s="319">
        <v>14615</v>
      </c>
      <c r="B9474" s="319" t="s">
        <v>7528</v>
      </c>
      <c r="C9474" s="319" t="s">
        <v>9091</v>
      </c>
    </row>
    <row r="9475" spans="1:3" x14ac:dyDescent="0.25">
      <c r="A9475" s="319">
        <v>14616</v>
      </c>
      <c r="B9475" s="319" t="s">
        <v>8251</v>
      </c>
      <c r="C9475" s="319" t="s">
        <v>9091</v>
      </c>
    </row>
    <row r="9476" spans="1:3" x14ac:dyDescent="0.25">
      <c r="A9476" s="319">
        <v>14617</v>
      </c>
      <c r="B9476" s="319" t="s">
        <v>11163</v>
      </c>
      <c r="C9476" s="319" t="s">
        <v>9087</v>
      </c>
    </row>
    <row r="9477" spans="1:3" x14ac:dyDescent="0.25">
      <c r="A9477" s="319">
        <v>14618</v>
      </c>
      <c r="B9477" s="319" t="s">
        <v>11164</v>
      </c>
      <c r="C9477" s="319" t="s">
        <v>9920</v>
      </c>
    </row>
    <row r="9478" spans="1:3" x14ac:dyDescent="0.25">
      <c r="A9478" s="319">
        <v>14619</v>
      </c>
      <c r="B9478" s="319" t="s">
        <v>11165</v>
      </c>
      <c r="C9478" s="319" t="s">
        <v>9920</v>
      </c>
    </row>
    <row r="9479" spans="1:3" x14ac:dyDescent="0.25">
      <c r="A9479" s="319">
        <v>14620</v>
      </c>
      <c r="B9479" s="319" t="s">
        <v>5335</v>
      </c>
      <c r="C9479" s="319" t="s">
        <v>9920</v>
      </c>
    </row>
    <row r="9480" spans="1:3" x14ac:dyDescent="0.25">
      <c r="A9480" s="319">
        <v>14621</v>
      </c>
      <c r="B9480" s="319" t="s">
        <v>7916</v>
      </c>
      <c r="C9480" s="319" t="s">
        <v>9092</v>
      </c>
    </row>
    <row r="9481" spans="1:3" x14ac:dyDescent="0.25">
      <c r="A9481" s="319">
        <v>14622</v>
      </c>
      <c r="B9481" s="319" t="s">
        <v>6265</v>
      </c>
      <c r="C9481" s="319" t="s">
        <v>9091</v>
      </c>
    </row>
    <row r="9482" spans="1:3" x14ac:dyDescent="0.25">
      <c r="A9482" s="319">
        <v>14623</v>
      </c>
      <c r="B9482" s="319" t="s">
        <v>7803</v>
      </c>
      <c r="C9482" s="319" t="s">
        <v>9920</v>
      </c>
    </row>
    <row r="9483" spans="1:3" x14ac:dyDescent="0.25">
      <c r="A9483" s="319">
        <v>14624</v>
      </c>
      <c r="B9483" s="319" t="s">
        <v>8252</v>
      </c>
      <c r="C9483" s="319" t="s">
        <v>9087</v>
      </c>
    </row>
    <row r="9484" spans="1:3" x14ac:dyDescent="0.25">
      <c r="A9484" s="319">
        <v>14625</v>
      </c>
      <c r="B9484" s="319" t="s">
        <v>8253</v>
      </c>
      <c r="C9484" s="319" t="s">
        <v>9091</v>
      </c>
    </row>
    <row r="9485" spans="1:3" x14ac:dyDescent="0.25">
      <c r="A9485" s="319">
        <v>14626</v>
      </c>
      <c r="B9485" s="319" t="s">
        <v>8254</v>
      </c>
      <c r="C9485" s="319" t="s">
        <v>9092</v>
      </c>
    </row>
    <row r="9486" spans="1:3" x14ac:dyDescent="0.25">
      <c r="A9486" s="319">
        <v>14627</v>
      </c>
      <c r="B9486" s="319" t="s">
        <v>6199</v>
      </c>
      <c r="C9486" s="319" t="s">
        <v>9920</v>
      </c>
    </row>
    <row r="9487" spans="1:3" x14ac:dyDescent="0.25">
      <c r="A9487" s="319">
        <v>14628</v>
      </c>
      <c r="B9487" s="319" t="s">
        <v>8255</v>
      </c>
      <c r="C9487" s="319" t="s">
        <v>9087</v>
      </c>
    </row>
    <row r="9488" spans="1:3" x14ac:dyDescent="0.25">
      <c r="A9488" s="319">
        <v>14629</v>
      </c>
      <c r="B9488" s="319" t="s">
        <v>11166</v>
      </c>
      <c r="C9488" s="319" t="s">
        <v>9087</v>
      </c>
    </row>
    <row r="9489" spans="1:3" x14ac:dyDescent="0.25">
      <c r="A9489" s="319">
        <v>14630</v>
      </c>
      <c r="B9489" s="319" t="s">
        <v>840</v>
      </c>
      <c r="C9489" s="319" t="s">
        <v>9081</v>
      </c>
    </row>
    <row r="9490" spans="1:3" x14ac:dyDescent="0.25">
      <c r="A9490" s="319">
        <v>14631</v>
      </c>
      <c r="B9490" s="319" t="s">
        <v>4439</v>
      </c>
      <c r="C9490" s="319" t="s">
        <v>9092</v>
      </c>
    </row>
    <row r="9491" spans="1:3" x14ac:dyDescent="0.25">
      <c r="A9491" s="319">
        <v>14632</v>
      </c>
      <c r="B9491" s="319" t="s">
        <v>11167</v>
      </c>
      <c r="C9491" s="319" t="s">
        <v>9920</v>
      </c>
    </row>
    <row r="9492" spans="1:3" x14ac:dyDescent="0.25">
      <c r="A9492" s="319">
        <v>14633</v>
      </c>
      <c r="B9492" s="319" t="s">
        <v>8256</v>
      </c>
      <c r="C9492" s="319" t="s">
        <v>9087</v>
      </c>
    </row>
    <row r="9493" spans="1:3" x14ac:dyDescent="0.25">
      <c r="A9493" s="319">
        <v>14634</v>
      </c>
      <c r="B9493" s="319" t="s">
        <v>1308</v>
      </c>
      <c r="C9493" s="319" t="s">
        <v>9920</v>
      </c>
    </row>
    <row r="9494" spans="1:3" x14ac:dyDescent="0.25">
      <c r="A9494" s="319">
        <v>14635</v>
      </c>
      <c r="B9494" s="319" t="s">
        <v>11168</v>
      </c>
      <c r="C9494" s="319" t="s">
        <v>9920</v>
      </c>
    </row>
    <row r="9495" spans="1:3" x14ac:dyDescent="0.25">
      <c r="A9495" s="319">
        <v>14636</v>
      </c>
      <c r="B9495" s="319" t="s">
        <v>8257</v>
      </c>
      <c r="C9495" s="319" t="s">
        <v>9081</v>
      </c>
    </row>
    <row r="9496" spans="1:3" x14ac:dyDescent="0.25">
      <c r="A9496" s="319">
        <v>14637</v>
      </c>
      <c r="B9496" s="319" t="s">
        <v>8258</v>
      </c>
      <c r="C9496" s="319" t="s">
        <v>9090</v>
      </c>
    </row>
    <row r="9497" spans="1:3" x14ac:dyDescent="0.25">
      <c r="A9497" s="319">
        <v>14638</v>
      </c>
      <c r="B9497" s="319" t="s">
        <v>5980</v>
      </c>
      <c r="C9497" s="319" t="s">
        <v>9092</v>
      </c>
    </row>
    <row r="9498" spans="1:3" x14ac:dyDescent="0.25">
      <c r="A9498" s="319">
        <v>14639</v>
      </c>
      <c r="B9498" s="319" t="s">
        <v>8259</v>
      </c>
      <c r="C9498" s="319" t="s">
        <v>9081</v>
      </c>
    </row>
    <row r="9499" spans="1:3" x14ac:dyDescent="0.25">
      <c r="A9499" s="319">
        <v>14640</v>
      </c>
      <c r="B9499" s="319" t="s">
        <v>8260</v>
      </c>
      <c r="C9499" s="319" t="s">
        <v>9090</v>
      </c>
    </row>
    <row r="9500" spans="1:3" x14ac:dyDescent="0.25">
      <c r="A9500" s="319">
        <v>14641</v>
      </c>
      <c r="B9500" s="319" t="s">
        <v>11169</v>
      </c>
      <c r="C9500" s="319" t="s">
        <v>9920</v>
      </c>
    </row>
    <row r="9501" spans="1:3" x14ac:dyDescent="0.25">
      <c r="A9501" s="319">
        <v>14642</v>
      </c>
      <c r="B9501" s="319" t="s">
        <v>5817</v>
      </c>
      <c r="C9501" s="319" t="s">
        <v>9091</v>
      </c>
    </row>
    <row r="9502" spans="1:3" x14ac:dyDescent="0.25">
      <c r="A9502" s="319">
        <v>14643</v>
      </c>
      <c r="B9502" s="319" t="s">
        <v>8261</v>
      </c>
      <c r="C9502" s="319" t="s">
        <v>9092</v>
      </c>
    </row>
    <row r="9503" spans="1:3" x14ac:dyDescent="0.25">
      <c r="A9503" s="319">
        <v>14644</v>
      </c>
      <c r="B9503" s="319" t="s">
        <v>2304</v>
      </c>
      <c r="C9503" s="319" t="s">
        <v>9111</v>
      </c>
    </row>
    <row r="9504" spans="1:3" x14ac:dyDescent="0.25">
      <c r="A9504" s="319">
        <v>14645</v>
      </c>
      <c r="B9504" s="319" t="s">
        <v>7314</v>
      </c>
      <c r="C9504" s="319" t="s">
        <v>9090</v>
      </c>
    </row>
    <row r="9505" spans="1:3" x14ac:dyDescent="0.25">
      <c r="A9505" s="319">
        <v>14646</v>
      </c>
      <c r="B9505" s="319" t="s">
        <v>4356</v>
      </c>
      <c r="C9505" s="319" t="s">
        <v>9090</v>
      </c>
    </row>
    <row r="9506" spans="1:3" x14ac:dyDescent="0.25">
      <c r="A9506" s="319">
        <v>14647</v>
      </c>
      <c r="B9506" s="319" t="s">
        <v>11170</v>
      </c>
      <c r="C9506" s="319" t="s">
        <v>9920</v>
      </c>
    </row>
    <row r="9507" spans="1:3" x14ac:dyDescent="0.25">
      <c r="A9507" s="319">
        <v>14648</v>
      </c>
      <c r="B9507" s="319" t="s">
        <v>5527</v>
      </c>
      <c r="C9507" s="319" t="s">
        <v>9092</v>
      </c>
    </row>
    <row r="9508" spans="1:3" x14ac:dyDescent="0.25">
      <c r="A9508" s="319">
        <v>14649</v>
      </c>
      <c r="B9508" s="319" t="s">
        <v>11171</v>
      </c>
      <c r="C9508" s="319" t="s">
        <v>9920</v>
      </c>
    </row>
    <row r="9509" spans="1:3" x14ac:dyDescent="0.25">
      <c r="A9509" s="319">
        <v>14651</v>
      </c>
      <c r="B9509" s="319" t="s">
        <v>11172</v>
      </c>
      <c r="C9509" s="319" t="s">
        <v>9920</v>
      </c>
    </row>
    <row r="9510" spans="1:3" x14ac:dyDescent="0.25">
      <c r="A9510" s="319">
        <v>14652</v>
      </c>
      <c r="B9510" s="319" t="s">
        <v>11173</v>
      </c>
      <c r="C9510" s="319" t="s">
        <v>9920</v>
      </c>
    </row>
    <row r="9511" spans="1:3" x14ac:dyDescent="0.25">
      <c r="A9511" s="319">
        <v>14653</v>
      </c>
      <c r="B9511" s="319" t="s">
        <v>11174</v>
      </c>
      <c r="C9511" s="319" t="s">
        <v>9920</v>
      </c>
    </row>
    <row r="9512" spans="1:3" x14ac:dyDescent="0.25">
      <c r="A9512" s="319">
        <v>14654</v>
      </c>
      <c r="B9512" s="319" t="s">
        <v>3510</v>
      </c>
      <c r="C9512" s="319" t="s">
        <v>9920</v>
      </c>
    </row>
    <row r="9513" spans="1:3" x14ac:dyDescent="0.25">
      <c r="A9513" s="319">
        <v>14655</v>
      </c>
      <c r="B9513" s="319" t="s">
        <v>4892</v>
      </c>
      <c r="C9513" s="319" t="s">
        <v>9081</v>
      </c>
    </row>
    <row r="9514" spans="1:3" x14ac:dyDescent="0.25">
      <c r="A9514" s="319">
        <v>14656</v>
      </c>
      <c r="B9514" s="319" t="s">
        <v>8262</v>
      </c>
      <c r="C9514" s="319" t="s">
        <v>9081</v>
      </c>
    </row>
    <row r="9515" spans="1:3" x14ac:dyDescent="0.25">
      <c r="A9515" s="319">
        <v>14657</v>
      </c>
      <c r="B9515" s="319" t="s">
        <v>11175</v>
      </c>
      <c r="C9515" s="319" t="s">
        <v>9920</v>
      </c>
    </row>
    <row r="9516" spans="1:3" x14ac:dyDescent="0.25">
      <c r="A9516" s="319">
        <v>14658</v>
      </c>
      <c r="B9516" s="319" t="s">
        <v>8263</v>
      </c>
      <c r="C9516" s="319" t="s">
        <v>9092</v>
      </c>
    </row>
    <row r="9517" spans="1:3" x14ac:dyDescent="0.25">
      <c r="A9517" s="319">
        <v>14659</v>
      </c>
      <c r="B9517" s="319" t="s">
        <v>5777</v>
      </c>
      <c r="C9517" s="319" t="s">
        <v>9920</v>
      </c>
    </row>
    <row r="9518" spans="1:3" x14ac:dyDescent="0.25">
      <c r="A9518" s="319">
        <v>14660</v>
      </c>
      <c r="B9518" s="319" t="s">
        <v>3357</v>
      </c>
      <c r="C9518" s="319" t="s">
        <v>9090</v>
      </c>
    </row>
    <row r="9519" spans="1:3" x14ac:dyDescent="0.25">
      <c r="A9519" s="319">
        <v>14661</v>
      </c>
      <c r="B9519" s="319" t="s">
        <v>11176</v>
      </c>
      <c r="C9519" s="319" t="s">
        <v>9920</v>
      </c>
    </row>
    <row r="9520" spans="1:3" x14ac:dyDescent="0.25">
      <c r="A9520" s="319">
        <v>14662</v>
      </c>
      <c r="B9520" s="319" t="s">
        <v>7567</v>
      </c>
      <c r="C9520" s="319" t="s">
        <v>9090</v>
      </c>
    </row>
    <row r="9521" spans="1:3" x14ac:dyDescent="0.25">
      <c r="A9521" s="319">
        <v>14663</v>
      </c>
      <c r="B9521" s="319" t="s">
        <v>7567</v>
      </c>
      <c r="C9521" s="319" t="s">
        <v>9090</v>
      </c>
    </row>
    <row r="9522" spans="1:3" x14ac:dyDescent="0.25">
      <c r="A9522" s="319">
        <v>14664</v>
      </c>
      <c r="B9522" s="319" t="s">
        <v>11177</v>
      </c>
      <c r="C9522" s="319" t="s">
        <v>9920</v>
      </c>
    </row>
    <row r="9523" spans="1:3" x14ac:dyDescent="0.25">
      <c r="A9523" s="319">
        <v>14665</v>
      </c>
      <c r="B9523" s="319" t="s">
        <v>3357</v>
      </c>
      <c r="C9523" s="319" t="s">
        <v>9090</v>
      </c>
    </row>
    <row r="9524" spans="1:3" x14ac:dyDescent="0.25">
      <c r="A9524" s="319">
        <v>14666</v>
      </c>
      <c r="B9524" s="319" t="s">
        <v>8264</v>
      </c>
      <c r="C9524" s="319" t="s">
        <v>9090</v>
      </c>
    </row>
    <row r="9525" spans="1:3" x14ac:dyDescent="0.25">
      <c r="A9525" s="319">
        <v>14667</v>
      </c>
      <c r="B9525" s="319" t="s">
        <v>11178</v>
      </c>
      <c r="C9525" s="319" t="s">
        <v>9920</v>
      </c>
    </row>
    <row r="9526" spans="1:3" x14ac:dyDescent="0.25">
      <c r="A9526" s="319">
        <v>14668</v>
      </c>
      <c r="B9526" s="319" t="s">
        <v>8265</v>
      </c>
      <c r="C9526" s="319" t="s">
        <v>9092</v>
      </c>
    </row>
    <row r="9527" spans="1:3" x14ac:dyDescent="0.25">
      <c r="A9527" s="319">
        <v>14669</v>
      </c>
      <c r="B9527" s="319" t="s">
        <v>8266</v>
      </c>
      <c r="C9527" s="319" t="s">
        <v>9092</v>
      </c>
    </row>
    <row r="9528" spans="1:3" x14ac:dyDescent="0.25">
      <c r="A9528" s="319">
        <v>14670</v>
      </c>
      <c r="B9528" s="319" t="s">
        <v>4073</v>
      </c>
      <c r="C9528" s="319" t="s">
        <v>9920</v>
      </c>
    </row>
    <row r="9529" spans="1:3" x14ac:dyDescent="0.25">
      <c r="A9529" s="319">
        <v>14671</v>
      </c>
      <c r="B9529" s="319" t="s">
        <v>8232</v>
      </c>
      <c r="C9529" s="319" t="s">
        <v>9091</v>
      </c>
    </row>
    <row r="9530" spans="1:3" x14ac:dyDescent="0.25">
      <c r="A9530" s="319">
        <v>14672</v>
      </c>
      <c r="B9530" s="319" t="s">
        <v>5495</v>
      </c>
      <c r="C9530" s="319" t="s">
        <v>9090</v>
      </c>
    </row>
    <row r="9531" spans="1:3" x14ac:dyDescent="0.25">
      <c r="A9531" s="319">
        <v>14673</v>
      </c>
      <c r="B9531" s="319" t="s">
        <v>8267</v>
      </c>
      <c r="C9531" s="319" t="s">
        <v>9091</v>
      </c>
    </row>
    <row r="9532" spans="1:3" x14ac:dyDescent="0.25">
      <c r="A9532" s="319">
        <v>14674</v>
      </c>
      <c r="B9532" s="319" t="s">
        <v>4892</v>
      </c>
      <c r="C9532" s="319" t="s">
        <v>9092</v>
      </c>
    </row>
    <row r="9533" spans="1:3" x14ac:dyDescent="0.25">
      <c r="A9533" s="319">
        <v>14675</v>
      </c>
      <c r="B9533" s="319" t="s">
        <v>8268</v>
      </c>
      <c r="C9533" s="319" t="s">
        <v>9092</v>
      </c>
    </row>
    <row r="9534" spans="1:3" x14ac:dyDescent="0.25">
      <c r="A9534" s="319">
        <v>14676</v>
      </c>
      <c r="B9534" s="319" t="s">
        <v>11179</v>
      </c>
      <c r="C9534" s="319" t="s">
        <v>9920</v>
      </c>
    </row>
    <row r="9535" spans="1:3" x14ac:dyDescent="0.25">
      <c r="A9535" s="319">
        <v>14677</v>
      </c>
      <c r="B9535" s="319" t="s">
        <v>2307</v>
      </c>
      <c r="C9535" s="319" t="s">
        <v>9099</v>
      </c>
    </row>
    <row r="9536" spans="1:3" x14ac:dyDescent="0.25">
      <c r="A9536" s="319">
        <v>14678</v>
      </c>
      <c r="B9536" s="319" t="s">
        <v>11180</v>
      </c>
      <c r="C9536" s="319" t="s">
        <v>9920</v>
      </c>
    </row>
    <row r="9537" spans="1:3" x14ac:dyDescent="0.25">
      <c r="A9537" s="319">
        <v>14679</v>
      </c>
      <c r="B9537" s="319" t="s">
        <v>8269</v>
      </c>
      <c r="C9537" s="319" t="s">
        <v>9090</v>
      </c>
    </row>
    <row r="9538" spans="1:3" x14ac:dyDescent="0.25">
      <c r="A9538" s="319">
        <v>14680</v>
      </c>
      <c r="B9538" s="319" t="s">
        <v>3592</v>
      </c>
      <c r="C9538" s="319" t="s">
        <v>9920</v>
      </c>
    </row>
    <row r="9539" spans="1:3" x14ac:dyDescent="0.25">
      <c r="A9539" s="319">
        <v>14681</v>
      </c>
      <c r="B9539" s="319" t="s">
        <v>8270</v>
      </c>
      <c r="C9539" s="319" t="s">
        <v>9092</v>
      </c>
    </row>
    <row r="9540" spans="1:3" x14ac:dyDescent="0.25">
      <c r="A9540" s="319">
        <v>14682</v>
      </c>
      <c r="B9540" s="319" t="s">
        <v>8271</v>
      </c>
      <c r="C9540" s="319" t="s">
        <v>9084</v>
      </c>
    </row>
    <row r="9541" spans="1:3" x14ac:dyDescent="0.25">
      <c r="A9541" s="319">
        <v>14683</v>
      </c>
      <c r="B9541" s="319" t="s">
        <v>8272</v>
      </c>
      <c r="C9541" s="319" t="s">
        <v>9920</v>
      </c>
    </row>
    <row r="9542" spans="1:3" x14ac:dyDescent="0.25">
      <c r="A9542" s="319">
        <v>14684</v>
      </c>
      <c r="B9542" s="319" t="s">
        <v>11181</v>
      </c>
      <c r="C9542" s="319" t="s">
        <v>9920</v>
      </c>
    </row>
    <row r="9543" spans="1:3" x14ac:dyDescent="0.25">
      <c r="A9543" s="319">
        <v>14685</v>
      </c>
      <c r="B9543" s="319" t="s">
        <v>8273</v>
      </c>
      <c r="C9543" s="319" t="s">
        <v>9092</v>
      </c>
    </row>
    <row r="9544" spans="1:3" x14ac:dyDescent="0.25">
      <c r="A9544" s="319">
        <v>14686</v>
      </c>
      <c r="B9544" s="319" t="s">
        <v>8274</v>
      </c>
      <c r="C9544" s="319" t="s">
        <v>9090</v>
      </c>
    </row>
    <row r="9545" spans="1:3" x14ac:dyDescent="0.25">
      <c r="A9545" s="541">
        <v>14687</v>
      </c>
      <c r="B9545" s="482" t="s">
        <v>3138</v>
      </c>
      <c r="C9545" s="542" t="s">
        <v>9092</v>
      </c>
    </row>
    <row r="9546" spans="1:3" x14ac:dyDescent="0.25">
      <c r="A9546" s="541">
        <v>14688</v>
      </c>
      <c r="B9546" s="482" t="s">
        <v>8275</v>
      </c>
      <c r="C9546" s="542" t="s">
        <v>9091</v>
      </c>
    </row>
    <row r="9547" spans="1:3" x14ac:dyDescent="0.25">
      <c r="A9547" s="541">
        <v>14689</v>
      </c>
      <c r="B9547" s="482" t="s">
        <v>8276</v>
      </c>
      <c r="C9547" s="542" t="s">
        <v>9110</v>
      </c>
    </row>
    <row r="9548" spans="1:3" x14ac:dyDescent="0.25">
      <c r="A9548" s="541">
        <v>14690</v>
      </c>
      <c r="B9548" s="482" t="s">
        <v>11182</v>
      </c>
      <c r="C9548" s="542" t="s">
        <v>9920</v>
      </c>
    </row>
    <row r="9549" spans="1:3" x14ac:dyDescent="0.25">
      <c r="A9549" s="541">
        <v>14691</v>
      </c>
      <c r="B9549" s="482" t="s">
        <v>8277</v>
      </c>
      <c r="C9549" s="542" t="s">
        <v>9092</v>
      </c>
    </row>
    <row r="9550" spans="1:3" x14ac:dyDescent="0.25">
      <c r="A9550" s="541">
        <v>14692</v>
      </c>
      <c r="B9550" s="482" t="s">
        <v>2311</v>
      </c>
      <c r="C9550" s="542" t="s">
        <v>9111</v>
      </c>
    </row>
    <row r="9551" spans="1:3" x14ac:dyDescent="0.25">
      <c r="A9551" s="541">
        <v>14693</v>
      </c>
      <c r="B9551" s="482" t="s">
        <v>4064</v>
      </c>
      <c r="C9551" s="542" t="s">
        <v>9920</v>
      </c>
    </row>
    <row r="9552" spans="1:3" x14ac:dyDescent="0.25">
      <c r="A9552" s="541">
        <v>14694</v>
      </c>
      <c r="B9552" s="482" t="s">
        <v>8278</v>
      </c>
      <c r="C9552" s="542" t="s">
        <v>9092</v>
      </c>
    </row>
    <row r="9553" spans="1:3" x14ac:dyDescent="0.25">
      <c r="A9553" s="541">
        <v>14695</v>
      </c>
      <c r="B9553" s="482" t="s">
        <v>4795</v>
      </c>
      <c r="C9553" s="542" t="s">
        <v>9920</v>
      </c>
    </row>
    <row r="9554" spans="1:3" x14ac:dyDescent="0.25">
      <c r="A9554" s="541">
        <v>14696</v>
      </c>
      <c r="B9554" s="482" t="s">
        <v>8188</v>
      </c>
      <c r="C9554" s="542" t="s">
        <v>9092</v>
      </c>
    </row>
    <row r="9555" spans="1:3" x14ac:dyDescent="0.25">
      <c r="A9555" s="541">
        <v>14697</v>
      </c>
      <c r="B9555" s="482" t="s">
        <v>11183</v>
      </c>
      <c r="C9555" s="542" t="s">
        <v>9920</v>
      </c>
    </row>
    <row r="9556" spans="1:3" x14ac:dyDescent="0.25">
      <c r="A9556" s="541">
        <v>14698</v>
      </c>
      <c r="B9556" s="482" t="s">
        <v>6813</v>
      </c>
      <c r="C9556" s="542" t="s">
        <v>9090</v>
      </c>
    </row>
    <row r="9557" spans="1:3" x14ac:dyDescent="0.25">
      <c r="A9557" s="541">
        <v>14699</v>
      </c>
      <c r="B9557" s="482" t="s">
        <v>11184</v>
      </c>
      <c r="C9557" s="542" t="s">
        <v>9920</v>
      </c>
    </row>
    <row r="9558" spans="1:3" x14ac:dyDescent="0.25">
      <c r="A9558" s="541">
        <v>14700</v>
      </c>
      <c r="B9558" s="482" t="s">
        <v>8279</v>
      </c>
      <c r="C9558" s="542" t="s">
        <v>9090</v>
      </c>
    </row>
    <row r="9559" spans="1:3" x14ac:dyDescent="0.25">
      <c r="A9559" s="541">
        <v>14701</v>
      </c>
      <c r="B9559" s="482" t="s">
        <v>6971</v>
      </c>
      <c r="C9559" s="542" t="s">
        <v>9092</v>
      </c>
    </row>
    <row r="9560" spans="1:3" x14ac:dyDescent="0.25">
      <c r="A9560" s="541">
        <v>14702</v>
      </c>
      <c r="B9560" s="482" t="s">
        <v>11185</v>
      </c>
      <c r="C9560" s="542" t="s">
        <v>9920</v>
      </c>
    </row>
    <row r="9561" spans="1:3" x14ac:dyDescent="0.25">
      <c r="A9561" s="541">
        <v>14703</v>
      </c>
      <c r="B9561" s="482" t="s">
        <v>8280</v>
      </c>
      <c r="C9561" s="542" t="s">
        <v>9092</v>
      </c>
    </row>
    <row r="9562" spans="1:3" x14ac:dyDescent="0.25">
      <c r="A9562" s="541">
        <v>14704</v>
      </c>
      <c r="B9562" s="482" t="s">
        <v>8014</v>
      </c>
      <c r="C9562" s="542" t="s">
        <v>9092</v>
      </c>
    </row>
    <row r="9563" spans="1:3" x14ac:dyDescent="0.25">
      <c r="A9563" s="541">
        <v>14705</v>
      </c>
      <c r="B9563" s="482" t="s">
        <v>7456</v>
      </c>
      <c r="C9563" s="542" t="s">
        <v>9090</v>
      </c>
    </row>
    <row r="9564" spans="1:3" x14ac:dyDescent="0.25">
      <c r="A9564" s="541">
        <v>14706</v>
      </c>
      <c r="B9564" s="482" t="s">
        <v>11186</v>
      </c>
      <c r="C9564" s="542" t="s">
        <v>9920</v>
      </c>
    </row>
    <row r="9565" spans="1:3" x14ac:dyDescent="0.25">
      <c r="A9565" s="541">
        <v>14707</v>
      </c>
      <c r="B9565" s="482" t="s">
        <v>6253</v>
      </c>
      <c r="C9565" s="542" t="s">
        <v>9090</v>
      </c>
    </row>
    <row r="9566" spans="1:3" x14ac:dyDescent="0.25">
      <c r="A9566" s="541">
        <v>14708</v>
      </c>
      <c r="B9566" s="482" t="s">
        <v>6270</v>
      </c>
      <c r="C9566" s="542" t="s">
        <v>9110</v>
      </c>
    </row>
    <row r="9567" spans="1:3" x14ac:dyDescent="0.25">
      <c r="A9567" s="541">
        <v>14709</v>
      </c>
      <c r="B9567" s="482" t="s">
        <v>3357</v>
      </c>
      <c r="C9567" s="542" t="s">
        <v>9090</v>
      </c>
    </row>
    <row r="9568" spans="1:3" x14ac:dyDescent="0.25">
      <c r="A9568" s="541">
        <v>14710</v>
      </c>
      <c r="B9568" s="482" t="s">
        <v>11187</v>
      </c>
      <c r="C9568" s="542" t="s">
        <v>9920</v>
      </c>
    </row>
    <row r="9569" spans="1:3" x14ac:dyDescent="0.25">
      <c r="A9569" s="541">
        <v>14712</v>
      </c>
      <c r="B9569" s="482" t="s">
        <v>11188</v>
      </c>
      <c r="C9569" s="542" t="s">
        <v>9920</v>
      </c>
    </row>
    <row r="9570" spans="1:3" x14ac:dyDescent="0.25">
      <c r="A9570" s="541">
        <v>14713</v>
      </c>
      <c r="B9570" s="482" t="s">
        <v>7066</v>
      </c>
      <c r="C9570" s="542" t="s">
        <v>9920</v>
      </c>
    </row>
    <row r="9571" spans="1:3" x14ac:dyDescent="0.25">
      <c r="A9571" s="541">
        <v>14714</v>
      </c>
      <c r="B9571" s="482" t="s">
        <v>8281</v>
      </c>
      <c r="C9571" s="542" t="s">
        <v>9090</v>
      </c>
    </row>
    <row r="9572" spans="1:3" x14ac:dyDescent="0.25">
      <c r="A9572" s="541">
        <v>14715</v>
      </c>
      <c r="B9572" s="482" t="s">
        <v>11189</v>
      </c>
      <c r="C9572" s="542" t="s">
        <v>9920</v>
      </c>
    </row>
    <row r="9573" spans="1:3" x14ac:dyDescent="0.25">
      <c r="A9573" s="541">
        <v>14716</v>
      </c>
      <c r="B9573" s="482" t="s">
        <v>8282</v>
      </c>
      <c r="C9573" s="542" t="s">
        <v>9091</v>
      </c>
    </row>
    <row r="9574" spans="1:3" x14ac:dyDescent="0.25">
      <c r="A9574" s="541">
        <v>14717</v>
      </c>
      <c r="B9574" s="482" t="s">
        <v>8283</v>
      </c>
      <c r="C9574" s="542" t="s">
        <v>9092</v>
      </c>
    </row>
    <row r="9575" spans="1:3" x14ac:dyDescent="0.25">
      <c r="A9575" s="541">
        <v>14718</v>
      </c>
      <c r="B9575" s="482" t="s">
        <v>11190</v>
      </c>
      <c r="C9575" s="542" t="s">
        <v>9920</v>
      </c>
    </row>
    <row r="9576" spans="1:3" x14ac:dyDescent="0.25">
      <c r="A9576" s="541">
        <v>14719</v>
      </c>
      <c r="B9576" s="482" t="s">
        <v>8284</v>
      </c>
      <c r="C9576" s="542" t="s">
        <v>9090</v>
      </c>
    </row>
    <row r="9577" spans="1:3" x14ac:dyDescent="0.25">
      <c r="A9577" s="541">
        <v>14720</v>
      </c>
      <c r="B9577" s="482" t="s">
        <v>2313</v>
      </c>
      <c r="C9577" s="542" t="s">
        <v>9091</v>
      </c>
    </row>
    <row r="9578" spans="1:3" x14ac:dyDescent="0.25">
      <c r="A9578" s="541">
        <v>14721</v>
      </c>
      <c r="B9578" s="482" t="s">
        <v>8285</v>
      </c>
      <c r="C9578" s="542" t="s">
        <v>9091</v>
      </c>
    </row>
    <row r="9579" spans="1:3" x14ac:dyDescent="0.25">
      <c r="A9579" s="541">
        <v>14722</v>
      </c>
      <c r="B9579" s="482" t="s">
        <v>8285</v>
      </c>
      <c r="C9579" s="542" t="s">
        <v>9920</v>
      </c>
    </row>
    <row r="9580" spans="1:3" x14ac:dyDescent="0.25">
      <c r="A9580" s="541">
        <v>14723</v>
      </c>
      <c r="B9580" s="482" t="s">
        <v>910</v>
      </c>
      <c r="C9580" s="542" t="s">
        <v>9093</v>
      </c>
    </row>
    <row r="9581" spans="1:3" x14ac:dyDescent="0.25">
      <c r="A9581" s="541">
        <v>14724</v>
      </c>
      <c r="B9581" s="482" t="s">
        <v>8286</v>
      </c>
      <c r="C9581" s="542" t="s">
        <v>9092</v>
      </c>
    </row>
    <row r="9582" spans="1:3" x14ac:dyDescent="0.25">
      <c r="A9582" s="541">
        <v>14725</v>
      </c>
      <c r="B9582" s="482" t="s">
        <v>8287</v>
      </c>
      <c r="C9582" s="542" t="s">
        <v>9092</v>
      </c>
    </row>
    <row r="9583" spans="1:3" x14ac:dyDescent="0.25">
      <c r="A9583" s="541">
        <v>14726</v>
      </c>
      <c r="B9583" s="482" t="s">
        <v>8288</v>
      </c>
      <c r="C9583" s="542" t="s">
        <v>9092</v>
      </c>
    </row>
    <row r="9584" spans="1:3" x14ac:dyDescent="0.25">
      <c r="A9584" s="541">
        <v>14727</v>
      </c>
      <c r="B9584" s="482" t="s">
        <v>8289</v>
      </c>
      <c r="C9584" s="542" t="s">
        <v>9091</v>
      </c>
    </row>
    <row r="9585" spans="1:3" x14ac:dyDescent="0.25">
      <c r="A9585" s="541">
        <v>14728</v>
      </c>
      <c r="B9585" s="482" t="s">
        <v>11191</v>
      </c>
      <c r="C9585" s="542" t="s">
        <v>9920</v>
      </c>
    </row>
    <row r="9586" spans="1:3" x14ac:dyDescent="0.25">
      <c r="A9586" s="541">
        <v>14729</v>
      </c>
      <c r="B9586" s="482" t="s">
        <v>8290</v>
      </c>
      <c r="C9586" s="542" t="s">
        <v>9092</v>
      </c>
    </row>
    <row r="9587" spans="1:3" x14ac:dyDescent="0.25">
      <c r="A9587" s="541">
        <v>14730</v>
      </c>
      <c r="B9587" s="482" t="s">
        <v>8291</v>
      </c>
      <c r="C9587" s="542" t="s">
        <v>9090</v>
      </c>
    </row>
    <row r="9588" spans="1:3" x14ac:dyDescent="0.25">
      <c r="A9588" s="541">
        <v>14731</v>
      </c>
      <c r="B9588" s="482" t="s">
        <v>8292</v>
      </c>
      <c r="C9588" s="542" t="s">
        <v>9081</v>
      </c>
    </row>
    <row r="9589" spans="1:3" x14ac:dyDescent="0.25">
      <c r="A9589" s="541">
        <v>14732</v>
      </c>
      <c r="B9589" s="482" t="s">
        <v>8293</v>
      </c>
      <c r="C9589" s="542" t="s">
        <v>9092</v>
      </c>
    </row>
    <row r="9590" spans="1:3" x14ac:dyDescent="0.25">
      <c r="A9590" s="541">
        <v>14733</v>
      </c>
      <c r="B9590" s="482" t="s">
        <v>6972</v>
      </c>
      <c r="C9590" s="542" t="s">
        <v>9091</v>
      </c>
    </row>
    <row r="9591" spans="1:3" x14ac:dyDescent="0.25">
      <c r="A9591" s="541">
        <v>14734</v>
      </c>
      <c r="B9591" s="482" t="s">
        <v>11192</v>
      </c>
      <c r="C9591" s="542" t="s">
        <v>9920</v>
      </c>
    </row>
    <row r="9592" spans="1:3" x14ac:dyDescent="0.25">
      <c r="A9592" s="541">
        <v>14735</v>
      </c>
      <c r="B9592" s="482" t="s">
        <v>11193</v>
      </c>
      <c r="C9592" s="542" t="s">
        <v>9920</v>
      </c>
    </row>
    <row r="9593" spans="1:3" x14ac:dyDescent="0.25">
      <c r="A9593" s="541">
        <v>14736</v>
      </c>
      <c r="B9593" s="482" t="s">
        <v>11194</v>
      </c>
      <c r="C9593" s="542" t="s">
        <v>9920</v>
      </c>
    </row>
    <row r="9594" spans="1:3" x14ac:dyDescent="0.25">
      <c r="A9594" s="541">
        <v>14737</v>
      </c>
      <c r="B9594" s="482" t="s">
        <v>11195</v>
      </c>
      <c r="C9594" s="542" t="s">
        <v>9920</v>
      </c>
    </row>
    <row r="9595" spans="1:3" x14ac:dyDescent="0.25">
      <c r="A9595" s="541">
        <v>14738</v>
      </c>
      <c r="B9595" s="482" t="s">
        <v>11196</v>
      </c>
      <c r="C9595" s="542" t="s">
        <v>9920</v>
      </c>
    </row>
    <row r="9596" spans="1:3" x14ac:dyDescent="0.25">
      <c r="A9596" s="541">
        <v>14739</v>
      </c>
      <c r="B9596" s="482" t="s">
        <v>8125</v>
      </c>
      <c r="C9596" s="542" t="s">
        <v>9920</v>
      </c>
    </row>
    <row r="9597" spans="1:3" x14ac:dyDescent="0.25">
      <c r="A9597" s="541">
        <v>14740</v>
      </c>
      <c r="B9597" s="482" t="s">
        <v>11197</v>
      </c>
      <c r="C9597" s="542" t="s">
        <v>9920</v>
      </c>
    </row>
    <row r="9598" spans="1:3" x14ac:dyDescent="0.25">
      <c r="A9598" s="541">
        <v>14741</v>
      </c>
      <c r="B9598" s="482" t="s">
        <v>8147</v>
      </c>
      <c r="C9598" s="542" t="s">
        <v>9920</v>
      </c>
    </row>
    <row r="9599" spans="1:3" x14ac:dyDescent="0.25">
      <c r="A9599" s="541">
        <v>14742</v>
      </c>
      <c r="B9599" s="482" t="s">
        <v>2857</v>
      </c>
      <c r="C9599" s="542" t="s">
        <v>9092</v>
      </c>
    </row>
    <row r="9600" spans="1:3" x14ac:dyDescent="0.25">
      <c r="A9600" s="541">
        <v>14743</v>
      </c>
      <c r="B9600" s="482" t="s">
        <v>11198</v>
      </c>
      <c r="C9600" s="542" t="s">
        <v>9920</v>
      </c>
    </row>
    <row r="9601" spans="1:3" x14ac:dyDescent="0.25">
      <c r="A9601" s="541">
        <v>14744</v>
      </c>
      <c r="B9601" s="482" t="s">
        <v>11199</v>
      </c>
      <c r="C9601" s="542" t="s">
        <v>9920</v>
      </c>
    </row>
    <row r="9602" spans="1:3" x14ac:dyDescent="0.25">
      <c r="A9602" s="541">
        <v>14745</v>
      </c>
      <c r="B9602" s="482" t="s">
        <v>8294</v>
      </c>
      <c r="C9602" s="542" t="s">
        <v>9092</v>
      </c>
    </row>
    <row r="9603" spans="1:3" x14ac:dyDescent="0.25">
      <c r="A9603" s="541">
        <v>14746</v>
      </c>
      <c r="B9603" s="482" t="s">
        <v>8295</v>
      </c>
      <c r="C9603" s="542" t="s">
        <v>9092</v>
      </c>
    </row>
    <row r="9604" spans="1:3" x14ac:dyDescent="0.25">
      <c r="A9604" s="541">
        <v>14747</v>
      </c>
      <c r="B9604" s="482" t="s">
        <v>8296</v>
      </c>
      <c r="C9604" s="542" t="s">
        <v>9092</v>
      </c>
    </row>
    <row r="9605" spans="1:3" x14ac:dyDescent="0.25">
      <c r="A9605" s="541">
        <v>14748</v>
      </c>
      <c r="B9605" s="482" t="s">
        <v>8297</v>
      </c>
      <c r="C9605" s="542" t="s">
        <v>9081</v>
      </c>
    </row>
    <row r="9606" spans="1:3" x14ac:dyDescent="0.25">
      <c r="A9606" s="541">
        <v>14749</v>
      </c>
      <c r="B9606" s="482" t="s">
        <v>8298</v>
      </c>
      <c r="C9606" s="542" t="s">
        <v>9092</v>
      </c>
    </row>
    <row r="9607" spans="1:3" x14ac:dyDescent="0.25">
      <c r="A9607" s="541">
        <v>14750</v>
      </c>
      <c r="B9607" s="482" t="s">
        <v>8299</v>
      </c>
      <c r="C9607" s="542" t="s">
        <v>9092</v>
      </c>
    </row>
    <row r="9608" spans="1:3" x14ac:dyDescent="0.25">
      <c r="A9608" s="541">
        <v>14751</v>
      </c>
      <c r="B9608" s="482" t="s">
        <v>8300</v>
      </c>
      <c r="C9608" s="542" t="s">
        <v>9092</v>
      </c>
    </row>
    <row r="9609" spans="1:3" x14ac:dyDescent="0.25">
      <c r="A9609" s="541">
        <v>14752</v>
      </c>
      <c r="B9609" s="482" t="s">
        <v>8301</v>
      </c>
      <c r="C9609" s="542" t="s">
        <v>9092</v>
      </c>
    </row>
    <row r="9610" spans="1:3" x14ac:dyDescent="0.25">
      <c r="A9610" s="541">
        <v>14753</v>
      </c>
      <c r="B9610" s="482" t="s">
        <v>8302</v>
      </c>
      <c r="C9610" s="542" t="s">
        <v>9092</v>
      </c>
    </row>
    <row r="9611" spans="1:3" x14ac:dyDescent="0.25">
      <c r="A9611" s="541">
        <v>14754</v>
      </c>
      <c r="B9611" s="482" t="s">
        <v>11200</v>
      </c>
      <c r="C9611" s="542" t="s">
        <v>9920</v>
      </c>
    </row>
    <row r="9612" spans="1:3" x14ac:dyDescent="0.25">
      <c r="A9612" s="541">
        <v>14755</v>
      </c>
      <c r="B9612" s="482" t="s">
        <v>11201</v>
      </c>
      <c r="C9612" s="542" t="s">
        <v>9920</v>
      </c>
    </row>
    <row r="9613" spans="1:3" x14ac:dyDescent="0.25">
      <c r="A9613" s="541">
        <v>14756</v>
      </c>
      <c r="B9613" s="482" t="s">
        <v>8303</v>
      </c>
      <c r="C9613" s="542" t="s">
        <v>9090</v>
      </c>
    </row>
    <row r="9614" spans="1:3" x14ac:dyDescent="0.25">
      <c r="A9614" s="541">
        <v>14757</v>
      </c>
      <c r="B9614" s="482" t="s">
        <v>11202</v>
      </c>
      <c r="C9614" s="542" t="s">
        <v>9920</v>
      </c>
    </row>
    <row r="9615" spans="1:3" x14ac:dyDescent="0.25">
      <c r="A9615" s="541">
        <v>14758</v>
      </c>
      <c r="B9615" s="482" t="s">
        <v>11203</v>
      </c>
      <c r="C9615" s="542" t="s">
        <v>9920</v>
      </c>
    </row>
    <row r="9616" spans="1:3" x14ac:dyDescent="0.25">
      <c r="A9616" s="541">
        <v>14759</v>
      </c>
      <c r="B9616" s="482" t="s">
        <v>8304</v>
      </c>
      <c r="C9616" s="542" t="s">
        <v>9092</v>
      </c>
    </row>
    <row r="9617" spans="1:3" x14ac:dyDescent="0.25">
      <c r="A9617" s="541">
        <v>14760</v>
      </c>
      <c r="B9617" s="482" t="s">
        <v>8305</v>
      </c>
      <c r="C9617" s="542" t="s">
        <v>9092</v>
      </c>
    </row>
    <row r="9618" spans="1:3" x14ac:dyDescent="0.25">
      <c r="A9618" s="541">
        <v>14761</v>
      </c>
      <c r="B9618" s="482" t="s">
        <v>11204</v>
      </c>
      <c r="C9618" s="542" t="s">
        <v>9920</v>
      </c>
    </row>
    <row r="9619" spans="1:3" x14ac:dyDescent="0.25">
      <c r="A9619" s="541">
        <v>14762</v>
      </c>
      <c r="B9619" s="482" t="s">
        <v>8306</v>
      </c>
      <c r="C9619" s="542" t="s">
        <v>9091</v>
      </c>
    </row>
    <row r="9620" spans="1:3" x14ac:dyDescent="0.25">
      <c r="A9620" s="541">
        <v>14763</v>
      </c>
      <c r="B9620" s="482" t="s">
        <v>11205</v>
      </c>
      <c r="C9620" s="542" t="s">
        <v>9920</v>
      </c>
    </row>
    <row r="9621" spans="1:3" x14ac:dyDescent="0.25">
      <c r="A9621" s="541">
        <v>14764</v>
      </c>
      <c r="B9621" s="482" t="s">
        <v>8213</v>
      </c>
      <c r="C9621" s="542" t="s">
        <v>9091</v>
      </c>
    </row>
    <row r="9622" spans="1:3" x14ac:dyDescent="0.25">
      <c r="A9622" s="541">
        <v>14765</v>
      </c>
      <c r="B9622" s="482" t="s">
        <v>11206</v>
      </c>
      <c r="C9622" s="542" t="s">
        <v>9920</v>
      </c>
    </row>
    <row r="9623" spans="1:3" x14ac:dyDescent="0.25">
      <c r="A9623" s="541">
        <v>14766</v>
      </c>
      <c r="B9623" s="482" t="s">
        <v>11207</v>
      </c>
      <c r="C9623" s="542" t="s">
        <v>9920</v>
      </c>
    </row>
    <row r="9624" spans="1:3" x14ac:dyDescent="0.25">
      <c r="A9624" s="541">
        <v>14767</v>
      </c>
      <c r="B9624" s="482" t="s">
        <v>11208</v>
      </c>
      <c r="C9624" s="542" t="s">
        <v>9920</v>
      </c>
    </row>
    <row r="9625" spans="1:3" x14ac:dyDescent="0.25">
      <c r="A9625" s="541">
        <v>14768</v>
      </c>
      <c r="B9625" s="482" t="s">
        <v>11209</v>
      </c>
      <c r="C9625" s="542" t="s">
        <v>9920</v>
      </c>
    </row>
    <row r="9626" spans="1:3" x14ac:dyDescent="0.25">
      <c r="A9626" s="541">
        <v>14769</v>
      </c>
      <c r="B9626" s="482" t="s">
        <v>11210</v>
      </c>
      <c r="C9626" s="542" t="s">
        <v>9920</v>
      </c>
    </row>
    <row r="9627" spans="1:3" x14ac:dyDescent="0.25">
      <c r="A9627" s="541">
        <v>14770</v>
      </c>
      <c r="B9627" s="482" t="s">
        <v>7370</v>
      </c>
      <c r="C9627" s="542" t="s">
        <v>9090</v>
      </c>
    </row>
    <row r="9628" spans="1:3" x14ac:dyDescent="0.25">
      <c r="A9628" s="541">
        <v>14771</v>
      </c>
      <c r="B9628" s="482" t="s">
        <v>7055</v>
      </c>
      <c r="C9628" s="542" t="s">
        <v>9092</v>
      </c>
    </row>
    <row r="9629" spans="1:3" x14ac:dyDescent="0.25">
      <c r="A9629" s="541">
        <v>14772</v>
      </c>
      <c r="B9629" s="482" t="s">
        <v>8307</v>
      </c>
      <c r="C9629" s="542" t="s">
        <v>9081</v>
      </c>
    </row>
    <row r="9630" spans="1:3" x14ac:dyDescent="0.25">
      <c r="A9630" s="541">
        <v>14773</v>
      </c>
      <c r="B9630" s="482" t="s">
        <v>8308</v>
      </c>
      <c r="C9630" s="542" t="s">
        <v>9092</v>
      </c>
    </row>
    <row r="9631" spans="1:3" x14ac:dyDescent="0.25">
      <c r="A9631" s="541">
        <v>14774</v>
      </c>
      <c r="B9631" s="482" t="s">
        <v>3726</v>
      </c>
      <c r="C9631" s="542" t="s">
        <v>9092</v>
      </c>
    </row>
    <row r="9632" spans="1:3" x14ac:dyDescent="0.25">
      <c r="A9632" s="541">
        <v>14775</v>
      </c>
      <c r="B9632" s="482" t="s">
        <v>7653</v>
      </c>
      <c r="C9632" s="542" t="s">
        <v>9920</v>
      </c>
    </row>
    <row r="9633" spans="1:3" x14ac:dyDescent="0.25">
      <c r="A9633" s="541">
        <v>14776</v>
      </c>
      <c r="B9633" s="482" t="s">
        <v>11211</v>
      </c>
      <c r="C9633" s="542" t="s">
        <v>9920</v>
      </c>
    </row>
    <row r="9634" spans="1:3" x14ac:dyDescent="0.25">
      <c r="A9634" s="541">
        <v>14777</v>
      </c>
      <c r="B9634" s="482" t="s">
        <v>8309</v>
      </c>
      <c r="C9634" s="542" t="s">
        <v>9092</v>
      </c>
    </row>
    <row r="9635" spans="1:3" x14ac:dyDescent="0.25">
      <c r="A9635" s="541">
        <v>14778</v>
      </c>
      <c r="B9635" s="482" t="s">
        <v>1440</v>
      </c>
      <c r="C9635" s="542" t="s">
        <v>9920</v>
      </c>
    </row>
    <row r="9636" spans="1:3" x14ac:dyDescent="0.25">
      <c r="A9636" s="541">
        <v>14779</v>
      </c>
      <c r="B9636" s="482" t="s">
        <v>11212</v>
      </c>
      <c r="C9636" s="542" t="s">
        <v>9920</v>
      </c>
    </row>
    <row r="9637" spans="1:3" x14ac:dyDescent="0.25">
      <c r="A9637" s="541">
        <v>14780</v>
      </c>
      <c r="B9637" s="482" t="s">
        <v>8310</v>
      </c>
      <c r="C9637" s="542" t="s">
        <v>9920</v>
      </c>
    </row>
    <row r="9638" spans="1:3" x14ac:dyDescent="0.25">
      <c r="A9638" s="541">
        <v>14781</v>
      </c>
      <c r="B9638" s="482" t="s">
        <v>11213</v>
      </c>
      <c r="C9638" s="542" t="s">
        <v>9920</v>
      </c>
    </row>
    <row r="9639" spans="1:3" x14ac:dyDescent="0.25">
      <c r="A9639" s="541">
        <v>14782</v>
      </c>
      <c r="B9639" s="482" t="s">
        <v>8311</v>
      </c>
      <c r="C9639" s="542" t="s">
        <v>9092</v>
      </c>
    </row>
    <row r="9640" spans="1:3" x14ac:dyDescent="0.25">
      <c r="A9640" s="541">
        <v>14783</v>
      </c>
      <c r="B9640" s="482" t="s">
        <v>11214</v>
      </c>
      <c r="C9640" s="542" t="s">
        <v>9920</v>
      </c>
    </row>
    <row r="9641" spans="1:3" x14ac:dyDescent="0.25">
      <c r="A9641" s="541">
        <v>14784</v>
      </c>
      <c r="B9641" s="482" t="s">
        <v>8312</v>
      </c>
      <c r="C9641" s="542" t="s">
        <v>9092</v>
      </c>
    </row>
    <row r="9642" spans="1:3" x14ac:dyDescent="0.25">
      <c r="A9642" s="541">
        <v>14785</v>
      </c>
      <c r="B9642" s="482" t="s">
        <v>8313</v>
      </c>
      <c r="C9642" s="542" t="s">
        <v>9092</v>
      </c>
    </row>
    <row r="9643" spans="1:3" x14ac:dyDescent="0.25">
      <c r="A9643" s="541">
        <v>14786</v>
      </c>
      <c r="B9643" s="482" t="s">
        <v>8314</v>
      </c>
      <c r="C9643" s="542" t="s">
        <v>9092</v>
      </c>
    </row>
    <row r="9644" spans="1:3" x14ac:dyDescent="0.25">
      <c r="A9644" s="541">
        <v>14787</v>
      </c>
      <c r="B9644" s="482" t="s">
        <v>3378</v>
      </c>
      <c r="C9644" s="542" t="s">
        <v>9092</v>
      </c>
    </row>
    <row r="9645" spans="1:3" x14ac:dyDescent="0.25">
      <c r="A9645" s="541">
        <v>14788</v>
      </c>
      <c r="B9645" s="482" t="s">
        <v>8315</v>
      </c>
      <c r="C9645" s="542" t="s">
        <v>9091</v>
      </c>
    </row>
    <row r="9646" spans="1:3" x14ac:dyDescent="0.25">
      <c r="A9646" s="541">
        <v>14789</v>
      </c>
      <c r="B9646" s="482" t="s">
        <v>8316</v>
      </c>
      <c r="C9646" s="542" t="s">
        <v>9091</v>
      </c>
    </row>
    <row r="9647" spans="1:3" x14ac:dyDescent="0.25">
      <c r="A9647" s="541">
        <v>14790</v>
      </c>
      <c r="B9647" s="482" t="s">
        <v>11215</v>
      </c>
      <c r="C9647" s="542" t="s">
        <v>9087</v>
      </c>
    </row>
    <row r="9648" spans="1:3" x14ac:dyDescent="0.25">
      <c r="A9648" s="541">
        <v>14791</v>
      </c>
      <c r="B9648" s="482" t="s">
        <v>3958</v>
      </c>
      <c r="C9648" s="542" t="s">
        <v>9092</v>
      </c>
    </row>
    <row r="9649" spans="1:3" x14ac:dyDescent="0.25">
      <c r="A9649" s="541">
        <v>14792</v>
      </c>
      <c r="B9649" s="482" t="s">
        <v>4396</v>
      </c>
      <c r="C9649" s="542" t="s">
        <v>9092</v>
      </c>
    </row>
    <row r="9650" spans="1:3" x14ac:dyDescent="0.25">
      <c r="A9650" s="541">
        <v>14793</v>
      </c>
      <c r="B9650" s="482" t="s">
        <v>6765</v>
      </c>
      <c r="C9650" s="542" t="s">
        <v>9090</v>
      </c>
    </row>
    <row r="9651" spans="1:3" x14ac:dyDescent="0.25">
      <c r="A9651" s="541">
        <v>14794</v>
      </c>
      <c r="B9651" s="482" t="s">
        <v>11216</v>
      </c>
      <c r="C9651" s="542" t="s">
        <v>9920</v>
      </c>
    </row>
    <row r="9652" spans="1:3" x14ac:dyDescent="0.25">
      <c r="A9652" s="541">
        <v>14795</v>
      </c>
      <c r="B9652" s="482" t="s">
        <v>8317</v>
      </c>
      <c r="C9652" s="542" t="s">
        <v>9103</v>
      </c>
    </row>
    <row r="9653" spans="1:3" x14ac:dyDescent="0.25">
      <c r="A9653" s="541">
        <v>14796</v>
      </c>
      <c r="B9653" s="482" t="s">
        <v>2310</v>
      </c>
      <c r="C9653" s="542" t="s">
        <v>9111</v>
      </c>
    </row>
    <row r="9654" spans="1:3" x14ac:dyDescent="0.25">
      <c r="A9654" s="541">
        <v>14797</v>
      </c>
      <c r="B9654" s="482" t="s">
        <v>11217</v>
      </c>
      <c r="C9654" s="542" t="s">
        <v>9920</v>
      </c>
    </row>
    <row r="9655" spans="1:3" x14ac:dyDescent="0.25">
      <c r="A9655" s="541">
        <v>14798</v>
      </c>
      <c r="B9655" s="482" t="s">
        <v>8318</v>
      </c>
      <c r="C9655" s="542" t="s">
        <v>9092</v>
      </c>
    </row>
    <row r="9656" spans="1:3" x14ac:dyDescent="0.25">
      <c r="A9656" s="541">
        <v>14799</v>
      </c>
      <c r="B9656" s="482" t="s">
        <v>5904</v>
      </c>
      <c r="C9656" s="542" t="s">
        <v>9920</v>
      </c>
    </row>
    <row r="9657" spans="1:3" x14ac:dyDescent="0.25">
      <c r="A9657" s="541">
        <v>14800</v>
      </c>
      <c r="B9657" s="482" t="s">
        <v>11218</v>
      </c>
      <c r="C9657" s="542" t="s">
        <v>9920</v>
      </c>
    </row>
    <row r="9658" spans="1:3" x14ac:dyDescent="0.25">
      <c r="A9658" s="541">
        <v>14801</v>
      </c>
      <c r="B9658" s="482" t="s">
        <v>8319</v>
      </c>
      <c r="C9658" s="542" t="s">
        <v>9920</v>
      </c>
    </row>
    <row r="9659" spans="1:3" x14ac:dyDescent="0.25">
      <c r="A9659" s="541">
        <v>14802</v>
      </c>
      <c r="B9659" s="482" t="s">
        <v>7877</v>
      </c>
      <c r="C9659" s="542" t="s">
        <v>9920</v>
      </c>
    </row>
    <row r="9660" spans="1:3" x14ac:dyDescent="0.25">
      <c r="A9660" s="541">
        <v>14804</v>
      </c>
      <c r="B9660" s="482" t="s">
        <v>8320</v>
      </c>
      <c r="C9660" s="542" t="s">
        <v>9092</v>
      </c>
    </row>
    <row r="9661" spans="1:3" x14ac:dyDescent="0.25">
      <c r="A9661" s="541">
        <v>14805</v>
      </c>
      <c r="B9661" s="482" t="s">
        <v>11219</v>
      </c>
      <c r="C9661" s="542" t="s">
        <v>9920</v>
      </c>
    </row>
    <row r="9662" spans="1:3" x14ac:dyDescent="0.25">
      <c r="A9662" s="541">
        <v>14806</v>
      </c>
      <c r="B9662" s="482" t="s">
        <v>7435</v>
      </c>
      <c r="C9662" s="542" t="s">
        <v>9920</v>
      </c>
    </row>
    <row r="9663" spans="1:3" x14ac:dyDescent="0.25">
      <c r="A9663" s="541">
        <v>14807</v>
      </c>
      <c r="B9663" s="482" t="s">
        <v>8321</v>
      </c>
      <c r="C9663" s="542" t="s">
        <v>9090</v>
      </c>
    </row>
    <row r="9664" spans="1:3" x14ac:dyDescent="0.25">
      <c r="A9664" s="541">
        <v>14808</v>
      </c>
      <c r="B9664" s="482" t="s">
        <v>7058</v>
      </c>
      <c r="C9664" s="542" t="s">
        <v>9920</v>
      </c>
    </row>
    <row r="9665" spans="1:3" x14ac:dyDescent="0.25">
      <c r="A9665" s="541">
        <v>14809</v>
      </c>
      <c r="B9665" s="482" t="s">
        <v>8322</v>
      </c>
      <c r="C9665" s="542" t="s">
        <v>9091</v>
      </c>
    </row>
    <row r="9666" spans="1:3" x14ac:dyDescent="0.25">
      <c r="A9666" s="541">
        <v>14810</v>
      </c>
      <c r="B9666" s="482" t="s">
        <v>11220</v>
      </c>
      <c r="C9666" s="542" t="s">
        <v>9920</v>
      </c>
    </row>
    <row r="9667" spans="1:3" x14ac:dyDescent="0.25">
      <c r="A9667" s="541">
        <v>14811</v>
      </c>
      <c r="B9667" s="482" t="s">
        <v>11221</v>
      </c>
      <c r="C9667" s="542" t="s">
        <v>9920</v>
      </c>
    </row>
    <row r="9668" spans="1:3" x14ac:dyDescent="0.25">
      <c r="A9668" s="541">
        <v>14812</v>
      </c>
      <c r="B9668" s="482" t="s">
        <v>6238</v>
      </c>
      <c r="C9668" s="542" t="s">
        <v>9090</v>
      </c>
    </row>
    <row r="9669" spans="1:3" x14ac:dyDescent="0.25">
      <c r="A9669" s="541">
        <v>14813</v>
      </c>
      <c r="B9669" s="482" t="s">
        <v>11222</v>
      </c>
      <c r="C9669" s="542" t="s">
        <v>9920</v>
      </c>
    </row>
    <row r="9670" spans="1:3" x14ac:dyDescent="0.25">
      <c r="A9670" s="541">
        <v>14814</v>
      </c>
      <c r="B9670" s="482" t="s">
        <v>8323</v>
      </c>
      <c r="C9670" s="542" t="s">
        <v>9090</v>
      </c>
    </row>
    <row r="9671" spans="1:3" x14ac:dyDescent="0.25">
      <c r="A9671" s="541">
        <v>14815</v>
      </c>
      <c r="B9671" s="482" t="s">
        <v>8324</v>
      </c>
      <c r="C9671" s="542" t="s">
        <v>9087</v>
      </c>
    </row>
    <row r="9672" spans="1:3" x14ac:dyDescent="0.25">
      <c r="A9672" s="541">
        <v>14816</v>
      </c>
      <c r="B9672" s="482" t="s">
        <v>8313</v>
      </c>
      <c r="C9672" s="542" t="s">
        <v>9920</v>
      </c>
    </row>
    <row r="9673" spans="1:3" x14ac:dyDescent="0.25">
      <c r="A9673" s="541">
        <v>14817</v>
      </c>
      <c r="B9673" s="482" t="s">
        <v>11223</v>
      </c>
      <c r="C9673" s="542" t="s">
        <v>9920</v>
      </c>
    </row>
    <row r="9674" spans="1:3" x14ac:dyDescent="0.25">
      <c r="A9674" s="541">
        <v>14818</v>
      </c>
      <c r="B9674" s="482" t="s">
        <v>7454</v>
      </c>
      <c r="C9674" s="542" t="s">
        <v>9091</v>
      </c>
    </row>
    <row r="9675" spans="1:3" x14ac:dyDescent="0.25">
      <c r="A9675" s="541">
        <v>14819</v>
      </c>
      <c r="B9675" s="482" t="s">
        <v>11224</v>
      </c>
      <c r="C9675" s="542" t="s">
        <v>9920</v>
      </c>
    </row>
    <row r="9676" spans="1:3" x14ac:dyDescent="0.25">
      <c r="A9676" s="541">
        <v>14820</v>
      </c>
      <c r="B9676" s="482" t="s">
        <v>6642</v>
      </c>
      <c r="C9676" s="542" t="s">
        <v>9920</v>
      </c>
    </row>
    <row r="9677" spans="1:3" x14ac:dyDescent="0.25">
      <c r="A9677" s="541">
        <v>14821</v>
      </c>
      <c r="B9677" s="482" t="s">
        <v>11225</v>
      </c>
      <c r="C9677" s="542" t="s">
        <v>9920</v>
      </c>
    </row>
    <row r="9678" spans="1:3" x14ac:dyDescent="0.25">
      <c r="A9678" s="541">
        <v>14822</v>
      </c>
      <c r="B9678" s="482" t="s">
        <v>11226</v>
      </c>
      <c r="C9678" s="542" t="s">
        <v>9920</v>
      </c>
    </row>
    <row r="9679" spans="1:3" x14ac:dyDescent="0.25">
      <c r="A9679" s="541">
        <v>14823</v>
      </c>
      <c r="B9679" s="482" t="s">
        <v>8325</v>
      </c>
      <c r="C9679" s="542" t="s">
        <v>9092</v>
      </c>
    </row>
    <row r="9680" spans="1:3" x14ac:dyDescent="0.25">
      <c r="A9680" s="541">
        <v>14824</v>
      </c>
      <c r="B9680" s="482" t="s">
        <v>9601</v>
      </c>
      <c r="C9680" s="542" t="s">
        <v>9091</v>
      </c>
    </row>
    <row r="9681" spans="1:3" x14ac:dyDescent="0.25">
      <c r="A9681" s="541">
        <v>14825</v>
      </c>
      <c r="B9681" s="482" t="s">
        <v>8326</v>
      </c>
      <c r="C9681" s="542" t="s">
        <v>9092</v>
      </c>
    </row>
    <row r="9682" spans="1:3" x14ac:dyDescent="0.25">
      <c r="A9682" s="541">
        <v>14826</v>
      </c>
      <c r="B9682" s="482" t="s">
        <v>8327</v>
      </c>
      <c r="C9682" s="542" t="s">
        <v>9090</v>
      </c>
    </row>
    <row r="9683" spans="1:3" x14ac:dyDescent="0.25">
      <c r="A9683" s="541">
        <v>14827</v>
      </c>
      <c r="B9683" s="482" t="s">
        <v>8328</v>
      </c>
      <c r="C9683" s="542" t="s">
        <v>9092</v>
      </c>
    </row>
    <row r="9684" spans="1:3" x14ac:dyDescent="0.25">
      <c r="A9684" s="541">
        <v>14828</v>
      </c>
      <c r="B9684" s="482" t="s">
        <v>11227</v>
      </c>
      <c r="C9684" s="542" t="s">
        <v>9920</v>
      </c>
    </row>
    <row r="9685" spans="1:3" x14ac:dyDescent="0.25">
      <c r="A9685" s="541">
        <v>14829</v>
      </c>
      <c r="B9685" s="482" t="s">
        <v>11228</v>
      </c>
      <c r="C9685" s="542" t="s">
        <v>9920</v>
      </c>
    </row>
    <row r="9686" spans="1:3" x14ac:dyDescent="0.25">
      <c r="A9686" s="541">
        <v>14830</v>
      </c>
      <c r="B9686" s="482" t="s">
        <v>9445</v>
      </c>
      <c r="C9686" s="542" t="s">
        <v>9920</v>
      </c>
    </row>
    <row r="9687" spans="1:3" x14ac:dyDescent="0.25">
      <c r="A9687" s="541">
        <v>14831</v>
      </c>
      <c r="B9687" s="482" t="s">
        <v>11229</v>
      </c>
      <c r="C9687" s="542" t="s">
        <v>9920</v>
      </c>
    </row>
    <row r="9688" spans="1:3" x14ac:dyDescent="0.25">
      <c r="A9688" s="541">
        <v>14832</v>
      </c>
      <c r="B9688" s="482" t="s">
        <v>7241</v>
      </c>
      <c r="C9688" s="542" t="s">
        <v>9920</v>
      </c>
    </row>
    <row r="9689" spans="1:3" x14ac:dyDescent="0.25">
      <c r="A9689" s="541">
        <v>14833</v>
      </c>
      <c r="B9689" s="482" t="s">
        <v>9574</v>
      </c>
      <c r="C9689" s="542" t="s">
        <v>9920</v>
      </c>
    </row>
    <row r="9690" spans="1:3" x14ac:dyDescent="0.25">
      <c r="A9690" s="541">
        <v>14834</v>
      </c>
      <c r="B9690" s="482" t="s">
        <v>3894</v>
      </c>
      <c r="C9690" s="542" t="s">
        <v>9092</v>
      </c>
    </row>
    <row r="9691" spans="1:3" x14ac:dyDescent="0.25">
      <c r="A9691" s="541">
        <v>14835</v>
      </c>
      <c r="B9691" s="482" t="s">
        <v>7391</v>
      </c>
      <c r="C9691" s="542" t="s">
        <v>9920</v>
      </c>
    </row>
    <row r="9692" spans="1:3" x14ac:dyDescent="0.25">
      <c r="A9692" s="541">
        <v>14836</v>
      </c>
      <c r="B9692" s="482" t="s">
        <v>8329</v>
      </c>
      <c r="C9692" s="542" t="s">
        <v>9090</v>
      </c>
    </row>
    <row r="9693" spans="1:3" x14ac:dyDescent="0.25">
      <c r="A9693" s="541">
        <v>14837</v>
      </c>
      <c r="B9693" s="482" t="s">
        <v>3803</v>
      </c>
      <c r="C9693" s="542" t="s">
        <v>9092</v>
      </c>
    </row>
    <row r="9694" spans="1:3" x14ac:dyDescent="0.25">
      <c r="A9694" s="541">
        <v>14838</v>
      </c>
      <c r="B9694" s="482" t="s">
        <v>7379</v>
      </c>
      <c r="C9694" s="542" t="s">
        <v>9110</v>
      </c>
    </row>
    <row r="9695" spans="1:3" x14ac:dyDescent="0.25">
      <c r="A9695" s="541">
        <v>14839</v>
      </c>
      <c r="B9695" s="482" t="s">
        <v>8004</v>
      </c>
      <c r="C9695" s="542" t="s">
        <v>9920</v>
      </c>
    </row>
    <row r="9696" spans="1:3" x14ac:dyDescent="0.25">
      <c r="A9696" s="541">
        <v>14840</v>
      </c>
      <c r="B9696" s="482" t="s">
        <v>11230</v>
      </c>
      <c r="C9696" s="542" t="s">
        <v>9920</v>
      </c>
    </row>
    <row r="9697" spans="1:3" x14ac:dyDescent="0.25">
      <c r="A9697" s="541">
        <v>14841</v>
      </c>
      <c r="B9697" s="482" t="s">
        <v>11231</v>
      </c>
      <c r="C9697" s="542" t="s">
        <v>9920</v>
      </c>
    </row>
    <row r="9698" spans="1:3" x14ac:dyDescent="0.25">
      <c r="A9698" s="541">
        <v>14842</v>
      </c>
      <c r="B9698" s="482" t="s">
        <v>8273</v>
      </c>
      <c r="C9698" s="542" t="s">
        <v>9920</v>
      </c>
    </row>
    <row r="9699" spans="1:3" x14ac:dyDescent="0.25">
      <c r="A9699" s="541">
        <v>14843</v>
      </c>
      <c r="B9699" s="482" t="s">
        <v>6133</v>
      </c>
      <c r="C9699" s="542" t="s">
        <v>9920</v>
      </c>
    </row>
    <row r="9700" spans="1:3" x14ac:dyDescent="0.25">
      <c r="A9700" s="541">
        <v>14844</v>
      </c>
      <c r="B9700" s="482" t="s">
        <v>8330</v>
      </c>
      <c r="C9700" s="542" t="s">
        <v>9091</v>
      </c>
    </row>
    <row r="9701" spans="1:3" x14ac:dyDescent="0.25">
      <c r="A9701" s="541">
        <v>14845</v>
      </c>
      <c r="B9701" s="482" t="s">
        <v>2313</v>
      </c>
      <c r="C9701" s="542" t="s">
        <v>9081</v>
      </c>
    </row>
    <row r="9702" spans="1:3" x14ac:dyDescent="0.25">
      <c r="A9702" s="541">
        <v>14846</v>
      </c>
      <c r="B9702" s="482" t="s">
        <v>8331</v>
      </c>
      <c r="C9702" s="542" t="s">
        <v>9092</v>
      </c>
    </row>
    <row r="9703" spans="1:3" x14ac:dyDescent="0.25">
      <c r="A9703" s="541">
        <v>14847</v>
      </c>
      <c r="B9703" s="482" t="s">
        <v>8332</v>
      </c>
      <c r="C9703" s="542" t="s">
        <v>9092</v>
      </c>
    </row>
    <row r="9704" spans="1:3" x14ac:dyDescent="0.25">
      <c r="A9704" s="541">
        <v>14848</v>
      </c>
      <c r="B9704" s="482" t="s">
        <v>2888</v>
      </c>
      <c r="C9704" s="542" t="s">
        <v>9920</v>
      </c>
    </row>
    <row r="9705" spans="1:3" x14ac:dyDescent="0.25">
      <c r="A9705" s="541">
        <v>14849</v>
      </c>
      <c r="B9705" s="482" t="s">
        <v>8333</v>
      </c>
      <c r="C9705" s="542" t="s">
        <v>9092</v>
      </c>
    </row>
    <row r="9706" spans="1:3" x14ac:dyDescent="0.25">
      <c r="A9706" s="541">
        <v>14850</v>
      </c>
      <c r="B9706" s="482" t="s">
        <v>11232</v>
      </c>
      <c r="C9706" s="542" t="s">
        <v>9920</v>
      </c>
    </row>
    <row r="9707" spans="1:3" x14ac:dyDescent="0.25">
      <c r="A9707" s="541">
        <v>14851</v>
      </c>
      <c r="B9707" s="482" t="s">
        <v>11233</v>
      </c>
      <c r="C9707" s="542" t="s">
        <v>9920</v>
      </c>
    </row>
    <row r="9708" spans="1:3" x14ac:dyDescent="0.25">
      <c r="A9708" s="541">
        <v>14852</v>
      </c>
      <c r="B9708" s="482" t="s">
        <v>8334</v>
      </c>
      <c r="C9708" s="542" t="s">
        <v>9092</v>
      </c>
    </row>
    <row r="9709" spans="1:3" x14ac:dyDescent="0.25">
      <c r="A9709" s="541">
        <v>14853</v>
      </c>
      <c r="B9709" s="482" t="s">
        <v>8335</v>
      </c>
      <c r="C9709" s="542" t="s">
        <v>9090</v>
      </c>
    </row>
    <row r="9710" spans="1:3" x14ac:dyDescent="0.25">
      <c r="A9710" s="541">
        <v>14854</v>
      </c>
      <c r="B9710" s="482" t="s">
        <v>11234</v>
      </c>
      <c r="C9710" s="542" t="s">
        <v>9920</v>
      </c>
    </row>
    <row r="9711" spans="1:3" x14ac:dyDescent="0.25">
      <c r="A9711" s="541">
        <v>14855</v>
      </c>
      <c r="B9711" s="482" t="s">
        <v>11235</v>
      </c>
      <c r="C9711" s="542" t="s">
        <v>9920</v>
      </c>
    </row>
    <row r="9712" spans="1:3" x14ac:dyDescent="0.25">
      <c r="A9712" s="541">
        <v>14856</v>
      </c>
      <c r="B9712" s="482" t="s">
        <v>11236</v>
      </c>
      <c r="C9712" s="542" t="s">
        <v>9920</v>
      </c>
    </row>
    <row r="9713" spans="1:3" x14ac:dyDescent="0.25">
      <c r="A9713" s="541">
        <v>14857</v>
      </c>
      <c r="B9713" s="482" t="s">
        <v>11234</v>
      </c>
      <c r="C9713" s="542" t="s">
        <v>9920</v>
      </c>
    </row>
    <row r="9714" spans="1:3" x14ac:dyDescent="0.25">
      <c r="A9714" s="541">
        <v>14858</v>
      </c>
      <c r="B9714" s="482" t="s">
        <v>8336</v>
      </c>
      <c r="C9714" s="542" t="s">
        <v>9092</v>
      </c>
    </row>
    <row r="9715" spans="1:3" x14ac:dyDescent="0.25">
      <c r="A9715" s="541">
        <v>14859</v>
      </c>
      <c r="B9715" s="482" t="s">
        <v>8337</v>
      </c>
      <c r="C9715" s="542" t="s">
        <v>9086</v>
      </c>
    </row>
    <row r="9716" spans="1:3" x14ac:dyDescent="0.25">
      <c r="A9716" s="541">
        <v>14860</v>
      </c>
      <c r="B9716" s="482" t="s">
        <v>11237</v>
      </c>
      <c r="C9716" s="542" t="s">
        <v>9920</v>
      </c>
    </row>
    <row r="9717" spans="1:3" x14ac:dyDescent="0.25">
      <c r="A9717" s="541">
        <v>14861</v>
      </c>
      <c r="B9717" s="482" t="s">
        <v>11238</v>
      </c>
      <c r="C9717" s="542" t="s">
        <v>9920</v>
      </c>
    </row>
    <row r="9718" spans="1:3" x14ac:dyDescent="0.25">
      <c r="A9718" s="541">
        <v>14862</v>
      </c>
      <c r="B9718" s="482" t="s">
        <v>11239</v>
      </c>
      <c r="C9718" s="542" t="s">
        <v>9920</v>
      </c>
    </row>
    <row r="9719" spans="1:3" x14ac:dyDescent="0.25">
      <c r="A9719" s="541">
        <v>14863</v>
      </c>
      <c r="B9719" s="482" t="s">
        <v>3366</v>
      </c>
      <c r="C9719" s="542" t="s">
        <v>9920</v>
      </c>
    </row>
    <row r="9720" spans="1:3" x14ac:dyDescent="0.25">
      <c r="A9720" s="541">
        <v>14864</v>
      </c>
      <c r="B9720" s="482" t="s">
        <v>11240</v>
      </c>
      <c r="C9720" s="542" t="s">
        <v>9920</v>
      </c>
    </row>
    <row r="9721" spans="1:3" x14ac:dyDescent="0.25">
      <c r="A9721" s="541">
        <v>14865</v>
      </c>
      <c r="B9721" s="482" t="s">
        <v>8338</v>
      </c>
      <c r="C9721" s="542" t="s">
        <v>9092</v>
      </c>
    </row>
    <row r="9722" spans="1:3" x14ac:dyDescent="0.25">
      <c r="A9722" s="541">
        <v>14866</v>
      </c>
      <c r="B9722" s="482" t="s">
        <v>11241</v>
      </c>
      <c r="C9722" s="542" t="s">
        <v>9920</v>
      </c>
    </row>
    <row r="9723" spans="1:3" x14ac:dyDescent="0.25">
      <c r="A9723" s="541">
        <v>14867</v>
      </c>
      <c r="B9723" s="482" t="s">
        <v>11242</v>
      </c>
      <c r="C9723" s="542" t="s">
        <v>9920</v>
      </c>
    </row>
    <row r="9724" spans="1:3" x14ac:dyDescent="0.25">
      <c r="A9724" s="541">
        <v>14868</v>
      </c>
      <c r="B9724" s="482" t="s">
        <v>8043</v>
      </c>
      <c r="C9724" s="542" t="s">
        <v>9920</v>
      </c>
    </row>
    <row r="9725" spans="1:3" x14ac:dyDescent="0.25">
      <c r="A9725" s="541">
        <v>14869</v>
      </c>
      <c r="B9725" s="482" t="s">
        <v>11243</v>
      </c>
      <c r="C9725" s="542" t="s">
        <v>9920</v>
      </c>
    </row>
    <row r="9726" spans="1:3" x14ac:dyDescent="0.25">
      <c r="A9726" s="541">
        <v>14870</v>
      </c>
      <c r="B9726" s="482" t="s">
        <v>11119</v>
      </c>
      <c r="C9726" s="542" t="s">
        <v>9920</v>
      </c>
    </row>
    <row r="9727" spans="1:3" x14ac:dyDescent="0.25">
      <c r="A9727" s="541">
        <v>14871</v>
      </c>
      <c r="B9727" s="482" t="s">
        <v>8231</v>
      </c>
      <c r="C9727" s="542" t="s">
        <v>9920</v>
      </c>
    </row>
    <row r="9728" spans="1:3" x14ac:dyDescent="0.25">
      <c r="A9728" s="541">
        <v>14872</v>
      </c>
      <c r="B9728" s="482" t="s">
        <v>7066</v>
      </c>
      <c r="C9728" s="542" t="s">
        <v>9920</v>
      </c>
    </row>
    <row r="9729" spans="1:3" x14ac:dyDescent="0.25">
      <c r="A9729" s="541">
        <v>14873</v>
      </c>
      <c r="B9729" s="482" t="s">
        <v>11244</v>
      </c>
      <c r="C9729" s="542" t="s">
        <v>9920</v>
      </c>
    </row>
    <row r="9730" spans="1:3" x14ac:dyDescent="0.25">
      <c r="A9730" s="541">
        <v>14874</v>
      </c>
      <c r="B9730" s="482" t="s">
        <v>8339</v>
      </c>
      <c r="C9730" s="542" t="s">
        <v>9092</v>
      </c>
    </row>
    <row r="9731" spans="1:3" x14ac:dyDescent="0.25">
      <c r="A9731" s="541">
        <v>14875</v>
      </c>
      <c r="B9731" s="482" t="s">
        <v>11245</v>
      </c>
      <c r="C9731" s="542" t="s">
        <v>9920</v>
      </c>
    </row>
    <row r="9732" spans="1:3" x14ac:dyDescent="0.25">
      <c r="A9732" s="541">
        <v>14876</v>
      </c>
      <c r="B9732" s="482" t="s">
        <v>11246</v>
      </c>
      <c r="C9732" s="542" t="s">
        <v>9920</v>
      </c>
    </row>
    <row r="9733" spans="1:3" x14ac:dyDescent="0.25">
      <c r="A9733" s="541">
        <v>14877</v>
      </c>
      <c r="B9733" s="482" t="s">
        <v>11247</v>
      </c>
      <c r="C9733" s="542" t="s">
        <v>9920</v>
      </c>
    </row>
    <row r="9734" spans="1:3" x14ac:dyDescent="0.25">
      <c r="A9734" s="541">
        <v>14878</v>
      </c>
      <c r="B9734" s="482" t="s">
        <v>11248</v>
      </c>
      <c r="C9734" s="542" t="s">
        <v>9920</v>
      </c>
    </row>
    <row r="9735" spans="1:3" x14ac:dyDescent="0.25">
      <c r="A9735" s="541">
        <v>14879</v>
      </c>
      <c r="B9735" s="482" t="s">
        <v>11249</v>
      </c>
      <c r="C9735" s="542" t="s">
        <v>9920</v>
      </c>
    </row>
    <row r="9736" spans="1:3" x14ac:dyDescent="0.25">
      <c r="A9736" s="541">
        <v>14880</v>
      </c>
      <c r="B9736" s="482" t="s">
        <v>9733</v>
      </c>
      <c r="C9736" s="542" t="s">
        <v>9920</v>
      </c>
    </row>
    <row r="9737" spans="1:3" x14ac:dyDescent="0.25">
      <c r="A9737" s="541">
        <v>14881</v>
      </c>
      <c r="B9737" s="482" t="s">
        <v>11250</v>
      </c>
      <c r="C9737" s="542" t="s">
        <v>9920</v>
      </c>
    </row>
    <row r="9738" spans="1:3" x14ac:dyDescent="0.25">
      <c r="A9738" s="541">
        <v>14882</v>
      </c>
      <c r="B9738" s="482" t="s">
        <v>11251</v>
      </c>
      <c r="C9738" s="542" t="s">
        <v>9920</v>
      </c>
    </row>
    <row r="9739" spans="1:3" x14ac:dyDescent="0.25">
      <c r="A9739" s="541">
        <v>14883</v>
      </c>
      <c r="B9739" s="482" t="s">
        <v>11252</v>
      </c>
      <c r="C9739" s="542" t="s">
        <v>9920</v>
      </c>
    </row>
    <row r="9740" spans="1:3" x14ac:dyDescent="0.25">
      <c r="A9740" s="541">
        <v>14884</v>
      </c>
      <c r="B9740" s="482" t="s">
        <v>11253</v>
      </c>
      <c r="C9740" s="542" t="s">
        <v>9920</v>
      </c>
    </row>
    <row r="9741" spans="1:3" x14ac:dyDescent="0.25">
      <c r="A9741" s="541">
        <v>14885</v>
      </c>
      <c r="B9741" s="482" t="s">
        <v>7801</v>
      </c>
      <c r="C9741" s="542" t="s">
        <v>9091</v>
      </c>
    </row>
    <row r="9742" spans="1:3" x14ac:dyDescent="0.25">
      <c r="A9742" s="541">
        <v>14886</v>
      </c>
      <c r="B9742" s="482" t="s">
        <v>7131</v>
      </c>
      <c r="C9742" s="542" t="s">
        <v>9920</v>
      </c>
    </row>
    <row r="9743" spans="1:3" x14ac:dyDescent="0.25">
      <c r="A9743" s="541">
        <v>14887</v>
      </c>
      <c r="B9743" s="482" t="s">
        <v>11254</v>
      </c>
      <c r="C9743" s="542" t="s">
        <v>9920</v>
      </c>
    </row>
    <row r="9744" spans="1:3" x14ac:dyDescent="0.25">
      <c r="A9744" s="541">
        <v>14888</v>
      </c>
      <c r="B9744" s="482" t="s">
        <v>11255</v>
      </c>
      <c r="C9744" s="542" t="s">
        <v>9920</v>
      </c>
    </row>
    <row r="9745" spans="1:3" x14ac:dyDescent="0.25">
      <c r="A9745" s="541">
        <v>14889</v>
      </c>
      <c r="B9745" s="482" t="s">
        <v>11256</v>
      </c>
      <c r="C9745" s="542" t="s">
        <v>9920</v>
      </c>
    </row>
    <row r="9746" spans="1:3" x14ac:dyDescent="0.25">
      <c r="A9746" s="541">
        <v>14890</v>
      </c>
      <c r="B9746" s="482" t="s">
        <v>8340</v>
      </c>
      <c r="C9746" s="542" t="s">
        <v>9092</v>
      </c>
    </row>
    <row r="9747" spans="1:3" x14ac:dyDescent="0.25">
      <c r="A9747" s="541">
        <v>14891</v>
      </c>
      <c r="B9747" s="482" t="s">
        <v>8341</v>
      </c>
      <c r="C9747" s="542" t="s">
        <v>9092</v>
      </c>
    </row>
    <row r="9748" spans="1:3" x14ac:dyDescent="0.25">
      <c r="A9748" s="541">
        <v>14892</v>
      </c>
      <c r="B9748" s="482" t="s">
        <v>11257</v>
      </c>
      <c r="C9748" s="542" t="s">
        <v>9920</v>
      </c>
    </row>
    <row r="9749" spans="1:3" x14ac:dyDescent="0.25">
      <c r="A9749" s="541">
        <v>14893</v>
      </c>
      <c r="B9749" s="482" t="s">
        <v>6707</v>
      </c>
      <c r="C9749" s="542" t="s">
        <v>9092</v>
      </c>
    </row>
    <row r="9750" spans="1:3" x14ac:dyDescent="0.25">
      <c r="A9750" s="541">
        <v>14894</v>
      </c>
      <c r="B9750" s="482" t="s">
        <v>8342</v>
      </c>
      <c r="C9750" s="542" t="s">
        <v>9081</v>
      </c>
    </row>
    <row r="9751" spans="1:3" x14ac:dyDescent="0.25">
      <c r="A9751" s="541">
        <v>14895</v>
      </c>
      <c r="B9751" s="482" t="s">
        <v>5539</v>
      </c>
      <c r="C9751" s="542" t="s">
        <v>9920</v>
      </c>
    </row>
    <row r="9752" spans="1:3" x14ac:dyDescent="0.25">
      <c r="A9752" s="541">
        <v>14896</v>
      </c>
      <c r="B9752" s="482" t="s">
        <v>8343</v>
      </c>
      <c r="C9752" s="542" t="s">
        <v>9092</v>
      </c>
    </row>
    <row r="9753" spans="1:3" x14ac:dyDescent="0.25">
      <c r="A9753" s="541">
        <v>14897</v>
      </c>
      <c r="B9753" s="482" t="s">
        <v>11258</v>
      </c>
      <c r="C9753" s="542" t="s">
        <v>9920</v>
      </c>
    </row>
    <row r="9754" spans="1:3" x14ac:dyDescent="0.25">
      <c r="A9754" s="541">
        <v>14898</v>
      </c>
      <c r="B9754" s="482" t="s">
        <v>8344</v>
      </c>
      <c r="C9754" s="542" t="s">
        <v>9087</v>
      </c>
    </row>
    <row r="9755" spans="1:3" x14ac:dyDescent="0.25">
      <c r="A9755" s="541">
        <v>14899</v>
      </c>
      <c r="B9755" s="482" t="s">
        <v>4593</v>
      </c>
      <c r="C9755" s="542" t="s">
        <v>9920</v>
      </c>
    </row>
    <row r="9756" spans="1:3" x14ac:dyDescent="0.25">
      <c r="A9756" s="541">
        <v>14900</v>
      </c>
      <c r="B9756" s="482" t="s">
        <v>8345</v>
      </c>
      <c r="C9756" s="542" t="s">
        <v>9092</v>
      </c>
    </row>
    <row r="9757" spans="1:3" x14ac:dyDescent="0.25">
      <c r="A9757" s="541">
        <v>14901</v>
      </c>
      <c r="B9757" s="482" t="s">
        <v>11259</v>
      </c>
      <c r="C9757" s="542" t="s">
        <v>9920</v>
      </c>
    </row>
    <row r="9758" spans="1:3" x14ac:dyDescent="0.25">
      <c r="A9758" s="541">
        <v>14902</v>
      </c>
      <c r="B9758" s="482" t="s">
        <v>11260</v>
      </c>
      <c r="C9758" s="542" t="s">
        <v>9920</v>
      </c>
    </row>
    <row r="9759" spans="1:3" x14ac:dyDescent="0.25">
      <c r="A9759" s="541">
        <v>14903</v>
      </c>
      <c r="B9759" s="482" t="s">
        <v>8346</v>
      </c>
      <c r="C9759" s="542" t="s">
        <v>9081</v>
      </c>
    </row>
    <row r="9760" spans="1:3" x14ac:dyDescent="0.25">
      <c r="A9760" s="541">
        <v>14904</v>
      </c>
      <c r="B9760" s="482" t="s">
        <v>11261</v>
      </c>
      <c r="C9760" s="542" t="s">
        <v>9920</v>
      </c>
    </row>
    <row r="9761" spans="1:3" x14ac:dyDescent="0.25">
      <c r="A9761" s="541">
        <v>14905</v>
      </c>
      <c r="B9761" s="482" t="s">
        <v>11262</v>
      </c>
      <c r="C9761" s="542" t="s">
        <v>9920</v>
      </c>
    </row>
    <row r="9762" spans="1:3" x14ac:dyDescent="0.25">
      <c r="A9762" s="541">
        <v>14906</v>
      </c>
      <c r="B9762" s="482" t="s">
        <v>8347</v>
      </c>
      <c r="C9762" s="542" t="s">
        <v>9091</v>
      </c>
    </row>
    <row r="9763" spans="1:3" x14ac:dyDescent="0.25">
      <c r="A9763" s="541">
        <v>14907</v>
      </c>
      <c r="B9763" s="482" t="s">
        <v>8348</v>
      </c>
      <c r="C9763" s="542" t="s">
        <v>9920</v>
      </c>
    </row>
    <row r="9764" spans="1:3" x14ac:dyDescent="0.25">
      <c r="A9764" s="541">
        <v>14908</v>
      </c>
      <c r="B9764" s="482" t="s">
        <v>11263</v>
      </c>
      <c r="C9764" s="542" t="s">
        <v>9920</v>
      </c>
    </row>
    <row r="9765" spans="1:3" x14ac:dyDescent="0.25">
      <c r="A9765" s="541">
        <v>14909</v>
      </c>
      <c r="B9765" s="482" t="s">
        <v>11264</v>
      </c>
      <c r="C9765" s="542" t="s">
        <v>9920</v>
      </c>
    </row>
    <row r="9766" spans="1:3" x14ac:dyDescent="0.25">
      <c r="A9766" s="541">
        <v>14910</v>
      </c>
      <c r="B9766" s="482" t="s">
        <v>8349</v>
      </c>
      <c r="C9766" s="542" t="s">
        <v>9092</v>
      </c>
    </row>
    <row r="9767" spans="1:3" x14ac:dyDescent="0.25">
      <c r="A9767" s="541">
        <v>14911</v>
      </c>
      <c r="B9767" s="482" t="s">
        <v>11265</v>
      </c>
      <c r="C9767" s="542" t="s">
        <v>9920</v>
      </c>
    </row>
    <row r="9768" spans="1:3" x14ac:dyDescent="0.25">
      <c r="A9768" s="541">
        <v>14912</v>
      </c>
      <c r="B9768" s="482" t="s">
        <v>11266</v>
      </c>
      <c r="C9768" s="542" t="s">
        <v>9920</v>
      </c>
    </row>
    <row r="9769" spans="1:3" x14ac:dyDescent="0.25">
      <c r="A9769" s="541">
        <v>14913</v>
      </c>
      <c r="B9769" s="482" t="s">
        <v>8350</v>
      </c>
      <c r="C9769" s="542" t="s">
        <v>9092</v>
      </c>
    </row>
    <row r="9770" spans="1:3" x14ac:dyDescent="0.25">
      <c r="A9770" s="541">
        <v>14914</v>
      </c>
      <c r="B9770" s="482" t="s">
        <v>11267</v>
      </c>
      <c r="C9770" s="542" t="s">
        <v>9920</v>
      </c>
    </row>
    <row r="9771" spans="1:3" x14ac:dyDescent="0.25">
      <c r="A9771" s="541">
        <v>14915</v>
      </c>
      <c r="B9771" s="482" t="s">
        <v>877</v>
      </c>
      <c r="C9771" s="542" t="s">
        <v>9103</v>
      </c>
    </row>
    <row r="9772" spans="1:3" x14ac:dyDescent="0.25">
      <c r="A9772" s="541">
        <v>14916</v>
      </c>
      <c r="B9772" s="482" t="s">
        <v>8351</v>
      </c>
      <c r="C9772" s="542" t="s">
        <v>9092</v>
      </c>
    </row>
    <row r="9773" spans="1:3" x14ac:dyDescent="0.25">
      <c r="A9773" s="541">
        <v>14917</v>
      </c>
      <c r="B9773" s="482" t="s">
        <v>11268</v>
      </c>
      <c r="C9773" s="542" t="s">
        <v>9920</v>
      </c>
    </row>
    <row r="9774" spans="1:3" x14ac:dyDescent="0.25">
      <c r="A9774" s="541">
        <v>14918</v>
      </c>
      <c r="B9774" s="482" t="s">
        <v>7993</v>
      </c>
      <c r="C9774" s="542" t="s">
        <v>9920</v>
      </c>
    </row>
    <row r="9775" spans="1:3" x14ac:dyDescent="0.25">
      <c r="A9775" s="541">
        <v>14919</v>
      </c>
      <c r="B9775" s="482" t="s">
        <v>4751</v>
      </c>
      <c r="C9775" s="542" t="s">
        <v>9920</v>
      </c>
    </row>
    <row r="9776" spans="1:3" x14ac:dyDescent="0.25">
      <c r="A9776" s="541">
        <v>14920</v>
      </c>
      <c r="B9776" s="482" t="s">
        <v>8352</v>
      </c>
      <c r="C9776" s="542" t="s">
        <v>9090</v>
      </c>
    </row>
    <row r="9777" spans="1:3" x14ac:dyDescent="0.25">
      <c r="A9777" s="541">
        <v>14921</v>
      </c>
      <c r="B9777" s="482" t="s">
        <v>8353</v>
      </c>
      <c r="C9777" s="542" t="s">
        <v>9090</v>
      </c>
    </row>
    <row r="9778" spans="1:3" x14ac:dyDescent="0.25">
      <c r="A9778" s="541">
        <v>14922</v>
      </c>
      <c r="B9778" s="482" t="s">
        <v>11269</v>
      </c>
      <c r="C9778" s="542" t="s">
        <v>9920</v>
      </c>
    </row>
    <row r="9779" spans="1:3" x14ac:dyDescent="0.25">
      <c r="A9779" s="541">
        <v>14923</v>
      </c>
      <c r="B9779" s="482" t="s">
        <v>634</v>
      </c>
      <c r="C9779" s="542" t="s">
        <v>9920</v>
      </c>
    </row>
    <row r="9780" spans="1:3" x14ac:dyDescent="0.25">
      <c r="A9780" s="541">
        <v>14924</v>
      </c>
      <c r="B9780" s="482" t="s">
        <v>11270</v>
      </c>
      <c r="C9780" s="542" t="s">
        <v>9920</v>
      </c>
    </row>
    <row r="9781" spans="1:3" x14ac:dyDescent="0.25">
      <c r="A9781" s="541">
        <v>14925</v>
      </c>
      <c r="B9781" s="482" t="s">
        <v>2882</v>
      </c>
      <c r="C9781" s="542" t="s">
        <v>9920</v>
      </c>
    </row>
    <row r="9782" spans="1:3" x14ac:dyDescent="0.25">
      <c r="A9782" s="541">
        <v>14926</v>
      </c>
      <c r="B9782" s="482" t="s">
        <v>6813</v>
      </c>
      <c r="C9782" s="542" t="s">
        <v>9920</v>
      </c>
    </row>
    <row r="9783" spans="1:3" x14ac:dyDescent="0.25">
      <c r="A9783" s="541">
        <v>14927</v>
      </c>
      <c r="B9783" s="482" t="s">
        <v>8354</v>
      </c>
      <c r="C9783" s="542" t="s">
        <v>9920</v>
      </c>
    </row>
    <row r="9784" spans="1:3" x14ac:dyDescent="0.25">
      <c r="A9784" s="541">
        <v>14928</v>
      </c>
      <c r="B9784" s="482" t="s">
        <v>8355</v>
      </c>
      <c r="C9784" s="542" t="s">
        <v>9092</v>
      </c>
    </row>
    <row r="9785" spans="1:3" x14ac:dyDescent="0.25">
      <c r="A9785" s="541">
        <v>14929</v>
      </c>
      <c r="B9785" s="482" t="s">
        <v>8356</v>
      </c>
      <c r="C9785" s="542" t="s">
        <v>9092</v>
      </c>
    </row>
    <row r="9786" spans="1:3" x14ac:dyDescent="0.25">
      <c r="A9786" s="541">
        <v>14930</v>
      </c>
      <c r="B9786" s="482" t="s">
        <v>11271</v>
      </c>
      <c r="C9786" s="542" t="s">
        <v>9920</v>
      </c>
    </row>
    <row r="9787" spans="1:3" x14ac:dyDescent="0.25">
      <c r="A9787" s="541">
        <v>14931</v>
      </c>
      <c r="B9787" s="482" t="s">
        <v>8357</v>
      </c>
      <c r="C9787" s="542" t="s">
        <v>9081</v>
      </c>
    </row>
    <row r="9788" spans="1:3" x14ac:dyDescent="0.25">
      <c r="A9788" s="541">
        <v>14932</v>
      </c>
      <c r="B9788" s="482" t="s">
        <v>9824</v>
      </c>
      <c r="C9788" s="542" t="s">
        <v>9920</v>
      </c>
    </row>
    <row r="9789" spans="1:3" x14ac:dyDescent="0.25">
      <c r="A9789" s="541">
        <v>14933</v>
      </c>
      <c r="B9789" s="482" t="s">
        <v>8358</v>
      </c>
      <c r="C9789" s="542" t="s">
        <v>9920</v>
      </c>
    </row>
    <row r="9790" spans="1:3" x14ac:dyDescent="0.25">
      <c r="A9790" s="541">
        <v>14934</v>
      </c>
      <c r="B9790" s="482" t="s">
        <v>11272</v>
      </c>
      <c r="C9790" s="542" t="s">
        <v>9920</v>
      </c>
    </row>
    <row r="9791" spans="1:3" x14ac:dyDescent="0.25">
      <c r="A9791" s="541">
        <v>14935</v>
      </c>
      <c r="B9791" s="482" t="s">
        <v>11273</v>
      </c>
      <c r="C9791" s="542" t="s">
        <v>9087</v>
      </c>
    </row>
    <row r="9792" spans="1:3" x14ac:dyDescent="0.25">
      <c r="A9792" s="541">
        <v>14936</v>
      </c>
      <c r="B9792" s="482" t="s">
        <v>8359</v>
      </c>
      <c r="C9792" s="542" t="s">
        <v>9092</v>
      </c>
    </row>
    <row r="9793" spans="1:3" x14ac:dyDescent="0.25">
      <c r="A9793" s="541">
        <v>14937</v>
      </c>
      <c r="B9793" s="482" t="s">
        <v>8360</v>
      </c>
      <c r="C9793" s="542" t="s">
        <v>9920</v>
      </c>
    </row>
    <row r="9794" spans="1:3" x14ac:dyDescent="0.25">
      <c r="A9794" s="541">
        <v>14938</v>
      </c>
      <c r="B9794" s="482" t="s">
        <v>11274</v>
      </c>
      <c r="C9794" s="542" t="s">
        <v>9920</v>
      </c>
    </row>
    <row r="9795" spans="1:3" x14ac:dyDescent="0.25">
      <c r="A9795" s="541">
        <v>14939</v>
      </c>
      <c r="B9795" s="482" t="s">
        <v>8360</v>
      </c>
      <c r="C9795" s="542" t="s">
        <v>9920</v>
      </c>
    </row>
    <row r="9796" spans="1:3" x14ac:dyDescent="0.25">
      <c r="A9796" s="541">
        <v>14940</v>
      </c>
      <c r="B9796" s="482" t="s">
        <v>8360</v>
      </c>
      <c r="C9796" s="542" t="s">
        <v>9920</v>
      </c>
    </row>
    <row r="9797" spans="1:3" x14ac:dyDescent="0.25">
      <c r="A9797" s="541">
        <v>14941</v>
      </c>
      <c r="B9797" s="482" t="s">
        <v>8361</v>
      </c>
      <c r="C9797" s="542" t="s">
        <v>9092</v>
      </c>
    </row>
    <row r="9798" spans="1:3" x14ac:dyDescent="0.25">
      <c r="A9798" s="541">
        <v>14942</v>
      </c>
      <c r="B9798" s="482" t="s">
        <v>875</v>
      </c>
      <c r="C9798" s="542" t="s">
        <v>9920</v>
      </c>
    </row>
    <row r="9799" spans="1:3" x14ac:dyDescent="0.25">
      <c r="A9799" s="541">
        <v>14943</v>
      </c>
      <c r="B9799" s="482" t="s">
        <v>11275</v>
      </c>
      <c r="C9799" s="542" t="s">
        <v>9920</v>
      </c>
    </row>
    <row r="9800" spans="1:3" x14ac:dyDescent="0.25">
      <c r="A9800" s="541">
        <v>14944</v>
      </c>
      <c r="B9800" s="482" t="s">
        <v>8362</v>
      </c>
      <c r="C9800" s="542" t="s">
        <v>9092</v>
      </c>
    </row>
    <row r="9801" spans="1:3" x14ac:dyDescent="0.25">
      <c r="A9801" s="541">
        <v>14945</v>
      </c>
      <c r="B9801" s="482" t="s">
        <v>8363</v>
      </c>
      <c r="C9801" s="542" t="s">
        <v>9090</v>
      </c>
    </row>
    <row r="9802" spans="1:3" x14ac:dyDescent="0.25">
      <c r="A9802" s="541">
        <v>14946</v>
      </c>
      <c r="B9802" s="482" t="s">
        <v>11276</v>
      </c>
      <c r="C9802" s="542" t="s">
        <v>9920</v>
      </c>
    </row>
    <row r="9803" spans="1:3" x14ac:dyDescent="0.25">
      <c r="A9803" s="541">
        <v>14947</v>
      </c>
      <c r="B9803" s="482" t="s">
        <v>8364</v>
      </c>
      <c r="C9803" s="542" t="s">
        <v>9110</v>
      </c>
    </row>
    <row r="9804" spans="1:3" x14ac:dyDescent="0.25">
      <c r="A9804" s="541">
        <v>14948</v>
      </c>
      <c r="B9804" s="482" t="s">
        <v>8365</v>
      </c>
      <c r="C9804" s="542" t="s">
        <v>9920</v>
      </c>
    </row>
    <row r="9805" spans="1:3" x14ac:dyDescent="0.25">
      <c r="A9805" s="541">
        <v>14949</v>
      </c>
      <c r="B9805" s="482" t="s">
        <v>5281</v>
      </c>
      <c r="C9805" s="542" t="s">
        <v>9081</v>
      </c>
    </row>
    <row r="9806" spans="1:3" x14ac:dyDescent="0.25">
      <c r="A9806" s="541">
        <v>14950</v>
      </c>
      <c r="B9806" s="482" t="s">
        <v>8366</v>
      </c>
      <c r="C9806" s="542" t="s">
        <v>9092</v>
      </c>
    </row>
    <row r="9807" spans="1:3" x14ac:dyDescent="0.25">
      <c r="A9807" s="541">
        <v>14951</v>
      </c>
      <c r="B9807" s="482" t="s">
        <v>8367</v>
      </c>
      <c r="C9807" s="542" t="s">
        <v>9090</v>
      </c>
    </row>
    <row r="9808" spans="1:3" x14ac:dyDescent="0.25">
      <c r="A9808" s="541">
        <v>14952</v>
      </c>
      <c r="B9808" s="482" t="s">
        <v>8368</v>
      </c>
      <c r="C9808" s="542" t="s">
        <v>9084</v>
      </c>
    </row>
    <row r="9809" spans="1:3" x14ac:dyDescent="0.25">
      <c r="A9809" s="541">
        <v>14953</v>
      </c>
      <c r="B9809" s="482" t="s">
        <v>8004</v>
      </c>
      <c r="C9809" s="542" t="s">
        <v>9090</v>
      </c>
    </row>
    <row r="9810" spans="1:3" x14ac:dyDescent="0.25">
      <c r="A9810" s="541">
        <v>14954</v>
      </c>
      <c r="B9810" s="482" t="s">
        <v>11277</v>
      </c>
      <c r="C9810" s="542" t="s">
        <v>9920</v>
      </c>
    </row>
    <row r="9811" spans="1:3" x14ac:dyDescent="0.25">
      <c r="A9811" s="541">
        <v>14955</v>
      </c>
      <c r="B9811" s="482" t="s">
        <v>11278</v>
      </c>
      <c r="C9811" s="542" t="s">
        <v>9920</v>
      </c>
    </row>
    <row r="9812" spans="1:3" x14ac:dyDescent="0.25">
      <c r="A9812" s="541">
        <v>14956</v>
      </c>
      <c r="B9812" s="482" t="s">
        <v>11279</v>
      </c>
      <c r="C9812" s="542" t="s">
        <v>9920</v>
      </c>
    </row>
    <row r="9813" spans="1:3" x14ac:dyDescent="0.25">
      <c r="A9813" s="541">
        <v>14957</v>
      </c>
      <c r="B9813" s="482" t="s">
        <v>11280</v>
      </c>
      <c r="C9813" s="542" t="s">
        <v>9920</v>
      </c>
    </row>
    <row r="9814" spans="1:3" x14ac:dyDescent="0.25">
      <c r="A9814" s="541">
        <v>14958</v>
      </c>
      <c r="B9814" s="482" t="s">
        <v>11281</v>
      </c>
      <c r="C9814" s="542" t="s">
        <v>9920</v>
      </c>
    </row>
    <row r="9815" spans="1:3" x14ac:dyDescent="0.25">
      <c r="A9815" s="541">
        <v>14959</v>
      </c>
      <c r="B9815" s="482" t="s">
        <v>11282</v>
      </c>
      <c r="C9815" s="542" t="s">
        <v>9920</v>
      </c>
    </row>
    <row r="9816" spans="1:3" x14ac:dyDescent="0.25">
      <c r="A9816" s="541">
        <v>14960</v>
      </c>
      <c r="B9816" s="482" t="s">
        <v>7877</v>
      </c>
      <c r="C9816" s="542" t="s">
        <v>9087</v>
      </c>
    </row>
    <row r="9817" spans="1:3" x14ac:dyDescent="0.25">
      <c r="A9817" s="541">
        <v>14961</v>
      </c>
      <c r="B9817" s="482" t="s">
        <v>8319</v>
      </c>
      <c r="C9817" s="542" t="s">
        <v>9087</v>
      </c>
    </row>
    <row r="9818" spans="1:3" x14ac:dyDescent="0.25">
      <c r="A9818" s="541">
        <v>14962</v>
      </c>
      <c r="B9818" s="482" t="s">
        <v>7651</v>
      </c>
      <c r="C9818" s="542" t="s">
        <v>9920</v>
      </c>
    </row>
    <row r="9819" spans="1:3" x14ac:dyDescent="0.25">
      <c r="A9819" s="541">
        <v>14963</v>
      </c>
      <c r="B9819" s="482" t="s">
        <v>8369</v>
      </c>
      <c r="C9819" s="542" t="s">
        <v>9091</v>
      </c>
    </row>
    <row r="9820" spans="1:3" x14ac:dyDescent="0.25">
      <c r="A9820" s="541">
        <v>14964</v>
      </c>
      <c r="B9820" s="482" t="s">
        <v>8370</v>
      </c>
      <c r="C9820" s="542" t="s">
        <v>9092</v>
      </c>
    </row>
    <row r="9821" spans="1:3" x14ac:dyDescent="0.25">
      <c r="A9821" s="541">
        <v>14965</v>
      </c>
      <c r="B9821" s="482" t="s">
        <v>8371</v>
      </c>
      <c r="C9821" s="542" t="s">
        <v>9087</v>
      </c>
    </row>
    <row r="9822" spans="1:3" x14ac:dyDescent="0.25">
      <c r="A9822" s="541">
        <v>14966</v>
      </c>
      <c r="B9822" s="482" t="s">
        <v>7724</v>
      </c>
      <c r="C9822" s="542" t="s">
        <v>9920</v>
      </c>
    </row>
    <row r="9823" spans="1:3" x14ac:dyDescent="0.25">
      <c r="A9823" s="541">
        <v>14967</v>
      </c>
      <c r="B9823" s="482" t="s">
        <v>11283</v>
      </c>
      <c r="C9823" s="542" t="s">
        <v>9920</v>
      </c>
    </row>
    <row r="9824" spans="1:3" x14ac:dyDescent="0.25">
      <c r="A9824" s="541">
        <v>14968</v>
      </c>
      <c r="B9824" s="482" t="s">
        <v>3847</v>
      </c>
      <c r="C9824" s="542" t="s">
        <v>9084</v>
      </c>
    </row>
    <row r="9825" spans="1:3" x14ac:dyDescent="0.25">
      <c r="A9825" s="541">
        <v>14969</v>
      </c>
      <c r="B9825" s="482" t="s">
        <v>1315</v>
      </c>
      <c r="C9825" s="542" t="s">
        <v>9920</v>
      </c>
    </row>
    <row r="9826" spans="1:3" x14ac:dyDescent="0.25">
      <c r="A9826" s="541">
        <v>14970</v>
      </c>
      <c r="B9826" s="482" t="s">
        <v>8372</v>
      </c>
      <c r="C9826" s="542" t="s">
        <v>9920</v>
      </c>
    </row>
    <row r="9827" spans="1:3" x14ac:dyDescent="0.25">
      <c r="A9827" s="541">
        <v>14971</v>
      </c>
      <c r="B9827" s="482" t="s">
        <v>8373</v>
      </c>
      <c r="C9827" s="542" t="s">
        <v>9092</v>
      </c>
    </row>
    <row r="9828" spans="1:3" x14ac:dyDescent="0.25">
      <c r="A9828" s="541">
        <v>14972</v>
      </c>
      <c r="B9828" s="482" t="s">
        <v>8374</v>
      </c>
      <c r="C9828" s="542" t="s">
        <v>9092</v>
      </c>
    </row>
    <row r="9829" spans="1:3" x14ac:dyDescent="0.25">
      <c r="A9829" s="541">
        <v>14973</v>
      </c>
      <c r="B9829" s="482" t="s">
        <v>8375</v>
      </c>
      <c r="C9829" s="542" t="s">
        <v>9087</v>
      </c>
    </row>
    <row r="9830" spans="1:3" x14ac:dyDescent="0.25">
      <c r="A9830" s="541">
        <v>14974</v>
      </c>
      <c r="B9830" s="482" t="s">
        <v>11284</v>
      </c>
      <c r="C9830" s="542" t="s">
        <v>9920</v>
      </c>
    </row>
    <row r="9831" spans="1:3" x14ac:dyDescent="0.25">
      <c r="A9831" s="541">
        <v>14975</v>
      </c>
      <c r="B9831" s="482" t="s">
        <v>4782</v>
      </c>
      <c r="C9831" s="542" t="s">
        <v>9920</v>
      </c>
    </row>
    <row r="9832" spans="1:3" x14ac:dyDescent="0.25">
      <c r="A9832" s="541">
        <v>14976</v>
      </c>
      <c r="B9832" s="482" t="s">
        <v>8376</v>
      </c>
      <c r="C9832" s="542" t="s">
        <v>9091</v>
      </c>
    </row>
    <row r="9833" spans="1:3" x14ac:dyDescent="0.25">
      <c r="A9833" s="541">
        <v>14977</v>
      </c>
      <c r="B9833" s="482" t="s">
        <v>8377</v>
      </c>
      <c r="C9833" s="542" t="s">
        <v>9092</v>
      </c>
    </row>
    <row r="9834" spans="1:3" x14ac:dyDescent="0.25">
      <c r="A9834" s="541">
        <v>14978</v>
      </c>
      <c r="B9834" s="482" t="s">
        <v>7227</v>
      </c>
      <c r="C9834" s="542" t="s">
        <v>9092</v>
      </c>
    </row>
    <row r="9835" spans="1:3" x14ac:dyDescent="0.25">
      <c r="A9835" s="541">
        <v>14979</v>
      </c>
      <c r="B9835" s="482" t="s">
        <v>11285</v>
      </c>
      <c r="C9835" s="542" t="s">
        <v>9920</v>
      </c>
    </row>
    <row r="9836" spans="1:3" x14ac:dyDescent="0.25">
      <c r="A9836" s="541">
        <v>14980</v>
      </c>
      <c r="B9836" s="482" t="s">
        <v>8378</v>
      </c>
      <c r="C9836" s="542" t="s">
        <v>9092</v>
      </c>
    </row>
    <row r="9837" spans="1:3" x14ac:dyDescent="0.25">
      <c r="A9837" s="541">
        <v>14981</v>
      </c>
      <c r="B9837" s="482" t="s">
        <v>8379</v>
      </c>
      <c r="C9837" s="542" t="s">
        <v>9090</v>
      </c>
    </row>
    <row r="9838" spans="1:3" x14ac:dyDescent="0.25">
      <c r="A9838" s="541">
        <v>14982</v>
      </c>
      <c r="B9838" s="482" t="s">
        <v>11286</v>
      </c>
      <c r="C9838" s="542" t="s">
        <v>9920</v>
      </c>
    </row>
    <row r="9839" spans="1:3" x14ac:dyDescent="0.25">
      <c r="A9839" s="541">
        <v>14983</v>
      </c>
      <c r="B9839" s="482" t="s">
        <v>11287</v>
      </c>
      <c r="C9839" s="542" t="s">
        <v>9920</v>
      </c>
    </row>
    <row r="9840" spans="1:3" x14ac:dyDescent="0.25">
      <c r="A9840" s="541">
        <v>14984</v>
      </c>
      <c r="B9840" s="482" t="s">
        <v>11288</v>
      </c>
      <c r="C9840" s="542" t="s">
        <v>9920</v>
      </c>
    </row>
    <row r="9841" spans="1:3" x14ac:dyDescent="0.25">
      <c r="A9841" s="541">
        <v>14985</v>
      </c>
      <c r="B9841" s="482" t="s">
        <v>8380</v>
      </c>
      <c r="C9841" s="542" t="s">
        <v>9092</v>
      </c>
    </row>
    <row r="9842" spans="1:3" x14ac:dyDescent="0.25">
      <c r="A9842" s="541">
        <v>14986</v>
      </c>
      <c r="B9842" s="482" t="s">
        <v>11289</v>
      </c>
      <c r="C9842" s="542" t="s">
        <v>9920</v>
      </c>
    </row>
    <row r="9843" spans="1:3" x14ac:dyDescent="0.25">
      <c r="A9843" s="541">
        <v>14987</v>
      </c>
      <c r="B9843" s="482" t="s">
        <v>890</v>
      </c>
      <c r="C9843" s="542" t="s">
        <v>9081</v>
      </c>
    </row>
    <row r="9844" spans="1:3" x14ac:dyDescent="0.25">
      <c r="A9844" s="541">
        <v>14988</v>
      </c>
      <c r="B9844" s="482" t="s">
        <v>11290</v>
      </c>
      <c r="C9844" s="542" t="s">
        <v>9920</v>
      </c>
    </row>
    <row r="9845" spans="1:3" x14ac:dyDescent="0.25">
      <c r="A9845" s="541">
        <v>14989</v>
      </c>
      <c r="B9845" s="482" t="s">
        <v>8381</v>
      </c>
      <c r="C9845" s="542" t="s">
        <v>9920</v>
      </c>
    </row>
    <row r="9846" spans="1:3" x14ac:dyDescent="0.25">
      <c r="A9846" s="541">
        <v>14990</v>
      </c>
      <c r="B9846" s="482" t="s">
        <v>5232</v>
      </c>
      <c r="C9846" s="542" t="s">
        <v>9920</v>
      </c>
    </row>
    <row r="9847" spans="1:3" x14ac:dyDescent="0.25">
      <c r="A9847" s="541">
        <v>14991</v>
      </c>
      <c r="B9847" s="482" t="s">
        <v>11291</v>
      </c>
      <c r="C9847" s="542" t="s">
        <v>9920</v>
      </c>
    </row>
    <row r="9848" spans="1:3" x14ac:dyDescent="0.25">
      <c r="A9848" s="541">
        <v>14992</v>
      </c>
      <c r="B9848" s="482" t="s">
        <v>8381</v>
      </c>
      <c r="C9848" s="542" t="s">
        <v>9920</v>
      </c>
    </row>
    <row r="9849" spans="1:3" x14ac:dyDescent="0.25">
      <c r="A9849" s="541">
        <v>14993</v>
      </c>
      <c r="B9849" s="482" t="s">
        <v>8382</v>
      </c>
      <c r="C9849" s="542" t="s">
        <v>9091</v>
      </c>
    </row>
    <row r="9850" spans="1:3" x14ac:dyDescent="0.25">
      <c r="A9850" s="541">
        <v>14994</v>
      </c>
      <c r="B9850" s="482" t="s">
        <v>11292</v>
      </c>
      <c r="C9850" s="542" t="s">
        <v>9920</v>
      </c>
    </row>
    <row r="9851" spans="1:3" x14ac:dyDescent="0.25">
      <c r="A9851" s="541">
        <v>14995</v>
      </c>
      <c r="B9851" s="482" t="s">
        <v>11293</v>
      </c>
      <c r="C9851" s="542" t="s">
        <v>9920</v>
      </c>
    </row>
    <row r="9852" spans="1:3" x14ac:dyDescent="0.25">
      <c r="A9852" s="541">
        <v>14996</v>
      </c>
      <c r="B9852" s="482" t="s">
        <v>6972</v>
      </c>
      <c r="C9852" s="542" t="s">
        <v>9920</v>
      </c>
    </row>
    <row r="9853" spans="1:3" x14ac:dyDescent="0.25">
      <c r="A9853" s="541">
        <v>14997</v>
      </c>
      <c r="B9853" s="482" t="s">
        <v>4628</v>
      </c>
      <c r="C9853" s="542" t="s">
        <v>9920</v>
      </c>
    </row>
    <row r="9854" spans="1:3" x14ac:dyDescent="0.25">
      <c r="A9854" s="541">
        <v>14998</v>
      </c>
      <c r="B9854" s="482" t="s">
        <v>11294</v>
      </c>
      <c r="C9854" s="542" t="s">
        <v>9920</v>
      </c>
    </row>
    <row r="9855" spans="1:3" x14ac:dyDescent="0.25">
      <c r="A9855" s="541">
        <v>14999</v>
      </c>
      <c r="B9855" s="482" t="s">
        <v>11295</v>
      </c>
      <c r="C9855" s="542" t="s">
        <v>9920</v>
      </c>
    </row>
    <row r="9856" spans="1:3" x14ac:dyDescent="0.25">
      <c r="A9856" s="541">
        <v>15000</v>
      </c>
      <c r="B9856" s="482" t="s">
        <v>11296</v>
      </c>
      <c r="C9856" s="542" t="s">
        <v>9920</v>
      </c>
    </row>
    <row r="9857" spans="1:3" x14ac:dyDescent="0.25">
      <c r="A9857" s="541">
        <v>15001</v>
      </c>
      <c r="B9857" s="482" t="s">
        <v>11297</v>
      </c>
      <c r="C9857" s="542" t="s">
        <v>9920</v>
      </c>
    </row>
    <row r="9858" spans="1:3" x14ac:dyDescent="0.25">
      <c r="A9858" s="541">
        <v>15002</v>
      </c>
      <c r="B9858" s="482" t="s">
        <v>3680</v>
      </c>
      <c r="C9858" s="542" t="s">
        <v>9920</v>
      </c>
    </row>
    <row r="9859" spans="1:3" x14ac:dyDescent="0.25">
      <c r="A9859" s="541">
        <v>15003</v>
      </c>
      <c r="B9859" s="482" t="s">
        <v>3951</v>
      </c>
      <c r="C9859" s="542" t="s">
        <v>9087</v>
      </c>
    </row>
    <row r="9860" spans="1:3" x14ac:dyDescent="0.25">
      <c r="A9860" s="541">
        <v>15004</v>
      </c>
      <c r="B9860" s="482" t="s">
        <v>6572</v>
      </c>
      <c r="C9860" s="542" t="s">
        <v>9081</v>
      </c>
    </row>
    <row r="9861" spans="1:3" x14ac:dyDescent="0.25">
      <c r="A9861" s="541">
        <v>15005</v>
      </c>
      <c r="B9861" s="482" t="s">
        <v>5689</v>
      </c>
      <c r="C9861" s="542" t="s">
        <v>9090</v>
      </c>
    </row>
    <row r="9862" spans="1:3" x14ac:dyDescent="0.25">
      <c r="A9862" s="541">
        <v>15006</v>
      </c>
      <c r="B9862" s="482" t="s">
        <v>11298</v>
      </c>
      <c r="C9862" s="542" t="s">
        <v>9920</v>
      </c>
    </row>
    <row r="9863" spans="1:3" x14ac:dyDescent="0.25">
      <c r="A9863" s="541">
        <v>15007</v>
      </c>
      <c r="B9863" s="482" t="s">
        <v>11299</v>
      </c>
      <c r="C9863" s="542" t="s">
        <v>9920</v>
      </c>
    </row>
    <row r="9864" spans="1:3" x14ac:dyDescent="0.25">
      <c r="A9864" s="541">
        <v>15008</v>
      </c>
      <c r="B9864" s="482" t="s">
        <v>8383</v>
      </c>
      <c r="C9864" s="542" t="s">
        <v>9092</v>
      </c>
    </row>
    <row r="9865" spans="1:3" x14ac:dyDescent="0.25">
      <c r="A9865" s="541">
        <v>15009</v>
      </c>
      <c r="B9865" s="482" t="s">
        <v>6082</v>
      </c>
      <c r="C9865" s="542" t="s">
        <v>9920</v>
      </c>
    </row>
    <row r="9866" spans="1:3" x14ac:dyDescent="0.25">
      <c r="A9866" s="541">
        <v>15010</v>
      </c>
      <c r="B9866" s="482" t="s">
        <v>8384</v>
      </c>
      <c r="C9866" s="542" t="s">
        <v>9087</v>
      </c>
    </row>
    <row r="9867" spans="1:3" x14ac:dyDescent="0.25">
      <c r="A9867" s="541">
        <v>15011</v>
      </c>
      <c r="B9867" s="482" t="s">
        <v>8385</v>
      </c>
      <c r="C9867" s="542" t="s">
        <v>9082</v>
      </c>
    </row>
    <row r="9868" spans="1:3" x14ac:dyDescent="0.25">
      <c r="A9868" s="541">
        <v>15012</v>
      </c>
      <c r="B9868" s="482" t="s">
        <v>11300</v>
      </c>
      <c r="C9868" s="542" t="s">
        <v>9920</v>
      </c>
    </row>
    <row r="9869" spans="1:3" x14ac:dyDescent="0.25">
      <c r="A9869" s="541">
        <v>15013</v>
      </c>
      <c r="B9869" s="482" t="s">
        <v>11301</v>
      </c>
      <c r="C9869" s="542" t="s">
        <v>9920</v>
      </c>
    </row>
    <row r="9870" spans="1:3" x14ac:dyDescent="0.25">
      <c r="A9870" s="541">
        <v>15014</v>
      </c>
      <c r="B9870" s="482" t="s">
        <v>11302</v>
      </c>
      <c r="C9870" s="542" t="s">
        <v>9920</v>
      </c>
    </row>
    <row r="9871" spans="1:3" x14ac:dyDescent="0.25">
      <c r="A9871" s="541">
        <v>15015</v>
      </c>
      <c r="B9871" s="482" t="s">
        <v>2907</v>
      </c>
      <c r="C9871" s="542" t="s">
        <v>9920</v>
      </c>
    </row>
    <row r="9872" spans="1:3" x14ac:dyDescent="0.25">
      <c r="A9872" s="541">
        <v>15016</v>
      </c>
      <c r="B9872" s="482" t="s">
        <v>8386</v>
      </c>
      <c r="C9872" s="542" t="s">
        <v>9090</v>
      </c>
    </row>
    <row r="9873" spans="1:3" x14ac:dyDescent="0.25">
      <c r="A9873" s="541">
        <v>15017</v>
      </c>
      <c r="B9873" s="482" t="s">
        <v>6809</v>
      </c>
      <c r="C9873" s="542" t="s">
        <v>9091</v>
      </c>
    </row>
    <row r="9874" spans="1:3" x14ac:dyDescent="0.25">
      <c r="A9874" s="541">
        <v>15018</v>
      </c>
      <c r="B9874" s="482" t="s">
        <v>7624</v>
      </c>
      <c r="C9874" s="542" t="s">
        <v>9090</v>
      </c>
    </row>
    <row r="9875" spans="1:3" x14ac:dyDescent="0.25">
      <c r="A9875" s="541">
        <v>15019</v>
      </c>
      <c r="B9875" s="482" t="s">
        <v>11303</v>
      </c>
      <c r="C9875" s="542" t="s">
        <v>9920</v>
      </c>
    </row>
    <row r="9876" spans="1:3" x14ac:dyDescent="0.25">
      <c r="A9876" s="541">
        <v>15020</v>
      </c>
      <c r="B9876" s="482" t="s">
        <v>8387</v>
      </c>
      <c r="C9876" s="542" t="s">
        <v>9091</v>
      </c>
    </row>
    <row r="9877" spans="1:3" x14ac:dyDescent="0.25">
      <c r="A9877" s="541">
        <v>15021</v>
      </c>
      <c r="B9877" s="482" t="s">
        <v>11304</v>
      </c>
      <c r="C9877" s="542" t="s">
        <v>9920</v>
      </c>
    </row>
    <row r="9878" spans="1:3" x14ac:dyDescent="0.25">
      <c r="A9878" s="541">
        <v>15022</v>
      </c>
      <c r="B9878" s="482" t="s">
        <v>11305</v>
      </c>
      <c r="C9878" s="542" t="s">
        <v>9920</v>
      </c>
    </row>
    <row r="9879" spans="1:3" x14ac:dyDescent="0.25">
      <c r="A9879" s="541">
        <v>15023</v>
      </c>
      <c r="B9879" s="482" t="s">
        <v>11306</v>
      </c>
      <c r="C9879" s="542" t="s">
        <v>9920</v>
      </c>
    </row>
    <row r="9880" spans="1:3" x14ac:dyDescent="0.25">
      <c r="A9880" s="541">
        <v>15024</v>
      </c>
      <c r="B9880" s="482" t="s">
        <v>4733</v>
      </c>
      <c r="C9880" s="542" t="s">
        <v>9920</v>
      </c>
    </row>
    <row r="9881" spans="1:3" x14ac:dyDescent="0.25">
      <c r="A9881" s="541">
        <v>15025</v>
      </c>
      <c r="B9881" s="482" t="s">
        <v>11307</v>
      </c>
      <c r="C9881" s="542" t="s">
        <v>9920</v>
      </c>
    </row>
    <row r="9882" spans="1:3" x14ac:dyDescent="0.25">
      <c r="A9882" s="541">
        <v>15026</v>
      </c>
      <c r="B9882" s="482" t="s">
        <v>2868</v>
      </c>
      <c r="C9882" s="542" t="s">
        <v>9092</v>
      </c>
    </row>
    <row r="9883" spans="1:3" x14ac:dyDescent="0.25">
      <c r="A9883" s="541">
        <v>15027</v>
      </c>
      <c r="B9883" s="482" t="s">
        <v>8388</v>
      </c>
      <c r="C9883" s="542" t="s">
        <v>9092</v>
      </c>
    </row>
    <row r="9884" spans="1:3" x14ac:dyDescent="0.25">
      <c r="A9884" s="541">
        <v>15028</v>
      </c>
      <c r="B9884" s="482" t="s">
        <v>8389</v>
      </c>
      <c r="C9884" s="542" t="s">
        <v>9087</v>
      </c>
    </row>
    <row r="9885" spans="1:3" x14ac:dyDescent="0.25">
      <c r="A9885" s="541">
        <v>15029</v>
      </c>
      <c r="B9885" s="482" t="s">
        <v>6992</v>
      </c>
      <c r="C9885" s="542" t="s">
        <v>9920</v>
      </c>
    </row>
    <row r="9886" spans="1:3" x14ac:dyDescent="0.25">
      <c r="A9886" s="541">
        <v>15030</v>
      </c>
      <c r="B9886" s="482" t="s">
        <v>8390</v>
      </c>
      <c r="C9886" s="542" t="s">
        <v>9092</v>
      </c>
    </row>
    <row r="9887" spans="1:3" x14ac:dyDescent="0.25">
      <c r="A9887" s="541">
        <v>15031</v>
      </c>
      <c r="B9887" s="482" t="s">
        <v>11308</v>
      </c>
      <c r="C9887" s="542" t="s">
        <v>9920</v>
      </c>
    </row>
    <row r="9888" spans="1:3" x14ac:dyDescent="0.25">
      <c r="A9888" s="541">
        <v>15032</v>
      </c>
      <c r="B9888" s="482" t="s">
        <v>8391</v>
      </c>
      <c r="C9888" s="542" t="s">
        <v>9920</v>
      </c>
    </row>
    <row r="9889" spans="1:3" x14ac:dyDescent="0.25">
      <c r="A9889" s="541">
        <v>15033</v>
      </c>
      <c r="B9889" s="482" t="s">
        <v>8392</v>
      </c>
      <c r="C9889" s="542" t="s">
        <v>9090</v>
      </c>
    </row>
    <row r="9890" spans="1:3" x14ac:dyDescent="0.25">
      <c r="A9890" s="541">
        <v>15034</v>
      </c>
      <c r="B9890" s="482" t="s">
        <v>8393</v>
      </c>
      <c r="C9890" s="542" t="s">
        <v>9092</v>
      </c>
    </row>
    <row r="9891" spans="1:3" x14ac:dyDescent="0.25">
      <c r="A9891" s="541">
        <v>15035</v>
      </c>
      <c r="B9891" s="482" t="s">
        <v>7924</v>
      </c>
      <c r="C9891" s="542" t="s">
        <v>9092</v>
      </c>
    </row>
    <row r="9892" spans="1:3" x14ac:dyDescent="0.25">
      <c r="A9892" s="541">
        <v>15036</v>
      </c>
      <c r="B9892" s="482" t="s">
        <v>6199</v>
      </c>
      <c r="C9892" s="542" t="s">
        <v>9092</v>
      </c>
    </row>
    <row r="9893" spans="1:3" x14ac:dyDescent="0.25">
      <c r="A9893" s="541">
        <v>15037</v>
      </c>
      <c r="B9893" s="482" t="s">
        <v>9248</v>
      </c>
      <c r="C9893" s="542" t="s">
        <v>9090</v>
      </c>
    </row>
    <row r="9894" spans="1:3" x14ac:dyDescent="0.25">
      <c r="A9894" s="541">
        <v>15038</v>
      </c>
      <c r="B9894" s="482" t="s">
        <v>8394</v>
      </c>
      <c r="C9894" s="542" t="s">
        <v>9081</v>
      </c>
    </row>
    <row r="9895" spans="1:3" x14ac:dyDescent="0.25">
      <c r="A9895" s="541">
        <v>15039</v>
      </c>
      <c r="B9895" s="482" t="s">
        <v>4734</v>
      </c>
      <c r="C9895" s="542" t="s">
        <v>9920</v>
      </c>
    </row>
    <row r="9896" spans="1:3" x14ac:dyDescent="0.25">
      <c r="A9896" s="541">
        <v>15040</v>
      </c>
      <c r="B9896" s="482" t="s">
        <v>7936</v>
      </c>
      <c r="C9896" s="542" t="s">
        <v>9920</v>
      </c>
    </row>
    <row r="9897" spans="1:3" x14ac:dyDescent="0.25">
      <c r="A9897" s="541">
        <v>15041</v>
      </c>
      <c r="B9897" s="482" t="s">
        <v>8395</v>
      </c>
      <c r="C9897" s="542" t="s">
        <v>9920</v>
      </c>
    </row>
    <row r="9898" spans="1:3" x14ac:dyDescent="0.25">
      <c r="A9898" s="541">
        <v>15042</v>
      </c>
      <c r="B9898" s="482" t="s">
        <v>8396</v>
      </c>
      <c r="C9898" s="542" t="s">
        <v>9087</v>
      </c>
    </row>
    <row r="9899" spans="1:3" x14ac:dyDescent="0.25">
      <c r="A9899" s="541">
        <v>15043</v>
      </c>
      <c r="B9899" s="482" t="s">
        <v>8397</v>
      </c>
      <c r="C9899" s="542" t="s">
        <v>9087</v>
      </c>
    </row>
    <row r="9900" spans="1:3" x14ac:dyDescent="0.25">
      <c r="A9900" s="541">
        <v>15044</v>
      </c>
      <c r="B9900" s="482" t="s">
        <v>8398</v>
      </c>
      <c r="C9900" s="542" t="s">
        <v>9920</v>
      </c>
    </row>
    <row r="9901" spans="1:3" x14ac:dyDescent="0.25">
      <c r="A9901" s="541">
        <v>15045</v>
      </c>
      <c r="B9901" s="482" t="s">
        <v>7957</v>
      </c>
      <c r="C9901" s="542" t="s">
        <v>9920</v>
      </c>
    </row>
    <row r="9902" spans="1:3" x14ac:dyDescent="0.25">
      <c r="A9902" s="541">
        <v>15046</v>
      </c>
      <c r="B9902" s="482" t="s">
        <v>8399</v>
      </c>
      <c r="C9902" s="542" t="s">
        <v>9920</v>
      </c>
    </row>
    <row r="9903" spans="1:3" x14ac:dyDescent="0.25">
      <c r="A9903" s="541">
        <v>15047</v>
      </c>
      <c r="B9903" s="482" t="s">
        <v>11309</v>
      </c>
      <c r="C9903" s="542" t="s">
        <v>9920</v>
      </c>
    </row>
    <row r="9904" spans="1:3" x14ac:dyDescent="0.25">
      <c r="A9904" s="541">
        <v>15048</v>
      </c>
      <c r="B9904" s="482" t="s">
        <v>11310</v>
      </c>
      <c r="C9904" s="542" t="s">
        <v>9920</v>
      </c>
    </row>
    <row r="9905" spans="1:3" x14ac:dyDescent="0.25">
      <c r="A9905" s="541">
        <v>15049</v>
      </c>
      <c r="B9905" s="482" t="s">
        <v>8398</v>
      </c>
      <c r="C9905" s="542" t="s">
        <v>9092</v>
      </c>
    </row>
    <row r="9906" spans="1:3" x14ac:dyDescent="0.25">
      <c r="A9906" s="541">
        <v>15050</v>
      </c>
      <c r="B9906" s="482" t="s">
        <v>8400</v>
      </c>
      <c r="C9906" s="542" t="s">
        <v>9092</v>
      </c>
    </row>
    <row r="9907" spans="1:3" x14ac:dyDescent="0.25">
      <c r="A9907" s="541">
        <v>15051</v>
      </c>
      <c r="B9907" s="482" t="s">
        <v>8401</v>
      </c>
      <c r="C9907" s="542" t="s">
        <v>9090</v>
      </c>
    </row>
    <row r="9908" spans="1:3" x14ac:dyDescent="0.25">
      <c r="A9908" s="541">
        <v>15052</v>
      </c>
      <c r="B9908" s="482" t="s">
        <v>8402</v>
      </c>
      <c r="C9908" s="542" t="s">
        <v>9092</v>
      </c>
    </row>
    <row r="9909" spans="1:3" x14ac:dyDescent="0.25">
      <c r="A9909" s="541">
        <v>15053</v>
      </c>
      <c r="B9909" s="482" t="s">
        <v>11311</v>
      </c>
      <c r="C9909" s="542" t="s">
        <v>9920</v>
      </c>
    </row>
    <row r="9910" spans="1:3" x14ac:dyDescent="0.25">
      <c r="A9910" s="541">
        <v>15054</v>
      </c>
      <c r="B9910" s="482" t="s">
        <v>11312</v>
      </c>
      <c r="C9910" s="542" t="s">
        <v>9920</v>
      </c>
    </row>
    <row r="9911" spans="1:3" x14ac:dyDescent="0.25">
      <c r="A9911" s="541">
        <v>15055</v>
      </c>
      <c r="B9911" s="482" t="s">
        <v>8403</v>
      </c>
      <c r="C9911" s="542" t="s">
        <v>9091</v>
      </c>
    </row>
    <row r="9912" spans="1:3" x14ac:dyDescent="0.25">
      <c r="A9912" s="541">
        <v>15056</v>
      </c>
      <c r="B9912" s="482" t="s">
        <v>8404</v>
      </c>
      <c r="C9912" s="542" t="s">
        <v>9087</v>
      </c>
    </row>
    <row r="9913" spans="1:3" x14ac:dyDescent="0.25">
      <c r="A9913" s="541">
        <v>15057</v>
      </c>
      <c r="B9913" s="482" t="s">
        <v>8405</v>
      </c>
      <c r="C9913" s="542" t="s">
        <v>9087</v>
      </c>
    </row>
    <row r="9914" spans="1:3" x14ac:dyDescent="0.25">
      <c r="A9914" s="541">
        <v>15058</v>
      </c>
      <c r="B9914" s="482" t="s">
        <v>11313</v>
      </c>
      <c r="C9914" s="542" t="s">
        <v>9920</v>
      </c>
    </row>
    <row r="9915" spans="1:3" x14ac:dyDescent="0.25">
      <c r="A9915" s="541">
        <v>15060</v>
      </c>
      <c r="B9915" s="482" t="s">
        <v>8406</v>
      </c>
      <c r="C9915" s="542" t="s">
        <v>9090</v>
      </c>
    </row>
    <row r="9916" spans="1:3" x14ac:dyDescent="0.25">
      <c r="A9916" s="541">
        <v>15061</v>
      </c>
      <c r="B9916" s="482" t="s">
        <v>4069</v>
      </c>
      <c r="C9916" s="542" t="s">
        <v>9920</v>
      </c>
    </row>
    <row r="9917" spans="1:3" x14ac:dyDescent="0.25">
      <c r="A9917" s="541">
        <v>15062</v>
      </c>
      <c r="B9917" s="482" t="s">
        <v>8407</v>
      </c>
      <c r="C9917" s="542" t="s">
        <v>9092</v>
      </c>
    </row>
    <row r="9918" spans="1:3" x14ac:dyDescent="0.25">
      <c r="A9918" s="541">
        <v>15063</v>
      </c>
      <c r="B9918" s="482" t="s">
        <v>4737</v>
      </c>
      <c r="C9918" s="542" t="s">
        <v>9920</v>
      </c>
    </row>
    <row r="9919" spans="1:3" x14ac:dyDescent="0.25">
      <c r="A9919" s="541">
        <v>15064</v>
      </c>
      <c r="B9919" s="482" t="s">
        <v>11268</v>
      </c>
      <c r="C9919" s="542" t="s">
        <v>9920</v>
      </c>
    </row>
    <row r="9920" spans="1:3" x14ac:dyDescent="0.25">
      <c r="A9920" s="541">
        <v>15065</v>
      </c>
      <c r="B9920" s="482" t="s">
        <v>8070</v>
      </c>
      <c r="C9920" s="542" t="s">
        <v>9920</v>
      </c>
    </row>
    <row r="9921" spans="1:3" x14ac:dyDescent="0.25">
      <c r="A9921" s="541">
        <v>15066</v>
      </c>
      <c r="B9921" s="482" t="s">
        <v>8273</v>
      </c>
      <c r="C9921" s="542" t="s">
        <v>9920</v>
      </c>
    </row>
    <row r="9922" spans="1:3" x14ac:dyDescent="0.25">
      <c r="A9922" s="541">
        <v>15067</v>
      </c>
      <c r="B9922" s="482" t="s">
        <v>4911</v>
      </c>
      <c r="C9922" s="542" t="s">
        <v>9920</v>
      </c>
    </row>
    <row r="9923" spans="1:3" x14ac:dyDescent="0.25">
      <c r="A9923" s="541">
        <v>15068</v>
      </c>
      <c r="B9923" s="482" t="s">
        <v>11314</v>
      </c>
      <c r="C9923" s="542" t="s">
        <v>9920</v>
      </c>
    </row>
    <row r="9924" spans="1:3" x14ac:dyDescent="0.25">
      <c r="A9924" s="541">
        <v>15069</v>
      </c>
      <c r="B9924" s="482" t="s">
        <v>8170</v>
      </c>
      <c r="C9924" s="542" t="s">
        <v>9091</v>
      </c>
    </row>
    <row r="9925" spans="1:3" x14ac:dyDescent="0.25">
      <c r="A9925" s="541">
        <v>15070</v>
      </c>
      <c r="B9925" s="482" t="s">
        <v>9581</v>
      </c>
      <c r="C9925" s="542" t="s">
        <v>9090</v>
      </c>
    </row>
    <row r="9926" spans="1:3" x14ac:dyDescent="0.25">
      <c r="A9926" s="541">
        <v>15071</v>
      </c>
      <c r="B9926" s="482" t="s">
        <v>913</v>
      </c>
      <c r="C9926" s="542" t="s">
        <v>9093</v>
      </c>
    </row>
    <row r="9927" spans="1:3" x14ac:dyDescent="0.25">
      <c r="A9927" s="541">
        <v>15072</v>
      </c>
      <c r="B9927" s="482" t="s">
        <v>8408</v>
      </c>
      <c r="C9927" s="542" t="s">
        <v>9092</v>
      </c>
    </row>
    <row r="9928" spans="1:3" x14ac:dyDescent="0.25">
      <c r="A9928" s="541">
        <v>15073</v>
      </c>
      <c r="B9928" s="482" t="s">
        <v>915</v>
      </c>
      <c r="C9928" s="542" t="s">
        <v>9093</v>
      </c>
    </row>
    <row r="9929" spans="1:3" x14ac:dyDescent="0.25">
      <c r="A9929" s="541">
        <v>15074</v>
      </c>
      <c r="B9929" s="482" t="s">
        <v>8409</v>
      </c>
      <c r="C9929" s="542" t="s">
        <v>9090</v>
      </c>
    </row>
    <row r="9930" spans="1:3" x14ac:dyDescent="0.25">
      <c r="A9930" s="541">
        <v>15075</v>
      </c>
      <c r="B9930" s="482" t="s">
        <v>7411</v>
      </c>
      <c r="C9930" s="542" t="s">
        <v>9091</v>
      </c>
    </row>
    <row r="9931" spans="1:3" x14ac:dyDescent="0.25">
      <c r="A9931" s="541">
        <v>15076</v>
      </c>
      <c r="B9931" s="482" t="s">
        <v>8317</v>
      </c>
      <c r="C9931" s="542" t="s">
        <v>9920</v>
      </c>
    </row>
    <row r="9932" spans="1:3" x14ac:dyDescent="0.25">
      <c r="A9932" s="541">
        <v>15077</v>
      </c>
      <c r="B9932" s="482" t="s">
        <v>11315</v>
      </c>
      <c r="C9932" s="542" t="s">
        <v>9920</v>
      </c>
    </row>
    <row r="9933" spans="1:3" x14ac:dyDescent="0.25">
      <c r="A9933" s="541">
        <v>15078</v>
      </c>
      <c r="B9933" s="482" t="s">
        <v>7456</v>
      </c>
      <c r="C9933" s="542" t="s">
        <v>9920</v>
      </c>
    </row>
    <row r="9934" spans="1:3" x14ac:dyDescent="0.25">
      <c r="A9934" s="541">
        <v>15079</v>
      </c>
      <c r="B9934" s="482" t="s">
        <v>11316</v>
      </c>
      <c r="C9934" s="542" t="s">
        <v>9920</v>
      </c>
    </row>
    <row r="9935" spans="1:3" x14ac:dyDescent="0.25">
      <c r="A9935" s="541">
        <v>15080</v>
      </c>
      <c r="B9935" s="482" t="s">
        <v>8410</v>
      </c>
      <c r="C9935" s="542" t="s">
        <v>9081</v>
      </c>
    </row>
    <row r="9936" spans="1:3" x14ac:dyDescent="0.25">
      <c r="A9936" s="541">
        <v>15081</v>
      </c>
      <c r="B9936" s="482" t="s">
        <v>8411</v>
      </c>
      <c r="C9936" s="542" t="s">
        <v>9092</v>
      </c>
    </row>
    <row r="9937" spans="1:3" x14ac:dyDescent="0.25">
      <c r="A9937" s="541">
        <v>15082</v>
      </c>
      <c r="B9937" s="482" t="s">
        <v>7402</v>
      </c>
      <c r="C9937" s="542" t="s">
        <v>9092</v>
      </c>
    </row>
    <row r="9938" spans="1:3" x14ac:dyDescent="0.25">
      <c r="A9938" s="541">
        <v>15083</v>
      </c>
      <c r="B9938" s="482" t="s">
        <v>8412</v>
      </c>
      <c r="C9938" s="542" t="s">
        <v>9087</v>
      </c>
    </row>
    <row r="9939" spans="1:3" x14ac:dyDescent="0.25">
      <c r="A9939" s="541">
        <v>15084</v>
      </c>
      <c r="B9939" s="482" t="s">
        <v>11317</v>
      </c>
      <c r="C9939" s="542" t="s">
        <v>9920</v>
      </c>
    </row>
    <row r="9940" spans="1:3" x14ac:dyDescent="0.25">
      <c r="A9940" s="541">
        <v>15085</v>
      </c>
      <c r="B9940" s="482" t="s">
        <v>8413</v>
      </c>
      <c r="C9940" s="542" t="s">
        <v>9092</v>
      </c>
    </row>
    <row r="9941" spans="1:3" x14ac:dyDescent="0.25">
      <c r="A9941" s="541">
        <v>15086</v>
      </c>
      <c r="B9941" s="482" t="s">
        <v>8414</v>
      </c>
      <c r="C9941" s="542" t="s">
        <v>9091</v>
      </c>
    </row>
    <row r="9942" spans="1:3" x14ac:dyDescent="0.25">
      <c r="A9942" s="541">
        <v>15087</v>
      </c>
      <c r="B9942" s="482" t="s">
        <v>8065</v>
      </c>
      <c r="C9942" s="542" t="s">
        <v>9920</v>
      </c>
    </row>
    <row r="9943" spans="1:3" x14ac:dyDescent="0.25">
      <c r="A9943" s="541">
        <v>15088</v>
      </c>
      <c r="B9943" s="482" t="s">
        <v>8067</v>
      </c>
      <c r="C9943" s="542" t="s">
        <v>9920</v>
      </c>
    </row>
    <row r="9944" spans="1:3" x14ac:dyDescent="0.25">
      <c r="A9944" s="541">
        <v>15089</v>
      </c>
      <c r="B9944" s="482" t="s">
        <v>11318</v>
      </c>
      <c r="C9944" s="542" t="s">
        <v>9920</v>
      </c>
    </row>
    <row r="9945" spans="1:3" x14ac:dyDescent="0.25">
      <c r="A9945" s="541">
        <v>15090</v>
      </c>
      <c r="B9945" s="482" t="s">
        <v>8415</v>
      </c>
      <c r="C9945" s="542" t="s">
        <v>9092</v>
      </c>
    </row>
    <row r="9946" spans="1:3" x14ac:dyDescent="0.25">
      <c r="A9946" s="541">
        <v>15091</v>
      </c>
      <c r="B9946" s="482" t="s">
        <v>11319</v>
      </c>
      <c r="C9946" s="542" t="s">
        <v>9920</v>
      </c>
    </row>
    <row r="9947" spans="1:3" x14ac:dyDescent="0.25">
      <c r="A9947" s="541">
        <v>15092</v>
      </c>
      <c r="B9947" s="482" t="s">
        <v>9465</v>
      </c>
      <c r="C9947" s="542" t="s">
        <v>9920</v>
      </c>
    </row>
    <row r="9948" spans="1:3" x14ac:dyDescent="0.25">
      <c r="A9948" s="541">
        <v>15093</v>
      </c>
      <c r="B9948" s="482" t="s">
        <v>819</v>
      </c>
      <c r="C9948" s="542" t="s">
        <v>9920</v>
      </c>
    </row>
    <row r="9949" spans="1:3" x14ac:dyDescent="0.25">
      <c r="A9949" s="541">
        <v>15094</v>
      </c>
      <c r="B9949" s="482" t="s">
        <v>6813</v>
      </c>
      <c r="C9949" s="542" t="s">
        <v>9092</v>
      </c>
    </row>
    <row r="9950" spans="1:3" x14ac:dyDescent="0.25">
      <c r="A9950" s="541">
        <v>15095</v>
      </c>
      <c r="B9950" s="482" t="s">
        <v>11320</v>
      </c>
      <c r="C9950" s="542" t="s">
        <v>9920</v>
      </c>
    </row>
    <row r="9951" spans="1:3" x14ac:dyDescent="0.25">
      <c r="A9951" s="541">
        <v>15096</v>
      </c>
      <c r="B9951" s="482" t="s">
        <v>11321</v>
      </c>
      <c r="C9951" s="542" t="s">
        <v>9920</v>
      </c>
    </row>
    <row r="9952" spans="1:3" x14ac:dyDescent="0.25">
      <c r="A9952" s="541">
        <v>15098</v>
      </c>
      <c r="B9952" s="482" t="s">
        <v>8417</v>
      </c>
      <c r="C9952" s="542" t="s">
        <v>9090</v>
      </c>
    </row>
    <row r="9953" spans="1:3" x14ac:dyDescent="0.25">
      <c r="A9953" s="541">
        <v>15099</v>
      </c>
      <c r="B9953" s="482" t="s">
        <v>11322</v>
      </c>
      <c r="C9953" s="542" t="s">
        <v>9920</v>
      </c>
    </row>
    <row r="9954" spans="1:3" x14ac:dyDescent="0.25">
      <c r="A9954" s="541">
        <v>15100</v>
      </c>
      <c r="B9954" s="482" t="s">
        <v>8418</v>
      </c>
      <c r="C9954" s="542" t="s">
        <v>9092</v>
      </c>
    </row>
    <row r="9955" spans="1:3" x14ac:dyDescent="0.25">
      <c r="A9955" s="541">
        <v>15101</v>
      </c>
      <c r="B9955" s="482" t="s">
        <v>11323</v>
      </c>
      <c r="C9955" s="542" t="s">
        <v>9920</v>
      </c>
    </row>
    <row r="9956" spans="1:3" x14ac:dyDescent="0.25">
      <c r="A9956" s="541">
        <v>15102</v>
      </c>
      <c r="B9956" s="482" t="s">
        <v>3741</v>
      </c>
      <c r="C9956" s="542" t="s">
        <v>9090</v>
      </c>
    </row>
    <row r="9957" spans="1:3" x14ac:dyDescent="0.25">
      <c r="A9957" s="541">
        <v>15103</v>
      </c>
      <c r="B9957" s="482" t="s">
        <v>158</v>
      </c>
      <c r="C9957" s="542" t="s">
        <v>9090</v>
      </c>
    </row>
    <row r="9958" spans="1:3" x14ac:dyDescent="0.25">
      <c r="A9958" s="541">
        <v>15104</v>
      </c>
      <c r="B9958" s="482" t="s">
        <v>11324</v>
      </c>
      <c r="C9958" s="542" t="s">
        <v>9920</v>
      </c>
    </row>
    <row r="9959" spans="1:3" x14ac:dyDescent="0.25">
      <c r="A9959" s="541">
        <v>15105</v>
      </c>
      <c r="B9959" s="482" t="s">
        <v>8419</v>
      </c>
      <c r="C9959" s="542" t="s">
        <v>9091</v>
      </c>
    </row>
    <row r="9960" spans="1:3" x14ac:dyDescent="0.25">
      <c r="A9960" s="541">
        <v>15106</v>
      </c>
      <c r="B9960" s="482" t="s">
        <v>8420</v>
      </c>
      <c r="C9960" s="542" t="s">
        <v>9090</v>
      </c>
    </row>
    <row r="9961" spans="1:3" x14ac:dyDescent="0.25">
      <c r="A9961" s="541">
        <v>15107</v>
      </c>
      <c r="B9961" s="482" t="s">
        <v>8421</v>
      </c>
      <c r="C9961" s="542" t="s">
        <v>9092</v>
      </c>
    </row>
    <row r="9962" spans="1:3" x14ac:dyDescent="0.25">
      <c r="A9962" s="541">
        <v>15108</v>
      </c>
      <c r="B9962" s="482" t="s">
        <v>11325</v>
      </c>
      <c r="C9962" s="542" t="s">
        <v>9920</v>
      </c>
    </row>
    <row r="9963" spans="1:3" x14ac:dyDescent="0.25">
      <c r="A9963" s="541">
        <v>15109</v>
      </c>
      <c r="B9963" s="482" t="s">
        <v>9595</v>
      </c>
      <c r="C9963" s="542" t="s">
        <v>9920</v>
      </c>
    </row>
    <row r="9964" spans="1:3" x14ac:dyDescent="0.25">
      <c r="A9964" s="541">
        <v>15110</v>
      </c>
      <c r="B9964" s="482" t="s">
        <v>11326</v>
      </c>
      <c r="C9964" s="542" t="s">
        <v>9920</v>
      </c>
    </row>
    <row r="9965" spans="1:3" x14ac:dyDescent="0.25">
      <c r="A9965" s="541">
        <v>15111</v>
      </c>
      <c r="B9965" s="482" t="s">
        <v>11327</v>
      </c>
      <c r="C9965" s="542" t="s">
        <v>9920</v>
      </c>
    </row>
    <row r="9966" spans="1:3" x14ac:dyDescent="0.25">
      <c r="A9966" s="541">
        <v>15112</v>
      </c>
      <c r="B9966" s="482" t="s">
        <v>9897</v>
      </c>
      <c r="C9966" s="542" t="s">
        <v>9093</v>
      </c>
    </row>
    <row r="9967" spans="1:3" x14ac:dyDescent="0.25">
      <c r="A9967" s="541">
        <v>15113</v>
      </c>
      <c r="B9967" s="482" t="s">
        <v>3587</v>
      </c>
      <c r="C9967" s="542" t="s">
        <v>9920</v>
      </c>
    </row>
    <row r="9968" spans="1:3" x14ac:dyDescent="0.25">
      <c r="A9968" s="541">
        <v>15114</v>
      </c>
      <c r="B9968" s="482" t="s">
        <v>8422</v>
      </c>
      <c r="C9968" s="542" t="s">
        <v>9092</v>
      </c>
    </row>
    <row r="9969" spans="1:3" x14ac:dyDescent="0.25">
      <c r="A9969" s="541">
        <v>15115</v>
      </c>
      <c r="B9969" s="482" t="s">
        <v>8423</v>
      </c>
      <c r="C9969" s="542" t="s">
        <v>9920</v>
      </c>
    </row>
    <row r="9970" spans="1:3" x14ac:dyDescent="0.25">
      <c r="A9970" s="541">
        <v>15116</v>
      </c>
      <c r="B9970" s="482" t="s">
        <v>11328</v>
      </c>
      <c r="C9970" s="542" t="s">
        <v>9920</v>
      </c>
    </row>
    <row r="9971" spans="1:3" x14ac:dyDescent="0.25">
      <c r="A9971" s="541">
        <v>15117</v>
      </c>
      <c r="B9971" s="482" t="s">
        <v>7045</v>
      </c>
      <c r="C9971" s="542" t="s">
        <v>9087</v>
      </c>
    </row>
    <row r="9972" spans="1:3" x14ac:dyDescent="0.25">
      <c r="A9972" s="541">
        <v>15118</v>
      </c>
      <c r="B9972" s="482" t="s">
        <v>11329</v>
      </c>
      <c r="C9972" s="542" t="s">
        <v>9920</v>
      </c>
    </row>
    <row r="9973" spans="1:3" x14ac:dyDescent="0.25">
      <c r="A9973" s="541">
        <v>15119</v>
      </c>
      <c r="B9973" s="482" t="s">
        <v>7872</v>
      </c>
      <c r="C9973" s="542" t="s">
        <v>9084</v>
      </c>
    </row>
    <row r="9974" spans="1:3" x14ac:dyDescent="0.25">
      <c r="A9974" s="541">
        <v>15120</v>
      </c>
      <c r="B9974" s="482" t="s">
        <v>11330</v>
      </c>
      <c r="C9974" s="542" t="s">
        <v>9920</v>
      </c>
    </row>
    <row r="9975" spans="1:3" x14ac:dyDescent="0.25">
      <c r="A9975" s="541">
        <v>15121</v>
      </c>
      <c r="B9975" s="482" t="s">
        <v>3530</v>
      </c>
      <c r="C9975" s="542" t="s">
        <v>9103</v>
      </c>
    </row>
    <row r="9976" spans="1:3" x14ac:dyDescent="0.25">
      <c r="A9976" s="541">
        <v>15122</v>
      </c>
      <c r="B9976" s="482" t="s">
        <v>11331</v>
      </c>
      <c r="C9976" s="542" t="s">
        <v>9920</v>
      </c>
    </row>
    <row r="9977" spans="1:3" x14ac:dyDescent="0.25">
      <c r="A9977" s="541">
        <v>15123</v>
      </c>
      <c r="B9977" s="482" t="s">
        <v>8208</v>
      </c>
      <c r="C9977" s="542" t="s">
        <v>9091</v>
      </c>
    </row>
    <row r="9978" spans="1:3" x14ac:dyDescent="0.25">
      <c r="A9978" s="541">
        <v>15124</v>
      </c>
      <c r="B9978" s="482" t="s">
        <v>11332</v>
      </c>
      <c r="C9978" s="542" t="s">
        <v>9920</v>
      </c>
    </row>
    <row r="9979" spans="1:3" x14ac:dyDescent="0.25">
      <c r="A9979" s="541">
        <v>15125</v>
      </c>
      <c r="B9979" s="482" t="s">
        <v>8424</v>
      </c>
      <c r="C9979" s="542" t="s">
        <v>9087</v>
      </c>
    </row>
    <row r="9980" spans="1:3" x14ac:dyDescent="0.25">
      <c r="A9980" s="541">
        <v>15126</v>
      </c>
      <c r="B9980" s="482" t="s">
        <v>3495</v>
      </c>
      <c r="C9980" s="542" t="s">
        <v>9090</v>
      </c>
    </row>
    <row r="9981" spans="1:3" x14ac:dyDescent="0.25">
      <c r="A9981" s="541">
        <v>15127</v>
      </c>
      <c r="B9981" s="482" t="s">
        <v>8425</v>
      </c>
      <c r="C9981" s="542" t="s">
        <v>9090</v>
      </c>
    </row>
    <row r="9982" spans="1:3" x14ac:dyDescent="0.25">
      <c r="A9982" s="541">
        <v>15128</v>
      </c>
      <c r="B9982" s="482" t="s">
        <v>8273</v>
      </c>
      <c r="C9982" s="542" t="s">
        <v>9920</v>
      </c>
    </row>
    <row r="9983" spans="1:3" x14ac:dyDescent="0.25">
      <c r="A9983" s="541">
        <v>15129</v>
      </c>
      <c r="B9983" s="482" t="s">
        <v>5121</v>
      </c>
      <c r="C9983" s="542" t="s">
        <v>9920</v>
      </c>
    </row>
    <row r="9984" spans="1:3" x14ac:dyDescent="0.25">
      <c r="A9984" s="541">
        <v>15130</v>
      </c>
      <c r="B9984" s="482" t="s">
        <v>8426</v>
      </c>
      <c r="C9984" s="542" t="s">
        <v>9092</v>
      </c>
    </row>
    <row r="9985" spans="1:3" x14ac:dyDescent="0.25">
      <c r="A9985" s="541">
        <v>15131</v>
      </c>
      <c r="B9985" s="482" t="s">
        <v>8427</v>
      </c>
      <c r="C9985" s="542" t="s">
        <v>9092</v>
      </c>
    </row>
    <row r="9986" spans="1:3" x14ac:dyDescent="0.25">
      <c r="A9986" s="541">
        <v>15132</v>
      </c>
      <c r="B9986" s="482" t="s">
        <v>8273</v>
      </c>
      <c r="C9986" s="542" t="s">
        <v>9920</v>
      </c>
    </row>
    <row r="9987" spans="1:3" x14ac:dyDescent="0.25">
      <c r="A9987" s="541">
        <v>15133</v>
      </c>
      <c r="B9987" s="482" t="s">
        <v>11333</v>
      </c>
      <c r="C9987" s="542" t="s">
        <v>9920</v>
      </c>
    </row>
    <row r="9988" spans="1:3" x14ac:dyDescent="0.25">
      <c r="A9988" s="541">
        <v>15134</v>
      </c>
      <c r="B9988" s="482" t="s">
        <v>11334</v>
      </c>
      <c r="C9988" s="542" t="s">
        <v>9920</v>
      </c>
    </row>
    <row r="9989" spans="1:3" x14ac:dyDescent="0.25">
      <c r="A9989" s="541">
        <v>15135</v>
      </c>
      <c r="B9989" s="482" t="s">
        <v>3420</v>
      </c>
      <c r="C9989" s="542" t="s">
        <v>9920</v>
      </c>
    </row>
    <row r="9990" spans="1:3" x14ac:dyDescent="0.25">
      <c r="A9990" s="541">
        <v>15136</v>
      </c>
      <c r="B9990" s="482" t="s">
        <v>11335</v>
      </c>
      <c r="C9990" s="542" t="s">
        <v>9920</v>
      </c>
    </row>
    <row r="9991" spans="1:3" x14ac:dyDescent="0.25">
      <c r="A9991" s="541">
        <v>15137</v>
      </c>
      <c r="B9991" s="482" t="s">
        <v>11336</v>
      </c>
      <c r="C9991" s="542" t="s">
        <v>9920</v>
      </c>
    </row>
    <row r="9992" spans="1:3" x14ac:dyDescent="0.25">
      <c r="A9992" s="541">
        <v>15138</v>
      </c>
      <c r="B9992" s="482" t="s">
        <v>8428</v>
      </c>
      <c r="C9992" s="542" t="s">
        <v>9090</v>
      </c>
    </row>
    <row r="9993" spans="1:3" x14ac:dyDescent="0.25">
      <c r="A9993" s="541">
        <v>15139</v>
      </c>
      <c r="B9993" s="482" t="s">
        <v>7957</v>
      </c>
      <c r="C9993" s="542" t="s">
        <v>9920</v>
      </c>
    </row>
    <row r="9994" spans="1:3" x14ac:dyDescent="0.25">
      <c r="A9994" s="541">
        <v>15140</v>
      </c>
      <c r="B9994" s="482" t="s">
        <v>11337</v>
      </c>
      <c r="C9994" s="542" t="s">
        <v>9920</v>
      </c>
    </row>
    <row r="9995" spans="1:3" x14ac:dyDescent="0.25">
      <c r="A9995" s="541">
        <v>15141</v>
      </c>
      <c r="B9995" s="482" t="s">
        <v>8429</v>
      </c>
      <c r="C9995" s="542" t="s">
        <v>9091</v>
      </c>
    </row>
    <row r="9996" spans="1:3" x14ac:dyDescent="0.25">
      <c r="A9996" s="541">
        <v>15142</v>
      </c>
      <c r="B9996" s="482" t="s">
        <v>8430</v>
      </c>
      <c r="C9996" s="542" t="s">
        <v>9091</v>
      </c>
    </row>
    <row r="9997" spans="1:3" x14ac:dyDescent="0.25">
      <c r="A9997" s="541">
        <v>15143</v>
      </c>
      <c r="B9997" s="482" t="s">
        <v>8431</v>
      </c>
      <c r="C9997" s="542" t="s">
        <v>9092</v>
      </c>
    </row>
    <row r="9998" spans="1:3" x14ac:dyDescent="0.25">
      <c r="A9998" s="541">
        <v>15144</v>
      </c>
      <c r="B9998" s="482" t="s">
        <v>8432</v>
      </c>
      <c r="C9998" s="542" t="s">
        <v>9092</v>
      </c>
    </row>
    <row r="9999" spans="1:3" x14ac:dyDescent="0.25">
      <c r="A9999" s="541">
        <v>15145</v>
      </c>
      <c r="B9999" s="482" t="s">
        <v>8433</v>
      </c>
      <c r="C9999" s="542" t="s">
        <v>9092</v>
      </c>
    </row>
    <row r="10000" spans="1:3" x14ac:dyDescent="0.25">
      <c r="A10000" s="541">
        <v>15146</v>
      </c>
      <c r="B10000" s="482" t="s">
        <v>8434</v>
      </c>
      <c r="C10000" s="542" t="s">
        <v>9087</v>
      </c>
    </row>
    <row r="10001" spans="1:3" x14ac:dyDescent="0.25">
      <c r="A10001" s="541">
        <v>15147</v>
      </c>
      <c r="B10001" s="482" t="s">
        <v>11338</v>
      </c>
      <c r="C10001" s="542" t="s">
        <v>9920</v>
      </c>
    </row>
    <row r="10002" spans="1:3" x14ac:dyDescent="0.25">
      <c r="A10002" s="541">
        <v>15148</v>
      </c>
      <c r="B10002" s="482" t="s">
        <v>4384</v>
      </c>
      <c r="C10002" s="542" t="s">
        <v>9090</v>
      </c>
    </row>
    <row r="10003" spans="1:3" x14ac:dyDescent="0.25">
      <c r="A10003" s="541">
        <v>15149</v>
      </c>
      <c r="B10003" s="482" t="s">
        <v>8435</v>
      </c>
      <c r="C10003" s="542" t="s">
        <v>9090</v>
      </c>
    </row>
    <row r="10004" spans="1:3" x14ac:dyDescent="0.25">
      <c r="A10004" s="541">
        <v>15150</v>
      </c>
      <c r="B10004" s="482" t="s">
        <v>6266</v>
      </c>
      <c r="C10004" s="542" t="s">
        <v>9090</v>
      </c>
    </row>
    <row r="10005" spans="1:3" x14ac:dyDescent="0.25">
      <c r="A10005" s="541">
        <v>15151</v>
      </c>
      <c r="B10005" s="482" t="s">
        <v>11339</v>
      </c>
      <c r="C10005" s="542" t="s">
        <v>9920</v>
      </c>
    </row>
    <row r="10006" spans="1:3" x14ac:dyDescent="0.25">
      <c r="A10006" s="541">
        <v>15152</v>
      </c>
      <c r="B10006" s="482" t="s">
        <v>1397</v>
      </c>
      <c r="C10006" s="542" t="s">
        <v>9920</v>
      </c>
    </row>
    <row r="10007" spans="1:3" x14ac:dyDescent="0.25">
      <c r="A10007" s="541">
        <v>15153</v>
      </c>
      <c r="B10007" s="482" t="s">
        <v>11340</v>
      </c>
      <c r="C10007" s="542" t="s">
        <v>9920</v>
      </c>
    </row>
    <row r="10008" spans="1:3" x14ac:dyDescent="0.25">
      <c r="A10008" s="541">
        <v>15154</v>
      </c>
      <c r="B10008" s="482" t="s">
        <v>5121</v>
      </c>
      <c r="C10008" s="542" t="s">
        <v>9090</v>
      </c>
    </row>
    <row r="10009" spans="1:3" x14ac:dyDescent="0.25">
      <c r="A10009" s="541">
        <v>15155</v>
      </c>
      <c r="B10009" s="482" t="s">
        <v>11341</v>
      </c>
      <c r="C10009" s="542" t="s">
        <v>9920</v>
      </c>
    </row>
    <row r="10010" spans="1:3" x14ac:dyDescent="0.25">
      <c r="A10010" s="541">
        <v>15156</v>
      </c>
      <c r="B10010" s="482" t="s">
        <v>8273</v>
      </c>
      <c r="C10010" s="542" t="s">
        <v>9920</v>
      </c>
    </row>
    <row r="10011" spans="1:3" x14ac:dyDescent="0.25">
      <c r="A10011" s="541">
        <v>15157</v>
      </c>
      <c r="B10011" s="482" t="s">
        <v>8273</v>
      </c>
      <c r="C10011" s="542" t="s">
        <v>9920</v>
      </c>
    </row>
    <row r="10012" spans="1:3" x14ac:dyDescent="0.25">
      <c r="A10012" s="541">
        <v>15158</v>
      </c>
      <c r="B10012" s="482" t="s">
        <v>9249</v>
      </c>
      <c r="C10012" s="542" t="s">
        <v>9088</v>
      </c>
    </row>
    <row r="10013" spans="1:3" x14ac:dyDescent="0.25">
      <c r="A10013" s="541">
        <v>15159</v>
      </c>
      <c r="B10013" s="482" t="s">
        <v>11342</v>
      </c>
      <c r="C10013" s="542" t="s">
        <v>9920</v>
      </c>
    </row>
    <row r="10014" spans="1:3" x14ac:dyDescent="0.25">
      <c r="A10014" s="541">
        <v>15160</v>
      </c>
      <c r="B10014" s="482" t="s">
        <v>11343</v>
      </c>
      <c r="C10014" s="542" t="s">
        <v>9920</v>
      </c>
    </row>
    <row r="10015" spans="1:3" x14ac:dyDescent="0.25">
      <c r="A10015" s="541">
        <v>15161</v>
      </c>
      <c r="B10015" s="482" t="s">
        <v>8436</v>
      </c>
      <c r="C10015" s="542" t="s">
        <v>9092</v>
      </c>
    </row>
    <row r="10016" spans="1:3" x14ac:dyDescent="0.25">
      <c r="A10016" s="541">
        <v>15162</v>
      </c>
      <c r="B10016" s="482" t="s">
        <v>11344</v>
      </c>
      <c r="C10016" s="542" t="s">
        <v>9920</v>
      </c>
    </row>
    <row r="10017" spans="1:3" x14ac:dyDescent="0.25">
      <c r="A10017" s="541">
        <v>15163</v>
      </c>
      <c r="B10017" s="482" t="s">
        <v>11345</v>
      </c>
      <c r="C10017" s="542" t="s">
        <v>9920</v>
      </c>
    </row>
    <row r="10018" spans="1:3" x14ac:dyDescent="0.25">
      <c r="A10018" s="541">
        <v>15164</v>
      </c>
      <c r="B10018" s="482" t="s">
        <v>8437</v>
      </c>
      <c r="C10018" s="542" t="s">
        <v>9092</v>
      </c>
    </row>
    <row r="10019" spans="1:3" x14ac:dyDescent="0.25">
      <c r="A10019" s="541">
        <v>15165</v>
      </c>
      <c r="B10019" s="482" t="s">
        <v>8438</v>
      </c>
      <c r="C10019" s="542" t="s">
        <v>9087</v>
      </c>
    </row>
    <row r="10020" spans="1:3" x14ac:dyDescent="0.25">
      <c r="A10020" s="541">
        <v>15166</v>
      </c>
      <c r="B10020" s="482" t="s">
        <v>8439</v>
      </c>
      <c r="C10020" s="542" t="s">
        <v>9087</v>
      </c>
    </row>
    <row r="10021" spans="1:3" x14ac:dyDescent="0.25">
      <c r="A10021" s="541">
        <v>15167</v>
      </c>
      <c r="B10021" s="482" t="s">
        <v>8440</v>
      </c>
      <c r="C10021" s="542" t="s">
        <v>9087</v>
      </c>
    </row>
    <row r="10022" spans="1:3" x14ac:dyDescent="0.25">
      <c r="A10022" s="541">
        <v>15168</v>
      </c>
      <c r="B10022" s="482" t="s">
        <v>9566</v>
      </c>
      <c r="C10022" s="542" t="s">
        <v>9081</v>
      </c>
    </row>
    <row r="10023" spans="1:3" x14ac:dyDescent="0.25">
      <c r="A10023" s="541">
        <v>15169</v>
      </c>
      <c r="B10023" s="482" t="s">
        <v>11346</v>
      </c>
      <c r="C10023" s="542" t="s">
        <v>9920</v>
      </c>
    </row>
    <row r="10024" spans="1:3" x14ac:dyDescent="0.25">
      <c r="A10024" s="541">
        <v>15170</v>
      </c>
      <c r="B10024" s="482" t="s">
        <v>8441</v>
      </c>
      <c r="C10024" s="542" t="s">
        <v>9092</v>
      </c>
    </row>
    <row r="10025" spans="1:3" x14ac:dyDescent="0.25">
      <c r="A10025" s="541">
        <v>15171</v>
      </c>
      <c r="B10025" s="482" t="s">
        <v>8442</v>
      </c>
      <c r="C10025" s="542" t="s">
        <v>9092</v>
      </c>
    </row>
    <row r="10026" spans="1:3" x14ac:dyDescent="0.25">
      <c r="A10026" s="541">
        <v>15172</v>
      </c>
      <c r="B10026" s="482" t="s">
        <v>5825</v>
      </c>
      <c r="C10026" s="542" t="s">
        <v>9920</v>
      </c>
    </row>
    <row r="10027" spans="1:3" x14ac:dyDescent="0.25">
      <c r="A10027" s="541">
        <v>15173</v>
      </c>
      <c r="B10027" s="482" t="s">
        <v>11347</v>
      </c>
      <c r="C10027" s="542" t="s">
        <v>9920</v>
      </c>
    </row>
    <row r="10028" spans="1:3" x14ac:dyDescent="0.25">
      <c r="A10028" s="541">
        <v>15175</v>
      </c>
      <c r="B10028" s="482" t="s">
        <v>8443</v>
      </c>
      <c r="C10028" s="542" t="s">
        <v>9091</v>
      </c>
    </row>
    <row r="10029" spans="1:3" x14ac:dyDescent="0.25">
      <c r="A10029" s="541">
        <v>15176</v>
      </c>
      <c r="B10029" s="482" t="s">
        <v>8289</v>
      </c>
      <c r="C10029" s="542" t="s">
        <v>9920</v>
      </c>
    </row>
    <row r="10030" spans="1:3" x14ac:dyDescent="0.25">
      <c r="A10030" s="541">
        <v>15177</v>
      </c>
      <c r="B10030" s="482" t="s">
        <v>8147</v>
      </c>
      <c r="C10030" s="542" t="s">
        <v>9091</v>
      </c>
    </row>
    <row r="10031" spans="1:3" x14ac:dyDescent="0.25">
      <c r="A10031" s="541">
        <v>15178</v>
      </c>
      <c r="B10031" s="482" t="s">
        <v>11348</v>
      </c>
      <c r="C10031" s="542" t="s">
        <v>9920</v>
      </c>
    </row>
    <row r="10032" spans="1:3" x14ac:dyDescent="0.25">
      <c r="A10032" s="541">
        <v>15179</v>
      </c>
      <c r="B10032" s="482" t="s">
        <v>11349</v>
      </c>
      <c r="C10032" s="542" t="s">
        <v>9920</v>
      </c>
    </row>
    <row r="10033" spans="1:3" x14ac:dyDescent="0.25">
      <c r="A10033" s="541">
        <v>15180</v>
      </c>
      <c r="B10033" s="482" t="s">
        <v>11350</v>
      </c>
      <c r="C10033" s="542" t="s">
        <v>9087</v>
      </c>
    </row>
    <row r="10034" spans="1:3" x14ac:dyDescent="0.25">
      <c r="A10034" s="541">
        <v>15181</v>
      </c>
      <c r="B10034" s="482" t="s">
        <v>8208</v>
      </c>
      <c r="C10034" s="542" t="s">
        <v>9090</v>
      </c>
    </row>
    <row r="10035" spans="1:3" x14ac:dyDescent="0.25">
      <c r="A10035" s="541">
        <v>15182</v>
      </c>
      <c r="B10035" s="482" t="s">
        <v>8444</v>
      </c>
      <c r="C10035" s="542" t="s">
        <v>9092</v>
      </c>
    </row>
    <row r="10036" spans="1:3" x14ac:dyDescent="0.25">
      <c r="A10036" s="541">
        <v>15183</v>
      </c>
      <c r="B10036" s="482" t="s">
        <v>8445</v>
      </c>
      <c r="C10036" s="542" t="s">
        <v>9090</v>
      </c>
    </row>
    <row r="10037" spans="1:3" x14ac:dyDescent="0.25">
      <c r="A10037" s="541">
        <v>15184</v>
      </c>
      <c r="B10037" s="482" t="s">
        <v>11351</v>
      </c>
      <c r="C10037" s="542" t="s">
        <v>9920</v>
      </c>
    </row>
    <row r="10038" spans="1:3" x14ac:dyDescent="0.25">
      <c r="A10038" s="541">
        <v>15185</v>
      </c>
      <c r="B10038" s="482" t="s">
        <v>7787</v>
      </c>
      <c r="C10038" s="542" t="s">
        <v>9920</v>
      </c>
    </row>
    <row r="10039" spans="1:3" x14ac:dyDescent="0.25">
      <c r="A10039" s="541">
        <v>15186</v>
      </c>
      <c r="B10039" s="482" t="s">
        <v>8446</v>
      </c>
      <c r="C10039" s="542" t="s">
        <v>9092</v>
      </c>
    </row>
    <row r="10040" spans="1:3" x14ac:dyDescent="0.25">
      <c r="A10040" s="541">
        <v>15187</v>
      </c>
      <c r="B10040" s="482" t="s">
        <v>8447</v>
      </c>
      <c r="C10040" s="542" t="s">
        <v>9091</v>
      </c>
    </row>
    <row r="10041" spans="1:3" x14ac:dyDescent="0.25">
      <c r="A10041" s="541">
        <v>15188</v>
      </c>
      <c r="B10041" s="482" t="s">
        <v>11352</v>
      </c>
      <c r="C10041" s="542" t="s">
        <v>9920</v>
      </c>
    </row>
    <row r="10042" spans="1:3" x14ac:dyDescent="0.25">
      <c r="A10042" s="541">
        <v>15189</v>
      </c>
      <c r="B10042" s="482" t="s">
        <v>8448</v>
      </c>
      <c r="C10042" s="542" t="s">
        <v>9920</v>
      </c>
    </row>
    <row r="10043" spans="1:3" x14ac:dyDescent="0.25">
      <c r="A10043" s="541">
        <v>15190</v>
      </c>
      <c r="B10043" s="482" t="s">
        <v>11353</v>
      </c>
      <c r="C10043" s="542" t="s">
        <v>9920</v>
      </c>
    </row>
    <row r="10044" spans="1:3" x14ac:dyDescent="0.25">
      <c r="A10044" s="541">
        <v>15191</v>
      </c>
      <c r="B10044" s="482" t="s">
        <v>8449</v>
      </c>
      <c r="C10044" s="542" t="s">
        <v>9086</v>
      </c>
    </row>
    <row r="10045" spans="1:3" x14ac:dyDescent="0.25">
      <c r="A10045" s="541">
        <v>15192</v>
      </c>
      <c r="B10045" s="482" t="s">
        <v>11354</v>
      </c>
      <c r="C10045" s="542" t="s">
        <v>9920</v>
      </c>
    </row>
    <row r="10046" spans="1:3" x14ac:dyDescent="0.25">
      <c r="A10046" s="541">
        <v>15193</v>
      </c>
      <c r="B10046" s="482" t="s">
        <v>918</v>
      </c>
      <c r="C10046" s="542" t="s">
        <v>9093</v>
      </c>
    </row>
    <row r="10047" spans="1:3" x14ac:dyDescent="0.25">
      <c r="A10047" s="541">
        <v>15194</v>
      </c>
      <c r="B10047" s="482" t="s">
        <v>8450</v>
      </c>
      <c r="C10047" s="542" t="s">
        <v>9920</v>
      </c>
    </row>
    <row r="10048" spans="1:3" x14ac:dyDescent="0.25">
      <c r="A10048" s="541">
        <v>15195</v>
      </c>
      <c r="B10048" s="482" t="s">
        <v>8451</v>
      </c>
      <c r="C10048" s="542" t="s">
        <v>9090</v>
      </c>
    </row>
    <row r="10049" spans="1:3" x14ac:dyDescent="0.25">
      <c r="A10049" s="541">
        <v>15196</v>
      </c>
      <c r="B10049" s="482" t="s">
        <v>11355</v>
      </c>
      <c r="C10049" s="542" t="s">
        <v>9920</v>
      </c>
    </row>
    <row r="10050" spans="1:3" x14ac:dyDescent="0.25">
      <c r="A10050" s="541">
        <v>15197</v>
      </c>
      <c r="B10050" s="482" t="s">
        <v>11356</v>
      </c>
      <c r="C10050" s="542" t="s">
        <v>9920</v>
      </c>
    </row>
    <row r="10051" spans="1:3" x14ac:dyDescent="0.25">
      <c r="A10051" s="541">
        <v>15198</v>
      </c>
      <c r="B10051" s="482" t="s">
        <v>8452</v>
      </c>
      <c r="C10051" s="542" t="s">
        <v>9086</v>
      </c>
    </row>
    <row r="10052" spans="1:3" x14ac:dyDescent="0.25">
      <c r="A10052" s="541">
        <v>15199</v>
      </c>
      <c r="B10052" s="482" t="s">
        <v>8453</v>
      </c>
      <c r="C10052" s="542" t="s">
        <v>9091</v>
      </c>
    </row>
    <row r="10053" spans="1:3" x14ac:dyDescent="0.25">
      <c r="A10053" s="541">
        <v>15200</v>
      </c>
      <c r="B10053" s="482" t="s">
        <v>8454</v>
      </c>
      <c r="C10053" s="542" t="s">
        <v>9086</v>
      </c>
    </row>
    <row r="10054" spans="1:3" x14ac:dyDescent="0.25">
      <c r="A10054" s="541">
        <v>15201</v>
      </c>
      <c r="B10054" s="482" t="s">
        <v>11357</v>
      </c>
      <c r="C10054" s="542" t="s">
        <v>9920</v>
      </c>
    </row>
    <row r="10055" spans="1:3" x14ac:dyDescent="0.25">
      <c r="A10055" s="541">
        <v>15202</v>
      </c>
      <c r="B10055" s="482" t="s">
        <v>11358</v>
      </c>
      <c r="C10055" s="542" t="s">
        <v>9920</v>
      </c>
    </row>
    <row r="10056" spans="1:3" x14ac:dyDescent="0.25">
      <c r="A10056" s="541">
        <v>15203</v>
      </c>
      <c r="B10056" s="482" t="s">
        <v>7705</v>
      </c>
      <c r="C10056" s="542" t="s">
        <v>9092</v>
      </c>
    </row>
    <row r="10057" spans="1:3" x14ac:dyDescent="0.25">
      <c r="A10057" s="541">
        <v>15204</v>
      </c>
      <c r="B10057" s="482" t="s">
        <v>11359</v>
      </c>
      <c r="C10057" s="542" t="s">
        <v>9087</v>
      </c>
    </row>
    <row r="10058" spans="1:3" x14ac:dyDescent="0.25">
      <c r="A10058" s="541">
        <v>15205</v>
      </c>
      <c r="B10058" s="482" t="s">
        <v>8455</v>
      </c>
      <c r="C10058" s="542" t="s">
        <v>9087</v>
      </c>
    </row>
    <row r="10059" spans="1:3" x14ac:dyDescent="0.25">
      <c r="A10059" s="541">
        <v>15206</v>
      </c>
      <c r="B10059" s="482" t="s">
        <v>8456</v>
      </c>
      <c r="C10059" s="542" t="s">
        <v>9087</v>
      </c>
    </row>
    <row r="10060" spans="1:3" x14ac:dyDescent="0.25">
      <c r="A10060" s="541">
        <v>15207</v>
      </c>
      <c r="B10060" s="482" t="s">
        <v>2346</v>
      </c>
      <c r="C10060" s="542" t="s">
        <v>9084</v>
      </c>
    </row>
    <row r="10061" spans="1:3" x14ac:dyDescent="0.25">
      <c r="A10061" s="541">
        <v>15208</v>
      </c>
      <c r="B10061" s="482" t="s">
        <v>7158</v>
      </c>
      <c r="C10061" s="542" t="s">
        <v>9920</v>
      </c>
    </row>
    <row r="10062" spans="1:3" x14ac:dyDescent="0.25">
      <c r="A10062" s="541">
        <v>15209</v>
      </c>
      <c r="B10062" s="482" t="s">
        <v>11360</v>
      </c>
      <c r="C10062" s="542" t="s">
        <v>9920</v>
      </c>
    </row>
    <row r="10063" spans="1:3" x14ac:dyDescent="0.25">
      <c r="A10063" s="541">
        <v>15210</v>
      </c>
      <c r="B10063" s="482" t="s">
        <v>11361</v>
      </c>
      <c r="C10063" s="542" t="s">
        <v>9920</v>
      </c>
    </row>
    <row r="10064" spans="1:3" x14ac:dyDescent="0.25">
      <c r="A10064" s="541">
        <v>15211</v>
      </c>
      <c r="B10064" s="482" t="s">
        <v>3755</v>
      </c>
      <c r="C10064" s="542" t="s">
        <v>9103</v>
      </c>
    </row>
    <row r="10065" spans="1:3" x14ac:dyDescent="0.25">
      <c r="A10065" s="541">
        <v>15212</v>
      </c>
      <c r="B10065" s="482" t="s">
        <v>8457</v>
      </c>
      <c r="C10065" s="542" t="s">
        <v>9091</v>
      </c>
    </row>
    <row r="10066" spans="1:3" x14ac:dyDescent="0.25">
      <c r="A10066" s="541">
        <v>15213</v>
      </c>
      <c r="B10066" s="482" t="s">
        <v>3782</v>
      </c>
      <c r="C10066" s="542" t="s">
        <v>9087</v>
      </c>
    </row>
    <row r="10067" spans="1:3" x14ac:dyDescent="0.25">
      <c r="A10067" s="541">
        <v>15214</v>
      </c>
      <c r="B10067" s="482" t="s">
        <v>11362</v>
      </c>
      <c r="C10067" s="542" t="s">
        <v>9920</v>
      </c>
    </row>
    <row r="10068" spans="1:3" x14ac:dyDescent="0.25">
      <c r="A10068" s="541">
        <v>15215</v>
      </c>
      <c r="B10068" s="482" t="s">
        <v>11363</v>
      </c>
      <c r="C10068" s="542" t="s">
        <v>9920</v>
      </c>
    </row>
    <row r="10069" spans="1:3" x14ac:dyDescent="0.25">
      <c r="A10069" s="541">
        <v>15216</v>
      </c>
      <c r="B10069" s="482" t="s">
        <v>11364</v>
      </c>
      <c r="C10069" s="542" t="s">
        <v>9920</v>
      </c>
    </row>
    <row r="10070" spans="1:3" x14ac:dyDescent="0.25">
      <c r="A10070" s="541">
        <v>15217</v>
      </c>
      <c r="B10070" s="482" t="s">
        <v>4968</v>
      </c>
      <c r="C10070" s="542" t="s">
        <v>9920</v>
      </c>
    </row>
    <row r="10071" spans="1:3" x14ac:dyDescent="0.25">
      <c r="A10071" s="541">
        <v>15218</v>
      </c>
      <c r="B10071" s="482" t="s">
        <v>8458</v>
      </c>
      <c r="C10071" s="542" t="s">
        <v>9098</v>
      </c>
    </row>
    <row r="10072" spans="1:3" x14ac:dyDescent="0.25">
      <c r="A10072" s="541">
        <v>15219</v>
      </c>
      <c r="B10072" s="482" t="s">
        <v>11365</v>
      </c>
      <c r="C10072" s="542" t="s">
        <v>9920</v>
      </c>
    </row>
    <row r="10073" spans="1:3" x14ac:dyDescent="0.25">
      <c r="A10073" s="541">
        <v>15220</v>
      </c>
      <c r="B10073" s="482" t="s">
        <v>3470</v>
      </c>
      <c r="C10073" s="542" t="s">
        <v>9090</v>
      </c>
    </row>
    <row r="10074" spans="1:3" x14ac:dyDescent="0.25">
      <c r="A10074" s="541">
        <v>15221</v>
      </c>
      <c r="B10074" s="482" t="s">
        <v>8348</v>
      </c>
      <c r="C10074" s="542" t="s">
        <v>9092</v>
      </c>
    </row>
    <row r="10075" spans="1:3" x14ac:dyDescent="0.25">
      <c r="A10075" s="541">
        <v>15222</v>
      </c>
      <c r="B10075" s="482" t="s">
        <v>8459</v>
      </c>
      <c r="C10075" s="542" t="s">
        <v>9091</v>
      </c>
    </row>
    <row r="10076" spans="1:3" x14ac:dyDescent="0.25">
      <c r="A10076" s="541">
        <v>15223</v>
      </c>
      <c r="B10076" s="482" t="s">
        <v>8460</v>
      </c>
      <c r="C10076" s="542" t="s">
        <v>9081</v>
      </c>
    </row>
    <row r="10077" spans="1:3" x14ac:dyDescent="0.25">
      <c r="A10077" s="541">
        <v>15224</v>
      </c>
      <c r="B10077" s="482" t="s">
        <v>7849</v>
      </c>
      <c r="C10077" s="542" t="s">
        <v>9920</v>
      </c>
    </row>
    <row r="10078" spans="1:3" x14ac:dyDescent="0.25">
      <c r="A10078" s="541">
        <v>15225</v>
      </c>
      <c r="B10078" s="482" t="s">
        <v>8461</v>
      </c>
      <c r="C10078" s="542" t="s">
        <v>9090</v>
      </c>
    </row>
    <row r="10079" spans="1:3" x14ac:dyDescent="0.25">
      <c r="A10079" s="541">
        <v>15226</v>
      </c>
      <c r="B10079" s="482" t="s">
        <v>8462</v>
      </c>
      <c r="C10079" s="542" t="s">
        <v>9087</v>
      </c>
    </row>
    <row r="10080" spans="1:3" x14ac:dyDescent="0.25">
      <c r="A10080" s="541">
        <v>15227</v>
      </c>
      <c r="B10080" s="482" t="s">
        <v>11366</v>
      </c>
      <c r="C10080" s="542" t="s">
        <v>9920</v>
      </c>
    </row>
    <row r="10081" spans="1:3" x14ac:dyDescent="0.25">
      <c r="A10081" s="541">
        <v>15228</v>
      </c>
      <c r="B10081" s="482" t="s">
        <v>8463</v>
      </c>
      <c r="C10081" s="542" t="s">
        <v>9092</v>
      </c>
    </row>
    <row r="10082" spans="1:3" x14ac:dyDescent="0.25">
      <c r="A10082" s="541">
        <v>15229</v>
      </c>
      <c r="B10082" s="482" t="s">
        <v>8464</v>
      </c>
      <c r="C10082" s="542" t="s">
        <v>9092</v>
      </c>
    </row>
    <row r="10083" spans="1:3" x14ac:dyDescent="0.25">
      <c r="A10083" s="541">
        <v>15230</v>
      </c>
      <c r="B10083" s="482" t="s">
        <v>8465</v>
      </c>
      <c r="C10083" s="542" t="s">
        <v>9092</v>
      </c>
    </row>
    <row r="10084" spans="1:3" x14ac:dyDescent="0.25">
      <c r="A10084" s="541">
        <v>15231</v>
      </c>
      <c r="B10084" s="482" t="s">
        <v>8466</v>
      </c>
      <c r="C10084" s="542" t="s">
        <v>9081</v>
      </c>
    </row>
    <row r="10085" spans="1:3" x14ac:dyDescent="0.25">
      <c r="A10085" s="541">
        <v>15232</v>
      </c>
      <c r="B10085" s="482" t="s">
        <v>8467</v>
      </c>
      <c r="C10085" s="542" t="s">
        <v>9090</v>
      </c>
    </row>
    <row r="10086" spans="1:3" x14ac:dyDescent="0.25">
      <c r="A10086" s="541">
        <v>15233</v>
      </c>
      <c r="B10086" s="482" t="s">
        <v>8468</v>
      </c>
      <c r="C10086" s="542" t="s">
        <v>9092</v>
      </c>
    </row>
    <row r="10087" spans="1:3" x14ac:dyDescent="0.25">
      <c r="A10087" s="541">
        <v>15234</v>
      </c>
      <c r="B10087" s="482" t="s">
        <v>11367</v>
      </c>
      <c r="C10087" s="542" t="s">
        <v>9920</v>
      </c>
    </row>
    <row r="10088" spans="1:3" x14ac:dyDescent="0.25">
      <c r="A10088" s="541">
        <v>15235</v>
      </c>
      <c r="B10088" s="482" t="s">
        <v>8469</v>
      </c>
      <c r="C10088" s="542" t="s">
        <v>9086</v>
      </c>
    </row>
    <row r="10089" spans="1:3" x14ac:dyDescent="0.25">
      <c r="A10089" s="541">
        <v>15236</v>
      </c>
      <c r="B10089" s="482" t="s">
        <v>8470</v>
      </c>
      <c r="C10089" s="542" t="s">
        <v>9092</v>
      </c>
    </row>
    <row r="10090" spans="1:3" x14ac:dyDescent="0.25">
      <c r="A10090" s="541">
        <v>15237</v>
      </c>
      <c r="B10090" s="482" t="s">
        <v>11368</v>
      </c>
      <c r="C10090" s="542" t="s">
        <v>9920</v>
      </c>
    </row>
    <row r="10091" spans="1:3" x14ac:dyDescent="0.25">
      <c r="A10091" s="541">
        <v>15238</v>
      </c>
      <c r="B10091" s="482" t="s">
        <v>3557</v>
      </c>
      <c r="C10091" s="542" t="s">
        <v>9107</v>
      </c>
    </row>
    <row r="10092" spans="1:3" x14ac:dyDescent="0.25">
      <c r="A10092" s="541">
        <v>15239</v>
      </c>
      <c r="B10092" s="482" t="s">
        <v>11369</v>
      </c>
      <c r="C10092" s="542" t="s">
        <v>9920</v>
      </c>
    </row>
    <row r="10093" spans="1:3" x14ac:dyDescent="0.25">
      <c r="A10093" s="541">
        <v>15240</v>
      </c>
      <c r="B10093" s="482" t="s">
        <v>9806</v>
      </c>
      <c r="C10093" s="542" t="s">
        <v>9920</v>
      </c>
    </row>
    <row r="10094" spans="1:3" x14ac:dyDescent="0.25">
      <c r="A10094" s="541">
        <v>15241</v>
      </c>
      <c r="B10094" s="482" t="s">
        <v>8471</v>
      </c>
      <c r="C10094" s="542" t="s">
        <v>9092</v>
      </c>
    </row>
    <row r="10095" spans="1:3" x14ac:dyDescent="0.25">
      <c r="A10095" s="541">
        <v>15242</v>
      </c>
      <c r="B10095" s="482" t="s">
        <v>8472</v>
      </c>
      <c r="C10095" s="542" t="s">
        <v>9092</v>
      </c>
    </row>
    <row r="10096" spans="1:3" x14ac:dyDescent="0.25">
      <c r="A10096" s="541">
        <v>15243</v>
      </c>
      <c r="B10096" s="482" t="s">
        <v>8473</v>
      </c>
      <c r="C10096" s="542" t="s">
        <v>9110</v>
      </c>
    </row>
    <row r="10097" spans="1:3" x14ac:dyDescent="0.25">
      <c r="A10097" s="541">
        <v>15244</v>
      </c>
      <c r="B10097" s="482" t="s">
        <v>11370</v>
      </c>
      <c r="C10097" s="542" t="s">
        <v>9920</v>
      </c>
    </row>
    <row r="10098" spans="1:3" x14ac:dyDescent="0.25">
      <c r="A10098" s="541">
        <v>15245</v>
      </c>
      <c r="B10098" s="482" t="s">
        <v>11371</v>
      </c>
      <c r="C10098" s="542" t="s">
        <v>9920</v>
      </c>
    </row>
    <row r="10099" spans="1:3" x14ac:dyDescent="0.25">
      <c r="A10099" s="541">
        <v>15246</v>
      </c>
      <c r="B10099" s="482" t="s">
        <v>8474</v>
      </c>
      <c r="C10099" s="542" t="s">
        <v>9091</v>
      </c>
    </row>
    <row r="10100" spans="1:3" x14ac:dyDescent="0.25">
      <c r="A10100" s="541">
        <v>15247</v>
      </c>
      <c r="B10100" s="482" t="s">
        <v>8475</v>
      </c>
      <c r="C10100" s="542" t="s">
        <v>9092</v>
      </c>
    </row>
    <row r="10101" spans="1:3" x14ac:dyDescent="0.25">
      <c r="A10101" s="541">
        <v>15248</v>
      </c>
      <c r="B10101" s="482" t="s">
        <v>11372</v>
      </c>
      <c r="C10101" s="542" t="s">
        <v>9920</v>
      </c>
    </row>
    <row r="10102" spans="1:3" x14ac:dyDescent="0.25">
      <c r="A10102" s="541">
        <v>15249</v>
      </c>
      <c r="B10102" s="482" t="s">
        <v>8466</v>
      </c>
      <c r="C10102" s="542" t="s">
        <v>9081</v>
      </c>
    </row>
    <row r="10103" spans="1:3" x14ac:dyDescent="0.25">
      <c r="A10103" s="541">
        <v>15250</v>
      </c>
      <c r="B10103" s="482" t="s">
        <v>8120</v>
      </c>
      <c r="C10103" s="542" t="s">
        <v>9920</v>
      </c>
    </row>
    <row r="10104" spans="1:3" x14ac:dyDescent="0.25">
      <c r="A10104" s="541">
        <v>15251</v>
      </c>
      <c r="B10104" s="482" t="s">
        <v>11373</v>
      </c>
      <c r="C10104" s="542" t="s">
        <v>9920</v>
      </c>
    </row>
    <row r="10105" spans="1:3" x14ac:dyDescent="0.25">
      <c r="A10105" s="541">
        <v>15253</v>
      </c>
      <c r="B10105" s="482" t="s">
        <v>11374</v>
      </c>
      <c r="C10105" s="542" t="s">
        <v>9920</v>
      </c>
    </row>
    <row r="10106" spans="1:3" x14ac:dyDescent="0.25">
      <c r="A10106" s="541">
        <v>15254</v>
      </c>
      <c r="B10106" s="482" t="s">
        <v>8450</v>
      </c>
      <c r="C10106" s="542" t="s">
        <v>9110</v>
      </c>
    </row>
    <row r="10107" spans="1:3" x14ac:dyDescent="0.25">
      <c r="A10107" s="541">
        <v>15255</v>
      </c>
      <c r="B10107" s="482" t="s">
        <v>11375</v>
      </c>
      <c r="C10107" s="542" t="s">
        <v>9920</v>
      </c>
    </row>
    <row r="10108" spans="1:3" x14ac:dyDescent="0.25">
      <c r="A10108" s="541">
        <v>15256</v>
      </c>
      <c r="B10108" s="482" t="s">
        <v>8476</v>
      </c>
      <c r="C10108" s="542" t="s">
        <v>9092</v>
      </c>
    </row>
    <row r="10109" spans="1:3" x14ac:dyDescent="0.25">
      <c r="A10109" s="541">
        <v>15257</v>
      </c>
      <c r="B10109" s="482" t="s">
        <v>8477</v>
      </c>
      <c r="C10109" s="542" t="s">
        <v>9092</v>
      </c>
    </row>
    <row r="10110" spans="1:3" x14ac:dyDescent="0.25">
      <c r="A10110" s="541">
        <v>15258</v>
      </c>
      <c r="B10110" s="482" t="s">
        <v>11376</v>
      </c>
      <c r="C10110" s="542" t="s">
        <v>9920</v>
      </c>
    </row>
    <row r="10111" spans="1:3" x14ac:dyDescent="0.25">
      <c r="A10111" s="541">
        <v>15259</v>
      </c>
      <c r="B10111" s="482" t="s">
        <v>11377</v>
      </c>
      <c r="C10111" s="542" t="s">
        <v>9920</v>
      </c>
    </row>
    <row r="10112" spans="1:3" x14ac:dyDescent="0.25">
      <c r="A10112" s="541">
        <v>15260</v>
      </c>
      <c r="B10112" s="482" t="s">
        <v>11378</v>
      </c>
      <c r="C10112" s="542" t="s">
        <v>9920</v>
      </c>
    </row>
    <row r="10113" spans="1:3" x14ac:dyDescent="0.25">
      <c r="A10113" s="541">
        <v>15261</v>
      </c>
      <c r="B10113" s="482" t="s">
        <v>11379</v>
      </c>
      <c r="C10113" s="542" t="s">
        <v>9920</v>
      </c>
    </row>
    <row r="10114" spans="1:3" x14ac:dyDescent="0.25">
      <c r="A10114" s="541">
        <v>15262</v>
      </c>
      <c r="B10114" s="482" t="s">
        <v>11380</v>
      </c>
      <c r="C10114" s="542" t="s">
        <v>9920</v>
      </c>
    </row>
    <row r="10115" spans="1:3" x14ac:dyDescent="0.25">
      <c r="A10115" s="541">
        <v>15263</v>
      </c>
      <c r="B10115" s="482" t="s">
        <v>8478</v>
      </c>
      <c r="C10115" s="542" t="s">
        <v>9087</v>
      </c>
    </row>
    <row r="10116" spans="1:3" x14ac:dyDescent="0.25">
      <c r="A10116" s="541">
        <v>15264</v>
      </c>
      <c r="B10116" s="482" t="s">
        <v>11381</v>
      </c>
      <c r="C10116" s="542" t="s">
        <v>9920</v>
      </c>
    </row>
    <row r="10117" spans="1:3" x14ac:dyDescent="0.25">
      <c r="A10117" s="541">
        <v>15265</v>
      </c>
      <c r="B10117" s="482" t="s">
        <v>11382</v>
      </c>
      <c r="C10117" s="542" t="s">
        <v>9920</v>
      </c>
    </row>
    <row r="10118" spans="1:3" x14ac:dyDescent="0.25">
      <c r="A10118" s="541">
        <v>15266</v>
      </c>
      <c r="B10118" s="482" t="s">
        <v>11383</v>
      </c>
      <c r="C10118" s="542" t="s">
        <v>9920</v>
      </c>
    </row>
    <row r="10119" spans="1:3" x14ac:dyDescent="0.25">
      <c r="A10119" s="541">
        <v>15267</v>
      </c>
      <c r="B10119" s="482" t="s">
        <v>11384</v>
      </c>
      <c r="C10119" s="542" t="s">
        <v>9920</v>
      </c>
    </row>
    <row r="10120" spans="1:3" x14ac:dyDescent="0.25">
      <c r="A10120" s="541">
        <v>15268</v>
      </c>
      <c r="B10120" s="482" t="s">
        <v>8479</v>
      </c>
      <c r="C10120" s="542" t="s">
        <v>9087</v>
      </c>
    </row>
    <row r="10121" spans="1:3" x14ac:dyDescent="0.25">
      <c r="A10121" s="541">
        <v>15269</v>
      </c>
      <c r="B10121" s="482" t="s">
        <v>8480</v>
      </c>
      <c r="C10121" s="542" t="s">
        <v>9090</v>
      </c>
    </row>
    <row r="10122" spans="1:3" x14ac:dyDescent="0.25">
      <c r="A10122" s="541">
        <v>15270</v>
      </c>
      <c r="B10122" s="482" t="s">
        <v>8481</v>
      </c>
      <c r="C10122" s="542" t="s">
        <v>9920</v>
      </c>
    </row>
    <row r="10123" spans="1:3" x14ac:dyDescent="0.25">
      <c r="A10123" s="541">
        <v>15271</v>
      </c>
      <c r="B10123" s="482" t="s">
        <v>8482</v>
      </c>
      <c r="C10123" s="542" t="s">
        <v>9092</v>
      </c>
    </row>
    <row r="10124" spans="1:3" x14ac:dyDescent="0.25">
      <c r="A10124" s="541">
        <v>15272</v>
      </c>
      <c r="B10124" s="482" t="s">
        <v>6344</v>
      </c>
      <c r="C10124" s="542" t="s">
        <v>9090</v>
      </c>
    </row>
    <row r="10125" spans="1:3" x14ac:dyDescent="0.25">
      <c r="A10125" s="541">
        <v>15273</v>
      </c>
      <c r="B10125" s="482" t="s">
        <v>6344</v>
      </c>
      <c r="C10125" s="542" t="s">
        <v>9090</v>
      </c>
    </row>
    <row r="10126" spans="1:3" x14ac:dyDescent="0.25">
      <c r="A10126" s="541">
        <v>15274</v>
      </c>
      <c r="B10126" s="482" t="s">
        <v>8483</v>
      </c>
      <c r="C10126" s="542" t="s">
        <v>9090</v>
      </c>
    </row>
    <row r="10127" spans="1:3" x14ac:dyDescent="0.25">
      <c r="A10127" s="541">
        <v>15275</v>
      </c>
      <c r="B10127" s="482" t="s">
        <v>9241</v>
      </c>
      <c r="C10127" s="542" t="s">
        <v>9081</v>
      </c>
    </row>
    <row r="10128" spans="1:3" x14ac:dyDescent="0.25">
      <c r="A10128" s="541">
        <v>15276</v>
      </c>
      <c r="B10128" s="482" t="s">
        <v>8484</v>
      </c>
      <c r="C10128" s="542" t="s">
        <v>9092</v>
      </c>
    </row>
    <row r="10129" spans="1:3" x14ac:dyDescent="0.25">
      <c r="A10129" s="541">
        <v>15277</v>
      </c>
      <c r="B10129" s="482" t="s">
        <v>8485</v>
      </c>
      <c r="C10129" s="542" t="s">
        <v>9092</v>
      </c>
    </row>
    <row r="10130" spans="1:3" x14ac:dyDescent="0.25">
      <c r="A10130" s="541">
        <v>15278</v>
      </c>
      <c r="B10130" s="482" t="s">
        <v>8113</v>
      </c>
      <c r="C10130" s="542" t="s">
        <v>9092</v>
      </c>
    </row>
    <row r="10131" spans="1:3" x14ac:dyDescent="0.25">
      <c r="A10131" s="541">
        <v>15279</v>
      </c>
      <c r="B10131" s="482" t="s">
        <v>8486</v>
      </c>
      <c r="C10131" s="542" t="s">
        <v>9110</v>
      </c>
    </row>
    <row r="10132" spans="1:3" x14ac:dyDescent="0.25">
      <c r="A10132" s="541">
        <v>15280</v>
      </c>
      <c r="B10132" s="482" t="s">
        <v>8487</v>
      </c>
      <c r="C10132" s="542" t="s">
        <v>9092</v>
      </c>
    </row>
    <row r="10133" spans="1:3" x14ac:dyDescent="0.25">
      <c r="A10133" s="541">
        <v>15281</v>
      </c>
      <c r="B10133" s="482" t="s">
        <v>11385</v>
      </c>
      <c r="C10133" s="542" t="s">
        <v>9920</v>
      </c>
    </row>
    <row r="10134" spans="1:3" x14ac:dyDescent="0.25">
      <c r="A10134" s="541">
        <v>15282</v>
      </c>
      <c r="B10134" s="482" t="s">
        <v>11386</v>
      </c>
      <c r="C10134" s="542" t="s">
        <v>9920</v>
      </c>
    </row>
    <row r="10135" spans="1:3" x14ac:dyDescent="0.25">
      <c r="A10135" s="541">
        <v>15283</v>
      </c>
      <c r="B10135" s="482" t="s">
        <v>7843</v>
      </c>
      <c r="C10135" s="542" t="s">
        <v>9092</v>
      </c>
    </row>
    <row r="10136" spans="1:3" x14ac:dyDescent="0.25">
      <c r="A10136" s="541">
        <v>15284</v>
      </c>
      <c r="B10136" s="482" t="s">
        <v>8488</v>
      </c>
      <c r="C10136" s="542" t="s">
        <v>9091</v>
      </c>
    </row>
    <row r="10137" spans="1:3" x14ac:dyDescent="0.25">
      <c r="A10137" s="541">
        <v>15285</v>
      </c>
      <c r="B10137" s="482" t="s">
        <v>4471</v>
      </c>
      <c r="C10137" s="542" t="s">
        <v>9092</v>
      </c>
    </row>
    <row r="10138" spans="1:3" x14ac:dyDescent="0.25">
      <c r="A10138" s="541">
        <v>15286</v>
      </c>
      <c r="B10138" s="482" t="s">
        <v>11387</v>
      </c>
      <c r="C10138" s="542" t="s">
        <v>9920</v>
      </c>
    </row>
    <row r="10139" spans="1:3" x14ac:dyDescent="0.25">
      <c r="A10139" s="541">
        <v>15287</v>
      </c>
      <c r="B10139" s="482" t="s">
        <v>257</v>
      </c>
      <c r="C10139" s="542" t="s">
        <v>9081</v>
      </c>
    </row>
    <row r="10140" spans="1:3" x14ac:dyDescent="0.25">
      <c r="A10140" s="541">
        <v>15288</v>
      </c>
      <c r="B10140" s="482" t="s">
        <v>3354</v>
      </c>
      <c r="C10140" s="542" t="s">
        <v>9920</v>
      </c>
    </row>
    <row r="10141" spans="1:3" x14ac:dyDescent="0.25">
      <c r="A10141" s="541">
        <v>15289</v>
      </c>
      <c r="B10141" s="482" t="s">
        <v>6714</v>
      </c>
      <c r="C10141" s="542" t="s">
        <v>9092</v>
      </c>
    </row>
    <row r="10142" spans="1:3" x14ac:dyDescent="0.25">
      <c r="A10142" s="541">
        <v>15290</v>
      </c>
      <c r="B10142" s="482" t="s">
        <v>8489</v>
      </c>
      <c r="C10142" s="542" t="s">
        <v>9092</v>
      </c>
    </row>
    <row r="10143" spans="1:3" x14ac:dyDescent="0.25">
      <c r="A10143" s="541">
        <v>15291</v>
      </c>
      <c r="B10143" s="482" t="s">
        <v>8490</v>
      </c>
      <c r="C10143" s="542" t="s">
        <v>9087</v>
      </c>
    </row>
    <row r="10144" spans="1:3" x14ac:dyDescent="0.25">
      <c r="A10144" s="541">
        <v>15292</v>
      </c>
      <c r="B10144" s="482" t="s">
        <v>8491</v>
      </c>
      <c r="C10144" s="542" t="s">
        <v>9087</v>
      </c>
    </row>
    <row r="10145" spans="1:3" x14ac:dyDescent="0.25">
      <c r="A10145" s="541">
        <v>15293</v>
      </c>
      <c r="B10145" s="482" t="s">
        <v>8492</v>
      </c>
      <c r="C10145" s="542" t="s">
        <v>9087</v>
      </c>
    </row>
    <row r="10146" spans="1:3" x14ac:dyDescent="0.25">
      <c r="A10146" s="541">
        <v>15294</v>
      </c>
      <c r="B10146" s="482" t="s">
        <v>8493</v>
      </c>
      <c r="C10146" s="542" t="s">
        <v>9087</v>
      </c>
    </row>
    <row r="10147" spans="1:3" x14ac:dyDescent="0.25">
      <c r="A10147" s="541">
        <v>15295</v>
      </c>
      <c r="B10147" s="482" t="s">
        <v>920</v>
      </c>
      <c r="C10147" s="542" t="s">
        <v>9093</v>
      </c>
    </row>
    <row r="10148" spans="1:3" x14ac:dyDescent="0.25">
      <c r="A10148" s="541">
        <v>15296</v>
      </c>
      <c r="B10148" s="482" t="s">
        <v>7038</v>
      </c>
      <c r="C10148" s="542" t="s">
        <v>9091</v>
      </c>
    </row>
    <row r="10149" spans="1:3" x14ac:dyDescent="0.25">
      <c r="A10149" s="541">
        <v>15297</v>
      </c>
      <c r="B10149" s="482" t="s">
        <v>8494</v>
      </c>
      <c r="C10149" s="542" t="s">
        <v>9092</v>
      </c>
    </row>
    <row r="10150" spans="1:3" x14ac:dyDescent="0.25">
      <c r="A10150" s="541">
        <v>15298</v>
      </c>
      <c r="B10150" s="482" t="s">
        <v>9602</v>
      </c>
      <c r="C10150" s="542" t="s">
        <v>9091</v>
      </c>
    </row>
    <row r="10151" spans="1:3" x14ac:dyDescent="0.25">
      <c r="A10151" s="541">
        <v>15299</v>
      </c>
      <c r="B10151" s="482" t="s">
        <v>7446</v>
      </c>
      <c r="C10151" s="542" t="s">
        <v>9081</v>
      </c>
    </row>
    <row r="10152" spans="1:3" x14ac:dyDescent="0.25">
      <c r="A10152" s="541">
        <v>15300</v>
      </c>
      <c r="B10152" s="482" t="s">
        <v>8495</v>
      </c>
      <c r="C10152" s="542" t="s">
        <v>9081</v>
      </c>
    </row>
    <row r="10153" spans="1:3" x14ac:dyDescent="0.25">
      <c r="A10153" s="541">
        <v>15301</v>
      </c>
      <c r="B10153" s="482" t="s">
        <v>7446</v>
      </c>
      <c r="C10153" s="542" t="s">
        <v>9090</v>
      </c>
    </row>
    <row r="10154" spans="1:3" x14ac:dyDescent="0.25">
      <c r="A10154" s="541">
        <v>15303</v>
      </c>
      <c r="B10154" s="482" t="s">
        <v>922</v>
      </c>
      <c r="C10154" s="542" t="s">
        <v>9093</v>
      </c>
    </row>
    <row r="10155" spans="1:3" x14ac:dyDescent="0.25">
      <c r="A10155" s="541">
        <v>15304</v>
      </c>
      <c r="B10155" s="482" t="s">
        <v>8496</v>
      </c>
      <c r="C10155" s="542" t="s">
        <v>9093</v>
      </c>
    </row>
    <row r="10156" spans="1:3" x14ac:dyDescent="0.25">
      <c r="A10156" s="541">
        <v>15306</v>
      </c>
      <c r="B10156" s="482" t="s">
        <v>8497</v>
      </c>
      <c r="C10156" s="542" t="s">
        <v>9092</v>
      </c>
    </row>
    <row r="10157" spans="1:3" x14ac:dyDescent="0.25">
      <c r="A10157" s="541">
        <v>15307</v>
      </c>
      <c r="B10157" s="482" t="s">
        <v>176</v>
      </c>
      <c r="C10157" s="542" t="s">
        <v>9081</v>
      </c>
    </row>
    <row r="10158" spans="1:3" x14ac:dyDescent="0.25">
      <c r="A10158" s="541">
        <v>15308</v>
      </c>
      <c r="B10158" s="482" t="s">
        <v>8498</v>
      </c>
      <c r="C10158" s="542" t="s">
        <v>9090</v>
      </c>
    </row>
    <row r="10159" spans="1:3" x14ac:dyDescent="0.25">
      <c r="A10159" s="541">
        <v>15309</v>
      </c>
      <c r="B10159" s="482" t="s">
        <v>8223</v>
      </c>
      <c r="C10159" s="542" t="s">
        <v>9920</v>
      </c>
    </row>
    <row r="10160" spans="1:3" x14ac:dyDescent="0.25">
      <c r="A10160" s="541">
        <v>15310</v>
      </c>
      <c r="B10160" s="482" t="s">
        <v>950</v>
      </c>
      <c r="C10160" s="542" t="s">
        <v>9092</v>
      </c>
    </row>
    <row r="10161" spans="1:3" x14ac:dyDescent="0.25">
      <c r="A10161" s="541">
        <v>15311</v>
      </c>
      <c r="B10161" s="482" t="s">
        <v>11388</v>
      </c>
      <c r="C10161" s="542" t="s">
        <v>9920</v>
      </c>
    </row>
    <row r="10162" spans="1:3" x14ac:dyDescent="0.25">
      <c r="A10162" s="541">
        <v>15312</v>
      </c>
      <c r="B10162" s="482" t="s">
        <v>8499</v>
      </c>
      <c r="C10162" s="542" t="s">
        <v>9092</v>
      </c>
    </row>
    <row r="10163" spans="1:3" x14ac:dyDescent="0.25">
      <c r="A10163" s="541">
        <v>15313</v>
      </c>
      <c r="B10163" s="482" t="s">
        <v>8500</v>
      </c>
      <c r="C10163" s="542" t="s">
        <v>9087</v>
      </c>
    </row>
    <row r="10164" spans="1:3" x14ac:dyDescent="0.25">
      <c r="A10164" s="541">
        <v>15314</v>
      </c>
      <c r="B10164" s="482" t="s">
        <v>8501</v>
      </c>
      <c r="C10164" s="542" t="s">
        <v>9920</v>
      </c>
    </row>
    <row r="10165" spans="1:3" x14ac:dyDescent="0.25">
      <c r="A10165" s="541">
        <v>15315</v>
      </c>
      <c r="B10165" s="482" t="s">
        <v>7347</v>
      </c>
      <c r="C10165" s="542" t="s">
        <v>9092</v>
      </c>
    </row>
    <row r="10166" spans="1:3" x14ac:dyDescent="0.25">
      <c r="A10166" s="541">
        <v>15316</v>
      </c>
      <c r="B10166" s="482" t="s">
        <v>11389</v>
      </c>
      <c r="C10166" s="542" t="s">
        <v>9920</v>
      </c>
    </row>
    <row r="10167" spans="1:3" x14ac:dyDescent="0.25">
      <c r="A10167" s="541">
        <v>15317</v>
      </c>
      <c r="B10167" s="482" t="s">
        <v>8502</v>
      </c>
      <c r="C10167" s="542" t="s">
        <v>9089</v>
      </c>
    </row>
    <row r="10168" spans="1:3" x14ac:dyDescent="0.25">
      <c r="A10168" s="541">
        <v>15318</v>
      </c>
      <c r="B10168" s="482" t="s">
        <v>8503</v>
      </c>
      <c r="C10168" s="542" t="s">
        <v>9091</v>
      </c>
    </row>
    <row r="10169" spans="1:3" x14ac:dyDescent="0.25">
      <c r="A10169" s="541">
        <v>15319</v>
      </c>
      <c r="B10169" s="482" t="s">
        <v>8504</v>
      </c>
      <c r="C10169" s="542" t="s">
        <v>9090</v>
      </c>
    </row>
    <row r="10170" spans="1:3" x14ac:dyDescent="0.25">
      <c r="A10170" s="541">
        <v>15320</v>
      </c>
      <c r="B10170" s="482" t="s">
        <v>9602</v>
      </c>
      <c r="C10170" s="542" t="s">
        <v>9920</v>
      </c>
    </row>
    <row r="10171" spans="1:3" x14ac:dyDescent="0.25">
      <c r="A10171" s="541">
        <v>15321</v>
      </c>
      <c r="B10171" s="482" t="s">
        <v>8505</v>
      </c>
      <c r="C10171" s="542" t="s">
        <v>9092</v>
      </c>
    </row>
    <row r="10172" spans="1:3" x14ac:dyDescent="0.25">
      <c r="A10172" s="541">
        <v>15322</v>
      </c>
      <c r="B10172" s="482" t="s">
        <v>8506</v>
      </c>
      <c r="C10172" s="542" t="s">
        <v>9092</v>
      </c>
    </row>
    <row r="10173" spans="1:3" x14ac:dyDescent="0.25">
      <c r="A10173" s="541">
        <v>15323</v>
      </c>
      <c r="B10173" s="482" t="s">
        <v>8507</v>
      </c>
      <c r="C10173" s="542" t="s">
        <v>9092</v>
      </c>
    </row>
    <row r="10174" spans="1:3" x14ac:dyDescent="0.25">
      <c r="A10174" s="541">
        <v>15324</v>
      </c>
      <c r="B10174" s="482" t="s">
        <v>8508</v>
      </c>
      <c r="C10174" s="542" t="s">
        <v>9092</v>
      </c>
    </row>
    <row r="10175" spans="1:3" x14ac:dyDescent="0.25">
      <c r="A10175" s="541">
        <v>15325</v>
      </c>
      <c r="B10175" s="482" t="s">
        <v>7228</v>
      </c>
      <c r="C10175" s="542" t="s">
        <v>9092</v>
      </c>
    </row>
    <row r="10176" spans="1:3" x14ac:dyDescent="0.25">
      <c r="A10176" s="541">
        <v>15326</v>
      </c>
      <c r="B10176" s="482" t="s">
        <v>8509</v>
      </c>
      <c r="C10176" s="542" t="s">
        <v>9092</v>
      </c>
    </row>
    <row r="10177" spans="1:3" x14ac:dyDescent="0.25">
      <c r="A10177" s="541">
        <v>15327</v>
      </c>
      <c r="B10177" s="482" t="s">
        <v>11390</v>
      </c>
      <c r="C10177" s="542" t="s">
        <v>9920</v>
      </c>
    </row>
    <row r="10178" spans="1:3" x14ac:dyDescent="0.25">
      <c r="A10178" s="541">
        <v>15328</v>
      </c>
      <c r="B10178" s="482" t="s">
        <v>6493</v>
      </c>
      <c r="C10178" s="542" t="s">
        <v>9090</v>
      </c>
    </row>
    <row r="10179" spans="1:3" x14ac:dyDescent="0.25">
      <c r="A10179" s="541">
        <v>15329</v>
      </c>
      <c r="B10179" s="482" t="s">
        <v>11391</v>
      </c>
      <c r="C10179" s="542" t="s">
        <v>9920</v>
      </c>
    </row>
    <row r="10180" spans="1:3" x14ac:dyDescent="0.25">
      <c r="A10180" s="541">
        <v>15330</v>
      </c>
      <c r="B10180" s="482" t="s">
        <v>8510</v>
      </c>
      <c r="C10180" s="542" t="s">
        <v>9092</v>
      </c>
    </row>
    <row r="10181" spans="1:3" x14ac:dyDescent="0.25">
      <c r="A10181" s="541">
        <v>15332</v>
      </c>
      <c r="B10181" s="482" t="s">
        <v>6959</v>
      </c>
      <c r="C10181" s="542" t="s">
        <v>9092</v>
      </c>
    </row>
    <row r="10182" spans="1:3" x14ac:dyDescent="0.25">
      <c r="A10182" s="541">
        <v>15333</v>
      </c>
      <c r="B10182" s="482" t="s">
        <v>8511</v>
      </c>
      <c r="C10182" s="542" t="s">
        <v>9087</v>
      </c>
    </row>
    <row r="10183" spans="1:3" x14ac:dyDescent="0.25">
      <c r="A10183" s="541">
        <v>15334</v>
      </c>
      <c r="B10183" s="482" t="s">
        <v>11389</v>
      </c>
      <c r="C10183" s="542" t="s">
        <v>9920</v>
      </c>
    </row>
    <row r="10184" spans="1:3" x14ac:dyDescent="0.25">
      <c r="A10184" s="541">
        <v>15335</v>
      </c>
      <c r="B10184" s="482" t="s">
        <v>8512</v>
      </c>
      <c r="C10184" s="542" t="s">
        <v>9087</v>
      </c>
    </row>
    <row r="10185" spans="1:3" x14ac:dyDescent="0.25">
      <c r="A10185" s="541">
        <v>15336</v>
      </c>
      <c r="B10185" s="482" t="s">
        <v>8513</v>
      </c>
      <c r="C10185" s="542" t="s">
        <v>9099</v>
      </c>
    </row>
    <row r="10186" spans="1:3" x14ac:dyDescent="0.25">
      <c r="A10186" s="541">
        <v>15337</v>
      </c>
      <c r="B10186" s="482" t="s">
        <v>8514</v>
      </c>
      <c r="C10186" s="542" t="s">
        <v>9081</v>
      </c>
    </row>
    <row r="10187" spans="1:3" x14ac:dyDescent="0.25">
      <c r="A10187" s="541">
        <v>15338</v>
      </c>
      <c r="B10187" s="482" t="s">
        <v>6572</v>
      </c>
      <c r="C10187" s="542" t="s">
        <v>9090</v>
      </c>
    </row>
    <row r="10188" spans="1:3" x14ac:dyDescent="0.25">
      <c r="A10188" s="541">
        <v>15339</v>
      </c>
      <c r="B10188" s="482" t="s">
        <v>8515</v>
      </c>
      <c r="C10188" s="542" t="s">
        <v>9087</v>
      </c>
    </row>
    <row r="10189" spans="1:3" x14ac:dyDescent="0.25">
      <c r="A10189" s="541">
        <v>15340</v>
      </c>
      <c r="B10189" s="482" t="s">
        <v>11392</v>
      </c>
      <c r="C10189" s="542" t="s">
        <v>9920</v>
      </c>
    </row>
    <row r="10190" spans="1:3" x14ac:dyDescent="0.25">
      <c r="A10190" s="541">
        <v>15341</v>
      </c>
      <c r="B10190" s="482" t="s">
        <v>9603</v>
      </c>
      <c r="C10190" s="542" t="s">
        <v>9081</v>
      </c>
    </row>
    <row r="10191" spans="1:3" x14ac:dyDescent="0.25">
      <c r="A10191" s="541">
        <v>15342</v>
      </c>
      <c r="B10191" s="482" t="s">
        <v>8516</v>
      </c>
      <c r="C10191" s="542" t="s">
        <v>9110</v>
      </c>
    </row>
    <row r="10192" spans="1:3" x14ac:dyDescent="0.25">
      <c r="A10192" s="541">
        <v>15343</v>
      </c>
      <c r="B10192" s="482" t="s">
        <v>9604</v>
      </c>
      <c r="C10192" s="542" t="s">
        <v>9090</v>
      </c>
    </row>
    <row r="10193" spans="1:3" x14ac:dyDescent="0.25">
      <c r="A10193" s="541">
        <v>15344</v>
      </c>
      <c r="B10193" s="482" t="s">
        <v>8517</v>
      </c>
      <c r="C10193" s="542" t="s">
        <v>9092</v>
      </c>
    </row>
    <row r="10194" spans="1:3" x14ac:dyDescent="0.25">
      <c r="A10194" s="541">
        <v>15345</v>
      </c>
      <c r="B10194" s="482" t="s">
        <v>9605</v>
      </c>
      <c r="C10194" s="542" t="s">
        <v>9092</v>
      </c>
    </row>
    <row r="10195" spans="1:3" x14ac:dyDescent="0.25">
      <c r="A10195" s="541">
        <v>15346</v>
      </c>
      <c r="B10195" s="482" t="s">
        <v>11393</v>
      </c>
      <c r="C10195" s="542" t="s">
        <v>9920</v>
      </c>
    </row>
    <row r="10196" spans="1:3" x14ac:dyDescent="0.25">
      <c r="A10196" s="541">
        <v>15347</v>
      </c>
      <c r="B10196" s="482" t="s">
        <v>2305</v>
      </c>
      <c r="C10196" s="542" t="s">
        <v>9111</v>
      </c>
    </row>
    <row r="10197" spans="1:3" x14ac:dyDescent="0.25">
      <c r="A10197" s="541">
        <v>15348</v>
      </c>
      <c r="B10197" s="482" t="s">
        <v>8518</v>
      </c>
      <c r="C10197" s="542" t="s">
        <v>9092</v>
      </c>
    </row>
    <row r="10198" spans="1:3" x14ac:dyDescent="0.25">
      <c r="A10198" s="541">
        <v>15349</v>
      </c>
      <c r="B10198" s="482" t="s">
        <v>8519</v>
      </c>
      <c r="C10198" s="542" t="s">
        <v>9092</v>
      </c>
    </row>
    <row r="10199" spans="1:3" x14ac:dyDescent="0.25">
      <c r="A10199" s="541">
        <v>15350</v>
      </c>
      <c r="B10199" s="482" t="s">
        <v>2317</v>
      </c>
      <c r="C10199" s="542" t="s">
        <v>9081</v>
      </c>
    </row>
    <row r="10200" spans="1:3" x14ac:dyDescent="0.25">
      <c r="A10200" s="541">
        <v>15351</v>
      </c>
      <c r="B10200" s="482" t="s">
        <v>8520</v>
      </c>
      <c r="C10200" s="542" t="s">
        <v>9087</v>
      </c>
    </row>
    <row r="10201" spans="1:3" x14ac:dyDescent="0.25">
      <c r="A10201" s="541">
        <v>15352</v>
      </c>
      <c r="B10201" s="482" t="s">
        <v>8521</v>
      </c>
      <c r="C10201" s="542" t="s">
        <v>9087</v>
      </c>
    </row>
    <row r="10202" spans="1:3" x14ac:dyDescent="0.25">
      <c r="A10202" s="541">
        <v>15353</v>
      </c>
      <c r="B10202" s="482" t="s">
        <v>8522</v>
      </c>
      <c r="C10202" s="542" t="s">
        <v>9087</v>
      </c>
    </row>
    <row r="10203" spans="1:3" x14ac:dyDescent="0.25">
      <c r="A10203" s="541">
        <v>15354</v>
      </c>
      <c r="B10203" s="482" t="s">
        <v>2853</v>
      </c>
      <c r="C10203" s="542" t="s">
        <v>9110</v>
      </c>
    </row>
    <row r="10204" spans="1:3" x14ac:dyDescent="0.25">
      <c r="A10204" s="541">
        <v>15355</v>
      </c>
      <c r="B10204" s="482" t="s">
        <v>6351</v>
      </c>
      <c r="C10204" s="542" t="s">
        <v>9090</v>
      </c>
    </row>
    <row r="10205" spans="1:3" x14ac:dyDescent="0.25">
      <c r="A10205" s="541">
        <v>15356</v>
      </c>
      <c r="B10205" s="482" t="s">
        <v>11394</v>
      </c>
      <c r="C10205" s="542" t="s">
        <v>9920</v>
      </c>
    </row>
    <row r="10206" spans="1:3" x14ac:dyDescent="0.25">
      <c r="A10206" s="541">
        <v>15357</v>
      </c>
      <c r="B10206" s="482" t="s">
        <v>8523</v>
      </c>
      <c r="C10206" s="542" t="s">
        <v>9087</v>
      </c>
    </row>
    <row r="10207" spans="1:3" x14ac:dyDescent="0.25">
      <c r="A10207" s="541">
        <v>15358</v>
      </c>
      <c r="B10207" s="482" t="s">
        <v>8399</v>
      </c>
      <c r="C10207" s="542" t="s">
        <v>9092</v>
      </c>
    </row>
    <row r="10208" spans="1:3" x14ac:dyDescent="0.25">
      <c r="A10208" s="541">
        <v>15359</v>
      </c>
      <c r="B10208" s="482" t="s">
        <v>8524</v>
      </c>
      <c r="C10208" s="542" t="s">
        <v>9081</v>
      </c>
    </row>
    <row r="10209" spans="1:3" x14ac:dyDescent="0.25">
      <c r="A10209" s="541">
        <v>15360</v>
      </c>
      <c r="B10209" s="482" t="s">
        <v>8525</v>
      </c>
      <c r="C10209" s="542" t="s">
        <v>9092</v>
      </c>
    </row>
    <row r="10210" spans="1:3" x14ac:dyDescent="0.25">
      <c r="A10210" s="541">
        <v>15361</v>
      </c>
      <c r="B10210" s="482" t="s">
        <v>2309</v>
      </c>
      <c r="C10210" s="542" t="s">
        <v>9111</v>
      </c>
    </row>
    <row r="10211" spans="1:3" x14ac:dyDescent="0.25">
      <c r="A10211" s="541">
        <v>15362</v>
      </c>
      <c r="B10211" s="482" t="s">
        <v>2314</v>
      </c>
      <c r="C10211" s="542" t="s">
        <v>9111</v>
      </c>
    </row>
    <row r="10212" spans="1:3" x14ac:dyDescent="0.25">
      <c r="A10212" s="541">
        <v>15363</v>
      </c>
      <c r="B10212" s="482" t="s">
        <v>2315</v>
      </c>
      <c r="C10212" s="542" t="s">
        <v>9111</v>
      </c>
    </row>
    <row r="10213" spans="1:3" x14ac:dyDescent="0.25">
      <c r="A10213" s="541">
        <v>15364</v>
      </c>
      <c r="B10213" s="482" t="s">
        <v>8526</v>
      </c>
      <c r="C10213" s="542" t="s">
        <v>9091</v>
      </c>
    </row>
    <row r="10214" spans="1:3" x14ac:dyDescent="0.25">
      <c r="A10214" s="541">
        <v>15365</v>
      </c>
      <c r="B10214" s="482" t="s">
        <v>7055</v>
      </c>
      <c r="C10214" s="542" t="s">
        <v>9092</v>
      </c>
    </row>
    <row r="10215" spans="1:3" x14ac:dyDescent="0.25">
      <c r="A10215" s="541">
        <v>15366</v>
      </c>
      <c r="B10215" s="482" t="s">
        <v>8057</v>
      </c>
      <c r="C10215" s="542" t="s">
        <v>9081</v>
      </c>
    </row>
    <row r="10216" spans="1:3" x14ac:dyDescent="0.25">
      <c r="A10216" s="541">
        <v>15367</v>
      </c>
      <c r="B10216" s="482" t="s">
        <v>8527</v>
      </c>
      <c r="C10216" s="542" t="s">
        <v>9092</v>
      </c>
    </row>
    <row r="10217" spans="1:3" x14ac:dyDescent="0.25">
      <c r="A10217" s="541">
        <v>15368</v>
      </c>
      <c r="B10217" s="482" t="s">
        <v>8528</v>
      </c>
      <c r="C10217" s="542" t="s">
        <v>9092</v>
      </c>
    </row>
    <row r="10218" spans="1:3" x14ac:dyDescent="0.25">
      <c r="A10218" s="541">
        <v>15369</v>
      </c>
      <c r="B10218" s="482" t="s">
        <v>8529</v>
      </c>
      <c r="C10218" s="542" t="s">
        <v>9092</v>
      </c>
    </row>
    <row r="10219" spans="1:3" x14ac:dyDescent="0.25">
      <c r="A10219" s="541">
        <v>15370</v>
      </c>
      <c r="B10219" s="482" t="s">
        <v>5978</v>
      </c>
      <c r="C10219" s="542" t="s">
        <v>9081</v>
      </c>
    </row>
    <row r="10220" spans="1:3" x14ac:dyDescent="0.25">
      <c r="A10220" s="541">
        <v>15371</v>
      </c>
      <c r="B10220" s="482" t="s">
        <v>8530</v>
      </c>
      <c r="C10220" s="542" t="s">
        <v>9092</v>
      </c>
    </row>
    <row r="10221" spans="1:3" x14ac:dyDescent="0.25">
      <c r="A10221" s="541">
        <v>15372</v>
      </c>
      <c r="B10221" s="482" t="s">
        <v>8531</v>
      </c>
      <c r="C10221" s="542" t="s">
        <v>9084</v>
      </c>
    </row>
    <row r="10222" spans="1:3" x14ac:dyDescent="0.25">
      <c r="A10222" s="541">
        <v>15373</v>
      </c>
      <c r="B10222" s="482" t="s">
        <v>11394</v>
      </c>
      <c r="C10222" s="542" t="s">
        <v>9920</v>
      </c>
    </row>
    <row r="10223" spans="1:3" x14ac:dyDescent="0.25">
      <c r="A10223" s="541">
        <v>15374</v>
      </c>
      <c r="B10223" s="482" t="s">
        <v>11395</v>
      </c>
      <c r="C10223" s="542" t="s">
        <v>9920</v>
      </c>
    </row>
    <row r="10224" spans="1:3" x14ac:dyDescent="0.25">
      <c r="A10224" s="541">
        <v>15375</v>
      </c>
      <c r="B10224" s="482" t="s">
        <v>6645</v>
      </c>
      <c r="C10224" s="542" t="s">
        <v>9091</v>
      </c>
    </row>
    <row r="10225" spans="1:3" x14ac:dyDescent="0.25">
      <c r="A10225" s="541">
        <v>15376</v>
      </c>
      <c r="B10225" s="482" t="s">
        <v>8532</v>
      </c>
      <c r="C10225" s="542" t="s">
        <v>9092</v>
      </c>
    </row>
    <row r="10226" spans="1:3" x14ac:dyDescent="0.25">
      <c r="A10226" s="541">
        <v>15377</v>
      </c>
      <c r="B10226" s="482" t="s">
        <v>8533</v>
      </c>
      <c r="C10226" s="542" t="s">
        <v>9092</v>
      </c>
    </row>
    <row r="10227" spans="1:3" x14ac:dyDescent="0.25">
      <c r="A10227" s="541">
        <v>15378</v>
      </c>
      <c r="B10227" s="482" t="s">
        <v>8534</v>
      </c>
      <c r="C10227" s="542" t="s">
        <v>9092</v>
      </c>
    </row>
    <row r="10228" spans="1:3" x14ac:dyDescent="0.25">
      <c r="A10228" s="541">
        <v>15379</v>
      </c>
      <c r="B10228" s="482" t="s">
        <v>8535</v>
      </c>
      <c r="C10228" s="542" t="s">
        <v>9092</v>
      </c>
    </row>
    <row r="10229" spans="1:3" x14ac:dyDescent="0.25">
      <c r="A10229" s="541">
        <v>15380</v>
      </c>
      <c r="B10229" s="482" t="s">
        <v>8536</v>
      </c>
      <c r="C10229" s="542" t="s">
        <v>9091</v>
      </c>
    </row>
    <row r="10230" spans="1:3" x14ac:dyDescent="0.25">
      <c r="A10230" s="541">
        <v>15381</v>
      </c>
      <c r="B10230" s="482" t="s">
        <v>8537</v>
      </c>
      <c r="C10230" s="542" t="s">
        <v>9080</v>
      </c>
    </row>
    <row r="10231" spans="1:3" x14ac:dyDescent="0.25">
      <c r="A10231" s="541">
        <v>15382</v>
      </c>
      <c r="B10231" s="482" t="s">
        <v>8538</v>
      </c>
      <c r="C10231" s="542" t="s">
        <v>9091</v>
      </c>
    </row>
    <row r="10232" spans="1:3" x14ac:dyDescent="0.25">
      <c r="A10232" s="541">
        <v>15383</v>
      </c>
      <c r="B10232" s="482" t="s">
        <v>8539</v>
      </c>
      <c r="C10232" s="542" t="s">
        <v>9090</v>
      </c>
    </row>
    <row r="10233" spans="1:3" x14ac:dyDescent="0.25">
      <c r="A10233" s="541">
        <v>15384</v>
      </c>
      <c r="B10233" s="482" t="s">
        <v>8540</v>
      </c>
      <c r="C10233" s="542" t="s">
        <v>9092</v>
      </c>
    </row>
    <row r="10234" spans="1:3" x14ac:dyDescent="0.25">
      <c r="A10234" s="541">
        <v>15385</v>
      </c>
      <c r="B10234" s="482" t="s">
        <v>8541</v>
      </c>
      <c r="C10234" s="542" t="s">
        <v>9090</v>
      </c>
    </row>
    <row r="10235" spans="1:3" x14ac:dyDescent="0.25">
      <c r="A10235" s="541">
        <v>15386</v>
      </c>
      <c r="B10235" s="482" t="s">
        <v>8542</v>
      </c>
      <c r="C10235" s="542" t="s">
        <v>9087</v>
      </c>
    </row>
    <row r="10236" spans="1:3" x14ac:dyDescent="0.25">
      <c r="A10236" s="541">
        <v>15387</v>
      </c>
      <c r="B10236" s="482" t="s">
        <v>7633</v>
      </c>
      <c r="C10236" s="542" t="s">
        <v>9920</v>
      </c>
    </row>
    <row r="10237" spans="1:3" x14ac:dyDescent="0.25">
      <c r="A10237" s="541">
        <v>15388</v>
      </c>
      <c r="B10237" s="482" t="s">
        <v>8395</v>
      </c>
      <c r="C10237" s="542" t="s">
        <v>9920</v>
      </c>
    </row>
    <row r="10238" spans="1:3" x14ac:dyDescent="0.25">
      <c r="A10238" s="541">
        <v>15389</v>
      </c>
      <c r="B10238" s="482" t="s">
        <v>11396</v>
      </c>
      <c r="C10238" s="542" t="s">
        <v>9920</v>
      </c>
    </row>
    <row r="10239" spans="1:3" x14ac:dyDescent="0.25">
      <c r="A10239" s="541">
        <v>15390</v>
      </c>
      <c r="B10239" s="482" t="s">
        <v>11397</v>
      </c>
      <c r="C10239" s="542" t="s">
        <v>9920</v>
      </c>
    </row>
    <row r="10240" spans="1:3" x14ac:dyDescent="0.25">
      <c r="A10240" s="541">
        <v>15391</v>
      </c>
      <c r="B10240" s="482" t="s">
        <v>8029</v>
      </c>
      <c r="C10240" s="542" t="s">
        <v>9920</v>
      </c>
    </row>
    <row r="10241" spans="1:3" x14ac:dyDescent="0.25">
      <c r="A10241" s="541">
        <v>15392</v>
      </c>
      <c r="B10241" s="482" t="s">
        <v>11398</v>
      </c>
      <c r="C10241" s="542" t="s">
        <v>9920</v>
      </c>
    </row>
    <row r="10242" spans="1:3" x14ac:dyDescent="0.25">
      <c r="A10242" s="541">
        <v>15393</v>
      </c>
      <c r="B10242" s="482" t="s">
        <v>1440</v>
      </c>
      <c r="C10242" s="542" t="s">
        <v>9920</v>
      </c>
    </row>
    <row r="10243" spans="1:3" x14ac:dyDescent="0.25">
      <c r="A10243" s="541">
        <v>15394</v>
      </c>
      <c r="B10243" s="482" t="s">
        <v>11399</v>
      </c>
      <c r="C10243" s="542" t="s">
        <v>9920</v>
      </c>
    </row>
    <row r="10244" spans="1:3" x14ac:dyDescent="0.25">
      <c r="A10244" s="541">
        <v>15395</v>
      </c>
      <c r="B10244" s="482" t="s">
        <v>8543</v>
      </c>
      <c r="C10244" s="542" t="s">
        <v>9092</v>
      </c>
    </row>
    <row r="10245" spans="1:3" x14ac:dyDescent="0.25">
      <c r="A10245" s="541">
        <v>15396</v>
      </c>
      <c r="B10245" s="482" t="s">
        <v>11400</v>
      </c>
      <c r="C10245" s="542" t="s">
        <v>9920</v>
      </c>
    </row>
    <row r="10246" spans="1:3" x14ac:dyDescent="0.25">
      <c r="A10246" s="541">
        <v>15397</v>
      </c>
      <c r="B10246" s="482" t="s">
        <v>11401</v>
      </c>
      <c r="C10246" s="542" t="s">
        <v>9920</v>
      </c>
    </row>
    <row r="10247" spans="1:3" x14ac:dyDescent="0.25">
      <c r="A10247" s="541">
        <v>15398</v>
      </c>
      <c r="B10247" s="482" t="s">
        <v>8544</v>
      </c>
      <c r="C10247" s="542" t="s">
        <v>9081</v>
      </c>
    </row>
    <row r="10248" spans="1:3" x14ac:dyDescent="0.25">
      <c r="A10248" s="541">
        <v>15399</v>
      </c>
      <c r="B10248" s="482" t="s">
        <v>8279</v>
      </c>
      <c r="C10248" s="542" t="s">
        <v>9920</v>
      </c>
    </row>
    <row r="10249" spans="1:3" x14ac:dyDescent="0.25">
      <c r="A10249" s="541">
        <v>15400</v>
      </c>
      <c r="B10249" s="482" t="s">
        <v>11402</v>
      </c>
      <c r="C10249" s="542" t="s">
        <v>9920</v>
      </c>
    </row>
    <row r="10250" spans="1:3" x14ac:dyDescent="0.25">
      <c r="A10250" s="541">
        <v>15401</v>
      </c>
      <c r="B10250" s="482" t="s">
        <v>11403</v>
      </c>
      <c r="C10250" s="542" t="s">
        <v>9920</v>
      </c>
    </row>
    <row r="10251" spans="1:3" x14ac:dyDescent="0.25">
      <c r="A10251" s="541">
        <v>15402</v>
      </c>
      <c r="B10251" s="482" t="s">
        <v>11404</v>
      </c>
      <c r="C10251" s="542" t="s">
        <v>9920</v>
      </c>
    </row>
    <row r="10252" spans="1:3" x14ac:dyDescent="0.25">
      <c r="A10252" s="541">
        <v>15403</v>
      </c>
      <c r="B10252" s="482" t="s">
        <v>8545</v>
      </c>
      <c r="C10252" s="542" t="s">
        <v>9087</v>
      </c>
    </row>
    <row r="10253" spans="1:3" x14ac:dyDescent="0.25">
      <c r="A10253" s="541">
        <v>15404</v>
      </c>
      <c r="B10253" s="482" t="s">
        <v>11405</v>
      </c>
      <c r="C10253" s="542" t="s">
        <v>9920</v>
      </c>
    </row>
    <row r="10254" spans="1:3" x14ac:dyDescent="0.25">
      <c r="A10254" s="541">
        <v>15405</v>
      </c>
      <c r="B10254" s="482" t="s">
        <v>8546</v>
      </c>
      <c r="C10254" s="542" t="s">
        <v>9091</v>
      </c>
    </row>
    <row r="10255" spans="1:3" x14ac:dyDescent="0.25">
      <c r="A10255" s="541">
        <v>15406</v>
      </c>
      <c r="B10255" s="482" t="s">
        <v>8547</v>
      </c>
      <c r="C10255" s="542" t="s">
        <v>9081</v>
      </c>
    </row>
    <row r="10256" spans="1:3" x14ac:dyDescent="0.25">
      <c r="A10256" s="541">
        <v>15407</v>
      </c>
      <c r="B10256" s="482" t="s">
        <v>8548</v>
      </c>
      <c r="C10256" s="542" t="s">
        <v>9087</v>
      </c>
    </row>
    <row r="10257" spans="1:3" x14ac:dyDescent="0.25">
      <c r="A10257" s="541">
        <v>15408</v>
      </c>
      <c r="B10257" s="482" t="s">
        <v>8549</v>
      </c>
      <c r="C10257" s="542" t="s">
        <v>9092</v>
      </c>
    </row>
    <row r="10258" spans="1:3" x14ac:dyDescent="0.25">
      <c r="A10258" s="541">
        <v>15409</v>
      </c>
      <c r="B10258" s="482" t="s">
        <v>7983</v>
      </c>
      <c r="C10258" s="542" t="s">
        <v>9092</v>
      </c>
    </row>
    <row r="10259" spans="1:3" x14ac:dyDescent="0.25">
      <c r="A10259" s="541">
        <v>15410</v>
      </c>
      <c r="B10259" s="482" t="s">
        <v>11406</v>
      </c>
      <c r="C10259" s="542" t="s">
        <v>9920</v>
      </c>
    </row>
    <row r="10260" spans="1:3" x14ac:dyDescent="0.25">
      <c r="A10260" s="541">
        <v>15411</v>
      </c>
      <c r="B10260" s="482" t="s">
        <v>11407</v>
      </c>
      <c r="C10260" s="542" t="s">
        <v>9920</v>
      </c>
    </row>
    <row r="10261" spans="1:3" x14ac:dyDescent="0.25">
      <c r="A10261" s="541">
        <v>15412</v>
      </c>
      <c r="B10261" s="482" t="s">
        <v>11408</v>
      </c>
      <c r="C10261" s="542" t="s">
        <v>9920</v>
      </c>
    </row>
    <row r="10262" spans="1:3" x14ac:dyDescent="0.25">
      <c r="A10262" s="541">
        <v>15413</v>
      </c>
      <c r="B10262" s="482" t="s">
        <v>6867</v>
      </c>
      <c r="C10262" s="542" t="s">
        <v>9087</v>
      </c>
    </row>
    <row r="10263" spans="1:3" x14ac:dyDescent="0.25">
      <c r="A10263" s="541">
        <v>15414</v>
      </c>
      <c r="B10263" s="482" t="s">
        <v>8550</v>
      </c>
      <c r="C10263" s="542" t="s">
        <v>9081</v>
      </c>
    </row>
    <row r="10264" spans="1:3" x14ac:dyDescent="0.25">
      <c r="A10264" s="541">
        <v>15415</v>
      </c>
      <c r="B10264" s="482" t="s">
        <v>6833</v>
      </c>
      <c r="C10264" s="542" t="s">
        <v>9081</v>
      </c>
    </row>
    <row r="10265" spans="1:3" x14ac:dyDescent="0.25">
      <c r="A10265" s="541">
        <v>15416</v>
      </c>
      <c r="B10265" s="482" t="s">
        <v>8551</v>
      </c>
      <c r="C10265" s="542" t="s">
        <v>9087</v>
      </c>
    </row>
    <row r="10266" spans="1:3" x14ac:dyDescent="0.25">
      <c r="A10266" s="541">
        <v>15417</v>
      </c>
      <c r="B10266" s="482" t="s">
        <v>8552</v>
      </c>
      <c r="C10266" s="542" t="s">
        <v>9087</v>
      </c>
    </row>
    <row r="10267" spans="1:3" x14ac:dyDescent="0.25">
      <c r="A10267" s="541">
        <v>15418</v>
      </c>
      <c r="B10267" s="482" t="s">
        <v>11409</v>
      </c>
      <c r="C10267" s="542" t="s">
        <v>9920</v>
      </c>
    </row>
    <row r="10268" spans="1:3" x14ac:dyDescent="0.25">
      <c r="A10268" s="541">
        <v>15419</v>
      </c>
      <c r="B10268" s="482" t="s">
        <v>11410</v>
      </c>
      <c r="C10268" s="542" t="s">
        <v>9920</v>
      </c>
    </row>
    <row r="10269" spans="1:3" x14ac:dyDescent="0.25">
      <c r="A10269" s="541">
        <v>15420</v>
      </c>
      <c r="B10269" s="482" t="s">
        <v>8273</v>
      </c>
      <c r="C10269" s="542" t="s">
        <v>9920</v>
      </c>
    </row>
    <row r="10270" spans="1:3" x14ac:dyDescent="0.25">
      <c r="A10270" s="541">
        <v>15421</v>
      </c>
      <c r="B10270" s="482" t="s">
        <v>9606</v>
      </c>
      <c r="C10270" s="542" t="s">
        <v>9092</v>
      </c>
    </row>
    <row r="10271" spans="1:3" x14ac:dyDescent="0.25">
      <c r="A10271" s="541">
        <v>15422</v>
      </c>
      <c r="B10271" s="482" t="s">
        <v>8273</v>
      </c>
      <c r="C10271" s="542" t="s">
        <v>9920</v>
      </c>
    </row>
    <row r="10272" spans="1:3" x14ac:dyDescent="0.25">
      <c r="A10272" s="541">
        <v>15423</v>
      </c>
      <c r="B10272" s="482" t="s">
        <v>6142</v>
      </c>
      <c r="C10272" s="542" t="s">
        <v>9103</v>
      </c>
    </row>
    <row r="10273" spans="1:3" x14ac:dyDescent="0.25">
      <c r="A10273" s="541">
        <v>15424</v>
      </c>
      <c r="B10273" s="482" t="s">
        <v>11411</v>
      </c>
      <c r="C10273" s="542" t="s">
        <v>9920</v>
      </c>
    </row>
    <row r="10274" spans="1:3" x14ac:dyDescent="0.25">
      <c r="A10274" s="541">
        <v>15425</v>
      </c>
      <c r="B10274" s="482" t="s">
        <v>8553</v>
      </c>
      <c r="C10274" s="542" t="s">
        <v>9087</v>
      </c>
    </row>
    <row r="10275" spans="1:3" x14ac:dyDescent="0.25">
      <c r="A10275" s="541">
        <v>15426</v>
      </c>
      <c r="B10275" s="482" t="s">
        <v>8554</v>
      </c>
      <c r="C10275" s="542" t="s">
        <v>9092</v>
      </c>
    </row>
    <row r="10276" spans="1:3" x14ac:dyDescent="0.25">
      <c r="A10276" s="541">
        <v>15427</v>
      </c>
      <c r="B10276" s="482" t="s">
        <v>11412</v>
      </c>
      <c r="C10276" s="542" t="s">
        <v>9920</v>
      </c>
    </row>
    <row r="10277" spans="1:3" x14ac:dyDescent="0.25">
      <c r="A10277" s="541">
        <v>15428</v>
      </c>
      <c r="B10277" s="482" t="s">
        <v>11413</v>
      </c>
      <c r="C10277" s="542" t="s">
        <v>9920</v>
      </c>
    </row>
    <row r="10278" spans="1:3" x14ac:dyDescent="0.25">
      <c r="A10278" s="541">
        <v>15429</v>
      </c>
      <c r="B10278" s="482" t="s">
        <v>8555</v>
      </c>
      <c r="C10278" s="542" t="s">
        <v>9092</v>
      </c>
    </row>
    <row r="10279" spans="1:3" x14ac:dyDescent="0.25">
      <c r="A10279" s="541">
        <v>15430</v>
      </c>
      <c r="B10279" s="482" t="s">
        <v>8556</v>
      </c>
      <c r="C10279" s="542" t="s">
        <v>9092</v>
      </c>
    </row>
    <row r="10280" spans="1:3" x14ac:dyDescent="0.25">
      <c r="A10280" s="541">
        <v>15431</v>
      </c>
      <c r="B10280" s="482" t="s">
        <v>11414</v>
      </c>
      <c r="C10280" s="542" t="s">
        <v>9920</v>
      </c>
    </row>
    <row r="10281" spans="1:3" x14ac:dyDescent="0.25">
      <c r="A10281" s="541">
        <v>15432</v>
      </c>
      <c r="B10281" s="482" t="s">
        <v>11415</v>
      </c>
      <c r="C10281" s="542" t="s">
        <v>9920</v>
      </c>
    </row>
    <row r="10282" spans="1:3" x14ac:dyDescent="0.25">
      <c r="A10282" s="541">
        <v>15433</v>
      </c>
      <c r="B10282" s="482" t="s">
        <v>11416</v>
      </c>
      <c r="C10282" s="542" t="s">
        <v>9920</v>
      </c>
    </row>
    <row r="10283" spans="1:3" x14ac:dyDescent="0.25">
      <c r="A10283" s="541">
        <v>15434</v>
      </c>
      <c r="B10283" s="482" t="s">
        <v>8557</v>
      </c>
      <c r="C10283" s="542" t="s">
        <v>9090</v>
      </c>
    </row>
    <row r="10284" spans="1:3" x14ac:dyDescent="0.25">
      <c r="A10284" s="541">
        <v>15435</v>
      </c>
      <c r="B10284" s="482" t="s">
        <v>8558</v>
      </c>
      <c r="C10284" s="542" t="s">
        <v>9092</v>
      </c>
    </row>
    <row r="10285" spans="1:3" x14ac:dyDescent="0.25">
      <c r="A10285" s="541">
        <v>15436</v>
      </c>
      <c r="B10285" s="482" t="s">
        <v>8559</v>
      </c>
      <c r="C10285" s="542" t="s">
        <v>9087</v>
      </c>
    </row>
    <row r="10286" spans="1:3" x14ac:dyDescent="0.25">
      <c r="A10286" s="541">
        <v>15437</v>
      </c>
      <c r="B10286" s="482" t="s">
        <v>11417</v>
      </c>
      <c r="C10286" s="542" t="s">
        <v>9920</v>
      </c>
    </row>
    <row r="10287" spans="1:3" x14ac:dyDescent="0.25">
      <c r="A10287" s="541">
        <v>15438</v>
      </c>
      <c r="B10287" s="482" t="s">
        <v>11418</v>
      </c>
      <c r="C10287" s="542" t="s">
        <v>9920</v>
      </c>
    </row>
    <row r="10288" spans="1:3" x14ac:dyDescent="0.25">
      <c r="A10288" s="541">
        <v>15439</v>
      </c>
      <c r="B10288" s="482" t="s">
        <v>11419</v>
      </c>
      <c r="C10288" s="542" t="s">
        <v>9920</v>
      </c>
    </row>
    <row r="10289" spans="1:3" x14ac:dyDescent="0.25">
      <c r="A10289" s="541">
        <v>15440</v>
      </c>
      <c r="B10289" s="482" t="s">
        <v>9420</v>
      </c>
      <c r="C10289" s="542" t="s">
        <v>9087</v>
      </c>
    </row>
    <row r="10290" spans="1:3" x14ac:dyDescent="0.25">
      <c r="A10290" s="541">
        <v>15441</v>
      </c>
      <c r="B10290" s="482" t="s">
        <v>3505</v>
      </c>
      <c r="C10290" s="542" t="s">
        <v>9110</v>
      </c>
    </row>
    <row r="10291" spans="1:3" x14ac:dyDescent="0.25">
      <c r="A10291" s="541">
        <v>15442</v>
      </c>
      <c r="B10291" s="482" t="s">
        <v>8560</v>
      </c>
      <c r="C10291" s="542" t="s">
        <v>9092</v>
      </c>
    </row>
    <row r="10292" spans="1:3" x14ac:dyDescent="0.25">
      <c r="A10292" s="541">
        <v>15443</v>
      </c>
      <c r="B10292" s="482" t="s">
        <v>8561</v>
      </c>
      <c r="C10292" s="542" t="s">
        <v>9092</v>
      </c>
    </row>
    <row r="10293" spans="1:3" x14ac:dyDescent="0.25">
      <c r="A10293" s="541">
        <v>15444</v>
      </c>
      <c r="B10293" s="482" t="s">
        <v>6253</v>
      </c>
      <c r="C10293" s="542" t="s">
        <v>9092</v>
      </c>
    </row>
    <row r="10294" spans="1:3" x14ac:dyDescent="0.25">
      <c r="A10294" s="541">
        <v>15445</v>
      </c>
      <c r="B10294" s="482" t="s">
        <v>8381</v>
      </c>
      <c r="C10294" s="542" t="s">
        <v>9092</v>
      </c>
    </row>
    <row r="10295" spans="1:3" x14ac:dyDescent="0.25">
      <c r="A10295" s="541">
        <v>15446</v>
      </c>
      <c r="B10295" s="482" t="s">
        <v>11420</v>
      </c>
      <c r="C10295" s="542" t="s">
        <v>9920</v>
      </c>
    </row>
    <row r="10296" spans="1:3" x14ac:dyDescent="0.25">
      <c r="A10296" s="541">
        <v>15447</v>
      </c>
      <c r="B10296" s="482" t="s">
        <v>8562</v>
      </c>
      <c r="C10296" s="542" t="s">
        <v>9087</v>
      </c>
    </row>
    <row r="10297" spans="1:3" x14ac:dyDescent="0.25">
      <c r="A10297" s="541">
        <v>15448</v>
      </c>
      <c r="B10297" s="482" t="s">
        <v>8563</v>
      </c>
      <c r="C10297" s="542" t="s">
        <v>9081</v>
      </c>
    </row>
    <row r="10298" spans="1:3" x14ac:dyDescent="0.25">
      <c r="A10298" s="541">
        <v>15449</v>
      </c>
      <c r="B10298" s="482" t="s">
        <v>8381</v>
      </c>
      <c r="C10298" s="542" t="s">
        <v>9092</v>
      </c>
    </row>
    <row r="10299" spans="1:3" x14ac:dyDescent="0.25">
      <c r="A10299" s="541">
        <v>15450</v>
      </c>
      <c r="B10299" s="482" t="s">
        <v>8564</v>
      </c>
      <c r="C10299" s="542" t="s">
        <v>9920</v>
      </c>
    </row>
    <row r="10300" spans="1:3" x14ac:dyDescent="0.25">
      <c r="A10300" s="541">
        <v>15451</v>
      </c>
      <c r="B10300" s="482" t="s">
        <v>11421</v>
      </c>
      <c r="C10300" s="542" t="s">
        <v>9920</v>
      </c>
    </row>
    <row r="10301" spans="1:3" x14ac:dyDescent="0.25">
      <c r="A10301" s="541">
        <v>15452</v>
      </c>
      <c r="B10301" s="482" t="s">
        <v>8565</v>
      </c>
      <c r="C10301" s="542" t="s">
        <v>9091</v>
      </c>
    </row>
    <row r="10302" spans="1:3" x14ac:dyDescent="0.25">
      <c r="A10302" s="541">
        <v>15453</v>
      </c>
      <c r="B10302" s="482" t="s">
        <v>11422</v>
      </c>
      <c r="C10302" s="542" t="s">
        <v>9920</v>
      </c>
    </row>
    <row r="10303" spans="1:3" x14ac:dyDescent="0.25">
      <c r="A10303" s="541">
        <v>15454</v>
      </c>
      <c r="B10303" s="482" t="s">
        <v>11423</v>
      </c>
      <c r="C10303" s="542" t="s">
        <v>9920</v>
      </c>
    </row>
    <row r="10304" spans="1:3" x14ac:dyDescent="0.25">
      <c r="A10304" s="541">
        <v>15455</v>
      </c>
      <c r="B10304" s="482" t="s">
        <v>11424</v>
      </c>
      <c r="C10304" s="542" t="s">
        <v>9920</v>
      </c>
    </row>
    <row r="10305" spans="1:3" x14ac:dyDescent="0.25">
      <c r="A10305" s="541">
        <v>15456</v>
      </c>
      <c r="B10305" s="482" t="s">
        <v>11425</v>
      </c>
      <c r="C10305" s="542" t="s">
        <v>9920</v>
      </c>
    </row>
    <row r="10306" spans="1:3" x14ac:dyDescent="0.25">
      <c r="A10306" s="541">
        <v>15457</v>
      </c>
      <c r="B10306" s="482" t="s">
        <v>4180</v>
      </c>
      <c r="C10306" s="542" t="s">
        <v>9087</v>
      </c>
    </row>
    <row r="10307" spans="1:3" x14ac:dyDescent="0.25">
      <c r="A10307" s="541">
        <v>15458</v>
      </c>
      <c r="B10307" s="482" t="s">
        <v>4589</v>
      </c>
      <c r="C10307" s="542" t="s">
        <v>9090</v>
      </c>
    </row>
    <row r="10308" spans="1:3" x14ac:dyDescent="0.25">
      <c r="A10308" s="541">
        <v>15459</v>
      </c>
      <c r="B10308" s="482" t="s">
        <v>8566</v>
      </c>
      <c r="C10308" s="542" t="s">
        <v>9092</v>
      </c>
    </row>
    <row r="10309" spans="1:3" x14ac:dyDescent="0.25">
      <c r="A10309" s="541">
        <v>15460</v>
      </c>
      <c r="B10309" s="482" t="s">
        <v>8567</v>
      </c>
      <c r="C10309" s="542" t="s">
        <v>9092</v>
      </c>
    </row>
    <row r="10310" spans="1:3" x14ac:dyDescent="0.25">
      <c r="A10310" s="541">
        <v>15461</v>
      </c>
      <c r="B10310" s="482" t="s">
        <v>6164</v>
      </c>
      <c r="C10310" s="542" t="s">
        <v>9090</v>
      </c>
    </row>
    <row r="10311" spans="1:3" x14ac:dyDescent="0.25">
      <c r="A10311" s="541">
        <v>15462</v>
      </c>
      <c r="B10311" s="482" t="s">
        <v>8568</v>
      </c>
      <c r="C10311" s="542" t="s">
        <v>9090</v>
      </c>
    </row>
    <row r="10312" spans="1:3" x14ac:dyDescent="0.25">
      <c r="A10312" s="541">
        <v>15463</v>
      </c>
      <c r="B10312" s="482" t="s">
        <v>8569</v>
      </c>
      <c r="C10312" s="542" t="s">
        <v>9092</v>
      </c>
    </row>
    <row r="10313" spans="1:3" x14ac:dyDescent="0.25">
      <c r="A10313" s="541">
        <v>15464</v>
      </c>
      <c r="B10313" s="482" t="s">
        <v>11426</v>
      </c>
      <c r="C10313" s="542" t="s">
        <v>9087</v>
      </c>
    </row>
    <row r="10314" spans="1:3" x14ac:dyDescent="0.25">
      <c r="A10314" s="541">
        <v>15465</v>
      </c>
      <c r="B10314" s="482" t="s">
        <v>3894</v>
      </c>
      <c r="C10314" s="542" t="s">
        <v>9092</v>
      </c>
    </row>
    <row r="10315" spans="1:3" x14ac:dyDescent="0.25">
      <c r="A10315" s="541">
        <v>15466</v>
      </c>
      <c r="B10315" s="482" t="s">
        <v>11427</v>
      </c>
      <c r="C10315" s="542" t="s">
        <v>9920</v>
      </c>
    </row>
    <row r="10316" spans="1:3" x14ac:dyDescent="0.25">
      <c r="A10316" s="541">
        <v>15467</v>
      </c>
      <c r="B10316" s="482" t="s">
        <v>8570</v>
      </c>
      <c r="C10316" s="542" t="s">
        <v>9091</v>
      </c>
    </row>
    <row r="10317" spans="1:3" x14ac:dyDescent="0.25">
      <c r="A10317" s="541">
        <v>15468</v>
      </c>
      <c r="B10317" s="482" t="s">
        <v>8571</v>
      </c>
      <c r="C10317" s="542" t="s">
        <v>9092</v>
      </c>
    </row>
    <row r="10318" spans="1:3" x14ac:dyDescent="0.25">
      <c r="A10318" s="541">
        <v>15469</v>
      </c>
      <c r="B10318" s="482" t="s">
        <v>7603</v>
      </c>
      <c r="C10318" s="542" t="s">
        <v>9092</v>
      </c>
    </row>
    <row r="10319" spans="1:3" x14ac:dyDescent="0.25">
      <c r="A10319" s="541">
        <v>15470</v>
      </c>
      <c r="B10319" s="482" t="s">
        <v>8572</v>
      </c>
      <c r="C10319" s="542" t="s">
        <v>9920</v>
      </c>
    </row>
    <row r="10320" spans="1:3" x14ac:dyDescent="0.25">
      <c r="A10320" s="541">
        <v>15471</v>
      </c>
      <c r="B10320" s="482" t="s">
        <v>8573</v>
      </c>
      <c r="C10320" s="542" t="s">
        <v>9092</v>
      </c>
    </row>
    <row r="10321" spans="1:3" x14ac:dyDescent="0.25">
      <c r="A10321" s="541">
        <v>15472</v>
      </c>
      <c r="B10321" s="482" t="s">
        <v>5299</v>
      </c>
      <c r="C10321" s="542" t="s">
        <v>9087</v>
      </c>
    </row>
    <row r="10322" spans="1:3" x14ac:dyDescent="0.25">
      <c r="A10322" s="541">
        <v>15473</v>
      </c>
      <c r="B10322" s="482" t="s">
        <v>10150</v>
      </c>
      <c r="C10322" s="542" t="s">
        <v>9920</v>
      </c>
    </row>
    <row r="10323" spans="1:3" x14ac:dyDescent="0.25">
      <c r="A10323" s="541">
        <v>15474</v>
      </c>
      <c r="B10323" s="482" t="s">
        <v>8574</v>
      </c>
      <c r="C10323" s="542" t="s">
        <v>9920</v>
      </c>
    </row>
    <row r="10324" spans="1:3" x14ac:dyDescent="0.25">
      <c r="A10324" s="541">
        <v>15475</v>
      </c>
      <c r="B10324" s="482" t="s">
        <v>11428</v>
      </c>
      <c r="C10324" s="542" t="s">
        <v>9920</v>
      </c>
    </row>
    <row r="10325" spans="1:3" x14ac:dyDescent="0.25">
      <c r="A10325" s="541">
        <v>15476</v>
      </c>
      <c r="B10325" s="482" t="s">
        <v>8575</v>
      </c>
      <c r="C10325" s="542" t="s">
        <v>9092</v>
      </c>
    </row>
    <row r="10326" spans="1:3" x14ac:dyDescent="0.25">
      <c r="A10326" s="541">
        <v>15477</v>
      </c>
      <c r="B10326" s="482" t="s">
        <v>8576</v>
      </c>
      <c r="C10326" s="542" t="s">
        <v>9091</v>
      </c>
    </row>
    <row r="10327" spans="1:3" x14ac:dyDescent="0.25">
      <c r="A10327" s="541">
        <v>15478</v>
      </c>
      <c r="B10327" s="482" t="s">
        <v>8577</v>
      </c>
      <c r="C10327" s="542" t="s">
        <v>9094</v>
      </c>
    </row>
    <row r="10328" spans="1:3" x14ac:dyDescent="0.25">
      <c r="A10328" s="541">
        <v>15479</v>
      </c>
      <c r="B10328" s="482" t="s">
        <v>3872</v>
      </c>
      <c r="C10328" s="542" t="s">
        <v>9090</v>
      </c>
    </row>
    <row r="10329" spans="1:3" x14ac:dyDescent="0.25">
      <c r="A10329" s="541">
        <v>15480</v>
      </c>
      <c r="B10329" s="482" t="s">
        <v>8578</v>
      </c>
      <c r="C10329" s="542" t="s">
        <v>9091</v>
      </c>
    </row>
    <row r="10330" spans="1:3" x14ac:dyDescent="0.25">
      <c r="A10330" s="541">
        <v>15481</v>
      </c>
      <c r="B10330" s="482" t="s">
        <v>8579</v>
      </c>
      <c r="C10330" s="542" t="s">
        <v>9090</v>
      </c>
    </row>
    <row r="10331" spans="1:3" x14ac:dyDescent="0.25">
      <c r="A10331" s="541">
        <v>15482</v>
      </c>
      <c r="B10331" s="482" t="s">
        <v>11429</v>
      </c>
      <c r="C10331" s="542" t="s">
        <v>9920</v>
      </c>
    </row>
    <row r="10332" spans="1:3" x14ac:dyDescent="0.25">
      <c r="A10332" s="541">
        <v>15483</v>
      </c>
      <c r="B10332" s="482" t="s">
        <v>8580</v>
      </c>
      <c r="C10332" s="542" t="s">
        <v>9090</v>
      </c>
    </row>
    <row r="10333" spans="1:3" x14ac:dyDescent="0.25">
      <c r="A10333" s="541">
        <v>15484</v>
      </c>
      <c r="B10333" s="482" t="s">
        <v>7952</v>
      </c>
      <c r="C10333" s="542" t="s">
        <v>9092</v>
      </c>
    </row>
    <row r="10334" spans="1:3" x14ac:dyDescent="0.25">
      <c r="A10334" s="541">
        <v>15485</v>
      </c>
      <c r="B10334" s="482" t="s">
        <v>11430</v>
      </c>
      <c r="C10334" s="542" t="s">
        <v>9090</v>
      </c>
    </row>
    <row r="10335" spans="1:3" x14ac:dyDescent="0.25">
      <c r="A10335" s="541">
        <v>15486</v>
      </c>
      <c r="B10335" s="482" t="s">
        <v>11431</v>
      </c>
      <c r="C10335" s="542" t="s">
        <v>9920</v>
      </c>
    </row>
    <row r="10336" spans="1:3" x14ac:dyDescent="0.25">
      <c r="A10336" s="541">
        <v>15487</v>
      </c>
      <c r="B10336" s="482" t="s">
        <v>11432</v>
      </c>
      <c r="C10336" s="542" t="s">
        <v>9920</v>
      </c>
    </row>
    <row r="10337" spans="1:3" x14ac:dyDescent="0.25">
      <c r="A10337" s="541">
        <v>15489</v>
      </c>
      <c r="B10337" s="482" t="s">
        <v>11433</v>
      </c>
      <c r="C10337" s="542" t="s">
        <v>9920</v>
      </c>
    </row>
    <row r="10338" spans="1:3" x14ac:dyDescent="0.25">
      <c r="A10338" s="541">
        <v>15490</v>
      </c>
      <c r="B10338" s="482" t="s">
        <v>6494</v>
      </c>
      <c r="C10338" s="542" t="s">
        <v>9920</v>
      </c>
    </row>
    <row r="10339" spans="1:3" x14ac:dyDescent="0.25">
      <c r="A10339" s="541">
        <v>15491</v>
      </c>
      <c r="B10339" s="482" t="s">
        <v>8537</v>
      </c>
      <c r="C10339" s="542" t="s">
        <v>9084</v>
      </c>
    </row>
    <row r="10340" spans="1:3" x14ac:dyDescent="0.25">
      <c r="A10340" s="541">
        <v>15492</v>
      </c>
      <c r="B10340" s="482" t="s">
        <v>2306</v>
      </c>
      <c r="C10340" s="542" t="s">
        <v>9111</v>
      </c>
    </row>
    <row r="10341" spans="1:3" x14ac:dyDescent="0.25">
      <c r="A10341" s="541">
        <v>15494</v>
      </c>
      <c r="B10341" s="482" t="s">
        <v>11434</v>
      </c>
      <c r="C10341" s="542" t="s">
        <v>9920</v>
      </c>
    </row>
    <row r="10342" spans="1:3" x14ac:dyDescent="0.25">
      <c r="A10342" s="541">
        <v>15495</v>
      </c>
      <c r="B10342" s="482" t="s">
        <v>8581</v>
      </c>
      <c r="C10342" s="542" t="s">
        <v>9087</v>
      </c>
    </row>
    <row r="10343" spans="1:3" x14ac:dyDescent="0.25">
      <c r="A10343" s="541">
        <v>15496</v>
      </c>
      <c r="B10343" s="482" t="s">
        <v>11435</v>
      </c>
      <c r="C10343" s="542" t="s">
        <v>9920</v>
      </c>
    </row>
    <row r="10344" spans="1:3" x14ac:dyDescent="0.25">
      <c r="A10344" s="541">
        <v>15497</v>
      </c>
      <c r="B10344" s="482" t="s">
        <v>11436</v>
      </c>
      <c r="C10344" s="542" t="s">
        <v>9920</v>
      </c>
    </row>
    <row r="10345" spans="1:3" x14ac:dyDescent="0.25">
      <c r="A10345" s="541">
        <v>15498</v>
      </c>
      <c r="B10345" s="482" t="s">
        <v>8582</v>
      </c>
      <c r="C10345" s="542" t="s">
        <v>9092</v>
      </c>
    </row>
    <row r="10346" spans="1:3" x14ac:dyDescent="0.25">
      <c r="A10346" s="541">
        <v>15499</v>
      </c>
      <c r="B10346" s="482" t="s">
        <v>11437</v>
      </c>
      <c r="C10346" s="542" t="s">
        <v>9920</v>
      </c>
    </row>
    <row r="10347" spans="1:3" x14ac:dyDescent="0.25">
      <c r="A10347" s="541">
        <v>15500</v>
      </c>
      <c r="B10347" s="482" t="s">
        <v>8583</v>
      </c>
      <c r="C10347" s="542" t="s">
        <v>9091</v>
      </c>
    </row>
    <row r="10348" spans="1:3" x14ac:dyDescent="0.25">
      <c r="A10348" s="541">
        <v>15501</v>
      </c>
      <c r="B10348" s="482" t="s">
        <v>8584</v>
      </c>
      <c r="C10348" s="542" t="s">
        <v>9090</v>
      </c>
    </row>
    <row r="10349" spans="1:3" x14ac:dyDescent="0.25">
      <c r="A10349" s="541">
        <v>15502</v>
      </c>
      <c r="B10349" s="482" t="s">
        <v>7700</v>
      </c>
      <c r="C10349" s="542" t="s">
        <v>9920</v>
      </c>
    </row>
    <row r="10350" spans="1:3" x14ac:dyDescent="0.25">
      <c r="A10350" s="541">
        <v>15503</v>
      </c>
      <c r="B10350" s="482" t="s">
        <v>803</v>
      </c>
      <c r="C10350" s="542" t="s">
        <v>9081</v>
      </c>
    </row>
    <row r="10351" spans="1:3" x14ac:dyDescent="0.25">
      <c r="A10351" s="541">
        <v>15504</v>
      </c>
      <c r="B10351" s="482" t="s">
        <v>11438</v>
      </c>
      <c r="C10351" s="542" t="s">
        <v>9920</v>
      </c>
    </row>
    <row r="10352" spans="1:3" x14ac:dyDescent="0.25">
      <c r="A10352" s="541">
        <v>15505</v>
      </c>
      <c r="B10352" s="482" t="s">
        <v>11439</v>
      </c>
      <c r="C10352" s="542" t="s">
        <v>9920</v>
      </c>
    </row>
    <row r="10353" spans="1:3" x14ac:dyDescent="0.25">
      <c r="A10353" s="541">
        <v>15506</v>
      </c>
      <c r="B10353" s="482" t="s">
        <v>8585</v>
      </c>
      <c r="C10353" s="542" t="s">
        <v>9087</v>
      </c>
    </row>
    <row r="10354" spans="1:3" x14ac:dyDescent="0.25">
      <c r="A10354" s="541">
        <v>15507</v>
      </c>
      <c r="B10354" s="482" t="s">
        <v>8586</v>
      </c>
      <c r="C10354" s="542" t="s">
        <v>9092</v>
      </c>
    </row>
    <row r="10355" spans="1:3" x14ac:dyDescent="0.25">
      <c r="A10355" s="541">
        <v>15508</v>
      </c>
      <c r="B10355" s="482" t="s">
        <v>4292</v>
      </c>
      <c r="C10355" s="542" t="s">
        <v>9090</v>
      </c>
    </row>
    <row r="10356" spans="1:3" x14ac:dyDescent="0.25">
      <c r="A10356" s="541">
        <v>15509</v>
      </c>
      <c r="B10356" s="482" t="s">
        <v>11440</v>
      </c>
      <c r="C10356" s="542" t="s">
        <v>9920</v>
      </c>
    </row>
    <row r="10357" spans="1:3" x14ac:dyDescent="0.25">
      <c r="A10357" s="541">
        <v>15510</v>
      </c>
      <c r="B10357" s="482" t="s">
        <v>8587</v>
      </c>
      <c r="C10357" s="542" t="s">
        <v>9092</v>
      </c>
    </row>
    <row r="10358" spans="1:3" x14ac:dyDescent="0.25">
      <c r="A10358" s="541">
        <v>15511</v>
      </c>
      <c r="B10358" s="482" t="s">
        <v>7611</v>
      </c>
      <c r="C10358" s="542" t="s">
        <v>9092</v>
      </c>
    </row>
    <row r="10359" spans="1:3" x14ac:dyDescent="0.25">
      <c r="A10359" s="541">
        <v>15512</v>
      </c>
      <c r="B10359" s="482" t="s">
        <v>11441</v>
      </c>
      <c r="C10359" s="542" t="s">
        <v>9920</v>
      </c>
    </row>
    <row r="10360" spans="1:3" x14ac:dyDescent="0.25">
      <c r="A10360" s="541">
        <v>15513</v>
      </c>
      <c r="B10360" s="482" t="s">
        <v>4855</v>
      </c>
      <c r="C10360" s="542" t="s">
        <v>9920</v>
      </c>
    </row>
    <row r="10361" spans="1:3" x14ac:dyDescent="0.25">
      <c r="A10361" s="541">
        <v>15514</v>
      </c>
      <c r="B10361" s="482" t="s">
        <v>8588</v>
      </c>
      <c r="C10361" s="542" t="s">
        <v>9092</v>
      </c>
    </row>
    <row r="10362" spans="1:3" x14ac:dyDescent="0.25">
      <c r="A10362" s="541">
        <v>15515</v>
      </c>
      <c r="B10362" s="482" t="s">
        <v>6660</v>
      </c>
      <c r="C10362" s="542" t="s">
        <v>9092</v>
      </c>
    </row>
    <row r="10363" spans="1:3" x14ac:dyDescent="0.25">
      <c r="A10363" s="541">
        <v>15516</v>
      </c>
      <c r="B10363" s="482" t="s">
        <v>8589</v>
      </c>
      <c r="C10363" s="542" t="s">
        <v>9092</v>
      </c>
    </row>
    <row r="10364" spans="1:3" x14ac:dyDescent="0.25">
      <c r="A10364" s="541">
        <v>15517</v>
      </c>
      <c r="B10364" s="482" t="s">
        <v>8590</v>
      </c>
      <c r="C10364" s="542" t="s">
        <v>9092</v>
      </c>
    </row>
    <row r="10365" spans="1:3" x14ac:dyDescent="0.25">
      <c r="A10365" s="541">
        <v>15518</v>
      </c>
      <c r="B10365" s="482" t="s">
        <v>8591</v>
      </c>
      <c r="C10365" s="542" t="s">
        <v>9087</v>
      </c>
    </row>
    <row r="10366" spans="1:3" x14ac:dyDescent="0.25">
      <c r="A10366" s="541">
        <v>15519</v>
      </c>
      <c r="B10366" s="482" t="s">
        <v>8592</v>
      </c>
      <c r="C10366" s="542" t="s">
        <v>9092</v>
      </c>
    </row>
    <row r="10367" spans="1:3" x14ac:dyDescent="0.25">
      <c r="A10367" s="541">
        <v>15520</v>
      </c>
      <c r="B10367" s="482" t="s">
        <v>8593</v>
      </c>
      <c r="C10367" s="542" t="s">
        <v>9087</v>
      </c>
    </row>
    <row r="10368" spans="1:3" x14ac:dyDescent="0.25">
      <c r="A10368" s="541">
        <v>15521</v>
      </c>
      <c r="B10368" s="482" t="s">
        <v>11442</v>
      </c>
      <c r="C10368" s="542" t="s">
        <v>9920</v>
      </c>
    </row>
    <row r="10369" spans="1:3" x14ac:dyDescent="0.25">
      <c r="A10369" s="541">
        <v>15522</v>
      </c>
      <c r="B10369" s="482" t="s">
        <v>8594</v>
      </c>
      <c r="C10369" s="542" t="s">
        <v>9092</v>
      </c>
    </row>
    <row r="10370" spans="1:3" x14ac:dyDescent="0.25">
      <c r="A10370" s="541">
        <v>15523</v>
      </c>
      <c r="B10370" s="482" t="s">
        <v>8595</v>
      </c>
      <c r="C10370" s="542" t="s">
        <v>9092</v>
      </c>
    </row>
    <row r="10371" spans="1:3" x14ac:dyDescent="0.25">
      <c r="A10371" s="541">
        <v>15524</v>
      </c>
      <c r="B10371" s="482" t="s">
        <v>8596</v>
      </c>
      <c r="C10371" s="542" t="s">
        <v>9092</v>
      </c>
    </row>
    <row r="10372" spans="1:3" x14ac:dyDescent="0.25">
      <c r="A10372" s="541">
        <v>15525</v>
      </c>
      <c r="B10372" s="482" t="s">
        <v>927</v>
      </c>
      <c r="C10372" s="542" t="s">
        <v>9093</v>
      </c>
    </row>
    <row r="10373" spans="1:3" x14ac:dyDescent="0.25">
      <c r="A10373" s="541">
        <v>15526</v>
      </c>
      <c r="B10373" s="482" t="s">
        <v>8501</v>
      </c>
      <c r="C10373" s="542" t="s">
        <v>9092</v>
      </c>
    </row>
    <row r="10374" spans="1:3" x14ac:dyDescent="0.25">
      <c r="A10374" s="541">
        <v>15527</v>
      </c>
      <c r="B10374" s="482" t="s">
        <v>11443</v>
      </c>
      <c r="C10374" s="542" t="s">
        <v>9920</v>
      </c>
    </row>
    <row r="10375" spans="1:3" x14ac:dyDescent="0.25">
      <c r="A10375" s="541">
        <v>15528</v>
      </c>
      <c r="B10375" s="482" t="s">
        <v>11444</v>
      </c>
      <c r="C10375" s="542" t="s">
        <v>9920</v>
      </c>
    </row>
    <row r="10376" spans="1:3" x14ac:dyDescent="0.25">
      <c r="A10376" s="541">
        <v>15529</v>
      </c>
      <c r="B10376" s="482" t="s">
        <v>8597</v>
      </c>
      <c r="C10376" s="542" t="s">
        <v>9091</v>
      </c>
    </row>
    <row r="10377" spans="1:3" x14ac:dyDescent="0.25">
      <c r="A10377" s="541">
        <v>15530</v>
      </c>
      <c r="B10377" s="482" t="s">
        <v>103</v>
      </c>
      <c r="C10377" s="542" t="s">
        <v>9920</v>
      </c>
    </row>
    <row r="10378" spans="1:3" x14ac:dyDescent="0.25">
      <c r="A10378" s="541">
        <v>15531</v>
      </c>
      <c r="B10378" s="482" t="s">
        <v>929</v>
      </c>
      <c r="C10378" s="542" t="s">
        <v>9093</v>
      </c>
    </row>
    <row r="10379" spans="1:3" x14ac:dyDescent="0.25">
      <c r="A10379" s="541">
        <v>15532</v>
      </c>
      <c r="B10379" s="482" t="s">
        <v>8598</v>
      </c>
      <c r="C10379" s="542" t="s">
        <v>9090</v>
      </c>
    </row>
    <row r="10380" spans="1:3" x14ac:dyDescent="0.25">
      <c r="A10380" s="541">
        <v>15533</v>
      </c>
      <c r="B10380" s="482" t="s">
        <v>8123</v>
      </c>
      <c r="C10380" s="542" t="s">
        <v>9092</v>
      </c>
    </row>
    <row r="10381" spans="1:3" x14ac:dyDescent="0.25">
      <c r="A10381" s="541">
        <v>15534</v>
      </c>
      <c r="B10381" s="482" t="s">
        <v>8599</v>
      </c>
      <c r="C10381" s="542" t="s">
        <v>9092</v>
      </c>
    </row>
    <row r="10382" spans="1:3" x14ac:dyDescent="0.25">
      <c r="A10382" s="541">
        <v>15535</v>
      </c>
      <c r="B10382" s="482" t="s">
        <v>8600</v>
      </c>
      <c r="C10382" s="542" t="s">
        <v>9092</v>
      </c>
    </row>
    <row r="10383" spans="1:3" x14ac:dyDescent="0.25">
      <c r="A10383" s="541">
        <v>15536</v>
      </c>
      <c r="B10383" s="482" t="s">
        <v>8601</v>
      </c>
      <c r="C10383" s="542" t="s">
        <v>9092</v>
      </c>
    </row>
    <row r="10384" spans="1:3" x14ac:dyDescent="0.25">
      <c r="A10384" s="541">
        <v>15537</v>
      </c>
      <c r="B10384" s="482" t="s">
        <v>8602</v>
      </c>
      <c r="C10384" s="542" t="s">
        <v>9092</v>
      </c>
    </row>
    <row r="10385" spans="1:3" x14ac:dyDescent="0.25">
      <c r="A10385" s="541">
        <v>15538</v>
      </c>
      <c r="B10385" s="482" t="s">
        <v>11445</v>
      </c>
      <c r="C10385" s="542" t="s">
        <v>9920</v>
      </c>
    </row>
    <row r="10386" spans="1:3" x14ac:dyDescent="0.25">
      <c r="A10386" s="541">
        <v>15539</v>
      </c>
      <c r="B10386" s="482" t="s">
        <v>11446</v>
      </c>
      <c r="C10386" s="542" t="s">
        <v>9920</v>
      </c>
    </row>
    <row r="10387" spans="1:3" x14ac:dyDescent="0.25">
      <c r="A10387" s="541">
        <v>15540</v>
      </c>
      <c r="B10387" s="482" t="s">
        <v>8603</v>
      </c>
      <c r="C10387" s="542" t="s">
        <v>9087</v>
      </c>
    </row>
    <row r="10388" spans="1:3" x14ac:dyDescent="0.25">
      <c r="A10388" s="541">
        <v>15541</v>
      </c>
      <c r="B10388" s="482" t="s">
        <v>11447</v>
      </c>
      <c r="C10388" s="542" t="s">
        <v>9920</v>
      </c>
    </row>
    <row r="10389" spans="1:3" x14ac:dyDescent="0.25">
      <c r="A10389" s="541">
        <v>15542</v>
      </c>
      <c r="B10389" s="482" t="s">
        <v>8604</v>
      </c>
      <c r="C10389" s="542" t="s">
        <v>9090</v>
      </c>
    </row>
    <row r="10390" spans="1:3" x14ac:dyDescent="0.25">
      <c r="A10390" s="541">
        <v>15543</v>
      </c>
      <c r="B10390" s="482" t="s">
        <v>11165</v>
      </c>
      <c r="C10390" s="542" t="s">
        <v>9920</v>
      </c>
    </row>
    <row r="10391" spans="1:3" x14ac:dyDescent="0.25">
      <c r="A10391" s="541">
        <v>15544</v>
      </c>
      <c r="B10391" s="482" t="s">
        <v>2857</v>
      </c>
      <c r="C10391" s="542" t="s">
        <v>9110</v>
      </c>
    </row>
    <row r="10392" spans="1:3" x14ac:dyDescent="0.25">
      <c r="A10392" s="541">
        <v>15545</v>
      </c>
      <c r="B10392" s="482" t="s">
        <v>2833</v>
      </c>
      <c r="C10392" s="542" t="s">
        <v>9092</v>
      </c>
    </row>
    <row r="10393" spans="1:3" x14ac:dyDescent="0.25">
      <c r="A10393" s="541">
        <v>15546</v>
      </c>
      <c r="B10393" s="482" t="s">
        <v>8605</v>
      </c>
      <c r="C10393" s="542" t="s">
        <v>9092</v>
      </c>
    </row>
    <row r="10394" spans="1:3" x14ac:dyDescent="0.25">
      <c r="A10394" s="541">
        <v>15547</v>
      </c>
      <c r="B10394" s="482" t="s">
        <v>8606</v>
      </c>
      <c r="C10394" s="542" t="s">
        <v>9092</v>
      </c>
    </row>
    <row r="10395" spans="1:3" x14ac:dyDescent="0.25">
      <c r="A10395" s="541">
        <v>15548</v>
      </c>
      <c r="B10395" s="482" t="s">
        <v>5375</v>
      </c>
      <c r="C10395" s="542" t="s">
        <v>9110</v>
      </c>
    </row>
    <row r="10396" spans="1:3" x14ac:dyDescent="0.25">
      <c r="A10396" s="541">
        <v>15549</v>
      </c>
      <c r="B10396" s="482" t="s">
        <v>8607</v>
      </c>
      <c r="C10396" s="542" t="s">
        <v>9092</v>
      </c>
    </row>
    <row r="10397" spans="1:3" x14ac:dyDescent="0.25">
      <c r="A10397" s="541">
        <v>15550</v>
      </c>
      <c r="B10397" s="482" t="s">
        <v>11448</v>
      </c>
      <c r="C10397" s="542" t="s">
        <v>9920</v>
      </c>
    </row>
    <row r="10398" spans="1:3" x14ac:dyDescent="0.25">
      <c r="A10398" s="541">
        <v>15551</v>
      </c>
      <c r="B10398" s="482" t="s">
        <v>8608</v>
      </c>
      <c r="C10398" s="542" t="s">
        <v>9090</v>
      </c>
    </row>
    <row r="10399" spans="1:3" x14ac:dyDescent="0.25">
      <c r="A10399" s="541">
        <v>15552</v>
      </c>
      <c r="B10399" s="482" t="s">
        <v>11449</v>
      </c>
      <c r="C10399" s="542" t="s">
        <v>9920</v>
      </c>
    </row>
    <row r="10400" spans="1:3" x14ac:dyDescent="0.25">
      <c r="A10400" s="541">
        <v>15553</v>
      </c>
      <c r="B10400" s="482" t="s">
        <v>8609</v>
      </c>
      <c r="C10400" s="542" t="s">
        <v>9090</v>
      </c>
    </row>
    <row r="10401" spans="1:3" x14ac:dyDescent="0.25">
      <c r="A10401" s="541">
        <v>15554</v>
      </c>
      <c r="B10401" s="482" t="s">
        <v>8372</v>
      </c>
      <c r="C10401" s="542" t="s">
        <v>9092</v>
      </c>
    </row>
    <row r="10402" spans="1:3" x14ac:dyDescent="0.25">
      <c r="A10402" s="541">
        <v>15555</v>
      </c>
      <c r="B10402" s="482" t="s">
        <v>8356</v>
      </c>
      <c r="C10402" s="542" t="s">
        <v>9920</v>
      </c>
    </row>
    <row r="10403" spans="1:3" x14ac:dyDescent="0.25">
      <c r="A10403" s="541">
        <v>15556</v>
      </c>
      <c r="B10403" s="482" t="s">
        <v>11450</v>
      </c>
      <c r="C10403" s="542" t="s">
        <v>9920</v>
      </c>
    </row>
    <row r="10404" spans="1:3" x14ac:dyDescent="0.25">
      <c r="A10404" s="541">
        <v>15557</v>
      </c>
      <c r="B10404" s="482" t="s">
        <v>11451</v>
      </c>
      <c r="C10404" s="542" t="s">
        <v>9920</v>
      </c>
    </row>
    <row r="10405" spans="1:3" x14ac:dyDescent="0.25">
      <c r="A10405" s="541">
        <v>15558</v>
      </c>
      <c r="B10405" s="482" t="s">
        <v>11452</v>
      </c>
      <c r="C10405" s="542" t="s">
        <v>9920</v>
      </c>
    </row>
    <row r="10406" spans="1:3" x14ac:dyDescent="0.25">
      <c r="A10406" s="541">
        <v>15559</v>
      </c>
      <c r="B10406" s="482" t="s">
        <v>772</v>
      </c>
      <c r="C10406" s="542" t="s">
        <v>9920</v>
      </c>
    </row>
    <row r="10407" spans="1:3" x14ac:dyDescent="0.25">
      <c r="A10407" s="541">
        <v>15560</v>
      </c>
      <c r="B10407" s="482" t="s">
        <v>6016</v>
      </c>
      <c r="C10407" s="542" t="s">
        <v>9920</v>
      </c>
    </row>
    <row r="10408" spans="1:3" x14ac:dyDescent="0.25">
      <c r="A10408" s="541">
        <v>15561</v>
      </c>
      <c r="B10408" s="482" t="s">
        <v>11453</v>
      </c>
      <c r="C10408" s="542" t="s">
        <v>9920</v>
      </c>
    </row>
    <row r="10409" spans="1:3" x14ac:dyDescent="0.25">
      <c r="A10409" s="541">
        <v>15562</v>
      </c>
      <c r="B10409" s="482" t="s">
        <v>8610</v>
      </c>
      <c r="C10409" s="542" t="s">
        <v>9090</v>
      </c>
    </row>
    <row r="10410" spans="1:3" x14ac:dyDescent="0.25">
      <c r="A10410" s="541">
        <v>15563</v>
      </c>
      <c r="B10410" s="482" t="s">
        <v>8423</v>
      </c>
      <c r="C10410" s="542" t="s">
        <v>9092</v>
      </c>
    </row>
    <row r="10411" spans="1:3" x14ac:dyDescent="0.25">
      <c r="A10411" s="541">
        <v>15564</v>
      </c>
      <c r="B10411" s="482" t="s">
        <v>8611</v>
      </c>
      <c r="C10411" s="542" t="s">
        <v>9090</v>
      </c>
    </row>
    <row r="10412" spans="1:3" x14ac:dyDescent="0.25">
      <c r="A10412" s="541">
        <v>15565</v>
      </c>
      <c r="B10412" s="482" t="s">
        <v>3389</v>
      </c>
      <c r="C10412" s="542" t="s">
        <v>9920</v>
      </c>
    </row>
    <row r="10413" spans="1:3" x14ac:dyDescent="0.25">
      <c r="A10413" s="541">
        <v>15566</v>
      </c>
      <c r="B10413" s="482" t="s">
        <v>7585</v>
      </c>
      <c r="C10413" s="542" t="s">
        <v>9092</v>
      </c>
    </row>
    <row r="10414" spans="1:3" x14ac:dyDescent="0.25">
      <c r="A10414" s="541">
        <v>15567</v>
      </c>
      <c r="B10414" s="482" t="s">
        <v>8612</v>
      </c>
      <c r="C10414" s="542" t="s">
        <v>9092</v>
      </c>
    </row>
    <row r="10415" spans="1:3" x14ac:dyDescent="0.25">
      <c r="A10415" s="541">
        <v>15568</v>
      </c>
      <c r="B10415" s="482" t="s">
        <v>8577</v>
      </c>
      <c r="C10415" s="542" t="s">
        <v>9081</v>
      </c>
    </row>
    <row r="10416" spans="1:3" x14ac:dyDescent="0.25">
      <c r="A10416" s="541">
        <v>15569</v>
      </c>
      <c r="B10416" s="482" t="s">
        <v>8273</v>
      </c>
      <c r="C10416" s="542" t="s">
        <v>9920</v>
      </c>
    </row>
    <row r="10417" spans="1:3" x14ac:dyDescent="0.25">
      <c r="A10417" s="541">
        <v>15570</v>
      </c>
      <c r="B10417" s="482" t="s">
        <v>8273</v>
      </c>
      <c r="C10417" s="542" t="s">
        <v>9920</v>
      </c>
    </row>
    <row r="10418" spans="1:3" x14ac:dyDescent="0.25">
      <c r="A10418" s="541">
        <v>15571</v>
      </c>
      <c r="B10418" s="482" t="s">
        <v>8613</v>
      </c>
      <c r="C10418" s="542" t="s">
        <v>9090</v>
      </c>
    </row>
    <row r="10419" spans="1:3" x14ac:dyDescent="0.25">
      <c r="A10419" s="541">
        <v>15572</v>
      </c>
      <c r="B10419" s="482" t="s">
        <v>11454</v>
      </c>
      <c r="C10419" s="542" t="s">
        <v>9920</v>
      </c>
    </row>
    <row r="10420" spans="1:3" x14ac:dyDescent="0.25">
      <c r="A10420" s="541">
        <v>15573</v>
      </c>
      <c r="B10420" s="482" t="s">
        <v>11455</v>
      </c>
      <c r="C10420" s="542" t="s">
        <v>9091</v>
      </c>
    </row>
    <row r="10421" spans="1:3" x14ac:dyDescent="0.25">
      <c r="A10421" s="541">
        <v>15574</v>
      </c>
      <c r="B10421" s="482" t="s">
        <v>6983</v>
      </c>
      <c r="C10421" s="542" t="s">
        <v>9103</v>
      </c>
    </row>
    <row r="10422" spans="1:3" x14ac:dyDescent="0.25">
      <c r="A10422" s="541">
        <v>15575</v>
      </c>
      <c r="B10422" s="482" t="s">
        <v>8614</v>
      </c>
      <c r="C10422" s="542" t="s">
        <v>9092</v>
      </c>
    </row>
    <row r="10423" spans="1:3" x14ac:dyDescent="0.25">
      <c r="A10423" s="541">
        <v>15576</v>
      </c>
      <c r="B10423" s="482" t="s">
        <v>11456</v>
      </c>
      <c r="C10423" s="542" t="s">
        <v>9920</v>
      </c>
    </row>
    <row r="10424" spans="1:3" x14ac:dyDescent="0.25">
      <c r="A10424" s="541">
        <v>15577</v>
      </c>
      <c r="B10424" s="482" t="s">
        <v>2498</v>
      </c>
      <c r="C10424" s="542" t="s">
        <v>9091</v>
      </c>
    </row>
    <row r="10425" spans="1:3" x14ac:dyDescent="0.25">
      <c r="A10425" s="541">
        <v>15578</v>
      </c>
      <c r="B10425" s="482" t="s">
        <v>8615</v>
      </c>
      <c r="C10425" s="542" t="s">
        <v>9092</v>
      </c>
    </row>
    <row r="10426" spans="1:3" x14ac:dyDescent="0.25">
      <c r="A10426" s="541">
        <v>15579</v>
      </c>
      <c r="B10426" s="482" t="s">
        <v>8616</v>
      </c>
      <c r="C10426" s="542" t="s">
        <v>9092</v>
      </c>
    </row>
    <row r="10427" spans="1:3" x14ac:dyDescent="0.25">
      <c r="A10427" s="541">
        <v>15580</v>
      </c>
      <c r="B10427" s="482" t="s">
        <v>8617</v>
      </c>
      <c r="C10427" s="542" t="s">
        <v>9920</v>
      </c>
    </row>
    <row r="10428" spans="1:3" x14ac:dyDescent="0.25">
      <c r="A10428" s="541">
        <v>15581</v>
      </c>
      <c r="B10428" s="482" t="s">
        <v>11457</v>
      </c>
      <c r="C10428" s="542" t="s">
        <v>9920</v>
      </c>
    </row>
    <row r="10429" spans="1:3" x14ac:dyDescent="0.25">
      <c r="A10429" s="541">
        <v>15582</v>
      </c>
      <c r="B10429" s="482" t="s">
        <v>8376</v>
      </c>
      <c r="C10429" s="542" t="s">
        <v>9920</v>
      </c>
    </row>
    <row r="10430" spans="1:3" x14ac:dyDescent="0.25">
      <c r="A10430" s="541">
        <v>15583</v>
      </c>
      <c r="B10430" s="482" t="s">
        <v>6987</v>
      </c>
      <c r="C10430" s="542" t="s">
        <v>9920</v>
      </c>
    </row>
    <row r="10431" spans="1:3" x14ac:dyDescent="0.25">
      <c r="A10431" s="541">
        <v>15584</v>
      </c>
      <c r="B10431" s="482" t="s">
        <v>7079</v>
      </c>
      <c r="C10431" s="542" t="s">
        <v>9092</v>
      </c>
    </row>
    <row r="10432" spans="1:3" x14ac:dyDescent="0.25">
      <c r="A10432" s="541">
        <v>15585</v>
      </c>
      <c r="B10432" s="482" t="s">
        <v>11458</v>
      </c>
      <c r="C10432" s="542" t="s">
        <v>9920</v>
      </c>
    </row>
    <row r="10433" spans="1:3" x14ac:dyDescent="0.25">
      <c r="A10433" s="541">
        <v>15586</v>
      </c>
      <c r="B10433" s="482" t="s">
        <v>11459</v>
      </c>
      <c r="C10433" s="542" t="s">
        <v>9920</v>
      </c>
    </row>
    <row r="10434" spans="1:3" x14ac:dyDescent="0.25">
      <c r="A10434" s="541">
        <v>15587</v>
      </c>
      <c r="B10434" s="482" t="s">
        <v>11460</v>
      </c>
      <c r="C10434" s="542" t="s">
        <v>9920</v>
      </c>
    </row>
    <row r="10435" spans="1:3" x14ac:dyDescent="0.25">
      <c r="A10435" s="541">
        <v>15588</v>
      </c>
      <c r="B10435" s="482" t="s">
        <v>11461</v>
      </c>
      <c r="C10435" s="542" t="s">
        <v>9920</v>
      </c>
    </row>
    <row r="10436" spans="1:3" x14ac:dyDescent="0.25">
      <c r="A10436" s="541">
        <v>15589</v>
      </c>
      <c r="B10436" s="482" t="s">
        <v>11462</v>
      </c>
      <c r="C10436" s="542" t="s">
        <v>9920</v>
      </c>
    </row>
    <row r="10437" spans="1:3" x14ac:dyDescent="0.25">
      <c r="A10437" s="541">
        <v>15590</v>
      </c>
      <c r="B10437" s="482" t="s">
        <v>8618</v>
      </c>
      <c r="C10437" s="542" t="s">
        <v>9092</v>
      </c>
    </row>
    <row r="10438" spans="1:3" x14ac:dyDescent="0.25">
      <c r="A10438" s="541">
        <v>15591</v>
      </c>
      <c r="B10438" s="482" t="s">
        <v>6987</v>
      </c>
      <c r="C10438" s="542" t="s">
        <v>9920</v>
      </c>
    </row>
    <row r="10439" spans="1:3" x14ac:dyDescent="0.25">
      <c r="A10439" s="541">
        <v>15592</v>
      </c>
      <c r="B10439" s="482" t="s">
        <v>8619</v>
      </c>
      <c r="C10439" s="542" t="s">
        <v>9091</v>
      </c>
    </row>
    <row r="10440" spans="1:3" x14ac:dyDescent="0.25">
      <c r="A10440" s="541">
        <v>15593</v>
      </c>
      <c r="B10440" s="482" t="s">
        <v>11463</v>
      </c>
      <c r="C10440" s="542" t="s">
        <v>9920</v>
      </c>
    </row>
    <row r="10441" spans="1:3" x14ac:dyDescent="0.25">
      <c r="A10441" s="541">
        <v>15594</v>
      </c>
      <c r="B10441" s="482" t="s">
        <v>8620</v>
      </c>
      <c r="C10441" s="542" t="s">
        <v>9092</v>
      </c>
    </row>
    <row r="10442" spans="1:3" x14ac:dyDescent="0.25">
      <c r="A10442" s="541">
        <v>15595</v>
      </c>
      <c r="B10442" s="482" t="s">
        <v>11464</v>
      </c>
      <c r="C10442" s="542" t="s">
        <v>9920</v>
      </c>
    </row>
    <row r="10443" spans="1:3" x14ac:dyDescent="0.25">
      <c r="A10443" s="541">
        <v>15596</v>
      </c>
      <c r="B10443" s="482" t="s">
        <v>8621</v>
      </c>
      <c r="C10443" s="542" t="s">
        <v>9092</v>
      </c>
    </row>
    <row r="10444" spans="1:3" x14ac:dyDescent="0.25">
      <c r="A10444" s="541">
        <v>15597</v>
      </c>
      <c r="B10444" s="482" t="s">
        <v>11465</v>
      </c>
      <c r="C10444" s="542" t="s">
        <v>9920</v>
      </c>
    </row>
    <row r="10445" spans="1:3" x14ac:dyDescent="0.25">
      <c r="A10445" s="541">
        <v>15598</v>
      </c>
      <c r="B10445" s="482" t="s">
        <v>11466</v>
      </c>
      <c r="C10445" s="542" t="s">
        <v>9920</v>
      </c>
    </row>
    <row r="10446" spans="1:3" x14ac:dyDescent="0.25">
      <c r="A10446" s="541">
        <v>15600</v>
      </c>
      <c r="B10446" s="482" t="s">
        <v>11467</v>
      </c>
      <c r="C10446" s="542" t="s">
        <v>9920</v>
      </c>
    </row>
    <row r="10447" spans="1:3" x14ac:dyDescent="0.25">
      <c r="A10447" s="541">
        <v>15601</v>
      </c>
      <c r="B10447" s="482" t="s">
        <v>8622</v>
      </c>
      <c r="C10447" s="542" t="s">
        <v>9090</v>
      </c>
    </row>
    <row r="10448" spans="1:3" x14ac:dyDescent="0.25">
      <c r="A10448" s="541">
        <v>15602</v>
      </c>
      <c r="B10448" s="482" t="s">
        <v>8623</v>
      </c>
      <c r="C10448" s="542" t="s">
        <v>9092</v>
      </c>
    </row>
    <row r="10449" spans="1:3" x14ac:dyDescent="0.25">
      <c r="A10449" s="541">
        <v>15603</v>
      </c>
      <c r="B10449" s="482" t="s">
        <v>4425</v>
      </c>
      <c r="C10449" s="542" t="s">
        <v>9920</v>
      </c>
    </row>
    <row r="10450" spans="1:3" x14ac:dyDescent="0.25">
      <c r="A10450" s="541">
        <v>15604</v>
      </c>
      <c r="B10450" s="482" t="s">
        <v>11468</v>
      </c>
      <c r="C10450" s="542" t="s">
        <v>9920</v>
      </c>
    </row>
    <row r="10451" spans="1:3" x14ac:dyDescent="0.25">
      <c r="A10451" s="541">
        <v>15605</v>
      </c>
      <c r="B10451" s="482" t="s">
        <v>11469</v>
      </c>
      <c r="C10451" s="542" t="s">
        <v>9920</v>
      </c>
    </row>
    <row r="10452" spans="1:3" x14ac:dyDescent="0.25">
      <c r="A10452" s="541">
        <v>15606</v>
      </c>
      <c r="B10452" s="482" t="s">
        <v>7406</v>
      </c>
      <c r="C10452" s="542" t="s">
        <v>9091</v>
      </c>
    </row>
    <row r="10453" spans="1:3" x14ac:dyDescent="0.25">
      <c r="A10453" s="541">
        <v>15607</v>
      </c>
      <c r="B10453" s="482" t="s">
        <v>11470</v>
      </c>
      <c r="C10453" s="542" t="s">
        <v>9920</v>
      </c>
    </row>
    <row r="10454" spans="1:3" x14ac:dyDescent="0.25">
      <c r="A10454" s="541">
        <v>15608</v>
      </c>
      <c r="B10454" s="482" t="s">
        <v>8436</v>
      </c>
      <c r="C10454" s="542" t="s">
        <v>9920</v>
      </c>
    </row>
    <row r="10455" spans="1:3" x14ac:dyDescent="0.25">
      <c r="A10455" s="541">
        <v>15609</v>
      </c>
      <c r="B10455" s="482" t="s">
        <v>8624</v>
      </c>
      <c r="C10455" s="542" t="s">
        <v>9092</v>
      </c>
    </row>
    <row r="10456" spans="1:3" x14ac:dyDescent="0.25">
      <c r="A10456" s="541">
        <v>15610</v>
      </c>
      <c r="B10456" s="482" t="s">
        <v>8625</v>
      </c>
      <c r="C10456" s="542" t="s">
        <v>9092</v>
      </c>
    </row>
    <row r="10457" spans="1:3" x14ac:dyDescent="0.25">
      <c r="A10457" s="541">
        <v>15611</v>
      </c>
      <c r="B10457" s="482" t="s">
        <v>6208</v>
      </c>
      <c r="C10457" s="542" t="s">
        <v>9092</v>
      </c>
    </row>
    <row r="10458" spans="1:3" x14ac:dyDescent="0.25">
      <c r="A10458" s="541">
        <v>15612</v>
      </c>
      <c r="B10458" s="482" t="s">
        <v>4483</v>
      </c>
      <c r="C10458" s="542" t="s">
        <v>9920</v>
      </c>
    </row>
    <row r="10459" spans="1:3" x14ac:dyDescent="0.25">
      <c r="A10459" s="541">
        <v>15613</v>
      </c>
      <c r="B10459" s="482" t="s">
        <v>11471</v>
      </c>
      <c r="C10459" s="542" t="s">
        <v>9920</v>
      </c>
    </row>
    <row r="10460" spans="1:3" x14ac:dyDescent="0.25">
      <c r="A10460" s="541">
        <v>15614</v>
      </c>
      <c r="B10460" s="482" t="s">
        <v>8626</v>
      </c>
      <c r="C10460" s="542" t="s">
        <v>9092</v>
      </c>
    </row>
    <row r="10461" spans="1:3" x14ac:dyDescent="0.25">
      <c r="A10461" s="541">
        <v>15615</v>
      </c>
      <c r="B10461" s="482" t="s">
        <v>7148</v>
      </c>
      <c r="C10461" s="542" t="s">
        <v>9920</v>
      </c>
    </row>
    <row r="10462" spans="1:3" x14ac:dyDescent="0.25">
      <c r="A10462" s="541">
        <v>15616</v>
      </c>
      <c r="B10462" s="482" t="s">
        <v>8627</v>
      </c>
      <c r="C10462" s="542" t="s">
        <v>9087</v>
      </c>
    </row>
    <row r="10463" spans="1:3" x14ac:dyDescent="0.25">
      <c r="A10463" s="541">
        <v>15617</v>
      </c>
      <c r="B10463" s="482" t="s">
        <v>4453</v>
      </c>
      <c r="C10463" s="542" t="s">
        <v>9920</v>
      </c>
    </row>
    <row r="10464" spans="1:3" x14ac:dyDescent="0.25">
      <c r="A10464" s="541">
        <v>15618</v>
      </c>
      <c r="B10464" s="482" t="s">
        <v>8628</v>
      </c>
      <c r="C10464" s="542" t="s">
        <v>9092</v>
      </c>
    </row>
    <row r="10465" spans="1:3" x14ac:dyDescent="0.25">
      <c r="A10465" s="541">
        <v>15619</v>
      </c>
      <c r="B10465" s="482" t="s">
        <v>6600</v>
      </c>
      <c r="C10465" s="542" t="s">
        <v>9092</v>
      </c>
    </row>
    <row r="10466" spans="1:3" x14ac:dyDescent="0.25">
      <c r="A10466" s="541">
        <v>15620</v>
      </c>
      <c r="B10466" s="482" t="s">
        <v>11472</v>
      </c>
      <c r="C10466" s="542" t="s">
        <v>9920</v>
      </c>
    </row>
    <row r="10467" spans="1:3" x14ac:dyDescent="0.25">
      <c r="A10467" s="541">
        <v>15621</v>
      </c>
      <c r="B10467" s="482" t="s">
        <v>8629</v>
      </c>
      <c r="C10467" s="542" t="s">
        <v>9092</v>
      </c>
    </row>
    <row r="10468" spans="1:3" x14ac:dyDescent="0.25">
      <c r="A10468" s="541">
        <v>15622</v>
      </c>
      <c r="B10468" s="482" t="s">
        <v>8630</v>
      </c>
      <c r="C10468" s="542" t="s">
        <v>9092</v>
      </c>
    </row>
    <row r="10469" spans="1:3" x14ac:dyDescent="0.25">
      <c r="A10469" s="541">
        <v>15623</v>
      </c>
      <c r="B10469" s="482" t="s">
        <v>3870</v>
      </c>
      <c r="C10469" s="542" t="s">
        <v>9092</v>
      </c>
    </row>
    <row r="10470" spans="1:3" x14ac:dyDescent="0.25">
      <c r="A10470" s="541">
        <v>15624</v>
      </c>
      <c r="B10470" s="482" t="s">
        <v>11473</v>
      </c>
      <c r="C10470" s="542" t="s">
        <v>9920</v>
      </c>
    </row>
    <row r="10471" spans="1:3" x14ac:dyDescent="0.25">
      <c r="A10471" s="541">
        <v>15625</v>
      </c>
      <c r="B10471" s="482" t="s">
        <v>6987</v>
      </c>
      <c r="C10471" s="542" t="s">
        <v>9090</v>
      </c>
    </row>
    <row r="10472" spans="1:3" x14ac:dyDescent="0.25">
      <c r="A10472" s="541">
        <v>15626</v>
      </c>
      <c r="B10472" s="482" t="s">
        <v>11474</v>
      </c>
      <c r="C10472" s="542" t="s">
        <v>9920</v>
      </c>
    </row>
    <row r="10473" spans="1:3" x14ac:dyDescent="0.25">
      <c r="A10473" s="541">
        <v>15627</v>
      </c>
      <c r="B10473" s="482" t="s">
        <v>8631</v>
      </c>
      <c r="C10473" s="542" t="s">
        <v>9092</v>
      </c>
    </row>
    <row r="10474" spans="1:3" x14ac:dyDescent="0.25">
      <c r="A10474" s="541">
        <v>15628</v>
      </c>
      <c r="B10474" s="482" t="s">
        <v>2349</v>
      </c>
      <c r="C10474" s="542" t="s">
        <v>9920</v>
      </c>
    </row>
    <row r="10475" spans="1:3" x14ac:dyDescent="0.25">
      <c r="A10475" s="541">
        <v>15629</v>
      </c>
      <c r="B10475" s="482" t="s">
        <v>6813</v>
      </c>
      <c r="C10475" s="542" t="s">
        <v>9092</v>
      </c>
    </row>
    <row r="10476" spans="1:3" x14ac:dyDescent="0.25">
      <c r="A10476" s="541">
        <v>15630</v>
      </c>
      <c r="B10476" s="482" t="s">
        <v>11475</v>
      </c>
      <c r="C10476" s="542" t="s">
        <v>9920</v>
      </c>
    </row>
    <row r="10477" spans="1:3" x14ac:dyDescent="0.25">
      <c r="A10477" s="541">
        <v>15631</v>
      </c>
      <c r="B10477" s="482" t="s">
        <v>11476</v>
      </c>
      <c r="C10477" s="542" t="s">
        <v>9920</v>
      </c>
    </row>
    <row r="10478" spans="1:3" x14ac:dyDescent="0.25">
      <c r="A10478" s="541">
        <v>15632</v>
      </c>
      <c r="B10478" s="482" t="s">
        <v>11477</v>
      </c>
      <c r="C10478" s="542" t="s">
        <v>9920</v>
      </c>
    </row>
    <row r="10479" spans="1:3" x14ac:dyDescent="0.25">
      <c r="A10479" s="541">
        <v>15633</v>
      </c>
      <c r="B10479" s="482" t="s">
        <v>11478</v>
      </c>
      <c r="C10479" s="542" t="s">
        <v>9920</v>
      </c>
    </row>
    <row r="10480" spans="1:3" x14ac:dyDescent="0.25">
      <c r="A10480" s="541">
        <v>15634</v>
      </c>
      <c r="B10480" s="482" t="s">
        <v>6987</v>
      </c>
      <c r="C10480" s="542" t="s">
        <v>9090</v>
      </c>
    </row>
    <row r="10481" spans="1:3" x14ac:dyDescent="0.25">
      <c r="A10481" s="541">
        <v>15635</v>
      </c>
      <c r="B10481" s="482" t="s">
        <v>11479</v>
      </c>
      <c r="C10481" s="542" t="s">
        <v>9920</v>
      </c>
    </row>
    <row r="10482" spans="1:3" x14ac:dyDescent="0.25">
      <c r="A10482" s="541">
        <v>15636</v>
      </c>
      <c r="B10482" s="482" t="s">
        <v>931</v>
      </c>
      <c r="C10482" s="542" t="s">
        <v>9093</v>
      </c>
    </row>
    <row r="10483" spans="1:3" x14ac:dyDescent="0.25">
      <c r="A10483" s="541">
        <v>15637</v>
      </c>
      <c r="B10483" s="482" t="s">
        <v>933</v>
      </c>
      <c r="C10483" s="542" t="s">
        <v>9093</v>
      </c>
    </row>
    <row r="10484" spans="1:3" x14ac:dyDescent="0.25">
      <c r="A10484" s="541">
        <v>15638</v>
      </c>
      <c r="B10484" s="482" t="s">
        <v>935</v>
      </c>
      <c r="C10484" s="542" t="s">
        <v>9093</v>
      </c>
    </row>
    <row r="10485" spans="1:3" x14ac:dyDescent="0.25">
      <c r="A10485" s="541">
        <v>15639</v>
      </c>
      <c r="B10485" s="482" t="s">
        <v>937</v>
      </c>
      <c r="C10485" s="542" t="s">
        <v>9093</v>
      </c>
    </row>
    <row r="10486" spans="1:3" x14ac:dyDescent="0.25">
      <c r="A10486" s="541">
        <v>15640</v>
      </c>
      <c r="B10486" s="482" t="s">
        <v>939</v>
      </c>
      <c r="C10486" s="542" t="s">
        <v>9093</v>
      </c>
    </row>
    <row r="10487" spans="1:3" x14ac:dyDescent="0.25">
      <c r="A10487" s="541">
        <v>15641</v>
      </c>
      <c r="B10487" s="482" t="s">
        <v>8354</v>
      </c>
      <c r="C10487" s="542" t="s">
        <v>9092</v>
      </c>
    </row>
    <row r="10488" spans="1:3" x14ac:dyDescent="0.25">
      <c r="A10488" s="541">
        <v>15642</v>
      </c>
      <c r="B10488" s="482" t="s">
        <v>8618</v>
      </c>
      <c r="C10488" s="542" t="s">
        <v>9092</v>
      </c>
    </row>
    <row r="10489" spans="1:3" x14ac:dyDescent="0.25">
      <c r="A10489" s="541">
        <v>15643</v>
      </c>
      <c r="B10489" s="482" t="s">
        <v>8365</v>
      </c>
      <c r="C10489" s="542" t="s">
        <v>9092</v>
      </c>
    </row>
    <row r="10490" spans="1:3" x14ac:dyDescent="0.25">
      <c r="A10490" s="541">
        <v>15644</v>
      </c>
      <c r="B10490" s="482" t="s">
        <v>7130</v>
      </c>
      <c r="C10490" s="542" t="s">
        <v>9920</v>
      </c>
    </row>
    <row r="10491" spans="1:3" x14ac:dyDescent="0.25">
      <c r="A10491" s="541">
        <v>15645</v>
      </c>
      <c r="B10491" s="482" t="s">
        <v>8632</v>
      </c>
      <c r="C10491" s="542" t="s">
        <v>9092</v>
      </c>
    </row>
    <row r="10492" spans="1:3" x14ac:dyDescent="0.25">
      <c r="A10492" s="541">
        <v>15646</v>
      </c>
      <c r="B10492" s="482" t="s">
        <v>7552</v>
      </c>
      <c r="C10492" s="542" t="s">
        <v>9091</v>
      </c>
    </row>
    <row r="10493" spans="1:3" x14ac:dyDescent="0.25">
      <c r="A10493" s="541">
        <v>15647</v>
      </c>
      <c r="B10493" s="482" t="s">
        <v>2450</v>
      </c>
      <c r="C10493" s="542" t="s">
        <v>9920</v>
      </c>
    </row>
    <row r="10494" spans="1:3" x14ac:dyDescent="0.25">
      <c r="A10494" s="541">
        <v>15648</v>
      </c>
      <c r="B10494" s="482" t="s">
        <v>11480</v>
      </c>
      <c r="C10494" s="542" t="s">
        <v>9920</v>
      </c>
    </row>
    <row r="10495" spans="1:3" x14ac:dyDescent="0.25">
      <c r="A10495" s="541">
        <v>15649</v>
      </c>
      <c r="B10495" s="482" t="s">
        <v>8633</v>
      </c>
      <c r="C10495" s="542" t="s">
        <v>9090</v>
      </c>
    </row>
    <row r="10496" spans="1:3" x14ac:dyDescent="0.25">
      <c r="A10496" s="541">
        <v>15650</v>
      </c>
      <c r="B10496" s="482" t="s">
        <v>8634</v>
      </c>
      <c r="C10496" s="542" t="s">
        <v>9090</v>
      </c>
    </row>
    <row r="10497" spans="1:3" x14ac:dyDescent="0.25">
      <c r="A10497" s="541">
        <v>15651</v>
      </c>
      <c r="B10497" s="482" t="s">
        <v>7027</v>
      </c>
      <c r="C10497" s="542" t="s">
        <v>9091</v>
      </c>
    </row>
    <row r="10498" spans="1:3" x14ac:dyDescent="0.25">
      <c r="A10498" s="541">
        <v>15652</v>
      </c>
      <c r="B10498" s="482" t="s">
        <v>6030</v>
      </c>
      <c r="C10498" s="542" t="s">
        <v>9087</v>
      </c>
    </row>
    <row r="10499" spans="1:3" x14ac:dyDescent="0.25">
      <c r="A10499" s="541">
        <v>15653</v>
      </c>
      <c r="B10499" s="482" t="s">
        <v>11481</v>
      </c>
      <c r="C10499" s="542" t="s">
        <v>9920</v>
      </c>
    </row>
    <row r="10500" spans="1:3" x14ac:dyDescent="0.25">
      <c r="A10500" s="541">
        <v>15654</v>
      </c>
      <c r="B10500" s="482" t="s">
        <v>8635</v>
      </c>
      <c r="C10500" s="542" t="s">
        <v>9092</v>
      </c>
    </row>
    <row r="10501" spans="1:3" x14ac:dyDescent="0.25">
      <c r="A10501" s="541">
        <v>15655</v>
      </c>
      <c r="B10501" s="482" t="s">
        <v>4395</v>
      </c>
      <c r="C10501" s="542" t="s">
        <v>9081</v>
      </c>
    </row>
    <row r="10502" spans="1:3" x14ac:dyDescent="0.25">
      <c r="A10502" s="541">
        <v>15656</v>
      </c>
      <c r="B10502" s="482" t="s">
        <v>8636</v>
      </c>
      <c r="C10502" s="542" t="s">
        <v>9092</v>
      </c>
    </row>
    <row r="10503" spans="1:3" x14ac:dyDescent="0.25">
      <c r="A10503" s="541">
        <v>15657</v>
      </c>
      <c r="B10503" s="482" t="s">
        <v>8637</v>
      </c>
      <c r="C10503" s="542" t="s">
        <v>9090</v>
      </c>
    </row>
    <row r="10504" spans="1:3" x14ac:dyDescent="0.25">
      <c r="A10504" s="541">
        <v>15658</v>
      </c>
      <c r="B10504" s="482" t="s">
        <v>8638</v>
      </c>
      <c r="C10504" s="542" t="s">
        <v>9081</v>
      </c>
    </row>
    <row r="10505" spans="1:3" x14ac:dyDescent="0.25">
      <c r="A10505" s="541">
        <v>15659</v>
      </c>
      <c r="B10505" s="482" t="s">
        <v>3953</v>
      </c>
      <c r="C10505" s="542" t="s">
        <v>9111</v>
      </c>
    </row>
    <row r="10506" spans="1:3" x14ac:dyDescent="0.25">
      <c r="A10506" s="541">
        <v>15660</v>
      </c>
      <c r="B10506" s="482" t="s">
        <v>8574</v>
      </c>
      <c r="C10506" s="542" t="s">
        <v>9092</v>
      </c>
    </row>
    <row r="10507" spans="1:3" x14ac:dyDescent="0.25">
      <c r="A10507" s="541">
        <v>15661</v>
      </c>
      <c r="B10507" s="482" t="s">
        <v>8639</v>
      </c>
      <c r="C10507" s="542" t="s">
        <v>9092</v>
      </c>
    </row>
    <row r="10508" spans="1:3" x14ac:dyDescent="0.25">
      <c r="A10508" s="541">
        <v>15662</v>
      </c>
      <c r="B10508" s="482" t="s">
        <v>8640</v>
      </c>
      <c r="C10508" s="542" t="s">
        <v>9092</v>
      </c>
    </row>
    <row r="10509" spans="1:3" x14ac:dyDescent="0.25">
      <c r="A10509" s="541">
        <v>15663</v>
      </c>
      <c r="B10509" s="482" t="s">
        <v>8636</v>
      </c>
      <c r="C10509" s="542" t="s">
        <v>9092</v>
      </c>
    </row>
    <row r="10510" spans="1:3" x14ac:dyDescent="0.25">
      <c r="A10510" s="541">
        <v>15664</v>
      </c>
      <c r="B10510" s="482" t="s">
        <v>8641</v>
      </c>
      <c r="C10510" s="542" t="s">
        <v>9092</v>
      </c>
    </row>
    <row r="10511" spans="1:3" x14ac:dyDescent="0.25">
      <c r="A10511" s="541">
        <v>15665</v>
      </c>
      <c r="B10511" s="482" t="s">
        <v>11482</v>
      </c>
      <c r="C10511" s="542" t="s">
        <v>9920</v>
      </c>
    </row>
    <row r="10512" spans="1:3" x14ac:dyDescent="0.25">
      <c r="A10512" s="541">
        <v>15666</v>
      </c>
      <c r="B10512" s="482" t="s">
        <v>4114</v>
      </c>
      <c r="C10512" s="542" t="s">
        <v>9920</v>
      </c>
    </row>
    <row r="10513" spans="1:3" x14ac:dyDescent="0.25">
      <c r="A10513" s="541">
        <v>15667</v>
      </c>
      <c r="B10513" s="482" t="s">
        <v>11483</v>
      </c>
      <c r="C10513" s="542" t="s">
        <v>9920</v>
      </c>
    </row>
    <row r="10514" spans="1:3" x14ac:dyDescent="0.25">
      <c r="A10514" s="541">
        <v>15668</v>
      </c>
      <c r="B10514" s="482" t="s">
        <v>8225</v>
      </c>
      <c r="C10514" s="542" t="s">
        <v>9092</v>
      </c>
    </row>
    <row r="10515" spans="1:3" x14ac:dyDescent="0.25">
      <c r="A10515" s="541">
        <v>15669</v>
      </c>
      <c r="B10515" s="482" t="s">
        <v>11483</v>
      </c>
      <c r="C10515" s="542" t="s">
        <v>9920</v>
      </c>
    </row>
    <row r="10516" spans="1:3" x14ac:dyDescent="0.25">
      <c r="A10516" s="541">
        <v>15670</v>
      </c>
      <c r="B10516" s="482" t="s">
        <v>3932</v>
      </c>
      <c r="C10516" s="542" t="s">
        <v>9090</v>
      </c>
    </row>
    <row r="10517" spans="1:3" x14ac:dyDescent="0.25">
      <c r="A10517" s="541">
        <v>15671</v>
      </c>
      <c r="B10517" s="482" t="s">
        <v>11484</v>
      </c>
      <c r="C10517" s="542" t="s">
        <v>9920</v>
      </c>
    </row>
    <row r="10518" spans="1:3" x14ac:dyDescent="0.25">
      <c r="A10518" s="541">
        <v>15672</v>
      </c>
      <c r="B10518" s="482" t="s">
        <v>3969</v>
      </c>
      <c r="C10518" s="542" t="s">
        <v>9092</v>
      </c>
    </row>
    <row r="10519" spans="1:3" x14ac:dyDescent="0.25">
      <c r="A10519" s="541">
        <v>15673</v>
      </c>
      <c r="B10519" s="482" t="s">
        <v>6646</v>
      </c>
      <c r="C10519" s="542" t="s">
        <v>9092</v>
      </c>
    </row>
    <row r="10520" spans="1:3" x14ac:dyDescent="0.25">
      <c r="A10520" s="541">
        <v>15674</v>
      </c>
      <c r="B10520" s="482" t="s">
        <v>2316</v>
      </c>
      <c r="C10520" s="542" t="s">
        <v>9111</v>
      </c>
    </row>
    <row r="10521" spans="1:3" x14ac:dyDescent="0.25">
      <c r="A10521" s="541">
        <v>15675</v>
      </c>
      <c r="B10521" s="482" t="s">
        <v>9758</v>
      </c>
      <c r="C10521" s="542" t="s">
        <v>9920</v>
      </c>
    </row>
    <row r="10522" spans="1:3" x14ac:dyDescent="0.25">
      <c r="A10522" s="541">
        <v>15676</v>
      </c>
      <c r="B10522" s="482" t="s">
        <v>6665</v>
      </c>
      <c r="C10522" s="542" t="s">
        <v>9084</v>
      </c>
    </row>
    <row r="10523" spans="1:3" x14ac:dyDescent="0.25">
      <c r="A10523" s="541">
        <v>15677</v>
      </c>
      <c r="B10523" s="482" t="s">
        <v>8642</v>
      </c>
      <c r="C10523" s="542" t="s">
        <v>9087</v>
      </c>
    </row>
    <row r="10524" spans="1:3" x14ac:dyDescent="0.25">
      <c r="A10524" s="541">
        <v>15678</v>
      </c>
      <c r="B10524" s="482" t="s">
        <v>6622</v>
      </c>
      <c r="C10524" s="542" t="s">
        <v>9092</v>
      </c>
    </row>
    <row r="10525" spans="1:3" x14ac:dyDescent="0.25">
      <c r="A10525" s="541">
        <v>15679</v>
      </c>
      <c r="B10525" s="482" t="s">
        <v>8564</v>
      </c>
      <c r="C10525" s="542" t="s">
        <v>9092</v>
      </c>
    </row>
    <row r="10526" spans="1:3" x14ac:dyDescent="0.25">
      <c r="A10526" s="541">
        <v>15680</v>
      </c>
      <c r="B10526" s="482" t="s">
        <v>8643</v>
      </c>
      <c r="C10526" s="542" t="s">
        <v>9091</v>
      </c>
    </row>
    <row r="10527" spans="1:3" x14ac:dyDescent="0.25">
      <c r="A10527" s="541">
        <v>15681</v>
      </c>
      <c r="B10527" s="482" t="s">
        <v>11485</v>
      </c>
      <c r="C10527" s="542" t="s">
        <v>9920</v>
      </c>
    </row>
    <row r="10528" spans="1:3" x14ac:dyDescent="0.25">
      <c r="A10528" s="541">
        <v>15682</v>
      </c>
      <c r="B10528" s="482" t="s">
        <v>8644</v>
      </c>
      <c r="C10528" s="542" t="s">
        <v>9920</v>
      </c>
    </row>
    <row r="10529" spans="1:3" x14ac:dyDescent="0.25">
      <c r="A10529" s="541">
        <v>15683</v>
      </c>
      <c r="B10529" s="482" t="s">
        <v>11486</v>
      </c>
      <c r="C10529" s="542" t="s">
        <v>9920</v>
      </c>
    </row>
    <row r="10530" spans="1:3" x14ac:dyDescent="0.25">
      <c r="A10530" s="541">
        <v>15684</v>
      </c>
      <c r="B10530" s="482" t="s">
        <v>8645</v>
      </c>
      <c r="C10530" s="542" t="s">
        <v>9087</v>
      </c>
    </row>
    <row r="10531" spans="1:3" x14ac:dyDescent="0.25">
      <c r="A10531" s="541">
        <v>15685</v>
      </c>
      <c r="B10531" s="482" t="s">
        <v>11487</v>
      </c>
      <c r="C10531" s="542" t="s">
        <v>9920</v>
      </c>
    </row>
    <row r="10532" spans="1:3" x14ac:dyDescent="0.25">
      <c r="A10532" s="541">
        <v>15686</v>
      </c>
      <c r="B10532" s="482" t="s">
        <v>8646</v>
      </c>
      <c r="C10532" s="542" t="s">
        <v>9084</v>
      </c>
    </row>
    <row r="10533" spans="1:3" x14ac:dyDescent="0.25">
      <c r="A10533" s="541">
        <v>15687</v>
      </c>
      <c r="B10533" s="482" t="s">
        <v>4324</v>
      </c>
      <c r="C10533" s="542" t="s">
        <v>9092</v>
      </c>
    </row>
    <row r="10534" spans="1:3" x14ac:dyDescent="0.25">
      <c r="A10534" s="541">
        <v>15688</v>
      </c>
      <c r="B10534" s="482" t="s">
        <v>6672</v>
      </c>
      <c r="C10534" s="542" t="s">
        <v>9920</v>
      </c>
    </row>
    <row r="10535" spans="1:3" x14ac:dyDescent="0.25">
      <c r="A10535" s="541">
        <v>15689</v>
      </c>
      <c r="B10535" s="482" t="s">
        <v>11488</v>
      </c>
      <c r="C10535" s="542" t="s">
        <v>9920</v>
      </c>
    </row>
    <row r="10536" spans="1:3" x14ac:dyDescent="0.25">
      <c r="A10536" s="541">
        <v>15690</v>
      </c>
      <c r="B10536" s="482" t="s">
        <v>872</v>
      </c>
      <c r="C10536" s="542" t="s">
        <v>9092</v>
      </c>
    </row>
    <row r="10537" spans="1:3" x14ac:dyDescent="0.25">
      <c r="A10537" s="541">
        <v>15691</v>
      </c>
      <c r="B10537" s="482" t="s">
        <v>8101</v>
      </c>
      <c r="C10537" s="542" t="s">
        <v>9092</v>
      </c>
    </row>
    <row r="10538" spans="1:3" x14ac:dyDescent="0.25">
      <c r="A10538" s="541">
        <v>15692</v>
      </c>
      <c r="B10538" s="482" t="s">
        <v>8647</v>
      </c>
      <c r="C10538" s="542" t="s">
        <v>9081</v>
      </c>
    </row>
    <row r="10539" spans="1:3" x14ac:dyDescent="0.25">
      <c r="A10539" s="541">
        <v>15693</v>
      </c>
      <c r="B10539" s="482" t="s">
        <v>8648</v>
      </c>
      <c r="C10539" s="542" t="s">
        <v>9081</v>
      </c>
    </row>
    <row r="10540" spans="1:3" x14ac:dyDescent="0.25">
      <c r="A10540" s="541">
        <v>15694</v>
      </c>
      <c r="B10540" s="482" t="s">
        <v>11489</v>
      </c>
      <c r="C10540" s="542" t="s">
        <v>9920</v>
      </c>
    </row>
    <row r="10541" spans="1:3" x14ac:dyDescent="0.25">
      <c r="A10541" s="541">
        <v>15695</v>
      </c>
      <c r="B10541" s="482" t="s">
        <v>11490</v>
      </c>
      <c r="C10541" s="542" t="s">
        <v>9920</v>
      </c>
    </row>
    <row r="10542" spans="1:3" x14ac:dyDescent="0.25">
      <c r="A10542" s="541">
        <v>15696</v>
      </c>
      <c r="B10542" s="482" t="s">
        <v>11491</v>
      </c>
      <c r="C10542" s="542" t="s">
        <v>9920</v>
      </c>
    </row>
    <row r="10543" spans="1:3" x14ac:dyDescent="0.25">
      <c r="A10543" s="541">
        <v>15697</v>
      </c>
      <c r="B10543" s="482" t="s">
        <v>11492</v>
      </c>
      <c r="C10543" s="542" t="s">
        <v>9920</v>
      </c>
    </row>
    <row r="10544" spans="1:3" x14ac:dyDescent="0.25">
      <c r="A10544" s="541">
        <v>15698</v>
      </c>
      <c r="B10544" s="482" t="s">
        <v>11493</v>
      </c>
      <c r="C10544" s="542" t="s">
        <v>9920</v>
      </c>
    </row>
    <row r="10545" spans="1:3" x14ac:dyDescent="0.25">
      <c r="A10545" s="541">
        <v>15699</v>
      </c>
      <c r="B10545" s="482" t="s">
        <v>7787</v>
      </c>
      <c r="C10545" s="542" t="s">
        <v>9920</v>
      </c>
    </row>
    <row r="10546" spans="1:3" x14ac:dyDescent="0.25">
      <c r="A10546" s="541">
        <v>15700</v>
      </c>
      <c r="B10546" s="482" t="s">
        <v>11494</v>
      </c>
      <c r="C10546" s="542" t="s">
        <v>9920</v>
      </c>
    </row>
    <row r="10547" spans="1:3" x14ac:dyDescent="0.25">
      <c r="A10547" s="541">
        <v>15701</v>
      </c>
      <c r="B10547" s="482" t="s">
        <v>11495</v>
      </c>
      <c r="C10547" s="542" t="s">
        <v>9920</v>
      </c>
    </row>
    <row r="10548" spans="1:3" x14ac:dyDescent="0.25">
      <c r="A10548" s="541">
        <v>15702</v>
      </c>
      <c r="B10548" s="482" t="s">
        <v>8649</v>
      </c>
      <c r="C10548" s="542" t="s">
        <v>9091</v>
      </c>
    </row>
    <row r="10549" spans="1:3" x14ac:dyDescent="0.25">
      <c r="A10549" s="541">
        <v>15703</v>
      </c>
      <c r="B10549" s="482" t="s">
        <v>7552</v>
      </c>
      <c r="C10549" s="542" t="s">
        <v>9920</v>
      </c>
    </row>
    <row r="10550" spans="1:3" x14ac:dyDescent="0.25">
      <c r="A10550" s="541">
        <v>15704</v>
      </c>
      <c r="B10550" s="482" t="s">
        <v>8650</v>
      </c>
      <c r="C10550" s="542" t="s">
        <v>9087</v>
      </c>
    </row>
    <row r="10551" spans="1:3" x14ac:dyDescent="0.25">
      <c r="A10551" s="541">
        <v>15705</v>
      </c>
      <c r="B10551" s="482" t="s">
        <v>11496</v>
      </c>
      <c r="C10551" s="542" t="s">
        <v>9920</v>
      </c>
    </row>
    <row r="10552" spans="1:3" x14ac:dyDescent="0.25">
      <c r="A10552" s="541">
        <v>15706</v>
      </c>
      <c r="B10552" s="482" t="s">
        <v>8651</v>
      </c>
      <c r="C10552" s="542" t="s">
        <v>9087</v>
      </c>
    </row>
    <row r="10553" spans="1:3" x14ac:dyDescent="0.25">
      <c r="A10553" s="541">
        <v>15707</v>
      </c>
      <c r="B10553" s="482" t="s">
        <v>3050</v>
      </c>
      <c r="C10553" s="542" t="s">
        <v>9090</v>
      </c>
    </row>
    <row r="10554" spans="1:3" x14ac:dyDescent="0.25">
      <c r="A10554" s="541">
        <v>15708</v>
      </c>
      <c r="B10554" s="482" t="s">
        <v>11291</v>
      </c>
      <c r="C10554" s="542" t="s">
        <v>9920</v>
      </c>
    </row>
    <row r="10555" spans="1:3" x14ac:dyDescent="0.25">
      <c r="A10555" s="541">
        <v>15709</v>
      </c>
      <c r="B10555" s="482" t="s">
        <v>3741</v>
      </c>
      <c r="C10555" s="542" t="s">
        <v>9090</v>
      </c>
    </row>
    <row r="10556" spans="1:3" x14ac:dyDescent="0.25">
      <c r="A10556" s="541">
        <v>15710</v>
      </c>
      <c r="B10556" s="482" t="s">
        <v>11497</v>
      </c>
      <c r="C10556" s="542" t="s">
        <v>9920</v>
      </c>
    </row>
    <row r="10557" spans="1:3" x14ac:dyDescent="0.25">
      <c r="A10557" s="541">
        <v>15711</v>
      </c>
      <c r="B10557" s="482" t="s">
        <v>8652</v>
      </c>
      <c r="C10557" s="542" t="s">
        <v>9090</v>
      </c>
    </row>
    <row r="10558" spans="1:3" x14ac:dyDescent="0.25">
      <c r="A10558" s="541">
        <v>15712</v>
      </c>
      <c r="B10558" s="482" t="s">
        <v>11498</v>
      </c>
      <c r="C10558" s="542" t="s">
        <v>9920</v>
      </c>
    </row>
    <row r="10559" spans="1:3" x14ac:dyDescent="0.25">
      <c r="A10559" s="541">
        <v>15713</v>
      </c>
      <c r="B10559" s="482" t="s">
        <v>8653</v>
      </c>
      <c r="C10559" s="542" t="s">
        <v>9081</v>
      </c>
    </row>
    <row r="10560" spans="1:3" x14ac:dyDescent="0.25">
      <c r="A10560" s="541">
        <v>15714</v>
      </c>
      <c r="B10560" s="482" t="s">
        <v>8623</v>
      </c>
      <c r="C10560" s="542" t="s">
        <v>9920</v>
      </c>
    </row>
    <row r="10561" spans="1:3" x14ac:dyDescent="0.25">
      <c r="A10561" s="541">
        <v>15715</v>
      </c>
      <c r="B10561" s="482" t="s">
        <v>11499</v>
      </c>
      <c r="C10561" s="542" t="s">
        <v>9920</v>
      </c>
    </row>
    <row r="10562" spans="1:3" x14ac:dyDescent="0.25">
      <c r="A10562" s="541">
        <v>15716</v>
      </c>
      <c r="B10562" s="482" t="s">
        <v>8654</v>
      </c>
      <c r="C10562" s="542" t="s">
        <v>9092</v>
      </c>
    </row>
    <row r="10563" spans="1:3" x14ac:dyDescent="0.25">
      <c r="A10563" s="541">
        <v>15717</v>
      </c>
      <c r="B10563" s="482" t="s">
        <v>11500</v>
      </c>
      <c r="C10563" s="542" t="s">
        <v>9920</v>
      </c>
    </row>
    <row r="10564" spans="1:3" x14ac:dyDescent="0.25">
      <c r="A10564" s="541">
        <v>15718</v>
      </c>
      <c r="B10564" s="482" t="s">
        <v>8655</v>
      </c>
      <c r="C10564" s="542" t="s">
        <v>9087</v>
      </c>
    </row>
    <row r="10565" spans="1:3" x14ac:dyDescent="0.25">
      <c r="A10565" s="541">
        <v>15719</v>
      </c>
      <c r="B10565" s="482" t="s">
        <v>11501</v>
      </c>
      <c r="C10565" s="542" t="s">
        <v>9920</v>
      </c>
    </row>
    <row r="10566" spans="1:3" x14ac:dyDescent="0.25">
      <c r="A10566" s="541">
        <v>15720</v>
      </c>
      <c r="B10566" s="482" t="s">
        <v>7155</v>
      </c>
      <c r="C10566" s="542" t="s">
        <v>9090</v>
      </c>
    </row>
    <row r="10567" spans="1:3" x14ac:dyDescent="0.25">
      <c r="A10567" s="541">
        <v>15721</v>
      </c>
      <c r="B10567" s="482" t="s">
        <v>11502</v>
      </c>
      <c r="C10567" s="542" t="s">
        <v>9920</v>
      </c>
    </row>
    <row r="10568" spans="1:3" x14ac:dyDescent="0.25">
      <c r="A10568" s="541">
        <v>15722</v>
      </c>
      <c r="B10568" s="482" t="s">
        <v>7155</v>
      </c>
      <c r="C10568" s="542" t="s">
        <v>9090</v>
      </c>
    </row>
    <row r="10569" spans="1:3" x14ac:dyDescent="0.25">
      <c r="A10569" s="541">
        <v>15723</v>
      </c>
      <c r="B10569" s="482" t="s">
        <v>11503</v>
      </c>
      <c r="C10569" s="542" t="s">
        <v>9920</v>
      </c>
    </row>
    <row r="10570" spans="1:3" x14ac:dyDescent="0.25">
      <c r="A10570" s="541">
        <v>15724</v>
      </c>
      <c r="B10570" s="482" t="s">
        <v>8656</v>
      </c>
      <c r="C10570" s="542" t="s">
        <v>9087</v>
      </c>
    </row>
    <row r="10571" spans="1:3" x14ac:dyDescent="0.25">
      <c r="A10571" s="541">
        <v>15725</v>
      </c>
      <c r="B10571" s="482" t="s">
        <v>11504</v>
      </c>
      <c r="C10571" s="542" t="s">
        <v>9920</v>
      </c>
    </row>
    <row r="10572" spans="1:3" x14ac:dyDescent="0.25">
      <c r="A10572" s="541">
        <v>15726</v>
      </c>
      <c r="B10572" s="482" t="s">
        <v>8657</v>
      </c>
      <c r="C10572" s="542" t="s">
        <v>9090</v>
      </c>
    </row>
    <row r="10573" spans="1:3" x14ac:dyDescent="0.25">
      <c r="A10573" s="541">
        <v>15727</v>
      </c>
      <c r="B10573" s="482" t="s">
        <v>11505</v>
      </c>
      <c r="C10573" s="542" t="s">
        <v>9920</v>
      </c>
    </row>
    <row r="10574" spans="1:3" x14ac:dyDescent="0.25">
      <c r="A10574" s="541">
        <v>15728</v>
      </c>
      <c r="B10574" s="482" t="s">
        <v>8658</v>
      </c>
      <c r="C10574" s="542" t="s">
        <v>9090</v>
      </c>
    </row>
    <row r="10575" spans="1:3" x14ac:dyDescent="0.25">
      <c r="A10575" s="541">
        <v>15729</v>
      </c>
      <c r="B10575" s="482" t="s">
        <v>8659</v>
      </c>
      <c r="C10575" s="542" t="s">
        <v>9092</v>
      </c>
    </row>
    <row r="10576" spans="1:3" x14ac:dyDescent="0.25">
      <c r="A10576" s="541">
        <v>15730</v>
      </c>
      <c r="B10576" s="482" t="s">
        <v>8660</v>
      </c>
      <c r="C10576" s="542" t="s">
        <v>9092</v>
      </c>
    </row>
    <row r="10577" spans="1:3" x14ac:dyDescent="0.25">
      <c r="A10577" s="541">
        <v>15731</v>
      </c>
      <c r="B10577" s="482" t="s">
        <v>6551</v>
      </c>
      <c r="C10577" s="542" t="s">
        <v>9091</v>
      </c>
    </row>
    <row r="10578" spans="1:3" x14ac:dyDescent="0.25">
      <c r="A10578" s="541">
        <v>15732</v>
      </c>
      <c r="B10578" s="482" t="s">
        <v>11506</v>
      </c>
      <c r="C10578" s="542" t="s">
        <v>9920</v>
      </c>
    </row>
    <row r="10579" spans="1:3" x14ac:dyDescent="0.25">
      <c r="A10579" s="541">
        <v>15733</v>
      </c>
      <c r="B10579" s="482" t="s">
        <v>11507</v>
      </c>
      <c r="C10579" s="542" t="s">
        <v>9920</v>
      </c>
    </row>
    <row r="10580" spans="1:3" x14ac:dyDescent="0.25">
      <c r="A10580" s="541">
        <v>15734</v>
      </c>
      <c r="B10580" s="482" t="s">
        <v>11508</v>
      </c>
      <c r="C10580" s="542" t="s">
        <v>9920</v>
      </c>
    </row>
    <row r="10581" spans="1:3" x14ac:dyDescent="0.25">
      <c r="A10581" s="541">
        <v>15735</v>
      </c>
      <c r="B10581" s="482" t="s">
        <v>11509</v>
      </c>
      <c r="C10581" s="542" t="s">
        <v>9920</v>
      </c>
    </row>
    <row r="10582" spans="1:3" x14ac:dyDescent="0.25">
      <c r="A10582" s="541">
        <v>15736</v>
      </c>
      <c r="B10582" s="482" t="s">
        <v>7155</v>
      </c>
      <c r="C10582" s="542" t="s">
        <v>9920</v>
      </c>
    </row>
    <row r="10583" spans="1:3" x14ac:dyDescent="0.25">
      <c r="A10583" s="541">
        <v>15737</v>
      </c>
      <c r="B10583" s="482" t="s">
        <v>11510</v>
      </c>
      <c r="C10583" s="542" t="s">
        <v>9920</v>
      </c>
    </row>
    <row r="10584" spans="1:3" x14ac:dyDescent="0.25">
      <c r="A10584" s="541">
        <v>15738</v>
      </c>
      <c r="B10584" s="482" t="s">
        <v>11511</v>
      </c>
      <c r="C10584" s="542" t="s">
        <v>9920</v>
      </c>
    </row>
    <row r="10585" spans="1:3" x14ac:dyDescent="0.25">
      <c r="A10585" s="541">
        <v>15739</v>
      </c>
      <c r="B10585" s="482" t="s">
        <v>5792</v>
      </c>
      <c r="C10585" s="542" t="s">
        <v>9920</v>
      </c>
    </row>
    <row r="10586" spans="1:3" x14ac:dyDescent="0.25">
      <c r="A10586" s="541">
        <v>15740</v>
      </c>
      <c r="B10586" s="482" t="s">
        <v>7862</v>
      </c>
      <c r="C10586" s="542" t="s">
        <v>9091</v>
      </c>
    </row>
    <row r="10587" spans="1:3" x14ac:dyDescent="0.25">
      <c r="A10587" s="541">
        <v>15741</v>
      </c>
      <c r="B10587" s="482" t="s">
        <v>8618</v>
      </c>
      <c r="C10587" s="542" t="s">
        <v>9920</v>
      </c>
    </row>
    <row r="10588" spans="1:3" x14ac:dyDescent="0.25">
      <c r="A10588" s="541">
        <v>15742</v>
      </c>
      <c r="B10588" s="482" t="s">
        <v>8661</v>
      </c>
      <c r="C10588" s="542" t="s">
        <v>9090</v>
      </c>
    </row>
    <row r="10589" spans="1:3" x14ac:dyDescent="0.25">
      <c r="A10589" s="541">
        <v>15743</v>
      </c>
      <c r="B10589" s="482" t="s">
        <v>8662</v>
      </c>
      <c r="C10589" s="542" t="s">
        <v>9091</v>
      </c>
    </row>
    <row r="10590" spans="1:3" x14ac:dyDescent="0.25">
      <c r="A10590" s="541">
        <v>15744</v>
      </c>
      <c r="B10590" s="482" t="s">
        <v>8663</v>
      </c>
      <c r="C10590" s="542" t="s">
        <v>9092</v>
      </c>
    </row>
    <row r="10591" spans="1:3" x14ac:dyDescent="0.25">
      <c r="A10591" s="541">
        <v>15745</v>
      </c>
      <c r="B10591" s="482" t="s">
        <v>8664</v>
      </c>
      <c r="C10591" s="542" t="s">
        <v>9091</v>
      </c>
    </row>
    <row r="10592" spans="1:3" x14ac:dyDescent="0.25">
      <c r="A10592" s="541">
        <v>15746</v>
      </c>
      <c r="B10592" s="482" t="s">
        <v>11512</v>
      </c>
      <c r="C10592" s="542" t="s">
        <v>9920</v>
      </c>
    </row>
    <row r="10593" spans="1:3" x14ac:dyDescent="0.25">
      <c r="A10593" s="541">
        <v>15747</v>
      </c>
      <c r="B10593" s="482" t="s">
        <v>11513</v>
      </c>
      <c r="C10593" s="542" t="s">
        <v>9920</v>
      </c>
    </row>
    <row r="10594" spans="1:3" x14ac:dyDescent="0.25">
      <c r="A10594" s="541">
        <v>15748</v>
      </c>
      <c r="B10594" s="482" t="s">
        <v>11514</v>
      </c>
      <c r="C10594" s="542" t="s">
        <v>9920</v>
      </c>
    </row>
    <row r="10595" spans="1:3" x14ac:dyDescent="0.25">
      <c r="A10595" s="541">
        <v>15749</v>
      </c>
      <c r="B10595" s="482" t="s">
        <v>7533</v>
      </c>
      <c r="C10595" s="542" t="s">
        <v>9920</v>
      </c>
    </row>
    <row r="10596" spans="1:3" x14ac:dyDescent="0.25">
      <c r="A10596" s="541">
        <v>15750</v>
      </c>
      <c r="B10596" s="482" t="s">
        <v>11515</v>
      </c>
      <c r="C10596" s="542" t="s">
        <v>9920</v>
      </c>
    </row>
    <row r="10597" spans="1:3" x14ac:dyDescent="0.25">
      <c r="A10597" s="541">
        <v>15751</v>
      </c>
      <c r="B10597" s="482" t="s">
        <v>11341</v>
      </c>
      <c r="C10597" s="542" t="s">
        <v>9920</v>
      </c>
    </row>
    <row r="10598" spans="1:3" x14ac:dyDescent="0.25">
      <c r="A10598" s="541">
        <v>15752</v>
      </c>
      <c r="B10598" s="482" t="s">
        <v>6123</v>
      </c>
      <c r="C10598" s="542" t="s">
        <v>9920</v>
      </c>
    </row>
    <row r="10599" spans="1:3" x14ac:dyDescent="0.25">
      <c r="A10599" s="541">
        <v>15753</v>
      </c>
      <c r="B10599" s="482" t="s">
        <v>11516</v>
      </c>
      <c r="C10599" s="542" t="s">
        <v>9920</v>
      </c>
    </row>
    <row r="10600" spans="1:3" x14ac:dyDescent="0.25">
      <c r="A10600" s="541">
        <v>15754</v>
      </c>
      <c r="B10600" s="482" t="s">
        <v>6366</v>
      </c>
      <c r="C10600" s="542" t="s">
        <v>9920</v>
      </c>
    </row>
    <row r="10601" spans="1:3" x14ac:dyDescent="0.25">
      <c r="A10601" s="541">
        <v>15755</v>
      </c>
      <c r="B10601" s="482" t="s">
        <v>8665</v>
      </c>
      <c r="C10601" s="542" t="s">
        <v>9081</v>
      </c>
    </row>
    <row r="10602" spans="1:3" x14ac:dyDescent="0.25">
      <c r="A10602" s="541">
        <v>15756</v>
      </c>
      <c r="B10602" s="482" t="s">
        <v>11517</v>
      </c>
      <c r="C10602" s="542" t="s">
        <v>9920</v>
      </c>
    </row>
    <row r="10603" spans="1:3" x14ac:dyDescent="0.25">
      <c r="A10603" s="541">
        <v>15757</v>
      </c>
      <c r="B10603" s="482" t="s">
        <v>2454</v>
      </c>
      <c r="C10603" s="542" t="s">
        <v>9920</v>
      </c>
    </row>
    <row r="10604" spans="1:3" x14ac:dyDescent="0.25">
      <c r="A10604" s="541">
        <v>15758</v>
      </c>
      <c r="B10604" s="482" t="s">
        <v>8666</v>
      </c>
      <c r="C10604" s="542" t="s">
        <v>9092</v>
      </c>
    </row>
    <row r="10605" spans="1:3" x14ac:dyDescent="0.25">
      <c r="A10605" s="541">
        <v>15759</v>
      </c>
      <c r="B10605" s="482" t="s">
        <v>7905</v>
      </c>
      <c r="C10605" s="542" t="s">
        <v>9920</v>
      </c>
    </row>
    <row r="10606" spans="1:3" x14ac:dyDescent="0.25">
      <c r="A10606" s="541">
        <v>15760</v>
      </c>
      <c r="B10606" s="482" t="s">
        <v>11518</v>
      </c>
      <c r="C10606" s="542" t="s">
        <v>9920</v>
      </c>
    </row>
    <row r="10607" spans="1:3" x14ac:dyDescent="0.25">
      <c r="A10607" s="541">
        <v>15761</v>
      </c>
      <c r="B10607" s="482" t="s">
        <v>8667</v>
      </c>
      <c r="C10607" s="542" t="s">
        <v>9092</v>
      </c>
    </row>
    <row r="10608" spans="1:3" x14ac:dyDescent="0.25">
      <c r="A10608" s="541">
        <v>15762</v>
      </c>
      <c r="B10608" s="482" t="s">
        <v>8668</v>
      </c>
      <c r="C10608" s="542" t="s">
        <v>9092</v>
      </c>
    </row>
    <row r="10609" spans="1:3" x14ac:dyDescent="0.25">
      <c r="A10609" s="541">
        <v>15763</v>
      </c>
      <c r="B10609" s="482" t="s">
        <v>8669</v>
      </c>
      <c r="C10609" s="542" t="s">
        <v>9092</v>
      </c>
    </row>
    <row r="10610" spans="1:3" x14ac:dyDescent="0.25">
      <c r="A10610" s="541">
        <v>15764</v>
      </c>
      <c r="B10610" s="482" t="s">
        <v>4815</v>
      </c>
      <c r="C10610" s="542" t="s">
        <v>9920</v>
      </c>
    </row>
    <row r="10611" spans="1:3" x14ac:dyDescent="0.25">
      <c r="A10611" s="541">
        <v>15765</v>
      </c>
      <c r="B10611" s="482" t="s">
        <v>9607</v>
      </c>
      <c r="C10611" s="542" t="s">
        <v>9092</v>
      </c>
    </row>
    <row r="10612" spans="1:3" x14ac:dyDescent="0.25">
      <c r="A10612" s="541">
        <v>15766</v>
      </c>
      <c r="B10612" s="482" t="s">
        <v>11519</v>
      </c>
      <c r="C10612" s="542" t="s">
        <v>9920</v>
      </c>
    </row>
    <row r="10613" spans="1:3" x14ac:dyDescent="0.25">
      <c r="A10613" s="541">
        <v>15767</v>
      </c>
      <c r="B10613" s="482" t="s">
        <v>11520</v>
      </c>
      <c r="C10613" s="542" t="s">
        <v>9920</v>
      </c>
    </row>
    <row r="10614" spans="1:3" x14ac:dyDescent="0.25">
      <c r="A10614" s="541">
        <v>15768</v>
      </c>
      <c r="B10614" s="482" t="s">
        <v>3563</v>
      </c>
      <c r="C10614" s="542" t="s">
        <v>9081</v>
      </c>
    </row>
    <row r="10615" spans="1:3" x14ac:dyDescent="0.25">
      <c r="A10615" s="541">
        <v>15769</v>
      </c>
      <c r="B10615" s="482" t="s">
        <v>8670</v>
      </c>
      <c r="C10615" s="542" t="s">
        <v>9081</v>
      </c>
    </row>
    <row r="10616" spans="1:3" x14ac:dyDescent="0.25">
      <c r="A10616" s="541">
        <v>15770</v>
      </c>
      <c r="B10616" s="482" t="s">
        <v>8671</v>
      </c>
      <c r="C10616" s="542" t="s">
        <v>9081</v>
      </c>
    </row>
    <row r="10617" spans="1:3" x14ac:dyDescent="0.25">
      <c r="A10617" s="541">
        <v>15771</v>
      </c>
      <c r="B10617" s="482" t="s">
        <v>8672</v>
      </c>
      <c r="C10617" s="542" t="s">
        <v>9092</v>
      </c>
    </row>
    <row r="10618" spans="1:3" x14ac:dyDescent="0.25">
      <c r="A10618" s="541">
        <v>15772</v>
      </c>
      <c r="B10618" s="482" t="s">
        <v>8673</v>
      </c>
      <c r="C10618" s="542" t="s">
        <v>9081</v>
      </c>
    </row>
    <row r="10619" spans="1:3" x14ac:dyDescent="0.25">
      <c r="A10619" s="541">
        <v>15773</v>
      </c>
      <c r="B10619" s="482" t="s">
        <v>4548</v>
      </c>
      <c r="C10619" s="542" t="s">
        <v>9081</v>
      </c>
    </row>
    <row r="10620" spans="1:3" x14ac:dyDescent="0.25">
      <c r="A10620" s="541">
        <v>15774</v>
      </c>
      <c r="B10620" s="482" t="s">
        <v>9238</v>
      </c>
      <c r="C10620" s="542" t="s">
        <v>9081</v>
      </c>
    </row>
    <row r="10621" spans="1:3" x14ac:dyDescent="0.25">
      <c r="A10621" s="541">
        <v>15775</v>
      </c>
      <c r="B10621" s="482" t="s">
        <v>11521</v>
      </c>
      <c r="C10621" s="542" t="s">
        <v>9920</v>
      </c>
    </row>
    <row r="10622" spans="1:3" x14ac:dyDescent="0.25">
      <c r="A10622" s="541">
        <v>15776</v>
      </c>
      <c r="B10622" s="482" t="s">
        <v>7128</v>
      </c>
      <c r="C10622" s="542" t="s">
        <v>9090</v>
      </c>
    </row>
    <row r="10623" spans="1:3" x14ac:dyDescent="0.25">
      <c r="A10623" s="541">
        <v>15777</v>
      </c>
      <c r="B10623" s="482" t="s">
        <v>3676</v>
      </c>
      <c r="C10623" s="542" t="s">
        <v>9092</v>
      </c>
    </row>
    <row r="10624" spans="1:3" x14ac:dyDescent="0.25">
      <c r="A10624" s="541">
        <v>15778</v>
      </c>
      <c r="B10624" s="482" t="s">
        <v>8674</v>
      </c>
      <c r="C10624" s="542" t="s">
        <v>9092</v>
      </c>
    </row>
    <row r="10625" spans="1:3" x14ac:dyDescent="0.25">
      <c r="A10625" s="541">
        <v>15779</v>
      </c>
      <c r="B10625" s="482" t="s">
        <v>5444</v>
      </c>
      <c r="C10625" s="542" t="s">
        <v>9920</v>
      </c>
    </row>
    <row r="10626" spans="1:3" x14ac:dyDescent="0.25">
      <c r="A10626" s="541">
        <v>15780</v>
      </c>
      <c r="B10626" s="482" t="s">
        <v>8675</v>
      </c>
      <c r="C10626" s="542" t="s">
        <v>9091</v>
      </c>
    </row>
    <row r="10627" spans="1:3" x14ac:dyDescent="0.25">
      <c r="A10627" s="541">
        <v>15781</v>
      </c>
      <c r="B10627" s="482" t="s">
        <v>8676</v>
      </c>
      <c r="C10627" s="542" t="s">
        <v>9090</v>
      </c>
    </row>
    <row r="10628" spans="1:3" x14ac:dyDescent="0.25">
      <c r="A10628" s="541">
        <v>15782</v>
      </c>
      <c r="B10628" s="482" t="s">
        <v>8677</v>
      </c>
      <c r="C10628" s="542" t="s">
        <v>9087</v>
      </c>
    </row>
    <row r="10629" spans="1:3" x14ac:dyDescent="0.25">
      <c r="A10629" s="541">
        <v>15783</v>
      </c>
      <c r="B10629" s="482" t="s">
        <v>4639</v>
      </c>
      <c r="C10629" s="542" t="s">
        <v>9920</v>
      </c>
    </row>
    <row r="10630" spans="1:3" x14ac:dyDescent="0.25">
      <c r="A10630" s="541">
        <v>15784</v>
      </c>
      <c r="B10630" s="482" t="s">
        <v>7673</v>
      </c>
      <c r="C10630" s="542" t="s">
        <v>9092</v>
      </c>
    </row>
    <row r="10631" spans="1:3" x14ac:dyDescent="0.25">
      <c r="A10631" s="541">
        <v>15785</v>
      </c>
      <c r="B10631" s="482" t="s">
        <v>4830</v>
      </c>
      <c r="C10631" s="542" t="s">
        <v>9920</v>
      </c>
    </row>
    <row r="10632" spans="1:3" x14ac:dyDescent="0.25">
      <c r="A10632" s="541">
        <v>15786</v>
      </c>
      <c r="B10632" s="482" t="s">
        <v>8678</v>
      </c>
      <c r="C10632" s="542" t="s">
        <v>9091</v>
      </c>
    </row>
    <row r="10633" spans="1:3" x14ac:dyDescent="0.25">
      <c r="A10633" s="541">
        <v>15787</v>
      </c>
      <c r="B10633" s="482" t="s">
        <v>8679</v>
      </c>
      <c r="C10633" s="542" t="s">
        <v>9087</v>
      </c>
    </row>
    <row r="10634" spans="1:3" x14ac:dyDescent="0.25">
      <c r="A10634" s="541">
        <v>15788</v>
      </c>
      <c r="B10634" s="482" t="s">
        <v>11522</v>
      </c>
      <c r="C10634" s="542" t="s">
        <v>9920</v>
      </c>
    </row>
    <row r="10635" spans="1:3" x14ac:dyDescent="0.25">
      <c r="A10635" s="541">
        <v>15789</v>
      </c>
      <c r="B10635" s="482" t="s">
        <v>11523</v>
      </c>
      <c r="C10635" s="542" t="s">
        <v>9920</v>
      </c>
    </row>
    <row r="10636" spans="1:3" x14ac:dyDescent="0.25">
      <c r="A10636" s="541">
        <v>15790</v>
      </c>
      <c r="B10636" s="482" t="s">
        <v>8680</v>
      </c>
      <c r="C10636" s="542" t="s">
        <v>9091</v>
      </c>
    </row>
    <row r="10637" spans="1:3" x14ac:dyDescent="0.25">
      <c r="A10637" s="541">
        <v>15791</v>
      </c>
      <c r="B10637" s="482" t="s">
        <v>8681</v>
      </c>
      <c r="C10637" s="542" t="s">
        <v>9091</v>
      </c>
    </row>
    <row r="10638" spans="1:3" x14ac:dyDescent="0.25">
      <c r="A10638" s="541">
        <v>15792</v>
      </c>
      <c r="B10638" s="482" t="s">
        <v>11524</v>
      </c>
      <c r="C10638" s="542" t="s">
        <v>9920</v>
      </c>
    </row>
    <row r="10639" spans="1:3" x14ac:dyDescent="0.25">
      <c r="A10639" s="541">
        <v>15793</v>
      </c>
      <c r="B10639" s="482" t="s">
        <v>11525</v>
      </c>
      <c r="C10639" s="542" t="s">
        <v>9920</v>
      </c>
    </row>
    <row r="10640" spans="1:3" x14ac:dyDescent="0.25">
      <c r="A10640" s="541">
        <v>15794</v>
      </c>
      <c r="B10640" s="482" t="s">
        <v>8682</v>
      </c>
      <c r="C10640" s="542" t="s">
        <v>9092</v>
      </c>
    </row>
    <row r="10641" spans="1:3" x14ac:dyDescent="0.25">
      <c r="A10641" s="541">
        <v>15795</v>
      </c>
      <c r="B10641" s="482" t="s">
        <v>11526</v>
      </c>
      <c r="C10641" s="542" t="s">
        <v>9920</v>
      </c>
    </row>
    <row r="10642" spans="1:3" x14ac:dyDescent="0.25">
      <c r="A10642" s="541">
        <v>15796</v>
      </c>
      <c r="B10642" s="482" t="s">
        <v>11527</v>
      </c>
      <c r="C10642" s="542" t="s">
        <v>9920</v>
      </c>
    </row>
    <row r="10643" spans="1:3" x14ac:dyDescent="0.25">
      <c r="A10643" s="541">
        <v>15797</v>
      </c>
      <c r="B10643" s="482" t="s">
        <v>11528</v>
      </c>
      <c r="C10643" s="542" t="s">
        <v>9920</v>
      </c>
    </row>
    <row r="10644" spans="1:3" x14ac:dyDescent="0.25">
      <c r="A10644" s="541">
        <v>15798</v>
      </c>
      <c r="B10644" s="482" t="s">
        <v>11528</v>
      </c>
      <c r="C10644" s="542" t="s">
        <v>9920</v>
      </c>
    </row>
    <row r="10645" spans="1:3" x14ac:dyDescent="0.25">
      <c r="A10645" s="541">
        <v>15799</v>
      </c>
      <c r="B10645" s="482" t="s">
        <v>11528</v>
      </c>
      <c r="C10645" s="542" t="s">
        <v>9920</v>
      </c>
    </row>
    <row r="10646" spans="1:3" x14ac:dyDescent="0.25">
      <c r="A10646" s="541">
        <v>15800</v>
      </c>
      <c r="B10646" s="482" t="s">
        <v>8683</v>
      </c>
      <c r="C10646" s="542" t="s">
        <v>9092</v>
      </c>
    </row>
    <row r="10647" spans="1:3" x14ac:dyDescent="0.25">
      <c r="A10647" s="541">
        <v>15801</v>
      </c>
      <c r="B10647" s="482" t="s">
        <v>8684</v>
      </c>
      <c r="C10647" s="542" t="s">
        <v>9092</v>
      </c>
    </row>
    <row r="10648" spans="1:3" x14ac:dyDescent="0.25">
      <c r="A10648" s="541">
        <v>15802</v>
      </c>
      <c r="B10648" s="482" t="s">
        <v>11529</v>
      </c>
      <c r="C10648" s="542" t="s">
        <v>9920</v>
      </c>
    </row>
    <row r="10649" spans="1:3" x14ac:dyDescent="0.25">
      <c r="A10649" s="541">
        <v>15803</v>
      </c>
      <c r="B10649" s="482" t="s">
        <v>11530</v>
      </c>
      <c r="C10649" s="542" t="s">
        <v>9920</v>
      </c>
    </row>
    <row r="10650" spans="1:3" x14ac:dyDescent="0.25">
      <c r="A10650" s="541">
        <v>15804</v>
      </c>
      <c r="B10650" s="482" t="s">
        <v>8685</v>
      </c>
      <c r="C10650" s="542" t="s">
        <v>9092</v>
      </c>
    </row>
    <row r="10651" spans="1:3" x14ac:dyDescent="0.25">
      <c r="A10651" s="541">
        <v>15805</v>
      </c>
      <c r="B10651" s="482" t="s">
        <v>8686</v>
      </c>
      <c r="C10651" s="542" t="s">
        <v>9092</v>
      </c>
    </row>
    <row r="10652" spans="1:3" x14ac:dyDescent="0.25">
      <c r="A10652" s="541">
        <v>15806</v>
      </c>
      <c r="B10652" s="482" t="s">
        <v>11531</v>
      </c>
      <c r="C10652" s="542" t="s">
        <v>9920</v>
      </c>
    </row>
    <row r="10653" spans="1:3" x14ac:dyDescent="0.25">
      <c r="A10653" s="541">
        <v>15807</v>
      </c>
      <c r="B10653" s="482" t="s">
        <v>11532</v>
      </c>
      <c r="C10653" s="542" t="s">
        <v>9920</v>
      </c>
    </row>
    <row r="10654" spans="1:3" x14ac:dyDescent="0.25">
      <c r="A10654" s="541">
        <v>15808</v>
      </c>
      <c r="B10654" s="482" t="s">
        <v>7438</v>
      </c>
      <c r="C10654" s="542" t="s">
        <v>9920</v>
      </c>
    </row>
    <row r="10655" spans="1:3" x14ac:dyDescent="0.25">
      <c r="A10655" s="541">
        <v>15809</v>
      </c>
      <c r="B10655" s="482" t="s">
        <v>8687</v>
      </c>
      <c r="C10655" s="542" t="s">
        <v>9110</v>
      </c>
    </row>
    <row r="10656" spans="1:3" x14ac:dyDescent="0.25">
      <c r="A10656" s="541">
        <v>15810</v>
      </c>
      <c r="B10656" s="482" t="s">
        <v>11533</v>
      </c>
      <c r="C10656" s="542" t="s">
        <v>9920</v>
      </c>
    </row>
    <row r="10657" spans="1:3" x14ac:dyDescent="0.25">
      <c r="A10657" s="541">
        <v>15811</v>
      </c>
      <c r="B10657" s="482" t="s">
        <v>11533</v>
      </c>
      <c r="C10657" s="542" t="s">
        <v>9920</v>
      </c>
    </row>
    <row r="10658" spans="1:3" x14ac:dyDescent="0.25">
      <c r="A10658" s="541">
        <v>15812</v>
      </c>
      <c r="B10658" s="482" t="s">
        <v>11145</v>
      </c>
      <c r="C10658" s="542" t="s">
        <v>9920</v>
      </c>
    </row>
    <row r="10659" spans="1:3" x14ac:dyDescent="0.25">
      <c r="A10659" s="541">
        <v>15813</v>
      </c>
      <c r="B10659" s="482" t="s">
        <v>11534</v>
      </c>
      <c r="C10659" s="542" t="s">
        <v>9920</v>
      </c>
    </row>
    <row r="10660" spans="1:3" x14ac:dyDescent="0.25">
      <c r="A10660" s="541">
        <v>15814</v>
      </c>
      <c r="B10660" s="482" t="s">
        <v>8688</v>
      </c>
      <c r="C10660" s="542" t="s">
        <v>9090</v>
      </c>
    </row>
    <row r="10661" spans="1:3" x14ac:dyDescent="0.25">
      <c r="A10661" s="541">
        <v>15815</v>
      </c>
      <c r="B10661" s="482" t="s">
        <v>11088</v>
      </c>
      <c r="C10661" s="542" t="s">
        <v>9920</v>
      </c>
    </row>
    <row r="10662" spans="1:3" x14ac:dyDescent="0.25">
      <c r="A10662" s="541">
        <v>15816</v>
      </c>
      <c r="B10662" s="482" t="s">
        <v>11535</v>
      </c>
      <c r="C10662" s="542" t="s">
        <v>9920</v>
      </c>
    </row>
    <row r="10663" spans="1:3" x14ac:dyDescent="0.25">
      <c r="A10663" s="541">
        <v>15817</v>
      </c>
      <c r="B10663" s="482" t="s">
        <v>8689</v>
      </c>
      <c r="C10663" s="542" t="s">
        <v>9092</v>
      </c>
    </row>
    <row r="10664" spans="1:3" x14ac:dyDescent="0.25">
      <c r="A10664" s="541">
        <v>15818</v>
      </c>
      <c r="B10664" s="482" t="s">
        <v>8690</v>
      </c>
      <c r="C10664" s="542" t="s">
        <v>9092</v>
      </c>
    </row>
    <row r="10665" spans="1:3" x14ac:dyDescent="0.25">
      <c r="A10665" s="541">
        <v>15819</v>
      </c>
      <c r="B10665" s="482" t="s">
        <v>11536</v>
      </c>
      <c r="C10665" s="542" t="s">
        <v>9920</v>
      </c>
    </row>
    <row r="10666" spans="1:3" x14ac:dyDescent="0.25">
      <c r="A10666" s="541">
        <v>15820</v>
      </c>
      <c r="B10666" s="482" t="s">
        <v>11537</v>
      </c>
      <c r="C10666" s="542" t="s">
        <v>9920</v>
      </c>
    </row>
    <row r="10667" spans="1:3" x14ac:dyDescent="0.25">
      <c r="A10667" s="541">
        <v>15821</v>
      </c>
      <c r="B10667" s="482" t="s">
        <v>6623</v>
      </c>
      <c r="C10667" s="542" t="s">
        <v>9091</v>
      </c>
    </row>
    <row r="10668" spans="1:3" x14ac:dyDescent="0.25">
      <c r="A10668" s="541">
        <v>15822</v>
      </c>
      <c r="B10668" s="482" t="s">
        <v>8301</v>
      </c>
      <c r="C10668" s="542" t="s">
        <v>9920</v>
      </c>
    </row>
    <row r="10669" spans="1:3" x14ac:dyDescent="0.25">
      <c r="A10669" s="541">
        <v>15823</v>
      </c>
      <c r="B10669" s="482" t="s">
        <v>11538</v>
      </c>
      <c r="C10669" s="542" t="s">
        <v>9920</v>
      </c>
    </row>
    <row r="10670" spans="1:3" x14ac:dyDescent="0.25">
      <c r="A10670" s="541">
        <v>15824</v>
      </c>
      <c r="B10670" s="482" t="s">
        <v>11539</v>
      </c>
      <c r="C10670" s="542" t="s">
        <v>9920</v>
      </c>
    </row>
    <row r="10671" spans="1:3" x14ac:dyDescent="0.25">
      <c r="A10671" s="541">
        <v>15825</v>
      </c>
      <c r="B10671" s="482" t="s">
        <v>8691</v>
      </c>
      <c r="C10671" s="542" t="s">
        <v>9092</v>
      </c>
    </row>
    <row r="10672" spans="1:3" x14ac:dyDescent="0.25">
      <c r="A10672" s="541">
        <v>15826</v>
      </c>
      <c r="B10672" s="482" t="s">
        <v>4324</v>
      </c>
      <c r="C10672" s="542" t="s">
        <v>9081</v>
      </c>
    </row>
    <row r="10673" spans="1:3" x14ac:dyDescent="0.25">
      <c r="A10673" s="541">
        <v>15827</v>
      </c>
      <c r="B10673" s="482" t="s">
        <v>7742</v>
      </c>
      <c r="C10673" s="542" t="s">
        <v>9092</v>
      </c>
    </row>
    <row r="10674" spans="1:3" x14ac:dyDescent="0.25">
      <c r="A10674" s="541">
        <v>15828</v>
      </c>
      <c r="B10674" s="482" t="s">
        <v>8692</v>
      </c>
      <c r="C10674" s="542" t="s">
        <v>9092</v>
      </c>
    </row>
    <row r="10675" spans="1:3" x14ac:dyDescent="0.25">
      <c r="A10675" s="541">
        <v>15829</v>
      </c>
      <c r="B10675" s="482" t="s">
        <v>11540</v>
      </c>
      <c r="C10675" s="542" t="s">
        <v>9920</v>
      </c>
    </row>
    <row r="10676" spans="1:3" x14ac:dyDescent="0.25">
      <c r="A10676" s="541">
        <v>15830</v>
      </c>
      <c r="B10676" s="482" t="s">
        <v>11541</v>
      </c>
      <c r="C10676" s="542" t="s">
        <v>9920</v>
      </c>
    </row>
    <row r="10677" spans="1:3" x14ac:dyDescent="0.25">
      <c r="A10677" s="541">
        <v>15831</v>
      </c>
      <c r="B10677" s="482" t="s">
        <v>11542</v>
      </c>
      <c r="C10677" s="542" t="s">
        <v>9920</v>
      </c>
    </row>
    <row r="10678" spans="1:3" x14ac:dyDescent="0.25">
      <c r="A10678" s="541">
        <v>15832</v>
      </c>
      <c r="B10678" s="482" t="s">
        <v>11543</v>
      </c>
      <c r="C10678" s="542" t="s">
        <v>9920</v>
      </c>
    </row>
    <row r="10679" spans="1:3" x14ac:dyDescent="0.25">
      <c r="A10679" s="541">
        <v>15833</v>
      </c>
      <c r="B10679" s="482" t="s">
        <v>8693</v>
      </c>
      <c r="C10679" s="542" t="s">
        <v>9087</v>
      </c>
    </row>
    <row r="10680" spans="1:3" x14ac:dyDescent="0.25">
      <c r="A10680" s="541">
        <v>15834</v>
      </c>
      <c r="B10680" s="482" t="s">
        <v>11544</v>
      </c>
      <c r="C10680" s="542" t="s">
        <v>9920</v>
      </c>
    </row>
    <row r="10681" spans="1:3" x14ac:dyDescent="0.25">
      <c r="A10681" s="541">
        <v>15835</v>
      </c>
      <c r="B10681" s="482" t="s">
        <v>11545</v>
      </c>
      <c r="C10681" s="542" t="s">
        <v>9920</v>
      </c>
    </row>
    <row r="10682" spans="1:3" x14ac:dyDescent="0.25">
      <c r="A10682" s="541">
        <v>15836</v>
      </c>
      <c r="B10682" s="482" t="s">
        <v>11546</v>
      </c>
      <c r="C10682" s="542" t="s">
        <v>9087</v>
      </c>
    </row>
    <row r="10683" spans="1:3" x14ac:dyDescent="0.25">
      <c r="A10683" s="541">
        <v>15837</v>
      </c>
      <c r="B10683" s="482" t="s">
        <v>9608</v>
      </c>
      <c r="C10683" s="542" t="s">
        <v>9087</v>
      </c>
    </row>
    <row r="10684" spans="1:3" x14ac:dyDescent="0.25">
      <c r="A10684" s="541">
        <v>15838</v>
      </c>
      <c r="B10684" s="482" t="s">
        <v>8694</v>
      </c>
      <c r="C10684" s="542" t="s">
        <v>9092</v>
      </c>
    </row>
    <row r="10685" spans="1:3" x14ac:dyDescent="0.25">
      <c r="A10685" s="541">
        <v>15839</v>
      </c>
      <c r="B10685" s="482" t="s">
        <v>7135</v>
      </c>
      <c r="C10685" s="542" t="s">
        <v>9920</v>
      </c>
    </row>
    <row r="10686" spans="1:3" x14ac:dyDescent="0.25">
      <c r="A10686" s="541">
        <v>15840</v>
      </c>
      <c r="B10686" s="482" t="s">
        <v>6490</v>
      </c>
      <c r="C10686" s="542" t="s">
        <v>9092</v>
      </c>
    </row>
    <row r="10687" spans="1:3" x14ac:dyDescent="0.25">
      <c r="A10687" s="541">
        <v>15841</v>
      </c>
      <c r="B10687" s="482" t="s">
        <v>8695</v>
      </c>
      <c r="C10687" s="542" t="s">
        <v>9092</v>
      </c>
    </row>
    <row r="10688" spans="1:3" x14ac:dyDescent="0.25">
      <c r="A10688" s="541">
        <v>15842</v>
      </c>
      <c r="B10688" s="482" t="s">
        <v>5647</v>
      </c>
      <c r="C10688" s="542" t="s">
        <v>9920</v>
      </c>
    </row>
    <row r="10689" spans="1:3" x14ac:dyDescent="0.25">
      <c r="A10689" s="541">
        <v>15843</v>
      </c>
      <c r="B10689" s="482" t="s">
        <v>8634</v>
      </c>
      <c r="C10689" s="542" t="s">
        <v>9091</v>
      </c>
    </row>
    <row r="10690" spans="1:3" x14ac:dyDescent="0.25">
      <c r="A10690" s="541">
        <v>15844</v>
      </c>
      <c r="B10690" s="482" t="s">
        <v>8696</v>
      </c>
      <c r="C10690" s="542" t="s">
        <v>9091</v>
      </c>
    </row>
    <row r="10691" spans="1:3" x14ac:dyDescent="0.25">
      <c r="A10691" s="541">
        <v>15845</v>
      </c>
      <c r="B10691" s="482" t="s">
        <v>8697</v>
      </c>
      <c r="C10691" s="542" t="s">
        <v>9110</v>
      </c>
    </row>
    <row r="10692" spans="1:3" x14ac:dyDescent="0.25">
      <c r="A10692" s="541">
        <v>15846</v>
      </c>
      <c r="B10692" s="482" t="s">
        <v>9906</v>
      </c>
      <c r="C10692" s="542" t="s">
        <v>9920</v>
      </c>
    </row>
    <row r="10693" spans="1:3" x14ac:dyDescent="0.25">
      <c r="A10693" s="541">
        <v>15847</v>
      </c>
      <c r="B10693" s="482" t="s">
        <v>11547</v>
      </c>
      <c r="C10693" s="542" t="s">
        <v>9920</v>
      </c>
    </row>
    <row r="10694" spans="1:3" x14ac:dyDescent="0.25">
      <c r="A10694" s="541">
        <v>15848</v>
      </c>
      <c r="B10694" s="482" t="s">
        <v>11548</v>
      </c>
      <c r="C10694" s="542" t="s">
        <v>9920</v>
      </c>
    </row>
    <row r="10695" spans="1:3" x14ac:dyDescent="0.25">
      <c r="A10695" s="541">
        <v>15849</v>
      </c>
      <c r="B10695" s="482" t="s">
        <v>8698</v>
      </c>
      <c r="C10695" s="542" t="s">
        <v>9087</v>
      </c>
    </row>
    <row r="10696" spans="1:3" x14ac:dyDescent="0.25">
      <c r="A10696" s="541">
        <v>15850</v>
      </c>
      <c r="B10696" s="482" t="s">
        <v>8699</v>
      </c>
      <c r="C10696" s="542" t="s">
        <v>9091</v>
      </c>
    </row>
    <row r="10697" spans="1:3" x14ac:dyDescent="0.25">
      <c r="A10697" s="541">
        <v>15851</v>
      </c>
      <c r="B10697" s="482" t="s">
        <v>8448</v>
      </c>
      <c r="C10697" s="542" t="s">
        <v>9090</v>
      </c>
    </row>
    <row r="10698" spans="1:3" x14ac:dyDescent="0.25">
      <c r="A10698" s="541">
        <v>15852</v>
      </c>
      <c r="B10698" s="482" t="s">
        <v>11549</v>
      </c>
      <c r="C10698" s="542" t="s">
        <v>9920</v>
      </c>
    </row>
    <row r="10699" spans="1:3" x14ac:dyDescent="0.25">
      <c r="A10699" s="541">
        <v>15853</v>
      </c>
      <c r="B10699" s="482" t="s">
        <v>11204</v>
      </c>
      <c r="C10699" s="542" t="s">
        <v>9920</v>
      </c>
    </row>
    <row r="10700" spans="1:3" x14ac:dyDescent="0.25">
      <c r="A10700" s="541">
        <v>15854</v>
      </c>
      <c r="B10700" s="482" t="s">
        <v>11550</v>
      </c>
      <c r="C10700" s="542" t="s">
        <v>9920</v>
      </c>
    </row>
    <row r="10701" spans="1:3" x14ac:dyDescent="0.25">
      <c r="A10701" s="541">
        <v>15855</v>
      </c>
      <c r="B10701" s="482" t="s">
        <v>11551</v>
      </c>
      <c r="C10701" s="542" t="s">
        <v>9920</v>
      </c>
    </row>
    <row r="10702" spans="1:3" x14ac:dyDescent="0.25">
      <c r="A10702" s="541">
        <v>15856</v>
      </c>
      <c r="B10702" s="482" t="s">
        <v>11552</v>
      </c>
      <c r="C10702" s="542" t="s">
        <v>9920</v>
      </c>
    </row>
    <row r="10703" spans="1:3" x14ac:dyDescent="0.25">
      <c r="A10703" s="541">
        <v>15857</v>
      </c>
      <c r="B10703" s="482" t="s">
        <v>11553</v>
      </c>
      <c r="C10703" s="542" t="s">
        <v>9920</v>
      </c>
    </row>
    <row r="10704" spans="1:3" x14ac:dyDescent="0.25">
      <c r="A10704" s="541">
        <v>15858</v>
      </c>
      <c r="B10704" s="482" t="s">
        <v>8700</v>
      </c>
      <c r="C10704" s="542" t="s">
        <v>9092</v>
      </c>
    </row>
    <row r="10705" spans="1:3" x14ac:dyDescent="0.25">
      <c r="A10705" s="541">
        <v>15859</v>
      </c>
      <c r="B10705" s="482" t="s">
        <v>9769</v>
      </c>
      <c r="C10705" s="542" t="s">
        <v>9920</v>
      </c>
    </row>
    <row r="10706" spans="1:3" x14ac:dyDescent="0.25">
      <c r="A10706" s="541">
        <v>15860</v>
      </c>
      <c r="B10706" s="482" t="s">
        <v>5282</v>
      </c>
      <c r="C10706" s="542" t="s">
        <v>9090</v>
      </c>
    </row>
    <row r="10707" spans="1:3" x14ac:dyDescent="0.25">
      <c r="A10707" s="541">
        <v>15861</v>
      </c>
      <c r="B10707" s="482" t="s">
        <v>11554</v>
      </c>
      <c r="C10707" s="542" t="s">
        <v>9920</v>
      </c>
    </row>
    <row r="10708" spans="1:3" x14ac:dyDescent="0.25">
      <c r="A10708" s="541">
        <v>15862</v>
      </c>
      <c r="B10708" s="482" t="s">
        <v>11555</v>
      </c>
      <c r="C10708" s="542" t="s">
        <v>9920</v>
      </c>
    </row>
    <row r="10709" spans="1:3" x14ac:dyDescent="0.25">
      <c r="A10709" s="541">
        <v>15863</v>
      </c>
      <c r="B10709" s="482" t="s">
        <v>8701</v>
      </c>
      <c r="C10709" s="542" t="s">
        <v>9091</v>
      </c>
    </row>
    <row r="10710" spans="1:3" x14ac:dyDescent="0.25">
      <c r="A10710" s="541">
        <v>15864</v>
      </c>
      <c r="B10710" s="482" t="s">
        <v>11556</v>
      </c>
      <c r="C10710" s="542" t="s">
        <v>9920</v>
      </c>
    </row>
    <row r="10711" spans="1:3" x14ac:dyDescent="0.25">
      <c r="A10711" s="541">
        <v>15865</v>
      </c>
      <c r="B10711" s="482" t="s">
        <v>8702</v>
      </c>
      <c r="C10711" s="542" t="s">
        <v>9091</v>
      </c>
    </row>
    <row r="10712" spans="1:3" x14ac:dyDescent="0.25">
      <c r="A10712" s="541">
        <v>15866</v>
      </c>
      <c r="B10712" s="482" t="s">
        <v>8703</v>
      </c>
      <c r="C10712" s="542" t="s">
        <v>9092</v>
      </c>
    </row>
    <row r="10713" spans="1:3" x14ac:dyDescent="0.25">
      <c r="A10713" s="541">
        <v>15867</v>
      </c>
      <c r="B10713" s="482" t="s">
        <v>7155</v>
      </c>
      <c r="C10713" s="542" t="s">
        <v>9920</v>
      </c>
    </row>
    <row r="10714" spans="1:3" x14ac:dyDescent="0.25">
      <c r="A10714" s="541">
        <v>15868</v>
      </c>
      <c r="B10714" s="482" t="s">
        <v>8704</v>
      </c>
      <c r="C10714" s="542" t="s">
        <v>9920</v>
      </c>
    </row>
    <row r="10715" spans="1:3" x14ac:dyDescent="0.25">
      <c r="A10715" s="541">
        <v>15869</v>
      </c>
      <c r="B10715" s="482" t="s">
        <v>11557</v>
      </c>
      <c r="C10715" s="542" t="s">
        <v>9920</v>
      </c>
    </row>
    <row r="10716" spans="1:3" x14ac:dyDescent="0.25">
      <c r="A10716" s="541">
        <v>15870</v>
      </c>
      <c r="B10716" s="482" t="s">
        <v>8435</v>
      </c>
      <c r="C10716" s="542" t="s">
        <v>9091</v>
      </c>
    </row>
    <row r="10717" spans="1:3" x14ac:dyDescent="0.25">
      <c r="A10717" s="541">
        <v>15871</v>
      </c>
      <c r="B10717" s="482" t="s">
        <v>11558</v>
      </c>
      <c r="C10717" s="542" t="s">
        <v>9920</v>
      </c>
    </row>
    <row r="10718" spans="1:3" x14ac:dyDescent="0.25">
      <c r="A10718" s="541">
        <v>15872</v>
      </c>
      <c r="B10718" s="482" t="s">
        <v>8358</v>
      </c>
      <c r="C10718" s="542" t="s">
        <v>9092</v>
      </c>
    </row>
    <row r="10719" spans="1:3" x14ac:dyDescent="0.25">
      <c r="A10719" s="541">
        <v>15873</v>
      </c>
      <c r="B10719" s="482" t="s">
        <v>11559</v>
      </c>
      <c r="C10719" s="542" t="s">
        <v>9920</v>
      </c>
    </row>
    <row r="10720" spans="1:3" x14ac:dyDescent="0.25">
      <c r="A10720" s="541">
        <v>15874</v>
      </c>
      <c r="B10720" s="482" t="s">
        <v>8705</v>
      </c>
      <c r="C10720" s="542" t="s">
        <v>9091</v>
      </c>
    </row>
    <row r="10721" spans="1:3" x14ac:dyDescent="0.25">
      <c r="A10721" s="541">
        <v>15875</v>
      </c>
      <c r="B10721" s="482" t="s">
        <v>4071</v>
      </c>
      <c r="C10721" s="542" t="s">
        <v>9920</v>
      </c>
    </row>
    <row r="10722" spans="1:3" x14ac:dyDescent="0.25">
      <c r="A10722" s="541">
        <v>15876</v>
      </c>
      <c r="B10722" s="482" t="s">
        <v>2416</v>
      </c>
      <c r="C10722" s="542" t="s">
        <v>9920</v>
      </c>
    </row>
    <row r="10723" spans="1:3" x14ac:dyDescent="0.25">
      <c r="A10723" s="541">
        <v>15877</v>
      </c>
      <c r="B10723" s="482" t="s">
        <v>8706</v>
      </c>
      <c r="C10723" s="542" t="s">
        <v>9090</v>
      </c>
    </row>
    <row r="10724" spans="1:3" x14ac:dyDescent="0.25">
      <c r="A10724" s="541">
        <v>15878</v>
      </c>
      <c r="B10724" s="482" t="s">
        <v>8707</v>
      </c>
      <c r="C10724" s="542" t="s">
        <v>9091</v>
      </c>
    </row>
    <row r="10725" spans="1:3" x14ac:dyDescent="0.25">
      <c r="A10725" s="541">
        <v>15879</v>
      </c>
      <c r="B10725" s="482" t="s">
        <v>11560</v>
      </c>
      <c r="C10725" s="542" t="s">
        <v>9920</v>
      </c>
    </row>
    <row r="10726" spans="1:3" x14ac:dyDescent="0.25">
      <c r="A10726" s="541">
        <v>15880</v>
      </c>
      <c r="B10726" s="482" t="s">
        <v>8708</v>
      </c>
      <c r="C10726" s="542" t="s">
        <v>9092</v>
      </c>
    </row>
    <row r="10727" spans="1:3" x14ac:dyDescent="0.25">
      <c r="A10727" s="541">
        <v>15881</v>
      </c>
      <c r="B10727" s="482" t="s">
        <v>8390</v>
      </c>
      <c r="C10727" s="542" t="s">
        <v>9090</v>
      </c>
    </row>
    <row r="10728" spans="1:3" x14ac:dyDescent="0.25">
      <c r="A10728" s="541">
        <v>15882</v>
      </c>
      <c r="B10728" s="482" t="s">
        <v>8709</v>
      </c>
      <c r="C10728" s="542" t="s">
        <v>9091</v>
      </c>
    </row>
    <row r="10729" spans="1:3" x14ac:dyDescent="0.25">
      <c r="A10729" s="541">
        <v>15883</v>
      </c>
      <c r="B10729" s="482" t="s">
        <v>11561</v>
      </c>
      <c r="C10729" s="542" t="s">
        <v>9920</v>
      </c>
    </row>
    <row r="10730" spans="1:3" x14ac:dyDescent="0.25">
      <c r="A10730" s="541">
        <v>15884</v>
      </c>
      <c r="B10730" s="482" t="s">
        <v>8710</v>
      </c>
      <c r="C10730" s="542" t="s">
        <v>9092</v>
      </c>
    </row>
    <row r="10731" spans="1:3" x14ac:dyDescent="0.25">
      <c r="A10731" s="541">
        <v>15885</v>
      </c>
      <c r="B10731" s="482" t="s">
        <v>8711</v>
      </c>
      <c r="C10731" s="542" t="s">
        <v>9087</v>
      </c>
    </row>
    <row r="10732" spans="1:3" x14ac:dyDescent="0.25">
      <c r="A10732" s="541">
        <v>15886</v>
      </c>
      <c r="B10732" s="482" t="s">
        <v>8391</v>
      </c>
      <c r="C10732" s="542" t="s">
        <v>9092</v>
      </c>
    </row>
    <row r="10733" spans="1:3" x14ac:dyDescent="0.25">
      <c r="A10733" s="541">
        <v>15887</v>
      </c>
      <c r="B10733" s="482" t="s">
        <v>2366</v>
      </c>
      <c r="C10733" s="542" t="s">
        <v>9091</v>
      </c>
    </row>
    <row r="10734" spans="1:3" x14ac:dyDescent="0.25">
      <c r="A10734" s="541">
        <v>15888</v>
      </c>
      <c r="B10734" s="482" t="s">
        <v>8291</v>
      </c>
      <c r="C10734" s="542" t="s">
        <v>9090</v>
      </c>
    </row>
    <row r="10735" spans="1:3" x14ac:dyDescent="0.25">
      <c r="A10735" s="541">
        <v>15889</v>
      </c>
      <c r="B10735" s="482" t="s">
        <v>8712</v>
      </c>
      <c r="C10735" s="542" t="s">
        <v>9092</v>
      </c>
    </row>
    <row r="10736" spans="1:3" x14ac:dyDescent="0.25">
      <c r="A10736" s="541">
        <v>15890</v>
      </c>
      <c r="B10736" s="482" t="s">
        <v>11562</v>
      </c>
      <c r="C10736" s="542" t="s">
        <v>9920</v>
      </c>
    </row>
    <row r="10737" spans="1:3" x14ac:dyDescent="0.25">
      <c r="A10737" s="541">
        <v>15891</v>
      </c>
      <c r="B10737" s="482" t="s">
        <v>8713</v>
      </c>
      <c r="C10737" s="542" t="s">
        <v>9090</v>
      </c>
    </row>
    <row r="10738" spans="1:3" x14ac:dyDescent="0.25">
      <c r="A10738" s="541">
        <v>15892</v>
      </c>
      <c r="B10738" s="482" t="s">
        <v>2366</v>
      </c>
      <c r="C10738" s="542" t="s">
        <v>9920</v>
      </c>
    </row>
    <row r="10739" spans="1:3" x14ac:dyDescent="0.25">
      <c r="A10739" s="541">
        <v>15893</v>
      </c>
      <c r="B10739" s="482" t="s">
        <v>8714</v>
      </c>
      <c r="C10739" s="542" t="s">
        <v>9087</v>
      </c>
    </row>
    <row r="10740" spans="1:3" x14ac:dyDescent="0.25">
      <c r="A10740" s="541">
        <v>15894</v>
      </c>
      <c r="B10740" s="482" t="s">
        <v>11563</v>
      </c>
      <c r="C10740" s="542" t="s">
        <v>9920</v>
      </c>
    </row>
    <row r="10741" spans="1:3" x14ac:dyDescent="0.25">
      <c r="A10741" s="541">
        <v>15895</v>
      </c>
      <c r="B10741" s="482" t="s">
        <v>8715</v>
      </c>
      <c r="C10741" s="542" t="s">
        <v>9092</v>
      </c>
    </row>
    <row r="10742" spans="1:3" x14ac:dyDescent="0.25">
      <c r="A10742" s="541">
        <v>15896</v>
      </c>
      <c r="B10742" s="482" t="s">
        <v>2842</v>
      </c>
      <c r="C10742" s="542" t="s">
        <v>9087</v>
      </c>
    </row>
    <row r="10743" spans="1:3" x14ac:dyDescent="0.25">
      <c r="A10743" s="541">
        <v>15897</v>
      </c>
      <c r="B10743" s="482" t="s">
        <v>6861</v>
      </c>
      <c r="C10743" s="542" t="s">
        <v>9920</v>
      </c>
    </row>
    <row r="10744" spans="1:3" x14ac:dyDescent="0.25">
      <c r="A10744" s="541">
        <v>15898</v>
      </c>
      <c r="B10744" s="482" t="s">
        <v>6813</v>
      </c>
      <c r="C10744" s="542" t="s">
        <v>9920</v>
      </c>
    </row>
    <row r="10745" spans="1:3" x14ac:dyDescent="0.25">
      <c r="A10745" s="541">
        <v>15899</v>
      </c>
      <c r="B10745" s="482" t="s">
        <v>8716</v>
      </c>
      <c r="C10745" s="542" t="s">
        <v>9087</v>
      </c>
    </row>
    <row r="10746" spans="1:3" x14ac:dyDescent="0.25">
      <c r="A10746" s="541">
        <v>15900</v>
      </c>
      <c r="B10746" s="482" t="s">
        <v>8717</v>
      </c>
      <c r="C10746" s="542" t="s">
        <v>9091</v>
      </c>
    </row>
    <row r="10747" spans="1:3" x14ac:dyDescent="0.25">
      <c r="A10747" s="541">
        <v>15901</v>
      </c>
      <c r="B10747" s="482" t="s">
        <v>8718</v>
      </c>
      <c r="C10747" s="542" t="s">
        <v>9087</v>
      </c>
    </row>
    <row r="10748" spans="1:3" x14ac:dyDescent="0.25">
      <c r="A10748" s="541">
        <v>15902</v>
      </c>
      <c r="B10748" s="482" t="s">
        <v>8719</v>
      </c>
      <c r="C10748" s="542" t="s">
        <v>9092</v>
      </c>
    </row>
    <row r="10749" spans="1:3" x14ac:dyDescent="0.25">
      <c r="A10749" s="541">
        <v>15903</v>
      </c>
      <c r="B10749" s="482" t="s">
        <v>6999</v>
      </c>
      <c r="C10749" s="542" t="s">
        <v>9087</v>
      </c>
    </row>
    <row r="10750" spans="1:3" x14ac:dyDescent="0.25">
      <c r="A10750" s="541">
        <v>15904</v>
      </c>
      <c r="B10750" s="482" t="s">
        <v>11564</v>
      </c>
      <c r="C10750" s="542" t="s">
        <v>9920</v>
      </c>
    </row>
    <row r="10751" spans="1:3" x14ac:dyDescent="0.25">
      <c r="A10751" s="541">
        <v>15905</v>
      </c>
      <c r="B10751" s="482" t="s">
        <v>8720</v>
      </c>
      <c r="C10751" s="542" t="s">
        <v>9091</v>
      </c>
    </row>
    <row r="10752" spans="1:3" x14ac:dyDescent="0.25">
      <c r="A10752" s="541">
        <v>15906</v>
      </c>
      <c r="B10752" s="482" t="s">
        <v>11565</v>
      </c>
      <c r="C10752" s="542" t="s">
        <v>9920</v>
      </c>
    </row>
    <row r="10753" spans="1:3" x14ac:dyDescent="0.25">
      <c r="A10753" s="541">
        <v>15907</v>
      </c>
      <c r="B10753" s="482" t="s">
        <v>8721</v>
      </c>
      <c r="C10753" s="542" t="s">
        <v>9091</v>
      </c>
    </row>
    <row r="10754" spans="1:3" x14ac:dyDescent="0.25">
      <c r="A10754" s="541">
        <v>15908</v>
      </c>
      <c r="B10754" s="482" t="s">
        <v>11566</v>
      </c>
      <c r="C10754" s="542" t="s">
        <v>9920</v>
      </c>
    </row>
    <row r="10755" spans="1:3" x14ac:dyDescent="0.25">
      <c r="A10755" s="541">
        <v>15909</v>
      </c>
      <c r="B10755" s="482" t="s">
        <v>8722</v>
      </c>
      <c r="C10755" s="542" t="s">
        <v>9092</v>
      </c>
    </row>
    <row r="10756" spans="1:3" x14ac:dyDescent="0.25">
      <c r="A10756" s="541">
        <v>15910</v>
      </c>
      <c r="B10756" s="482" t="s">
        <v>3357</v>
      </c>
      <c r="C10756" s="542" t="s">
        <v>9090</v>
      </c>
    </row>
    <row r="10757" spans="1:3" x14ac:dyDescent="0.25">
      <c r="A10757" s="541">
        <v>15911</v>
      </c>
      <c r="B10757" s="482" t="s">
        <v>8723</v>
      </c>
      <c r="C10757" s="542" t="s">
        <v>9092</v>
      </c>
    </row>
    <row r="10758" spans="1:3" x14ac:dyDescent="0.25">
      <c r="A10758" s="541">
        <v>15912</v>
      </c>
      <c r="B10758" s="482" t="s">
        <v>11567</v>
      </c>
      <c r="C10758" s="542" t="s">
        <v>9920</v>
      </c>
    </row>
    <row r="10759" spans="1:3" x14ac:dyDescent="0.25">
      <c r="A10759" s="541">
        <v>15913</v>
      </c>
      <c r="B10759" s="482" t="s">
        <v>4002</v>
      </c>
      <c r="C10759" s="542" t="s">
        <v>9920</v>
      </c>
    </row>
    <row r="10760" spans="1:3" x14ac:dyDescent="0.25">
      <c r="A10760" s="541">
        <v>15914</v>
      </c>
      <c r="B10760" s="482" t="s">
        <v>7699</v>
      </c>
      <c r="C10760" s="542" t="s">
        <v>9092</v>
      </c>
    </row>
    <row r="10761" spans="1:3" x14ac:dyDescent="0.25">
      <c r="A10761" s="541">
        <v>15915</v>
      </c>
      <c r="B10761" s="482" t="s">
        <v>11568</v>
      </c>
      <c r="C10761" s="542" t="s">
        <v>9920</v>
      </c>
    </row>
    <row r="10762" spans="1:3" x14ac:dyDescent="0.25">
      <c r="A10762" s="541">
        <v>15916</v>
      </c>
      <c r="B10762" s="482" t="s">
        <v>941</v>
      </c>
      <c r="C10762" s="542" t="s">
        <v>9093</v>
      </c>
    </row>
    <row r="10763" spans="1:3" x14ac:dyDescent="0.25">
      <c r="A10763" s="541">
        <v>15917</v>
      </c>
      <c r="B10763" s="482" t="s">
        <v>7686</v>
      </c>
      <c r="C10763" s="542" t="s">
        <v>9091</v>
      </c>
    </row>
    <row r="10764" spans="1:3" x14ac:dyDescent="0.25">
      <c r="A10764" s="541">
        <v>15918</v>
      </c>
      <c r="B10764" s="482" t="s">
        <v>8724</v>
      </c>
      <c r="C10764" s="542" t="s">
        <v>9087</v>
      </c>
    </row>
    <row r="10765" spans="1:3" x14ac:dyDescent="0.25">
      <c r="A10765" s="541">
        <v>15919</v>
      </c>
      <c r="B10765" s="482" t="s">
        <v>8725</v>
      </c>
      <c r="C10765" s="542" t="s">
        <v>9092</v>
      </c>
    </row>
    <row r="10766" spans="1:3" x14ac:dyDescent="0.25">
      <c r="A10766" s="541">
        <v>15920</v>
      </c>
      <c r="B10766" s="482" t="s">
        <v>8726</v>
      </c>
      <c r="C10766" s="542" t="s">
        <v>9092</v>
      </c>
    </row>
    <row r="10767" spans="1:3" x14ac:dyDescent="0.25">
      <c r="A10767" s="541">
        <v>15921</v>
      </c>
      <c r="B10767" s="482" t="s">
        <v>8727</v>
      </c>
      <c r="C10767" s="542" t="s">
        <v>9091</v>
      </c>
    </row>
    <row r="10768" spans="1:3" x14ac:dyDescent="0.25">
      <c r="A10768" s="541">
        <v>15922</v>
      </c>
      <c r="B10768" s="482" t="s">
        <v>8728</v>
      </c>
      <c r="C10768" s="542" t="s">
        <v>9091</v>
      </c>
    </row>
    <row r="10769" spans="1:3" x14ac:dyDescent="0.25">
      <c r="A10769" s="541">
        <v>15923</v>
      </c>
      <c r="B10769" s="482" t="s">
        <v>8729</v>
      </c>
      <c r="C10769" s="542" t="s">
        <v>9092</v>
      </c>
    </row>
    <row r="10770" spans="1:3" x14ac:dyDescent="0.25">
      <c r="A10770" s="541">
        <v>15924</v>
      </c>
      <c r="B10770" s="482" t="s">
        <v>8730</v>
      </c>
      <c r="C10770" s="542" t="s">
        <v>9090</v>
      </c>
    </row>
    <row r="10771" spans="1:3" x14ac:dyDescent="0.25">
      <c r="A10771" s="541">
        <v>15925</v>
      </c>
      <c r="B10771" s="482" t="s">
        <v>11569</v>
      </c>
      <c r="C10771" s="542" t="s">
        <v>9920</v>
      </c>
    </row>
    <row r="10772" spans="1:3" x14ac:dyDescent="0.25">
      <c r="A10772" s="541">
        <v>15926</v>
      </c>
      <c r="B10772" s="482" t="s">
        <v>11570</v>
      </c>
      <c r="C10772" s="542" t="s">
        <v>9920</v>
      </c>
    </row>
    <row r="10773" spans="1:3" x14ac:dyDescent="0.25">
      <c r="A10773" s="541">
        <v>15927</v>
      </c>
      <c r="B10773" s="482" t="s">
        <v>4112</v>
      </c>
      <c r="C10773" s="542" t="s">
        <v>9090</v>
      </c>
    </row>
    <row r="10774" spans="1:3" x14ac:dyDescent="0.25">
      <c r="A10774" s="541">
        <v>15928</v>
      </c>
      <c r="B10774" s="482" t="s">
        <v>11571</v>
      </c>
      <c r="C10774" s="542" t="s">
        <v>9920</v>
      </c>
    </row>
    <row r="10775" spans="1:3" x14ac:dyDescent="0.25">
      <c r="A10775" s="541">
        <v>15929</v>
      </c>
      <c r="B10775" s="482" t="s">
        <v>8731</v>
      </c>
      <c r="C10775" s="542" t="s">
        <v>9091</v>
      </c>
    </row>
    <row r="10776" spans="1:3" x14ac:dyDescent="0.25">
      <c r="A10776" s="541">
        <v>15930</v>
      </c>
      <c r="B10776" s="482" t="s">
        <v>3468</v>
      </c>
      <c r="C10776" s="542" t="s">
        <v>9920</v>
      </c>
    </row>
    <row r="10777" spans="1:3" x14ac:dyDescent="0.25">
      <c r="A10777" s="541">
        <v>15931</v>
      </c>
      <c r="B10777" s="482" t="s">
        <v>7621</v>
      </c>
      <c r="C10777" s="542" t="s">
        <v>9920</v>
      </c>
    </row>
    <row r="10778" spans="1:3" x14ac:dyDescent="0.25">
      <c r="A10778" s="541">
        <v>15932</v>
      </c>
      <c r="B10778" s="482" t="s">
        <v>11572</v>
      </c>
      <c r="C10778" s="542" t="s">
        <v>9920</v>
      </c>
    </row>
    <row r="10779" spans="1:3" x14ac:dyDescent="0.25">
      <c r="A10779" s="541">
        <v>15933</v>
      </c>
      <c r="B10779" s="482" t="s">
        <v>3635</v>
      </c>
      <c r="C10779" s="542" t="s">
        <v>9920</v>
      </c>
    </row>
    <row r="10780" spans="1:3" x14ac:dyDescent="0.25">
      <c r="A10780" s="541">
        <v>15934</v>
      </c>
      <c r="B10780" s="482" t="s">
        <v>8537</v>
      </c>
      <c r="C10780" s="542" t="s">
        <v>9081</v>
      </c>
    </row>
    <row r="10781" spans="1:3" x14ac:dyDescent="0.25">
      <c r="A10781" s="541">
        <v>15935</v>
      </c>
      <c r="B10781" s="482" t="s">
        <v>6149</v>
      </c>
      <c r="C10781" s="542" t="s">
        <v>9920</v>
      </c>
    </row>
    <row r="10782" spans="1:3" x14ac:dyDescent="0.25">
      <c r="A10782" s="541">
        <v>15936</v>
      </c>
      <c r="B10782" s="482" t="s">
        <v>11573</v>
      </c>
      <c r="C10782" s="542" t="s">
        <v>9920</v>
      </c>
    </row>
    <row r="10783" spans="1:3" x14ac:dyDescent="0.25">
      <c r="A10783" s="541">
        <v>15937</v>
      </c>
      <c r="B10783" s="482" t="s">
        <v>8732</v>
      </c>
      <c r="C10783" s="542" t="s">
        <v>9090</v>
      </c>
    </row>
    <row r="10784" spans="1:3" x14ac:dyDescent="0.25">
      <c r="A10784" s="541">
        <v>15938</v>
      </c>
      <c r="B10784" s="482" t="s">
        <v>8733</v>
      </c>
      <c r="C10784" s="542" t="s">
        <v>9087</v>
      </c>
    </row>
    <row r="10785" spans="1:3" x14ac:dyDescent="0.25">
      <c r="A10785" s="541">
        <v>15939</v>
      </c>
      <c r="B10785" s="482" t="s">
        <v>8335</v>
      </c>
      <c r="C10785" s="542" t="s">
        <v>9081</v>
      </c>
    </row>
    <row r="10786" spans="1:3" x14ac:dyDescent="0.25">
      <c r="A10786" s="541">
        <v>15940</v>
      </c>
      <c r="B10786" s="482" t="s">
        <v>8734</v>
      </c>
      <c r="C10786" s="542" t="s">
        <v>9084</v>
      </c>
    </row>
    <row r="10787" spans="1:3" x14ac:dyDescent="0.25">
      <c r="A10787" s="541">
        <v>15941</v>
      </c>
      <c r="B10787" s="482" t="s">
        <v>8723</v>
      </c>
      <c r="C10787" s="542" t="s">
        <v>9090</v>
      </c>
    </row>
    <row r="10788" spans="1:3" x14ac:dyDescent="0.25">
      <c r="A10788" s="541">
        <v>15942</v>
      </c>
      <c r="B10788" s="482" t="s">
        <v>8572</v>
      </c>
      <c r="C10788" s="542" t="s">
        <v>9081</v>
      </c>
    </row>
    <row r="10789" spans="1:3" x14ac:dyDescent="0.25">
      <c r="A10789" s="541">
        <v>15943</v>
      </c>
      <c r="B10789" s="482" t="s">
        <v>2996</v>
      </c>
      <c r="C10789" s="542" t="s">
        <v>9920</v>
      </c>
    </row>
    <row r="10790" spans="1:3" x14ac:dyDescent="0.25">
      <c r="A10790" s="541">
        <v>15944</v>
      </c>
      <c r="B10790" s="482" t="s">
        <v>8170</v>
      </c>
      <c r="C10790" s="542" t="s">
        <v>9920</v>
      </c>
    </row>
    <row r="10791" spans="1:3" x14ac:dyDescent="0.25">
      <c r="A10791" s="541">
        <v>15945</v>
      </c>
      <c r="B10791" s="482" t="s">
        <v>7846</v>
      </c>
      <c r="C10791" s="542" t="s">
        <v>9920</v>
      </c>
    </row>
    <row r="10792" spans="1:3" x14ac:dyDescent="0.25">
      <c r="A10792" s="541">
        <v>15946</v>
      </c>
      <c r="B10792" s="482" t="s">
        <v>8385</v>
      </c>
      <c r="C10792" s="542" t="s">
        <v>9084</v>
      </c>
    </row>
    <row r="10793" spans="1:3" x14ac:dyDescent="0.25">
      <c r="A10793" s="541">
        <v>15947</v>
      </c>
      <c r="B10793" s="482" t="s">
        <v>2309</v>
      </c>
      <c r="C10793" s="542" t="s">
        <v>9920</v>
      </c>
    </row>
    <row r="10794" spans="1:3" x14ac:dyDescent="0.25">
      <c r="A10794" s="541">
        <v>15948</v>
      </c>
      <c r="B10794" s="482" t="s">
        <v>6492</v>
      </c>
      <c r="C10794" s="542" t="s">
        <v>9920</v>
      </c>
    </row>
    <row r="10795" spans="1:3" x14ac:dyDescent="0.25">
      <c r="A10795" s="541">
        <v>15949</v>
      </c>
      <c r="B10795" s="482" t="s">
        <v>8735</v>
      </c>
      <c r="C10795" s="542" t="s">
        <v>9920</v>
      </c>
    </row>
    <row r="10796" spans="1:3" x14ac:dyDescent="0.25">
      <c r="A10796" s="541">
        <v>15950</v>
      </c>
      <c r="B10796" s="482" t="s">
        <v>5031</v>
      </c>
      <c r="C10796" s="542" t="s">
        <v>9920</v>
      </c>
    </row>
    <row r="10797" spans="1:3" x14ac:dyDescent="0.25">
      <c r="A10797" s="541">
        <v>15951</v>
      </c>
      <c r="B10797" s="482" t="s">
        <v>5940</v>
      </c>
      <c r="C10797" s="542" t="s">
        <v>9920</v>
      </c>
    </row>
    <row r="10798" spans="1:3" x14ac:dyDescent="0.25">
      <c r="A10798" s="541">
        <v>15952</v>
      </c>
      <c r="B10798" s="482" t="s">
        <v>8736</v>
      </c>
      <c r="C10798" s="542" t="s">
        <v>9920</v>
      </c>
    </row>
    <row r="10799" spans="1:3" x14ac:dyDescent="0.25">
      <c r="A10799" s="541">
        <v>15953</v>
      </c>
      <c r="B10799" s="482" t="s">
        <v>2805</v>
      </c>
      <c r="C10799" s="542" t="s">
        <v>9920</v>
      </c>
    </row>
    <row r="10800" spans="1:3" x14ac:dyDescent="0.25">
      <c r="A10800" s="541">
        <v>15954</v>
      </c>
      <c r="B10800" s="482" t="s">
        <v>11574</v>
      </c>
      <c r="C10800" s="542" t="s">
        <v>9920</v>
      </c>
    </row>
    <row r="10801" spans="1:3" x14ac:dyDescent="0.25">
      <c r="A10801" s="541">
        <v>15955</v>
      </c>
      <c r="B10801" s="482" t="s">
        <v>4931</v>
      </c>
      <c r="C10801" s="542" t="s">
        <v>9920</v>
      </c>
    </row>
    <row r="10802" spans="1:3" x14ac:dyDescent="0.25">
      <c r="A10802" s="541">
        <v>15956</v>
      </c>
      <c r="B10802" s="482" t="s">
        <v>11575</v>
      </c>
      <c r="C10802" s="542" t="s">
        <v>9920</v>
      </c>
    </row>
    <row r="10803" spans="1:3" x14ac:dyDescent="0.25">
      <c r="A10803" s="541">
        <v>15957</v>
      </c>
      <c r="B10803" s="482" t="s">
        <v>11576</v>
      </c>
      <c r="C10803" s="542" t="s">
        <v>9920</v>
      </c>
    </row>
    <row r="10804" spans="1:3" x14ac:dyDescent="0.25">
      <c r="A10804" s="541">
        <v>15958</v>
      </c>
      <c r="B10804" s="482" t="s">
        <v>8737</v>
      </c>
      <c r="C10804" s="542" t="s">
        <v>9090</v>
      </c>
    </row>
    <row r="10805" spans="1:3" x14ac:dyDescent="0.25">
      <c r="A10805" s="541">
        <v>15959</v>
      </c>
      <c r="B10805" s="482" t="s">
        <v>11577</v>
      </c>
      <c r="C10805" s="542" t="s">
        <v>9920</v>
      </c>
    </row>
    <row r="10806" spans="1:3" x14ac:dyDescent="0.25">
      <c r="A10806" s="541">
        <v>15960</v>
      </c>
      <c r="B10806" s="482" t="s">
        <v>5823</v>
      </c>
      <c r="C10806" s="542" t="s">
        <v>9092</v>
      </c>
    </row>
    <row r="10807" spans="1:3" x14ac:dyDescent="0.25">
      <c r="A10807" s="541">
        <v>15961</v>
      </c>
      <c r="B10807" s="482" t="s">
        <v>8738</v>
      </c>
      <c r="C10807" s="542" t="s">
        <v>9092</v>
      </c>
    </row>
    <row r="10808" spans="1:3" x14ac:dyDescent="0.25">
      <c r="A10808" s="541">
        <v>15962</v>
      </c>
      <c r="B10808" s="482" t="s">
        <v>6285</v>
      </c>
      <c r="C10808" s="542" t="s">
        <v>9920</v>
      </c>
    </row>
    <row r="10809" spans="1:3" x14ac:dyDescent="0.25">
      <c r="A10809" s="541">
        <v>15963</v>
      </c>
      <c r="B10809" s="482" t="s">
        <v>8739</v>
      </c>
      <c r="C10809" s="542" t="s">
        <v>9092</v>
      </c>
    </row>
    <row r="10810" spans="1:3" x14ac:dyDescent="0.25">
      <c r="A10810" s="541">
        <v>15964</v>
      </c>
      <c r="B10810" s="482" t="s">
        <v>8740</v>
      </c>
      <c r="C10810" s="542" t="s">
        <v>9090</v>
      </c>
    </row>
    <row r="10811" spans="1:3" x14ac:dyDescent="0.25">
      <c r="A10811" s="541">
        <v>15965</v>
      </c>
      <c r="B10811" s="482" t="s">
        <v>8741</v>
      </c>
      <c r="C10811" s="542" t="s">
        <v>9092</v>
      </c>
    </row>
    <row r="10812" spans="1:3" x14ac:dyDescent="0.25">
      <c r="A10812" s="541">
        <v>15966</v>
      </c>
      <c r="B10812" s="482" t="s">
        <v>8742</v>
      </c>
      <c r="C10812" s="542" t="s">
        <v>9090</v>
      </c>
    </row>
    <row r="10813" spans="1:3" x14ac:dyDescent="0.25">
      <c r="A10813" s="541">
        <v>15967</v>
      </c>
      <c r="B10813" s="482" t="s">
        <v>4182</v>
      </c>
      <c r="C10813" s="542" t="s">
        <v>9092</v>
      </c>
    </row>
    <row r="10814" spans="1:3" x14ac:dyDescent="0.25">
      <c r="A10814" s="541">
        <v>15969</v>
      </c>
      <c r="B10814" s="482" t="s">
        <v>11578</v>
      </c>
      <c r="C10814" s="542" t="s">
        <v>9920</v>
      </c>
    </row>
    <row r="10815" spans="1:3" x14ac:dyDescent="0.25">
      <c r="A10815" s="541">
        <v>15970</v>
      </c>
      <c r="B10815" s="482" t="s">
        <v>8743</v>
      </c>
      <c r="C10815" s="542" t="s">
        <v>9087</v>
      </c>
    </row>
    <row r="10816" spans="1:3" x14ac:dyDescent="0.25">
      <c r="A10816" s="541">
        <v>15971</v>
      </c>
      <c r="B10816" s="482" t="s">
        <v>8744</v>
      </c>
      <c r="C10816" s="542" t="s">
        <v>9092</v>
      </c>
    </row>
    <row r="10817" spans="1:3" x14ac:dyDescent="0.25">
      <c r="A10817" s="541">
        <v>15972</v>
      </c>
      <c r="B10817" s="482" t="s">
        <v>8745</v>
      </c>
      <c r="C10817" s="542" t="s">
        <v>9092</v>
      </c>
    </row>
    <row r="10818" spans="1:3" x14ac:dyDescent="0.25">
      <c r="A10818" s="541">
        <v>15973</v>
      </c>
      <c r="B10818" s="482" t="s">
        <v>7595</v>
      </c>
      <c r="C10818" s="542" t="s">
        <v>9091</v>
      </c>
    </row>
    <row r="10819" spans="1:3" x14ac:dyDescent="0.25">
      <c r="A10819" s="541">
        <v>15974</v>
      </c>
      <c r="B10819" s="482" t="s">
        <v>11579</v>
      </c>
      <c r="C10819" s="542" t="s">
        <v>9920</v>
      </c>
    </row>
    <row r="10820" spans="1:3" x14ac:dyDescent="0.25">
      <c r="A10820" s="541">
        <v>15975</v>
      </c>
      <c r="B10820" s="482" t="s">
        <v>6348</v>
      </c>
      <c r="C10820" s="542" t="s">
        <v>9090</v>
      </c>
    </row>
    <row r="10821" spans="1:3" x14ac:dyDescent="0.25">
      <c r="A10821" s="541">
        <v>15976</v>
      </c>
      <c r="B10821" s="482" t="s">
        <v>11580</v>
      </c>
      <c r="C10821" s="542" t="s">
        <v>9920</v>
      </c>
    </row>
    <row r="10822" spans="1:3" x14ac:dyDescent="0.25">
      <c r="A10822" s="541">
        <v>15977</v>
      </c>
      <c r="B10822" s="482" t="s">
        <v>11581</v>
      </c>
      <c r="C10822" s="542" t="s">
        <v>9920</v>
      </c>
    </row>
    <row r="10823" spans="1:3" x14ac:dyDescent="0.25">
      <c r="A10823" s="541">
        <v>15978</v>
      </c>
      <c r="B10823" s="482" t="s">
        <v>8746</v>
      </c>
      <c r="C10823" s="542" t="s">
        <v>9087</v>
      </c>
    </row>
    <row r="10824" spans="1:3" x14ac:dyDescent="0.25">
      <c r="A10824" s="541">
        <v>15979</v>
      </c>
      <c r="B10824" s="482" t="s">
        <v>8744</v>
      </c>
      <c r="C10824" s="542" t="s">
        <v>9092</v>
      </c>
    </row>
    <row r="10825" spans="1:3" x14ac:dyDescent="0.25">
      <c r="A10825" s="541">
        <v>15980</v>
      </c>
      <c r="B10825" s="482" t="s">
        <v>3932</v>
      </c>
      <c r="C10825" s="542" t="s">
        <v>9920</v>
      </c>
    </row>
    <row r="10826" spans="1:3" x14ac:dyDescent="0.25">
      <c r="A10826" s="541">
        <v>15981</v>
      </c>
      <c r="B10826" s="482" t="s">
        <v>8747</v>
      </c>
      <c r="C10826" s="542" t="s">
        <v>9092</v>
      </c>
    </row>
    <row r="10827" spans="1:3" x14ac:dyDescent="0.25">
      <c r="A10827" s="541">
        <v>15982</v>
      </c>
      <c r="B10827" s="482" t="s">
        <v>7055</v>
      </c>
      <c r="C10827" s="542" t="s">
        <v>9092</v>
      </c>
    </row>
    <row r="10828" spans="1:3" x14ac:dyDescent="0.25">
      <c r="A10828" s="541">
        <v>15983</v>
      </c>
      <c r="B10828" s="482" t="s">
        <v>8748</v>
      </c>
      <c r="C10828" s="542" t="s">
        <v>9920</v>
      </c>
    </row>
    <row r="10829" spans="1:3" x14ac:dyDescent="0.25">
      <c r="A10829" s="541">
        <v>15984</v>
      </c>
      <c r="B10829" s="482" t="s">
        <v>8749</v>
      </c>
      <c r="C10829" s="542" t="s">
        <v>9081</v>
      </c>
    </row>
    <row r="10830" spans="1:3" x14ac:dyDescent="0.25">
      <c r="A10830" s="541">
        <v>15985</v>
      </c>
      <c r="B10830" s="482" t="s">
        <v>11582</v>
      </c>
      <c r="C10830" s="542" t="s">
        <v>9920</v>
      </c>
    </row>
    <row r="10831" spans="1:3" x14ac:dyDescent="0.25">
      <c r="A10831" s="541">
        <v>15986</v>
      </c>
      <c r="B10831" s="482" t="s">
        <v>6745</v>
      </c>
      <c r="C10831" s="542" t="s">
        <v>9110</v>
      </c>
    </row>
    <row r="10832" spans="1:3" x14ac:dyDescent="0.25">
      <c r="A10832" s="541">
        <v>15987</v>
      </c>
      <c r="B10832" s="482" t="s">
        <v>8750</v>
      </c>
      <c r="C10832" s="542" t="s">
        <v>9091</v>
      </c>
    </row>
    <row r="10833" spans="1:3" x14ac:dyDescent="0.25">
      <c r="A10833" s="541">
        <v>15988</v>
      </c>
      <c r="B10833" s="482" t="s">
        <v>8751</v>
      </c>
      <c r="C10833" s="542" t="s">
        <v>9081</v>
      </c>
    </row>
    <row r="10834" spans="1:3" x14ac:dyDescent="0.25">
      <c r="A10834" s="541">
        <v>15989</v>
      </c>
      <c r="B10834" s="482" t="s">
        <v>3872</v>
      </c>
      <c r="C10834" s="542" t="s">
        <v>9090</v>
      </c>
    </row>
    <row r="10835" spans="1:3" x14ac:dyDescent="0.25">
      <c r="A10835" s="541">
        <v>15990</v>
      </c>
      <c r="B10835" s="482" t="s">
        <v>9250</v>
      </c>
      <c r="C10835" s="542" t="s">
        <v>9091</v>
      </c>
    </row>
    <row r="10836" spans="1:3" x14ac:dyDescent="0.25">
      <c r="A10836" s="541">
        <v>15991</v>
      </c>
      <c r="B10836" s="482" t="s">
        <v>3741</v>
      </c>
      <c r="C10836" s="542" t="s">
        <v>9090</v>
      </c>
    </row>
    <row r="10837" spans="1:3" x14ac:dyDescent="0.25">
      <c r="A10837" s="541">
        <v>15992</v>
      </c>
      <c r="B10837" s="482" t="s">
        <v>5016</v>
      </c>
      <c r="C10837" s="542" t="s">
        <v>9092</v>
      </c>
    </row>
    <row r="10838" spans="1:3" x14ac:dyDescent="0.25">
      <c r="A10838" s="541">
        <v>15993</v>
      </c>
      <c r="B10838" s="482" t="s">
        <v>8752</v>
      </c>
      <c r="C10838" s="542" t="s">
        <v>9091</v>
      </c>
    </row>
    <row r="10839" spans="1:3" x14ac:dyDescent="0.25">
      <c r="A10839" s="541">
        <v>15994</v>
      </c>
      <c r="B10839" s="482" t="s">
        <v>8753</v>
      </c>
      <c r="C10839" s="542" t="s">
        <v>9087</v>
      </c>
    </row>
    <row r="10840" spans="1:3" x14ac:dyDescent="0.25">
      <c r="A10840" s="541">
        <v>15995</v>
      </c>
      <c r="B10840" s="482" t="s">
        <v>11583</v>
      </c>
      <c r="C10840" s="542" t="s">
        <v>9920</v>
      </c>
    </row>
    <row r="10841" spans="1:3" x14ac:dyDescent="0.25">
      <c r="A10841" s="541">
        <v>15996</v>
      </c>
      <c r="B10841" s="482" t="s">
        <v>3932</v>
      </c>
      <c r="C10841" s="542" t="s">
        <v>9920</v>
      </c>
    </row>
    <row r="10842" spans="1:3" x14ac:dyDescent="0.25">
      <c r="A10842" s="541">
        <v>15997</v>
      </c>
      <c r="B10842" s="482" t="s">
        <v>7204</v>
      </c>
      <c r="C10842" s="542" t="s">
        <v>9920</v>
      </c>
    </row>
    <row r="10843" spans="1:3" x14ac:dyDescent="0.25">
      <c r="A10843" s="541">
        <v>15998</v>
      </c>
      <c r="B10843" s="482" t="s">
        <v>11584</v>
      </c>
      <c r="C10843" s="542" t="s">
        <v>9920</v>
      </c>
    </row>
    <row r="10844" spans="1:3" x14ac:dyDescent="0.25">
      <c r="A10844" s="541">
        <v>15999</v>
      </c>
      <c r="B10844" s="482" t="s">
        <v>4202</v>
      </c>
      <c r="C10844" s="542" t="s">
        <v>9920</v>
      </c>
    </row>
    <row r="10845" spans="1:3" x14ac:dyDescent="0.25">
      <c r="A10845" s="541">
        <v>16000</v>
      </c>
      <c r="B10845" s="482" t="s">
        <v>11585</v>
      </c>
      <c r="C10845" s="542" t="s">
        <v>9920</v>
      </c>
    </row>
    <row r="10846" spans="1:3" x14ac:dyDescent="0.25">
      <c r="A10846" s="541">
        <v>16001</v>
      </c>
      <c r="B10846" s="482" t="s">
        <v>8215</v>
      </c>
      <c r="C10846" s="542" t="s">
        <v>9081</v>
      </c>
    </row>
    <row r="10847" spans="1:3" x14ac:dyDescent="0.25">
      <c r="A10847" s="541">
        <v>16002</v>
      </c>
      <c r="B10847" s="482" t="s">
        <v>11586</v>
      </c>
      <c r="C10847" s="542" t="s">
        <v>9920</v>
      </c>
    </row>
    <row r="10848" spans="1:3" x14ac:dyDescent="0.25">
      <c r="A10848" s="541">
        <v>16003</v>
      </c>
      <c r="B10848" s="482" t="s">
        <v>8754</v>
      </c>
      <c r="C10848" s="542" t="s">
        <v>9092</v>
      </c>
    </row>
    <row r="10849" spans="1:3" x14ac:dyDescent="0.25">
      <c r="A10849" s="541">
        <v>16004</v>
      </c>
      <c r="B10849" s="482" t="s">
        <v>11587</v>
      </c>
      <c r="C10849" s="542" t="s">
        <v>9920</v>
      </c>
    </row>
    <row r="10850" spans="1:3" x14ac:dyDescent="0.25">
      <c r="A10850" s="541">
        <v>16005</v>
      </c>
      <c r="B10850" s="482" t="s">
        <v>8755</v>
      </c>
      <c r="C10850" s="542" t="s">
        <v>9087</v>
      </c>
    </row>
    <row r="10851" spans="1:3" x14ac:dyDescent="0.25">
      <c r="A10851" s="541">
        <v>16006</v>
      </c>
      <c r="B10851" s="482" t="s">
        <v>7686</v>
      </c>
      <c r="C10851" s="542" t="s">
        <v>9091</v>
      </c>
    </row>
    <row r="10852" spans="1:3" x14ac:dyDescent="0.25">
      <c r="A10852" s="541">
        <v>16007</v>
      </c>
      <c r="B10852" s="482" t="s">
        <v>6682</v>
      </c>
      <c r="C10852" s="542" t="s">
        <v>9087</v>
      </c>
    </row>
    <row r="10853" spans="1:3" x14ac:dyDescent="0.25">
      <c r="A10853" s="541">
        <v>16008</v>
      </c>
      <c r="B10853" s="482" t="s">
        <v>7686</v>
      </c>
      <c r="C10853" s="542" t="s">
        <v>9091</v>
      </c>
    </row>
    <row r="10854" spans="1:3" x14ac:dyDescent="0.25">
      <c r="A10854" s="541">
        <v>16009</v>
      </c>
      <c r="B10854" s="482" t="s">
        <v>8756</v>
      </c>
      <c r="C10854" s="542" t="s">
        <v>9090</v>
      </c>
    </row>
    <row r="10855" spans="1:3" x14ac:dyDescent="0.25">
      <c r="A10855" s="541">
        <v>16010</v>
      </c>
      <c r="B10855" s="482" t="s">
        <v>7719</v>
      </c>
      <c r="C10855" s="542" t="s">
        <v>9920</v>
      </c>
    </row>
    <row r="10856" spans="1:3" x14ac:dyDescent="0.25">
      <c r="A10856" s="541">
        <v>16012</v>
      </c>
      <c r="B10856" s="482" t="s">
        <v>11588</v>
      </c>
      <c r="C10856" s="542" t="s">
        <v>9920</v>
      </c>
    </row>
    <row r="10857" spans="1:3" x14ac:dyDescent="0.25">
      <c r="A10857" s="541">
        <v>16013</v>
      </c>
      <c r="B10857" s="482" t="s">
        <v>8757</v>
      </c>
      <c r="C10857" s="542" t="s">
        <v>9091</v>
      </c>
    </row>
    <row r="10858" spans="1:3" x14ac:dyDescent="0.25">
      <c r="A10858" s="541">
        <v>16014</v>
      </c>
      <c r="B10858" s="482" t="s">
        <v>3755</v>
      </c>
      <c r="C10858" s="542" t="s">
        <v>9091</v>
      </c>
    </row>
    <row r="10859" spans="1:3" x14ac:dyDescent="0.25">
      <c r="A10859" s="541">
        <v>16015</v>
      </c>
      <c r="B10859" s="482" t="s">
        <v>6267</v>
      </c>
      <c r="C10859" s="542" t="s">
        <v>9092</v>
      </c>
    </row>
    <row r="10860" spans="1:3" x14ac:dyDescent="0.25">
      <c r="A10860" s="541">
        <v>16016</v>
      </c>
      <c r="B10860" s="482" t="s">
        <v>5527</v>
      </c>
      <c r="C10860" s="542" t="s">
        <v>9920</v>
      </c>
    </row>
    <row r="10861" spans="1:3" x14ac:dyDescent="0.25">
      <c r="A10861" s="541">
        <v>16017</v>
      </c>
      <c r="B10861" s="482" t="s">
        <v>8758</v>
      </c>
      <c r="C10861" s="542" t="s">
        <v>9092</v>
      </c>
    </row>
    <row r="10862" spans="1:3" x14ac:dyDescent="0.25">
      <c r="A10862" s="541">
        <v>16018</v>
      </c>
      <c r="B10862" s="482" t="s">
        <v>11589</v>
      </c>
      <c r="C10862" s="542" t="s">
        <v>9920</v>
      </c>
    </row>
    <row r="10863" spans="1:3" x14ac:dyDescent="0.25">
      <c r="A10863" s="541">
        <v>16019</v>
      </c>
      <c r="B10863" s="482" t="s">
        <v>8759</v>
      </c>
      <c r="C10863" s="542" t="s">
        <v>9091</v>
      </c>
    </row>
    <row r="10864" spans="1:3" x14ac:dyDescent="0.25">
      <c r="A10864" s="541">
        <v>16020</v>
      </c>
      <c r="B10864" s="482" t="s">
        <v>8760</v>
      </c>
      <c r="C10864" s="542" t="s">
        <v>9091</v>
      </c>
    </row>
    <row r="10865" spans="1:3" x14ac:dyDescent="0.25">
      <c r="A10865" s="541">
        <v>16021</v>
      </c>
      <c r="B10865" s="482" t="s">
        <v>3720</v>
      </c>
      <c r="C10865" s="542" t="s">
        <v>9920</v>
      </c>
    </row>
    <row r="10866" spans="1:3" x14ac:dyDescent="0.25">
      <c r="A10866" s="541">
        <v>16022</v>
      </c>
      <c r="B10866" s="482" t="s">
        <v>5814</v>
      </c>
      <c r="C10866" s="542" t="s">
        <v>9081</v>
      </c>
    </row>
    <row r="10867" spans="1:3" x14ac:dyDescent="0.25">
      <c r="A10867" s="541">
        <v>16023</v>
      </c>
      <c r="B10867" s="482" t="s">
        <v>11590</v>
      </c>
      <c r="C10867" s="542" t="s">
        <v>9920</v>
      </c>
    </row>
    <row r="10868" spans="1:3" x14ac:dyDescent="0.25">
      <c r="A10868" s="541">
        <v>16024</v>
      </c>
      <c r="B10868" s="482" t="s">
        <v>11591</v>
      </c>
      <c r="C10868" s="542" t="s">
        <v>9920</v>
      </c>
    </row>
    <row r="10869" spans="1:3" x14ac:dyDescent="0.25">
      <c r="A10869" s="541">
        <v>16025</v>
      </c>
      <c r="B10869" s="482" t="s">
        <v>4782</v>
      </c>
      <c r="C10869" s="542" t="s">
        <v>9092</v>
      </c>
    </row>
    <row r="10870" spans="1:3" x14ac:dyDescent="0.25">
      <c r="A10870" s="541">
        <v>16026</v>
      </c>
      <c r="B10870" s="482" t="s">
        <v>11592</v>
      </c>
      <c r="C10870" s="542" t="s">
        <v>9920</v>
      </c>
    </row>
    <row r="10871" spans="1:3" x14ac:dyDescent="0.25">
      <c r="A10871" s="541">
        <v>16027</v>
      </c>
      <c r="B10871" s="482" t="s">
        <v>7974</v>
      </c>
      <c r="C10871" s="542" t="s">
        <v>9920</v>
      </c>
    </row>
    <row r="10872" spans="1:3" x14ac:dyDescent="0.25">
      <c r="A10872" s="541">
        <v>16028</v>
      </c>
      <c r="B10872" s="482" t="s">
        <v>8761</v>
      </c>
      <c r="C10872" s="542" t="s">
        <v>9090</v>
      </c>
    </row>
    <row r="10873" spans="1:3" x14ac:dyDescent="0.25">
      <c r="A10873" s="541">
        <v>16029</v>
      </c>
      <c r="B10873" s="482" t="s">
        <v>8752</v>
      </c>
      <c r="C10873" s="542" t="s">
        <v>9090</v>
      </c>
    </row>
    <row r="10874" spans="1:3" x14ac:dyDescent="0.25">
      <c r="A10874" s="541">
        <v>16030</v>
      </c>
      <c r="B10874" s="482" t="s">
        <v>11593</v>
      </c>
      <c r="C10874" s="542" t="s">
        <v>9920</v>
      </c>
    </row>
    <row r="10875" spans="1:3" x14ac:dyDescent="0.25">
      <c r="A10875" s="541">
        <v>16031</v>
      </c>
      <c r="B10875" s="482" t="s">
        <v>8762</v>
      </c>
      <c r="C10875" s="542" t="s">
        <v>9087</v>
      </c>
    </row>
    <row r="10876" spans="1:3" x14ac:dyDescent="0.25">
      <c r="A10876" s="541">
        <v>16032</v>
      </c>
      <c r="B10876" s="482" t="s">
        <v>9243</v>
      </c>
      <c r="C10876" s="542" t="s">
        <v>9091</v>
      </c>
    </row>
    <row r="10877" spans="1:3" x14ac:dyDescent="0.25">
      <c r="A10877" s="541">
        <v>16033</v>
      </c>
      <c r="B10877" s="482" t="s">
        <v>11594</v>
      </c>
      <c r="C10877" s="542" t="s">
        <v>9087</v>
      </c>
    </row>
    <row r="10878" spans="1:3" x14ac:dyDescent="0.25">
      <c r="A10878" s="541">
        <v>16034</v>
      </c>
      <c r="B10878" s="482" t="s">
        <v>11595</v>
      </c>
      <c r="C10878" s="542" t="s">
        <v>9920</v>
      </c>
    </row>
    <row r="10879" spans="1:3" x14ac:dyDescent="0.25">
      <c r="A10879" s="541">
        <v>16035</v>
      </c>
      <c r="B10879" s="482" t="s">
        <v>8355</v>
      </c>
      <c r="C10879" s="542" t="s">
        <v>9920</v>
      </c>
    </row>
    <row r="10880" spans="1:3" x14ac:dyDescent="0.25">
      <c r="A10880" s="541">
        <v>16036</v>
      </c>
      <c r="B10880" s="482" t="s">
        <v>11596</v>
      </c>
      <c r="C10880" s="542" t="s">
        <v>9920</v>
      </c>
    </row>
    <row r="10881" spans="1:3" x14ac:dyDescent="0.25">
      <c r="A10881" s="541">
        <v>16037</v>
      </c>
      <c r="B10881" s="482" t="s">
        <v>905</v>
      </c>
      <c r="C10881" s="542" t="s">
        <v>9093</v>
      </c>
    </row>
    <row r="10882" spans="1:3" x14ac:dyDescent="0.25">
      <c r="A10882" s="541">
        <v>16038</v>
      </c>
      <c r="B10882" s="482" t="s">
        <v>11597</v>
      </c>
      <c r="C10882" s="542" t="s">
        <v>9920</v>
      </c>
    </row>
    <row r="10883" spans="1:3" x14ac:dyDescent="0.25">
      <c r="A10883" s="541">
        <v>16039</v>
      </c>
      <c r="B10883" s="482" t="s">
        <v>8758</v>
      </c>
      <c r="C10883" s="542" t="s">
        <v>9092</v>
      </c>
    </row>
    <row r="10884" spans="1:3" x14ac:dyDescent="0.25">
      <c r="A10884" s="541">
        <v>16040</v>
      </c>
      <c r="B10884" s="482" t="s">
        <v>11598</v>
      </c>
      <c r="C10884" s="542" t="s">
        <v>9920</v>
      </c>
    </row>
    <row r="10885" spans="1:3" x14ac:dyDescent="0.25">
      <c r="A10885" s="541">
        <v>16041</v>
      </c>
      <c r="B10885" s="482" t="s">
        <v>11599</v>
      </c>
      <c r="C10885" s="542" t="s">
        <v>9920</v>
      </c>
    </row>
    <row r="10886" spans="1:3" x14ac:dyDescent="0.25">
      <c r="A10886" s="541">
        <v>16042</v>
      </c>
      <c r="B10886" s="482" t="s">
        <v>7006</v>
      </c>
      <c r="C10886" s="542" t="s">
        <v>9087</v>
      </c>
    </row>
    <row r="10887" spans="1:3" x14ac:dyDescent="0.25">
      <c r="A10887" s="541">
        <v>16043</v>
      </c>
      <c r="B10887" s="482" t="s">
        <v>8763</v>
      </c>
      <c r="C10887" s="542" t="s">
        <v>9087</v>
      </c>
    </row>
    <row r="10888" spans="1:3" x14ac:dyDescent="0.25">
      <c r="A10888" s="541">
        <v>16044</v>
      </c>
      <c r="B10888" s="482" t="s">
        <v>8764</v>
      </c>
      <c r="C10888" s="542" t="s">
        <v>9092</v>
      </c>
    </row>
    <row r="10889" spans="1:3" x14ac:dyDescent="0.25">
      <c r="A10889" s="541">
        <v>16045</v>
      </c>
      <c r="B10889" s="482" t="s">
        <v>11600</v>
      </c>
      <c r="C10889" s="542" t="s">
        <v>9920</v>
      </c>
    </row>
    <row r="10890" spans="1:3" x14ac:dyDescent="0.25">
      <c r="A10890" s="541">
        <v>16046</v>
      </c>
      <c r="B10890" s="482" t="s">
        <v>8765</v>
      </c>
      <c r="C10890" s="542" t="s">
        <v>9092</v>
      </c>
    </row>
    <row r="10891" spans="1:3" x14ac:dyDescent="0.25">
      <c r="A10891" s="541">
        <v>16047</v>
      </c>
      <c r="B10891" s="482" t="s">
        <v>8766</v>
      </c>
      <c r="C10891" s="542" t="s">
        <v>9090</v>
      </c>
    </row>
    <row r="10892" spans="1:3" x14ac:dyDescent="0.25">
      <c r="A10892" s="541">
        <v>16048</v>
      </c>
      <c r="B10892" s="482" t="s">
        <v>8767</v>
      </c>
      <c r="C10892" s="542" t="s">
        <v>9091</v>
      </c>
    </row>
    <row r="10893" spans="1:3" x14ac:dyDescent="0.25">
      <c r="A10893" s="541">
        <v>16049</v>
      </c>
      <c r="B10893" s="482" t="s">
        <v>4089</v>
      </c>
      <c r="C10893" s="542" t="s">
        <v>9092</v>
      </c>
    </row>
    <row r="10894" spans="1:3" x14ac:dyDescent="0.25">
      <c r="A10894" s="541">
        <v>16050</v>
      </c>
      <c r="B10894" s="482" t="s">
        <v>8768</v>
      </c>
      <c r="C10894" s="542" t="s">
        <v>9092</v>
      </c>
    </row>
    <row r="10895" spans="1:3" x14ac:dyDescent="0.25">
      <c r="A10895" s="541">
        <v>16051</v>
      </c>
      <c r="B10895" s="482" t="s">
        <v>8769</v>
      </c>
      <c r="C10895" s="542" t="s">
        <v>9087</v>
      </c>
    </row>
    <row r="10896" spans="1:3" x14ac:dyDescent="0.25">
      <c r="A10896" s="541">
        <v>16052</v>
      </c>
      <c r="B10896" s="482" t="s">
        <v>8770</v>
      </c>
      <c r="C10896" s="542" t="s">
        <v>9087</v>
      </c>
    </row>
    <row r="10897" spans="1:3" x14ac:dyDescent="0.25">
      <c r="A10897" s="541">
        <v>16053</v>
      </c>
      <c r="B10897" s="482" t="s">
        <v>8771</v>
      </c>
      <c r="C10897" s="542" t="s">
        <v>9092</v>
      </c>
    </row>
    <row r="10898" spans="1:3" x14ac:dyDescent="0.25">
      <c r="A10898" s="541">
        <v>16054</v>
      </c>
      <c r="B10898" s="482" t="s">
        <v>7203</v>
      </c>
      <c r="C10898" s="542" t="s">
        <v>9092</v>
      </c>
    </row>
    <row r="10899" spans="1:3" x14ac:dyDescent="0.25">
      <c r="A10899" s="541">
        <v>16055</v>
      </c>
      <c r="B10899" s="482" t="s">
        <v>8772</v>
      </c>
      <c r="C10899" s="542" t="s">
        <v>9087</v>
      </c>
    </row>
    <row r="10900" spans="1:3" x14ac:dyDescent="0.25">
      <c r="A10900" s="541">
        <v>16056</v>
      </c>
      <c r="B10900" s="482" t="s">
        <v>8241</v>
      </c>
      <c r="C10900" s="542" t="s">
        <v>9091</v>
      </c>
    </row>
    <row r="10901" spans="1:3" x14ac:dyDescent="0.25">
      <c r="A10901" s="541">
        <v>16057</v>
      </c>
      <c r="B10901" s="482" t="s">
        <v>8773</v>
      </c>
      <c r="C10901" s="542" t="s">
        <v>9092</v>
      </c>
    </row>
    <row r="10902" spans="1:3" x14ac:dyDescent="0.25">
      <c r="A10902" s="541">
        <v>16058</v>
      </c>
      <c r="B10902" s="482" t="s">
        <v>8855</v>
      </c>
      <c r="C10902" s="542" t="s">
        <v>9090</v>
      </c>
    </row>
    <row r="10903" spans="1:3" x14ac:dyDescent="0.25">
      <c r="A10903" s="541">
        <v>16059</v>
      </c>
      <c r="B10903" s="482" t="s">
        <v>8748</v>
      </c>
      <c r="C10903" s="542" t="s">
        <v>9087</v>
      </c>
    </row>
    <row r="10904" spans="1:3" x14ac:dyDescent="0.25">
      <c r="A10904" s="541">
        <v>16060</v>
      </c>
      <c r="B10904" s="482" t="s">
        <v>9609</v>
      </c>
      <c r="C10904" s="542" t="s">
        <v>9091</v>
      </c>
    </row>
    <row r="10905" spans="1:3" x14ac:dyDescent="0.25">
      <c r="A10905" s="541">
        <v>16061</v>
      </c>
      <c r="B10905" s="482" t="s">
        <v>8774</v>
      </c>
      <c r="C10905" s="542" t="s">
        <v>9090</v>
      </c>
    </row>
    <row r="10906" spans="1:3" x14ac:dyDescent="0.25">
      <c r="A10906" s="541">
        <v>16062</v>
      </c>
      <c r="B10906" s="482" t="s">
        <v>3654</v>
      </c>
      <c r="C10906" s="542" t="s">
        <v>9091</v>
      </c>
    </row>
    <row r="10907" spans="1:3" x14ac:dyDescent="0.25">
      <c r="A10907" s="541">
        <v>16063</v>
      </c>
      <c r="B10907" s="482" t="s">
        <v>8775</v>
      </c>
      <c r="C10907" s="542" t="s">
        <v>9092</v>
      </c>
    </row>
    <row r="10908" spans="1:3" x14ac:dyDescent="0.25">
      <c r="A10908" s="541">
        <v>16064</v>
      </c>
      <c r="B10908" s="482" t="s">
        <v>8776</v>
      </c>
      <c r="C10908" s="542" t="s">
        <v>9092</v>
      </c>
    </row>
    <row r="10909" spans="1:3" x14ac:dyDescent="0.25">
      <c r="A10909" s="541">
        <v>16065</v>
      </c>
      <c r="B10909" s="482" t="s">
        <v>8777</v>
      </c>
      <c r="C10909" s="542" t="s">
        <v>9091</v>
      </c>
    </row>
    <row r="10910" spans="1:3" x14ac:dyDescent="0.25">
      <c r="A10910" s="541">
        <v>16066</v>
      </c>
      <c r="B10910" s="482" t="s">
        <v>8778</v>
      </c>
      <c r="C10910" s="542" t="s">
        <v>9087</v>
      </c>
    </row>
    <row r="10911" spans="1:3" x14ac:dyDescent="0.25">
      <c r="A10911" s="541">
        <v>16067</v>
      </c>
      <c r="B10911" s="482" t="s">
        <v>8779</v>
      </c>
      <c r="C10911" s="542" t="s">
        <v>9091</v>
      </c>
    </row>
    <row r="10912" spans="1:3" x14ac:dyDescent="0.25">
      <c r="A10912" s="541">
        <v>16068</v>
      </c>
      <c r="B10912" s="482" t="s">
        <v>8780</v>
      </c>
      <c r="C10912" s="542" t="s">
        <v>9920</v>
      </c>
    </row>
    <row r="10913" spans="1:3" x14ac:dyDescent="0.25">
      <c r="A10913" s="541">
        <v>16069</v>
      </c>
      <c r="B10913" s="482" t="s">
        <v>8781</v>
      </c>
      <c r="C10913" s="542" t="s">
        <v>9920</v>
      </c>
    </row>
    <row r="10914" spans="1:3" x14ac:dyDescent="0.25">
      <c r="A10914" s="541">
        <v>16070</v>
      </c>
      <c r="B10914" s="482" t="s">
        <v>8546</v>
      </c>
      <c r="C10914" s="542" t="s">
        <v>9091</v>
      </c>
    </row>
    <row r="10915" spans="1:3" x14ac:dyDescent="0.25">
      <c r="A10915" s="541">
        <v>16071</v>
      </c>
      <c r="B10915" s="482" t="s">
        <v>7831</v>
      </c>
      <c r="C10915" s="542" t="s">
        <v>9091</v>
      </c>
    </row>
    <row r="10916" spans="1:3" x14ac:dyDescent="0.25">
      <c r="A10916" s="541">
        <v>16072</v>
      </c>
      <c r="B10916" s="482" t="s">
        <v>2308</v>
      </c>
      <c r="C10916" s="542" t="s">
        <v>9111</v>
      </c>
    </row>
    <row r="10917" spans="1:3" x14ac:dyDescent="0.25">
      <c r="A10917" s="541">
        <v>16073</v>
      </c>
      <c r="B10917" s="482" t="s">
        <v>5487</v>
      </c>
      <c r="C10917" s="542" t="s">
        <v>9111</v>
      </c>
    </row>
    <row r="10918" spans="1:3" x14ac:dyDescent="0.25">
      <c r="A10918" s="541">
        <v>16074</v>
      </c>
      <c r="B10918" s="482" t="s">
        <v>8782</v>
      </c>
      <c r="C10918" s="542" t="s">
        <v>9091</v>
      </c>
    </row>
    <row r="10919" spans="1:3" x14ac:dyDescent="0.25">
      <c r="A10919" s="541">
        <v>16075</v>
      </c>
      <c r="B10919" s="482" t="s">
        <v>5511</v>
      </c>
      <c r="C10919" s="542" t="s">
        <v>9091</v>
      </c>
    </row>
    <row r="10920" spans="1:3" x14ac:dyDescent="0.25">
      <c r="A10920" s="541">
        <v>16076</v>
      </c>
      <c r="B10920" s="482" t="s">
        <v>8783</v>
      </c>
      <c r="C10920" s="542" t="s">
        <v>9091</v>
      </c>
    </row>
    <row r="10921" spans="1:3" x14ac:dyDescent="0.25">
      <c r="A10921" s="541">
        <v>16077</v>
      </c>
      <c r="B10921" s="482" t="s">
        <v>8784</v>
      </c>
      <c r="C10921" s="542" t="s">
        <v>9091</v>
      </c>
    </row>
    <row r="10922" spans="1:3" x14ac:dyDescent="0.25">
      <c r="A10922" s="541">
        <v>16078</v>
      </c>
      <c r="B10922" s="482" t="s">
        <v>8785</v>
      </c>
      <c r="C10922" s="542" t="s">
        <v>9091</v>
      </c>
    </row>
    <row r="10923" spans="1:3" x14ac:dyDescent="0.25">
      <c r="A10923" s="541">
        <v>16079</v>
      </c>
      <c r="B10923" s="482" t="s">
        <v>8786</v>
      </c>
      <c r="C10923" s="542" t="s">
        <v>9091</v>
      </c>
    </row>
    <row r="10924" spans="1:3" x14ac:dyDescent="0.25">
      <c r="A10924" s="541">
        <v>16080</v>
      </c>
      <c r="B10924" s="482" t="s">
        <v>117</v>
      </c>
      <c r="C10924" s="542" t="s">
        <v>9081</v>
      </c>
    </row>
    <row r="10925" spans="1:3" x14ac:dyDescent="0.25">
      <c r="A10925" s="541">
        <v>16081</v>
      </c>
      <c r="B10925" s="482" t="s">
        <v>2371</v>
      </c>
      <c r="C10925" s="542" t="s">
        <v>9090</v>
      </c>
    </row>
    <row r="10926" spans="1:3" x14ac:dyDescent="0.25">
      <c r="A10926" s="541">
        <v>16082</v>
      </c>
      <c r="B10926" s="482" t="s">
        <v>8787</v>
      </c>
      <c r="C10926" s="542" t="s">
        <v>9087</v>
      </c>
    </row>
    <row r="10927" spans="1:3" x14ac:dyDescent="0.25">
      <c r="A10927" s="541">
        <v>16083</v>
      </c>
      <c r="B10927" s="482" t="s">
        <v>8577</v>
      </c>
      <c r="C10927" s="542" t="s">
        <v>9091</v>
      </c>
    </row>
    <row r="10928" spans="1:3" x14ac:dyDescent="0.25">
      <c r="A10928" s="541">
        <v>16084</v>
      </c>
      <c r="B10928" s="482" t="s">
        <v>4782</v>
      </c>
      <c r="C10928" s="542" t="s">
        <v>9920</v>
      </c>
    </row>
    <row r="10929" spans="1:3" x14ac:dyDescent="0.25">
      <c r="A10929" s="541">
        <v>16085</v>
      </c>
      <c r="B10929" s="482" t="s">
        <v>8788</v>
      </c>
      <c r="C10929" s="542" t="s">
        <v>9081</v>
      </c>
    </row>
    <row r="10930" spans="1:3" x14ac:dyDescent="0.25">
      <c r="A10930" s="541">
        <v>16086</v>
      </c>
      <c r="B10930" s="482" t="s">
        <v>8789</v>
      </c>
      <c r="C10930" s="542" t="s">
        <v>9087</v>
      </c>
    </row>
    <row r="10931" spans="1:3" x14ac:dyDescent="0.25">
      <c r="A10931" s="541">
        <v>16087</v>
      </c>
      <c r="B10931" s="482" t="s">
        <v>11601</v>
      </c>
      <c r="C10931" s="542" t="s">
        <v>9920</v>
      </c>
    </row>
    <row r="10932" spans="1:3" x14ac:dyDescent="0.25">
      <c r="A10932" s="541">
        <v>16088</v>
      </c>
      <c r="B10932" s="482" t="s">
        <v>8790</v>
      </c>
      <c r="C10932" s="542" t="s">
        <v>9081</v>
      </c>
    </row>
    <row r="10933" spans="1:3" x14ac:dyDescent="0.25">
      <c r="A10933" s="541">
        <v>16089</v>
      </c>
      <c r="B10933" s="482" t="s">
        <v>8791</v>
      </c>
      <c r="C10933" s="542" t="s">
        <v>9091</v>
      </c>
    </row>
    <row r="10934" spans="1:3" x14ac:dyDescent="0.25">
      <c r="A10934" s="541">
        <v>16090</v>
      </c>
      <c r="B10934" s="482" t="s">
        <v>9421</v>
      </c>
      <c r="C10934" s="542" t="s">
        <v>9091</v>
      </c>
    </row>
    <row r="10935" spans="1:3" x14ac:dyDescent="0.25">
      <c r="A10935" s="541">
        <v>16091</v>
      </c>
      <c r="B10935" s="482" t="s">
        <v>8779</v>
      </c>
      <c r="C10935" s="542" t="s">
        <v>9091</v>
      </c>
    </row>
    <row r="10936" spans="1:3" x14ac:dyDescent="0.25">
      <c r="A10936" s="541">
        <v>16092</v>
      </c>
      <c r="B10936" s="482" t="s">
        <v>11602</v>
      </c>
      <c r="C10936" s="542" t="s">
        <v>9920</v>
      </c>
    </row>
    <row r="10937" spans="1:3" x14ac:dyDescent="0.25">
      <c r="A10937" s="541">
        <v>16093</v>
      </c>
      <c r="B10937" s="482" t="s">
        <v>8792</v>
      </c>
      <c r="C10937" s="542" t="s">
        <v>9091</v>
      </c>
    </row>
    <row r="10938" spans="1:3" x14ac:dyDescent="0.25">
      <c r="A10938" s="541">
        <v>16094</v>
      </c>
      <c r="B10938" s="482" t="s">
        <v>8793</v>
      </c>
      <c r="C10938" s="542" t="s">
        <v>9091</v>
      </c>
    </row>
    <row r="10939" spans="1:3" x14ac:dyDescent="0.25">
      <c r="A10939" s="541">
        <v>16095</v>
      </c>
      <c r="B10939" s="482" t="s">
        <v>8794</v>
      </c>
      <c r="C10939" s="542" t="s">
        <v>9092</v>
      </c>
    </row>
    <row r="10940" spans="1:3" x14ac:dyDescent="0.25">
      <c r="A10940" s="541">
        <v>16096</v>
      </c>
      <c r="B10940" s="482" t="s">
        <v>3222</v>
      </c>
      <c r="C10940" s="542" t="s">
        <v>9087</v>
      </c>
    </row>
    <row r="10941" spans="1:3" x14ac:dyDescent="0.25">
      <c r="A10941" s="541">
        <v>16097</v>
      </c>
      <c r="B10941" s="482" t="s">
        <v>7448</v>
      </c>
      <c r="C10941" s="542" t="s">
        <v>9091</v>
      </c>
    </row>
    <row r="10942" spans="1:3" x14ac:dyDescent="0.25">
      <c r="A10942" s="541">
        <v>16098</v>
      </c>
      <c r="B10942" s="482" t="s">
        <v>4002</v>
      </c>
      <c r="C10942" s="542" t="s">
        <v>9091</v>
      </c>
    </row>
    <row r="10943" spans="1:3" x14ac:dyDescent="0.25">
      <c r="A10943" s="541">
        <v>16099</v>
      </c>
      <c r="B10943" s="482" t="s">
        <v>7339</v>
      </c>
      <c r="C10943" s="542" t="s">
        <v>9092</v>
      </c>
    </row>
    <row r="10944" spans="1:3" x14ac:dyDescent="0.25">
      <c r="A10944" s="541">
        <v>16100</v>
      </c>
      <c r="B10944" s="482" t="s">
        <v>8795</v>
      </c>
      <c r="C10944" s="542" t="s">
        <v>9091</v>
      </c>
    </row>
    <row r="10945" spans="1:3" x14ac:dyDescent="0.25">
      <c r="A10945" s="541">
        <v>16101</v>
      </c>
      <c r="B10945" s="482" t="s">
        <v>8796</v>
      </c>
      <c r="C10945" s="542" t="s">
        <v>9087</v>
      </c>
    </row>
    <row r="10946" spans="1:3" x14ac:dyDescent="0.25">
      <c r="A10946" s="541">
        <v>16102</v>
      </c>
      <c r="B10946" s="482" t="s">
        <v>8797</v>
      </c>
      <c r="C10946" s="542" t="s">
        <v>9087</v>
      </c>
    </row>
    <row r="10947" spans="1:3" x14ac:dyDescent="0.25">
      <c r="A10947" s="541">
        <v>16103</v>
      </c>
      <c r="B10947" s="482" t="s">
        <v>3654</v>
      </c>
      <c r="C10947" s="542" t="s">
        <v>9091</v>
      </c>
    </row>
    <row r="10948" spans="1:3" x14ac:dyDescent="0.25">
      <c r="A10948" s="541">
        <v>16104</v>
      </c>
      <c r="B10948" s="482" t="s">
        <v>8798</v>
      </c>
      <c r="C10948" s="542" t="s">
        <v>9087</v>
      </c>
    </row>
    <row r="10949" spans="1:3" x14ac:dyDescent="0.25">
      <c r="A10949" s="541">
        <v>16105</v>
      </c>
      <c r="B10949" s="482" t="s">
        <v>11603</v>
      </c>
      <c r="C10949" s="542" t="s">
        <v>9087</v>
      </c>
    </row>
    <row r="10950" spans="1:3" x14ac:dyDescent="0.25">
      <c r="A10950" s="541">
        <v>16106</v>
      </c>
      <c r="B10950" s="482" t="s">
        <v>8799</v>
      </c>
      <c r="C10950" s="542" t="s">
        <v>9087</v>
      </c>
    </row>
    <row r="10951" spans="1:3" x14ac:dyDescent="0.25">
      <c r="A10951" s="541">
        <v>16107</v>
      </c>
      <c r="B10951" s="482" t="s">
        <v>8800</v>
      </c>
      <c r="C10951" s="542" t="s">
        <v>9087</v>
      </c>
    </row>
    <row r="10952" spans="1:3" x14ac:dyDescent="0.25">
      <c r="A10952" s="541">
        <v>16108</v>
      </c>
      <c r="B10952" s="482" t="s">
        <v>8801</v>
      </c>
      <c r="C10952" s="542" t="s">
        <v>9092</v>
      </c>
    </row>
    <row r="10953" spans="1:3" x14ac:dyDescent="0.25">
      <c r="A10953" s="541">
        <v>16109</v>
      </c>
      <c r="B10953" s="482" t="s">
        <v>11604</v>
      </c>
      <c r="C10953" s="542" t="s">
        <v>9920</v>
      </c>
    </row>
    <row r="10954" spans="1:3" x14ac:dyDescent="0.25">
      <c r="A10954" s="541">
        <v>16110</v>
      </c>
      <c r="B10954" s="482" t="s">
        <v>8802</v>
      </c>
      <c r="C10954" s="542" t="s">
        <v>9081</v>
      </c>
    </row>
    <row r="10955" spans="1:3" x14ac:dyDescent="0.25">
      <c r="A10955" s="541">
        <v>16111</v>
      </c>
      <c r="B10955" s="482" t="s">
        <v>3463</v>
      </c>
      <c r="C10955" s="542" t="s">
        <v>9081</v>
      </c>
    </row>
    <row r="10956" spans="1:3" x14ac:dyDescent="0.25">
      <c r="A10956" s="541">
        <v>16112</v>
      </c>
      <c r="B10956" s="482" t="s">
        <v>11605</v>
      </c>
      <c r="C10956" s="542" t="s">
        <v>9920</v>
      </c>
    </row>
    <row r="10957" spans="1:3" x14ac:dyDescent="0.25">
      <c r="A10957" s="541">
        <v>16113</v>
      </c>
      <c r="B10957" s="482" t="s">
        <v>8803</v>
      </c>
      <c r="C10957" s="542" t="s">
        <v>9087</v>
      </c>
    </row>
    <row r="10958" spans="1:3" x14ac:dyDescent="0.25">
      <c r="A10958" s="541">
        <v>16114</v>
      </c>
      <c r="B10958" s="482" t="s">
        <v>11606</v>
      </c>
      <c r="C10958" s="542" t="s">
        <v>9920</v>
      </c>
    </row>
    <row r="10959" spans="1:3" x14ac:dyDescent="0.25">
      <c r="A10959" s="541">
        <v>16115</v>
      </c>
      <c r="B10959" s="482" t="s">
        <v>8804</v>
      </c>
      <c r="C10959" s="542" t="s">
        <v>9087</v>
      </c>
    </row>
    <row r="10960" spans="1:3" x14ac:dyDescent="0.25">
      <c r="A10960" s="541">
        <v>16116</v>
      </c>
      <c r="B10960" s="482" t="s">
        <v>8805</v>
      </c>
      <c r="C10960" s="542" t="s">
        <v>9087</v>
      </c>
    </row>
    <row r="10961" spans="1:3" x14ac:dyDescent="0.25">
      <c r="A10961" s="541">
        <v>16117</v>
      </c>
      <c r="B10961" s="482" t="s">
        <v>8806</v>
      </c>
      <c r="C10961" s="542" t="s">
        <v>9092</v>
      </c>
    </row>
    <row r="10962" spans="1:3" x14ac:dyDescent="0.25">
      <c r="A10962" s="541">
        <v>16118</v>
      </c>
      <c r="B10962" s="482" t="s">
        <v>11607</v>
      </c>
      <c r="C10962" s="542" t="s">
        <v>9920</v>
      </c>
    </row>
    <row r="10963" spans="1:3" x14ac:dyDescent="0.25">
      <c r="A10963" s="541">
        <v>16119</v>
      </c>
      <c r="B10963" s="482" t="s">
        <v>11608</v>
      </c>
      <c r="C10963" s="542" t="s">
        <v>9920</v>
      </c>
    </row>
    <row r="10964" spans="1:3" x14ac:dyDescent="0.25">
      <c r="A10964" s="541">
        <v>16120</v>
      </c>
      <c r="B10964" s="482" t="s">
        <v>3973</v>
      </c>
      <c r="C10964" s="542" t="s">
        <v>9920</v>
      </c>
    </row>
    <row r="10965" spans="1:3" x14ac:dyDescent="0.25">
      <c r="A10965" s="541">
        <v>16121</v>
      </c>
      <c r="B10965" s="482" t="s">
        <v>11609</v>
      </c>
      <c r="C10965" s="542" t="s">
        <v>9920</v>
      </c>
    </row>
    <row r="10966" spans="1:3" x14ac:dyDescent="0.25">
      <c r="A10966" s="541">
        <v>16122</v>
      </c>
      <c r="B10966" s="482" t="s">
        <v>11610</v>
      </c>
      <c r="C10966" s="542" t="s">
        <v>9087</v>
      </c>
    </row>
    <row r="10967" spans="1:3" x14ac:dyDescent="0.25">
      <c r="A10967" s="541">
        <v>16123</v>
      </c>
      <c r="B10967" s="482" t="s">
        <v>8807</v>
      </c>
      <c r="C10967" s="542" t="s">
        <v>9091</v>
      </c>
    </row>
    <row r="10968" spans="1:3" x14ac:dyDescent="0.25">
      <c r="A10968" s="541">
        <v>16124</v>
      </c>
      <c r="B10968" s="482" t="s">
        <v>8808</v>
      </c>
      <c r="C10968" s="542" t="s">
        <v>9091</v>
      </c>
    </row>
    <row r="10969" spans="1:3" x14ac:dyDescent="0.25">
      <c r="A10969" s="541">
        <v>16125</v>
      </c>
      <c r="B10969" s="482" t="s">
        <v>8809</v>
      </c>
      <c r="C10969" s="542" t="s">
        <v>9092</v>
      </c>
    </row>
    <row r="10970" spans="1:3" x14ac:dyDescent="0.25">
      <c r="A10970" s="541">
        <v>16126</v>
      </c>
      <c r="B10970" s="482" t="s">
        <v>8810</v>
      </c>
      <c r="C10970" s="542" t="s">
        <v>9091</v>
      </c>
    </row>
    <row r="10971" spans="1:3" x14ac:dyDescent="0.25">
      <c r="A10971" s="541">
        <v>16127</v>
      </c>
      <c r="B10971" s="482" t="s">
        <v>6193</v>
      </c>
      <c r="C10971" s="542" t="s">
        <v>9920</v>
      </c>
    </row>
    <row r="10972" spans="1:3" x14ac:dyDescent="0.25">
      <c r="A10972" s="541">
        <v>16128</v>
      </c>
      <c r="B10972" s="482" t="s">
        <v>8811</v>
      </c>
      <c r="C10972" s="542" t="s">
        <v>9092</v>
      </c>
    </row>
    <row r="10973" spans="1:3" x14ac:dyDescent="0.25">
      <c r="A10973" s="541">
        <v>16129</v>
      </c>
      <c r="B10973" s="482" t="s">
        <v>3411</v>
      </c>
      <c r="C10973" s="542" t="s">
        <v>9090</v>
      </c>
    </row>
    <row r="10974" spans="1:3" x14ac:dyDescent="0.25">
      <c r="A10974" s="541">
        <v>16130</v>
      </c>
      <c r="B10974" s="482" t="s">
        <v>3367</v>
      </c>
      <c r="C10974" s="542" t="s">
        <v>9091</v>
      </c>
    </row>
    <row r="10975" spans="1:3" x14ac:dyDescent="0.25">
      <c r="A10975" s="541">
        <v>16131</v>
      </c>
      <c r="B10975" s="482" t="s">
        <v>8812</v>
      </c>
      <c r="C10975" s="542" t="s">
        <v>9092</v>
      </c>
    </row>
    <row r="10976" spans="1:3" x14ac:dyDescent="0.25">
      <c r="A10976" s="541">
        <v>16132</v>
      </c>
      <c r="B10976" s="482" t="s">
        <v>11611</v>
      </c>
      <c r="C10976" s="542" t="s">
        <v>9920</v>
      </c>
    </row>
    <row r="10977" spans="1:3" x14ac:dyDescent="0.25">
      <c r="A10977" s="541">
        <v>16133</v>
      </c>
      <c r="B10977" s="482" t="s">
        <v>9610</v>
      </c>
      <c r="C10977" s="542" t="s">
        <v>9090</v>
      </c>
    </row>
    <row r="10978" spans="1:3" x14ac:dyDescent="0.25">
      <c r="A10978" s="541">
        <v>16134</v>
      </c>
      <c r="B10978" s="482" t="s">
        <v>5511</v>
      </c>
      <c r="C10978" s="542" t="s">
        <v>9091</v>
      </c>
    </row>
    <row r="10979" spans="1:3" x14ac:dyDescent="0.25">
      <c r="A10979" s="541">
        <v>16135</v>
      </c>
      <c r="B10979" s="482" t="s">
        <v>5875</v>
      </c>
      <c r="C10979" s="542" t="s">
        <v>9087</v>
      </c>
    </row>
    <row r="10980" spans="1:3" x14ac:dyDescent="0.25">
      <c r="A10980" s="541">
        <v>16136</v>
      </c>
      <c r="B10980" s="482" t="s">
        <v>11612</v>
      </c>
      <c r="C10980" s="542" t="s">
        <v>9920</v>
      </c>
    </row>
    <row r="10981" spans="1:3" x14ac:dyDescent="0.25">
      <c r="A10981" s="541">
        <v>16137</v>
      </c>
      <c r="B10981" s="482" t="s">
        <v>8813</v>
      </c>
      <c r="C10981" s="542" t="s">
        <v>9091</v>
      </c>
    </row>
    <row r="10982" spans="1:3" x14ac:dyDescent="0.25">
      <c r="A10982" s="541">
        <v>16138</v>
      </c>
      <c r="B10982" s="482" t="s">
        <v>8814</v>
      </c>
      <c r="C10982" s="542" t="s">
        <v>9091</v>
      </c>
    </row>
    <row r="10983" spans="1:3" x14ac:dyDescent="0.25">
      <c r="A10983" s="541">
        <v>16139</v>
      </c>
      <c r="B10983" s="482" t="s">
        <v>6649</v>
      </c>
      <c r="C10983" s="542" t="s">
        <v>9091</v>
      </c>
    </row>
    <row r="10984" spans="1:3" x14ac:dyDescent="0.25">
      <c r="A10984" s="541">
        <v>16140</v>
      </c>
      <c r="B10984" s="482" t="s">
        <v>8815</v>
      </c>
      <c r="C10984" s="542" t="s">
        <v>9091</v>
      </c>
    </row>
    <row r="10985" spans="1:3" x14ac:dyDescent="0.25">
      <c r="A10985" s="541">
        <v>16141</v>
      </c>
      <c r="B10985" s="482" t="s">
        <v>7090</v>
      </c>
      <c r="C10985" s="542" t="s">
        <v>9920</v>
      </c>
    </row>
    <row r="10986" spans="1:3" x14ac:dyDescent="0.25">
      <c r="A10986" s="541">
        <v>16142</v>
      </c>
      <c r="B10986" s="482" t="s">
        <v>8816</v>
      </c>
      <c r="C10986" s="542" t="s">
        <v>9081</v>
      </c>
    </row>
    <row r="10987" spans="1:3" x14ac:dyDescent="0.25">
      <c r="A10987" s="541">
        <v>16143</v>
      </c>
      <c r="B10987" s="482" t="s">
        <v>8817</v>
      </c>
      <c r="C10987" s="542" t="s">
        <v>9084</v>
      </c>
    </row>
    <row r="10988" spans="1:3" x14ac:dyDescent="0.25">
      <c r="A10988" s="541">
        <v>16144</v>
      </c>
      <c r="B10988" s="482" t="s">
        <v>8173</v>
      </c>
      <c r="C10988" s="542" t="s">
        <v>9092</v>
      </c>
    </row>
    <row r="10989" spans="1:3" x14ac:dyDescent="0.25">
      <c r="A10989" s="541">
        <v>16145</v>
      </c>
      <c r="B10989" s="482" t="s">
        <v>8818</v>
      </c>
      <c r="C10989" s="542" t="s">
        <v>9092</v>
      </c>
    </row>
    <row r="10990" spans="1:3" x14ac:dyDescent="0.25">
      <c r="A10990" s="541">
        <v>16146</v>
      </c>
      <c r="B10990" s="482" t="s">
        <v>8819</v>
      </c>
      <c r="C10990" s="542" t="s">
        <v>9092</v>
      </c>
    </row>
    <row r="10991" spans="1:3" x14ac:dyDescent="0.25">
      <c r="A10991" s="541">
        <v>16147</v>
      </c>
      <c r="B10991" s="482" t="s">
        <v>8481</v>
      </c>
      <c r="C10991" s="542" t="s">
        <v>9092</v>
      </c>
    </row>
    <row r="10992" spans="1:3" x14ac:dyDescent="0.25">
      <c r="A10992" s="541">
        <v>16148</v>
      </c>
      <c r="B10992" s="482" t="s">
        <v>8820</v>
      </c>
      <c r="C10992" s="542" t="s">
        <v>9081</v>
      </c>
    </row>
    <row r="10993" spans="1:3" x14ac:dyDescent="0.25">
      <c r="A10993" s="541">
        <v>16149</v>
      </c>
      <c r="B10993" s="482" t="s">
        <v>8821</v>
      </c>
      <c r="C10993" s="542" t="s">
        <v>9087</v>
      </c>
    </row>
    <row r="10994" spans="1:3" x14ac:dyDescent="0.25">
      <c r="A10994" s="541">
        <v>16150</v>
      </c>
      <c r="B10994" s="482" t="s">
        <v>8822</v>
      </c>
      <c r="C10994" s="542" t="s">
        <v>9087</v>
      </c>
    </row>
    <row r="10995" spans="1:3" x14ac:dyDescent="0.25">
      <c r="A10995" s="541">
        <v>16151</v>
      </c>
      <c r="B10995" s="482" t="s">
        <v>11613</v>
      </c>
      <c r="C10995" s="542" t="s">
        <v>9091</v>
      </c>
    </row>
    <row r="10996" spans="1:3" x14ac:dyDescent="0.25">
      <c r="A10996" s="541">
        <v>16152</v>
      </c>
      <c r="B10996" s="482" t="s">
        <v>8824</v>
      </c>
      <c r="C10996" s="542" t="s">
        <v>9091</v>
      </c>
    </row>
    <row r="10997" spans="1:3" x14ac:dyDescent="0.25">
      <c r="A10997" s="541">
        <v>16153</v>
      </c>
      <c r="B10997" s="482" t="s">
        <v>8781</v>
      </c>
      <c r="C10997" s="542" t="s">
        <v>9090</v>
      </c>
    </row>
    <row r="10998" spans="1:3" x14ac:dyDescent="0.25">
      <c r="A10998" s="541">
        <v>16154</v>
      </c>
      <c r="B10998" s="482" t="s">
        <v>8825</v>
      </c>
      <c r="C10998" s="542" t="s">
        <v>9092</v>
      </c>
    </row>
    <row r="10999" spans="1:3" x14ac:dyDescent="0.25">
      <c r="A10999" s="541">
        <v>16155</v>
      </c>
      <c r="B10999" s="482" t="s">
        <v>11614</v>
      </c>
      <c r="C10999" s="542" t="s">
        <v>9920</v>
      </c>
    </row>
    <row r="11000" spans="1:3" x14ac:dyDescent="0.25">
      <c r="A11000" s="541">
        <v>16156</v>
      </c>
      <c r="B11000" s="482" t="s">
        <v>3411</v>
      </c>
      <c r="C11000" s="542" t="s">
        <v>9090</v>
      </c>
    </row>
    <row r="11001" spans="1:3" x14ac:dyDescent="0.25">
      <c r="A11001" s="541">
        <v>16157</v>
      </c>
      <c r="B11001" s="482" t="s">
        <v>8826</v>
      </c>
      <c r="C11001" s="542" t="s">
        <v>9091</v>
      </c>
    </row>
    <row r="11002" spans="1:3" x14ac:dyDescent="0.25">
      <c r="A11002" s="541">
        <v>16158</v>
      </c>
      <c r="B11002" s="482" t="s">
        <v>9611</v>
      </c>
      <c r="C11002" s="542" t="s">
        <v>9092</v>
      </c>
    </row>
    <row r="11003" spans="1:3" x14ac:dyDescent="0.25">
      <c r="A11003" s="541">
        <v>16159</v>
      </c>
      <c r="B11003" s="482" t="s">
        <v>8827</v>
      </c>
      <c r="C11003" s="542" t="s">
        <v>9091</v>
      </c>
    </row>
    <row r="11004" spans="1:3" x14ac:dyDescent="0.25">
      <c r="A11004" s="541">
        <v>16160</v>
      </c>
      <c r="B11004" s="482" t="s">
        <v>3654</v>
      </c>
      <c r="C11004" s="542" t="s">
        <v>9091</v>
      </c>
    </row>
    <row r="11005" spans="1:3" x14ac:dyDescent="0.25">
      <c r="A11005" s="541">
        <v>16161</v>
      </c>
      <c r="B11005" s="482" t="s">
        <v>8828</v>
      </c>
      <c r="C11005" s="542" t="s">
        <v>9087</v>
      </c>
    </row>
    <row r="11006" spans="1:3" x14ac:dyDescent="0.25">
      <c r="A11006" s="541">
        <v>16162</v>
      </c>
      <c r="B11006" s="482" t="s">
        <v>8471</v>
      </c>
      <c r="C11006" s="542" t="s">
        <v>9110</v>
      </c>
    </row>
    <row r="11007" spans="1:3" x14ac:dyDescent="0.25">
      <c r="A11007" s="541">
        <v>16163</v>
      </c>
      <c r="B11007" s="482" t="s">
        <v>11615</v>
      </c>
      <c r="C11007" s="542" t="s">
        <v>9920</v>
      </c>
    </row>
    <row r="11008" spans="1:3" x14ac:dyDescent="0.25">
      <c r="A11008" s="541">
        <v>16164</v>
      </c>
      <c r="B11008" s="482" t="s">
        <v>7370</v>
      </c>
      <c r="C11008" s="542" t="s">
        <v>9081</v>
      </c>
    </row>
    <row r="11009" spans="1:3" x14ac:dyDescent="0.25">
      <c r="A11009" s="541">
        <v>16165</v>
      </c>
      <c r="B11009" s="482" t="s">
        <v>8829</v>
      </c>
      <c r="C11009" s="542" t="s">
        <v>9081</v>
      </c>
    </row>
    <row r="11010" spans="1:3" x14ac:dyDescent="0.25">
      <c r="A11010" s="541">
        <v>16166</v>
      </c>
      <c r="B11010" s="482" t="s">
        <v>7511</v>
      </c>
      <c r="C11010" s="542" t="s">
        <v>9920</v>
      </c>
    </row>
    <row r="11011" spans="1:3" x14ac:dyDescent="0.25">
      <c r="A11011" s="541">
        <v>16167</v>
      </c>
      <c r="B11011" s="482" t="s">
        <v>5542</v>
      </c>
      <c r="C11011" s="542" t="s">
        <v>9092</v>
      </c>
    </row>
    <row r="11012" spans="1:3" x14ac:dyDescent="0.25">
      <c r="A11012" s="541">
        <v>16168</v>
      </c>
      <c r="B11012" s="482" t="s">
        <v>8830</v>
      </c>
      <c r="C11012" s="542" t="s">
        <v>9090</v>
      </c>
    </row>
    <row r="11013" spans="1:3" x14ac:dyDescent="0.25">
      <c r="A11013" s="541">
        <v>16169</v>
      </c>
      <c r="B11013" s="482" t="s">
        <v>11616</v>
      </c>
      <c r="C11013" s="542" t="s">
        <v>9920</v>
      </c>
    </row>
    <row r="11014" spans="1:3" x14ac:dyDescent="0.25">
      <c r="A11014" s="541">
        <v>16170</v>
      </c>
      <c r="B11014" s="482" t="s">
        <v>4458</v>
      </c>
      <c r="C11014" s="542" t="s">
        <v>9090</v>
      </c>
    </row>
    <row r="11015" spans="1:3" x14ac:dyDescent="0.25">
      <c r="A11015" s="541">
        <v>16171</v>
      </c>
      <c r="B11015" s="482" t="s">
        <v>11575</v>
      </c>
      <c r="C11015" s="542" t="s">
        <v>9920</v>
      </c>
    </row>
    <row r="11016" spans="1:3" x14ac:dyDescent="0.25">
      <c r="A11016" s="541">
        <v>16172</v>
      </c>
      <c r="B11016" s="482" t="s">
        <v>8831</v>
      </c>
      <c r="C11016" s="542" t="s">
        <v>9092</v>
      </c>
    </row>
    <row r="11017" spans="1:3" x14ac:dyDescent="0.25">
      <c r="A11017" s="541">
        <v>16173</v>
      </c>
      <c r="B11017" s="482" t="s">
        <v>8830</v>
      </c>
      <c r="C11017" s="542" t="s">
        <v>9090</v>
      </c>
    </row>
    <row r="11018" spans="1:3" x14ac:dyDescent="0.25">
      <c r="A11018" s="541">
        <v>16174</v>
      </c>
      <c r="B11018" s="482" t="s">
        <v>8832</v>
      </c>
      <c r="C11018" s="542" t="s">
        <v>9087</v>
      </c>
    </row>
    <row r="11019" spans="1:3" x14ac:dyDescent="0.25">
      <c r="A11019" s="541">
        <v>16175</v>
      </c>
      <c r="B11019" s="482" t="s">
        <v>8833</v>
      </c>
      <c r="C11019" s="542" t="s">
        <v>9091</v>
      </c>
    </row>
    <row r="11020" spans="1:3" x14ac:dyDescent="0.25">
      <c r="A11020" s="541">
        <v>16176</v>
      </c>
      <c r="B11020" s="482" t="s">
        <v>8834</v>
      </c>
      <c r="C11020" s="542" t="s">
        <v>9090</v>
      </c>
    </row>
    <row r="11021" spans="1:3" x14ac:dyDescent="0.25">
      <c r="A11021" s="541">
        <v>16177</v>
      </c>
      <c r="B11021" s="482" t="s">
        <v>8835</v>
      </c>
      <c r="C11021" s="542" t="s">
        <v>9090</v>
      </c>
    </row>
    <row r="11022" spans="1:3" x14ac:dyDescent="0.25">
      <c r="A11022" s="541">
        <v>16178</v>
      </c>
      <c r="B11022" s="482" t="s">
        <v>8835</v>
      </c>
      <c r="C11022" s="542" t="s">
        <v>9090</v>
      </c>
    </row>
    <row r="11023" spans="1:3" x14ac:dyDescent="0.25">
      <c r="A11023" s="541">
        <v>16179</v>
      </c>
      <c r="B11023" s="482" t="s">
        <v>8836</v>
      </c>
      <c r="C11023" s="542" t="s">
        <v>9090</v>
      </c>
    </row>
    <row r="11024" spans="1:3" x14ac:dyDescent="0.25">
      <c r="A11024" s="541">
        <v>16180</v>
      </c>
      <c r="B11024" s="482" t="s">
        <v>11617</v>
      </c>
      <c r="C11024" s="542" t="s">
        <v>9920</v>
      </c>
    </row>
    <row r="11025" spans="1:3" x14ac:dyDescent="0.25">
      <c r="A11025" s="541">
        <v>16181</v>
      </c>
      <c r="B11025" s="482" t="s">
        <v>11618</v>
      </c>
      <c r="C11025" s="542" t="s">
        <v>9920</v>
      </c>
    </row>
    <row r="11026" spans="1:3" x14ac:dyDescent="0.25">
      <c r="A11026" s="541">
        <v>16182</v>
      </c>
      <c r="B11026" s="482" t="s">
        <v>7320</v>
      </c>
      <c r="C11026" s="542" t="s">
        <v>9090</v>
      </c>
    </row>
    <row r="11027" spans="1:3" x14ac:dyDescent="0.25">
      <c r="A11027" s="541">
        <v>16183</v>
      </c>
      <c r="B11027" s="482" t="s">
        <v>6123</v>
      </c>
      <c r="C11027" s="542" t="s">
        <v>9920</v>
      </c>
    </row>
    <row r="11028" spans="1:3" x14ac:dyDescent="0.25">
      <c r="A11028" s="541">
        <v>16184</v>
      </c>
      <c r="B11028" s="482" t="s">
        <v>8837</v>
      </c>
      <c r="C11028" s="542" t="s">
        <v>9090</v>
      </c>
    </row>
    <row r="11029" spans="1:3" x14ac:dyDescent="0.25">
      <c r="A11029" s="541">
        <v>16185</v>
      </c>
      <c r="B11029" s="482" t="s">
        <v>8756</v>
      </c>
      <c r="C11029" s="542" t="s">
        <v>9090</v>
      </c>
    </row>
    <row r="11030" spans="1:3" x14ac:dyDescent="0.25">
      <c r="A11030" s="541">
        <v>16186</v>
      </c>
      <c r="B11030" s="482" t="s">
        <v>8838</v>
      </c>
      <c r="C11030" s="542" t="s">
        <v>9081</v>
      </c>
    </row>
    <row r="11031" spans="1:3" x14ac:dyDescent="0.25">
      <c r="A11031" s="541">
        <v>16187</v>
      </c>
      <c r="B11031" s="482" t="s">
        <v>8773</v>
      </c>
      <c r="C11031" s="542" t="s">
        <v>9092</v>
      </c>
    </row>
    <row r="11032" spans="1:3" x14ac:dyDescent="0.25">
      <c r="A11032" s="541">
        <v>16188</v>
      </c>
      <c r="B11032" s="482" t="s">
        <v>8839</v>
      </c>
      <c r="C11032" s="542" t="s">
        <v>9084</v>
      </c>
    </row>
    <row r="11033" spans="1:3" x14ac:dyDescent="0.25">
      <c r="A11033" s="541">
        <v>16189</v>
      </c>
      <c r="B11033" s="482" t="s">
        <v>11619</v>
      </c>
      <c r="C11033" s="542" t="s">
        <v>9920</v>
      </c>
    </row>
    <row r="11034" spans="1:3" x14ac:dyDescent="0.25">
      <c r="A11034" s="541">
        <v>16190</v>
      </c>
      <c r="B11034" s="482" t="s">
        <v>6386</v>
      </c>
      <c r="C11034" s="542" t="s">
        <v>9920</v>
      </c>
    </row>
    <row r="11035" spans="1:3" x14ac:dyDescent="0.25">
      <c r="A11035" s="541">
        <v>16191</v>
      </c>
      <c r="B11035" s="482" t="s">
        <v>3496</v>
      </c>
      <c r="C11035" s="542" t="s">
        <v>9920</v>
      </c>
    </row>
    <row r="11036" spans="1:3" x14ac:dyDescent="0.25">
      <c r="A11036" s="541">
        <v>16192</v>
      </c>
      <c r="B11036" s="482" t="s">
        <v>8840</v>
      </c>
      <c r="C11036" s="542" t="s">
        <v>9091</v>
      </c>
    </row>
    <row r="11037" spans="1:3" x14ac:dyDescent="0.25">
      <c r="A11037" s="541">
        <v>16193</v>
      </c>
      <c r="B11037" s="482" t="s">
        <v>822</v>
      </c>
      <c r="C11037" s="542" t="s">
        <v>9087</v>
      </c>
    </row>
    <row r="11038" spans="1:3" x14ac:dyDescent="0.25">
      <c r="A11038" s="541">
        <v>16194</v>
      </c>
      <c r="B11038" s="482" t="s">
        <v>11620</v>
      </c>
      <c r="C11038" s="542" t="s">
        <v>9920</v>
      </c>
    </row>
    <row r="11039" spans="1:3" x14ac:dyDescent="0.25">
      <c r="A11039" s="541">
        <v>16195</v>
      </c>
      <c r="B11039" s="482" t="s">
        <v>3911</v>
      </c>
      <c r="C11039" s="542" t="s">
        <v>9090</v>
      </c>
    </row>
    <row r="11040" spans="1:3" x14ac:dyDescent="0.25">
      <c r="A11040" s="541">
        <v>16196</v>
      </c>
      <c r="B11040" s="482" t="s">
        <v>8841</v>
      </c>
      <c r="C11040" s="542" t="s">
        <v>9092</v>
      </c>
    </row>
    <row r="11041" spans="1:3" x14ac:dyDescent="0.25">
      <c r="A11041" s="541">
        <v>16197</v>
      </c>
      <c r="B11041" s="482" t="s">
        <v>8842</v>
      </c>
      <c r="C11041" s="542" t="s">
        <v>9090</v>
      </c>
    </row>
    <row r="11042" spans="1:3" x14ac:dyDescent="0.25">
      <c r="A11042" s="541">
        <v>16198</v>
      </c>
      <c r="B11042" s="482" t="s">
        <v>8843</v>
      </c>
      <c r="C11042" s="542" t="s">
        <v>9090</v>
      </c>
    </row>
    <row r="11043" spans="1:3" x14ac:dyDescent="0.25">
      <c r="A11043" s="541">
        <v>16199</v>
      </c>
      <c r="B11043" s="482" t="s">
        <v>6351</v>
      </c>
      <c r="C11043" s="542" t="s">
        <v>9090</v>
      </c>
    </row>
    <row r="11044" spans="1:3" x14ac:dyDescent="0.25">
      <c r="A11044" s="541">
        <v>16200</v>
      </c>
      <c r="B11044" s="482" t="s">
        <v>11621</v>
      </c>
      <c r="C11044" s="542" t="s">
        <v>9920</v>
      </c>
    </row>
    <row r="11045" spans="1:3" x14ac:dyDescent="0.25">
      <c r="A11045" s="541">
        <v>16201</v>
      </c>
      <c r="B11045" s="482" t="s">
        <v>8844</v>
      </c>
      <c r="C11045" s="542" t="s">
        <v>9092</v>
      </c>
    </row>
    <row r="11046" spans="1:3" x14ac:dyDescent="0.25">
      <c r="A11046" s="541">
        <v>16202</v>
      </c>
      <c r="B11046" s="482" t="s">
        <v>8845</v>
      </c>
      <c r="C11046" s="542" t="s">
        <v>9092</v>
      </c>
    </row>
    <row r="11047" spans="1:3" x14ac:dyDescent="0.25">
      <c r="A11047" s="541">
        <v>16203</v>
      </c>
      <c r="B11047" s="482" t="s">
        <v>11622</v>
      </c>
      <c r="C11047" s="542" t="s">
        <v>9920</v>
      </c>
    </row>
    <row r="11048" spans="1:3" x14ac:dyDescent="0.25">
      <c r="A11048" s="541">
        <v>16204</v>
      </c>
      <c r="B11048" s="482" t="s">
        <v>11623</v>
      </c>
      <c r="C11048" s="542" t="s">
        <v>9920</v>
      </c>
    </row>
    <row r="11049" spans="1:3" x14ac:dyDescent="0.25">
      <c r="A11049" s="541">
        <v>16205</v>
      </c>
      <c r="B11049" s="482" t="s">
        <v>11624</v>
      </c>
      <c r="C11049" s="542" t="s">
        <v>9920</v>
      </c>
    </row>
    <row r="11050" spans="1:3" x14ac:dyDescent="0.25">
      <c r="A11050" s="541">
        <v>16206</v>
      </c>
      <c r="B11050" s="482" t="s">
        <v>8846</v>
      </c>
      <c r="C11050" s="542" t="s">
        <v>9084</v>
      </c>
    </row>
    <row r="11051" spans="1:3" x14ac:dyDescent="0.25">
      <c r="A11051" s="541">
        <v>16207</v>
      </c>
      <c r="B11051" s="482" t="s">
        <v>4225</v>
      </c>
      <c r="C11051" s="542" t="s">
        <v>9092</v>
      </c>
    </row>
    <row r="11052" spans="1:3" x14ac:dyDescent="0.25">
      <c r="A11052" s="541">
        <v>16208</v>
      </c>
      <c r="B11052" s="482" t="s">
        <v>6200</v>
      </c>
      <c r="C11052" s="542" t="s">
        <v>9920</v>
      </c>
    </row>
    <row r="11053" spans="1:3" x14ac:dyDescent="0.25">
      <c r="A11053" s="541">
        <v>16209</v>
      </c>
      <c r="B11053" s="482" t="s">
        <v>11590</v>
      </c>
      <c r="C11053" s="542" t="s">
        <v>9920</v>
      </c>
    </row>
    <row r="11054" spans="1:3" x14ac:dyDescent="0.25">
      <c r="A11054" s="541">
        <v>16210</v>
      </c>
      <c r="B11054" s="482" t="s">
        <v>8847</v>
      </c>
      <c r="C11054" s="542" t="s">
        <v>9090</v>
      </c>
    </row>
    <row r="11055" spans="1:3" x14ac:dyDescent="0.25">
      <c r="A11055" s="541">
        <v>16211</v>
      </c>
      <c r="B11055" s="482" t="s">
        <v>8848</v>
      </c>
      <c r="C11055" s="542" t="s">
        <v>9087</v>
      </c>
    </row>
    <row r="11056" spans="1:3" x14ac:dyDescent="0.25">
      <c r="A11056" s="541">
        <v>16212</v>
      </c>
      <c r="B11056" s="482" t="s">
        <v>11625</v>
      </c>
      <c r="C11056" s="542" t="s">
        <v>9920</v>
      </c>
    </row>
    <row r="11057" spans="1:3" x14ac:dyDescent="0.25">
      <c r="A11057" s="541">
        <v>16213</v>
      </c>
      <c r="B11057" s="482" t="s">
        <v>8849</v>
      </c>
      <c r="C11057" s="542" t="s">
        <v>9087</v>
      </c>
    </row>
    <row r="11058" spans="1:3" x14ac:dyDescent="0.25">
      <c r="A11058" s="541">
        <v>16214</v>
      </c>
      <c r="B11058" s="482" t="s">
        <v>8850</v>
      </c>
      <c r="C11058" s="542" t="s">
        <v>9087</v>
      </c>
    </row>
    <row r="11059" spans="1:3" x14ac:dyDescent="0.25">
      <c r="A11059" s="541">
        <v>16215</v>
      </c>
      <c r="B11059" s="482" t="s">
        <v>8851</v>
      </c>
      <c r="C11059" s="542" t="s">
        <v>9091</v>
      </c>
    </row>
    <row r="11060" spans="1:3" x14ac:dyDescent="0.25">
      <c r="A11060" s="541">
        <v>16216</v>
      </c>
      <c r="B11060" s="482" t="s">
        <v>11626</v>
      </c>
      <c r="C11060" s="542" t="s">
        <v>9920</v>
      </c>
    </row>
    <row r="11061" spans="1:3" x14ac:dyDescent="0.25">
      <c r="A11061" s="541">
        <v>16217</v>
      </c>
      <c r="B11061" s="482" t="s">
        <v>6668</v>
      </c>
      <c r="C11061" s="542" t="s">
        <v>9090</v>
      </c>
    </row>
    <row r="11062" spans="1:3" x14ac:dyDescent="0.25">
      <c r="A11062" s="541">
        <v>16218</v>
      </c>
      <c r="B11062" s="482" t="s">
        <v>11627</v>
      </c>
      <c r="C11062" s="542" t="s">
        <v>9920</v>
      </c>
    </row>
    <row r="11063" spans="1:3" x14ac:dyDescent="0.25">
      <c r="A11063" s="541">
        <v>16219</v>
      </c>
      <c r="B11063" s="482" t="s">
        <v>3741</v>
      </c>
      <c r="C11063" s="542" t="s">
        <v>9090</v>
      </c>
    </row>
    <row r="11064" spans="1:3" x14ac:dyDescent="0.25">
      <c r="A11064" s="541">
        <v>16220</v>
      </c>
      <c r="B11064" s="482" t="s">
        <v>5853</v>
      </c>
      <c r="C11064" s="542" t="s">
        <v>9920</v>
      </c>
    </row>
    <row r="11065" spans="1:3" x14ac:dyDescent="0.25">
      <c r="A11065" s="541">
        <v>16221</v>
      </c>
      <c r="B11065" s="482" t="s">
        <v>8852</v>
      </c>
      <c r="C11065" s="542" t="s">
        <v>9087</v>
      </c>
    </row>
    <row r="11066" spans="1:3" x14ac:dyDescent="0.25">
      <c r="A11066" s="541">
        <v>16222</v>
      </c>
      <c r="B11066" s="482" t="s">
        <v>3872</v>
      </c>
      <c r="C11066" s="542" t="s">
        <v>9090</v>
      </c>
    </row>
    <row r="11067" spans="1:3" x14ac:dyDescent="0.25">
      <c r="A11067" s="541">
        <v>16223</v>
      </c>
      <c r="B11067" s="482" t="s">
        <v>11586</v>
      </c>
      <c r="C11067" s="542" t="s">
        <v>9920</v>
      </c>
    </row>
    <row r="11068" spans="1:3" x14ac:dyDescent="0.25">
      <c r="A11068" s="541">
        <v>16224</v>
      </c>
      <c r="B11068" s="482" t="s">
        <v>8853</v>
      </c>
      <c r="C11068" s="542" t="s">
        <v>9090</v>
      </c>
    </row>
    <row r="11069" spans="1:3" x14ac:dyDescent="0.25">
      <c r="A11069" s="541">
        <v>16225</v>
      </c>
      <c r="B11069" s="482" t="s">
        <v>8854</v>
      </c>
      <c r="C11069" s="542" t="s">
        <v>9092</v>
      </c>
    </row>
    <row r="11070" spans="1:3" x14ac:dyDescent="0.25">
      <c r="A11070" s="541">
        <v>16226</v>
      </c>
      <c r="B11070" s="482" t="s">
        <v>8855</v>
      </c>
      <c r="C11070" s="542" t="s">
        <v>9090</v>
      </c>
    </row>
    <row r="11071" spans="1:3" x14ac:dyDescent="0.25">
      <c r="A11071" s="541">
        <v>16227</v>
      </c>
      <c r="B11071" s="482" t="s">
        <v>8856</v>
      </c>
      <c r="C11071" s="542" t="s">
        <v>9091</v>
      </c>
    </row>
    <row r="11072" spans="1:3" x14ac:dyDescent="0.25">
      <c r="A11072" s="541">
        <v>16228</v>
      </c>
      <c r="B11072" s="482" t="s">
        <v>8857</v>
      </c>
      <c r="C11072" s="542" t="s">
        <v>9092</v>
      </c>
    </row>
    <row r="11073" spans="1:3" x14ac:dyDescent="0.25">
      <c r="A11073" s="541">
        <v>16229</v>
      </c>
      <c r="B11073" s="482" t="s">
        <v>8858</v>
      </c>
      <c r="C11073" s="542" t="s">
        <v>9090</v>
      </c>
    </row>
    <row r="11074" spans="1:3" x14ac:dyDescent="0.25">
      <c r="A11074" s="541">
        <v>16230</v>
      </c>
      <c r="B11074" s="482" t="s">
        <v>11628</v>
      </c>
      <c r="C11074" s="542" t="s">
        <v>9920</v>
      </c>
    </row>
    <row r="11075" spans="1:3" x14ac:dyDescent="0.25">
      <c r="A11075" s="541">
        <v>16231</v>
      </c>
      <c r="B11075" s="482" t="s">
        <v>11629</v>
      </c>
      <c r="C11075" s="542" t="s">
        <v>9920</v>
      </c>
    </row>
    <row r="11076" spans="1:3" x14ac:dyDescent="0.25">
      <c r="A11076" s="541">
        <v>16232</v>
      </c>
      <c r="B11076" s="482" t="s">
        <v>8859</v>
      </c>
      <c r="C11076" s="542" t="s">
        <v>9090</v>
      </c>
    </row>
    <row r="11077" spans="1:3" x14ac:dyDescent="0.25">
      <c r="A11077" s="541">
        <v>16233</v>
      </c>
      <c r="B11077" s="482" t="s">
        <v>8860</v>
      </c>
      <c r="C11077" s="542" t="s">
        <v>9090</v>
      </c>
    </row>
    <row r="11078" spans="1:3" x14ac:dyDescent="0.25">
      <c r="A11078" s="541">
        <v>16234</v>
      </c>
      <c r="B11078" s="482" t="s">
        <v>8861</v>
      </c>
      <c r="C11078" s="542" t="s">
        <v>9092</v>
      </c>
    </row>
    <row r="11079" spans="1:3" x14ac:dyDescent="0.25">
      <c r="A11079" s="541">
        <v>16235</v>
      </c>
      <c r="B11079" s="482" t="s">
        <v>3592</v>
      </c>
      <c r="C11079" s="542" t="s">
        <v>9090</v>
      </c>
    </row>
    <row r="11080" spans="1:3" x14ac:dyDescent="0.25">
      <c r="A11080" s="541">
        <v>16236</v>
      </c>
      <c r="B11080" s="482" t="s">
        <v>11630</v>
      </c>
      <c r="C11080" s="542" t="s">
        <v>9920</v>
      </c>
    </row>
    <row r="11081" spans="1:3" x14ac:dyDescent="0.25">
      <c r="A11081" s="541">
        <v>16237</v>
      </c>
      <c r="B11081" s="482" t="s">
        <v>8395</v>
      </c>
      <c r="C11081" s="542" t="s">
        <v>9092</v>
      </c>
    </row>
    <row r="11082" spans="1:3" x14ac:dyDescent="0.25">
      <c r="A11082" s="541">
        <v>16238</v>
      </c>
      <c r="B11082" s="482" t="s">
        <v>3673</v>
      </c>
      <c r="C11082" s="542" t="s">
        <v>9920</v>
      </c>
    </row>
    <row r="11083" spans="1:3" x14ac:dyDescent="0.25">
      <c r="A11083" s="541">
        <v>16240</v>
      </c>
      <c r="B11083" s="482" t="s">
        <v>11631</v>
      </c>
      <c r="C11083" s="542" t="s">
        <v>9920</v>
      </c>
    </row>
    <row r="11084" spans="1:3" x14ac:dyDescent="0.25">
      <c r="A11084" s="541">
        <v>16241</v>
      </c>
      <c r="B11084" s="482" t="s">
        <v>5746</v>
      </c>
      <c r="C11084" s="542" t="s">
        <v>9092</v>
      </c>
    </row>
    <row r="11085" spans="1:3" x14ac:dyDescent="0.25">
      <c r="A11085" s="541">
        <v>16242</v>
      </c>
      <c r="B11085" s="482" t="s">
        <v>8862</v>
      </c>
      <c r="C11085" s="542" t="s">
        <v>9092</v>
      </c>
    </row>
    <row r="11086" spans="1:3" x14ac:dyDescent="0.25">
      <c r="A11086" s="541">
        <v>16243</v>
      </c>
      <c r="B11086" s="482" t="s">
        <v>8752</v>
      </c>
      <c r="C11086" s="542" t="s">
        <v>9920</v>
      </c>
    </row>
    <row r="11087" spans="1:3" x14ac:dyDescent="0.25">
      <c r="A11087" s="541">
        <v>16244</v>
      </c>
      <c r="B11087" s="482" t="s">
        <v>8863</v>
      </c>
      <c r="C11087" s="542" t="s">
        <v>9091</v>
      </c>
    </row>
    <row r="11088" spans="1:3" x14ac:dyDescent="0.25">
      <c r="A11088" s="541">
        <v>16245</v>
      </c>
      <c r="B11088" s="482" t="s">
        <v>11632</v>
      </c>
      <c r="C11088" s="542" t="s">
        <v>9920</v>
      </c>
    </row>
    <row r="11089" spans="1:3" x14ac:dyDescent="0.25">
      <c r="A11089" s="541">
        <v>16246</v>
      </c>
      <c r="B11089" s="482" t="s">
        <v>8864</v>
      </c>
      <c r="C11089" s="542" t="s">
        <v>9084</v>
      </c>
    </row>
    <row r="11090" spans="1:3" x14ac:dyDescent="0.25">
      <c r="A11090" s="541">
        <v>16247</v>
      </c>
      <c r="B11090" s="482" t="s">
        <v>8262</v>
      </c>
      <c r="C11090" s="542" t="s">
        <v>9090</v>
      </c>
    </row>
    <row r="11091" spans="1:3" x14ac:dyDescent="0.25">
      <c r="A11091" s="541">
        <v>16248</v>
      </c>
      <c r="B11091" s="482" t="s">
        <v>8865</v>
      </c>
      <c r="C11091" s="542" t="s">
        <v>9087</v>
      </c>
    </row>
    <row r="11092" spans="1:3" x14ac:dyDescent="0.25">
      <c r="A11092" s="541">
        <v>16249</v>
      </c>
      <c r="B11092" s="482" t="s">
        <v>11633</v>
      </c>
      <c r="C11092" s="542" t="s">
        <v>9920</v>
      </c>
    </row>
    <row r="11093" spans="1:3" x14ac:dyDescent="0.25">
      <c r="A11093" s="541">
        <v>16250</v>
      </c>
      <c r="B11093" s="482" t="s">
        <v>11634</v>
      </c>
      <c r="C11093" s="542" t="s">
        <v>9920</v>
      </c>
    </row>
    <row r="11094" spans="1:3" x14ac:dyDescent="0.25">
      <c r="A11094" s="541">
        <v>16251</v>
      </c>
      <c r="B11094" s="482" t="s">
        <v>11635</v>
      </c>
      <c r="C11094" s="542" t="s">
        <v>9920</v>
      </c>
    </row>
    <row r="11095" spans="1:3" x14ac:dyDescent="0.25">
      <c r="A11095" s="541">
        <v>16252</v>
      </c>
      <c r="B11095" s="482" t="s">
        <v>11636</v>
      </c>
      <c r="C11095" s="542" t="s">
        <v>9920</v>
      </c>
    </row>
    <row r="11096" spans="1:3" x14ac:dyDescent="0.25">
      <c r="A11096" s="541">
        <v>16253</v>
      </c>
      <c r="B11096" s="482" t="s">
        <v>3872</v>
      </c>
      <c r="C11096" s="542" t="s">
        <v>9090</v>
      </c>
    </row>
    <row r="11097" spans="1:3" x14ac:dyDescent="0.25">
      <c r="A11097" s="541">
        <v>16254</v>
      </c>
      <c r="B11097" s="482" t="s">
        <v>8866</v>
      </c>
      <c r="C11097" s="542" t="s">
        <v>9092</v>
      </c>
    </row>
    <row r="11098" spans="1:3" x14ac:dyDescent="0.25">
      <c r="A11098" s="541">
        <v>16255</v>
      </c>
      <c r="B11098" s="482" t="s">
        <v>8867</v>
      </c>
      <c r="C11098" s="542" t="s">
        <v>9087</v>
      </c>
    </row>
    <row r="11099" spans="1:3" x14ac:dyDescent="0.25">
      <c r="A11099" s="541">
        <v>16256</v>
      </c>
      <c r="B11099" s="482" t="s">
        <v>8868</v>
      </c>
      <c r="C11099" s="542" t="s">
        <v>9092</v>
      </c>
    </row>
    <row r="11100" spans="1:3" x14ac:dyDescent="0.25">
      <c r="A11100" s="541">
        <v>16257</v>
      </c>
      <c r="B11100" s="482" t="s">
        <v>3411</v>
      </c>
      <c r="C11100" s="542" t="s">
        <v>9090</v>
      </c>
    </row>
    <row r="11101" spans="1:3" x14ac:dyDescent="0.25">
      <c r="A11101" s="541">
        <v>16258</v>
      </c>
      <c r="B11101" s="482" t="s">
        <v>11598</v>
      </c>
      <c r="C11101" s="542" t="s">
        <v>9920</v>
      </c>
    </row>
    <row r="11102" spans="1:3" x14ac:dyDescent="0.25">
      <c r="A11102" s="541">
        <v>16259</v>
      </c>
      <c r="B11102" s="482" t="s">
        <v>8869</v>
      </c>
      <c r="C11102" s="542" t="s">
        <v>9091</v>
      </c>
    </row>
    <row r="11103" spans="1:3" x14ac:dyDescent="0.25">
      <c r="A11103" s="541">
        <v>16260</v>
      </c>
      <c r="B11103" s="482" t="s">
        <v>11637</v>
      </c>
      <c r="C11103" s="542" t="s">
        <v>9920</v>
      </c>
    </row>
    <row r="11104" spans="1:3" x14ac:dyDescent="0.25">
      <c r="A11104" s="541">
        <v>16261</v>
      </c>
      <c r="B11104" s="482" t="s">
        <v>8870</v>
      </c>
      <c r="C11104" s="542" t="s">
        <v>9092</v>
      </c>
    </row>
    <row r="11105" spans="1:3" x14ac:dyDescent="0.25">
      <c r="A11105" s="541">
        <v>16262</v>
      </c>
      <c r="B11105" s="482" t="s">
        <v>8871</v>
      </c>
      <c r="C11105" s="542" t="s">
        <v>9092</v>
      </c>
    </row>
    <row r="11106" spans="1:3" x14ac:dyDescent="0.25">
      <c r="A11106" s="541">
        <v>16263</v>
      </c>
      <c r="B11106" s="482" t="s">
        <v>8644</v>
      </c>
      <c r="C11106" s="542" t="s">
        <v>9092</v>
      </c>
    </row>
    <row r="11107" spans="1:3" x14ac:dyDescent="0.25">
      <c r="A11107" s="541">
        <v>16264</v>
      </c>
      <c r="B11107" s="482" t="s">
        <v>9422</v>
      </c>
      <c r="C11107" s="542" t="s">
        <v>9103</v>
      </c>
    </row>
    <row r="11108" spans="1:3" x14ac:dyDescent="0.25">
      <c r="A11108" s="541">
        <v>16265</v>
      </c>
      <c r="B11108" s="482" t="s">
        <v>8872</v>
      </c>
      <c r="C11108" s="542" t="s">
        <v>9081</v>
      </c>
    </row>
    <row r="11109" spans="1:3" x14ac:dyDescent="0.25">
      <c r="A11109" s="541">
        <v>16266</v>
      </c>
      <c r="B11109" s="482" t="s">
        <v>11638</v>
      </c>
      <c r="C11109" s="542" t="s">
        <v>9920</v>
      </c>
    </row>
    <row r="11110" spans="1:3" x14ac:dyDescent="0.25">
      <c r="A11110" s="541">
        <v>16267</v>
      </c>
      <c r="B11110" s="482" t="s">
        <v>8417</v>
      </c>
      <c r="C11110" s="542" t="s">
        <v>9920</v>
      </c>
    </row>
    <row r="11111" spans="1:3" x14ac:dyDescent="0.25">
      <c r="A11111" s="541">
        <v>16268</v>
      </c>
      <c r="B11111" s="482" t="s">
        <v>8873</v>
      </c>
      <c r="C11111" s="542" t="s">
        <v>9091</v>
      </c>
    </row>
    <row r="11112" spans="1:3" x14ac:dyDescent="0.25">
      <c r="A11112" s="541">
        <v>16269</v>
      </c>
      <c r="B11112" s="482" t="s">
        <v>9612</v>
      </c>
      <c r="C11112" s="542" t="s">
        <v>9087</v>
      </c>
    </row>
    <row r="11113" spans="1:3" x14ac:dyDescent="0.25">
      <c r="A11113" s="541">
        <v>16270</v>
      </c>
      <c r="B11113" s="482" t="s">
        <v>9613</v>
      </c>
      <c r="C11113" s="542" t="s">
        <v>9087</v>
      </c>
    </row>
    <row r="11114" spans="1:3" x14ac:dyDescent="0.25">
      <c r="A11114" s="541">
        <v>16271</v>
      </c>
      <c r="B11114" s="482" t="s">
        <v>8874</v>
      </c>
      <c r="C11114" s="542" t="s">
        <v>9087</v>
      </c>
    </row>
    <row r="11115" spans="1:3" x14ac:dyDescent="0.25">
      <c r="A11115" s="541">
        <v>16272</v>
      </c>
      <c r="B11115" s="482" t="s">
        <v>8875</v>
      </c>
      <c r="C11115" s="542" t="s">
        <v>9087</v>
      </c>
    </row>
    <row r="11116" spans="1:3" x14ac:dyDescent="0.25">
      <c r="A11116" s="541">
        <v>16273</v>
      </c>
      <c r="B11116" s="482" t="s">
        <v>8603</v>
      </c>
      <c r="C11116" s="542" t="s">
        <v>9087</v>
      </c>
    </row>
    <row r="11117" spans="1:3" x14ac:dyDescent="0.25">
      <c r="A11117" s="541">
        <v>16274</v>
      </c>
      <c r="B11117" s="482" t="s">
        <v>11639</v>
      </c>
      <c r="C11117" s="542" t="s">
        <v>9920</v>
      </c>
    </row>
    <row r="11118" spans="1:3" x14ac:dyDescent="0.25">
      <c r="A11118" s="541">
        <v>16275</v>
      </c>
      <c r="B11118" s="482" t="s">
        <v>8798</v>
      </c>
      <c r="C11118" s="542" t="s">
        <v>9087</v>
      </c>
    </row>
    <row r="11119" spans="1:3" x14ac:dyDescent="0.25">
      <c r="A11119" s="541">
        <v>16276</v>
      </c>
      <c r="B11119" s="482" t="s">
        <v>11640</v>
      </c>
      <c r="C11119" s="542" t="s">
        <v>9920</v>
      </c>
    </row>
    <row r="11120" spans="1:3" x14ac:dyDescent="0.25">
      <c r="A11120" s="541">
        <v>16277</v>
      </c>
      <c r="B11120" s="482" t="s">
        <v>11641</v>
      </c>
      <c r="C11120" s="542" t="s">
        <v>9920</v>
      </c>
    </row>
    <row r="11121" spans="1:3" x14ac:dyDescent="0.25">
      <c r="A11121" s="541">
        <v>16278</v>
      </c>
      <c r="B11121" s="482" t="s">
        <v>11642</v>
      </c>
      <c r="C11121" s="542" t="s">
        <v>9920</v>
      </c>
    </row>
    <row r="11122" spans="1:3" x14ac:dyDescent="0.25">
      <c r="A11122" s="541">
        <v>16279</v>
      </c>
      <c r="B11122" s="482" t="s">
        <v>11643</v>
      </c>
      <c r="C11122" s="542" t="s">
        <v>9920</v>
      </c>
    </row>
    <row r="11123" spans="1:3" x14ac:dyDescent="0.25">
      <c r="A11123" s="541">
        <v>16280</v>
      </c>
      <c r="B11123" s="482" t="s">
        <v>11644</v>
      </c>
      <c r="C11123" s="542" t="s">
        <v>9920</v>
      </c>
    </row>
    <row r="11124" spans="1:3" x14ac:dyDescent="0.25">
      <c r="A11124" s="541">
        <v>16281</v>
      </c>
      <c r="B11124" s="482" t="s">
        <v>8004</v>
      </c>
      <c r="C11124" s="542" t="s">
        <v>9090</v>
      </c>
    </row>
    <row r="11125" spans="1:3" x14ac:dyDescent="0.25">
      <c r="A11125" s="541">
        <v>16282</v>
      </c>
      <c r="B11125" s="482" t="s">
        <v>8634</v>
      </c>
      <c r="C11125" s="542" t="s">
        <v>9091</v>
      </c>
    </row>
    <row r="11126" spans="1:3" x14ac:dyDescent="0.25">
      <c r="A11126" s="541">
        <v>16283</v>
      </c>
      <c r="B11126" s="482" t="s">
        <v>8876</v>
      </c>
      <c r="C11126" s="542" t="s">
        <v>9091</v>
      </c>
    </row>
    <row r="11127" spans="1:3" x14ac:dyDescent="0.25">
      <c r="A11127" s="541">
        <v>16284</v>
      </c>
      <c r="B11127" s="482" t="s">
        <v>7978</v>
      </c>
      <c r="C11127" s="542" t="s">
        <v>9920</v>
      </c>
    </row>
    <row r="11128" spans="1:3" x14ac:dyDescent="0.25">
      <c r="A11128" s="541">
        <v>16285</v>
      </c>
      <c r="B11128" s="482" t="s">
        <v>8877</v>
      </c>
      <c r="C11128" s="542" t="s">
        <v>9092</v>
      </c>
    </row>
    <row r="11129" spans="1:3" x14ac:dyDescent="0.25">
      <c r="A11129" s="541">
        <v>16286</v>
      </c>
      <c r="B11129" s="482" t="s">
        <v>5978</v>
      </c>
      <c r="C11129" s="542" t="s">
        <v>9081</v>
      </c>
    </row>
    <row r="11130" spans="1:3" x14ac:dyDescent="0.25">
      <c r="A11130" s="541">
        <v>16287</v>
      </c>
      <c r="B11130" s="482" t="s">
        <v>3761</v>
      </c>
      <c r="C11130" s="542" t="s">
        <v>9081</v>
      </c>
    </row>
    <row r="11131" spans="1:3" x14ac:dyDescent="0.25">
      <c r="A11131" s="541">
        <v>16288</v>
      </c>
      <c r="B11131" s="482" t="s">
        <v>8878</v>
      </c>
      <c r="C11131" s="542" t="s">
        <v>9081</v>
      </c>
    </row>
    <row r="11132" spans="1:3" x14ac:dyDescent="0.25">
      <c r="A11132" s="541">
        <v>16289</v>
      </c>
      <c r="B11132" s="482" t="s">
        <v>11645</v>
      </c>
      <c r="C11132" s="542" t="s">
        <v>9920</v>
      </c>
    </row>
    <row r="11133" spans="1:3" x14ac:dyDescent="0.25">
      <c r="A11133" s="541">
        <v>16290</v>
      </c>
      <c r="B11133" s="482" t="s">
        <v>11646</v>
      </c>
      <c r="C11133" s="542" t="s">
        <v>9920</v>
      </c>
    </row>
    <row r="11134" spans="1:3" x14ac:dyDescent="0.25">
      <c r="A11134" s="541">
        <v>16291</v>
      </c>
      <c r="B11134" s="482" t="s">
        <v>11647</v>
      </c>
      <c r="C11134" s="542" t="s">
        <v>9920</v>
      </c>
    </row>
    <row r="11135" spans="1:3" x14ac:dyDescent="0.25">
      <c r="A11135" s="541">
        <v>16292</v>
      </c>
      <c r="B11135" s="482" t="s">
        <v>11648</v>
      </c>
      <c r="C11135" s="542" t="s">
        <v>9920</v>
      </c>
    </row>
    <row r="11136" spans="1:3" x14ac:dyDescent="0.25">
      <c r="A11136" s="541">
        <v>16293</v>
      </c>
      <c r="B11136" s="482" t="s">
        <v>8879</v>
      </c>
      <c r="C11136" s="542" t="s">
        <v>9092</v>
      </c>
    </row>
    <row r="11137" spans="1:3" x14ac:dyDescent="0.25">
      <c r="A11137" s="541">
        <v>16294</v>
      </c>
      <c r="B11137" s="482" t="s">
        <v>11649</v>
      </c>
      <c r="C11137" s="542" t="s">
        <v>9920</v>
      </c>
    </row>
    <row r="11138" spans="1:3" x14ac:dyDescent="0.25">
      <c r="A11138" s="541">
        <v>16295</v>
      </c>
      <c r="B11138" s="482" t="s">
        <v>8880</v>
      </c>
      <c r="C11138" s="542" t="s">
        <v>9092</v>
      </c>
    </row>
    <row r="11139" spans="1:3" x14ac:dyDescent="0.25">
      <c r="A11139" s="541">
        <v>16296</v>
      </c>
      <c r="B11139" s="482" t="s">
        <v>11439</v>
      </c>
      <c r="C11139" s="542" t="s">
        <v>9920</v>
      </c>
    </row>
    <row r="11140" spans="1:3" x14ac:dyDescent="0.25">
      <c r="A11140" s="541">
        <v>16297</v>
      </c>
      <c r="B11140" s="482" t="s">
        <v>11650</v>
      </c>
      <c r="C11140" s="542" t="s">
        <v>9920</v>
      </c>
    </row>
    <row r="11141" spans="1:3" x14ac:dyDescent="0.25">
      <c r="A11141" s="541">
        <v>16298</v>
      </c>
      <c r="B11141" s="482" t="s">
        <v>8881</v>
      </c>
      <c r="C11141" s="542" t="s">
        <v>9092</v>
      </c>
    </row>
    <row r="11142" spans="1:3" x14ac:dyDescent="0.25">
      <c r="A11142" s="541">
        <v>16299</v>
      </c>
      <c r="B11142" s="482" t="s">
        <v>8881</v>
      </c>
      <c r="C11142" s="542" t="s">
        <v>9092</v>
      </c>
    </row>
    <row r="11143" spans="1:3" x14ac:dyDescent="0.25">
      <c r="A11143" s="541">
        <v>16300</v>
      </c>
      <c r="B11143" s="482" t="s">
        <v>11651</v>
      </c>
      <c r="C11143" s="542" t="s">
        <v>9920</v>
      </c>
    </row>
    <row r="11144" spans="1:3" x14ac:dyDescent="0.25">
      <c r="A11144" s="541">
        <v>16301</v>
      </c>
      <c r="B11144" s="482" t="s">
        <v>4110</v>
      </c>
      <c r="C11144" s="542" t="s">
        <v>9081</v>
      </c>
    </row>
    <row r="11145" spans="1:3" x14ac:dyDescent="0.25">
      <c r="A11145" s="541">
        <v>16302</v>
      </c>
      <c r="B11145" s="482" t="s">
        <v>8882</v>
      </c>
      <c r="C11145" s="542" t="s">
        <v>9091</v>
      </c>
    </row>
    <row r="11146" spans="1:3" x14ac:dyDescent="0.25">
      <c r="A11146" s="541">
        <v>16303</v>
      </c>
      <c r="B11146" s="482" t="s">
        <v>11327</v>
      </c>
      <c r="C11146" s="542" t="s">
        <v>9920</v>
      </c>
    </row>
    <row r="11147" spans="1:3" x14ac:dyDescent="0.25">
      <c r="A11147" s="541">
        <v>16304</v>
      </c>
      <c r="B11147" s="482" t="s">
        <v>11652</v>
      </c>
      <c r="C11147" s="542" t="s">
        <v>9920</v>
      </c>
    </row>
    <row r="11148" spans="1:3" x14ac:dyDescent="0.25">
      <c r="A11148" s="541">
        <v>16305</v>
      </c>
      <c r="B11148" s="482" t="s">
        <v>5081</v>
      </c>
      <c r="C11148" s="542" t="s">
        <v>9920</v>
      </c>
    </row>
    <row r="11149" spans="1:3" x14ac:dyDescent="0.25">
      <c r="A11149" s="541">
        <v>16306</v>
      </c>
      <c r="B11149" s="482" t="s">
        <v>8883</v>
      </c>
      <c r="C11149" s="542" t="s">
        <v>9092</v>
      </c>
    </row>
    <row r="11150" spans="1:3" x14ac:dyDescent="0.25">
      <c r="A11150" s="541">
        <v>16307</v>
      </c>
      <c r="B11150" s="482" t="s">
        <v>11653</v>
      </c>
      <c r="C11150" s="542" t="s">
        <v>9920</v>
      </c>
    </row>
    <row r="11151" spans="1:3" x14ac:dyDescent="0.25">
      <c r="A11151" s="541">
        <v>16308</v>
      </c>
      <c r="B11151" s="482" t="s">
        <v>11654</v>
      </c>
      <c r="C11151" s="542" t="s">
        <v>9920</v>
      </c>
    </row>
    <row r="11152" spans="1:3" x14ac:dyDescent="0.25">
      <c r="A11152" s="541">
        <v>16309</v>
      </c>
      <c r="B11152" s="482" t="s">
        <v>8884</v>
      </c>
      <c r="C11152" s="542" t="s">
        <v>9092</v>
      </c>
    </row>
    <row r="11153" spans="1:3" x14ac:dyDescent="0.25">
      <c r="A11153" s="541">
        <v>16310</v>
      </c>
      <c r="B11153" s="482" t="s">
        <v>4893</v>
      </c>
      <c r="C11153" s="542" t="s">
        <v>9920</v>
      </c>
    </row>
    <row r="11154" spans="1:3" x14ac:dyDescent="0.25">
      <c r="A11154" s="541">
        <v>16311</v>
      </c>
      <c r="B11154" s="482" t="s">
        <v>8885</v>
      </c>
      <c r="C11154" s="542" t="s">
        <v>9091</v>
      </c>
    </row>
    <row r="11155" spans="1:3" x14ac:dyDescent="0.25">
      <c r="A11155" s="541">
        <v>16312</v>
      </c>
      <c r="B11155" s="482" t="s">
        <v>11655</v>
      </c>
      <c r="C11155" s="542" t="s">
        <v>9920</v>
      </c>
    </row>
    <row r="11156" spans="1:3" x14ac:dyDescent="0.25">
      <c r="A11156" s="541">
        <v>16313</v>
      </c>
      <c r="B11156" s="482" t="s">
        <v>8886</v>
      </c>
      <c r="C11156" s="542" t="s">
        <v>9091</v>
      </c>
    </row>
    <row r="11157" spans="1:3" x14ac:dyDescent="0.25">
      <c r="A11157" s="541">
        <v>16314</v>
      </c>
      <c r="B11157" s="482" t="s">
        <v>8886</v>
      </c>
      <c r="C11157" s="542" t="s">
        <v>9091</v>
      </c>
    </row>
    <row r="11158" spans="1:3" x14ac:dyDescent="0.25">
      <c r="A11158" s="541">
        <v>16315</v>
      </c>
      <c r="B11158" s="482" t="s">
        <v>8887</v>
      </c>
      <c r="C11158" s="542" t="s">
        <v>9084</v>
      </c>
    </row>
    <row r="11159" spans="1:3" x14ac:dyDescent="0.25">
      <c r="A11159" s="541">
        <v>16316</v>
      </c>
      <c r="B11159" s="482" t="s">
        <v>11656</v>
      </c>
      <c r="C11159" s="542" t="s">
        <v>9920</v>
      </c>
    </row>
    <row r="11160" spans="1:3" x14ac:dyDescent="0.25">
      <c r="A11160" s="541">
        <v>16317</v>
      </c>
      <c r="B11160" s="482" t="s">
        <v>8732</v>
      </c>
      <c r="C11160" s="542" t="s">
        <v>9092</v>
      </c>
    </row>
    <row r="11161" spans="1:3" x14ac:dyDescent="0.25">
      <c r="A11161" s="541">
        <v>16318</v>
      </c>
      <c r="B11161" s="482" t="s">
        <v>6666</v>
      </c>
      <c r="C11161" s="542" t="s">
        <v>9092</v>
      </c>
    </row>
    <row r="11162" spans="1:3" x14ac:dyDescent="0.25">
      <c r="A11162" s="541">
        <v>16319</v>
      </c>
      <c r="B11162" s="482" t="s">
        <v>11657</v>
      </c>
      <c r="C11162" s="542" t="s">
        <v>9920</v>
      </c>
    </row>
    <row r="11163" spans="1:3" x14ac:dyDescent="0.25">
      <c r="A11163" s="541">
        <v>16320</v>
      </c>
      <c r="B11163" s="482" t="s">
        <v>11658</v>
      </c>
      <c r="C11163" s="542" t="s">
        <v>9920</v>
      </c>
    </row>
    <row r="11164" spans="1:3" x14ac:dyDescent="0.25">
      <c r="A11164" s="541">
        <v>16321</v>
      </c>
      <c r="B11164" s="482" t="s">
        <v>11659</v>
      </c>
      <c r="C11164" s="542" t="s">
        <v>9920</v>
      </c>
    </row>
    <row r="11165" spans="1:3" x14ac:dyDescent="0.25">
      <c r="A11165" s="541">
        <v>16322</v>
      </c>
      <c r="B11165" s="482" t="s">
        <v>8888</v>
      </c>
      <c r="C11165" s="542" t="s">
        <v>9091</v>
      </c>
    </row>
    <row r="11166" spans="1:3" x14ac:dyDescent="0.25">
      <c r="A11166" s="541">
        <v>16323</v>
      </c>
      <c r="B11166" s="482" t="s">
        <v>8889</v>
      </c>
      <c r="C11166" s="542" t="s">
        <v>9092</v>
      </c>
    </row>
    <row r="11167" spans="1:3" x14ac:dyDescent="0.25">
      <c r="A11167" s="541">
        <v>16324</v>
      </c>
      <c r="B11167" s="482" t="s">
        <v>11660</v>
      </c>
      <c r="C11167" s="542" t="s">
        <v>9920</v>
      </c>
    </row>
    <row r="11168" spans="1:3" x14ac:dyDescent="0.25">
      <c r="A11168" s="541">
        <v>16325</v>
      </c>
      <c r="B11168" s="482" t="s">
        <v>8890</v>
      </c>
      <c r="C11168" s="542" t="s">
        <v>9092</v>
      </c>
    </row>
    <row r="11169" spans="1:3" x14ac:dyDescent="0.25">
      <c r="A11169" s="541">
        <v>16326</v>
      </c>
      <c r="B11169" s="482" t="s">
        <v>11661</v>
      </c>
      <c r="C11169" s="542" t="s">
        <v>9920</v>
      </c>
    </row>
    <row r="11170" spans="1:3" x14ac:dyDescent="0.25">
      <c r="A11170" s="541">
        <v>16327</v>
      </c>
      <c r="B11170" s="482" t="s">
        <v>3093</v>
      </c>
      <c r="C11170" s="542" t="s">
        <v>9087</v>
      </c>
    </row>
    <row r="11171" spans="1:3" x14ac:dyDescent="0.25">
      <c r="A11171" s="541">
        <v>16328</v>
      </c>
      <c r="B11171" s="482" t="s">
        <v>1563</v>
      </c>
      <c r="C11171" s="542" t="s">
        <v>9920</v>
      </c>
    </row>
    <row r="11172" spans="1:3" x14ac:dyDescent="0.25">
      <c r="A11172" s="541">
        <v>16329</v>
      </c>
      <c r="B11172" s="482" t="s">
        <v>8123</v>
      </c>
      <c r="C11172" s="542" t="s">
        <v>9092</v>
      </c>
    </row>
    <row r="11173" spans="1:3" x14ac:dyDescent="0.25">
      <c r="A11173" s="541">
        <v>16330</v>
      </c>
      <c r="B11173" s="482" t="s">
        <v>8891</v>
      </c>
      <c r="C11173" s="542" t="s">
        <v>9090</v>
      </c>
    </row>
    <row r="11174" spans="1:3" x14ac:dyDescent="0.25">
      <c r="A11174" s="541">
        <v>16331</v>
      </c>
      <c r="B11174" s="482" t="s">
        <v>8617</v>
      </c>
      <c r="C11174" s="542" t="s">
        <v>9092</v>
      </c>
    </row>
    <row r="11175" spans="1:3" x14ac:dyDescent="0.25">
      <c r="A11175" s="541">
        <v>16332</v>
      </c>
      <c r="B11175" s="482" t="s">
        <v>8892</v>
      </c>
      <c r="C11175" s="542" t="s">
        <v>9091</v>
      </c>
    </row>
    <row r="11176" spans="1:3" x14ac:dyDescent="0.25">
      <c r="A11176" s="541">
        <v>16333</v>
      </c>
      <c r="B11176" s="482" t="s">
        <v>11088</v>
      </c>
      <c r="C11176" s="542" t="s">
        <v>9920</v>
      </c>
    </row>
    <row r="11177" spans="1:3" x14ac:dyDescent="0.25">
      <c r="A11177" s="541">
        <v>16334</v>
      </c>
      <c r="B11177" s="482" t="s">
        <v>11662</v>
      </c>
      <c r="C11177" s="542" t="s">
        <v>9920</v>
      </c>
    </row>
    <row r="11178" spans="1:3" x14ac:dyDescent="0.25">
      <c r="A11178" s="541">
        <v>16335</v>
      </c>
      <c r="B11178" s="482" t="s">
        <v>8893</v>
      </c>
      <c r="C11178" s="542" t="s">
        <v>9092</v>
      </c>
    </row>
    <row r="11179" spans="1:3" x14ac:dyDescent="0.25">
      <c r="A11179" s="541">
        <v>16336</v>
      </c>
      <c r="B11179" s="482" t="s">
        <v>11663</v>
      </c>
      <c r="C11179" s="542" t="s">
        <v>9920</v>
      </c>
    </row>
    <row r="11180" spans="1:3" x14ac:dyDescent="0.25">
      <c r="A11180" s="541">
        <v>16337</v>
      </c>
      <c r="B11180" s="482" t="s">
        <v>8885</v>
      </c>
      <c r="C11180" s="542" t="s">
        <v>9920</v>
      </c>
    </row>
    <row r="11181" spans="1:3" x14ac:dyDescent="0.25">
      <c r="A11181" s="541">
        <v>16338</v>
      </c>
      <c r="B11181" s="482" t="s">
        <v>8894</v>
      </c>
      <c r="C11181" s="542" t="s">
        <v>9092</v>
      </c>
    </row>
    <row r="11182" spans="1:3" x14ac:dyDescent="0.25">
      <c r="A11182" s="541">
        <v>16339</v>
      </c>
      <c r="B11182" s="482" t="s">
        <v>8416</v>
      </c>
      <c r="C11182" s="542" t="s">
        <v>9092</v>
      </c>
    </row>
    <row r="11183" spans="1:3" x14ac:dyDescent="0.25">
      <c r="A11183" s="541">
        <v>16340</v>
      </c>
      <c r="B11183" s="482" t="s">
        <v>8895</v>
      </c>
      <c r="C11183" s="542" t="s">
        <v>9092</v>
      </c>
    </row>
    <row r="11184" spans="1:3" x14ac:dyDescent="0.25">
      <c r="A11184" s="541">
        <v>16341</v>
      </c>
      <c r="B11184" s="482" t="s">
        <v>11664</v>
      </c>
      <c r="C11184" s="542" t="s">
        <v>9920</v>
      </c>
    </row>
    <row r="11185" spans="1:3" x14ac:dyDescent="0.25">
      <c r="A11185" s="541">
        <v>16342</v>
      </c>
      <c r="B11185" s="482" t="s">
        <v>8896</v>
      </c>
      <c r="C11185" s="542" t="s">
        <v>9081</v>
      </c>
    </row>
    <row r="11186" spans="1:3" x14ac:dyDescent="0.25">
      <c r="A11186" s="541">
        <v>16343</v>
      </c>
      <c r="B11186" s="482" t="s">
        <v>8747</v>
      </c>
      <c r="C11186" s="542" t="s">
        <v>9920</v>
      </c>
    </row>
    <row r="11187" spans="1:3" x14ac:dyDescent="0.25">
      <c r="A11187" s="541">
        <v>16344</v>
      </c>
      <c r="B11187" s="482" t="s">
        <v>8897</v>
      </c>
      <c r="C11187" s="542" t="s">
        <v>9091</v>
      </c>
    </row>
    <row r="11188" spans="1:3" x14ac:dyDescent="0.25">
      <c r="A11188" s="541">
        <v>16345</v>
      </c>
      <c r="B11188" s="482" t="s">
        <v>11665</v>
      </c>
      <c r="C11188" s="542" t="s">
        <v>9920</v>
      </c>
    </row>
    <row r="11189" spans="1:3" x14ac:dyDescent="0.25">
      <c r="A11189" s="541">
        <v>16346</v>
      </c>
      <c r="B11189" s="482" t="s">
        <v>8898</v>
      </c>
      <c r="C11189" s="542" t="s">
        <v>9092</v>
      </c>
    </row>
    <row r="11190" spans="1:3" x14ac:dyDescent="0.25">
      <c r="A11190" s="541">
        <v>16347</v>
      </c>
      <c r="B11190" s="482" t="s">
        <v>11666</v>
      </c>
      <c r="C11190" s="542" t="s">
        <v>9920</v>
      </c>
    </row>
    <row r="11191" spans="1:3" x14ac:dyDescent="0.25">
      <c r="A11191" s="541">
        <v>16348</v>
      </c>
      <c r="B11191" s="482" t="s">
        <v>8899</v>
      </c>
      <c r="C11191" s="542" t="s">
        <v>9087</v>
      </c>
    </row>
    <row r="11192" spans="1:3" x14ac:dyDescent="0.25">
      <c r="A11192" s="541">
        <v>16349</v>
      </c>
      <c r="B11192" s="482" t="s">
        <v>11667</v>
      </c>
      <c r="C11192" s="542" t="s">
        <v>9920</v>
      </c>
    </row>
    <row r="11193" spans="1:3" x14ac:dyDescent="0.25">
      <c r="A11193" s="541">
        <v>16350</v>
      </c>
      <c r="B11193" s="482" t="s">
        <v>11668</v>
      </c>
      <c r="C11193" s="542" t="s">
        <v>9920</v>
      </c>
    </row>
    <row r="11194" spans="1:3" x14ac:dyDescent="0.25">
      <c r="A11194" s="541">
        <v>16351</v>
      </c>
      <c r="B11194" s="482" t="s">
        <v>11669</v>
      </c>
      <c r="C11194" s="542" t="s">
        <v>9920</v>
      </c>
    </row>
    <row r="11195" spans="1:3" x14ac:dyDescent="0.25">
      <c r="A11195" s="541">
        <v>16352</v>
      </c>
      <c r="B11195" s="482" t="s">
        <v>8900</v>
      </c>
      <c r="C11195" s="542" t="s">
        <v>9091</v>
      </c>
    </row>
    <row r="11196" spans="1:3" x14ac:dyDescent="0.25">
      <c r="A11196" s="541">
        <v>16353</v>
      </c>
      <c r="B11196" s="482" t="s">
        <v>8901</v>
      </c>
      <c r="C11196" s="542" t="s">
        <v>9092</v>
      </c>
    </row>
    <row r="11197" spans="1:3" x14ac:dyDescent="0.25">
      <c r="A11197" s="541">
        <v>16354</v>
      </c>
      <c r="B11197" s="482" t="s">
        <v>8830</v>
      </c>
      <c r="C11197" s="542" t="s">
        <v>9920</v>
      </c>
    </row>
    <row r="11198" spans="1:3" x14ac:dyDescent="0.25">
      <c r="A11198" s="541">
        <v>16355</v>
      </c>
      <c r="B11198" s="482" t="s">
        <v>8902</v>
      </c>
      <c r="C11198" s="542" t="s">
        <v>9092</v>
      </c>
    </row>
    <row r="11199" spans="1:3" x14ac:dyDescent="0.25">
      <c r="A11199" s="541">
        <v>16356</v>
      </c>
      <c r="B11199" s="482" t="s">
        <v>11670</v>
      </c>
      <c r="C11199" s="542" t="s">
        <v>9920</v>
      </c>
    </row>
    <row r="11200" spans="1:3" x14ac:dyDescent="0.25">
      <c r="A11200" s="541">
        <v>16357</v>
      </c>
      <c r="B11200" s="482" t="s">
        <v>8903</v>
      </c>
      <c r="C11200" s="542" t="s">
        <v>9092</v>
      </c>
    </row>
    <row r="11201" spans="1:3" x14ac:dyDescent="0.25">
      <c r="A11201" s="541">
        <v>16358</v>
      </c>
      <c r="B11201" s="482" t="s">
        <v>8904</v>
      </c>
      <c r="C11201" s="542" t="s">
        <v>9091</v>
      </c>
    </row>
    <row r="11202" spans="1:3" x14ac:dyDescent="0.25">
      <c r="A11202" s="541">
        <v>16359</v>
      </c>
      <c r="B11202" s="482" t="s">
        <v>8905</v>
      </c>
      <c r="C11202" s="542" t="s">
        <v>9092</v>
      </c>
    </row>
    <row r="11203" spans="1:3" x14ac:dyDescent="0.25">
      <c r="A11203" s="541">
        <v>16360</v>
      </c>
      <c r="B11203" s="482" t="s">
        <v>11671</v>
      </c>
      <c r="C11203" s="542" t="s">
        <v>9920</v>
      </c>
    </row>
    <row r="11204" spans="1:3" x14ac:dyDescent="0.25">
      <c r="A11204" s="541">
        <v>16361</v>
      </c>
      <c r="B11204" s="482" t="s">
        <v>2921</v>
      </c>
      <c r="C11204" s="542" t="s">
        <v>9920</v>
      </c>
    </row>
    <row r="11205" spans="1:3" x14ac:dyDescent="0.25">
      <c r="A11205" s="541">
        <v>16362</v>
      </c>
      <c r="B11205" s="482" t="s">
        <v>11672</v>
      </c>
      <c r="C11205" s="542" t="s">
        <v>9920</v>
      </c>
    </row>
    <row r="11206" spans="1:3" x14ac:dyDescent="0.25">
      <c r="A11206" s="541">
        <v>16363</v>
      </c>
      <c r="B11206" s="482" t="s">
        <v>11673</v>
      </c>
      <c r="C11206" s="542" t="s">
        <v>9920</v>
      </c>
    </row>
    <row r="11207" spans="1:3" x14ac:dyDescent="0.25">
      <c r="A11207" s="541">
        <v>16364</v>
      </c>
      <c r="B11207" s="482" t="s">
        <v>8906</v>
      </c>
      <c r="C11207" s="542" t="s">
        <v>9092</v>
      </c>
    </row>
    <row r="11208" spans="1:3" x14ac:dyDescent="0.25">
      <c r="A11208" s="541">
        <v>16365</v>
      </c>
      <c r="B11208" s="482" t="s">
        <v>11674</v>
      </c>
      <c r="C11208" s="542" t="s">
        <v>9920</v>
      </c>
    </row>
    <row r="11209" spans="1:3" x14ac:dyDescent="0.25">
      <c r="A11209" s="541">
        <v>16366</v>
      </c>
      <c r="B11209" s="482" t="s">
        <v>8907</v>
      </c>
      <c r="C11209" s="542" t="s">
        <v>9087</v>
      </c>
    </row>
    <row r="11210" spans="1:3" x14ac:dyDescent="0.25">
      <c r="A11210" s="541">
        <v>16367</v>
      </c>
      <c r="B11210" s="482" t="s">
        <v>11675</v>
      </c>
      <c r="C11210" s="542" t="s">
        <v>9920</v>
      </c>
    </row>
    <row r="11211" spans="1:3" x14ac:dyDescent="0.25">
      <c r="A11211" s="541">
        <v>16368</v>
      </c>
      <c r="B11211" s="482" t="s">
        <v>11676</v>
      </c>
      <c r="C11211" s="542" t="s">
        <v>9920</v>
      </c>
    </row>
    <row r="11212" spans="1:3" x14ac:dyDescent="0.25">
      <c r="A11212" s="541">
        <v>16369</v>
      </c>
      <c r="B11212" s="482" t="s">
        <v>8908</v>
      </c>
      <c r="C11212" s="542" t="s">
        <v>9092</v>
      </c>
    </row>
    <row r="11213" spans="1:3" x14ac:dyDescent="0.25">
      <c r="A11213" s="541">
        <v>16370</v>
      </c>
      <c r="B11213" s="482" t="s">
        <v>11677</v>
      </c>
      <c r="C11213" s="542" t="s">
        <v>9920</v>
      </c>
    </row>
    <row r="11214" spans="1:3" x14ac:dyDescent="0.25">
      <c r="A11214" s="541">
        <v>16371</v>
      </c>
      <c r="B11214" s="482" t="s">
        <v>8909</v>
      </c>
      <c r="C11214" s="542" t="s">
        <v>9092</v>
      </c>
    </row>
    <row r="11215" spans="1:3" x14ac:dyDescent="0.25">
      <c r="A11215" s="541">
        <v>16372</v>
      </c>
      <c r="B11215" s="482" t="s">
        <v>11678</v>
      </c>
      <c r="C11215" s="542" t="s">
        <v>9920</v>
      </c>
    </row>
    <row r="11216" spans="1:3" x14ac:dyDescent="0.25">
      <c r="A11216" s="541">
        <v>16373</v>
      </c>
      <c r="B11216" s="482" t="s">
        <v>11571</v>
      </c>
      <c r="C11216" s="542" t="s">
        <v>9920</v>
      </c>
    </row>
    <row r="11217" spans="1:3" x14ac:dyDescent="0.25">
      <c r="A11217" s="541">
        <v>16374</v>
      </c>
      <c r="B11217" s="482" t="s">
        <v>7974</v>
      </c>
      <c r="C11217" s="542" t="s">
        <v>9920</v>
      </c>
    </row>
    <row r="11218" spans="1:3" x14ac:dyDescent="0.25">
      <c r="A11218" s="541">
        <v>16375</v>
      </c>
      <c r="B11218" s="482" t="s">
        <v>8910</v>
      </c>
      <c r="C11218" s="542" t="s">
        <v>9092</v>
      </c>
    </row>
    <row r="11219" spans="1:3" x14ac:dyDescent="0.25">
      <c r="A11219" s="541">
        <v>16376</v>
      </c>
      <c r="B11219" s="482" t="s">
        <v>8911</v>
      </c>
      <c r="C11219" s="542" t="s">
        <v>9091</v>
      </c>
    </row>
    <row r="11220" spans="1:3" x14ac:dyDescent="0.25">
      <c r="A11220" s="541">
        <v>16377</v>
      </c>
      <c r="B11220" s="482" t="s">
        <v>11679</v>
      </c>
      <c r="C11220" s="542" t="s">
        <v>9920</v>
      </c>
    </row>
    <row r="11221" spans="1:3" x14ac:dyDescent="0.25">
      <c r="A11221" s="541">
        <v>16378</v>
      </c>
      <c r="B11221" s="482" t="s">
        <v>11680</v>
      </c>
      <c r="C11221" s="542" t="s">
        <v>9920</v>
      </c>
    </row>
    <row r="11222" spans="1:3" x14ac:dyDescent="0.25">
      <c r="A11222" s="541">
        <v>16379</v>
      </c>
      <c r="B11222" s="482" t="s">
        <v>8360</v>
      </c>
      <c r="C11222" s="542" t="s">
        <v>9092</v>
      </c>
    </row>
    <row r="11223" spans="1:3" x14ac:dyDescent="0.25">
      <c r="A11223" s="541">
        <v>16380</v>
      </c>
      <c r="B11223" s="482" t="s">
        <v>11681</v>
      </c>
      <c r="C11223" s="542" t="s">
        <v>9920</v>
      </c>
    </row>
    <row r="11224" spans="1:3" x14ac:dyDescent="0.25">
      <c r="A11224" s="541">
        <v>16381</v>
      </c>
      <c r="B11224" s="482" t="s">
        <v>8912</v>
      </c>
      <c r="C11224" s="542" t="s">
        <v>9087</v>
      </c>
    </row>
    <row r="11225" spans="1:3" x14ac:dyDescent="0.25">
      <c r="A11225" s="541">
        <v>16382</v>
      </c>
      <c r="B11225" s="482" t="s">
        <v>8913</v>
      </c>
      <c r="C11225" s="542" t="s">
        <v>9091</v>
      </c>
    </row>
    <row r="11226" spans="1:3" x14ac:dyDescent="0.25">
      <c r="A11226" s="541">
        <v>16383</v>
      </c>
      <c r="B11226" s="482" t="s">
        <v>5324</v>
      </c>
      <c r="C11226" s="542" t="s">
        <v>9092</v>
      </c>
    </row>
    <row r="11227" spans="1:3" x14ac:dyDescent="0.25">
      <c r="A11227" s="541">
        <v>16384</v>
      </c>
      <c r="B11227" s="482" t="s">
        <v>11682</v>
      </c>
      <c r="C11227" s="542" t="s">
        <v>9920</v>
      </c>
    </row>
    <row r="11228" spans="1:3" x14ac:dyDescent="0.25">
      <c r="A11228" s="541">
        <v>16385</v>
      </c>
      <c r="B11228" s="482" t="s">
        <v>3741</v>
      </c>
      <c r="C11228" s="542" t="s">
        <v>9090</v>
      </c>
    </row>
    <row r="11229" spans="1:3" x14ac:dyDescent="0.25">
      <c r="A11229" s="541">
        <v>16386</v>
      </c>
      <c r="B11229" s="482" t="s">
        <v>8914</v>
      </c>
      <c r="C11229" s="542" t="s">
        <v>9081</v>
      </c>
    </row>
    <row r="11230" spans="1:3" x14ac:dyDescent="0.25">
      <c r="A11230" s="541">
        <v>16387</v>
      </c>
      <c r="B11230" s="482" t="s">
        <v>8915</v>
      </c>
      <c r="C11230" s="542" t="s">
        <v>9081</v>
      </c>
    </row>
    <row r="11231" spans="1:3" x14ac:dyDescent="0.25">
      <c r="A11231" s="541">
        <v>16388</v>
      </c>
      <c r="B11231" s="482" t="s">
        <v>11683</v>
      </c>
      <c r="C11231" s="542" t="s">
        <v>9920</v>
      </c>
    </row>
    <row r="11232" spans="1:3" x14ac:dyDescent="0.25">
      <c r="A11232" s="541">
        <v>16389</v>
      </c>
      <c r="B11232" s="482" t="s">
        <v>8916</v>
      </c>
      <c r="C11232" s="542" t="s">
        <v>9920</v>
      </c>
    </row>
    <row r="11233" spans="1:3" x14ac:dyDescent="0.25">
      <c r="A11233" s="541">
        <v>16390</v>
      </c>
      <c r="B11233" s="482" t="s">
        <v>11684</v>
      </c>
      <c r="C11233" s="542" t="s">
        <v>9920</v>
      </c>
    </row>
    <row r="11234" spans="1:3" x14ac:dyDescent="0.25">
      <c r="A11234" s="541">
        <v>16391</v>
      </c>
      <c r="B11234" s="482" t="s">
        <v>11685</v>
      </c>
      <c r="C11234" s="542" t="s">
        <v>9920</v>
      </c>
    </row>
    <row r="11235" spans="1:3" x14ac:dyDescent="0.25">
      <c r="A11235" s="541">
        <v>16392</v>
      </c>
      <c r="B11235" s="482" t="s">
        <v>8917</v>
      </c>
      <c r="C11235" s="542" t="s">
        <v>9092</v>
      </c>
    </row>
    <row r="11236" spans="1:3" x14ac:dyDescent="0.25">
      <c r="A11236" s="541">
        <v>16393</v>
      </c>
      <c r="B11236" s="482" t="s">
        <v>8707</v>
      </c>
      <c r="C11236" s="542" t="s">
        <v>9090</v>
      </c>
    </row>
    <row r="11237" spans="1:3" x14ac:dyDescent="0.25">
      <c r="A11237" s="541">
        <v>16394</v>
      </c>
      <c r="B11237" s="482" t="s">
        <v>8918</v>
      </c>
      <c r="C11237" s="542" t="s">
        <v>9092</v>
      </c>
    </row>
    <row r="11238" spans="1:3" x14ac:dyDescent="0.25">
      <c r="A11238" s="541">
        <v>16395</v>
      </c>
      <c r="B11238" s="482" t="s">
        <v>8919</v>
      </c>
      <c r="C11238" s="542" t="s">
        <v>9092</v>
      </c>
    </row>
    <row r="11239" spans="1:3" x14ac:dyDescent="0.25">
      <c r="A11239" s="541">
        <v>16396</v>
      </c>
      <c r="B11239" s="482" t="s">
        <v>11686</v>
      </c>
      <c r="C11239" s="542" t="s">
        <v>9920</v>
      </c>
    </row>
    <row r="11240" spans="1:3" x14ac:dyDescent="0.25">
      <c r="A11240" s="541">
        <v>16397</v>
      </c>
      <c r="B11240" s="482" t="s">
        <v>11687</v>
      </c>
      <c r="C11240" s="542" t="s">
        <v>9920</v>
      </c>
    </row>
    <row r="11241" spans="1:3" x14ac:dyDescent="0.25">
      <c r="A11241" s="541">
        <v>16398</v>
      </c>
      <c r="B11241" s="482" t="s">
        <v>7973</v>
      </c>
      <c r="C11241" s="542" t="s">
        <v>9092</v>
      </c>
    </row>
    <row r="11242" spans="1:3" x14ac:dyDescent="0.25">
      <c r="A11242" s="541">
        <v>16399</v>
      </c>
      <c r="B11242" s="482" t="s">
        <v>827</v>
      </c>
      <c r="C11242" s="542" t="s">
        <v>9081</v>
      </c>
    </row>
    <row r="11243" spans="1:3" x14ac:dyDescent="0.25">
      <c r="A11243" s="541">
        <v>16400</v>
      </c>
      <c r="B11243" s="482" t="s">
        <v>8920</v>
      </c>
      <c r="C11243" s="542" t="s">
        <v>9087</v>
      </c>
    </row>
    <row r="11244" spans="1:3" x14ac:dyDescent="0.25">
      <c r="A11244" s="541">
        <v>16401</v>
      </c>
      <c r="B11244" s="482" t="s">
        <v>11688</v>
      </c>
      <c r="C11244" s="542" t="s">
        <v>9920</v>
      </c>
    </row>
    <row r="11245" spans="1:3" x14ac:dyDescent="0.25">
      <c r="A11245" s="541">
        <v>16402</v>
      </c>
      <c r="B11245" s="482" t="s">
        <v>8921</v>
      </c>
      <c r="C11245" s="542" t="s">
        <v>9092</v>
      </c>
    </row>
    <row r="11246" spans="1:3" x14ac:dyDescent="0.25">
      <c r="A11246" s="541">
        <v>16403</v>
      </c>
      <c r="B11246" s="482" t="s">
        <v>8577</v>
      </c>
      <c r="C11246" s="542" t="s">
        <v>9920</v>
      </c>
    </row>
    <row r="11247" spans="1:3" x14ac:dyDescent="0.25">
      <c r="A11247" s="541">
        <v>16404</v>
      </c>
      <c r="B11247" s="482" t="s">
        <v>11689</v>
      </c>
      <c r="C11247" s="542" t="s">
        <v>9920</v>
      </c>
    </row>
    <row r="11248" spans="1:3" x14ac:dyDescent="0.25">
      <c r="A11248" s="541">
        <v>16405</v>
      </c>
      <c r="B11248" s="482" t="s">
        <v>9423</v>
      </c>
      <c r="C11248" s="542" t="s">
        <v>9087</v>
      </c>
    </row>
    <row r="11249" spans="1:3" x14ac:dyDescent="0.25">
      <c r="A11249" s="541">
        <v>16406</v>
      </c>
      <c r="B11249" s="482" t="s">
        <v>8922</v>
      </c>
      <c r="C11249" s="542" t="s">
        <v>9092</v>
      </c>
    </row>
    <row r="11250" spans="1:3" x14ac:dyDescent="0.25">
      <c r="A11250" s="541">
        <v>16407</v>
      </c>
      <c r="B11250" s="482" t="s">
        <v>8923</v>
      </c>
      <c r="C11250" s="542" t="s">
        <v>9092</v>
      </c>
    </row>
    <row r="11251" spans="1:3" x14ac:dyDescent="0.25">
      <c r="A11251" s="541">
        <v>16408</v>
      </c>
      <c r="B11251" s="482" t="s">
        <v>8924</v>
      </c>
      <c r="C11251" s="542" t="s">
        <v>9087</v>
      </c>
    </row>
    <row r="11252" spans="1:3" x14ac:dyDescent="0.25">
      <c r="A11252" s="541">
        <v>16409</v>
      </c>
      <c r="B11252" s="482" t="s">
        <v>8925</v>
      </c>
      <c r="C11252" s="542" t="s">
        <v>9092</v>
      </c>
    </row>
    <row r="11253" spans="1:3" x14ac:dyDescent="0.25">
      <c r="A11253" s="541">
        <v>16410</v>
      </c>
      <c r="B11253" s="482" t="s">
        <v>8926</v>
      </c>
      <c r="C11253" s="542" t="s">
        <v>9092</v>
      </c>
    </row>
    <row r="11254" spans="1:3" x14ac:dyDescent="0.25">
      <c r="A11254" s="541">
        <v>16411</v>
      </c>
      <c r="B11254" s="482" t="s">
        <v>8927</v>
      </c>
      <c r="C11254" s="542" t="s">
        <v>9091</v>
      </c>
    </row>
    <row r="11255" spans="1:3" x14ac:dyDescent="0.25">
      <c r="A11255" s="541">
        <v>16412</v>
      </c>
      <c r="B11255" s="482" t="s">
        <v>11690</v>
      </c>
      <c r="C11255" s="542" t="s">
        <v>9920</v>
      </c>
    </row>
    <row r="11256" spans="1:3" x14ac:dyDescent="0.25">
      <c r="A11256" s="541">
        <v>16413</v>
      </c>
      <c r="B11256" s="482" t="s">
        <v>8928</v>
      </c>
      <c r="C11256" s="542" t="s">
        <v>9092</v>
      </c>
    </row>
    <row r="11257" spans="1:3" x14ac:dyDescent="0.25">
      <c r="A11257" s="541">
        <v>16414</v>
      </c>
      <c r="B11257" s="482" t="s">
        <v>11691</v>
      </c>
      <c r="C11257" s="542" t="s">
        <v>9920</v>
      </c>
    </row>
    <row r="11258" spans="1:3" x14ac:dyDescent="0.25">
      <c r="A11258" s="541">
        <v>16415</v>
      </c>
      <c r="B11258" s="482" t="s">
        <v>3741</v>
      </c>
      <c r="C11258" s="542" t="s">
        <v>9090</v>
      </c>
    </row>
    <row r="11259" spans="1:3" x14ac:dyDescent="0.25">
      <c r="A11259" s="541">
        <v>16416</v>
      </c>
      <c r="B11259" s="482" t="s">
        <v>8929</v>
      </c>
      <c r="C11259" s="542" t="s">
        <v>9090</v>
      </c>
    </row>
    <row r="11260" spans="1:3" x14ac:dyDescent="0.25">
      <c r="A11260" s="541">
        <v>16417</v>
      </c>
      <c r="B11260" s="482" t="s">
        <v>11692</v>
      </c>
      <c r="C11260" s="542" t="s">
        <v>9920</v>
      </c>
    </row>
    <row r="11261" spans="1:3" x14ac:dyDescent="0.25">
      <c r="A11261" s="541">
        <v>16418</v>
      </c>
      <c r="B11261" s="482" t="s">
        <v>11693</v>
      </c>
      <c r="C11261" s="542" t="s">
        <v>9920</v>
      </c>
    </row>
    <row r="11262" spans="1:3" x14ac:dyDescent="0.25">
      <c r="A11262" s="541">
        <v>16419</v>
      </c>
      <c r="B11262" s="482" t="s">
        <v>6958</v>
      </c>
      <c r="C11262" s="542" t="s">
        <v>9084</v>
      </c>
    </row>
    <row r="11263" spans="1:3" x14ac:dyDescent="0.25">
      <c r="A11263" s="541">
        <v>16420</v>
      </c>
      <c r="B11263" s="482" t="s">
        <v>11694</v>
      </c>
      <c r="C11263" s="542" t="s">
        <v>9920</v>
      </c>
    </row>
    <row r="11264" spans="1:3" x14ac:dyDescent="0.25">
      <c r="A11264" s="541">
        <v>16421</v>
      </c>
      <c r="B11264" s="482" t="s">
        <v>8930</v>
      </c>
      <c r="C11264" s="542" t="s">
        <v>9091</v>
      </c>
    </row>
    <row r="11265" spans="1:3" x14ac:dyDescent="0.25">
      <c r="A11265" s="541">
        <v>16422</v>
      </c>
      <c r="B11265" s="482" t="s">
        <v>11695</v>
      </c>
      <c r="C11265" s="542" t="s">
        <v>9920</v>
      </c>
    </row>
    <row r="11266" spans="1:3" x14ac:dyDescent="0.25">
      <c r="A11266" s="541">
        <v>16423</v>
      </c>
      <c r="B11266" s="482" t="s">
        <v>8931</v>
      </c>
      <c r="C11266" s="542" t="s">
        <v>9092</v>
      </c>
    </row>
    <row r="11267" spans="1:3" x14ac:dyDescent="0.25">
      <c r="A11267" s="541">
        <v>16424</v>
      </c>
      <c r="B11267" s="482" t="s">
        <v>5151</v>
      </c>
      <c r="C11267" s="542" t="s">
        <v>9091</v>
      </c>
    </row>
    <row r="11268" spans="1:3" x14ac:dyDescent="0.25">
      <c r="A11268" s="541">
        <v>16425</v>
      </c>
      <c r="B11268" s="482" t="s">
        <v>11696</v>
      </c>
      <c r="C11268" s="542" t="s">
        <v>9920</v>
      </c>
    </row>
    <row r="11269" spans="1:3" x14ac:dyDescent="0.25">
      <c r="A11269" s="541">
        <v>16427</v>
      </c>
      <c r="B11269" s="482" t="s">
        <v>8932</v>
      </c>
      <c r="C11269" s="542" t="s">
        <v>9092</v>
      </c>
    </row>
    <row r="11270" spans="1:3" x14ac:dyDescent="0.25">
      <c r="A11270" s="541">
        <v>16428</v>
      </c>
      <c r="B11270" s="482" t="s">
        <v>8933</v>
      </c>
      <c r="C11270" s="542" t="s">
        <v>9092</v>
      </c>
    </row>
    <row r="11271" spans="1:3" x14ac:dyDescent="0.25">
      <c r="A11271" s="541">
        <v>16429</v>
      </c>
      <c r="B11271" s="482" t="s">
        <v>8855</v>
      </c>
      <c r="C11271" s="542" t="s">
        <v>9920</v>
      </c>
    </row>
    <row r="11272" spans="1:3" x14ac:dyDescent="0.25">
      <c r="A11272" s="541">
        <v>16430</v>
      </c>
      <c r="B11272" s="482" t="s">
        <v>6813</v>
      </c>
      <c r="C11272" s="542" t="s">
        <v>9090</v>
      </c>
    </row>
    <row r="11273" spans="1:3" x14ac:dyDescent="0.25">
      <c r="A11273" s="541">
        <v>16431</v>
      </c>
      <c r="B11273" s="482" t="s">
        <v>11697</v>
      </c>
      <c r="C11273" s="542" t="s">
        <v>9920</v>
      </c>
    </row>
    <row r="11274" spans="1:3" x14ac:dyDescent="0.25">
      <c r="A11274" s="541">
        <v>16432</v>
      </c>
      <c r="B11274" s="482" t="s">
        <v>11451</v>
      </c>
      <c r="C11274" s="542" t="s">
        <v>9920</v>
      </c>
    </row>
    <row r="11275" spans="1:3" x14ac:dyDescent="0.25">
      <c r="A11275" s="541">
        <v>16433</v>
      </c>
      <c r="B11275" s="482" t="s">
        <v>4483</v>
      </c>
      <c r="C11275" s="542" t="s">
        <v>9092</v>
      </c>
    </row>
    <row r="11276" spans="1:3" x14ac:dyDescent="0.25">
      <c r="A11276" s="541">
        <v>16434</v>
      </c>
      <c r="B11276" s="482" t="s">
        <v>3433</v>
      </c>
      <c r="C11276" s="542" t="s">
        <v>9091</v>
      </c>
    </row>
    <row r="11277" spans="1:3" x14ac:dyDescent="0.25">
      <c r="A11277" s="541">
        <v>16435</v>
      </c>
      <c r="B11277" s="482" t="s">
        <v>6753</v>
      </c>
      <c r="C11277" s="542" t="s">
        <v>9920</v>
      </c>
    </row>
    <row r="11278" spans="1:3" x14ac:dyDescent="0.25">
      <c r="A11278" s="541">
        <v>16436</v>
      </c>
      <c r="B11278" s="482" t="s">
        <v>8934</v>
      </c>
      <c r="C11278" s="542" t="s">
        <v>9092</v>
      </c>
    </row>
    <row r="11279" spans="1:3" x14ac:dyDescent="0.25">
      <c r="A11279" s="541">
        <v>16437</v>
      </c>
      <c r="B11279" s="482" t="s">
        <v>11698</v>
      </c>
      <c r="C11279" s="542" t="s">
        <v>9920</v>
      </c>
    </row>
    <row r="11280" spans="1:3" x14ac:dyDescent="0.25">
      <c r="A11280" s="541">
        <v>16438</v>
      </c>
      <c r="B11280" s="482" t="s">
        <v>11699</v>
      </c>
      <c r="C11280" s="542" t="s">
        <v>9920</v>
      </c>
    </row>
    <row r="11281" spans="1:3" x14ac:dyDescent="0.25">
      <c r="A11281" s="541">
        <v>16439</v>
      </c>
      <c r="B11281" s="482" t="s">
        <v>8935</v>
      </c>
      <c r="C11281" s="542" t="s">
        <v>9091</v>
      </c>
    </row>
    <row r="11282" spans="1:3" x14ac:dyDescent="0.25">
      <c r="A11282" s="541">
        <v>16440</v>
      </c>
      <c r="B11282" s="482" t="s">
        <v>11700</v>
      </c>
      <c r="C11282" s="542" t="s">
        <v>9920</v>
      </c>
    </row>
    <row r="11283" spans="1:3" x14ac:dyDescent="0.25">
      <c r="A11283" s="541">
        <v>16441</v>
      </c>
      <c r="B11283" s="482" t="s">
        <v>6565</v>
      </c>
      <c r="C11283" s="542" t="s">
        <v>9920</v>
      </c>
    </row>
    <row r="11284" spans="1:3" x14ac:dyDescent="0.25">
      <c r="A11284" s="541">
        <v>16442</v>
      </c>
      <c r="B11284" s="482" t="s">
        <v>8936</v>
      </c>
      <c r="C11284" s="542" t="s">
        <v>9092</v>
      </c>
    </row>
    <row r="11285" spans="1:3" x14ac:dyDescent="0.25">
      <c r="A11285" s="541">
        <v>16443</v>
      </c>
      <c r="B11285" s="482" t="s">
        <v>11701</v>
      </c>
      <c r="C11285" s="542" t="s">
        <v>9920</v>
      </c>
    </row>
    <row r="11286" spans="1:3" x14ac:dyDescent="0.25">
      <c r="A11286" s="541">
        <v>16444</v>
      </c>
      <c r="B11286" s="482" t="s">
        <v>8648</v>
      </c>
      <c r="C11286" s="542" t="s">
        <v>9081</v>
      </c>
    </row>
    <row r="11287" spans="1:3" x14ac:dyDescent="0.25">
      <c r="A11287" s="541">
        <v>16445</v>
      </c>
      <c r="B11287" s="482" t="s">
        <v>7472</v>
      </c>
      <c r="C11287" s="542" t="s">
        <v>9090</v>
      </c>
    </row>
    <row r="11288" spans="1:3" x14ac:dyDescent="0.25">
      <c r="A11288" s="541">
        <v>16446</v>
      </c>
      <c r="B11288" s="482" t="s">
        <v>8937</v>
      </c>
      <c r="C11288" s="542" t="s">
        <v>9090</v>
      </c>
    </row>
    <row r="11289" spans="1:3" x14ac:dyDescent="0.25">
      <c r="A11289" s="541">
        <v>16447</v>
      </c>
      <c r="B11289" s="482" t="s">
        <v>8938</v>
      </c>
      <c r="C11289" s="542" t="s">
        <v>9920</v>
      </c>
    </row>
    <row r="11290" spans="1:3" x14ac:dyDescent="0.25">
      <c r="A11290" s="541">
        <v>16448</v>
      </c>
      <c r="B11290" s="482" t="s">
        <v>11702</v>
      </c>
      <c r="C11290" s="542" t="s">
        <v>9920</v>
      </c>
    </row>
    <row r="11291" spans="1:3" x14ac:dyDescent="0.25">
      <c r="A11291" s="541">
        <v>16449</v>
      </c>
      <c r="B11291" s="482" t="s">
        <v>8939</v>
      </c>
      <c r="C11291" s="542" t="s">
        <v>9087</v>
      </c>
    </row>
    <row r="11292" spans="1:3" x14ac:dyDescent="0.25">
      <c r="A11292" s="541">
        <v>16450</v>
      </c>
      <c r="B11292" s="482" t="s">
        <v>8940</v>
      </c>
      <c r="C11292" s="542" t="s">
        <v>9092</v>
      </c>
    </row>
    <row r="11293" spans="1:3" x14ac:dyDescent="0.25">
      <c r="A11293" s="541">
        <v>16451</v>
      </c>
      <c r="B11293" s="482" t="s">
        <v>8941</v>
      </c>
      <c r="C11293" s="542" t="s">
        <v>9092</v>
      </c>
    </row>
    <row r="11294" spans="1:3" x14ac:dyDescent="0.25">
      <c r="A11294" s="541">
        <v>16452</v>
      </c>
      <c r="B11294" s="482" t="s">
        <v>8736</v>
      </c>
      <c r="C11294" s="542" t="s">
        <v>9092</v>
      </c>
    </row>
    <row r="11295" spans="1:3" x14ac:dyDescent="0.25">
      <c r="A11295" s="541">
        <v>16453</v>
      </c>
      <c r="B11295" s="482" t="s">
        <v>3518</v>
      </c>
      <c r="C11295" s="542" t="s">
        <v>9090</v>
      </c>
    </row>
    <row r="11296" spans="1:3" x14ac:dyDescent="0.25">
      <c r="A11296" s="541">
        <v>16454</v>
      </c>
      <c r="B11296" s="482" t="s">
        <v>11703</v>
      </c>
      <c r="C11296" s="542" t="s">
        <v>9920</v>
      </c>
    </row>
    <row r="11297" spans="1:3" x14ac:dyDescent="0.25">
      <c r="A11297" s="541">
        <v>16455</v>
      </c>
      <c r="B11297" s="482" t="s">
        <v>8942</v>
      </c>
      <c r="C11297" s="542" t="s">
        <v>9092</v>
      </c>
    </row>
    <row r="11298" spans="1:3" x14ac:dyDescent="0.25">
      <c r="A11298" s="541">
        <v>16456</v>
      </c>
      <c r="B11298" s="482" t="s">
        <v>892</v>
      </c>
      <c r="C11298" s="542" t="s">
        <v>9081</v>
      </c>
    </row>
    <row r="11299" spans="1:3" x14ac:dyDescent="0.25">
      <c r="A11299" s="541">
        <v>16457</v>
      </c>
      <c r="B11299" s="482" t="s">
        <v>11704</v>
      </c>
      <c r="C11299" s="542" t="s">
        <v>9920</v>
      </c>
    </row>
    <row r="11300" spans="1:3" x14ac:dyDescent="0.25">
      <c r="A11300" s="541">
        <v>16458</v>
      </c>
      <c r="B11300" s="482" t="s">
        <v>8943</v>
      </c>
      <c r="C11300" s="542" t="s">
        <v>9091</v>
      </c>
    </row>
    <row r="11301" spans="1:3" x14ac:dyDescent="0.25">
      <c r="A11301" s="541">
        <v>16459</v>
      </c>
      <c r="B11301" s="482" t="s">
        <v>11705</v>
      </c>
      <c r="C11301" s="542" t="s">
        <v>9920</v>
      </c>
    </row>
    <row r="11302" spans="1:3" x14ac:dyDescent="0.25">
      <c r="A11302" s="541">
        <v>16460</v>
      </c>
      <c r="B11302" s="482" t="s">
        <v>7027</v>
      </c>
      <c r="C11302" s="542" t="s">
        <v>9090</v>
      </c>
    </row>
    <row r="11303" spans="1:3" x14ac:dyDescent="0.25">
      <c r="A11303" s="541">
        <v>16461</v>
      </c>
      <c r="B11303" s="482" t="s">
        <v>11706</v>
      </c>
      <c r="C11303" s="542" t="s">
        <v>9920</v>
      </c>
    </row>
    <row r="11304" spans="1:3" x14ac:dyDescent="0.25">
      <c r="A11304" s="541">
        <v>16462</v>
      </c>
      <c r="B11304" s="482" t="s">
        <v>8944</v>
      </c>
      <c r="C11304" s="542" t="s">
        <v>9087</v>
      </c>
    </row>
    <row r="11305" spans="1:3" x14ac:dyDescent="0.25">
      <c r="A11305" s="541">
        <v>16463</v>
      </c>
      <c r="B11305" s="482" t="s">
        <v>8945</v>
      </c>
      <c r="C11305" s="542" t="s">
        <v>9090</v>
      </c>
    </row>
    <row r="11306" spans="1:3" x14ac:dyDescent="0.25">
      <c r="A11306" s="541">
        <v>16464</v>
      </c>
      <c r="B11306" s="482" t="s">
        <v>8946</v>
      </c>
      <c r="C11306" s="542" t="s">
        <v>9084</v>
      </c>
    </row>
    <row r="11307" spans="1:3" x14ac:dyDescent="0.25">
      <c r="A11307" s="541">
        <v>16465</v>
      </c>
      <c r="B11307" s="482" t="s">
        <v>11707</v>
      </c>
      <c r="C11307" s="542" t="s">
        <v>9920</v>
      </c>
    </row>
    <row r="11308" spans="1:3" x14ac:dyDescent="0.25">
      <c r="A11308" s="541">
        <v>16466</v>
      </c>
      <c r="B11308" s="482" t="s">
        <v>8947</v>
      </c>
      <c r="C11308" s="542" t="s">
        <v>9091</v>
      </c>
    </row>
    <row r="11309" spans="1:3" x14ac:dyDescent="0.25">
      <c r="A11309" s="541">
        <v>16467</v>
      </c>
      <c r="B11309" s="482" t="s">
        <v>8948</v>
      </c>
      <c r="C11309" s="542" t="s">
        <v>9091</v>
      </c>
    </row>
    <row r="11310" spans="1:3" x14ac:dyDescent="0.25">
      <c r="A11310" s="541">
        <v>16468</v>
      </c>
      <c r="B11310" s="482" t="s">
        <v>8949</v>
      </c>
      <c r="C11310" s="542" t="s">
        <v>9092</v>
      </c>
    </row>
    <row r="11311" spans="1:3" x14ac:dyDescent="0.25">
      <c r="A11311" s="541">
        <v>16469</v>
      </c>
      <c r="B11311" s="482" t="s">
        <v>11708</v>
      </c>
      <c r="C11311" s="542" t="s">
        <v>9920</v>
      </c>
    </row>
    <row r="11312" spans="1:3" x14ac:dyDescent="0.25">
      <c r="A11312" s="541">
        <v>16470</v>
      </c>
      <c r="B11312" s="482" t="s">
        <v>11709</v>
      </c>
      <c r="C11312" s="542" t="s">
        <v>9920</v>
      </c>
    </row>
    <row r="11313" spans="1:3" x14ac:dyDescent="0.25">
      <c r="A11313" s="541">
        <v>16471</v>
      </c>
      <c r="B11313" s="482" t="s">
        <v>8950</v>
      </c>
      <c r="C11313" s="542" t="s">
        <v>9087</v>
      </c>
    </row>
    <row r="11314" spans="1:3" x14ac:dyDescent="0.25">
      <c r="A11314" s="541">
        <v>16472</v>
      </c>
      <c r="B11314" s="482" t="s">
        <v>11710</v>
      </c>
      <c r="C11314" s="542" t="s">
        <v>9920</v>
      </c>
    </row>
    <row r="11315" spans="1:3" x14ac:dyDescent="0.25">
      <c r="A11315" s="541">
        <v>16473</v>
      </c>
      <c r="B11315" s="482" t="s">
        <v>8951</v>
      </c>
      <c r="C11315" s="542" t="s">
        <v>9090</v>
      </c>
    </row>
    <row r="11316" spans="1:3" x14ac:dyDescent="0.25">
      <c r="A11316" s="541">
        <v>16474</v>
      </c>
      <c r="B11316" s="482" t="s">
        <v>8952</v>
      </c>
      <c r="C11316" s="542" t="s">
        <v>9092</v>
      </c>
    </row>
    <row r="11317" spans="1:3" x14ac:dyDescent="0.25">
      <c r="A11317" s="541">
        <v>16475</v>
      </c>
      <c r="B11317" s="482" t="s">
        <v>3707</v>
      </c>
      <c r="C11317" s="542" t="s">
        <v>9090</v>
      </c>
    </row>
    <row r="11318" spans="1:3" x14ac:dyDescent="0.25">
      <c r="A11318" s="541">
        <v>16476</v>
      </c>
      <c r="B11318" s="482" t="s">
        <v>8953</v>
      </c>
      <c r="C11318" s="542" t="s">
        <v>9092</v>
      </c>
    </row>
    <row r="11319" spans="1:3" x14ac:dyDescent="0.25">
      <c r="A11319" s="541">
        <v>16477</v>
      </c>
      <c r="B11319" s="482" t="s">
        <v>8954</v>
      </c>
      <c r="C11319" s="542" t="s">
        <v>9092</v>
      </c>
    </row>
    <row r="11320" spans="1:3" x14ac:dyDescent="0.25">
      <c r="A11320" s="541">
        <v>16478</v>
      </c>
      <c r="B11320" s="482" t="s">
        <v>3661</v>
      </c>
      <c r="C11320" s="542" t="s">
        <v>9091</v>
      </c>
    </row>
    <row r="11321" spans="1:3" x14ac:dyDescent="0.25">
      <c r="A11321" s="541">
        <v>16479</v>
      </c>
      <c r="B11321" s="482" t="s">
        <v>8955</v>
      </c>
      <c r="C11321" s="542" t="s">
        <v>9090</v>
      </c>
    </row>
    <row r="11322" spans="1:3" x14ac:dyDescent="0.25">
      <c r="A11322" s="541">
        <v>16480</v>
      </c>
      <c r="B11322" s="482" t="s">
        <v>2934</v>
      </c>
      <c r="C11322" s="542" t="s">
        <v>9110</v>
      </c>
    </row>
    <row r="11323" spans="1:3" x14ac:dyDescent="0.25">
      <c r="A11323" s="541">
        <v>16481</v>
      </c>
      <c r="B11323" s="482" t="s">
        <v>11711</v>
      </c>
      <c r="C11323" s="542" t="s">
        <v>9920</v>
      </c>
    </row>
    <row r="11324" spans="1:3" x14ac:dyDescent="0.25">
      <c r="A11324" s="541">
        <v>16482</v>
      </c>
      <c r="B11324" s="482" t="s">
        <v>8868</v>
      </c>
      <c r="C11324" s="542" t="s">
        <v>9090</v>
      </c>
    </row>
    <row r="11325" spans="1:3" x14ac:dyDescent="0.25">
      <c r="A11325" s="541">
        <v>16483</v>
      </c>
      <c r="B11325" s="482" t="s">
        <v>8956</v>
      </c>
      <c r="C11325" s="542" t="s">
        <v>9092</v>
      </c>
    </row>
    <row r="11326" spans="1:3" x14ac:dyDescent="0.25">
      <c r="A11326" s="541">
        <v>16484</v>
      </c>
      <c r="B11326" s="482" t="s">
        <v>8957</v>
      </c>
      <c r="C11326" s="542" t="s">
        <v>9092</v>
      </c>
    </row>
    <row r="11327" spans="1:3" x14ac:dyDescent="0.25">
      <c r="A11327" s="541">
        <v>16485</v>
      </c>
      <c r="B11327" s="482" t="s">
        <v>7877</v>
      </c>
      <c r="C11327" s="542" t="s">
        <v>9087</v>
      </c>
    </row>
    <row r="11328" spans="1:3" x14ac:dyDescent="0.25">
      <c r="A11328" s="541">
        <v>16486</v>
      </c>
      <c r="B11328" s="482" t="s">
        <v>11712</v>
      </c>
      <c r="C11328" s="542" t="s">
        <v>9920</v>
      </c>
    </row>
    <row r="11329" spans="1:3" x14ac:dyDescent="0.25">
      <c r="A11329" s="541">
        <v>16487</v>
      </c>
      <c r="B11329" s="482" t="s">
        <v>6736</v>
      </c>
      <c r="C11329" s="542" t="s">
        <v>9920</v>
      </c>
    </row>
    <row r="11330" spans="1:3" x14ac:dyDescent="0.25">
      <c r="A11330" s="541">
        <v>16488</v>
      </c>
      <c r="B11330" s="482" t="s">
        <v>8958</v>
      </c>
      <c r="C11330" s="542" t="s">
        <v>9090</v>
      </c>
    </row>
    <row r="11331" spans="1:3" x14ac:dyDescent="0.25">
      <c r="A11331" s="541">
        <v>16489</v>
      </c>
      <c r="B11331" s="482" t="s">
        <v>8007</v>
      </c>
      <c r="C11331" s="542" t="s">
        <v>9092</v>
      </c>
    </row>
    <row r="11332" spans="1:3" x14ac:dyDescent="0.25">
      <c r="A11332" s="541">
        <v>16490</v>
      </c>
      <c r="B11332" s="482" t="s">
        <v>11713</v>
      </c>
      <c r="C11332" s="542" t="s">
        <v>9920</v>
      </c>
    </row>
    <row r="11333" spans="1:3" x14ac:dyDescent="0.25">
      <c r="A11333" s="541">
        <v>16491</v>
      </c>
      <c r="B11333" s="482" t="s">
        <v>8959</v>
      </c>
      <c r="C11333" s="542" t="s">
        <v>9093</v>
      </c>
    </row>
    <row r="11334" spans="1:3" x14ac:dyDescent="0.25">
      <c r="A11334" s="541">
        <v>16492</v>
      </c>
      <c r="B11334" s="482" t="s">
        <v>11714</v>
      </c>
      <c r="C11334" s="542" t="s">
        <v>9920</v>
      </c>
    </row>
    <row r="11335" spans="1:3" x14ac:dyDescent="0.25">
      <c r="A11335" s="541">
        <v>16493</v>
      </c>
      <c r="B11335" s="482" t="s">
        <v>11715</v>
      </c>
      <c r="C11335" s="542" t="s">
        <v>9091</v>
      </c>
    </row>
    <row r="11336" spans="1:3" x14ac:dyDescent="0.25">
      <c r="A11336" s="541">
        <v>16494</v>
      </c>
      <c r="B11336" s="482" t="s">
        <v>8960</v>
      </c>
      <c r="C11336" s="542" t="s">
        <v>9087</v>
      </c>
    </row>
    <row r="11337" spans="1:3" x14ac:dyDescent="0.25">
      <c r="A11337" s="541">
        <v>16495</v>
      </c>
      <c r="B11337" s="482" t="s">
        <v>8961</v>
      </c>
      <c r="C11337" s="542" t="s">
        <v>9092</v>
      </c>
    </row>
    <row r="11338" spans="1:3" x14ac:dyDescent="0.25">
      <c r="A11338" s="541">
        <v>16496</v>
      </c>
      <c r="B11338" s="482" t="s">
        <v>8962</v>
      </c>
      <c r="C11338" s="542" t="s">
        <v>9092</v>
      </c>
    </row>
    <row r="11339" spans="1:3" x14ac:dyDescent="0.25">
      <c r="A11339" s="541">
        <v>16497</v>
      </c>
      <c r="B11339" s="482" t="s">
        <v>11716</v>
      </c>
      <c r="C11339" s="542" t="s">
        <v>9920</v>
      </c>
    </row>
    <row r="11340" spans="1:3" x14ac:dyDescent="0.25">
      <c r="A11340" s="541">
        <v>16498</v>
      </c>
      <c r="B11340" s="482" t="s">
        <v>8963</v>
      </c>
      <c r="C11340" s="542" t="s">
        <v>9092</v>
      </c>
    </row>
    <row r="11341" spans="1:3" x14ac:dyDescent="0.25">
      <c r="A11341" s="541">
        <v>16499</v>
      </c>
      <c r="B11341" s="482" t="s">
        <v>8947</v>
      </c>
      <c r="C11341" s="542" t="s">
        <v>9090</v>
      </c>
    </row>
    <row r="11342" spans="1:3" x14ac:dyDescent="0.25">
      <c r="A11342" s="541">
        <v>16500</v>
      </c>
      <c r="B11342" s="482" t="s">
        <v>11717</v>
      </c>
      <c r="C11342" s="542" t="s">
        <v>9920</v>
      </c>
    </row>
    <row r="11343" spans="1:3" x14ac:dyDescent="0.25">
      <c r="A11343" s="541">
        <v>16501</v>
      </c>
      <c r="B11343" s="482" t="s">
        <v>11717</v>
      </c>
      <c r="C11343" s="542" t="s">
        <v>9920</v>
      </c>
    </row>
    <row r="11344" spans="1:3" x14ac:dyDescent="0.25">
      <c r="A11344" s="541">
        <v>16502</v>
      </c>
      <c r="B11344" s="482" t="s">
        <v>7098</v>
      </c>
      <c r="C11344" s="542" t="s">
        <v>9920</v>
      </c>
    </row>
    <row r="11345" spans="1:3" x14ac:dyDescent="0.25">
      <c r="A11345" s="541">
        <v>16503</v>
      </c>
      <c r="B11345" s="482" t="s">
        <v>5711</v>
      </c>
      <c r="C11345" s="542" t="s">
        <v>9920</v>
      </c>
    </row>
    <row r="11346" spans="1:3" x14ac:dyDescent="0.25">
      <c r="A11346" s="541">
        <v>16504</v>
      </c>
      <c r="B11346" s="482" t="s">
        <v>11718</v>
      </c>
      <c r="C11346" s="542" t="s">
        <v>9920</v>
      </c>
    </row>
    <row r="11347" spans="1:3" x14ac:dyDescent="0.25">
      <c r="A11347" s="541">
        <v>16505</v>
      </c>
      <c r="B11347" s="482" t="s">
        <v>11719</v>
      </c>
      <c r="C11347" s="542" t="s">
        <v>9920</v>
      </c>
    </row>
    <row r="11348" spans="1:3" x14ac:dyDescent="0.25">
      <c r="A11348" s="541">
        <v>16506</v>
      </c>
      <c r="B11348" s="482" t="s">
        <v>8561</v>
      </c>
      <c r="C11348" s="542" t="s">
        <v>9920</v>
      </c>
    </row>
    <row r="11349" spans="1:3" x14ac:dyDescent="0.25">
      <c r="A11349" s="541">
        <v>16507</v>
      </c>
      <c r="B11349" s="482" t="s">
        <v>7532</v>
      </c>
      <c r="C11349" s="542" t="s">
        <v>9091</v>
      </c>
    </row>
    <row r="11350" spans="1:3" x14ac:dyDescent="0.25">
      <c r="A11350" s="541">
        <v>16508</v>
      </c>
      <c r="B11350" s="482" t="s">
        <v>11720</v>
      </c>
      <c r="C11350" s="542" t="s">
        <v>9920</v>
      </c>
    </row>
    <row r="11351" spans="1:3" x14ac:dyDescent="0.25">
      <c r="A11351" s="541">
        <v>16509</v>
      </c>
      <c r="B11351" s="482" t="s">
        <v>11721</v>
      </c>
      <c r="C11351" s="542" t="s">
        <v>9920</v>
      </c>
    </row>
    <row r="11352" spans="1:3" x14ac:dyDescent="0.25">
      <c r="A11352" s="541">
        <v>16510</v>
      </c>
      <c r="B11352" s="482" t="s">
        <v>5282</v>
      </c>
      <c r="C11352" s="542" t="s">
        <v>9092</v>
      </c>
    </row>
    <row r="11353" spans="1:3" x14ac:dyDescent="0.25">
      <c r="A11353" s="541">
        <v>16511</v>
      </c>
      <c r="B11353" s="482" t="s">
        <v>8780</v>
      </c>
      <c r="C11353" s="542" t="s">
        <v>9092</v>
      </c>
    </row>
    <row r="11354" spans="1:3" x14ac:dyDescent="0.25">
      <c r="A11354" s="541">
        <v>16512</v>
      </c>
      <c r="B11354" s="482" t="s">
        <v>11722</v>
      </c>
      <c r="C11354" s="542" t="s">
        <v>9920</v>
      </c>
    </row>
    <row r="11355" spans="1:3" x14ac:dyDescent="0.25">
      <c r="A11355" s="541">
        <v>16513</v>
      </c>
      <c r="B11355" s="482" t="s">
        <v>11723</v>
      </c>
      <c r="C11355" s="542" t="s">
        <v>9920</v>
      </c>
    </row>
    <row r="11356" spans="1:3" x14ac:dyDescent="0.25">
      <c r="A11356" s="541">
        <v>16514</v>
      </c>
      <c r="B11356" s="482" t="s">
        <v>8964</v>
      </c>
      <c r="C11356" s="542" t="s">
        <v>9091</v>
      </c>
    </row>
    <row r="11357" spans="1:3" x14ac:dyDescent="0.25">
      <c r="A11357" s="541">
        <v>16515</v>
      </c>
      <c r="B11357" s="482" t="s">
        <v>11724</v>
      </c>
      <c r="C11357" s="542" t="s">
        <v>9920</v>
      </c>
    </row>
    <row r="11358" spans="1:3" x14ac:dyDescent="0.25">
      <c r="A11358" s="541">
        <v>16516</v>
      </c>
      <c r="B11358" s="482" t="s">
        <v>8965</v>
      </c>
      <c r="C11358" s="542" t="s">
        <v>9091</v>
      </c>
    </row>
    <row r="11359" spans="1:3" x14ac:dyDescent="0.25">
      <c r="A11359" s="541">
        <v>16517</v>
      </c>
      <c r="B11359" s="482" t="s">
        <v>11725</v>
      </c>
      <c r="C11359" s="542" t="s">
        <v>9920</v>
      </c>
    </row>
    <row r="11360" spans="1:3" x14ac:dyDescent="0.25">
      <c r="A11360" s="541">
        <v>16518</v>
      </c>
      <c r="B11360" s="482" t="s">
        <v>8435</v>
      </c>
      <c r="C11360" s="542" t="s">
        <v>9091</v>
      </c>
    </row>
    <row r="11361" spans="1:3" x14ac:dyDescent="0.25">
      <c r="A11361" s="541">
        <v>16519</v>
      </c>
      <c r="B11361" s="482" t="s">
        <v>8966</v>
      </c>
      <c r="C11361" s="542" t="s">
        <v>9087</v>
      </c>
    </row>
    <row r="11362" spans="1:3" x14ac:dyDescent="0.25">
      <c r="A11362" s="541">
        <v>16520</v>
      </c>
      <c r="B11362" s="482" t="s">
        <v>8967</v>
      </c>
      <c r="C11362" s="542" t="s">
        <v>9092</v>
      </c>
    </row>
    <row r="11363" spans="1:3" x14ac:dyDescent="0.25">
      <c r="A11363" s="541">
        <v>16521</v>
      </c>
      <c r="B11363" s="482" t="s">
        <v>11726</v>
      </c>
      <c r="C11363" s="542" t="s">
        <v>9920</v>
      </c>
    </row>
    <row r="11364" spans="1:3" x14ac:dyDescent="0.25">
      <c r="A11364" s="541">
        <v>16522</v>
      </c>
      <c r="B11364" s="482" t="s">
        <v>8968</v>
      </c>
      <c r="C11364" s="542" t="s">
        <v>9090</v>
      </c>
    </row>
    <row r="11365" spans="1:3" x14ac:dyDescent="0.25">
      <c r="A11365" s="541">
        <v>16523</v>
      </c>
      <c r="B11365" s="482" t="s">
        <v>11727</v>
      </c>
      <c r="C11365" s="542" t="s">
        <v>9920</v>
      </c>
    </row>
    <row r="11366" spans="1:3" x14ac:dyDescent="0.25">
      <c r="A11366" s="541">
        <v>16524</v>
      </c>
      <c r="B11366" s="482" t="s">
        <v>11728</v>
      </c>
      <c r="C11366" s="542" t="s">
        <v>9920</v>
      </c>
    </row>
    <row r="11367" spans="1:3" x14ac:dyDescent="0.25">
      <c r="A11367" s="541">
        <v>16525</v>
      </c>
      <c r="B11367" s="482" t="s">
        <v>8755</v>
      </c>
      <c r="C11367" s="542" t="s">
        <v>9920</v>
      </c>
    </row>
    <row r="11368" spans="1:3" x14ac:dyDescent="0.25">
      <c r="A11368" s="541">
        <v>16526</v>
      </c>
      <c r="B11368" s="482" t="s">
        <v>11729</v>
      </c>
      <c r="C11368" s="542" t="s">
        <v>9920</v>
      </c>
    </row>
    <row r="11369" spans="1:3" x14ac:dyDescent="0.25">
      <c r="A11369" s="541">
        <v>16527</v>
      </c>
      <c r="B11369" s="482" t="s">
        <v>11730</v>
      </c>
      <c r="C11369" s="542" t="s">
        <v>9920</v>
      </c>
    </row>
    <row r="11370" spans="1:3" x14ac:dyDescent="0.25">
      <c r="A11370" s="541">
        <v>16528</v>
      </c>
      <c r="B11370" s="482" t="s">
        <v>11731</v>
      </c>
      <c r="C11370" s="542" t="s">
        <v>9920</v>
      </c>
    </row>
    <row r="11371" spans="1:3" x14ac:dyDescent="0.25">
      <c r="A11371" s="541">
        <v>16529</v>
      </c>
      <c r="B11371" s="482" t="s">
        <v>8623</v>
      </c>
      <c r="C11371" s="542" t="s">
        <v>9092</v>
      </c>
    </row>
    <row r="11372" spans="1:3" x14ac:dyDescent="0.25">
      <c r="A11372" s="541">
        <v>16530</v>
      </c>
      <c r="B11372" s="482" t="s">
        <v>8623</v>
      </c>
      <c r="C11372" s="542" t="s">
        <v>9920</v>
      </c>
    </row>
    <row r="11373" spans="1:3" x14ac:dyDescent="0.25">
      <c r="A11373" s="541">
        <v>16531</v>
      </c>
      <c r="B11373" s="482" t="s">
        <v>11732</v>
      </c>
      <c r="C11373" s="542" t="s">
        <v>9920</v>
      </c>
    </row>
    <row r="11374" spans="1:3" x14ac:dyDescent="0.25">
      <c r="A11374" s="541">
        <v>16532</v>
      </c>
      <c r="B11374" s="482" t="s">
        <v>11733</v>
      </c>
      <c r="C11374" s="542" t="s">
        <v>9920</v>
      </c>
    </row>
    <row r="11375" spans="1:3" x14ac:dyDescent="0.25">
      <c r="A11375" s="541">
        <v>16533</v>
      </c>
      <c r="B11375" s="482" t="s">
        <v>11734</v>
      </c>
      <c r="C11375" s="542" t="s">
        <v>9920</v>
      </c>
    </row>
    <row r="11376" spans="1:3" x14ac:dyDescent="0.25">
      <c r="A11376" s="541">
        <v>16534</v>
      </c>
      <c r="B11376" s="482" t="s">
        <v>11735</v>
      </c>
      <c r="C11376" s="542" t="s">
        <v>9920</v>
      </c>
    </row>
    <row r="11377" spans="1:3" x14ac:dyDescent="0.25">
      <c r="A11377" s="541">
        <v>16535</v>
      </c>
      <c r="B11377" s="482" t="s">
        <v>8969</v>
      </c>
      <c r="C11377" s="542" t="s">
        <v>9091</v>
      </c>
    </row>
    <row r="11378" spans="1:3" x14ac:dyDescent="0.25">
      <c r="A11378" s="541">
        <v>16536</v>
      </c>
      <c r="B11378" s="482" t="s">
        <v>11736</v>
      </c>
      <c r="C11378" s="542" t="s">
        <v>9920</v>
      </c>
    </row>
    <row r="11379" spans="1:3" x14ac:dyDescent="0.25">
      <c r="A11379" s="541">
        <v>16537</v>
      </c>
      <c r="B11379" s="482" t="s">
        <v>8970</v>
      </c>
      <c r="C11379" s="542" t="s">
        <v>9091</v>
      </c>
    </row>
    <row r="11380" spans="1:3" x14ac:dyDescent="0.25">
      <c r="A11380" s="541">
        <v>16538</v>
      </c>
      <c r="B11380" s="482" t="s">
        <v>9251</v>
      </c>
      <c r="C11380" s="542" t="s">
        <v>9091</v>
      </c>
    </row>
    <row r="11381" spans="1:3" x14ac:dyDescent="0.25">
      <c r="A11381" s="541">
        <v>16539</v>
      </c>
      <c r="B11381" s="482" t="s">
        <v>11737</v>
      </c>
      <c r="C11381" s="542" t="s">
        <v>9920</v>
      </c>
    </row>
    <row r="11382" spans="1:3" x14ac:dyDescent="0.25">
      <c r="A11382" s="541">
        <v>16540</v>
      </c>
      <c r="B11382" s="482" t="s">
        <v>9571</v>
      </c>
      <c r="C11382" s="542" t="s">
        <v>9920</v>
      </c>
    </row>
    <row r="11383" spans="1:3" x14ac:dyDescent="0.25">
      <c r="A11383" s="541">
        <v>16541</v>
      </c>
      <c r="B11383" s="482" t="s">
        <v>8971</v>
      </c>
      <c r="C11383" s="542" t="s">
        <v>9087</v>
      </c>
    </row>
    <row r="11384" spans="1:3" x14ac:dyDescent="0.25">
      <c r="A11384" s="541">
        <v>16542</v>
      </c>
      <c r="B11384" s="482" t="s">
        <v>6351</v>
      </c>
      <c r="C11384" s="542" t="s">
        <v>9920</v>
      </c>
    </row>
    <row r="11385" spans="1:3" x14ac:dyDescent="0.25">
      <c r="A11385" s="541">
        <v>16543</v>
      </c>
      <c r="B11385" s="482" t="s">
        <v>11738</v>
      </c>
      <c r="C11385" s="542" t="s">
        <v>9920</v>
      </c>
    </row>
    <row r="11386" spans="1:3" x14ac:dyDescent="0.25">
      <c r="A11386" s="541">
        <v>16544</v>
      </c>
      <c r="B11386" s="482" t="s">
        <v>8972</v>
      </c>
      <c r="C11386" s="542" t="s">
        <v>9092</v>
      </c>
    </row>
    <row r="11387" spans="1:3" x14ac:dyDescent="0.25">
      <c r="A11387" s="541">
        <v>16545</v>
      </c>
      <c r="B11387" s="482" t="s">
        <v>8973</v>
      </c>
      <c r="C11387" s="542" t="s">
        <v>9092</v>
      </c>
    </row>
    <row r="11388" spans="1:3" x14ac:dyDescent="0.25">
      <c r="A11388" s="541">
        <v>16546</v>
      </c>
      <c r="B11388" s="482" t="s">
        <v>8974</v>
      </c>
      <c r="C11388" s="542" t="s">
        <v>9087</v>
      </c>
    </row>
    <row r="11389" spans="1:3" x14ac:dyDescent="0.25">
      <c r="A11389" s="541">
        <v>16547</v>
      </c>
      <c r="B11389" s="482" t="s">
        <v>8975</v>
      </c>
      <c r="C11389" s="542" t="s">
        <v>9091</v>
      </c>
    </row>
    <row r="11390" spans="1:3" x14ac:dyDescent="0.25">
      <c r="A11390" s="541">
        <v>16548</v>
      </c>
      <c r="B11390" s="482" t="s">
        <v>8976</v>
      </c>
      <c r="C11390" s="542" t="s">
        <v>9091</v>
      </c>
    </row>
    <row r="11391" spans="1:3" x14ac:dyDescent="0.25">
      <c r="A11391" s="541">
        <v>16549</v>
      </c>
      <c r="B11391" s="482" t="s">
        <v>8977</v>
      </c>
      <c r="C11391" s="542" t="s">
        <v>9087</v>
      </c>
    </row>
    <row r="11392" spans="1:3" x14ac:dyDescent="0.25">
      <c r="A11392" s="541">
        <v>16550</v>
      </c>
      <c r="B11392" s="482" t="s">
        <v>6372</v>
      </c>
      <c r="C11392" s="542" t="s">
        <v>9091</v>
      </c>
    </row>
    <row r="11393" spans="1:3" x14ac:dyDescent="0.25">
      <c r="A11393" s="541">
        <v>16551</v>
      </c>
      <c r="B11393" s="482" t="s">
        <v>11739</v>
      </c>
      <c r="C11393" s="542" t="s">
        <v>9920</v>
      </c>
    </row>
    <row r="11394" spans="1:3" x14ac:dyDescent="0.25">
      <c r="A11394" s="541">
        <v>16552</v>
      </c>
      <c r="B11394" s="482" t="s">
        <v>8978</v>
      </c>
      <c r="C11394" s="542" t="s">
        <v>9087</v>
      </c>
    </row>
    <row r="11395" spans="1:3" x14ac:dyDescent="0.25">
      <c r="A11395" s="541">
        <v>16553</v>
      </c>
      <c r="B11395" s="482" t="s">
        <v>7212</v>
      </c>
      <c r="C11395" s="542" t="s">
        <v>9092</v>
      </c>
    </row>
    <row r="11396" spans="1:3" x14ac:dyDescent="0.25">
      <c r="A11396" s="541">
        <v>16554</v>
      </c>
      <c r="B11396" s="482" t="s">
        <v>5111</v>
      </c>
      <c r="C11396" s="542" t="s">
        <v>9091</v>
      </c>
    </row>
    <row r="11397" spans="1:3" x14ac:dyDescent="0.25">
      <c r="A11397" s="541">
        <v>16555</v>
      </c>
      <c r="B11397" s="482" t="s">
        <v>8979</v>
      </c>
      <c r="C11397" s="542" t="s">
        <v>9092</v>
      </c>
    </row>
    <row r="11398" spans="1:3" x14ac:dyDescent="0.25">
      <c r="A11398" s="541">
        <v>16556</v>
      </c>
      <c r="B11398" s="482" t="s">
        <v>11740</v>
      </c>
      <c r="C11398" s="542" t="s">
        <v>9920</v>
      </c>
    </row>
    <row r="11399" spans="1:3" x14ac:dyDescent="0.25">
      <c r="A11399" s="541">
        <v>16557</v>
      </c>
      <c r="B11399" s="482" t="s">
        <v>8980</v>
      </c>
      <c r="C11399" s="542" t="s">
        <v>9091</v>
      </c>
    </row>
    <row r="11400" spans="1:3" x14ac:dyDescent="0.25">
      <c r="A11400" s="541">
        <v>16558</v>
      </c>
      <c r="B11400" s="482" t="s">
        <v>8981</v>
      </c>
      <c r="C11400" s="542" t="s">
        <v>9092</v>
      </c>
    </row>
    <row r="11401" spans="1:3" x14ac:dyDescent="0.25">
      <c r="A11401" s="541">
        <v>16559</v>
      </c>
      <c r="B11401" s="482" t="s">
        <v>8982</v>
      </c>
      <c r="C11401" s="542" t="s">
        <v>9080</v>
      </c>
    </row>
    <row r="11402" spans="1:3" x14ac:dyDescent="0.25">
      <c r="A11402" s="541">
        <v>16560</v>
      </c>
      <c r="B11402" s="482" t="s">
        <v>7172</v>
      </c>
      <c r="C11402" s="542" t="s">
        <v>9920</v>
      </c>
    </row>
    <row r="11403" spans="1:3" x14ac:dyDescent="0.25">
      <c r="A11403" s="541">
        <v>16561</v>
      </c>
      <c r="B11403" s="482" t="s">
        <v>6000</v>
      </c>
      <c r="C11403" s="542" t="s">
        <v>9920</v>
      </c>
    </row>
    <row r="11404" spans="1:3" x14ac:dyDescent="0.25">
      <c r="A11404" s="541">
        <v>16562</v>
      </c>
      <c r="B11404" s="482" t="s">
        <v>8983</v>
      </c>
      <c r="C11404" s="542" t="s">
        <v>9081</v>
      </c>
    </row>
    <row r="11405" spans="1:3" x14ac:dyDescent="0.25">
      <c r="A11405" s="541">
        <v>16563</v>
      </c>
      <c r="B11405" s="482" t="s">
        <v>3390</v>
      </c>
      <c r="C11405" s="542" t="s">
        <v>9103</v>
      </c>
    </row>
    <row r="11406" spans="1:3" x14ac:dyDescent="0.25">
      <c r="A11406" s="541">
        <v>16564</v>
      </c>
      <c r="B11406" s="482" t="s">
        <v>4409</v>
      </c>
      <c r="C11406" s="542" t="s">
        <v>9091</v>
      </c>
    </row>
    <row r="11407" spans="1:3" x14ac:dyDescent="0.25">
      <c r="A11407" s="541">
        <v>16565</v>
      </c>
      <c r="B11407" s="482" t="s">
        <v>8984</v>
      </c>
      <c r="C11407" s="542" t="s">
        <v>9092</v>
      </c>
    </row>
    <row r="11408" spans="1:3" x14ac:dyDescent="0.25">
      <c r="A11408" s="541">
        <v>16566</v>
      </c>
      <c r="B11408" s="482" t="s">
        <v>11741</v>
      </c>
      <c r="C11408" s="542" t="s">
        <v>9920</v>
      </c>
    </row>
    <row r="11409" spans="1:3" x14ac:dyDescent="0.25">
      <c r="A11409" s="541">
        <v>16567</v>
      </c>
      <c r="B11409" s="482" t="s">
        <v>8982</v>
      </c>
      <c r="C11409" s="542" t="s">
        <v>9081</v>
      </c>
    </row>
    <row r="11410" spans="1:3" x14ac:dyDescent="0.25">
      <c r="A11410" s="541">
        <v>16568</v>
      </c>
      <c r="B11410" s="482" t="s">
        <v>8985</v>
      </c>
      <c r="C11410" s="542" t="s">
        <v>9084</v>
      </c>
    </row>
    <row r="11411" spans="1:3" x14ac:dyDescent="0.25">
      <c r="A11411" s="541">
        <v>16569</v>
      </c>
      <c r="B11411" s="482" t="s">
        <v>8713</v>
      </c>
      <c r="C11411" s="542" t="s">
        <v>9090</v>
      </c>
    </row>
    <row r="11412" spans="1:3" x14ac:dyDescent="0.25">
      <c r="A11412" s="541">
        <v>16570</v>
      </c>
      <c r="B11412" s="482" t="s">
        <v>9601</v>
      </c>
      <c r="C11412" s="542" t="s">
        <v>9920</v>
      </c>
    </row>
    <row r="11413" spans="1:3" x14ac:dyDescent="0.25">
      <c r="A11413" s="541">
        <v>16571</v>
      </c>
      <c r="B11413" s="482" t="s">
        <v>8986</v>
      </c>
      <c r="C11413" s="542" t="s">
        <v>9092</v>
      </c>
    </row>
    <row r="11414" spans="1:3" x14ac:dyDescent="0.25">
      <c r="A11414" s="541">
        <v>16572</v>
      </c>
      <c r="B11414" s="482" t="s">
        <v>9756</v>
      </c>
      <c r="C11414" s="542" t="s">
        <v>9920</v>
      </c>
    </row>
    <row r="11415" spans="1:3" x14ac:dyDescent="0.25">
      <c r="A11415" s="541">
        <v>16573</v>
      </c>
      <c r="B11415" s="482" t="s">
        <v>11742</v>
      </c>
      <c r="C11415" s="542" t="s">
        <v>9920</v>
      </c>
    </row>
    <row r="11416" spans="1:3" x14ac:dyDescent="0.25">
      <c r="A11416" s="541">
        <v>16574</v>
      </c>
      <c r="B11416" s="482" t="s">
        <v>8895</v>
      </c>
      <c r="C11416" s="542" t="s">
        <v>9084</v>
      </c>
    </row>
    <row r="11417" spans="1:3" x14ac:dyDescent="0.25">
      <c r="A11417" s="541">
        <v>16575</v>
      </c>
      <c r="B11417" s="482" t="s">
        <v>6615</v>
      </c>
      <c r="C11417" s="542" t="s">
        <v>9920</v>
      </c>
    </row>
    <row r="11418" spans="1:3" x14ac:dyDescent="0.25">
      <c r="A11418" s="541">
        <v>16576</v>
      </c>
      <c r="B11418" s="482" t="s">
        <v>11743</v>
      </c>
      <c r="C11418" s="542" t="s">
        <v>9920</v>
      </c>
    </row>
    <row r="11419" spans="1:3" x14ac:dyDescent="0.25">
      <c r="A11419" s="541">
        <v>16577</v>
      </c>
      <c r="B11419" s="482" t="s">
        <v>8987</v>
      </c>
      <c r="C11419" s="542" t="s">
        <v>9090</v>
      </c>
    </row>
    <row r="11420" spans="1:3" x14ac:dyDescent="0.25">
      <c r="A11420" s="541">
        <v>16578</v>
      </c>
      <c r="B11420" s="482" t="s">
        <v>8988</v>
      </c>
      <c r="C11420" s="542" t="s">
        <v>9092</v>
      </c>
    </row>
    <row r="11421" spans="1:3" x14ac:dyDescent="0.25">
      <c r="A11421" s="541">
        <v>16579</v>
      </c>
      <c r="B11421" s="482" t="s">
        <v>8989</v>
      </c>
      <c r="C11421" s="542" t="s">
        <v>9081</v>
      </c>
    </row>
    <row r="11422" spans="1:3" x14ac:dyDescent="0.25">
      <c r="A11422" s="541">
        <v>16580</v>
      </c>
      <c r="B11422" s="482" t="s">
        <v>8990</v>
      </c>
      <c r="C11422" s="542" t="s">
        <v>9092</v>
      </c>
    </row>
    <row r="11423" spans="1:3" x14ac:dyDescent="0.25">
      <c r="A11423" s="541">
        <v>16581</v>
      </c>
      <c r="B11423" s="482" t="s">
        <v>8991</v>
      </c>
      <c r="C11423" s="542" t="s">
        <v>9091</v>
      </c>
    </row>
    <row r="11424" spans="1:3" x14ac:dyDescent="0.25">
      <c r="A11424" s="541">
        <v>16582</v>
      </c>
      <c r="B11424" s="482" t="s">
        <v>6890</v>
      </c>
      <c r="C11424" s="542" t="s">
        <v>9920</v>
      </c>
    </row>
    <row r="11425" spans="1:3" x14ac:dyDescent="0.25">
      <c r="A11425" s="541">
        <v>16583</v>
      </c>
      <c r="B11425" s="482" t="s">
        <v>11744</v>
      </c>
      <c r="C11425" s="542" t="s">
        <v>9920</v>
      </c>
    </row>
    <row r="11426" spans="1:3" x14ac:dyDescent="0.25">
      <c r="A11426" s="541">
        <v>16584</v>
      </c>
      <c r="B11426" s="482" t="s">
        <v>8992</v>
      </c>
      <c r="C11426" s="542" t="s">
        <v>9092</v>
      </c>
    </row>
    <row r="11427" spans="1:3" x14ac:dyDescent="0.25">
      <c r="A11427" s="541">
        <v>16585</v>
      </c>
      <c r="B11427" s="482" t="s">
        <v>8992</v>
      </c>
      <c r="C11427" s="542" t="s">
        <v>9090</v>
      </c>
    </row>
    <row r="11428" spans="1:3" x14ac:dyDescent="0.25">
      <c r="A11428" s="541">
        <v>16586</v>
      </c>
      <c r="B11428" s="482" t="s">
        <v>11745</v>
      </c>
      <c r="C11428" s="542" t="s">
        <v>9920</v>
      </c>
    </row>
    <row r="11429" spans="1:3" x14ac:dyDescent="0.25">
      <c r="A11429" s="541">
        <v>16587</v>
      </c>
      <c r="B11429" s="482" t="s">
        <v>11746</v>
      </c>
      <c r="C11429" s="542" t="s">
        <v>9920</v>
      </c>
    </row>
    <row r="11430" spans="1:3" x14ac:dyDescent="0.25">
      <c r="A11430" s="541">
        <v>16588</v>
      </c>
      <c r="B11430" s="482" t="s">
        <v>11747</v>
      </c>
      <c r="C11430" s="542" t="s">
        <v>9920</v>
      </c>
    </row>
    <row r="11431" spans="1:3" x14ac:dyDescent="0.25">
      <c r="A11431" s="541">
        <v>16589</v>
      </c>
      <c r="B11431" s="482" t="s">
        <v>8779</v>
      </c>
      <c r="C11431" s="542" t="s">
        <v>9091</v>
      </c>
    </row>
    <row r="11432" spans="1:3" x14ac:dyDescent="0.25">
      <c r="A11432" s="541">
        <v>16590</v>
      </c>
      <c r="B11432" s="482" t="s">
        <v>2988</v>
      </c>
      <c r="C11432" s="542" t="s">
        <v>9110</v>
      </c>
    </row>
    <row r="11433" spans="1:3" x14ac:dyDescent="0.25">
      <c r="A11433" s="541">
        <v>16591</v>
      </c>
      <c r="B11433" s="482" t="s">
        <v>11748</v>
      </c>
      <c r="C11433" s="542" t="s">
        <v>9920</v>
      </c>
    </row>
    <row r="11434" spans="1:3" x14ac:dyDescent="0.25">
      <c r="A11434" s="541">
        <v>16592</v>
      </c>
      <c r="B11434" s="482" t="s">
        <v>8993</v>
      </c>
      <c r="C11434" s="542" t="s">
        <v>9087</v>
      </c>
    </row>
    <row r="11435" spans="1:3" x14ac:dyDescent="0.25">
      <c r="A11435" s="541">
        <v>16593</v>
      </c>
      <c r="B11435" s="482" t="s">
        <v>11749</v>
      </c>
      <c r="C11435" s="542" t="s">
        <v>9920</v>
      </c>
    </row>
    <row r="11436" spans="1:3" x14ac:dyDescent="0.25">
      <c r="A11436" s="541">
        <v>16594</v>
      </c>
      <c r="B11436" s="482" t="s">
        <v>5</v>
      </c>
      <c r="C11436" s="542" t="s">
        <v>9092</v>
      </c>
    </row>
    <row r="11437" spans="1:3" x14ac:dyDescent="0.25">
      <c r="A11437" s="541">
        <v>16595</v>
      </c>
      <c r="B11437" s="482" t="s">
        <v>11750</v>
      </c>
      <c r="C11437" s="542" t="s">
        <v>9920</v>
      </c>
    </row>
    <row r="11438" spans="1:3" x14ac:dyDescent="0.25">
      <c r="A11438" s="541">
        <v>16596</v>
      </c>
      <c r="B11438" s="482" t="s">
        <v>11751</v>
      </c>
      <c r="C11438" s="542" t="s">
        <v>9920</v>
      </c>
    </row>
    <row r="11439" spans="1:3" x14ac:dyDescent="0.25">
      <c r="A11439" s="541">
        <v>16597</v>
      </c>
      <c r="B11439" s="482" t="s">
        <v>8994</v>
      </c>
      <c r="C11439" s="542" t="s">
        <v>9087</v>
      </c>
    </row>
    <row r="11440" spans="1:3" x14ac:dyDescent="0.25">
      <c r="A11440" s="541">
        <v>16598</v>
      </c>
      <c r="B11440" s="482" t="s">
        <v>8995</v>
      </c>
      <c r="C11440" s="542" t="s">
        <v>9087</v>
      </c>
    </row>
    <row r="11441" spans="1:3" x14ac:dyDescent="0.25">
      <c r="A11441" s="541">
        <v>16599</v>
      </c>
      <c r="B11441" s="482" t="s">
        <v>11752</v>
      </c>
      <c r="C11441" s="542" t="s">
        <v>9920</v>
      </c>
    </row>
    <row r="11442" spans="1:3" x14ac:dyDescent="0.25">
      <c r="A11442" s="541">
        <v>16600</v>
      </c>
      <c r="B11442" s="482" t="s">
        <v>6351</v>
      </c>
      <c r="C11442" s="542" t="s">
        <v>9091</v>
      </c>
    </row>
    <row r="11443" spans="1:3" x14ac:dyDescent="0.25">
      <c r="A11443" s="541">
        <v>16601</v>
      </c>
      <c r="B11443" s="482" t="s">
        <v>11753</v>
      </c>
      <c r="C11443" s="542" t="s">
        <v>9920</v>
      </c>
    </row>
    <row r="11444" spans="1:3" x14ac:dyDescent="0.25">
      <c r="A11444" s="541">
        <v>16602</v>
      </c>
      <c r="B11444" s="482" t="s">
        <v>8996</v>
      </c>
      <c r="C11444" s="542" t="s">
        <v>9091</v>
      </c>
    </row>
    <row r="11445" spans="1:3" x14ac:dyDescent="0.25">
      <c r="A11445" s="541">
        <v>16603</v>
      </c>
      <c r="B11445" s="482" t="s">
        <v>8997</v>
      </c>
      <c r="C11445" s="542" t="s">
        <v>9092</v>
      </c>
    </row>
    <row r="11446" spans="1:3" x14ac:dyDescent="0.25">
      <c r="A11446" s="541">
        <v>16604</v>
      </c>
      <c r="B11446" s="482" t="s">
        <v>9241</v>
      </c>
      <c r="C11446" s="542" t="s">
        <v>9081</v>
      </c>
    </row>
    <row r="11447" spans="1:3" x14ac:dyDescent="0.25">
      <c r="A11447" s="541">
        <v>16605</v>
      </c>
      <c r="B11447" s="482" t="s">
        <v>8876</v>
      </c>
      <c r="C11447" s="542" t="s">
        <v>9920</v>
      </c>
    </row>
    <row r="11448" spans="1:3" x14ac:dyDescent="0.25">
      <c r="A11448" s="541">
        <v>16606</v>
      </c>
      <c r="B11448" s="482" t="s">
        <v>8998</v>
      </c>
      <c r="C11448" s="542" t="s">
        <v>9103</v>
      </c>
    </row>
    <row r="11449" spans="1:3" x14ac:dyDescent="0.25">
      <c r="A11449" s="541">
        <v>16607</v>
      </c>
      <c r="B11449" s="482" t="s">
        <v>8999</v>
      </c>
      <c r="C11449" s="542" t="s">
        <v>9092</v>
      </c>
    </row>
    <row r="11450" spans="1:3" x14ac:dyDescent="0.25">
      <c r="A11450" s="541">
        <v>16608</v>
      </c>
      <c r="B11450" s="482" t="s">
        <v>11754</v>
      </c>
      <c r="C11450" s="542" t="s">
        <v>9920</v>
      </c>
    </row>
    <row r="11451" spans="1:3" x14ac:dyDescent="0.25">
      <c r="A11451" s="541">
        <v>16609</v>
      </c>
      <c r="B11451" s="482" t="s">
        <v>9000</v>
      </c>
      <c r="C11451" s="542" t="s">
        <v>9092</v>
      </c>
    </row>
    <row r="11452" spans="1:3" x14ac:dyDescent="0.25">
      <c r="A11452" s="541">
        <v>16610</v>
      </c>
      <c r="B11452" s="482" t="s">
        <v>3038</v>
      </c>
      <c r="C11452" s="542" t="s">
        <v>9092</v>
      </c>
    </row>
    <row r="11453" spans="1:3" x14ac:dyDescent="0.25">
      <c r="A11453" s="541">
        <v>16611</v>
      </c>
      <c r="B11453" s="482" t="s">
        <v>9241</v>
      </c>
      <c r="C11453" s="542" t="s">
        <v>9090</v>
      </c>
    </row>
    <row r="11454" spans="1:3" x14ac:dyDescent="0.25">
      <c r="A11454" s="541">
        <v>16612</v>
      </c>
      <c r="B11454" s="482" t="s">
        <v>4295</v>
      </c>
      <c r="C11454" s="542" t="s">
        <v>9084</v>
      </c>
    </row>
    <row r="11455" spans="1:3" x14ac:dyDescent="0.25">
      <c r="A11455" s="541">
        <v>16613</v>
      </c>
      <c r="B11455" s="482" t="s">
        <v>9614</v>
      </c>
      <c r="C11455" s="542" t="s">
        <v>9090</v>
      </c>
    </row>
    <row r="11456" spans="1:3" x14ac:dyDescent="0.25">
      <c r="A11456" s="541">
        <v>16614</v>
      </c>
      <c r="B11456" s="482" t="s">
        <v>9614</v>
      </c>
      <c r="C11456" s="542" t="s">
        <v>9091</v>
      </c>
    </row>
    <row r="11457" spans="1:3" x14ac:dyDescent="0.25">
      <c r="A11457" s="541">
        <v>16615</v>
      </c>
      <c r="B11457" s="482" t="s">
        <v>8830</v>
      </c>
      <c r="C11457" s="542" t="s">
        <v>9090</v>
      </c>
    </row>
    <row r="11458" spans="1:3" x14ac:dyDescent="0.25">
      <c r="A11458" s="541">
        <v>16616</v>
      </c>
      <c r="B11458" s="482" t="s">
        <v>8157</v>
      </c>
      <c r="C11458" s="542" t="s">
        <v>9090</v>
      </c>
    </row>
    <row r="11459" spans="1:3" x14ac:dyDescent="0.25">
      <c r="A11459" s="541">
        <v>16617</v>
      </c>
      <c r="B11459" s="482" t="s">
        <v>11755</v>
      </c>
      <c r="C11459" s="542" t="s">
        <v>9920</v>
      </c>
    </row>
    <row r="11460" spans="1:3" x14ac:dyDescent="0.25">
      <c r="A11460" s="541">
        <v>16618</v>
      </c>
      <c r="B11460" s="482" t="s">
        <v>9001</v>
      </c>
      <c r="C11460" s="542" t="s">
        <v>9090</v>
      </c>
    </row>
    <row r="11461" spans="1:3" x14ac:dyDescent="0.25">
      <c r="A11461" s="541">
        <v>16619</v>
      </c>
      <c r="B11461" s="482" t="s">
        <v>9002</v>
      </c>
      <c r="C11461" s="542" t="s">
        <v>9092</v>
      </c>
    </row>
    <row r="11462" spans="1:3" x14ac:dyDescent="0.25">
      <c r="A11462" s="541">
        <v>16620</v>
      </c>
      <c r="B11462" s="482" t="s">
        <v>9003</v>
      </c>
      <c r="C11462" s="542" t="s">
        <v>9092</v>
      </c>
    </row>
    <row r="11463" spans="1:3" x14ac:dyDescent="0.25">
      <c r="A11463" s="541">
        <v>16621</v>
      </c>
      <c r="B11463" s="482" t="s">
        <v>7094</v>
      </c>
      <c r="C11463" s="542" t="s">
        <v>9920</v>
      </c>
    </row>
    <row r="11464" spans="1:3" x14ac:dyDescent="0.25">
      <c r="A11464" s="541">
        <v>16622</v>
      </c>
      <c r="B11464" s="482" t="s">
        <v>9004</v>
      </c>
      <c r="C11464" s="542" t="s">
        <v>9091</v>
      </c>
    </row>
    <row r="11465" spans="1:3" x14ac:dyDescent="0.25">
      <c r="A11465" s="541">
        <v>16623</v>
      </c>
      <c r="B11465" s="482" t="s">
        <v>11756</v>
      </c>
      <c r="C11465" s="542" t="s">
        <v>9920</v>
      </c>
    </row>
    <row r="11466" spans="1:3" x14ac:dyDescent="0.25">
      <c r="A11466" s="541">
        <v>16624</v>
      </c>
      <c r="B11466" s="482" t="s">
        <v>9005</v>
      </c>
      <c r="C11466" s="542" t="s">
        <v>9092</v>
      </c>
    </row>
    <row r="11467" spans="1:3" x14ac:dyDescent="0.25">
      <c r="A11467" s="541">
        <v>16625</v>
      </c>
      <c r="B11467" s="482" t="s">
        <v>11313</v>
      </c>
      <c r="C11467" s="542" t="s">
        <v>9920</v>
      </c>
    </row>
    <row r="11468" spans="1:3" x14ac:dyDescent="0.25">
      <c r="A11468" s="541">
        <v>16626</v>
      </c>
      <c r="B11468" s="482" t="s">
        <v>11757</v>
      </c>
      <c r="C11468" s="542" t="s">
        <v>9920</v>
      </c>
    </row>
    <row r="11469" spans="1:3" x14ac:dyDescent="0.25">
      <c r="A11469" s="541">
        <v>16627</v>
      </c>
      <c r="B11469" s="482" t="s">
        <v>9006</v>
      </c>
      <c r="C11469" s="542" t="s">
        <v>9090</v>
      </c>
    </row>
    <row r="11470" spans="1:3" x14ac:dyDescent="0.25">
      <c r="A11470" s="541">
        <v>16628</v>
      </c>
      <c r="B11470" s="482" t="s">
        <v>8670</v>
      </c>
      <c r="C11470" s="542" t="s">
        <v>9081</v>
      </c>
    </row>
    <row r="11471" spans="1:3" x14ac:dyDescent="0.25">
      <c r="A11471" s="541">
        <v>16629</v>
      </c>
      <c r="B11471" s="482" t="s">
        <v>9007</v>
      </c>
      <c r="C11471" s="542" t="s">
        <v>9092</v>
      </c>
    </row>
    <row r="11472" spans="1:3" x14ac:dyDescent="0.25">
      <c r="A11472" s="541">
        <v>16630</v>
      </c>
      <c r="B11472" s="482" t="s">
        <v>9008</v>
      </c>
      <c r="C11472" s="542" t="s">
        <v>9092</v>
      </c>
    </row>
    <row r="11473" spans="1:3" x14ac:dyDescent="0.25">
      <c r="A11473" s="541">
        <v>16631</v>
      </c>
      <c r="B11473" s="482" t="s">
        <v>11758</v>
      </c>
      <c r="C11473" s="542" t="s">
        <v>9920</v>
      </c>
    </row>
    <row r="11474" spans="1:3" x14ac:dyDescent="0.25">
      <c r="A11474" s="541">
        <v>16632</v>
      </c>
      <c r="B11474" s="482" t="s">
        <v>9609</v>
      </c>
      <c r="C11474" s="542" t="s">
        <v>9110</v>
      </c>
    </row>
    <row r="11475" spans="1:3" x14ac:dyDescent="0.25">
      <c r="A11475" s="541">
        <v>16633</v>
      </c>
      <c r="B11475" s="482" t="s">
        <v>9609</v>
      </c>
      <c r="C11475" s="542" t="s">
        <v>9920</v>
      </c>
    </row>
    <row r="11476" spans="1:3" x14ac:dyDescent="0.25">
      <c r="A11476" s="541">
        <v>16634</v>
      </c>
      <c r="B11476" s="482" t="s">
        <v>11759</v>
      </c>
      <c r="C11476" s="542" t="s">
        <v>9920</v>
      </c>
    </row>
    <row r="11477" spans="1:3" x14ac:dyDescent="0.25">
      <c r="A11477" s="541">
        <v>16635</v>
      </c>
      <c r="B11477" s="482" t="s">
        <v>11760</v>
      </c>
      <c r="C11477" s="542" t="s">
        <v>9920</v>
      </c>
    </row>
    <row r="11478" spans="1:3" x14ac:dyDescent="0.25">
      <c r="A11478" s="541">
        <v>16636</v>
      </c>
      <c r="B11478" s="482" t="s">
        <v>11761</v>
      </c>
      <c r="C11478" s="542" t="s">
        <v>9920</v>
      </c>
    </row>
    <row r="11479" spans="1:3" x14ac:dyDescent="0.25">
      <c r="A11479" s="541">
        <v>16637</v>
      </c>
      <c r="B11479" s="482" t="s">
        <v>3052</v>
      </c>
      <c r="C11479" s="542" t="s">
        <v>9920</v>
      </c>
    </row>
    <row r="11480" spans="1:3" x14ac:dyDescent="0.25">
      <c r="A11480" s="541">
        <v>16638</v>
      </c>
      <c r="B11480" s="482" t="s">
        <v>9009</v>
      </c>
      <c r="C11480" s="542" t="s">
        <v>9091</v>
      </c>
    </row>
    <row r="11481" spans="1:3" x14ac:dyDescent="0.25">
      <c r="A11481" s="541">
        <v>16639</v>
      </c>
      <c r="B11481" s="482" t="s">
        <v>9010</v>
      </c>
      <c r="C11481" s="542" t="s">
        <v>9090</v>
      </c>
    </row>
    <row r="11482" spans="1:3" x14ac:dyDescent="0.25">
      <c r="A11482" s="541">
        <v>16640</v>
      </c>
      <c r="B11482" s="482" t="s">
        <v>8310</v>
      </c>
      <c r="C11482" s="542" t="s">
        <v>9092</v>
      </c>
    </row>
    <row r="11483" spans="1:3" x14ac:dyDescent="0.25">
      <c r="A11483" s="541">
        <v>16641</v>
      </c>
      <c r="B11483" s="482" t="s">
        <v>9011</v>
      </c>
      <c r="C11483" s="542" t="s">
        <v>9092</v>
      </c>
    </row>
    <row r="11484" spans="1:3" x14ac:dyDescent="0.25">
      <c r="A11484" s="541">
        <v>16642</v>
      </c>
      <c r="B11484" s="482" t="s">
        <v>9012</v>
      </c>
      <c r="C11484" s="542" t="s">
        <v>9091</v>
      </c>
    </row>
    <row r="11485" spans="1:3" x14ac:dyDescent="0.25">
      <c r="A11485" s="541">
        <v>16643</v>
      </c>
      <c r="B11485" s="482" t="s">
        <v>9013</v>
      </c>
      <c r="C11485" s="542" t="s">
        <v>9092</v>
      </c>
    </row>
    <row r="11486" spans="1:3" x14ac:dyDescent="0.25">
      <c r="A11486" s="541">
        <v>16644</v>
      </c>
      <c r="B11486" s="482" t="s">
        <v>9014</v>
      </c>
      <c r="C11486" s="542" t="s">
        <v>9092</v>
      </c>
    </row>
    <row r="11487" spans="1:3" x14ac:dyDescent="0.25">
      <c r="A11487" s="541">
        <v>16645</v>
      </c>
      <c r="B11487" s="482" t="s">
        <v>9015</v>
      </c>
      <c r="C11487" s="542" t="s">
        <v>9091</v>
      </c>
    </row>
    <row r="11488" spans="1:3" x14ac:dyDescent="0.25">
      <c r="A11488" s="541">
        <v>16646</v>
      </c>
      <c r="B11488" s="482" t="s">
        <v>9016</v>
      </c>
      <c r="C11488" s="542" t="s">
        <v>9092</v>
      </c>
    </row>
    <row r="11489" spans="1:3" x14ac:dyDescent="0.25">
      <c r="A11489" s="541">
        <v>16647</v>
      </c>
      <c r="B11489" s="482" t="s">
        <v>9017</v>
      </c>
      <c r="C11489" s="542" t="s">
        <v>9092</v>
      </c>
    </row>
    <row r="11490" spans="1:3" x14ac:dyDescent="0.25">
      <c r="A11490" s="541">
        <v>16648</v>
      </c>
      <c r="B11490" s="482" t="s">
        <v>11762</v>
      </c>
      <c r="C11490" s="542" t="s">
        <v>9920</v>
      </c>
    </row>
    <row r="11491" spans="1:3" x14ac:dyDescent="0.25">
      <c r="A11491" s="541">
        <v>16649</v>
      </c>
      <c r="B11491" s="482" t="s">
        <v>9018</v>
      </c>
      <c r="C11491" s="542" t="s">
        <v>9090</v>
      </c>
    </row>
    <row r="11492" spans="1:3" x14ac:dyDescent="0.25">
      <c r="A11492" s="541">
        <v>16650</v>
      </c>
      <c r="B11492" s="482" t="s">
        <v>11763</v>
      </c>
      <c r="C11492" s="542" t="s">
        <v>9920</v>
      </c>
    </row>
    <row r="11493" spans="1:3" x14ac:dyDescent="0.25">
      <c r="A11493" s="541">
        <v>16651</v>
      </c>
      <c r="B11493" s="482" t="s">
        <v>2590</v>
      </c>
      <c r="C11493" s="542" t="s">
        <v>9920</v>
      </c>
    </row>
    <row r="11494" spans="1:3" x14ac:dyDescent="0.25">
      <c r="A11494" s="541">
        <v>16652</v>
      </c>
      <c r="B11494" s="482" t="s">
        <v>9019</v>
      </c>
      <c r="C11494" s="542" t="s">
        <v>9091</v>
      </c>
    </row>
    <row r="11495" spans="1:3" x14ac:dyDescent="0.25">
      <c r="A11495" s="541">
        <v>16653</v>
      </c>
      <c r="B11495" s="482" t="s">
        <v>9020</v>
      </c>
      <c r="C11495" s="542" t="s">
        <v>9092</v>
      </c>
    </row>
    <row r="11496" spans="1:3" x14ac:dyDescent="0.25">
      <c r="A11496" s="541">
        <v>16654</v>
      </c>
      <c r="B11496" s="482" t="s">
        <v>9021</v>
      </c>
      <c r="C11496" s="542" t="s">
        <v>9087</v>
      </c>
    </row>
    <row r="11497" spans="1:3" x14ac:dyDescent="0.25">
      <c r="A11497" s="541">
        <v>16655</v>
      </c>
      <c r="B11497" s="482" t="s">
        <v>11764</v>
      </c>
      <c r="C11497" s="542" t="s">
        <v>9920</v>
      </c>
    </row>
    <row r="11498" spans="1:3" x14ac:dyDescent="0.25">
      <c r="A11498" s="541">
        <v>16656</v>
      </c>
      <c r="B11498" s="482" t="s">
        <v>9022</v>
      </c>
      <c r="C11498" s="542" t="s">
        <v>9920</v>
      </c>
    </row>
    <row r="11499" spans="1:3" x14ac:dyDescent="0.25">
      <c r="A11499" s="541">
        <v>16657</v>
      </c>
      <c r="B11499" s="482" t="s">
        <v>8779</v>
      </c>
      <c r="C11499" s="542" t="s">
        <v>9920</v>
      </c>
    </row>
    <row r="11500" spans="1:3" x14ac:dyDescent="0.25">
      <c r="A11500" s="541">
        <v>16658</v>
      </c>
      <c r="B11500" s="482" t="s">
        <v>8823</v>
      </c>
      <c r="C11500" s="542" t="s">
        <v>9091</v>
      </c>
    </row>
    <row r="11501" spans="1:3" x14ac:dyDescent="0.25">
      <c r="A11501" s="541">
        <v>16659</v>
      </c>
      <c r="B11501" s="482" t="s">
        <v>9023</v>
      </c>
      <c r="C11501" s="542" t="s">
        <v>9092</v>
      </c>
    </row>
    <row r="11502" spans="1:3" x14ac:dyDescent="0.25">
      <c r="A11502" s="541">
        <v>16660</v>
      </c>
      <c r="B11502" s="482" t="s">
        <v>11765</v>
      </c>
      <c r="C11502" s="542" t="s">
        <v>9920</v>
      </c>
    </row>
    <row r="11503" spans="1:3" x14ac:dyDescent="0.25">
      <c r="A11503" s="541">
        <v>16661</v>
      </c>
      <c r="B11503" s="482" t="s">
        <v>4447</v>
      </c>
      <c r="C11503" s="542" t="s">
        <v>9920</v>
      </c>
    </row>
    <row r="11504" spans="1:3" x14ac:dyDescent="0.25">
      <c r="A11504" s="541">
        <v>16662</v>
      </c>
      <c r="B11504" s="482" t="s">
        <v>9024</v>
      </c>
      <c r="C11504" s="542" t="s">
        <v>9090</v>
      </c>
    </row>
    <row r="11505" spans="1:3" x14ac:dyDescent="0.25">
      <c r="A11505" s="541">
        <v>16663</v>
      </c>
      <c r="B11505" s="482" t="s">
        <v>9025</v>
      </c>
      <c r="C11505" s="542" t="s">
        <v>9092</v>
      </c>
    </row>
    <row r="11506" spans="1:3" x14ac:dyDescent="0.25">
      <c r="A11506" s="541">
        <v>16664</v>
      </c>
      <c r="B11506" s="482" t="s">
        <v>2349</v>
      </c>
      <c r="C11506" s="542" t="s">
        <v>9084</v>
      </c>
    </row>
    <row r="11507" spans="1:3" x14ac:dyDescent="0.25">
      <c r="A11507" s="541">
        <v>16665</v>
      </c>
      <c r="B11507" s="482" t="s">
        <v>8953</v>
      </c>
      <c r="C11507" s="542" t="s">
        <v>9920</v>
      </c>
    </row>
    <row r="11508" spans="1:3" x14ac:dyDescent="0.25">
      <c r="A11508" s="541">
        <v>16666</v>
      </c>
      <c r="B11508" s="482" t="s">
        <v>9026</v>
      </c>
      <c r="C11508" s="542" t="s">
        <v>9092</v>
      </c>
    </row>
    <row r="11509" spans="1:3" x14ac:dyDescent="0.25">
      <c r="A11509" s="541">
        <v>16667</v>
      </c>
      <c r="B11509" s="482" t="s">
        <v>11766</v>
      </c>
      <c r="C11509" s="542" t="s">
        <v>9920</v>
      </c>
    </row>
    <row r="11510" spans="1:3" x14ac:dyDescent="0.25">
      <c r="A11510" s="541">
        <v>16668</v>
      </c>
      <c r="B11510" s="482" t="s">
        <v>8916</v>
      </c>
      <c r="C11510" s="542" t="s">
        <v>9090</v>
      </c>
    </row>
    <row r="11511" spans="1:3" x14ac:dyDescent="0.25">
      <c r="A11511" s="541">
        <v>16669</v>
      </c>
      <c r="B11511" s="482" t="s">
        <v>10104</v>
      </c>
      <c r="C11511" s="542" t="s">
        <v>9920</v>
      </c>
    </row>
    <row r="11512" spans="1:3" x14ac:dyDescent="0.25">
      <c r="A11512" s="541">
        <v>16670</v>
      </c>
      <c r="B11512" s="482" t="s">
        <v>9027</v>
      </c>
      <c r="C11512" s="542" t="s">
        <v>9092</v>
      </c>
    </row>
    <row r="11513" spans="1:3" x14ac:dyDescent="0.25">
      <c r="A11513" s="541">
        <v>16671</v>
      </c>
      <c r="B11513" s="482" t="s">
        <v>9028</v>
      </c>
      <c r="C11513" s="542" t="s">
        <v>9092</v>
      </c>
    </row>
    <row r="11514" spans="1:3" x14ac:dyDescent="0.25">
      <c r="A11514" s="541">
        <v>16672</v>
      </c>
      <c r="B11514" s="482" t="s">
        <v>9029</v>
      </c>
      <c r="C11514" s="542" t="s">
        <v>9092</v>
      </c>
    </row>
    <row r="11515" spans="1:3" x14ac:dyDescent="0.25">
      <c r="A11515" s="541">
        <v>16673</v>
      </c>
      <c r="B11515" s="482" t="s">
        <v>9027</v>
      </c>
      <c r="C11515" s="542" t="s">
        <v>9092</v>
      </c>
    </row>
    <row r="11516" spans="1:3" x14ac:dyDescent="0.25">
      <c r="A11516" s="541">
        <v>16674</v>
      </c>
      <c r="B11516" s="482" t="s">
        <v>11767</v>
      </c>
      <c r="C11516" s="542" t="s">
        <v>9920</v>
      </c>
    </row>
    <row r="11517" spans="1:3" x14ac:dyDescent="0.25">
      <c r="A11517" s="541">
        <v>16675</v>
      </c>
      <c r="B11517" s="482" t="s">
        <v>11768</v>
      </c>
      <c r="C11517" s="542" t="s">
        <v>9920</v>
      </c>
    </row>
    <row r="11518" spans="1:3" x14ac:dyDescent="0.25">
      <c r="A11518" s="541">
        <v>16676</v>
      </c>
      <c r="B11518" s="482" t="s">
        <v>5237</v>
      </c>
      <c r="C11518" s="542" t="s">
        <v>9920</v>
      </c>
    </row>
    <row r="11519" spans="1:3" x14ac:dyDescent="0.25">
      <c r="A11519" s="541">
        <v>16677</v>
      </c>
      <c r="B11519" s="482" t="s">
        <v>9030</v>
      </c>
      <c r="C11519" s="542" t="s">
        <v>9090</v>
      </c>
    </row>
    <row r="11520" spans="1:3" x14ac:dyDescent="0.25">
      <c r="A11520" s="541">
        <v>16678</v>
      </c>
      <c r="B11520" s="482" t="s">
        <v>9031</v>
      </c>
      <c r="C11520" s="542" t="s">
        <v>9091</v>
      </c>
    </row>
    <row r="11521" spans="1:3" x14ac:dyDescent="0.25">
      <c r="A11521" s="541">
        <v>16679</v>
      </c>
      <c r="B11521" s="482" t="s">
        <v>11769</v>
      </c>
      <c r="C11521" s="542" t="s">
        <v>9920</v>
      </c>
    </row>
    <row r="11522" spans="1:3" x14ac:dyDescent="0.25">
      <c r="A11522" s="541">
        <v>16680</v>
      </c>
      <c r="B11522" s="482" t="s">
        <v>6229</v>
      </c>
      <c r="C11522" s="542" t="s">
        <v>9092</v>
      </c>
    </row>
    <row r="11523" spans="1:3" x14ac:dyDescent="0.25">
      <c r="A11523" s="541">
        <v>16681</v>
      </c>
      <c r="B11523" s="482" t="s">
        <v>8968</v>
      </c>
      <c r="C11523" s="542" t="s">
        <v>9090</v>
      </c>
    </row>
    <row r="11524" spans="1:3" x14ac:dyDescent="0.25">
      <c r="A11524" s="541">
        <v>16682</v>
      </c>
      <c r="B11524" s="482" t="s">
        <v>9032</v>
      </c>
      <c r="C11524" s="542" t="s">
        <v>9087</v>
      </c>
    </row>
    <row r="11525" spans="1:3" x14ac:dyDescent="0.25">
      <c r="A11525" s="541">
        <v>16683</v>
      </c>
      <c r="B11525" s="482" t="s">
        <v>11770</v>
      </c>
      <c r="C11525" s="542" t="s">
        <v>9920</v>
      </c>
    </row>
    <row r="11526" spans="1:3" x14ac:dyDescent="0.25">
      <c r="A11526" s="541">
        <v>16684</v>
      </c>
      <c r="B11526" s="482" t="s">
        <v>11771</v>
      </c>
      <c r="C11526" s="542" t="s">
        <v>9920</v>
      </c>
    </row>
    <row r="11527" spans="1:3" x14ac:dyDescent="0.25">
      <c r="A11527" s="541">
        <v>16685</v>
      </c>
      <c r="B11527" s="482" t="s">
        <v>9033</v>
      </c>
      <c r="C11527" s="542" t="s">
        <v>9090</v>
      </c>
    </row>
    <row r="11528" spans="1:3" x14ac:dyDescent="0.25">
      <c r="A11528" s="541">
        <v>16686</v>
      </c>
      <c r="B11528" s="482" t="s">
        <v>6427</v>
      </c>
      <c r="C11528" s="542" t="s">
        <v>9092</v>
      </c>
    </row>
    <row r="11529" spans="1:3" x14ac:dyDescent="0.25">
      <c r="A11529" s="541">
        <v>16687</v>
      </c>
      <c r="B11529" s="482" t="s">
        <v>11772</v>
      </c>
      <c r="C11529" s="542" t="s">
        <v>9920</v>
      </c>
    </row>
    <row r="11530" spans="1:3" x14ac:dyDescent="0.25">
      <c r="A11530" s="541">
        <v>16688</v>
      </c>
      <c r="B11530" s="482" t="s">
        <v>9034</v>
      </c>
      <c r="C11530" s="542" t="s">
        <v>9087</v>
      </c>
    </row>
    <row r="11531" spans="1:3" x14ac:dyDescent="0.25">
      <c r="A11531" s="541">
        <v>16689</v>
      </c>
      <c r="B11531" s="482" t="s">
        <v>9035</v>
      </c>
      <c r="C11531" s="542" t="s">
        <v>9091</v>
      </c>
    </row>
    <row r="11532" spans="1:3" x14ac:dyDescent="0.25">
      <c r="A11532" s="541">
        <v>16690</v>
      </c>
      <c r="B11532" s="482" t="s">
        <v>4988</v>
      </c>
      <c r="C11532" s="542" t="s">
        <v>9091</v>
      </c>
    </row>
    <row r="11533" spans="1:3" x14ac:dyDescent="0.25">
      <c r="A11533" s="541">
        <v>16691</v>
      </c>
      <c r="B11533" s="482" t="s">
        <v>9422</v>
      </c>
      <c r="C11533" s="542" t="s">
        <v>9092</v>
      </c>
    </row>
    <row r="11534" spans="1:3" x14ac:dyDescent="0.25">
      <c r="A11534" s="541">
        <v>16692</v>
      </c>
      <c r="B11534" s="482" t="s">
        <v>8938</v>
      </c>
      <c r="C11534" s="542" t="s">
        <v>9090</v>
      </c>
    </row>
    <row r="11535" spans="1:3" x14ac:dyDescent="0.25">
      <c r="A11535" s="541">
        <v>16693</v>
      </c>
      <c r="B11535" s="482" t="s">
        <v>9036</v>
      </c>
      <c r="C11535" s="542" t="s">
        <v>9087</v>
      </c>
    </row>
    <row r="11536" spans="1:3" x14ac:dyDescent="0.25">
      <c r="A11536" s="541">
        <v>16694</v>
      </c>
      <c r="B11536" s="482" t="s">
        <v>3872</v>
      </c>
      <c r="C11536" s="542" t="s">
        <v>9090</v>
      </c>
    </row>
    <row r="11537" spans="1:3" x14ac:dyDescent="0.25">
      <c r="A11537" s="541">
        <v>16695</v>
      </c>
      <c r="B11537" s="482" t="s">
        <v>9037</v>
      </c>
      <c r="C11537" s="542" t="s">
        <v>9081</v>
      </c>
    </row>
    <row r="11538" spans="1:3" x14ac:dyDescent="0.25">
      <c r="A11538" s="541">
        <v>16696</v>
      </c>
      <c r="B11538" s="482" t="s">
        <v>3357</v>
      </c>
      <c r="C11538" s="542" t="s">
        <v>9920</v>
      </c>
    </row>
    <row r="11539" spans="1:3" x14ac:dyDescent="0.25">
      <c r="A11539" s="541">
        <v>16697</v>
      </c>
      <c r="B11539" s="482" t="s">
        <v>9038</v>
      </c>
      <c r="C11539" s="542" t="s">
        <v>9084</v>
      </c>
    </row>
    <row r="11540" spans="1:3" x14ac:dyDescent="0.25">
      <c r="A11540" s="541">
        <v>16698</v>
      </c>
      <c r="B11540" s="482" t="s">
        <v>9607</v>
      </c>
      <c r="C11540" s="542" t="s">
        <v>9920</v>
      </c>
    </row>
    <row r="11541" spans="1:3" x14ac:dyDescent="0.25">
      <c r="A11541" s="541">
        <v>16699</v>
      </c>
      <c r="B11541" s="482" t="s">
        <v>11773</v>
      </c>
      <c r="C11541" s="542" t="s">
        <v>9920</v>
      </c>
    </row>
    <row r="11542" spans="1:3" x14ac:dyDescent="0.25">
      <c r="A11542" s="541">
        <v>16700</v>
      </c>
      <c r="B11542" s="482" t="s">
        <v>11774</v>
      </c>
      <c r="C11542" s="542" t="s">
        <v>9920</v>
      </c>
    </row>
    <row r="11543" spans="1:3" x14ac:dyDescent="0.25">
      <c r="A11543" s="541">
        <v>16701</v>
      </c>
      <c r="B11543" s="482" t="s">
        <v>8630</v>
      </c>
      <c r="C11543" s="542" t="s">
        <v>9920</v>
      </c>
    </row>
    <row r="11544" spans="1:3" x14ac:dyDescent="0.25">
      <c r="A11544" s="541">
        <v>16702</v>
      </c>
      <c r="B11544" s="482" t="s">
        <v>3525</v>
      </c>
      <c r="C11544" s="542" t="s">
        <v>9090</v>
      </c>
    </row>
    <row r="11545" spans="1:3" x14ac:dyDescent="0.25">
      <c r="A11545" s="541">
        <v>16703</v>
      </c>
      <c r="B11545" s="482" t="s">
        <v>9039</v>
      </c>
      <c r="C11545" s="542" t="s">
        <v>9081</v>
      </c>
    </row>
    <row r="11546" spans="1:3" x14ac:dyDescent="0.25">
      <c r="A11546" s="541">
        <v>16704</v>
      </c>
      <c r="B11546" s="482" t="s">
        <v>2316</v>
      </c>
      <c r="C11546" s="542" t="s">
        <v>9087</v>
      </c>
    </row>
    <row r="11547" spans="1:3" x14ac:dyDescent="0.25">
      <c r="A11547" s="541">
        <v>16705</v>
      </c>
      <c r="B11547" s="482" t="s">
        <v>9040</v>
      </c>
      <c r="C11547" s="542" t="s">
        <v>9087</v>
      </c>
    </row>
    <row r="11548" spans="1:3" x14ac:dyDescent="0.25">
      <c r="A11548" s="541">
        <v>16706</v>
      </c>
      <c r="B11548" s="482" t="s">
        <v>7522</v>
      </c>
      <c r="C11548" s="542" t="s">
        <v>9090</v>
      </c>
    </row>
    <row r="11549" spans="1:3" x14ac:dyDescent="0.25">
      <c r="A11549" s="541">
        <v>16707</v>
      </c>
      <c r="B11549" s="482" t="s">
        <v>11775</v>
      </c>
      <c r="C11549" s="542" t="s">
        <v>9920</v>
      </c>
    </row>
    <row r="11550" spans="1:3" x14ac:dyDescent="0.25">
      <c r="A11550" s="541">
        <v>16708</v>
      </c>
      <c r="B11550" s="482" t="s">
        <v>9041</v>
      </c>
      <c r="C11550" s="542" t="s">
        <v>9092</v>
      </c>
    </row>
    <row r="11551" spans="1:3" x14ac:dyDescent="0.25">
      <c r="A11551" s="541">
        <v>16709</v>
      </c>
      <c r="B11551" s="482" t="s">
        <v>6300</v>
      </c>
      <c r="C11551" s="542" t="s">
        <v>9920</v>
      </c>
    </row>
    <row r="11552" spans="1:3" x14ac:dyDescent="0.25">
      <c r="A11552" s="541">
        <v>16710</v>
      </c>
      <c r="B11552" s="482" t="s">
        <v>8810</v>
      </c>
      <c r="C11552" s="542" t="s">
        <v>9091</v>
      </c>
    </row>
    <row r="11553" spans="1:3" x14ac:dyDescent="0.25">
      <c r="A11553" s="541">
        <v>16711</v>
      </c>
      <c r="B11553" s="482" t="s">
        <v>11776</v>
      </c>
      <c r="C11553" s="542" t="s">
        <v>9920</v>
      </c>
    </row>
    <row r="11554" spans="1:3" x14ac:dyDescent="0.25">
      <c r="A11554" s="541">
        <v>16712</v>
      </c>
      <c r="B11554" s="482" t="s">
        <v>9042</v>
      </c>
      <c r="C11554" s="542" t="s">
        <v>9092</v>
      </c>
    </row>
    <row r="11555" spans="1:3" x14ac:dyDescent="0.25">
      <c r="A11555" s="541">
        <v>16713</v>
      </c>
      <c r="B11555" s="482" t="s">
        <v>11777</v>
      </c>
      <c r="C11555" s="542" t="s">
        <v>9920</v>
      </c>
    </row>
    <row r="11556" spans="1:3" x14ac:dyDescent="0.25">
      <c r="A11556" s="541">
        <v>16714</v>
      </c>
      <c r="B11556" s="482" t="s">
        <v>3819</v>
      </c>
      <c r="C11556" s="542" t="s">
        <v>9084</v>
      </c>
    </row>
    <row r="11557" spans="1:3" x14ac:dyDescent="0.25">
      <c r="A11557" s="541">
        <v>16715</v>
      </c>
      <c r="B11557" s="482" t="s">
        <v>11778</v>
      </c>
      <c r="C11557" s="542" t="s">
        <v>9920</v>
      </c>
    </row>
    <row r="11558" spans="1:3" x14ac:dyDescent="0.25">
      <c r="A11558" s="541">
        <v>16716</v>
      </c>
      <c r="B11558" s="482" t="s">
        <v>9043</v>
      </c>
      <c r="C11558" s="542" t="s">
        <v>9090</v>
      </c>
    </row>
    <row r="11559" spans="1:3" x14ac:dyDescent="0.25">
      <c r="A11559" s="541">
        <v>16717</v>
      </c>
      <c r="B11559" s="482" t="s">
        <v>11779</v>
      </c>
      <c r="C11559" s="542" t="s">
        <v>9920</v>
      </c>
    </row>
    <row r="11560" spans="1:3" x14ac:dyDescent="0.25">
      <c r="A11560" s="541">
        <v>16718</v>
      </c>
      <c r="B11560" s="482" t="s">
        <v>11780</v>
      </c>
      <c r="C11560" s="542" t="s">
        <v>9920</v>
      </c>
    </row>
    <row r="11561" spans="1:3" x14ac:dyDescent="0.25">
      <c r="A11561" s="541">
        <v>16719</v>
      </c>
      <c r="B11561" s="482" t="s">
        <v>8704</v>
      </c>
      <c r="C11561" s="542" t="s">
        <v>9090</v>
      </c>
    </row>
    <row r="11562" spans="1:3" x14ac:dyDescent="0.25">
      <c r="A11562" s="541">
        <v>16720</v>
      </c>
      <c r="B11562" s="482" t="s">
        <v>3709</v>
      </c>
      <c r="C11562" s="542" t="s">
        <v>9092</v>
      </c>
    </row>
    <row r="11563" spans="1:3" x14ac:dyDescent="0.25">
      <c r="A11563" s="541">
        <v>16721</v>
      </c>
      <c r="B11563" s="482" t="s">
        <v>7615</v>
      </c>
      <c r="C11563" s="542" t="s">
        <v>9092</v>
      </c>
    </row>
    <row r="11564" spans="1:3" x14ac:dyDescent="0.25">
      <c r="A11564" s="541">
        <v>16722</v>
      </c>
      <c r="B11564" s="482" t="s">
        <v>9044</v>
      </c>
      <c r="C11564" s="542" t="s">
        <v>9087</v>
      </c>
    </row>
    <row r="11565" spans="1:3" x14ac:dyDescent="0.25">
      <c r="A11565" s="541">
        <v>16723</v>
      </c>
      <c r="B11565" s="482" t="s">
        <v>9045</v>
      </c>
      <c r="C11565" s="542" t="s">
        <v>9103</v>
      </c>
    </row>
    <row r="11566" spans="1:3" x14ac:dyDescent="0.25">
      <c r="A11566" s="541">
        <v>16724</v>
      </c>
      <c r="B11566" s="482" t="s">
        <v>9046</v>
      </c>
      <c r="C11566" s="542" t="s">
        <v>9092</v>
      </c>
    </row>
    <row r="11567" spans="1:3" x14ac:dyDescent="0.25">
      <c r="A11567" s="541">
        <v>16725</v>
      </c>
      <c r="B11567" s="482" t="s">
        <v>9047</v>
      </c>
      <c r="C11567" s="542" t="s">
        <v>9091</v>
      </c>
    </row>
    <row r="11568" spans="1:3" x14ac:dyDescent="0.25">
      <c r="A11568" s="541">
        <v>16726</v>
      </c>
      <c r="B11568" s="482" t="s">
        <v>4488</v>
      </c>
      <c r="C11568" s="542" t="s">
        <v>9092</v>
      </c>
    </row>
    <row r="11569" spans="1:3" x14ac:dyDescent="0.25">
      <c r="A11569" s="541">
        <v>16727</v>
      </c>
      <c r="B11569" s="482" t="s">
        <v>9048</v>
      </c>
      <c r="C11569" s="542" t="s">
        <v>9092</v>
      </c>
    </row>
    <row r="11570" spans="1:3" x14ac:dyDescent="0.25">
      <c r="A11570" s="541">
        <v>16728</v>
      </c>
      <c r="B11570" s="482" t="s">
        <v>7974</v>
      </c>
      <c r="C11570" s="542" t="s">
        <v>9920</v>
      </c>
    </row>
    <row r="11571" spans="1:3" x14ac:dyDescent="0.25">
      <c r="A11571" s="541">
        <v>16729</v>
      </c>
      <c r="B11571" s="482" t="s">
        <v>11781</v>
      </c>
      <c r="C11571" s="542" t="s">
        <v>9920</v>
      </c>
    </row>
    <row r="11572" spans="1:3" x14ac:dyDescent="0.25">
      <c r="A11572" s="541">
        <v>16730</v>
      </c>
      <c r="B11572" s="482" t="s">
        <v>5001</v>
      </c>
      <c r="C11572" s="542" t="s">
        <v>9092</v>
      </c>
    </row>
    <row r="11573" spans="1:3" x14ac:dyDescent="0.25">
      <c r="A11573" s="541">
        <v>16731</v>
      </c>
      <c r="B11573" s="482" t="s">
        <v>9049</v>
      </c>
      <c r="C11573" s="542" t="s">
        <v>9092</v>
      </c>
    </row>
    <row r="11574" spans="1:3" x14ac:dyDescent="0.25">
      <c r="A11574" s="541">
        <v>16732</v>
      </c>
      <c r="B11574" s="482" t="s">
        <v>3877</v>
      </c>
      <c r="C11574" s="542" t="s">
        <v>9920</v>
      </c>
    </row>
    <row r="11575" spans="1:3" x14ac:dyDescent="0.25">
      <c r="A11575" s="541">
        <v>16733</v>
      </c>
      <c r="B11575" s="482" t="s">
        <v>6753</v>
      </c>
      <c r="C11575" s="542" t="s">
        <v>9920</v>
      </c>
    </row>
    <row r="11576" spans="1:3" x14ac:dyDescent="0.25">
      <c r="A11576" s="541">
        <v>16734</v>
      </c>
      <c r="B11576" s="482" t="s">
        <v>6753</v>
      </c>
      <c r="C11576" s="542" t="s">
        <v>9091</v>
      </c>
    </row>
    <row r="11577" spans="1:3" x14ac:dyDescent="0.25">
      <c r="A11577" s="541">
        <v>16735</v>
      </c>
      <c r="B11577" s="482" t="s">
        <v>11782</v>
      </c>
      <c r="C11577" s="542" t="s">
        <v>9920</v>
      </c>
    </row>
    <row r="11578" spans="1:3" x14ac:dyDescent="0.25">
      <c r="A11578" s="541">
        <v>16736</v>
      </c>
      <c r="B11578" s="482" t="s">
        <v>9050</v>
      </c>
      <c r="C11578" s="542" t="s">
        <v>9092</v>
      </c>
    </row>
    <row r="11579" spans="1:3" x14ac:dyDescent="0.25">
      <c r="A11579" s="541">
        <v>16737</v>
      </c>
      <c r="B11579" s="482" t="s">
        <v>9051</v>
      </c>
      <c r="C11579" s="542" t="s">
        <v>9090</v>
      </c>
    </row>
    <row r="11580" spans="1:3" x14ac:dyDescent="0.25">
      <c r="A11580" s="541">
        <v>16738</v>
      </c>
      <c r="B11580" s="482" t="s">
        <v>9052</v>
      </c>
      <c r="C11580" s="542" t="s">
        <v>9092</v>
      </c>
    </row>
    <row r="11581" spans="1:3" x14ac:dyDescent="0.25">
      <c r="A11581" s="541">
        <v>16739</v>
      </c>
      <c r="B11581" s="482" t="s">
        <v>9053</v>
      </c>
      <c r="C11581" s="542" t="s">
        <v>9091</v>
      </c>
    </row>
    <row r="11582" spans="1:3" x14ac:dyDescent="0.25">
      <c r="A11582" s="541">
        <v>16740</v>
      </c>
      <c r="B11582" s="482" t="s">
        <v>9054</v>
      </c>
      <c r="C11582" s="542" t="s">
        <v>9092</v>
      </c>
    </row>
    <row r="11583" spans="1:3" x14ac:dyDescent="0.25">
      <c r="A11583" s="541">
        <v>16741</v>
      </c>
      <c r="B11583" s="482" t="s">
        <v>11783</v>
      </c>
      <c r="C11583" s="542" t="s">
        <v>9920</v>
      </c>
    </row>
    <row r="11584" spans="1:3" x14ac:dyDescent="0.25">
      <c r="A11584" s="541">
        <v>16742</v>
      </c>
      <c r="B11584" s="482" t="s">
        <v>9055</v>
      </c>
      <c r="C11584" s="542" t="s">
        <v>9091</v>
      </c>
    </row>
    <row r="11585" spans="1:3" x14ac:dyDescent="0.25">
      <c r="A11585" s="541">
        <v>16743</v>
      </c>
      <c r="B11585" s="482" t="s">
        <v>9056</v>
      </c>
      <c r="C11585" s="542" t="s">
        <v>9090</v>
      </c>
    </row>
    <row r="11586" spans="1:3" x14ac:dyDescent="0.25">
      <c r="A11586" s="541">
        <v>16744</v>
      </c>
      <c r="B11586" s="482" t="s">
        <v>5823</v>
      </c>
      <c r="C11586" s="542" t="s">
        <v>9092</v>
      </c>
    </row>
    <row r="11587" spans="1:3" x14ac:dyDescent="0.25">
      <c r="A11587" s="541">
        <v>16745</v>
      </c>
      <c r="B11587" s="482" t="s">
        <v>9057</v>
      </c>
      <c r="C11587" s="542" t="s">
        <v>9092</v>
      </c>
    </row>
    <row r="11588" spans="1:3" x14ac:dyDescent="0.25">
      <c r="A11588" s="541">
        <v>16746</v>
      </c>
      <c r="B11588" s="482" t="s">
        <v>11784</v>
      </c>
      <c r="C11588" s="542" t="s">
        <v>9920</v>
      </c>
    </row>
    <row r="11589" spans="1:3" x14ac:dyDescent="0.25">
      <c r="A11589" s="541">
        <v>16747</v>
      </c>
      <c r="B11589" s="482" t="s">
        <v>9058</v>
      </c>
      <c r="C11589" s="542" t="s">
        <v>9090</v>
      </c>
    </row>
    <row r="11590" spans="1:3" x14ac:dyDescent="0.25">
      <c r="A11590" s="541">
        <v>16748</v>
      </c>
      <c r="B11590" s="482" t="s">
        <v>7787</v>
      </c>
      <c r="C11590" s="542" t="s">
        <v>9092</v>
      </c>
    </row>
    <row r="11591" spans="1:3" x14ac:dyDescent="0.25">
      <c r="A11591" s="541">
        <v>16749</v>
      </c>
      <c r="B11591" s="482" t="s">
        <v>9059</v>
      </c>
      <c r="C11591" s="542" t="s">
        <v>9087</v>
      </c>
    </row>
    <row r="11592" spans="1:3" x14ac:dyDescent="0.25">
      <c r="A11592" s="541">
        <v>16750</v>
      </c>
      <c r="B11592" s="482" t="s">
        <v>9060</v>
      </c>
      <c r="C11592" s="542" t="s">
        <v>9087</v>
      </c>
    </row>
    <row r="11593" spans="1:3" x14ac:dyDescent="0.25">
      <c r="A11593" s="541">
        <v>16751</v>
      </c>
      <c r="B11593" s="482" t="s">
        <v>11785</v>
      </c>
      <c r="C11593" s="542" t="s">
        <v>9920</v>
      </c>
    </row>
    <row r="11594" spans="1:3" x14ac:dyDescent="0.25">
      <c r="A11594" s="541">
        <v>16752</v>
      </c>
      <c r="B11594" s="482" t="s">
        <v>9061</v>
      </c>
      <c r="C11594" s="542" t="s">
        <v>9087</v>
      </c>
    </row>
    <row r="11595" spans="1:3" x14ac:dyDescent="0.25">
      <c r="A11595" s="541">
        <v>16753</v>
      </c>
      <c r="B11595" s="482" t="s">
        <v>2461</v>
      </c>
      <c r="C11595" s="542" t="s">
        <v>9092</v>
      </c>
    </row>
    <row r="11596" spans="1:3" x14ac:dyDescent="0.25">
      <c r="A11596" s="541">
        <v>16754</v>
      </c>
      <c r="B11596" s="482" t="s">
        <v>9062</v>
      </c>
      <c r="C11596" s="542" t="s">
        <v>9087</v>
      </c>
    </row>
    <row r="11597" spans="1:3" x14ac:dyDescent="0.25">
      <c r="A11597" s="541">
        <v>16755</v>
      </c>
      <c r="B11597" s="482" t="s">
        <v>11786</v>
      </c>
      <c r="C11597" s="542" t="s">
        <v>9920</v>
      </c>
    </row>
    <row r="11598" spans="1:3" x14ac:dyDescent="0.25">
      <c r="A11598" s="541">
        <v>16756</v>
      </c>
      <c r="B11598" s="482" t="s">
        <v>9063</v>
      </c>
      <c r="C11598" s="542" t="s">
        <v>9092</v>
      </c>
    </row>
    <row r="11599" spans="1:3" x14ac:dyDescent="0.25">
      <c r="A11599" s="541">
        <v>16757</v>
      </c>
      <c r="B11599" s="482" t="s">
        <v>9064</v>
      </c>
      <c r="C11599" s="542" t="s">
        <v>9092</v>
      </c>
    </row>
    <row r="11600" spans="1:3" x14ac:dyDescent="0.25">
      <c r="A11600" s="541">
        <v>16758</v>
      </c>
      <c r="B11600" s="482" t="s">
        <v>9065</v>
      </c>
      <c r="C11600" s="542" t="s">
        <v>9092</v>
      </c>
    </row>
    <row r="11601" spans="1:3" x14ac:dyDescent="0.25">
      <c r="A11601" s="541">
        <v>16759</v>
      </c>
      <c r="B11601" s="482" t="s">
        <v>9066</v>
      </c>
      <c r="C11601" s="542" t="s">
        <v>9092</v>
      </c>
    </row>
    <row r="11602" spans="1:3" x14ac:dyDescent="0.25">
      <c r="A11602" s="541">
        <v>16760</v>
      </c>
      <c r="B11602" s="482" t="s">
        <v>11787</v>
      </c>
      <c r="C11602" s="542" t="s">
        <v>9920</v>
      </c>
    </row>
    <row r="11603" spans="1:3" x14ac:dyDescent="0.25">
      <c r="A11603" s="541">
        <v>16761</v>
      </c>
      <c r="B11603" s="482" t="s">
        <v>8830</v>
      </c>
      <c r="C11603" s="542" t="s">
        <v>9090</v>
      </c>
    </row>
    <row r="11604" spans="1:3" x14ac:dyDescent="0.25">
      <c r="A11604" s="541">
        <v>16762</v>
      </c>
      <c r="B11604" s="482" t="s">
        <v>11788</v>
      </c>
      <c r="C11604" s="542" t="s">
        <v>9920</v>
      </c>
    </row>
    <row r="11605" spans="1:3" x14ac:dyDescent="0.25">
      <c r="A11605" s="541">
        <v>16763</v>
      </c>
      <c r="B11605" s="482" t="s">
        <v>11789</v>
      </c>
      <c r="C11605" s="542" t="s">
        <v>9920</v>
      </c>
    </row>
    <row r="11606" spans="1:3" x14ac:dyDescent="0.25">
      <c r="A11606" s="541">
        <v>16764</v>
      </c>
      <c r="B11606" s="482" t="s">
        <v>9067</v>
      </c>
      <c r="C11606" s="542" t="s">
        <v>9087</v>
      </c>
    </row>
    <row r="11607" spans="1:3" x14ac:dyDescent="0.25">
      <c r="A11607" s="541">
        <v>16765</v>
      </c>
      <c r="B11607" s="482" t="s">
        <v>9068</v>
      </c>
      <c r="C11607" s="542" t="s">
        <v>9092</v>
      </c>
    </row>
    <row r="11608" spans="1:3" x14ac:dyDescent="0.25">
      <c r="A11608" s="541">
        <v>16766</v>
      </c>
      <c r="B11608" s="482" t="s">
        <v>11790</v>
      </c>
      <c r="C11608" s="542" t="s">
        <v>9920</v>
      </c>
    </row>
    <row r="11609" spans="1:3" x14ac:dyDescent="0.25">
      <c r="A11609" s="541">
        <v>16767</v>
      </c>
      <c r="B11609" s="482" t="s">
        <v>7406</v>
      </c>
      <c r="C11609" s="542" t="s">
        <v>9091</v>
      </c>
    </row>
    <row r="11610" spans="1:3" x14ac:dyDescent="0.25">
      <c r="A11610" s="541">
        <v>16768</v>
      </c>
      <c r="B11610" s="482" t="s">
        <v>879</v>
      </c>
      <c r="C11610" s="542" t="s">
        <v>9081</v>
      </c>
    </row>
    <row r="11611" spans="1:3" x14ac:dyDescent="0.25">
      <c r="A11611" s="541">
        <v>16769</v>
      </c>
      <c r="B11611" s="482" t="s">
        <v>7552</v>
      </c>
      <c r="C11611" s="542" t="s">
        <v>9103</v>
      </c>
    </row>
    <row r="11612" spans="1:3" x14ac:dyDescent="0.25">
      <c r="A11612" s="541">
        <v>16770</v>
      </c>
      <c r="B11612" s="482" t="s">
        <v>9069</v>
      </c>
      <c r="C11612" s="542" t="s">
        <v>9081</v>
      </c>
    </row>
    <row r="11613" spans="1:3" x14ac:dyDescent="0.25">
      <c r="A11613" s="541">
        <v>16771</v>
      </c>
      <c r="B11613" s="482" t="s">
        <v>9070</v>
      </c>
      <c r="C11613" s="542" t="s">
        <v>9092</v>
      </c>
    </row>
    <row r="11614" spans="1:3" x14ac:dyDescent="0.25">
      <c r="A11614" s="541">
        <v>16772</v>
      </c>
      <c r="B11614" s="482" t="s">
        <v>8110</v>
      </c>
      <c r="C11614" s="542" t="s">
        <v>9090</v>
      </c>
    </row>
    <row r="11615" spans="1:3" x14ac:dyDescent="0.25">
      <c r="A11615" s="541">
        <v>16773</v>
      </c>
      <c r="B11615" s="482" t="s">
        <v>9071</v>
      </c>
      <c r="C11615" s="542" t="s">
        <v>9087</v>
      </c>
    </row>
    <row r="11616" spans="1:3" x14ac:dyDescent="0.25">
      <c r="A11616" s="541">
        <v>16774</v>
      </c>
      <c r="B11616" s="482" t="s">
        <v>8272</v>
      </c>
      <c r="C11616" s="542" t="s">
        <v>9092</v>
      </c>
    </row>
    <row r="11617" spans="1:3" x14ac:dyDescent="0.25">
      <c r="A11617" s="541">
        <v>16775</v>
      </c>
      <c r="B11617" s="482" t="s">
        <v>11791</v>
      </c>
      <c r="C11617" s="542" t="s">
        <v>9920</v>
      </c>
    </row>
    <row r="11618" spans="1:3" x14ac:dyDescent="0.25">
      <c r="A11618" s="541">
        <v>16776</v>
      </c>
      <c r="B11618" s="482" t="s">
        <v>8730</v>
      </c>
      <c r="C11618" s="542" t="s">
        <v>9920</v>
      </c>
    </row>
    <row r="11619" spans="1:3" x14ac:dyDescent="0.25">
      <c r="A11619" s="541">
        <v>16777</v>
      </c>
      <c r="B11619" s="482" t="s">
        <v>9022</v>
      </c>
      <c r="C11619" s="542" t="s">
        <v>9091</v>
      </c>
    </row>
    <row r="11620" spans="1:3" x14ac:dyDescent="0.25">
      <c r="A11620" s="541">
        <v>16778</v>
      </c>
      <c r="B11620" s="482" t="s">
        <v>11792</v>
      </c>
      <c r="C11620" s="542" t="s">
        <v>9920</v>
      </c>
    </row>
    <row r="11621" spans="1:3" x14ac:dyDescent="0.25">
      <c r="A11621" s="541">
        <v>16779</v>
      </c>
      <c r="B11621" s="482" t="s">
        <v>11723</v>
      </c>
      <c r="C11621" s="542" t="s">
        <v>9090</v>
      </c>
    </row>
    <row r="11622" spans="1:3" x14ac:dyDescent="0.25">
      <c r="A11622" s="541">
        <v>16780</v>
      </c>
      <c r="B11622" s="482" t="s">
        <v>3052</v>
      </c>
      <c r="C11622" s="542" t="s">
        <v>9092</v>
      </c>
    </row>
    <row r="11623" spans="1:3" x14ac:dyDescent="0.25">
      <c r="A11623" s="541">
        <v>16781</v>
      </c>
      <c r="B11623" s="482" t="s">
        <v>9072</v>
      </c>
      <c r="C11623" s="542" t="s">
        <v>9092</v>
      </c>
    </row>
    <row r="11624" spans="1:3" x14ac:dyDescent="0.25">
      <c r="A11624" s="541">
        <v>16782</v>
      </c>
      <c r="B11624" s="482" t="s">
        <v>8735</v>
      </c>
      <c r="C11624" s="542" t="s">
        <v>9092</v>
      </c>
    </row>
    <row r="11625" spans="1:3" x14ac:dyDescent="0.25">
      <c r="A11625" s="541">
        <v>16783</v>
      </c>
      <c r="B11625" s="482" t="s">
        <v>11793</v>
      </c>
      <c r="C11625" s="542" t="s">
        <v>9920</v>
      </c>
    </row>
    <row r="11626" spans="1:3" x14ac:dyDescent="0.25">
      <c r="A11626" s="541">
        <v>16784</v>
      </c>
      <c r="B11626" s="482" t="s">
        <v>11794</v>
      </c>
      <c r="C11626" s="542" t="s">
        <v>9920</v>
      </c>
    </row>
    <row r="11627" spans="1:3" x14ac:dyDescent="0.25">
      <c r="A11627" s="541">
        <v>16785</v>
      </c>
      <c r="B11627" s="482" t="s">
        <v>9073</v>
      </c>
      <c r="C11627" s="542" t="s">
        <v>9092</v>
      </c>
    </row>
    <row r="11628" spans="1:3" x14ac:dyDescent="0.25">
      <c r="A11628" s="541">
        <v>16786</v>
      </c>
      <c r="B11628" s="482" t="s">
        <v>11795</v>
      </c>
      <c r="C11628" s="542" t="s">
        <v>9920</v>
      </c>
    </row>
    <row r="11629" spans="1:3" x14ac:dyDescent="0.25">
      <c r="A11629" s="541">
        <v>16787</v>
      </c>
      <c r="B11629" s="482" t="s">
        <v>8801</v>
      </c>
      <c r="C11629" s="542" t="s">
        <v>9920</v>
      </c>
    </row>
    <row r="11630" spans="1:3" x14ac:dyDescent="0.25">
      <c r="A11630" s="541">
        <v>16788</v>
      </c>
      <c r="B11630" s="482" t="s">
        <v>9615</v>
      </c>
      <c r="C11630" s="542" t="s">
        <v>9087</v>
      </c>
    </row>
    <row r="11631" spans="1:3" x14ac:dyDescent="0.25">
      <c r="A11631" s="541">
        <v>16789</v>
      </c>
      <c r="B11631" s="482" t="s">
        <v>11796</v>
      </c>
      <c r="C11631" s="542" t="s">
        <v>9920</v>
      </c>
    </row>
    <row r="11632" spans="1:3" x14ac:dyDescent="0.25">
      <c r="A11632" s="541">
        <v>16790</v>
      </c>
      <c r="B11632" s="482" t="s">
        <v>8947</v>
      </c>
      <c r="C11632" s="542" t="s">
        <v>9092</v>
      </c>
    </row>
    <row r="11633" spans="1:3" x14ac:dyDescent="0.25">
      <c r="A11633" s="541">
        <v>16791</v>
      </c>
      <c r="B11633" s="482" t="s">
        <v>9074</v>
      </c>
      <c r="C11633" s="542" t="s">
        <v>9092</v>
      </c>
    </row>
    <row r="11634" spans="1:3" x14ac:dyDescent="0.25">
      <c r="A11634" s="541">
        <v>16792</v>
      </c>
      <c r="B11634" s="482" t="s">
        <v>3388</v>
      </c>
      <c r="C11634" s="542" t="s">
        <v>9920</v>
      </c>
    </row>
    <row r="11635" spans="1:3" x14ac:dyDescent="0.25">
      <c r="A11635" s="541">
        <v>16793</v>
      </c>
      <c r="B11635" s="482" t="s">
        <v>11797</v>
      </c>
      <c r="C11635" s="542" t="s">
        <v>9920</v>
      </c>
    </row>
    <row r="11636" spans="1:3" x14ac:dyDescent="0.25">
      <c r="A11636" s="541">
        <v>16794</v>
      </c>
      <c r="B11636" s="482" t="s">
        <v>11798</v>
      </c>
      <c r="C11636" s="542" t="s">
        <v>9920</v>
      </c>
    </row>
    <row r="11637" spans="1:3" x14ac:dyDescent="0.25">
      <c r="A11637" s="541">
        <v>16795</v>
      </c>
      <c r="B11637" s="482" t="s">
        <v>9075</v>
      </c>
      <c r="C11637" s="542" t="s">
        <v>9090</v>
      </c>
    </row>
    <row r="11638" spans="1:3" x14ac:dyDescent="0.25">
      <c r="A11638" s="541">
        <v>16796</v>
      </c>
      <c r="B11638" s="482" t="s">
        <v>11322</v>
      </c>
      <c r="C11638" s="542" t="s">
        <v>9920</v>
      </c>
    </row>
    <row r="11639" spans="1:3" x14ac:dyDescent="0.25">
      <c r="A11639" s="541">
        <v>16797</v>
      </c>
      <c r="B11639" s="482" t="s">
        <v>11799</v>
      </c>
      <c r="C11639" s="542" t="s">
        <v>9084</v>
      </c>
    </row>
    <row r="11640" spans="1:3" x14ac:dyDescent="0.25">
      <c r="A11640" s="541">
        <v>16798</v>
      </c>
      <c r="B11640" s="482" t="s">
        <v>11800</v>
      </c>
      <c r="C11640" s="542" t="s">
        <v>9920</v>
      </c>
    </row>
    <row r="11641" spans="1:3" x14ac:dyDescent="0.25">
      <c r="A11641" s="541">
        <v>16799</v>
      </c>
      <c r="B11641" s="482" t="s">
        <v>11801</v>
      </c>
      <c r="C11641" s="542" t="s">
        <v>9920</v>
      </c>
    </row>
    <row r="11642" spans="1:3" x14ac:dyDescent="0.25">
      <c r="A11642" s="541">
        <v>16800</v>
      </c>
      <c r="B11642" s="482" t="s">
        <v>11802</v>
      </c>
      <c r="C11642" s="542" t="s">
        <v>9920</v>
      </c>
    </row>
    <row r="11643" spans="1:3" x14ac:dyDescent="0.25">
      <c r="A11643" s="541">
        <v>16801</v>
      </c>
      <c r="B11643" s="482" t="s">
        <v>6838</v>
      </c>
      <c r="C11643" s="542" t="s">
        <v>9091</v>
      </c>
    </row>
    <row r="11644" spans="1:3" x14ac:dyDescent="0.25">
      <c r="A11644" s="541">
        <v>16802</v>
      </c>
      <c r="B11644" s="482" t="s">
        <v>9076</v>
      </c>
      <c r="C11644" s="542" t="s">
        <v>9092</v>
      </c>
    </row>
    <row r="11645" spans="1:3" x14ac:dyDescent="0.25">
      <c r="A11645" s="541">
        <v>16803</v>
      </c>
      <c r="B11645" s="482" t="s">
        <v>11803</v>
      </c>
      <c r="C11645" s="542" t="s">
        <v>9920</v>
      </c>
    </row>
    <row r="11646" spans="1:3" x14ac:dyDescent="0.25">
      <c r="A11646" s="541">
        <v>16804</v>
      </c>
      <c r="B11646" s="482" t="s">
        <v>3592</v>
      </c>
      <c r="C11646" s="542" t="s">
        <v>9110</v>
      </c>
    </row>
    <row r="11647" spans="1:3" x14ac:dyDescent="0.25">
      <c r="A11647" s="541">
        <v>16805</v>
      </c>
      <c r="B11647" s="482" t="s">
        <v>9424</v>
      </c>
      <c r="C11647" s="542" t="s">
        <v>9092</v>
      </c>
    </row>
    <row r="11648" spans="1:3" x14ac:dyDescent="0.25">
      <c r="A11648" s="541">
        <v>16806</v>
      </c>
      <c r="B11648" s="482" t="s">
        <v>9252</v>
      </c>
      <c r="C11648" s="542" t="s">
        <v>9090</v>
      </c>
    </row>
    <row r="11649" spans="1:3" x14ac:dyDescent="0.25">
      <c r="A11649" s="541">
        <v>16807</v>
      </c>
      <c r="B11649" s="482" t="s">
        <v>9253</v>
      </c>
      <c r="C11649" s="542" t="s">
        <v>9091</v>
      </c>
    </row>
    <row r="11650" spans="1:3" x14ac:dyDescent="0.25">
      <c r="A11650" s="541">
        <v>16808</v>
      </c>
      <c r="B11650" s="482" t="s">
        <v>9254</v>
      </c>
      <c r="C11650" s="542" t="s">
        <v>9081</v>
      </c>
    </row>
    <row r="11651" spans="1:3" x14ac:dyDescent="0.25">
      <c r="A11651" s="541">
        <v>16809</v>
      </c>
      <c r="B11651" s="482" t="s">
        <v>5702</v>
      </c>
      <c r="C11651" s="542" t="s">
        <v>9092</v>
      </c>
    </row>
    <row r="11652" spans="1:3" x14ac:dyDescent="0.25">
      <c r="A11652" s="541">
        <v>16810</v>
      </c>
      <c r="B11652" s="482" t="s">
        <v>11804</v>
      </c>
      <c r="C11652" s="542" t="s">
        <v>9920</v>
      </c>
    </row>
    <row r="11653" spans="1:3" x14ac:dyDescent="0.25">
      <c r="A11653" s="541">
        <v>16811</v>
      </c>
      <c r="B11653" s="482" t="s">
        <v>11805</v>
      </c>
      <c r="C11653" s="542" t="s">
        <v>9920</v>
      </c>
    </row>
    <row r="11654" spans="1:3" x14ac:dyDescent="0.25">
      <c r="A11654" s="541">
        <v>16812</v>
      </c>
      <c r="B11654" s="482" t="s">
        <v>9425</v>
      </c>
      <c r="C11654" s="542" t="s">
        <v>9087</v>
      </c>
    </row>
    <row r="11655" spans="1:3" x14ac:dyDescent="0.25">
      <c r="A11655" s="541">
        <v>16813</v>
      </c>
      <c r="B11655" s="482" t="s">
        <v>9255</v>
      </c>
      <c r="C11655" s="542" t="s">
        <v>9090</v>
      </c>
    </row>
    <row r="11656" spans="1:3" x14ac:dyDescent="0.25">
      <c r="A11656" s="541">
        <v>16814</v>
      </c>
      <c r="B11656" s="482" t="s">
        <v>3872</v>
      </c>
      <c r="C11656" s="542" t="s">
        <v>9090</v>
      </c>
    </row>
    <row r="11657" spans="1:3" x14ac:dyDescent="0.25">
      <c r="A11657" s="541">
        <v>16815</v>
      </c>
      <c r="B11657" s="482" t="s">
        <v>4850</v>
      </c>
      <c r="C11657" s="542" t="s">
        <v>9920</v>
      </c>
    </row>
    <row r="11658" spans="1:3" x14ac:dyDescent="0.25">
      <c r="A11658" s="541">
        <v>16816</v>
      </c>
      <c r="B11658" s="482" t="s">
        <v>9426</v>
      </c>
      <c r="C11658" s="542" t="s">
        <v>9092</v>
      </c>
    </row>
    <row r="11659" spans="1:3" x14ac:dyDescent="0.25">
      <c r="A11659" s="541">
        <v>16817</v>
      </c>
      <c r="B11659" s="482" t="s">
        <v>9427</v>
      </c>
      <c r="C11659" s="542" t="s">
        <v>9087</v>
      </c>
    </row>
    <row r="11660" spans="1:3" x14ac:dyDescent="0.25">
      <c r="A11660" s="541">
        <v>16818</v>
      </c>
      <c r="B11660" s="482" t="s">
        <v>11806</v>
      </c>
      <c r="C11660" s="542" t="s">
        <v>9920</v>
      </c>
    </row>
    <row r="11661" spans="1:3" x14ac:dyDescent="0.25">
      <c r="A11661" s="541">
        <v>16819</v>
      </c>
      <c r="B11661" s="482" t="s">
        <v>11807</v>
      </c>
      <c r="C11661" s="542" t="s">
        <v>9920</v>
      </c>
    </row>
    <row r="11662" spans="1:3" x14ac:dyDescent="0.25">
      <c r="A11662" s="541">
        <v>16820</v>
      </c>
      <c r="B11662" s="482" t="s">
        <v>9428</v>
      </c>
      <c r="C11662" s="542" t="s">
        <v>9092</v>
      </c>
    </row>
    <row r="11663" spans="1:3" x14ac:dyDescent="0.25">
      <c r="A11663" s="541">
        <v>16821</v>
      </c>
      <c r="B11663" s="482" t="s">
        <v>9428</v>
      </c>
      <c r="C11663" s="542" t="s">
        <v>9092</v>
      </c>
    </row>
    <row r="11664" spans="1:3" x14ac:dyDescent="0.25">
      <c r="A11664" s="541">
        <v>16822</v>
      </c>
      <c r="B11664" s="482" t="s">
        <v>9429</v>
      </c>
      <c r="C11664" s="542" t="s">
        <v>9087</v>
      </c>
    </row>
    <row r="11665" spans="1:3" x14ac:dyDescent="0.25">
      <c r="A11665" s="541">
        <v>16823</v>
      </c>
      <c r="B11665" s="482" t="s">
        <v>11808</v>
      </c>
      <c r="C11665" s="542" t="s">
        <v>9920</v>
      </c>
    </row>
    <row r="11666" spans="1:3" x14ac:dyDescent="0.25">
      <c r="A11666" s="541">
        <v>16824</v>
      </c>
      <c r="B11666" s="482" t="s">
        <v>11809</v>
      </c>
      <c r="C11666" s="542" t="s">
        <v>9920</v>
      </c>
    </row>
    <row r="11667" spans="1:3" x14ac:dyDescent="0.25">
      <c r="A11667" s="541">
        <v>16825</v>
      </c>
      <c r="B11667" s="482" t="s">
        <v>9430</v>
      </c>
      <c r="C11667" s="542" t="s">
        <v>9092</v>
      </c>
    </row>
    <row r="11668" spans="1:3" x14ac:dyDescent="0.25">
      <c r="A11668" s="541">
        <v>16826</v>
      </c>
      <c r="B11668" s="482" t="s">
        <v>9431</v>
      </c>
      <c r="C11668" s="542" t="s">
        <v>9092</v>
      </c>
    </row>
    <row r="11669" spans="1:3" x14ac:dyDescent="0.25">
      <c r="A11669" s="541">
        <v>16827</v>
      </c>
      <c r="B11669" s="482" t="s">
        <v>8687</v>
      </c>
      <c r="C11669" s="542" t="s">
        <v>9081</v>
      </c>
    </row>
    <row r="11670" spans="1:3" x14ac:dyDescent="0.25">
      <c r="A11670" s="541">
        <v>16828</v>
      </c>
      <c r="B11670" s="482" t="s">
        <v>9432</v>
      </c>
      <c r="C11670" s="542" t="s">
        <v>9092</v>
      </c>
    </row>
    <row r="11671" spans="1:3" x14ac:dyDescent="0.25">
      <c r="A11671" s="541">
        <v>16829</v>
      </c>
      <c r="B11671" s="482" t="s">
        <v>9433</v>
      </c>
      <c r="C11671" s="542" t="s">
        <v>9092</v>
      </c>
    </row>
    <row r="11672" spans="1:3" x14ac:dyDescent="0.25">
      <c r="A11672" s="541">
        <v>16830</v>
      </c>
      <c r="B11672" s="482" t="s">
        <v>11810</v>
      </c>
      <c r="C11672" s="542" t="s">
        <v>9920</v>
      </c>
    </row>
    <row r="11673" spans="1:3" x14ac:dyDescent="0.25">
      <c r="A11673" s="541">
        <v>16831</v>
      </c>
      <c r="B11673" s="482" t="s">
        <v>11811</v>
      </c>
      <c r="C11673" s="542" t="s">
        <v>9920</v>
      </c>
    </row>
    <row r="11674" spans="1:3" x14ac:dyDescent="0.25">
      <c r="A11674" s="541">
        <v>16832</v>
      </c>
      <c r="B11674" s="482" t="s">
        <v>11812</v>
      </c>
      <c r="C11674" s="542" t="s">
        <v>9920</v>
      </c>
    </row>
    <row r="11675" spans="1:3" x14ac:dyDescent="0.25">
      <c r="A11675" s="541">
        <v>16833</v>
      </c>
      <c r="B11675" s="482" t="s">
        <v>9256</v>
      </c>
      <c r="C11675" s="542" t="s">
        <v>9090</v>
      </c>
    </row>
    <row r="11676" spans="1:3" x14ac:dyDescent="0.25">
      <c r="A11676" s="541">
        <v>16834</v>
      </c>
      <c r="B11676" s="482" t="s">
        <v>9434</v>
      </c>
      <c r="C11676" s="542" t="s">
        <v>9092</v>
      </c>
    </row>
    <row r="11677" spans="1:3" x14ac:dyDescent="0.25">
      <c r="A11677" s="541">
        <v>16835</v>
      </c>
      <c r="B11677" s="482" t="s">
        <v>9257</v>
      </c>
      <c r="C11677" s="542" t="s">
        <v>9090</v>
      </c>
    </row>
    <row r="11678" spans="1:3" x14ac:dyDescent="0.25">
      <c r="A11678" s="541">
        <v>16836</v>
      </c>
      <c r="B11678" s="482" t="s">
        <v>7345</v>
      </c>
      <c r="C11678" s="542" t="s">
        <v>9920</v>
      </c>
    </row>
    <row r="11679" spans="1:3" x14ac:dyDescent="0.25">
      <c r="A11679" s="541">
        <v>16837</v>
      </c>
      <c r="B11679" s="482" t="s">
        <v>11813</v>
      </c>
      <c r="C11679" s="542" t="s">
        <v>9920</v>
      </c>
    </row>
    <row r="11680" spans="1:3" x14ac:dyDescent="0.25">
      <c r="A11680" s="541">
        <v>16838</v>
      </c>
      <c r="B11680" s="482" t="s">
        <v>9054</v>
      </c>
      <c r="C11680" s="542" t="s">
        <v>9090</v>
      </c>
    </row>
    <row r="11681" spans="1:3" x14ac:dyDescent="0.25">
      <c r="A11681" s="541">
        <v>16839</v>
      </c>
      <c r="B11681" s="482" t="s">
        <v>11814</v>
      </c>
      <c r="C11681" s="542" t="s">
        <v>9920</v>
      </c>
    </row>
    <row r="11682" spans="1:3" x14ac:dyDescent="0.25">
      <c r="A11682" s="541">
        <v>16840</v>
      </c>
      <c r="B11682" s="482" t="s">
        <v>2311</v>
      </c>
      <c r="C11682" s="542" t="s">
        <v>9920</v>
      </c>
    </row>
    <row r="11683" spans="1:3" x14ac:dyDescent="0.25">
      <c r="A11683" s="541">
        <v>16841</v>
      </c>
      <c r="B11683" s="482" t="s">
        <v>9435</v>
      </c>
      <c r="C11683" s="542" t="s">
        <v>9092</v>
      </c>
    </row>
    <row r="11684" spans="1:3" x14ac:dyDescent="0.25">
      <c r="A11684" s="541">
        <v>16842</v>
      </c>
      <c r="B11684" s="482" t="s">
        <v>9436</v>
      </c>
      <c r="C11684" s="542" t="s">
        <v>9092</v>
      </c>
    </row>
    <row r="11685" spans="1:3" x14ac:dyDescent="0.25">
      <c r="A11685" s="541">
        <v>16843</v>
      </c>
      <c r="B11685" s="482" t="s">
        <v>9437</v>
      </c>
      <c r="C11685" s="542" t="s">
        <v>9092</v>
      </c>
    </row>
    <row r="11686" spans="1:3" x14ac:dyDescent="0.25">
      <c r="A11686" s="541">
        <v>16844</v>
      </c>
      <c r="B11686" s="482" t="s">
        <v>9435</v>
      </c>
      <c r="C11686" s="542" t="s">
        <v>9920</v>
      </c>
    </row>
    <row r="11687" spans="1:3" x14ac:dyDescent="0.25">
      <c r="A11687" s="541">
        <v>16845</v>
      </c>
      <c r="B11687" s="482" t="s">
        <v>9258</v>
      </c>
      <c r="C11687" s="542" t="s">
        <v>9103</v>
      </c>
    </row>
    <row r="11688" spans="1:3" x14ac:dyDescent="0.25">
      <c r="A11688" s="541">
        <v>16846</v>
      </c>
      <c r="B11688" s="482" t="s">
        <v>9259</v>
      </c>
      <c r="C11688" s="542" t="s">
        <v>9081</v>
      </c>
    </row>
    <row r="11689" spans="1:3" x14ac:dyDescent="0.25">
      <c r="A11689" s="541">
        <v>16847</v>
      </c>
      <c r="B11689" s="482" t="s">
        <v>9260</v>
      </c>
      <c r="C11689" s="542" t="s">
        <v>9081</v>
      </c>
    </row>
    <row r="11690" spans="1:3" x14ac:dyDescent="0.25">
      <c r="A11690" s="541">
        <v>16848</v>
      </c>
      <c r="B11690" s="482" t="s">
        <v>9438</v>
      </c>
      <c r="C11690" s="542" t="s">
        <v>9087</v>
      </c>
    </row>
    <row r="11691" spans="1:3" x14ac:dyDescent="0.25">
      <c r="A11691" s="541">
        <v>16849</v>
      </c>
      <c r="B11691" s="482" t="s">
        <v>9422</v>
      </c>
      <c r="C11691" s="542" t="s">
        <v>9920</v>
      </c>
    </row>
    <row r="11692" spans="1:3" x14ac:dyDescent="0.25">
      <c r="A11692" s="541">
        <v>16850</v>
      </c>
      <c r="B11692" s="482" t="s">
        <v>9038</v>
      </c>
      <c r="C11692" s="542" t="s">
        <v>9920</v>
      </c>
    </row>
    <row r="11693" spans="1:3" x14ac:dyDescent="0.25">
      <c r="A11693" s="541">
        <v>16851</v>
      </c>
      <c r="B11693" s="482" t="s">
        <v>9261</v>
      </c>
      <c r="C11693" s="542" t="s">
        <v>9090</v>
      </c>
    </row>
    <row r="11694" spans="1:3" x14ac:dyDescent="0.25">
      <c r="A11694" s="541">
        <v>16852</v>
      </c>
      <c r="B11694" s="482" t="s">
        <v>9439</v>
      </c>
      <c r="C11694" s="542" t="s">
        <v>9092</v>
      </c>
    </row>
    <row r="11695" spans="1:3" x14ac:dyDescent="0.25">
      <c r="A11695" s="541">
        <v>16853</v>
      </c>
      <c r="B11695" s="482" t="s">
        <v>9440</v>
      </c>
      <c r="C11695" s="542" t="s">
        <v>9087</v>
      </c>
    </row>
    <row r="11696" spans="1:3" x14ac:dyDescent="0.25">
      <c r="A11696" s="541">
        <v>16854</v>
      </c>
      <c r="B11696" s="482" t="s">
        <v>9616</v>
      </c>
      <c r="C11696" s="542" t="s">
        <v>9091</v>
      </c>
    </row>
    <row r="11697" spans="1:3" x14ac:dyDescent="0.25">
      <c r="A11697" s="541">
        <v>16855</v>
      </c>
      <c r="B11697" s="482" t="s">
        <v>9441</v>
      </c>
      <c r="C11697" s="542" t="s">
        <v>9092</v>
      </c>
    </row>
    <row r="11698" spans="1:3" x14ac:dyDescent="0.25">
      <c r="A11698" s="541">
        <v>16856</v>
      </c>
      <c r="B11698" s="482" t="s">
        <v>9262</v>
      </c>
      <c r="C11698" s="542" t="s">
        <v>9091</v>
      </c>
    </row>
    <row r="11699" spans="1:3" x14ac:dyDescent="0.25">
      <c r="A11699" s="541">
        <v>16857</v>
      </c>
      <c r="B11699" s="482" t="s">
        <v>11815</v>
      </c>
      <c r="C11699" s="542" t="s">
        <v>9920</v>
      </c>
    </row>
    <row r="11700" spans="1:3" x14ac:dyDescent="0.25">
      <c r="A11700" s="541">
        <v>16858</v>
      </c>
      <c r="B11700" s="482" t="s">
        <v>9263</v>
      </c>
      <c r="C11700" s="542" t="s">
        <v>9091</v>
      </c>
    </row>
    <row r="11701" spans="1:3" x14ac:dyDescent="0.25">
      <c r="A11701" s="541">
        <v>16859</v>
      </c>
      <c r="B11701" s="482" t="s">
        <v>3654</v>
      </c>
      <c r="C11701" s="542" t="s">
        <v>9091</v>
      </c>
    </row>
    <row r="11702" spans="1:3" x14ac:dyDescent="0.25">
      <c r="A11702" s="541">
        <v>16861</v>
      </c>
      <c r="B11702" s="482" t="s">
        <v>9265</v>
      </c>
      <c r="C11702" s="542" t="s">
        <v>9091</v>
      </c>
    </row>
    <row r="11703" spans="1:3" x14ac:dyDescent="0.25">
      <c r="A11703" s="541">
        <v>16862</v>
      </c>
      <c r="B11703" s="482" t="s">
        <v>11816</v>
      </c>
      <c r="C11703" s="542" t="s">
        <v>9920</v>
      </c>
    </row>
    <row r="11704" spans="1:3" x14ac:dyDescent="0.25">
      <c r="A11704" s="541">
        <v>16863</v>
      </c>
      <c r="B11704" s="482" t="s">
        <v>2395</v>
      </c>
      <c r="C11704" s="542" t="s">
        <v>9092</v>
      </c>
    </row>
    <row r="11705" spans="1:3" x14ac:dyDescent="0.25">
      <c r="A11705" s="541">
        <v>16864</v>
      </c>
      <c r="B11705" s="482" t="s">
        <v>9442</v>
      </c>
      <c r="C11705" s="542" t="s">
        <v>9087</v>
      </c>
    </row>
    <row r="11706" spans="1:3" x14ac:dyDescent="0.25">
      <c r="A11706" s="541">
        <v>16865</v>
      </c>
      <c r="B11706" s="482" t="s">
        <v>4661</v>
      </c>
      <c r="C11706" s="542" t="s">
        <v>9920</v>
      </c>
    </row>
    <row r="11707" spans="1:3" x14ac:dyDescent="0.25">
      <c r="A11707" s="541">
        <v>16866</v>
      </c>
      <c r="B11707" s="482" t="s">
        <v>11817</v>
      </c>
      <c r="C11707" s="542" t="s">
        <v>9920</v>
      </c>
    </row>
    <row r="11708" spans="1:3" x14ac:dyDescent="0.25">
      <c r="A11708" s="541">
        <v>16867</v>
      </c>
      <c r="B11708" s="482" t="s">
        <v>8948</v>
      </c>
      <c r="C11708" s="542" t="s">
        <v>9920</v>
      </c>
    </row>
    <row r="11709" spans="1:3" x14ac:dyDescent="0.25">
      <c r="A11709" s="541">
        <v>16868</v>
      </c>
      <c r="B11709" s="482" t="s">
        <v>11818</v>
      </c>
      <c r="C11709" s="542" t="s">
        <v>9920</v>
      </c>
    </row>
    <row r="11710" spans="1:3" x14ac:dyDescent="0.25">
      <c r="A11710" s="541">
        <v>16869</v>
      </c>
      <c r="B11710" s="482" t="s">
        <v>9897</v>
      </c>
      <c r="C11710" s="542" t="s">
        <v>9920</v>
      </c>
    </row>
    <row r="11711" spans="1:3" x14ac:dyDescent="0.25">
      <c r="A11711" s="541">
        <v>16870</v>
      </c>
      <c r="B11711" s="482" t="s">
        <v>11819</v>
      </c>
      <c r="C11711" s="542" t="s">
        <v>9920</v>
      </c>
    </row>
    <row r="11712" spans="1:3" x14ac:dyDescent="0.25">
      <c r="A11712" s="541">
        <v>16871</v>
      </c>
      <c r="B11712" s="482" t="s">
        <v>9266</v>
      </c>
      <c r="C11712" s="542" t="s">
        <v>9089</v>
      </c>
    </row>
    <row r="11713" spans="1:3" x14ac:dyDescent="0.25">
      <c r="A11713" s="541">
        <v>16873</v>
      </c>
      <c r="B11713" s="482" t="s">
        <v>11820</v>
      </c>
      <c r="C11713" s="542" t="s">
        <v>9920</v>
      </c>
    </row>
    <row r="11714" spans="1:3" x14ac:dyDescent="0.25">
      <c r="A11714" s="541">
        <v>16874</v>
      </c>
      <c r="B11714" s="482" t="s">
        <v>11821</v>
      </c>
      <c r="C11714" s="542" t="s">
        <v>9920</v>
      </c>
    </row>
    <row r="11715" spans="1:3" x14ac:dyDescent="0.25">
      <c r="A11715" s="541">
        <v>16875</v>
      </c>
      <c r="B11715" s="482" t="s">
        <v>9443</v>
      </c>
      <c r="C11715" s="542" t="s">
        <v>9087</v>
      </c>
    </row>
    <row r="11716" spans="1:3" x14ac:dyDescent="0.25">
      <c r="A11716" s="541">
        <v>16876</v>
      </c>
      <c r="B11716" s="482" t="s">
        <v>9267</v>
      </c>
      <c r="C11716" s="542" t="s">
        <v>9084</v>
      </c>
    </row>
    <row r="11717" spans="1:3" x14ac:dyDescent="0.25">
      <c r="A11717" s="541">
        <v>16877</v>
      </c>
      <c r="B11717" s="482" t="s">
        <v>7744</v>
      </c>
      <c r="C11717" s="542" t="s">
        <v>9920</v>
      </c>
    </row>
    <row r="11718" spans="1:3" x14ac:dyDescent="0.25">
      <c r="A11718" s="541">
        <v>16878</v>
      </c>
      <c r="B11718" s="482" t="s">
        <v>7314</v>
      </c>
      <c r="C11718" s="542" t="s">
        <v>9090</v>
      </c>
    </row>
    <row r="11719" spans="1:3" x14ac:dyDescent="0.25">
      <c r="A11719" s="541">
        <v>16879</v>
      </c>
      <c r="B11719" s="482" t="s">
        <v>9268</v>
      </c>
      <c r="C11719" s="542" t="s">
        <v>9081</v>
      </c>
    </row>
    <row r="11720" spans="1:3" x14ac:dyDescent="0.25">
      <c r="A11720" s="541">
        <v>16880</v>
      </c>
      <c r="B11720" s="482" t="s">
        <v>9444</v>
      </c>
      <c r="C11720" s="542" t="s">
        <v>9087</v>
      </c>
    </row>
    <row r="11721" spans="1:3" x14ac:dyDescent="0.25">
      <c r="A11721" s="541">
        <v>16881</v>
      </c>
      <c r="B11721" s="482" t="s">
        <v>9445</v>
      </c>
      <c r="C11721" s="542" t="s">
        <v>9087</v>
      </c>
    </row>
    <row r="11722" spans="1:3" x14ac:dyDescent="0.25">
      <c r="A11722" s="541">
        <v>16882</v>
      </c>
      <c r="B11722" s="482" t="s">
        <v>9269</v>
      </c>
      <c r="C11722" s="542" t="s">
        <v>9110</v>
      </c>
    </row>
    <row r="11723" spans="1:3" x14ac:dyDescent="0.25">
      <c r="A11723" s="541">
        <v>16883</v>
      </c>
      <c r="B11723" s="482" t="s">
        <v>9270</v>
      </c>
      <c r="C11723" s="542" t="s">
        <v>9090</v>
      </c>
    </row>
    <row r="11724" spans="1:3" x14ac:dyDescent="0.25">
      <c r="A11724" s="541">
        <v>16884</v>
      </c>
      <c r="B11724" s="482" t="s">
        <v>9271</v>
      </c>
      <c r="C11724" s="542" t="s">
        <v>9081</v>
      </c>
    </row>
    <row r="11725" spans="1:3" x14ac:dyDescent="0.25">
      <c r="A11725" s="541">
        <v>16885</v>
      </c>
      <c r="B11725" s="482" t="s">
        <v>11822</v>
      </c>
      <c r="C11725" s="542" t="s">
        <v>9920</v>
      </c>
    </row>
    <row r="11726" spans="1:3" x14ac:dyDescent="0.25">
      <c r="A11726" s="541">
        <v>16886</v>
      </c>
      <c r="B11726" s="482" t="s">
        <v>11823</v>
      </c>
      <c r="C11726" s="542" t="s">
        <v>9920</v>
      </c>
    </row>
    <row r="11727" spans="1:3" x14ac:dyDescent="0.25">
      <c r="A11727" s="541">
        <v>16887</v>
      </c>
      <c r="B11727" s="482" t="s">
        <v>11824</v>
      </c>
      <c r="C11727" s="542" t="s">
        <v>9920</v>
      </c>
    </row>
    <row r="11728" spans="1:3" x14ac:dyDescent="0.25">
      <c r="A11728" s="541">
        <v>16888</v>
      </c>
      <c r="B11728" s="482" t="s">
        <v>5365</v>
      </c>
      <c r="C11728" s="542" t="s">
        <v>9920</v>
      </c>
    </row>
    <row r="11729" spans="1:3" x14ac:dyDescent="0.25">
      <c r="A11729" s="541">
        <v>16889</v>
      </c>
      <c r="B11729" s="482" t="s">
        <v>11822</v>
      </c>
      <c r="C11729" s="542" t="s">
        <v>9920</v>
      </c>
    </row>
    <row r="11730" spans="1:3" x14ac:dyDescent="0.25">
      <c r="A11730" s="541">
        <v>16890</v>
      </c>
      <c r="B11730" s="482" t="s">
        <v>9446</v>
      </c>
      <c r="C11730" s="542" t="s">
        <v>9092</v>
      </c>
    </row>
    <row r="11731" spans="1:3" x14ac:dyDescent="0.25">
      <c r="A11731" s="541">
        <v>16891</v>
      </c>
      <c r="B11731" s="482" t="s">
        <v>9272</v>
      </c>
      <c r="C11731" s="542" t="s">
        <v>9081</v>
      </c>
    </row>
    <row r="11732" spans="1:3" x14ac:dyDescent="0.25">
      <c r="A11732" s="541">
        <v>16892</v>
      </c>
      <c r="B11732" s="482" t="s">
        <v>9447</v>
      </c>
      <c r="C11732" s="542" t="s">
        <v>9092</v>
      </c>
    </row>
    <row r="11733" spans="1:3" x14ac:dyDescent="0.25">
      <c r="A11733" s="541">
        <v>16893</v>
      </c>
      <c r="B11733" s="482" t="s">
        <v>9273</v>
      </c>
      <c r="C11733" s="542" t="s">
        <v>9091</v>
      </c>
    </row>
    <row r="11734" spans="1:3" x14ac:dyDescent="0.25">
      <c r="A11734" s="541">
        <v>16894</v>
      </c>
      <c r="B11734" s="482" t="s">
        <v>9588</v>
      </c>
      <c r="C11734" s="542" t="s">
        <v>9920</v>
      </c>
    </row>
    <row r="11735" spans="1:3" x14ac:dyDescent="0.25">
      <c r="A11735" s="541">
        <v>16895</v>
      </c>
      <c r="B11735" s="482" t="s">
        <v>6010</v>
      </c>
      <c r="C11735" s="542" t="s">
        <v>9920</v>
      </c>
    </row>
    <row r="11736" spans="1:3" x14ac:dyDescent="0.25">
      <c r="A11736" s="541">
        <v>16896</v>
      </c>
      <c r="B11736" s="482" t="s">
        <v>9274</v>
      </c>
      <c r="C11736" s="542" t="s">
        <v>9090</v>
      </c>
    </row>
    <row r="11737" spans="1:3" x14ac:dyDescent="0.25">
      <c r="A11737" s="541">
        <v>16897</v>
      </c>
      <c r="B11737" s="482" t="s">
        <v>9448</v>
      </c>
      <c r="C11737" s="542" t="s">
        <v>9092</v>
      </c>
    </row>
    <row r="11738" spans="1:3" x14ac:dyDescent="0.25">
      <c r="A11738" s="541">
        <v>16898</v>
      </c>
      <c r="B11738" s="482" t="s">
        <v>9449</v>
      </c>
      <c r="C11738" s="542" t="s">
        <v>9092</v>
      </c>
    </row>
    <row r="11739" spans="1:3" x14ac:dyDescent="0.25">
      <c r="A11739" s="541">
        <v>16900</v>
      </c>
      <c r="B11739" s="482" t="s">
        <v>8476</v>
      </c>
      <c r="C11739" s="542" t="s">
        <v>9092</v>
      </c>
    </row>
    <row r="11740" spans="1:3" x14ac:dyDescent="0.25">
      <c r="A11740" s="541">
        <v>16901</v>
      </c>
      <c r="B11740" s="482" t="s">
        <v>9076</v>
      </c>
      <c r="C11740" s="542" t="s">
        <v>9087</v>
      </c>
    </row>
    <row r="11741" spans="1:3" x14ac:dyDescent="0.25">
      <c r="A11741" s="541">
        <v>16902</v>
      </c>
      <c r="B11741" s="482" t="s">
        <v>9275</v>
      </c>
      <c r="C11741" s="542" t="s">
        <v>9091</v>
      </c>
    </row>
    <row r="11742" spans="1:3" x14ac:dyDescent="0.25">
      <c r="A11742" s="541">
        <v>16903</v>
      </c>
      <c r="B11742" s="482" t="s">
        <v>3033</v>
      </c>
      <c r="C11742" s="542" t="s">
        <v>9092</v>
      </c>
    </row>
    <row r="11743" spans="1:3" x14ac:dyDescent="0.25">
      <c r="A11743" s="541">
        <v>16904</v>
      </c>
      <c r="B11743" s="482" t="s">
        <v>9276</v>
      </c>
      <c r="C11743" s="542" t="s">
        <v>9084</v>
      </c>
    </row>
    <row r="11744" spans="1:3" x14ac:dyDescent="0.25">
      <c r="A11744" s="541">
        <v>16905</v>
      </c>
      <c r="B11744" s="482" t="s">
        <v>3044</v>
      </c>
      <c r="C11744" s="542" t="s">
        <v>9092</v>
      </c>
    </row>
    <row r="11745" spans="1:3" x14ac:dyDescent="0.25">
      <c r="A11745" s="541">
        <v>16906</v>
      </c>
      <c r="B11745" s="482" t="s">
        <v>11825</v>
      </c>
      <c r="C11745" s="542" t="s">
        <v>9920</v>
      </c>
    </row>
    <row r="11746" spans="1:3" x14ac:dyDescent="0.25">
      <c r="A11746" s="541">
        <v>16907</v>
      </c>
      <c r="B11746" s="482" t="s">
        <v>9450</v>
      </c>
      <c r="C11746" s="542" t="s">
        <v>9087</v>
      </c>
    </row>
    <row r="11747" spans="1:3" x14ac:dyDescent="0.25">
      <c r="A11747" s="541">
        <v>16908</v>
      </c>
      <c r="B11747" s="482" t="s">
        <v>2875</v>
      </c>
      <c r="C11747" s="542" t="s">
        <v>9920</v>
      </c>
    </row>
    <row r="11748" spans="1:3" x14ac:dyDescent="0.25">
      <c r="A11748" s="541">
        <v>16909</v>
      </c>
      <c r="B11748" s="482" t="s">
        <v>9451</v>
      </c>
      <c r="C11748" s="542" t="s">
        <v>9092</v>
      </c>
    </row>
    <row r="11749" spans="1:3" x14ac:dyDescent="0.25">
      <c r="A11749" s="541">
        <v>16910</v>
      </c>
      <c r="B11749" s="482" t="s">
        <v>9452</v>
      </c>
      <c r="C11749" s="542" t="s">
        <v>9092</v>
      </c>
    </row>
    <row r="11750" spans="1:3" x14ac:dyDescent="0.25">
      <c r="A11750" s="541">
        <v>16911</v>
      </c>
      <c r="B11750" s="482" t="s">
        <v>9277</v>
      </c>
      <c r="C11750" s="542" t="s">
        <v>9091</v>
      </c>
    </row>
    <row r="11751" spans="1:3" x14ac:dyDescent="0.25">
      <c r="A11751" s="541">
        <v>16912</v>
      </c>
      <c r="B11751" s="482" t="s">
        <v>8820</v>
      </c>
      <c r="C11751" s="542" t="s">
        <v>9081</v>
      </c>
    </row>
    <row r="11752" spans="1:3" x14ac:dyDescent="0.25">
      <c r="A11752" s="541">
        <v>16913</v>
      </c>
      <c r="B11752" s="482" t="s">
        <v>9278</v>
      </c>
      <c r="C11752" s="542" t="s">
        <v>9091</v>
      </c>
    </row>
    <row r="11753" spans="1:3" x14ac:dyDescent="0.25">
      <c r="A11753" s="541">
        <v>16914</v>
      </c>
      <c r="B11753" s="482" t="s">
        <v>9279</v>
      </c>
      <c r="C11753" s="542" t="s">
        <v>9091</v>
      </c>
    </row>
    <row r="11754" spans="1:3" x14ac:dyDescent="0.25">
      <c r="A11754" s="541">
        <v>16915</v>
      </c>
      <c r="B11754" s="482" t="s">
        <v>8958</v>
      </c>
      <c r="C11754" s="542" t="s">
        <v>9087</v>
      </c>
    </row>
    <row r="11755" spans="1:3" x14ac:dyDescent="0.25">
      <c r="A11755" s="541">
        <v>16916</v>
      </c>
      <c r="B11755" s="482" t="s">
        <v>9001</v>
      </c>
      <c r="C11755" s="542" t="s">
        <v>9087</v>
      </c>
    </row>
    <row r="11756" spans="1:3" x14ac:dyDescent="0.25">
      <c r="A11756" s="541">
        <v>16917</v>
      </c>
      <c r="B11756" s="482" t="s">
        <v>9280</v>
      </c>
      <c r="C11756" s="542" t="s">
        <v>9081</v>
      </c>
    </row>
    <row r="11757" spans="1:3" x14ac:dyDescent="0.25">
      <c r="A11757" s="541">
        <v>16918</v>
      </c>
      <c r="B11757" s="482" t="s">
        <v>4292</v>
      </c>
      <c r="C11757" s="542" t="s">
        <v>9920</v>
      </c>
    </row>
    <row r="11758" spans="1:3" x14ac:dyDescent="0.25">
      <c r="A11758" s="541">
        <v>16919</v>
      </c>
      <c r="B11758" s="482" t="s">
        <v>4149</v>
      </c>
      <c r="C11758" s="542" t="s">
        <v>9920</v>
      </c>
    </row>
    <row r="11759" spans="1:3" x14ac:dyDescent="0.25">
      <c r="A11759" s="541">
        <v>16920</v>
      </c>
      <c r="B11759" s="482" t="s">
        <v>9453</v>
      </c>
      <c r="C11759" s="542" t="s">
        <v>9087</v>
      </c>
    </row>
    <row r="11760" spans="1:3" x14ac:dyDescent="0.25">
      <c r="A11760" s="541">
        <v>16921</v>
      </c>
      <c r="B11760" s="482" t="s">
        <v>9454</v>
      </c>
      <c r="C11760" s="542" t="s">
        <v>9087</v>
      </c>
    </row>
    <row r="11761" spans="1:3" x14ac:dyDescent="0.25">
      <c r="A11761" s="541">
        <v>16922</v>
      </c>
      <c r="B11761" s="482" t="s">
        <v>9455</v>
      </c>
      <c r="C11761" s="542" t="s">
        <v>9092</v>
      </c>
    </row>
    <row r="11762" spans="1:3" x14ac:dyDescent="0.25">
      <c r="A11762" s="541">
        <v>16923</v>
      </c>
      <c r="B11762" s="482" t="s">
        <v>9456</v>
      </c>
      <c r="C11762" s="542" t="s">
        <v>9092</v>
      </c>
    </row>
    <row r="11763" spans="1:3" x14ac:dyDescent="0.25">
      <c r="A11763" s="541">
        <v>16924</v>
      </c>
      <c r="B11763" s="482" t="s">
        <v>6813</v>
      </c>
      <c r="C11763" s="542" t="s">
        <v>9091</v>
      </c>
    </row>
    <row r="11764" spans="1:3" x14ac:dyDescent="0.25">
      <c r="A11764" s="541">
        <v>16925</v>
      </c>
      <c r="B11764" s="482" t="s">
        <v>9457</v>
      </c>
      <c r="C11764" s="542" t="s">
        <v>9092</v>
      </c>
    </row>
    <row r="11765" spans="1:3" x14ac:dyDescent="0.25">
      <c r="A11765" s="541">
        <v>16926</v>
      </c>
      <c r="B11765" s="482" t="s">
        <v>9281</v>
      </c>
      <c r="C11765" s="542" t="s">
        <v>9093</v>
      </c>
    </row>
    <row r="11766" spans="1:3" x14ac:dyDescent="0.25">
      <c r="A11766" s="541">
        <v>16927</v>
      </c>
      <c r="B11766" s="482" t="s">
        <v>9457</v>
      </c>
      <c r="C11766" s="542" t="s">
        <v>9092</v>
      </c>
    </row>
    <row r="11767" spans="1:3" x14ac:dyDescent="0.25">
      <c r="A11767" s="541">
        <v>16928</v>
      </c>
      <c r="B11767" s="482" t="s">
        <v>9458</v>
      </c>
      <c r="C11767" s="542" t="s">
        <v>9087</v>
      </c>
    </row>
    <row r="11768" spans="1:3" x14ac:dyDescent="0.25">
      <c r="A11768" s="541">
        <v>16929</v>
      </c>
      <c r="B11768" s="482" t="s">
        <v>9282</v>
      </c>
      <c r="C11768" s="542" t="s">
        <v>9091</v>
      </c>
    </row>
    <row r="11769" spans="1:3" x14ac:dyDescent="0.25">
      <c r="A11769" s="541">
        <v>16930</v>
      </c>
      <c r="B11769" s="482" t="s">
        <v>9283</v>
      </c>
      <c r="C11769" s="542" t="s">
        <v>9090</v>
      </c>
    </row>
    <row r="11770" spans="1:3" x14ac:dyDescent="0.25">
      <c r="A11770" s="541">
        <v>16931</v>
      </c>
      <c r="B11770" s="482" t="s">
        <v>11826</v>
      </c>
      <c r="C11770" s="542" t="s">
        <v>9920</v>
      </c>
    </row>
    <row r="11771" spans="1:3" x14ac:dyDescent="0.25">
      <c r="A11771" s="541">
        <v>16932</v>
      </c>
      <c r="B11771" s="482" t="s">
        <v>9284</v>
      </c>
      <c r="C11771" s="542" t="s">
        <v>9090</v>
      </c>
    </row>
    <row r="11772" spans="1:3" x14ac:dyDescent="0.25">
      <c r="A11772" s="541">
        <v>16933</v>
      </c>
      <c r="B11772" s="482" t="s">
        <v>9068</v>
      </c>
      <c r="C11772" s="542" t="s">
        <v>9081</v>
      </c>
    </row>
    <row r="11773" spans="1:3" x14ac:dyDescent="0.25">
      <c r="A11773" s="541">
        <v>16934</v>
      </c>
      <c r="B11773" s="482" t="s">
        <v>9617</v>
      </c>
      <c r="C11773" s="542" t="s">
        <v>9091</v>
      </c>
    </row>
    <row r="11774" spans="1:3" x14ac:dyDescent="0.25">
      <c r="A11774" s="541">
        <v>16935</v>
      </c>
      <c r="B11774" s="482" t="s">
        <v>956</v>
      </c>
      <c r="C11774" s="542" t="s">
        <v>9092</v>
      </c>
    </row>
    <row r="11775" spans="1:3" x14ac:dyDescent="0.25">
      <c r="A11775" s="541">
        <v>16936</v>
      </c>
      <c r="B11775" s="482" t="s">
        <v>9285</v>
      </c>
      <c r="C11775" s="542" t="s">
        <v>9091</v>
      </c>
    </row>
    <row r="11776" spans="1:3" x14ac:dyDescent="0.25">
      <c r="A11776" s="541">
        <v>16937</v>
      </c>
      <c r="B11776" s="482" t="s">
        <v>9286</v>
      </c>
      <c r="C11776" s="542" t="s">
        <v>9091</v>
      </c>
    </row>
    <row r="11777" spans="1:3" x14ac:dyDescent="0.25">
      <c r="A11777" s="541">
        <v>16938</v>
      </c>
      <c r="B11777" s="482" t="s">
        <v>8968</v>
      </c>
      <c r="C11777" s="542" t="s">
        <v>9087</v>
      </c>
    </row>
    <row r="11778" spans="1:3" x14ac:dyDescent="0.25">
      <c r="A11778" s="541">
        <v>16939</v>
      </c>
      <c r="B11778" s="482" t="s">
        <v>9287</v>
      </c>
      <c r="C11778" s="542" t="s">
        <v>9091</v>
      </c>
    </row>
    <row r="11779" spans="1:3" x14ac:dyDescent="0.25">
      <c r="A11779" s="541">
        <v>16940</v>
      </c>
      <c r="B11779" s="482" t="s">
        <v>9459</v>
      </c>
      <c r="C11779" s="542" t="s">
        <v>9092</v>
      </c>
    </row>
    <row r="11780" spans="1:3" x14ac:dyDescent="0.25">
      <c r="A11780" s="541">
        <v>16941</v>
      </c>
      <c r="B11780" s="482" t="s">
        <v>9460</v>
      </c>
      <c r="C11780" s="542" t="s">
        <v>9087</v>
      </c>
    </row>
    <row r="11781" spans="1:3" x14ac:dyDescent="0.25">
      <c r="A11781" s="541">
        <v>16942</v>
      </c>
      <c r="B11781" s="482" t="s">
        <v>9461</v>
      </c>
      <c r="C11781" s="542" t="s">
        <v>9087</v>
      </c>
    </row>
    <row r="11782" spans="1:3" x14ac:dyDescent="0.25">
      <c r="A11782" s="541">
        <v>16943</v>
      </c>
      <c r="B11782" s="482" t="s">
        <v>9462</v>
      </c>
      <c r="C11782" s="542" t="s">
        <v>9087</v>
      </c>
    </row>
    <row r="11783" spans="1:3" x14ac:dyDescent="0.25">
      <c r="A11783" s="541">
        <v>16944</v>
      </c>
      <c r="B11783" s="482" t="s">
        <v>9288</v>
      </c>
      <c r="C11783" s="542" t="s">
        <v>9081</v>
      </c>
    </row>
    <row r="11784" spans="1:3" x14ac:dyDescent="0.25">
      <c r="A11784" s="541">
        <v>16945</v>
      </c>
      <c r="B11784" s="482" t="s">
        <v>9463</v>
      </c>
      <c r="C11784" s="542" t="s">
        <v>9087</v>
      </c>
    </row>
    <row r="11785" spans="1:3" x14ac:dyDescent="0.25">
      <c r="A11785" s="541">
        <v>16946</v>
      </c>
      <c r="B11785" s="482" t="s">
        <v>9464</v>
      </c>
      <c r="C11785" s="542" t="s">
        <v>9087</v>
      </c>
    </row>
    <row r="11786" spans="1:3" x14ac:dyDescent="0.25">
      <c r="A11786" s="541">
        <v>16947</v>
      </c>
      <c r="B11786" s="482" t="s">
        <v>3877</v>
      </c>
      <c r="C11786" s="542" t="s">
        <v>9091</v>
      </c>
    </row>
    <row r="11787" spans="1:3" x14ac:dyDescent="0.25">
      <c r="A11787" s="541">
        <v>16948</v>
      </c>
      <c r="B11787" s="482" t="s">
        <v>9035</v>
      </c>
      <c r="C11787" s="542" t="s">
        <v>9920</v>
      </c>
    </row>
    <row r="11788" spans="1:3" x14ac:dyDescent="0.25">
      <c r="A11788" s="541">
        <v>16949</v>
      </c>
      <c r="B11788" s="482" t="s">
        <v>4161</v>
      </c>
      <c r="C11788" s="542" t="s">
        <v>9087</v>
      </c>
    </row>
    <row r="11789" spans="1:3" x14ac:dyDescent="0.25">
      <c r="A11789" s="541">
        <v>16950</v>
      </c>
      <c r="B11789" s="482" t="s">
        <v>9465</v>
      </c>
      <c r="C11789" s="542" t="s">
        <v>9087</v>
      </c>
    </row>
    <row r="11790" spans="1:3" x14ac:dyDescent="0.25">
      <c r="A11790" s="541">
        <v>16951</v>
      </c>
      <c r="B11790" s="482" t="s">
        <v>9466</v>
      </c>
      <c r="C11790" s="542" t="s">
        <v>9092</v>
      </c>
    </row>
    <row r="11791" spans="1:3" x14ac:dyDescent="0.25">
      <c r="A11791" s="541">
        <v>16952</v>
      </c>
      <c r="B11791" s="482" t="s">
        <v>9467</v>
      </c>
      <c r="C11791" s="542" t="s">
        <v>9087</v>
      </c>
    </row>
    <row r="11792" spans="1:3" x14ac:dyDescent="0.25">
      <c r="A11792" s="541">
        <v>16953</v>
      </c>
      <c r="B11792" s="482" t="s">
        <v>9468</v>
      </c>
      <c r="C11792" s="542" t="s">
        <v>9092</v>
      </c>
    </row>
    <row r="11793" spans="1:3" x14ac:dyDescent="0.25">
      <c r="A11793" s="541">
        <v>16954</v>
      </c>
      <c r="B11793" s="482" t="s">
        <v>9469</v>
      </c>
      <c r="C11793" s="542" t="s">
        <v>9087</v>
      </c>
    </row>
    <row r="11794" spans="1:3" x14ac:dyDescent="0.25">
      <c r="A11794" s="541">
        <v>16955</v>
      </c>
      <c r="B11794" s="482" t="s">
        <v>9236</v>
      </c>
      <c r="C11794" s="542" t="s">
        <v>9081</v>
      </c>
    </row>
    <row r="11795" spans="1:3" x14ac:dyDescent="0.25">
      <c r="A11795" s="541">
        <v>16956</v>
      </c>
      <c r="B11795" s="482" t="s">
        <v>8948</v>
      </c>
      <c r="C11795" s="542" t="s">
        <v>9103</v>
      </c>
    </row>
    <row r="11796" spans="1:3" x14ac:dyDescent="0.25">
      <c r="A11796" s="541">
        <v>16957</v>
      </c>
      <c r="B11796" s="482" t="s">
        <v>9470</v>
      </c>
      <c r="C11796" s="542" t="s">
        <v>9087</v>
      </c>
    </row>
    <row r="11797" spans="1:3" x14ac:dyDescent="0.25">
      <c r="A11797" s="541">
        <v>16958</v>
      </c>
      <c r="B11797" s="482" t="s">
        <v>9471</v>
      </c>
      <c r="C11797" s="542" t="s">
        <v>9087</v>
      </c>
    </row>
    <row r="11798" spans="1:3" x14ac:dyDescent="0.25">
      <c r="A11798" s="541">
        <v>16959</v>
      </c>
      <c r="B11798" s="482" t="s">
        <v>8717</v>
      </c>
      <c r="C11798" s="542" t="s">
        <v>9920</v>
      </c>
    </row>
    <row r="11799" spans="1:3" x14ac:dyDescent="0.25">
      <c r="A11799" s="541">
        <v>16960</v>
      </c>
      <c r="B11799" s="482" t="s">
        <v>9472</v>
      </c>
      <c r="C11799" s="542" t="s">
        <v>9087</v>
      </c>
    </row>
    <row r="11800" spans="1:3" x14ac:dyDescent="0.25">
      <c r="A11800" s="541">
        <v>16961</v>
      </c>
      <c r="B11800" s="482" t="s">
        <v>9473</v>
      </c>
      <c r="C11800" s="542" t="s">
        <v>9092</v>
      </c>
    </row>
    <row r="11801" spans="1:3" x14ac:dyDescent="0.25">
      <c r="A11801" s="541">
        <v>16962</v>
      </c>
      <c r="B11801" s="482" t="s">
        <v>11827</v>
      </c>
      <c r="C11801" s="542" t="s">
        <v>9920</v>
      </c>
    </row>
    <row r="11802" spans="1:3" x14ac:dyDescent="0.25">
      <c r="A11802" s="541">
        <v>16963</v>
      </c>
      <c r="B11802" s="482" t="s">
        <v>9289</v>
      </c>
      <c r="C11802" s="542" t="s">
        <v>9091</v>
      </c>
    </row>
    <row r="11803" spans="1:3" x14ac:dyDescent="0.25">
      <c r="A11803" s="541">
        <v>16964</v>
      </c>
      <c r="B11803" s="482" t="s">
        <v>9474</v>
      </c>
      <c r="C11803" s="542" t="s">
        <v>9092</v>
      </c>
    </row>
    <row r="11804" spans="1:3" x14ac:dyDescent="0.25">
      <c r="A11804" s="541">
        <v>16965</v>
      </c>
      <c r="B11804" s="482" t="s">
        <v>11828</v>
      </c>
      <c r="C11804" s="542" t="s">
        <v>9920</v>
      </c>
    </row>
    <row r="11805" spans="1:3" x14ac:dyDescent="0.25">
      <c r="A11805" s="541">
        <v>16966</v>
      </c>
      <c r="B11805" s="482" t="s">
        <v>7907</v>
      </c>
      <c r="C11805" s="542" t="s">
        <v>9920</v>
      </c>
    </row>
    <row r="11806" spans="1:3" x14ac:dyDescent="0.25">
      <c r="A11806" s="541">
        <v>16967</v>
      </c>
      <c r="B11806" s="482" t="s">
        <v>9290</v>
      </c>
      <c r="C11806" s="542" t="s">
        <v>9081</v>
      </c>
    </row>
    <row r="11807" spans="1:3" x14ac:dyDescent="0.25">
      <c r="A11807" s="541">
        <v>16968</v>
      </c>
      <c r="B11807" s="482" t="s">
        <v>9618</v>
      </c>
      <c r="C11807" s="542" t="s">
        <v>9081</v>
      </c>
    </row>
    <row r="11808" spans="1:3" x14ac:dyDescent="0.25">
      <c r="A11808" s="541">
        <v>16969</v>
      </c>
      <c r="B11808" s="482" t="s">
        <v>3886</v>
      </c>
      <c r="C11808" s="542" t="s">
        <v>9103</v>
      </c>
    </row>
    <row r="11809" spans="1:3" x14ac:dyDescent="0.25">
      <c r="A11809" s="541">
        <v>16970</v>
      </c>
      <c r="B11809" s="482" t="s">
        <v>3654</v>
      </c>
      <c r="C11809" s="542" t="s">
        <v>9091</v>
      </c>
    </row>
    <row r="11810" spans="1:3" x14ac:dyDescent="0.25">
      <c r="A11810" s="541">
        <v>16971</v>
      </c>
      <c r="B11810" s="482" t="s">
        <v>9475</v>
      </c>
      <c r="C11810" s="542" t="s">
        <v>9092</v>
      </c>
    </row>
    <row r="11811" spans="1:3" x14ac:dyDescent="0.25">
      <c r="A11811" s="541">
        <v>16972</v>
      </c>
      <c r="B11811" s="482" t="s">
        <v>11715</v>
      </c>
      <c r="C11811" s="542" t="s">
        <v>9091</v>
      </c>
    </row>
    <row r="11812" spans="1:3" x14ac:dyDescent="0.25">
      <c r="A11812" s="541">
        <v>16973</v>
      </c>
      <c r="B11812" s="482" t="s">
        <v>9476</v>
      </c>
      <c r="C11812" s="542" t="s">
        <v>9087</v>
      </c>
    </row>
    <row r="11813" spans="1:3" x14ac:dyDescent="0.25">
      <c r="A11813" s="541">
        <v>16974</v>
      </c>
      <c r="B11813" s="482" t="s">
        <v>4087</v>
      </c>
      <c r="C11813" s="542" t="s">
        <v>9081</v>
      </c>
    </row>
    <row r="11814" spans="1:3" x14ac:dyDescent="0.25">
      <c r="A11814" s="541">
        <v>16975</v>
      </c>
      <c r="B11814" s="482" t="s">
        <v>9291</v>
      </c>
      <c r="C11814" s="542" t="s">
        <v>9091</v>
      </c>
    </row>
    <row r="11815" spans="1:3" x14ac:dyDescent="0.25">
      <c r="A11815" s="541">
        <v>16976</v>
      </c>
      <c r="B11815" s="482" t="s">
        <v>9477</v>
      </c>
      <c r="C11815" s="542" t="s">
        <v>9087</v>
      </c>
    </row>
    <row r="11816" spans="1:3" x14ac:dyDescent="0.25">
      <c r="A11816" s="541">
        <v>16977</v>
      </c>
      <c r="B11816" s="482" t="s">
        <v>8696</v>
      </c>
      <c r="C11816" s="542" t="s">
        <v>9920</v>
      </c>
    </row>
    <row r="11817" spans="1:3" x14ac:dyDescent="0.25">
      <c r="A11817" s="541">
        <v>16978</v>
      </c>
      <c r="B11817" s="482" t="s">
        <v>9478</v>
      </c>
      <c r="C11817" s="542" t="s">
        <v>9092</v>
      </c>
    </row>
    <row r="11818" spans="1:3" x14ac:dyDescent="0.25">
      <c r="A11818" s="541">
        <v>16979</v>
      </c>
      <c r="B11818" s="482" t="s">
        <v>8829</v>
      </c>
      <c r="C11818" s="542" t="s">
        <v>9081</v>
      </c>
    </row>
    <row r="11819" spans="1:3" x14ac:dyDescent="0.25">
      <c r="A11819" s="541">
        <v>16981</v>
      </c>
      <c r="B11819" s="482" t="s">
        <v>9479</v>
      </c>
      <c r="C11819" s="542" t="s">
        <v>9087</v>
      </c>
    </row>
    <row r="11820" spans="1:3" x14ac:dyDescent="0.25">
      <c r="A11820" s="541">
        <v>16982</v>
      </c>
      <c r="B11820" s="482" t="s">
        <v>3741</v>
      </c>
      <c r="C11820" s="542" t="s">
        <v>9090</v>
      </c>
    </row>
    <row r="11821" spans="1:3" x14ac:dyDescent="0.25">
      <c r="A11821" s="541">
        <v>16983</v>
      </c>
      <c r="B11821" s="482" t="s">
        <v>2490</v>
      </c>
      <c r="C11821" s="542" t="s">
        <v>9092</v>
      </c>
    </row>
    <row r="11822" spans="1:3" x14ac:dyDescent="0.25">
      <c r="A11822" s="541">
        <v>16984</v>
      </c>
      <c r="B11822" s="482" t="s">
        <v>9292</v>
      </c>
      <c r="C11822" s="542" t="s">
        <v>9090</v>
      </c>
    </row>
    <row r="11823" spans="1:3" x14ac:dyDescent="0.25">
      <c r="A11823" s="541">
        <v>16985</v>
      </c>
      <c r="B11823" s="482" t="s">
        <v>9293</v>
      </c>
      <c r="C11823" s="542" t="s">
        <v>9090</v>
      </c>
    </row>
    <row r="11824" spans="1:3" x14ac:dyDescent="0.25">
      <c r="A11824" s="541">
        <v>16986</v>
      </c>
      <c r="B11824" s="482" t="s">
        <v>11829</v>
      </c>
      <c r="C11824" s="542" t="s">
        <v>9920</v>
      </c>
    </row>
    <row r="11825" spans="1:3" x14ac:dyDescent="0.25">
      <c r="A11825" s="541">
        <v>16987</v>
      </c>
      <c r="B11825" s="482" t="s">
        <v>9294</v>
      </c>
      <c r="C11825" s="542" t="s">
        <v>9110</v>
      </c>
    </row>
    <row r="11826" spans="1:3" x14ac:dyDescent="0.25">
      <c r="A11826" s="541">
        <v>16988</v>
      </c>
      <c r="B11826" s="482" t="s">
        <v>9295</v>
      </c>
      <c r="C11826" s="542" t="s">
        <v>9084</v>
      </c>
    </row>
    <row r="11827" spans="1:3" x14ac:dyDescent="0.25">
      <c r="A11827" s="541">
        <v>16989</v>
      </c>
      <c r="B11827" s="482" t="s">
        <v>11830</v>
      </c>
      <c r="C11827" s="542" t="s">
        <v>9920</v>
      </c>
    </row>
    <row r="11828" spans="1:3" x14ac:dyDescent="0.25">
      <c r="A11828" s="541">
        <v>16990</v>
      </c>
      <c r="B11828" s="482" t="s">
        <v>8380</v>
      </c>
      <c r="C11828" s="542" t="s">
        <v>9920</v>
      </c>
    </row>
    <row r="11829" spans="1:3" x14ac:dyDescent="0.25">
      <c r="A11829" s="541">
        <v>16991</v>
      </c>
      <c r="B11829" s="482" t="s">
        <v>11831</v>
      </c>
      <c r="C11829" s="542" t="s">
        <v>9920</v>
      </c>
    </row>
    <row r="11830" spans="1:3" x14ac:dyDescent="0.25">
      <c r="A11830" s="541">
        <v>16992</v>
      </c>
      <c r="B11830" s="482" t="s">
        <v>9296</v>
      </c>
      <c r="C11830" s="542" t="s">
        <v>9091</v>
      </c>
    </row>
    <row r="11831" spans="1:3" x14ac:dyDescent="0.25">
      <c r="A11831" s="541">
        <v>16993</v>
      </c>
      <c r="B11831" s="482" t="s">
        <v>9297</v>
      </c>
      <c r="C11831" s="542" t="s">
        <v>9091</v>
      </c>
    </row>
    <row r="11832" spans="1:3" x14ac:dyDescent="0.25">
      <c r="A11832" s="541">
        <v>16994</v>
      </c>
      <c r="B11832" s="482" t="s">
        <v>3872</v>
      </c>
      <c r="C11832" s="542" t="s">
        <v>9090</v>
      </c>
    </row>
    <row r="11833" spans="1:3" x14ac:dyDescent="0.25">
      <c r="A11833" s="541">
        <v>16995</v>
      </c>
      <c r="B11833" s="482" t="s">
        <v>10890</v>
      </c>
      <c r="C11833" s="542" t="s">
        <v>9920</v>
      </c>
    </row>
    <row r="11834" spans="1:3" x14ac:dyDescent="0.25">
      <c r="A11834" s="541">
        <v>16996</v>
      </c>
      <c r="B11834" s="482" t="s">
        <v>9298</v>
      </c>
      <c r="C11834" s="542" t="s">
        <v>9091</v>
      </c>
    </row>
    <row r="11835" spans="1:3" x14ac:dyDescent="0.25">
      <c r="A11835" s="541">
        <v>16997</v>
      </c>
      <c r="B11835" s="482" t="s">
        <v>9299</v>
      </c>
      <c r="C11835" s="542" t="s">
        <v>9091</v>
      </c>
    </row>
    <row r="11836" spans="1:3" x14ac:dyDescent="0.25">
      <c r="A11836" s="541">
        <v>16998</v>
      </c>
      <c r="B11836" s="482" t="s">
        <v>9480</v>
      </c>
      <c r="C11836" s="542" t="s">
        <v>9087</v>
      </c>
    </row>
    <row r="11837" spans="1:3" x14ac:dyDescent="0.25">
      <c r="A11837" s="541">
        <v>16999</v>
      </c>
      <c r="B11837" s="482" t="s">
        <v>11832</v>
      </c>
      <c r="C11837" s="542" t="s">
        <v>9920</v>
      </c>
    </row>
    <row r="11838" spans="1:3" x14ac:dyDescent="0.25">
      <c r="A11838" s="541">
        <v>17000</v>
      </c>
      <c r="B11838" s="482" t="s">
        <v>8810</v>
      </c>
      <c r="C11838" s="542" t="s">
        <v>9920</v>
      </c>
    </row>
    <row r="11839" spans="1:3" x14ac:dyDescent="0.25">
      <c r="A11839" s="541">
        <v>17001</v>
      </c>
      <c r="B11839" s="482" t="s">
        <v>11833</v>
      </c>
      <c r="C11839" s="542" t="s">
        <v>9920</v>
      </c>
    </row>
    <row r="11840" spans="1:3" x14ac:dyDescent="0.25">
      <c r="A11840" s="541">
        <v>17002</v>
      </c>
      <c r="B11840" s="482" t="s">
        <v>9481</v>
      </c>
      <c r="C11840" s="542" t="s">
        <v>9087</v>
      </c>
    </row>
    <row r="11841" spans="1:3" x14ac:dyDescent="0.25">
      <c r="A11841" s="541">
        <v>17003</v>
      </c>
      <c r="B11841" s="482" t="s">
        <v>11834</v>
      </c>
      <c r="C11841" s="542" t="s">
        <v>9920</v>
      </c>
    </row>
    <row r="11842" spans="1:3" x14ac:dyDescent="0.25">
      <c r="A11842" s="541">
        <v>17004</v>
      </c>
      <c r="B11842" s="482" t="s">
        <v>11835</v>
      </c>
      <c r="C11842" s="542" t="s">
        <v>9920</v>
      </c>
    </row>
    <row r="11843" spans="1:3" x14ac:dyDescent="0.25">
      <c r="A11843" s="541">
        <v>17005</v>
      </c>
      <c r="B11843" s="482" t="s">
        <v>9300</v>
      </c>
      <c r="C11843" s="542" t="s">
        <v>9090</v>
      </c>
    </row>
    <row r="11844" spans="1:3" x14ac:dyDescent="0.25">
      <c r="A11844" s="541">
        <v>17006</v>
      </c>
      <c r="B11844" s="482" t="s">
        <v>9482</v>
      </c>
      <c r="C11844" s="542" t="s">
        <v>9092</v>
      </c>
    </row>
    <row r="11845" spans="1:3" x14ac:dyDescent="0.25">
      <c r="A11845" s="541">
        <v>17007</v>
      </c>
      <c r="B11845" s="482" t="s">
        <v>8696</v>
      </c>
      <c r="C11845" s="542" t="s">
        <v>9091</v>
      </c>
    </row>
    <row r="11846" spans="1:3" x14ac:dyDescent="0.25">
      <c r="A11846" s="541">
        <v>17008</v>
      </c>
      <c r="B11846" s="482" t="s">
        <v>9301</v>
      </c>
      <c r="C11846" s="542" t="s">
        <v>9103</v>
      </c>
    </row>
    <row r="11847" spans="1:3" x14ac:dyDescent="0.25">
      <c r="A11847" s="541">
        <v>17009</v>
      </c>
      <c r="B11847" s="482" t="s">
        <v>11836</v>
      </c>
      <c r="C11847" s="542" t="s">
        <v>9920</v>
      </c>
    </row>
    <row r="11848" spans="1:3" x14ac:dyDescent="0.25">
      <c r="A11848" s="541">
        <v>17010</v>
      </c>
      <c r="B11848" s="482" t="s">
        <v>9302</v>
      </c>
      <c r="C11848" s="542" t="s">
        <v>9091</v>
      </c>
    </row>
    <row r="11849" spans="1:3" x14ac:dyDescent="0.25">
      <c r="A11849" s="541">
        <v>17011</v>
      </c>
      <c r="B11849" s="482" t="s">
        <v>7509</v>
      </c>
      <c r="C11849" s="542" t="s">
        <v>9081</v>
      </c>
    </row>
    <row r="11850" spans="1:3" x14ac:dyDescent="0.25">
      <c r="A11850" s="541">
        <v>17012</v>
      </c>
      <c r="B11850" s="482" t="s">
        <v>3592</v>
      </c>
      <c r="C11850" s="542" t="s">
        <v>9920</v>
      </c>
    </row>
    <row r="11851" spans="1:3" x14ac:dyDescent="0.25">
      <c r="A11851" s="541">
        <v>17013</v>
      </c>
      <c r="B11851" s="482" t="s">
        <v>9303</v>
      </c>
      <c r="C11851" s="542" t="s">
        <v>9091</v>
      </c>
    </row>
    <row r="11852" spans="1:3" x14ac:dyDescent="0.25">
      <c r="A11852" s="541">
        <v>17014</v>
      </c>
      <c r="B11852" s="482" t="s">
        <v>11837</v>
      </c>
      <c r="C11852" s="542" t="s">
        <v>9920</v>
      </c>
    </row>
    <row r="11853" spans="1:3" x14ac:dyDescent="0.25">
      <c r="A11853" s="541">
        <v>17015</v>
      </c>
      <c r="B11853" s="482" t="s">
        <v>3741</v>
      </c>
      <c r="C11853" s="542" t="s">
        <v>9090</v>
      </c>
    </row>
    <row r="11854" spans="1:3" x14ac:dyDescent="0.25">
      <c r="A11854" s="541">
        <v>17016</v>
      </c>
      <c r="B11854" s="482" t="s">
        <v>8646</v>
      </c>
      <c r="C11854" s="542" t="s">
        <v>9090</v>
      </c>
    </row>
    <row r="11855" spans="1:3" x14ac:dyDescent="0.25">
      <c r="A11855" s="541">
        <v>17017</v>
      </c>
      <c r="B11855" s="482" t="s">
        <v>9304</v>
      </c>
      <c r="C11855" s="542" t="s">
        <v>9091</v>
      </c>
    </row>
    <row r="11856" spans="1:3" x14ac:dyDescent="0.25">
      <c r="A11856" s="541">
        <v>17018</v>
      </c>
      <c r="B11856" s="482" t="s">
        <v>4592</v>
      </c>
      <c r="C11856" s="542" t="s">
        <v>9920</v>
      </c>
    </row>
    <row r="11857" spans="1:3" x14ac:dyDescent="0.25">
      <c r="A11857" s="541">
        <v>17019</v>
      </c>
      <c r="B11857" s="482" t="s">
        <v>9483</v>
      </c>
      <c r="C11857" s="542" t="s">
        <v>9087</v>
      </c>
    </row>
    <row r="11858" spans="1:3" x14ac:dyDescent="0.25">
      <c r="A11858" s="541">
        <v>17020</v>
      </c>
      <c r="B11858" s="482" t="s">
        <v>11838</v>
      </c>
      <c r="C11858" s="542" t="s">
        <v>9084</v>
      </c>
    </row>
    <row r="11859" spans="1:3" x14ac:dyDescent="0.25">
      <c r="A11859" s="541">
        <v>17021</v>
      </c>
      <c r="B11859" s="482" t="s">
        <v>9484</v>
      </c>
      <c r="C11859" s="542" t="s">
        <v>9092</v>
      </c>
    </row>
    <row r="11860" spans="1:3" x14ac:dyDescent="0.25">
      <c r="A11860" s="541">
        <v>17022</v>
      </c>
      <c r="B11860" s="482" t="s">
        <v>9305</v>
      </c>
      <c r="C11860" s="542" t="s">
        <v>9091</v>
      </c>
    </row>
    <row r="11861" spans="1:3" x14ac:dyDescent="0.25">
      <c r="A11861" s="541">
        <v>17023</v>
      </c>
      <c r="B11861" s="482" t="s">
        <v>9306</v>
      </c>
      <c r="C11861" s="542" t="s">
        <v>9091</v>
      </c>
    </row>
    <row r="11862" spans="1:3" x14ac:dyDescent="0.25">
      <c r="A11862" s="541">
        <v>17024</v>
      </c>
      <c r="B11862" s="482" t="s">
        <v>7190</v>
      </c>
      <c r="C11862" s="542" t="s">
        <v>9920</v>
      </c>
    </row>
    <row r="11863" spans="1:3" x14ac:dyDescent="0.25">
      <c r="A11863" s="541">
        <v>17025</v>
      </c>
      <c r="B11863" s="482" t="s">
        <v>9485</v>
      </c>
      <c r="C11863" s="542" t="s">
        <v>9092</v>
      </c>
    </row>
    <row r="11864" spans="1:3" x14ac:dyDescent="0.25">
      <c r="A11864" s="541">
        <v>17026</v>
      </c>
      <c r="B11864" s="482" t="s">
        <v>9307</v>
      </c>
      <c r="C11864" s="542" t="s">
        <v>9093</v>
      </c>
    </row>
    <row r="11865" spans="1:3" x14ac:dyDescent="0.25">
      <c r="A11865" s="541">
        <v>17027</v>
      </c>
      <c r="B11865" s="482" t="s">
        <v>8863</v>
      </c>
      <c r="C11865" s="542" t="s">
        <v>9091</v>
      </c>
    </row>
    <row r="11866" spans="1:3" x14ac:dyDescent="0.25">
      <c r="A11866" s="541">
        <v>17028</v>
      </c>
      <c r="B11866" s="482" t="s">
        <v>9486</v>
      </c>
      <c r="C11866" s="542" t="s">
        <v>9087</v>
      </c>
    </row>
    <row r="11867" spans="1:3" x14ac:dyDescent="0.25">
      <c r="A11867" s="541">
        <v>17029</v>
      </c>
      <c r="B11867" s="482" t="s">
        <v>8877</v>
      </c>
      <c r="C11867" s="542" t="s">
        <v>9920</v>
      </c>
    </row>
    <row r="11868" spans="1:3" x14ac:dyDescent="0.25">
      <c r="A11868" s="541">
        <v>17030</v>
      </c>
      <c r="B11868" s="482" t="s">
        <v>3411</v>
      </c>
      <c r="C11868" s="542" t="s">
        <v>9090</v>
      </c>
    </row>
    <row r="11869" spans="1:3" x14ac:dyDescent="0.25">
      <c r="A11869" s="541">
        <v>17031</v>
      </c>
      <c r="B11869" s="482" t="s">
        <v>9487</v>
      </c>
      <c r="C11869" s="542" t="s">
        <v>9092</v>
      </c>
    </row>
    <row r="11870" spans="1:3" x14ac:dyDescent="0.25">
      <c r="A11870" s="541">
        <v>17032</v>
      </c>
      <c r="B11870" s="482" t="s">
        <v>9488</v>
      </c>
      <c r="C11870" s="542" t="s">
        <v>9092</v>
      </c>
    </row>
    <row r="11871" spans="1:3" x14ac:dyDescent="0.25">
      <c r="A11871" s="541">
        <v>17033</v>
      </c>
      <c r="B11871" s="482" t="s">
        <v>9489</v>
      </c>
      <c r="C11871" s="542" t="s">
        <v>9092</v>
      </c>
    </row>
    <row r="11872" spans="1:3" x14ac:dyDescent="0.25">
      <c r="A11872" s="541">
        <v>17034</v>
      </c>
      <c r="B11872" s="482" t="s">
        <v>9308</v>
      </c>
      <c r="C11872" s="542" t="s">
        <v>9090</v>
      </c>
    </row>
    <row r="11873" spans="1:3" x14ac:dyDescent="0.25">
      <c r="A11873" s="541">
        <v>17035</v>
      </c>
      <c r="B11873" s="482" t="s">
        <v>7907</v>
      </c>
      <c r="C11873" s="542" t="s">
        <v>9081</v>
      </c>
    </row>
    <row r="11874" spans="1:3" x14ac:dyDescent="0.25">
      <c r="A11874" s="541">
        <v>17036</v>
      </c>
      <c r="B11874" s="482" t="s">
        <v>9308</v>
      </c>
      <c r="C11874" s="542" t="s">
        <v>9090</v>
      </c>
    </row>
    <row r="11875" spans="1:3" x14ac:dyDescent="0.25">
      <c r="A11875" s="541">
        <v>17037</v>
      </c>
      <c r="B11875" s="482" t="s">
        <v>9490</v>
      </c>
      <c r="C11875" s="542" t="s">
        <v>9087</v>
      </c>
    </row>
    <row r="11876" spans="1:3" x14ac:dyDescent="0.25">
      <c r="A11876" s="541">
        <v>17038</v>
      </c>
      <c r="B11876" s="482" t="s">
        <v>9491</v>
      </c>
      <c r="C11876" s="542" t="s">
        <v>9092</v>
      </c>
    </row>
    <row r="11877" spans="1:3" x14ac:dyDescent="0.25">
      <c r="A11877" s="541">
        <v>17039</v>
      </c>
      <c r="B11877" s="482" t="s">
        <v>9492</v>
      </c>
      <c r="C11877" s="542" t="s">
        <v>9092</v>
      </c>
    </row>
    <row r="11878" spans="1:3" x14ac:dyDescent="0.25">
      <c r="A11878" s="541">
        <v>17040</v>
      </c>
      <c r="B11878" s="482" t="s">
        <v>9493</v>
      </c>
      <c r="C11878" s="542" t="s">
        <v>9092</v>
      </c>
    </row>
    <row r="11879" spans="1:3" x14ac:dyDescent="0.25">
      <c r="A11879" s="541">
        <v>17041</v>
      </c>
      <c r="B11879" s="482" t="s">
        <v>9419</v>
      </c>
      <c r="C11879" s="542" t="s">
        <v>9920</v>
      </c>
    </row>
    <row r="11880" spans="1:3" x14ac:dyDescent="0.25">
      <c r="A11880" s="541">
        <v>17042</v>
      </c>
      <c r="B11880" s="482" t="s">
        <v>8355</v>
      </c>
      <c r="C11880" s="542" t="s">
        <v>9092</v>
      </c>
    </row>
    <row r="11881" spans="1:3" x14ac:dyDescent="0.25">
      <c r="A11881" s="541">
        <v>17043</v>
      </c>
      <c r="B11881" s="482" t="s">
        <v>9494</v>
      </c>
      <c r="C11881" s="542" t="s">
        <v>9087</v>
      </c>
    </row>
    <row r="11882" spans="1:3" x14ac:dyDescent="0.25">
      <c r="A11882" s="541">
        <v>17044</v>
      </c>
      <c r="B11882" s="482" t="s">
        <v>2317</v>
      </c>
      <c r="C11882" s="542" t="s">
        <v>9111</v>
      </c>
    </row>
    <row r="11883" spans="1:3" x14ac:dyDescent="0.25">
      <c r="A11883" s="541">
        <v>17045</v>
      </c>
      <c r="B11883" s="482" t="s">
        <v>9060</v>
      </c>
      <c r="C11883" s="542" t="s">
        <v>9092</v>
      </c>
    </row>
    <row r="11884" spans="1:3" x14ac:dyDescent="0.25">
      <c r="A11884" s="541">
        <v>17046</v>
      </c>
      <c r="B11884" s="482" t="s">
        <v>11839</v>
      </c>
      <c r="C11884" s="542" t="s">
        <v>9920</v>
      </c>
    </row>
    <row r="11885" spans="1:3" x14ac:dyDescent="0.25">
      <c r="A11885" s="541">
        <v>17047</v>
      </c>
      <c r="B11885" s="482" t="s">
        <v>7894</v>
      </c>
      <c r="C11885" s="542" t="s">
        <v>9081</v>
      </c>
    </row>
    <row r="11886" spans="1:3" x14ac:dyDescent="0.25">
      <c r="A11886" s="541">
        <v>17048</v>
      </c>
      <c r="B11886" s="482" t="s">
        <v>9495</v>
      </c>
      <c r="C11886" s="542" t="s">
        <v>9091</v>
      </c>
    </row>
    <row r="11887" spans="1:3" x14ac:dyDescent="0.25">
      <c r="A11887" s="541">
        <v>17049</v>
      </c>
      <c r="B11887" s="482" t="s">
        <v>9496</v>
      </c>
      <c r="C11887" s="542" t="s">
        <v>9087</v>
      </c>
    </row>
    <row r="11888" spans="1:3" x14ac:dyDescent="0.25">
      <c r="A11888" s="541">
        <v>17050</v>
      </c>
      <c r="B11888" s="482" t="s">
        <v>9497</v>
      </c>
      <c r="C11888" s="542" t="s">
        <v>9087</v>
      </c>
    </row>
    <row r="11889" spans="1:3" x14ac:dyDescent="0.25">
      <c r="A11889" s="541">
        <v>17051</v>
      </c>
      <c r="B11889" s="482" t="s">
        <v>9498</v>
      </c>
      <c r="C11889" s="542" t="s">
        <v>9092</v>
      </c>
    </row>
    <row r="11890" spans="1:3" x14ac:dyDescent="0.25">
      <c r="A11890" s="541">
        <v>17052</v>
      </c>
      <c r="B11890" s="482" t="s">
        <v>3741</v>
      </c>
      <c r="C11890" s="542" t="s">
        <v>9090</v>
      </c>
    </row>
    <row r="11891" spans="1:3" x14ac:dyDescent="0.25">
      <c r="A11891" s="541">
        <v>17053</v>
      </c>
      <c r="B11891" s="482" t="s">
        <v>11840</v>
      </c>
      <c r="C11891" s="542" t="s">
        <v>9920</v>
      </c>
    </row>
    <row r="11892" spans="1:3" x14ac:dyDescent="0.25">
      <c r="A11892" s="541">
        <v>17054</v>
      </c>
      <c r="B11892" s="482" t="s">
        <v>11841</v>
      </c>
      <c r="C11892" s="542" t="s">
        <v>9920</v>
      </c>
    </row>
    <row r="11893" spans="1:3" x14ac:dyDescent="0.25">
      <c r="A11893" s="541">
        <v>17055</v>
      </c>
      <c r="B11893" s="482" t="s">
        <v>4687</v>
      </c>
      <c r="C11893" s="542" t="s">
        <v>9090</v>
      </c>
    </row>
    <row r="11894" spans="1:3" x14ac:dyDescent="0.25">
      <c r="A11894" s="541">
        <v>17056</v>
      </c>
      <c r="B11894" s="482" t="s">
        <v>9499</v>
      </c>
      <c r="C11894" s="542" t="s">
        <v>9092</v>
      </c>
    </row>
    <row r="11895" spans="1:3" x14ac:dyDescent="0.25">
      <c r="A11895" s="541">
        <v>17057</v>
      </c>
      <c r="B11895" s="482" t="s">
        <v>8675</v>
      </c>
      <c r="C11895" s="542" t="s">
        <v>9091</v>
      </c>
    </row>
    <row r="11896" spans="1:3" x14ac:dyDescent="0.25">
      <c r="A11896" s="541">
        <v>17058</v>
      </c>
      <c r="B11896" s="482" t="s">
        <v>11842</v>
      </c>
      <c r="C11896" s="542" t="s">
        <v>9920</v>
      </c>
    </row>
    <row r="11897" spans="1:3" x14ac:dyDescent="0.25">
      <c r="A11897" s="541">
        <v>17059</v>
      </c>
      <c r="B11897" s="482" t="s">
        <v>11843</v>
      </c>
      <c r="C11897" s="542" t="s">
        <v>9920</v>
      </c>
    </row>
    <row r="11898" spans="1:3" x14ac:dyDescent="0.25">
      <c r="A11898" s="541">
        <v>17060</v>
      </c>
      <c r="B11898" s="482" t="s">
        <v>9500</v>
      </c>
      <c r="C11898" s="542" t="s">
        <v>9091</v>
      </c>
    </row>
    <row r="11899" spans="1:3" x14ac:dyDescent="0.25">
      <c r="A11899" s="541">
        <v>17061</v>
      </c>
      <c r="B11899" s="482" t="s">
        <v>9501</v>
      </c>
      <c r="C11899" s="542" t="s">
        <v>9092</v>
      </c>
    </row>
    <row r="11900" spans="1:3" x14ac:dyDescent="0.25">
      <c r="A11900" s="541">
        <v>17062</v>
      </c>
      <c r="B11900" s="482" t="s">
        <v>11844</v>
      </c>
      <c r="C11900" s="542" t="s">
        <v>9920</v>
      </c>
    </row>
    <row r="11901" spans="1:3" x14ac:dyDescent="0.25">
      <c r="A11901" s="541">
        <v>17063</v>
      </c>
      <c r="B11901" s="482" t="s">
        <v>11845</v>
      </c>
      <c r="C11901" s="542" t="s">
        <v>9920</v>
      </c>
    </row>
    <row r="11902" spans="1:3" x14ac:dyDescent="0.25">
      <c r="A11902" s="541">
        <v>17064</v>
      </c>
      <c r="B11902" s="482" t="s">
        <v>11846</v>
      </c>
      <c r="C11902" s="542" t="s">
        <v>9920</v>
      </c>
    </row>
    <row r="11903" spans="1:3" x14ac:dyDescent="0.25">
      <c r="A11903" s="541">
        <v>17065</v>
      </c>
      <c r="B11903" s="482" t="s">
        <v>11847</v>
      </c>
      <c r="C11903" s="542" t="s">
        <v>9920</v>
      </c>
    </row>
    <row r="11904" spans="1:3" x14ac:dyDescent="0.25">
      <c r="A11904" s="541">
        <v>17066</v>
      </c>
      <c r="B11904" s="482" t="s">
        <v>9502</v>
      </c>
      <c r="C11904" s="542" t="s">
        <v>9103</v>
      </c>
    </row>
    <row r="11905" spans="1:3" x14ac:dyDescent="0.25">
      <c r="A11905" s="541">
        <v>17067</v>
      </c>
      <c r="B11905" s="482" t="s">
        <v>9503</v>
      </c>
      <c r="C11905" s="542" t="s">
        <v>9110</v>
      </c>
    </row>
    <row r="11906" spans="1:3" x14ac:dyDescent="0.25">
      <c r="A11906" s="541">
        <v>17068</v>
      </c>
      <c r="B11906" s="482" t="s">
        <v>9503</v>
      </c>
      <c r="C11906" s="542" t="s">
        <v>9110</v>
      </c>
    </row>
    <row r="11907" spans="1:3" x14ac:dyDescent="0.25">
      <c r="A11907" s="541">
        <v>17069</v>
      </c>
      <c r="B11907" s="482" t="s">
        <v>11848</v>
      </c>
      <c r="C11907" s="542" t="s">
        <v>9920</v>
      </c>
    </row>
    <row r="11908" spans="1:3" x14ac:dyDescent="0.25">
      <c r="A11908" s="541">
        <v>17070</v>
      </c>
      <c r="B11908" s="482" t="s">
        <v>6540</v>
      </c>
      <c r="C11908" s="542" t="s">
        <v>9081</v>
      </c>
    </row>
    <row r="11909" spans="1:3" x14ac:dyDescent="0.25">
      <c r="A11909" s="541">
        <v>17071</v>
      </c>
      <c r="B11909" s="482" t="s">
        <v>3741</v>
      </c>
      <c r="C11909" s="542" t="s">
        <v>9090</v>
      </c>
    </row>
    <row r="11910" spans="1:3" x14ac:dyDescent="0.25">
      <c r="A11910" s="541">
        <v>17072</v>
      </c>
      <c r="B11910" s="482" t="s">
        <v>11849</v>
      </c>
      <c r="C11910" s="542" t="s">
        <v>9920</v>
      </c>
    </row>
    <row r="11911" spans="1:3" x14ac:dyDescent="0.25">
      <c r="A11911" s="541">
        <v>17073</v>
      </c>
      <c r="B11911" s="482" t="s">
        <v>7197</v>
      </c>
      <c r="C11911" s="542" t="s">
        <v>9091</v>
      </c>
    </row>
    <row r="11912" spans="1:3" x14ac:dyDescent="0.25">
      <c r="A11912" s="541">
        <v>17074</v>
      </c>
      <c r="B11912" s="482" t="s">
        <v>5812</v>
      </c>
      <c r="C11912" s="542" t="s">
        <v>9081</v>
      </c>
    </row>
    <row r="11913" spans="1:3" x14ac:dyDescent="0.25">
      <c r="A11913" s="541">
        <v>17075</v>
      </c>
      <c r="B11913" s="482" t="s">
        <v>11850</v>
      </c>
      <c r="C11913" s="542" t="s">
        <v>9920</v>
      </c>
    </row>
    <row r="11914" spans="1:3" x14ac:dyDescent="0.25">
      <c r="A11914" s="541">
        <v>17076</v>
      </c>
      <c r="B11914" s="482" t="s">
        <v>11851</v>
      </c>
      <c r="C11914" s="542" t="s">
        <v>9920</v>
      </c>
    </row>
    <row r="11915" spans="1:3" x14ac:dyDescent="0.25">
      <c r="A11915" s="541">
        <v>17077</v>
      </c>
      <c r="B11915" s="482" t="s">
        <v>9504</v>
      </c>
      <c r="C11915" s="542" t="s">
        <v>9090</v>
      </c>
    </row>
    <row r="11916" spans="1:3" x14ac:dyDescent="0.25">
      <c r="A11916" s="541">
        <v>17078</v>
      </c>
      <c r="B11916" s="482" t="s">
        <v>10047</v>
      </c>
      <c r="C11916" s="542" t="s">
        <v>9920</v>
      </c>
    </row>
    <row r="11917" spans="1:3" x14ac:dyDescent="0.25">
      <c r="A11917" s="541">
        <v>17079</v>
      </c>
      <c r="B11917" s="482" t="s">
        <v>4547</v>
      </c>
      <c r="C11917" s="542" t="s">
        <v>9091</v>
      </c>
    </row>
    <row r="11918" spans="1:3" x14ac:dyDescent="0.25">
      <c r="A11918" s="541">
        <v>17080</v>
      </c>
      <c r="B11918" s="482" t="s">
        <v>9609</v>
      </c>
      <c r="C11918" s="542" t="s">
        <v>9090</v>
      </c>
    </row>
    <row r="11919" spans="1:3" x14ac:dyDescent="0.25">
      <c r="A11919" s="541">
        <v>17081</v>
      </c>
      <c r="B11919" s="482" t="s">
        <v>7608</v>
      </c>
      <c r="C11919" s="542" t="s">
        <v>9087</v>
      </c>
    </row>
    <row r="11920" spans="1:3" x14ac:dyDescent="0.25">
      <c r="A11920" s="541">
        <v>17082</v>
      </c>
      <c r="B11920" s="482" t="s">
        <v>9505</v>
      </c>
      <c r="C11920" s="542" t="s">
        <v>9090</v>
      </c>
    </row>
    <row r="11921" spans="1:3" x14ac:dyDescent="0.25">
      <c r="A11921" s="541">
        <v>17083</v>
      </c>
      <c r="B11921" s="482" t="s">
        <v>11852</v>
      </c>
      <c r="C11921" s="542" t="s">
        <v>9920</v>
      </c>
    </row>
    <row r="11922" spans="1:3" x14ac:dyDescent="0.25">
      <c r="A11922" s="541">
        <v>17084</v>
      </c>
      <c r="B11922" s="482" t="s">
        <v>9256</v>
      </c>
      <c r="C11922" s="542" t="s">
        <v>9920</v>
      </c>
    </row>
    <row r="11923" spans="1:3" x14ac:dyDescent="0.25">
      <c r="A11923" s="541">
        <v>17085</v>
      </c>
      <c r="B11923" s="482" t="s">
        <v>9506</v>
      </c>
      <c r="C11923" s="542" t="s">
        <v>9092</v>
      </c>
    </row>
    <row r="11924" spans="1:3" x14ac:dyDescent="0.25">
      <c r="A11924" s="541">
        <v>17086</v>
      </c>
      <c r="B11924" s="482" t="s">
        <v>9507</v>
      </c>
      <c r="C11924" s="542" t="s">
        <v>9091</v>
      </c>
    </row>
    <row r="11925" spans="1:3" x14ac:dyDescent="0.25">
      <c r="A11925" s="541">
        <v>17087</v>
      </c>
      <c r="B11925" s="482" t="s">
        <v>9508</v>
      </c>
      <c r="C11925" s="542" t="s">
        <v>9091</v>
      </c>
    </row>
    <row r="11926" spans="1:3" x14ac:dyDescent="0.25">
      <c r="A11926" s="541">
        <v>17088</v>
      </c>
      <c r="B11926" s="482" t="s">
        <v>8529</v>
      </c>
      <c r="C11926" s="542" t="s">
        <v>9920</v>
      </c>
    </row>
    <row r="11927" spans="1:3" x14ac:dyDescent="0.25">
      <c r="A11927" s="541">
        <v>17089</v>
      </c>
      <c r="B11927" s="482" t="s">
        <v>11853</v>
      </c>
      <c r="C11927" s="542" t="s">
        <v>9920</v>
      </c>
    </row>
    <row r="11928" spans="1:3" x14ac:dyDescent="0.25">
      <c r="A11928" s="541">
        <v>17090</v>
      </c>
      <c r="B11928" s="482" t="s">
        <v>11741</v>
      </c>
      <c r="C11928" s="542" t="s">
        <v>9920</v>
      </c>
    </row>
    <row r="11929" spans="1:3" x14ac:dyDescent="0.25">
      <c r="A11929" s="541">
        <v>17091</v>
      </c>
      <c r="B11929" s="482" t="s">
        <v>9509</v>
      </c>
      <c r="C11929" s="542" t="s">
        <v>9092</v>
      </c>
    </row>
    <row r="11930" spans="1:3" x14ac:dyDescent="0.25">
      <c r="A11930" s="541">
        <v>17092</v>
      </c>
      <c r="B11930" s="482" t="s">
        <v>11854</v>
      </c>
      <c r="C11930" s="542" t="s">
        <v>9920</v>
      </c>
    </row>
    <row r="11931" spans="1:3" x14ac:dyDescent="0.25">
      <c r="A11931" s="541">
        <v>17093</v>
      </c>
      <c r="B11931" s="482" t="s">
        <v>11855</v>
      </c>
      <c r="C11931" s="542" t="s">
        <v>9920</v>
      </c>
    </row>
    <row r="11932" spans="1:3" x14ac:dyDescent="0.25">
      <c r="A11932" s="541">
        <v>17094</v>
      </c>
      <c r="B11932" s="482" t="s">
        <v>7325</v>
      </c>
      <c r="C11932" s="542" t="s">
        <v>9920</v>
      </c>
    </row>
    <row r="11933" spans="1:3" x14ac:dyDescent="0.25">
      <c r="A11933" s="541">
        <v>17095</v>
      </c>
      <c r="B11933" s="482" t="s">
        <v>11856</v>
      </c>
      <c r="C11933" s="542" t="s">
        <v>9920</v>
      </c>
    </row>
    <row r="11934" spans="1:3" x14ac:dyDescent="0.25">
      <c r="A11934" s="541">
        <v>17096</v>
      </c>
      <c r="B11934" s="482" t="s">
        <v>9510</v>
      </c>
      <c r="C11934" s="542" t="s">
        <v>9091</v>
      </c>
    </row>
    <row r="11935" spans="1:3" x14ac:dyDescent="0.25">
      <c r="A11935" s="541">
        <v>17097</v>
      </c>
      <c r="B11935" s="482" t="s">
        <v>9511</v>
      </c>
      <c r="C11935" s="542" t="s">
        <v>9091</v>
      </c>
    </row>
    <row r="11936" spans="1:3" x14ac:dyDescent="0.25">
      <c r="A11936" s="541">
        <v>17098</v>
      </c>
      <c r="B11936" s="482" t="s">
        <v>11815</v>
      </c>
      <c r="C11936" s="542" t="s">
        <v>9920</v>
      </c>
    </row>
    <row r="11937" spans="1:3" x14ac:dyDescent="0.25">
      <c r="A11937" s="541">
        <v>17099</v>
      </c>
      <c r="B11937" s="482" t="s">
        <v>9512</v>
      </c>
      <c r="C11937" s="542" t="s">
        <v>9092</v>
      </c>
    </row>
    <row r="11938" spans="1:3" x14ac:dyDescent="0.25">
      <c r="A11938" s="541">
        <v>17100</v>
      </c>
      <c r="B11938" s="482" t="s">
        <v>11857</v>
      </c>
      <c r="C11938" s="542" t="s">
        <v>9920</v>
      </c>
    </row>
    <row r="11939" spans="1:3" x14ac:dyDescent="0.25">
      <c r="A11939" s="541">
        <v>17101</v>
      </c>
      <c r="B11939" s="482" t="s">
        <v>11858</v>
      </c>
      <c r="C11939" s="542" t="s">
        <v>9920</v>
      </c>
    </row>
    <row r="11940" spans="1:3" x14ac:dyDescent="0.25">
      <c r="A11940" s="541">
        <v>17102</v>
      </c>
      <c r="B11940" s="482" t="s">
        <v>9513</v>
      </c>
      <c r="C11940" s="542" t="s">
        <v>9090</v>
      </c>
    </row>
    <row r="11941" spans="1:3" x14ac:dyDescent="0.25">
      <c r="A11941" s="541">
        <v>17103</v>
      </c>
      <c r="B11941" s="482" t="s">
        <v>11859</v>
      </c>
      <c r="C11941" s="542" t="s">
        <v>9920</v>
      </c>
    </row>
    <row r="11942" spans="1:3" x14ac:dyDescent="0.25">
      <c r="A11942" s="541">
        <v>17104</v>
      </c>
      <c r="B11942" s="482" t="s">
        <v>9514</v>
      </c>
      <c r="C11942" s="542" t="s">
        <v>9087</v>
      </c>
    </row>
    <row r="11943" spans="1:3" x14ac:dyDescent="0.25">
      <c r="A11943" s="541">
        <v>17105</v>
      </c>
      <c r="B11943" s="482" t="s">
        <v>8830</v>
      </c>
      <c r="C11943" s="542" t="s">
        <v>9920</v>
      </c>
    </row>
    <row r="11944" spans="1:3" x14ac:dyDescent="0.25">
      <c r="A11944" s="541">
        <v>17106</v>
      </c>
      <c r="B11944" s="482" t="s">
        <v>9515</v>
      </c>
      <c r="C11944" s="542" t="s">
        <v>9087</v>
      </c>
    </row>
    <row r="11945" spans="1:3" x14ac:dyDescent="0.25">
      <c r="A11945" s="541">
        <v>17107</v>
      </c>
      <c r="B11945" s="482" t="s">
        <v>9516</v>
      </c>
      <c r="C11945" s="542" t="s">
        <v>9092</v>
      </c>
    </row>
    <row r="11946" spans="1:3" x14ac:dyDescent="0.25">
      <c r="A11946" s="541">
        <v>17108</v>
      </c>
      <c r="B11946" s="482" t="s">
        <v>11860</v>
      </c>
      <c r="C11946" s="542" t="s">
        <v>9920</v>
      </c>
    </row>
    <row r="11947" spans="1:3" x14ac:dyDescent="0.25">
      <c r="A11947" s="541">
        <v>17109</v>
      </c>
      <c r="B11947" s="482" t="s">
        <v>11861</v>
      </c>
      <c r="C11947" s="542" t="s">
        <v>9920</v>
      </c>
    </row>
    <row r="11948" spans="1:3" x14ac:dyDescent="0.25">
      <c r="A11948" s="541">
        <v>17110</v>
      </c>
      <c r="B11948" s="482" t="s">
        <v>11862</v>
      </c>
      <c r="C11948" s="542" t="s">
        <v>9920</v>
      </c>
    </row>
    <row r="11949" spans="1:3" x14ac:dyDescent="0.25">
      <c r="A11949" s="541">
        <v>17111</v>
      </c>
      <c r="B11949" s="482" t="s">
        <v>11863</v>
      </c>
      <c r="C11949" s="542" t="s">
        <v>9920</v>
      </c>
    </row>
    <row r="11950" spans="1:3" x14ac:dyDescent="0.25">
      <c r="A11950" s="541">
        <v>17112</v>
      </c>
      <c r="B11950" s="482" t="s">
        <v>9517</v>
      </c>
      <c r="C11950" s="542" t="s">
        <v>9091</v>
      </c>
    </row>
    <row r="11951" spans="1:3" x14ac:dyDescent="0.25">
      <c r="A11951" s="541">
        <v>17113</v>
      </c>
      <c r="B11951" s="482" t="s">
        <v>11864</v>
      </c>
      <c r="C11951" s="542" t="s">
        <v>9920</v>
      </c>
    </row>
    <row r="11952" spans="1:3" x14ac:dyDescent="0.25">
      <c r="A11952" s="541">
        <v>17114</v>
      </c>
      <c r="B11952" s="482" t="s">
        <v>9518</v>
      </c>
      <c r="C11952" s="542" t="s">
        <v>9092</v>
      </c>
    </row>
    <row r="11953" spans="1:3" x14ac:dyDescent="0.25">
      <c r="A11953" s="541">
        <v>17115</v>
      </c>
      <c r="B11953" s="482" t="s">
        <v>7128</v>
      </c>
      <c r="C11953" s="542" t="s">
        <v>9092</v>
      </c>
    </row>
    <row r="11954" spans="1:3" x14ac:dyDescent="0.25">
      <c r="A11954" s="541">
        <v>17116</v>
      </c>
      <c r="B11954" s="482" t="s">
        <v>9519</v>
      </c>
      <c r="C11954" s="542" t="s">
        <v>9092</v>
      </c>
    </row>
    <row r="11955" spans="1:3" x14ac:dyDescent="0.25">
      <c r="A11955" s="541">
        <v>17117</v>
      </c>
      <c r="B11955" s="482" t="s">
        <v>9520</v>
      </c>
      <c r="C11955" s="542" t="s">
        <v>9090</v>
      </c>
    </row>
    <row r="11956" spans="1:3" x14ac:dyDescent="0.25">
      <c r="A11956" s="541">
        <v>17118</v>
      </c>
      <c r="B11956" s="482" t="s">
        <v>4389</v>
      </c>
      <c r="C11956" s="542" t="s">
        <v>9920</v>
      </c>
    </row>
    <row r="11957" spans="1:3" x14ac:dyDescent="0.25">
      <c r="A11957" s="541">
        <v>17119</v>
      </c>
      <c r="B11957" s="482" t="s">
        <v>9301</v>
      </c>
      <c r="C11957" s="542" t="s">
        <v>9091</v>
      </c>
    </row>
    <row r="11958" spans="1:3" x14ac:dyDescent="0.25">
      <c r="A11958" s="541">
        <v>17120</v>
      </c>
      <c r="B11958" s="482" t="s">
        <v>9521</v>
      </c>
      <c r="C11958" s="542" t="s">
        <v>9091</v>
      </c>
    </row>
    <row r="11959" spans="1:3" x14ac:dyDescent="0.25">
      <c r="A11959" s="541">
        <v>17121</v>
      </c>
      <c r="B11959" s="482" t="s">
        <v>9522</v>
      </c>
      <c r="C11959" s="542" t="s">
        <v>9092</v>
      </c>
    </row>
    <row r="11960" spans="1:3" x14ac:dyDescent="0.25">
      <c r="A11960" s="541">
        <v>17122</v>
      </c>
      <c r="B11960" s="482" t="s">
        <v>4815</v>
      </c>
      <c r="C11960" s="542" t="s">
        <v>9092</v>
      </c>
    </row>
    <row r="11961" spans="1:3" x14ac:dyDescent="0.25">
      <c r="A11961" s="541">
        <v>17123</v>
      </c>
      <c r="B11961" s="482" t="s">
        <v>6151</v>
      </c>
      <c r="C11961" s="542" t="s">
        <v>9084</v>
      </c>
    </row>
    <row r="11962" spans="1:3" x14ac:dyDescent="0.25">
      <c r="A11962" s="541">
        <v>17124</v>
      </c>
      <c r="B11962" s="482" t="s">
        <v>9523</v>
      </c>
      <c r="C11962" s="542" t="s">
        <v>9092</v>
      </c>
    </row>
    <row r="11963" spans="1:3" x14ac:dyDescent="0.25">
      <c r="A11963" s="541">
        <v>17125</v>
      </c>
      <c r="B11963" s="482" t="s">
        <v>11865</v>
      </c>
      <c r="C11963" s="542" t="s">
        <v>9920</v>
      </c>
    </row>
    <row r="11964" spans="1:3" x14ac:dyDescent="0.25">
      <c r="A11964" s="541">
        <v>17126</v>
      </c>
      <c r="B11964" s="482" t="s">
        <v>9524</v>
      </c>
      <c r="C11964" s="542" t="s">
        <v>9081</v>
      </c>
    </row>
    <row r="11965" spans="1:3" x14ac:dyDescent="0.25">
      <c r="A11965" s="541">
        <v>17127</v>
      </c>
      <c r="B11965" s="482" t="s">
        <v>8435</v>
      </c>
      <c r="C11965" s="542" t="s">
        <v>9090</v>
      </c>
    </row>
    <row r="11966" spans="1:3" x14ac:dyDescent="0.25">
      <c r="A11966" s="541">
        <v>17128</v>
      </c>
      <c r="B11966" s="482" t="s">
        <v>11866</v>
      </c>
      <c r="C11966" s="542" t="s">
        <v>9920</v>
      </c>
    </row>
    <row r="11967" spans="1:3" x14ac:dyDescent="0.25">
      <c r="A11967" s="541">
        <v>17129</v>
      </c>
      <c r="B11967" s="482" t="s">
        <v>9525</v>
      </c>
      <c r="C11967" s="542" t="s">
        <v>9110</v>
      </c>
    </row>
    <row r="11968" spans="1:3" x14ac:dyDescent="0.25">
      <c r="A11968" s="541">
        <v>17130</v>
      </c>
      <c r="B11968" s="482" t="s">
        <v>11867</v>
      </c>
      <c r="C11968" s="542" t="s">
        <v>9090</v>
      </c>
    </row>
    <row r="11969" spans="1:3" x14ac:dyDescent="0.25">
      <c r="A11969" s="541">
        <v>17131</v>
      </c>
      <c r="B11969" s="482" t="s">
        <v>9526</v>
      </c>
      <c r="C11969" s="542" t="s">
        <v>9090</v>
      </c>
    </row>
    <row r="11970" spans="1:3" x14ac:dyDescent="0.25">
      <c r="A11970" s="541">
        <v>17132</v>
      </c>
      <c r="B11970" s="482" t="s">
        <v>9527</v>
      </c>
      <c r="C11970" s="542" t="s">
        <v>9091</v>
      </c>
    </row>
    <row r="11971" spans="1:3" x14ac:dyDescent="0.25">
      <c r="A11971" s="541">
        <v>17133</v>
      </c>
      <c r="B11971" s="482" t="s">
        <v>11868</v>
      </c>
      <c r="C11971" s="542" t="s">
        <v>9920</v>
      </c>
    </row>
    <row r="11972" spans="1:3" x14ac:dyDescent="0.25">
      <c r="A11972" s="541">
        <v>17134</v>
      </c>
      <c r="B11972" s="482" t="s">
        <v>11869</v>
      </c>
      <c r="C11972" s="542" t="s">
        <v>9920</v>
      </c>
    </row>
    <row r="11973" spans="1:3" x14ac:dyDescent="0.25">
      <c r="A11973" s="541">
        <v>17135</v>
      </c>
      <c r="B11973" s="482" t="s">
        <v>11870</v>
      </c>
      <c r="C11973" s="542" t="s">
        <v>9920</v>
      </c>
    </row>
    <row r="11974" spans="1:3" x14ac:dyDescent="0.25">
      <c r="A11974" s="541">
        <v>17136</v>
      </c>
      <c r="B11974" s="482" t="s">
        <v>11871</v>
      </c>
      <c r="C11974" s="542" t="s">
        <v>9920</v>
      </c>
    </row>
    <row r="11975" spans="1:3" x14ac:dyDescent="0.25">
      <c r="A11975" s="541">
        <v>17137</v>
      </c>
      <c r="B11975" s="482" t="s">
        <v>9422</v>
      </c>
      <c r="C11975" s="542" t="s">
        <v>9091</v>
      </c>
    </row>
    <row r="11976" spans="1:3" x14ac:dyDescent="0.25">
      <c r="A11976" s="541">
        <v>17138</v>
      </c>
      <c r="B11976" s="482" t="s">
        <v>11872</v>
      </c>
      <c r="C11976" s="542" t="s">
        <v>9920</v>
      </c>
    </row>
    <row r="11977" spans="1:3" x14ac:dyDescent="0.25">
      <c r="A11977" s="541">
        <v>17139</v>
      </c>
      <c r="B11977" s="482" t="s">
        <v>3435</v>
      </c>
      <c r="C11977" s="542" t="s">
        <v>9920</v>
      </c>
    </row>
    <row r="11978" spans="1:3" x14ac:dyDescent="0.25">
      <c r="A11978" s="541">
        <v>17140</v>
      </c>
      <c r="B11978" s="482" t="s">
        <v>11873</v>
      </c>
      <c r="C11978" s="542" t="s">
        <v>9920</v>
      </c>
    </row>
    <row r="11979" spans="1:3" x14ac:dyDescent="0.25">
      <c r="A11979" s="541">
        <v>17141</v>
      </c>
      <c r="B11979" s="482" t="s">
        <v>4652</v>
      </c>
      <c r="C11979" s="542" t="s">
        <v>9103</v>
      </c>
    </row>
    <row r="11980" spans="1:3" x14ac:dyDescent="0.25">
      <c r="A11980" s="541">
        <v>17142</v>
      </c>
      <c r="B11980" s="482" t="s">
        <v>9507</v>
      </c>
      <c r="C11980" s="542" t="s">
        <v>9091</v>
      </c>
    </row>
    <row r="11981" spans="1:3" x14ac:dyDescent="0.25">
      <c r="A11981" s="541">
        <v>17143</v>
      </c>
      <c r="B11981" s="482" t="s">
        <v>7948</v>
      </c>
      <c r="C11981" s="542" t="s">
        <v>9091</v>
      </c>
    </row>
    <row r="11982" spans="1:3" x14ac:dyDescent="0.25">
      <c r="A11982" s="541">
        <v>17144</v>
      </c>
      <c r="B11982" s="482" t="s">
        <v>2316</v>
      </c>
      <c r="C11982" s="542" t="s">
        <v>9111</v>
      </c>
    </row>
    <row r="11983" spans="1:3" x14ac:dyDescent="0.25">
      <c r="A11983" s="541">
        <v>17145</v>
      </c>
      <c r="B11983" s="482" t="s">
        <v>9267</v>
      </c>
      <c r="C11983" s="542" t="s">
        <v>9081</v>
      </c>
    </row>
    <row r="11984" spans="1:3" x14ac:dyDescent="0.25">
      <c r="A11984" s="541">
        <v>17146</v>
      </c>
      <c r="B11984" s="482" t="s">
        <v>9528</v>
      </c>
      <c r="C11984" s="542" t="s">
        <v>9091</v>
      </c>
    </row>
    <row r="11985" spans="1:3" x14ac:dyDescent="0.25">
      <c r="A11985" s="541">
        <v>17147</v>
      </c>
      <c r="B11985" s="482" t="s">
        <v>11874</v>
      </c>
      <c r="C11985" s="542" t="s">
        <v>9920</v>
      </c>
    </row>
    <row r="11986" spans="1:3" x14ac:dyDescent="0.25">
      <c r="A11986" s="541">
        <v>17148</v>
      </c>
      <c r="B11986" s="482" t="s">
        <v>9529</v>
      </c>
      <c r="C11986" s="542" t="s">
        <v>9091</v>
      </c>
    </row>
    <row r="11987" spans="1:3" x14ac:dyDescent="0.25">
      <c r="A11987" s="541">
        <v>17149</v>
      </c>
      <c r="B11987" s="482" t="s">
        <v>9530</v>
      </c>
      <c r="C11987" s="542" t="s">
        <v>9092</v>
      </c>
    </row>
    <row r="11988" spans="1:3" x14ac:dyDescent="0.25">
      <c r="A11988" s="541">
        <v>17150</v>
      </c>
      <c r="B11988" s="482" t="s">
        <v>7543</v>
      </c>
      <c r="C11988" s="542" t="s">
        <v>9920</v>
      </c>
    </row>
    <row r="11989" spans="1:3" x14ac:dyDescent="0.25">
      <c r="A11989" s="541">
        <v>17151</v>
      </c>
      <c r="B11989" s="482" t="s">
        <v>7412</v>
      </c>
      <c r="C11989" s="542" t="s">
        <v>9092</v>
      </c>
    </row>
    <row r="11990" spans="1:3" x14ac:dyDescent="0.25">
      <c r="A11990" s="541">
        <v>17152</v>
      </c>
      <c r="B11990" s="482" t="s">
        <v>9286</v>
      </c>
      <c r="C11990" s="542" t="s">
        <v>9091</v>
      </c>
    </row>
    <row r="11991" spans="1:3" x14ac:dyDescent="0.25">
      <c r="A11991" s="541">
        <v>17153</v>
      </c>
      <c r="B11991" s="482" t="s">
        <v>9619</v>
      </c>
      <c r="C11991" s="542" t="s">
        <v>9092</v>
      </c>
    </row>
    <row r="11992" spans="1:3" x14ac:dyDescent="0.25">
      <c r="A11992" s="541">
        <v>17154</v>
      </c>
      <c r="B11992" s="482" t="s">
        <v>9620</v>
      </c>
      <c r="C11992" s="542" t="s">
        <v>9090</v>
      </c>
    </row>
    <row r="11993" spans="1:3" x14ac:dyDescent="0.25">
      <c r="A11993" s="541">
        <v>17155</v>
      </c>
      <c r="B11993" s="482" t="s">
        <v>11875</v>
      </c>
      <c r="C11993" s="542" t="s">
        <v>9920</v>
      </c>
    </row>
    <row r="11994" spans="1:3" x14ac:dyDescent="0.25">
      <c r="A11994" s="541">
        <v>17156</v>
      </c>
      <c r="B11994" s="482" t="s">
        <v>8810</v>
      </c>
      <c r="C11994" s="542" t="s">
        <v>9090</v>
      </c>
    </row>
    <row r="11995" spans="1:3" x14ac:dyDescent="0.25">
      <c r="A11995" s="541">
        <v>17157</v>
      </c>
      <c r="B11995" s="482" t="s">
        <v>9621</v>
      </c>
      <c r="C11995" s="542" t="s">
        <v>9920</v>
      </c>
    </row>
    <row r="11996" spans="1:3" x14ac:dyDescent="0.25">
      <c r="A11996" s="541">
        <v>17158</v>
      </c>
      <c r="B11996" s="482" t="s">
        <v>9621</v>
      </c>
      <c r="C11996" s="542" t="s">
        <v>9091</v>
      </c>
    </row>
    <row r="11997" spans="1:3" x14ac:dyDescent="0.25">
      <c r="A11997" s="541">
        <v>17159</v>
      </c>
      <c r="B11997" s="482" t="s">
        <v>9620</v>
      </c>
      <c r="C11997" s="542" t="s">
        <v>9090</v>
      </c>
    </row>
    <row r="11998" spans="1:3" x14ac:dyDescent="0.25">
      <c r="A11998" s="541">
        <v>17160</v>
      </c>
      <c r="B11998" s="482" t="s">
        <v>9507</v>
      </c>
      <c r="C11998" s="542" t="s">
        <v>9091</v>
      </c>
    </row>
    <row r="11999" spans="1:3" x14ac:dyDescent="0.25">
      <c r="A11999" s="541">
        <v>17161</v>
      </c>
      <c r="B11999" s="482" t="s">
        <v>9622</v>
      </c>
      <c r="C11999" s="542" t="s">
        <v>9092</v>
      </c>
    </row>
    <row r="12000" spans="1:3" x14ac:dyDescent="0.25">
      <c r="A12000" s="541">
        <v>17162</v>
      </c>
      <c r="B12000" s="482" t="s">
        <v>9623</v>
      </c>
      <c r="C12000" s="542" t="s">
        <v>9084</v>
      </c>
    </row>
    <row r="12001" spans="1:3" x14ac:dyDescent="0.25">
      <c r="A12001" s="541">
        <v>17163</v>
      </c>
      <c r="B12001" s="482" t="s">
        <v>11876</v>
      </c>
      <c r="C12001" s="542" t="s">
        <v>9920</v>
      </c>
    </row>
    <row r="12002" spans="1:3" x14ac:dyDescent="0.25">
      <c r="A12002" s="541">
        <v>17164</v>
      </c>
      <c r="B12002" s="482" t="s">
        <v>9526</v>
      </c>
      <c r="C12002" s="542" t="s">
        <v>9090</v>
      </c>
    </row>
    <row r="12003" spans="1:3" x14ac:dyDescent="0.25">
      <c r="A12003" s="541">
        <v>17165</v>
      </c>
      <c r="B12003" s="482" t="s">
        <v>9044</v>
      </c>
      <c r="C12003" s="542" t="s">
        <v>9920</v>
      </c>
    </row>
    <row r="12004" spans="1:3" x14ac:dyDescent="0.25">
      <c r="A12004" s="541">
        <v>17166</v>
      </c>
      <c r="B12004" s="482" t="s">
        <v>9624</v>
      </c>
      <c r="C12004" s="542" t="s">
        <v>9081</v>
      </c>
    </row>
    <row r="12005" spans="1:3" x14ac:dyDescent="0.25">
      <c r="A12005" s="541">
        <v>17167</v>
      </c>
      <c r="B12005" s="482" t="s">
        <v>3726</v>
      </c>
      <c r="C12005" s="542" t="s">
        <v>9920</v>
      </c>
    </row>
    <row r="12006" spans="1:3" x14ac:dyDescent="0.25">
      <c r="A12006" s="541">
        <v>17168</v>
      </c>
      <c r="B12006" s="482" t="s">
        <v>9625</v>
      </c>
      <c r="C12006" s="542" t="s">
        <v>9092</v>
      </c>
    </row>
    <row r="12007" spans="1:3" x14ac:dyDescent="0.25">
      <c r="A12007" s="541">
        <v>17169</v>
      </c>
      <c r="B12007" s="482" t="s">
        <v>8803</v>
      </c>
      <c r="C12007" s="542" t="s">
        <v>9090</v>
      </c>
    </row>
    <row r="12008" spans="1:3" x14ac:dyDescent="0.25">
      <c r="A12008" s="541">
        <v>17170</v>
      </c>
      <c r="B12008" s="482" t="s">
        <v>11877</v>
      </c>
      <c r="C12008" s="542" t="s">
        <v>9920</v>
      </c>
    </row>
    <row r="12009" spans="1:3" x14ac:dyDescent="0.25">
      <c r="A12009" s="541">
        <v>17171</v>
      </c>
      <c r="B12009" s="482" t="s">
        <v>11878</v>
      </c>
      <c r="C12009" s="542" t="s">
        <v>9920</v>
      </c>
    </row>
    <row r="12010" spans="1:3" x14ac:dyDescent="0.25">
      <c r="A12010" s="541">
        <v>17172</v>
      </c>
      <c r="B12010" s="482" t="s">
        <v>9626</v>
      </c>
      <c r="C12010" s="542" t="s">
        <v>9091</v>
      </c>
    </row>
    <row r="12011" spans="1:3" x14ac:dyDescent="0.25">
      <c r="A12011" s="541">
        <v>17173</v>
      </c>
      <c r="B12011" s="482" t="s">
        <v>9627</v>
      </c>
      <c r="C12011" s="542" t="s">
        <v>9090</v>
      </c>
    </row>
    <row r="12012" spans="1:3" x14ac:dyDescent="0.25">
      <c r="A12012" s="541">
        <v>17174</v>
      </c>
      <c r="B12012" s="482" t="s">
        <v>9628</v>
      </c>
      <c r="C12012" s="542" t="s">
        <v>9092</v>
      </c>
    </row>
    <row r="12013" spans="1:3" x14ac:dyDescent="0.25">
      <c r="A12013" s="541">
        <v>17175</v>
      </c>
      <c r="B12013" s="482" t="s">
        <v>3932</v>
      </c>
      <c r="C12013" s="542" t="s">
        <v>9084</v>
      </c>
    </row>
    <row r="12014" spans="1:3" x14ac:dyDescent="0.25">
      <c r="A12014" s="541">
        <v>17176</v>
      </c>
      <c r="B12014" s="482" t="s">
        <v>9629</v>
      </c>
      <c r="C12014" s="542" t="s">
        <v>9091</v>
      </c>
    </row>
    <row r="12015" spans="1:3" x14ac:dyDescent="0.25">
      <c r="A12015" s="541">
        <v>17177</v>
      </c>
      <c r="B12015" s="482" t="s">
        <v>3932</v>
      </c>
      <c r="C12015" s="542" t="s">
        <v>9084</v>
      </c>
    </row>
    <row r="12016" spans="1:3" x14ac:dyDescent="0.25">
      <c r="A12016" s="541">
        <v>17178</v>
      </c>
      <c r="B12016" s="482" t="s">
        <v>11879</v>
      </c>
      <c r="C12016" s="542" t="s">
        <v>9920</v>
      </c>
    </row>
    <row r="12017" spans="1:3" x14ac:dyDescent="0.25">
      <c r="A12017" s="541">
        <v>17179</v>
      </c>
      <c r="B12017" s="482" t="s">
        <v>11880</v>
      </c>
      <c r="C12017" s="542" t="s">
        <v>9920</v>
      </c>
    </row>
    <row r="12018" spans="1:3" x14ac:dyDescent="0.25">
      <c r="A12018" s="541">
        <v>17180</v>
      </c>
      <c r="B12018" s="482" t="s">
        <v>9630</v>
      </c>
      <c r="C12018" s="542" t="s">
        <v>9092</v>
      </c>
    </row>
    <row r="12019" spans="1:3" x14ac:dyDescent="0.25">
      <c r="A12019" s="541">
        <v>17181</v>
      </c>
      <c r="B12019" s="482" t="s">
        <v>11881</v>
      </c>
      <c r="C12019" s="542" t="s">
        <v>9920</v>
      </c>
    </row>
    <row r="12020" spans="1:3" x14ac:dyDescent="0.25">
      <c r="A12020" s="541">
        <v>17182</v>
      </c>
      <c r="B12020" s="482" t="s">
        <v>3348</v>
      </c>
      <c r="C12020" s="542" t="s">
        <v>9090</v>
      </c>
    </row>
    <row r="12021" spans="1:3" x14ac:dyDescent="0.25">
      <c r="A12021" s="541">
        <v>17183</v>
      </c>
      <c r="B12021" s="482" t="s">
        <v>9631</v>
      </c>
      <c r="C12021" s="542" t="s">
        <v>9081</v>
      </c>
    </row>
    <row r="12022" spans="1:3" x14ac:dyDescent="0.25">
      <c r="A12022" s="541">
        <v>17184</v>
      </c>
      <c r="B12022" s="482" t="s">
        <v>7374</v>
      </c>
      <c r="C12022" s="542" t="s">
        <v>9081</v>
      </c>
    </row>
    <row r="12023" spans="1:3" x14ac:dyDescent="0.25">
      <c r="A12023" s="541">
        <v>17185</v>
      </c>
      <c r="B12023" s="482" t="s">
        <v>11882</v>
      </c>
      <c r="C12023" s="542" t="s">
        <v>9920</v>
      </c>
    </row>
    <row r="12024" spans="1:3" x14ac:dyDescent="0.25">
      <c r="A12024" s="541">
        <v>17186</v>
      </c>
      <c r="B12024" s="482" t="s">
        <v>11883</v>
      </c>
      <c r="C12024" s="542" t="s">
        <v>9920</v>
      </c>
    </row>
    <row r="12025" spans="1:3" x14ac:dyDescent="0.25">
      <c r="A12025" s="541">
        <v>17187</v>
      </c>
      <c r="B12025" s="482" t="s">
        <v>9632</v>
      </c>
      <c r="C12025" s="542" t="s">
        <v>9087</v>
      </c>
    </row>
    <row r="12026" spans="1:3" x14ac:dyDescent="0.25">
      <c r="A12026" s="541">
        <v>17188</v>
      </c>
      <c r="B12026" s="482" t="s">
        <v>8725</v>
      </c>
      <c r="C12026" s="542" t="s">
        <v>9920</v>
      </c>
    </row>
    <row r="12027" spans="1:3" x14ac:dyDescent="0.25">
      <c r="A12027" s="541">
        <v>17189</v>
      </c>
      <c r="B12027" s="482" t="s">
        <v>8898</v>
      </c>
      <c r="C12027" s="542" t="s">
        <v>9920</v>
      </c>
    </row>
    <row r="12028" spans="1:3" x14ac:dyDescent="0.25">
      <c r="A12028" s="541">
        <v>17190</v>
      </c>
      <c r="B12028" s="482" t="s">
        <v>9633</v>
      </c>
      <c r="C12028" s="542" t="s">
        <v>9092</v>
      </c>
    </row>
    <row r="12029" spans="1:3" x14ac:dyDescent="0.25">
      <c r="A12029" s="541">
        <v>17191</v>
      </c>
      <c r="B12029" s="482" t="s">
        <v>9507</v>
      </c>
      <c r="C12029" s="542" t="s">
        <v>9091</v>
      </c>
    </row>
    <row r="12030" spans="1:3" x14ac:dyDescent="0.25">
      <c r="A12030" s="541">
        <v>17192</v>
      </c>
      <c r="B12030" s="482" t="s">
        <v>9507</v>
      </c>
      <c r="C12030" s="542" t="s">
        <v>9091</v>
      </c>
    </row>
    <row r="12031" spans="1:3" x14ac:dyDescent="0.25">
      <c r="A12031" s="541">
        <v>17193</v>
      </c>
      <c r="B12031" s="482" t="s">
        <v>9634</v>
      </c>
      <c r="C12031" s="542" t="s">
        <v>9092</v>
      </c>
    </row>
    <row r="12032" spans="1:3" x14ac:dyDescent="0.25">
      <c r="A12032" s="541">
        <v>17194</v>
      </c>
      <c r="B12032" s="482" t="s">
        <v>11884</v>
      </c>
      <c r="C12032" s="542" t="s">
        <v>9920</v>
      </c>
    </row>
    <row r="12033" spans="1:3" x14ac:dyDescent="0.25">
      <c r="A12033" s="541">
        <v>17195</v>
      </c>
      <c r="B12033" s="482" t="s">
        <v>11885</v>
      </c>
      <c r="C12033" s="542" t="s">
        <v>9920</v>
      </c>
    </row>
    <row r="12034" spans="1:3" x14ac:dyDescent="0.25">
      <c r="A12034" s="541">
        <v>17196</v>
      </c>
      <c r="B12034" s="482" t="s">
        <v>11886</v>
      </c>
      <c r="C12034" s="542" t="s">
        <v>9920</v>
      </c>
    </row>
    <row r="12035" spans="1:3" x14ac:dyDescent="0.25">
      <c r="A12035" s="541">
        <v>17197</v>
      </c>
      <c r="B12035" s="482" t="s">
        <v>9487</v>
      </c>
      <c r="C12035" s="542" t="s">
        <v>9920</v>
      </c>
    </row>
    <row r="12036" spans="1:3" x14ac:dyDescent="0.25">
      <c r="A12036" s="541">
        <v>17198</v>
      </c>
      <c r="B12036" s="482" t="s">
        <v>9635</v>
      </c>
      <c r="C12036" s="542" t="s">
        <v>9092</v>
      </c>
    </row>
    <row r="12037" spans="1:3" x14ac:dyDescent="0.25">
      <c r="A12037" s="541">
        <v>17199</v>
      </c>
      <c r="B12037" s="482" t="s">
        <v>9636</v>
      </c>
      <c r="C12037" s="542" t="s">
        <v>9081</v>
      </c>
    </row>
    <row r="12038" spans="1:3" x14ac:dyDescent="0.25">
      <c r="A12038" s="541">
        <v>17200</v>
      </c>
      <c r="B12038" s="482" t="s">
        <v>9637</v>
      </c>
      <c r="C12038" s="542" t="s">
        <v>9091</v>
      </c>
    </row>
    <row r="12039" spans="1:3" x14ac:dyDescent="0.25">
      <c r="A12039" s="541">
        <v>17201</v>
      </c>
      <c r="B12039" s="482" t="s">
        <v>11887</v>
      </c>
      <c r="C12039" s="542" t="s">
        <v>9920</v>
      </c>
    </row>
    <row r="12040" spans="1:3" x14ac:dyDescent="0.25">
      <c r="A12040" s="541">
        <v>17202</v>
      </c>
      <c r="B12040" s="482" t="s">
        <v>3650</v>
      </c>
      <c r="C12040" s="542" t="s">
        <v>9090</v>
      </c>
    </row>
    <row r="12041" spans="1:3" x14ac:dyDescent="0.25">
      <c r="A12041" s="541">
        <v>17203</v>
      </c>
      <c r="B12041" s="482" t="s">
        <v>9638</v>
      </c>
      <c r="C12041" s="542" t="s">
        <v>9092</v>
      </c>
    </row>
    <row r="12042" spans="1:3" x14ac:dyDescent="0.25">
      <c r="A12042" s="541">
        <v>17204</v>
      </c>
      <c r="B12042" s="482" t="s">
        <v>11888</v>
      </c>
      <c r="C12042" s="542" t="s">
        <v>9920</v>
      </c>
    </row>
    <row r="12043" spans="1:3" x14ac:dyDescent="0.25">
      <c r="A12043" s="541">
        <v>17205</v>
      </c>
      <c r="B12043" s="482" t="s">
        <v>11889</v>
      </c>
      <c r="C12043" s="542" t="s">
        <v>9920</v>
      </c>
    </row>
    <row r="12044" spans="1:3" x14ac:dyDescent="0.25">
      <c r="A12044" s="541">
        <v>17206</v>
      </c>
      <c r="B12044" s="482" t="s">
        <v>9639</v>
      </c>
      <c r="C12044" s="542" t="s">
        <v>9090</v>
      </c>
    </row>
    <row r="12045" spans="1:3" x14ac:dyDescent="0.25">
      <c r="A12045" s="541">
        <v>17207</v>
      </c>
      <c r="B12045" s="482" t="s">
        <v>9770</v>
      </c>
      <c r="C12045" s="542" t="s">
        <v>9920</v>
      </c>
    </row>
    <row r="12046" spans="1:3" x14ac:dyDescent="0.25">
      <c r="A12046" s="541">
        <v>17208</v>
      </c>
      <c r="B12046" s="482" t="s">
        <v>9640</v>
      </c>
      <c r="C12046" s="542" t="s">
        <v>9092</v>
      </c>
    </row>
    <row r="12047" spans="1:3" x14ac:dyDescent="0.25">
      <c r="A12047" s="541">
        <v>17209</v>
      </c>
      <c r="B12047" s="482" t="s">
        <v>9641</v>
      </c>
      <c r="C12047" s="542" t="s">
        <v>9090</v>
      </c>
    </row>
    <row r="12048" spans="1:3" x14ac:dyDescent="0.25">
      <c r="A12048" s="541">
        <v>17210</v>
      </c>
      <c r="B12048" s="482" t="s">
        <v>9620</v>
      </c>
      <c r="C12048" s="542" t="s">
        <v>9090</v>
      </c>
    </row>
    <row r="12049" spans="1:3" x14ac:dyDescent="0.25">
      <c r="A12049" s="541">
        <v>17211</v>
      </c>
      <c r="B12049" s="482" t="s">
        <v>11890</v>
      </c>
      <c r="C12049" s="542" t="s">
        <v>9920</v>
      </c>
    </row>
    <row r="12050" spans="1:3" x14ac:dyDescent="0.25">
      <c r="A12050" s="541">
        <v>17212</v>
      </c>
      <c r="B12050" s="482" t="s">
        <v>11891</v>
      </c>
      <c r="C12050" s="542" t="s">
        <v>9920</v>
      </c>
    </row>
    <row r="12051" spans="1:3" x14ac:dyDescent="0.25">
      <c r="A12051" s="541">
        <v>17213</v>
      </c>
      <c r="B12051" s="482" t="s">
        <v>9642</v>
      </c>
      <c r="C12051" s="542" t="s">
        <v>9092</v>
      </c>
    </row>
    <row r="12052" spans="1:3" x14ac:dyDescent="0.25">
      <c r="A12052" s="541">
        <v>17214</v>
      </c>
      <c r="B12052" s="482" t="s">
        <v>9643</v>
      </c>
      <c r="C12052" s="542" t="s">
        <v>9092</v>
      </c>
    </row>
    <row r="12053" spans="1:3" x14ac:dyDescent="0.25">
      <c r="A12053" s="541">
        <v>17215</v>
      </c>
      <c r="B12053" s="482" t="s">
        <v>11892</v>
      </c>
      <c r="C12053" s="542" t="s">
        <v>9920</v>
      </c>
    </row>
    <row r="12054" spans="1:3" x14ac:dyDescent="0.25">
      <c r="A12054" s="541">
        <v>17216</v>
      </c>
      <c r="B12054" s="482" t="s">
        <v>11893</v>
      </c>
      <c r="C12054" s="542" t="s">
        <v>9920</v>
      </c>
    </row>
    <row r="12055" spans="1:3" x14ac:dyDescent="0.25">
      <c r="A12055" s="541">
        <v>17217</v>
      </c>
      <c r="B12055" s="482" t="s">
        <v>9644</v>
      </c>
      <c r="C12055" s="542" t="s">
        <v>9090</v>
      </c>
    </row>
    <row r="12056" spans="1:3" x14ac:dyDescent="0.25">
      <c r="A12056" s="541">
        <v>17218</v>
      </c>
      <c r="B12056" s="482" t="s">
        <v>9645</v>
      </c>
      <c r="C12056" s="542" t="s">
        <v>9090</v>
      </c>
    </row>
    <row r="12057" spans="1:3" x14ac:dyDescent="0.25">
      <c r="A12057" s="541">
        <v>17219</v>
      </c>
      <c r="B12057" s="482" t="s">
        <v>9646</v>
      </c>
      <c r="C12057" s="542" t="s">
        <v>9091</v>
      </c>
    </row>
    <row r="12058" spans="1:3" x14ac:dyDescent="0.25">
      <c r="A12058" s="541">
        <v>17220</v>
      </c>
      <c r="B12058" s="482" t="s">
        <v>2494</v>
      </c>
      <c r="C12058" s="542" t="s">
        <v>9090</v>
      </c>
    </row>
    <row r="12059" spans="1:3" x14ac:dyDescent="0.25">
      <c r="A12059" s="541">
        <v>17221</v>
      </c>
      <c r="B12059" s="482" t="s">
        <v>9647</v>
      </c>
      <c r="C12059" s="542" t="s">
        <v>9092</v>
      </c>
    </row>
    <row r="12060" spans="1:3" x14ac:dyDescent="0.25">
      <c r="A12060" s="541">
        <v>17222</v>
      </c>
      <c r="B12060" s="482" t="s">
        <v>11894</v>
      </c>
      <c r="C12060" s="542" t="s">
        <v>9920</v>
      </c>
    </row>
    <row r="12061" spans="1:3" x14ac:dyDescent="0.25">
      <c r="A12061" s="541">
        <v>17223</v>
      </c>
      <c r="B12061" s="482" t="s">
        <v>9648</v>
      </c>
      <c r="C12061" s="542" t="s">
        <v>9091</v>
      </c>
    </row>
    <row r="12062" spans="1:3" x14ac:dyDescent="0.25">
      <c r="A12062" s="541">
        <v>17224</v>
      </c>
      <c r="B12062" s="482" t="s">
        <v>9649</v>
      </c>
      <c r="C12062" s="542" t="s">
        <v>9090</v>
      </c>
    </row>
    <row r="12063" spans="1:3" x14ac:dyDescent="0.25">
      <c r="A12063" s="541">
        <v>17225</v>
      </c>
      <c r="B12063" s="482" t="s">
        <v>11895</v>
      </c>
      <c r="C12063" s="542" t="s">
        <v>9920</v>
      </c>
    </row>
    <row r="12064" spans="1:3" x14ac:dyDescent="0.25">
      <c r="A12064" s="541">
        <v>17226</v>
      </c>
      <c r="B12064" s="482" t="s">
        <v>5978</v>
      </c>
      <c r="C12064" s="542" t="s">
        <v>9081</v>
      </c>
    </row>
    <row r="12065" spans="1:3" x14ac:dyDescent="0.25">
      <c r="A12065" s="541">
        <v>17227</v>
      </c>
      <c r="B12065" s="482" t="s">
        <v>5812</v>
      </c>
      <c r="C12065" s="542" t="s">
        <v>9081</v>
      </c>
    </row>
    <row r="12066" spans="1:3" x14ac:dyDescent="0.25">
      <c r="A12066" s="541">
        <v>17228</v>
      </c>
      <c r="B12066" s="482" t="s">
        <v>8878</v>
      </c>
      <c r="C12066" s="542" t="s">
        <v>9081</v>
      </c>
    </row>
    <row r="12067" spans="1:3" x14ac:dyDescent="0.25">
      <c r="A12067" s="541">
        <v>17229</v>
      </c>
      <c r="B12067" s="482" t="s">
        <v>8647</v>
      </c>
      <c r="C12067" s="542" t="s">
        <v>9081</v>
      </c>
    </row>
    <row r="12068" spans="1:3" x14ac:dyDescent="0.25">
      <c r="A12068" s="541">
        <v>17230</v>
      </c>
      <c r="B12068" s="482" t="s">
        <v>8954</v>
      </c>
      <c r="C12068" s="542" t="s">
        <v>9920</v>
      </c>
    </row>
    <row r="12069" spans="1:3" x14ac:dyDescent="0.25">
      <c r="A12069" s="541">
        <v>17231</v>
      </c>
      <c r="B12069" s="482" t="s">
        <v>9650</v>
      </c>
      <c r="C12069" s="542" t="s">
        <v>9092</v>
      </c>
    </row>
    <row r="12070" spans="1:3" x14ac:dyDescent="0.25">
      <c r="A12070" s="541">
        <v>17232</v>
      </c>
      <c r="B12070" s="482" t="s">
        <v>9651</v>
      </c>
      <c r="C12070" s="542" t="s">
        <v>9107</v>
      </c>
    </row>
    <row r="12071" spans="1:3" x14ac:dyDescent="0.25">
      <c r="A12071" s="541">
        <v>17233</v>
      </c>
      <c r="B12071" s="482" t="s">
        <v>8610</v>
      </c>
      <c r="C12071" s="542" t="s">
        <v>9920</v>
      </c>
    </row>
    <row r="12072" spans="1:3" x14ac:dyDescent="0.25">
      <c r="A12072" s="541">
        <v>17234</v>
      </c>
      <c r="B12072" s="482" t="s">
        <v>11896</v>
      </c>
      <c r="C12072" s="542" t="s">
        <v>9920</v>
      </c>
    </row>
    <row r="12073" spans="1:3" x14ac:dyDescent="0.25">
      <c r="A12073" s="541">
        <v>17235</v>
      </c>
      <c r="B12073" s="482" t="s">
        <v>9043</v>
      </c>
      <c r="C12073" s="542" t="s">
        <v>9090</v>
      </c>
    </row>
    <row r="12074" spans="1:3" x14ac:dyDescent="0.25">
      <c r="A12074" s="541">
        <v>17236</v>
      </c>
      <c r="B12074" s="482" t="s">
        <v>11897</v>
      </c>
      <c r="C12074" s="542" t="s">
        <v>9920</v>
      </c>
    </row>
    <row r="12075" spans="1:3" x14ac:dyDescent="0.25">
      <c r="A12075" s="541">
        <v>17237</v>
      </c>
      <c r="B12075" s="482" t="s">
        <v>11898</v>
      </c>
      <c r="C12075" s="542" t="s">
        <v>9920</v>
      </c>
    </row>
    <row r="12076" spans="1:3" x14ac:dyDescent="0.25">
      <c r="A12076" s="541">
        <v>17238</v>
      </c>
      <c r="B12076" s="482" t="s">
        <v>9453</v>
      </c>
      <c r="C12076" s="542" t="s">
        <v>9920</v>
      </c>
    </row>
    <row r="12077" spans="1:3" x14ac:dyDescent="0.25">
      <c r="A12077" s="541">
        <v>17239</v>
      </c>
      <c r="B12077" s="482" t="s">
        <v>9652</v>
      </c>
      <c r="C12077" s="542" t="s">
        <v>9091</v>
      </c>
    </row>
    <row r="12078" spans="1:3" x14ac:dyDescent="0.25">
      <c r="A12078" s="541">
        <v>17240</v>
      </c>
      <c r="B12078" s="482" t="s">
        <v>60</v>
      </c>
      <c r="C12078" s="542" t="s">
        <v>9920</v>
      </c>
    </row>
    <row r="12079" spans="1:3" x14ac:dyDescent="0.25">
      <c r="A12079" s="541">
        <v>17241</v>
      </c>
      <c r="B12079" s="482" t="s">
        <v>9653</v>
      </c>
      <c r="C12079" s="542" t="s">
        <v>9091</v>
      </c>
    </row>
    <row r="12080" spans="1:3" x14ac:dyDescent="0.25">
      <c r="A12080" s="541">
        <v>17242</v>
      </c>
      <c r="B12080" s="482" t="s">
        <v>11705</v>
      </c>
      <c r="C12080" s="542" t="s">
        <v>9920</v>
      </c>
    </row>
    <row r="12081" spans="1:3" x14ac:dyDescent="0.25">
      <c r="A12081" s="541">
        <v>17243</v>
      </c>
      <c r="B12081" s="482" t="s">
        <v>9294</v>
      </c>
      <c r="C12081" s="542" t="s">
        <v>9091</v>
      </c>
    </row>
    <row r="12082" spans="1:3" x14ac:dyDescent="0.25">
      <c r="A12082" s="541">
        <v>17244</v>
      </c>
      <c r="B12082" s="482" t="s">
        <v>9654</v>
      </c>
      <c r="C12082" s="542" t="s">
        <v>9092</v>
      </c>
    </row>
    <row r="12083" spans="1:3" x14ac:dyDescent="0.25">
      <c r="A12083" s="541">
        <v>17245</v>
      </c>
      <c r="B12083" s="482" t="s">
        <v>9655</v>
      </c>
      <c r="C12083" s="542" t="s">
        <v>9092</v>
      </c>
    </row>
    <row r="12084" spans="1:3" x14ac:dyDescent="0.25">
      <c r="A12084" s="541">
        <v>17246</v>
      </c>
      <c r="B12084" s="482" t="s">
        <v>9656</v>
      </c>
      <c r="C12084" s="542" t="s">
        <v>9091</v>
      </c>
    </row>
    <row r="12085" spans="1:3" x14ac:dyDescent="0.25">
      <c r="A12085" s="541">
        <v>17247</v>
      </c>
      <c r="B12085" s="482" t="s">
        <v>9657</v>
      </c>
      <c r="C12085" s="542" t="s">
        <v>9920</v>
      </c>
    </row>
    <row r="12086" spans="1:3" x14ac:dyDescent="0.25">
      <c r="A12086" s="541">
        <v>17248</v>
      </c>
      <c r="B12086" s="482" t="s">
        <v>9422</v>
      </c>
      <c r="C12086" s="542" t="s">
        <v>9103</v>
      </c>
    </row>
    <row r="12087" spans="1:3" x14ac:dyDescent="0.25">
      <c r="A12087" s="541">
        <v>17249</v>
      </c>
      <c r="B12087" s="482" t="s">
        <v>9657</v>
      </c>
      <c r="C12087" s="542" t="s">
        <v>9092</v>
      </c>
    </row>
    <row r="12088" spans="1:3" x14ac:dyDescent="0.25">
      <c r="A12088" s="541">
        <v>17250</v>
      </c>
      <c r="B12088" s="482" t="s">
        <v>5557</v>
      </c>
      <c r="C12088" s="542" t="s">
        <v>9092</v>
      </c>
    </row>
    <row r="12089" spans="1:3" x14ac:dyDescent="0.25">
      <c r="A12089" s="541">
        <v>17251</v>
      </c>
      <c r="B12089" s="482" t="s">
        <v>9658</v>
      </c>
      <c r="C12089" s="542" t="s">
        <v>9091</v>
      </c>
    </row>
    <row r="12090" spans="1:3" x14ac:dyDescent="0.25">
      <c r="A12090" s="541">
        <v>17252</v>
      </c>
      <c r="B12090" s="482" t="s">
        <v>8947</v>
      </c>
      <c r="C12090" s="542" t="s">
        <v>9920</v>
      </c>
    </row>
    <row r="12091" spans="1:3" x14ac:dyDescent="0.25">
      <c r="A12091" s="541">
        <v>17253</v>
      </c>
      <c r="B12091" s="482" t="s">
        <v>11899</v>
      </c>
      <c r="C12091" s="542" t="s">
        <v>9920</v>
      </c>
    </row>
    <row r="12092" spans="1:3" x14ac:dyDescent="0.25">
      <c r="A12092" s="541">
        <v>17254</v>
      </c>
      <c r="B12092" s="482" t="s">
        <v>8988</v>
      </c>
      <c r="C12092" s="542" t="s">
        <v>9920</v>
      </c>
    </row>
    <row r="12093" spans="1:3" x14ac:dyDescent="0.25">
      <c r="A12093" s="541">
        <v>17255</v>
      </c>
      <c r="B12093" s="482" t="s">
        <v>11900</v>
      </c>
      <c r="C12093" s="542" t="s">
        <v>9920</v>
      </c>
    </row>
    <row r="12094" spans="1:3" x14ac:dyDescent="0.25">
      <c r="A12094" s="541">
        <v>17256</v>
      </c>
      <c r="B12094" s="482" t="s">
        <v>8709</v>
      </c>
      <c r="C12094" s="542" t="s">
        <v>9920</v>
      </c>
    </row>
    <row r="12095" spans="1:3" x14ac:dyDescent="0.25">
      <c r="A12095" s="541">
        <v>17257</v>
      </c>
      <c r="B12095" s="482" t="s">
        <v>4032</v>
      </c>
      <c r="C12095" s="542" t="s">
        <v>9092</v>
      </c>
    </row>
    <row r="12096" spans="1:3" x14ac:dyDescent="0.25">
      <c r="A12096" s="541">
        <v>17258</v>
      </c>
      <c r="B12096" s="482" t="s">
        <v>890</v>
      </c>
      <c r="C12096" s="542" t="s">
        <v>9092</v>
      </c>
    </row>
    <row r="12097" spans="1:3" x14ac:dyDescent="0.25">
      <c r="A12097" s="541">
        <v>17259</v>
      </c>
      <c r="B12097" s="482" t="s">
        <v>9659</v>
      </c>
      <c r="C12097" s="542" t="s">
        <v>9084</v>
      </c>
    </row>
    <row r="12098" spans="1:3" x14ac:dyDescent="0.25">
      <c r="A12098" s="541">
        <v>17260</v>
      </c>
      <c r="B12098" s="482" t="s">
        <v>9660</v>
      </c>
      <c r="C12098" s="542" t="s">
        <v>9090</v>
      </c>
    </row>
    <row r="12099" spans="1:3" x14ac:dyDescent="0.25">
      <c r="A12099" s="541">
        <v>17261</v>
      </c>
      <c r="B12099" s="482" t="s">
        <v>11901</v>
      </c>
      <c r="C12099" s="542" t="s">
        <v>9920</v>
      </c>
    </row>
    <row r="12100" spans="1:3" x14ac:dyDescent="0.25">
      <c r="A12100" s="541">
        <v>17262</v>
      </c>
      <c r="B12100" s="482" t="s">
        <v>11902</v>
      </c>
      <c r="C12100" s="542" t="s">
        <v>9920</v>
      </c>
    </row>
    <row r="12101" spans="1:3" x14ac:dyDescent="0.25">
      <c r="A12101" s="541">
        <v>17263</v>
      </c>
      <c r="B12101" s="482" t="s">
        <v>9661</v>
      </c>
      <c r="C12101" s="542" t="s">
        <v>9090</v>
      </c>
    </row>
    <row r="12102" spans="1:3" x14ac:dyDescent="0.25">
      <c r="A12102" s="541">
        <v>17264</v>
      </c>
      <c r="B12102" s="482" t="s">
        <v>11903</v>
      </c>
      <c r="C12102" s="542" t="s">
        <v>9920</v>
      </c>
    </row>
    <row r="12103" spans="1:3" x14ac:dyDescent="0.25">
      <c r="A12103" s="541">
        <v>17265</v>
      </c>
      <c r="B12103" s="482" t="s">
        <v>9662</v>
      </c>
      <c r="C12103" s="542" t="s">
        <v>9087</v>
      </c>
    </row>
    <row r="12104" spans="1:3" x14ac:dyDescent="0.25">
      <c r="A12104" s="541">
        <v>17266</v>
      </c>
      <c r="B12104" s="482" t="s">
        <v>11904</v>
      </c>
      <c r="C12104" s="542" t="s">
        <v>9920</v>
      </c>
    </row>
    <row r="12105" spans="1:3" x14ac:dyDescent="0.25">
      <c r="A12105" s="541">
        <v>17267</v>
      </c>
      <c r="B12105" s="482" t="s">
        <v>9663</v>
      </c>
      <c r="C12105" s="542" t="s">
        <v>9091</v>
      </c>
    </row>
    <row r="12106" spans="1:3" x14ac:dyDescent="0.25">
      <c r="A12106" s="541">
        <v>17268</v>
      </c>
      <c r="B12106" s="482" t="s">
        <v>11905</v>
      </c>
      <c r="C12106" s="542" t="s">
        <v>9920</v>
      </c>
    </row>
    <row r="12107" spans="1:3" x14ac:dyDescent="0.25">
      <c r="A12107" s="541">
        <v>17269</v>
      </c>
      <c r="B12107" s="482" t="s">
        <v>9664</v>
      </c>
      <c r="C12107" s="542" t="s">
        <v>9090</v>
      </c>
    </row>
    <row r="12108" spans="1:3" x14ac:dyDescent="0.25">
      <c r="A12108" s="541">
        <v>17270</v>
      </c>
      <c r="B12108" s="482" t="s">
        <v>11906</v>
      </c>
      <c r="C12108" s="542" t="s">
        <v>9920</v>
      </c>
    </row>
    <row r="12109" spans="1:3" x14ac:dyDescent="0.25">
      <c r="A12109" s="541">
        <v>17271</v>
      </c>
      <c r="B12109" s="482" t="s">
        <v>11907</v>
      </c>
      <c r="C12109" s="542" t="s">
        <v>9920</v>
      </c>
    </row>
    <row r="12110" spans="1:3" x14ac:dyDescent="0.25">
      <c r="A12110" s="541">
        <v>17272</v>
      </c>
      <c r="B12110" s="482" t="s">
        <v>9665</v>
      </c>
      <c r="C12110" s="542" t="s">
        <v>9090</v>
      </c>
    </row>
    <row r="12111" spans="1:3" x14ac:dyDescent="0.25">
      <c r="A12111" s="541">
        <v>17273</v>
      </c>
      <c r="B12111" s="482" t="s">
        <v>11908</v>
      </c>
      <c r="C12111" s="542" t="s">
        <v>9920</v>
      </c>
    </row>
    <row r="12112" spans="1:3" x14ac:dyDescent="0.25">
      <c r="A12112" s="541">
        <v>17274</v>
      </c>
      <c r="B12112" s="482" t="s">
        <v>9666</v>
      </c>
      <c r="C12112" s="542" t="s">
        <v>9092</v>
      </c>
    </row>
    <row r="12113" spans="1:3" x14ac:dyDescent="0.25">
      <c r="A12113" s="541">
        <v>17275</v>
      </c>
      <c r="B12113" s="482" t="s">
        <v>9667</v>
      </c>
      <c r="C12113" s="542" t="s">
        <v>9092</v>
      </c>
    </row>
    <row r="12114" spans="1:3" x14ac:dyDescent="0.25">
      <c r="A12114" s="541">
        <v>17276</v>
      </c>
      <c r="B12114" s="482" t="s">
        <v>11909</v>
      </c>
      <c r="C12114" s="542" t="s">
        <v>9920</v>
      </c>
    </row>
    <row r="12115" spans="1:3" x14ac:dyDescent="0.25">
      <c r="A12115" s="541">
        <v>17277</v>
      </c>
      <c r="B12115" s="482" t="s">
        <v>9668</v>
      </c>
      <c r="C12115" s="542" t="s">
        <v>9092</v>
      </c>
    </row>
    <row r="12116" spans="1:3" x14ac:dyDescent="0.25">
      <c r="A12116" s="541">
        <v>17278</v>
      </c>
      <c r="B12116" s="482" t="s">
        <v>9669</v>
      </c>
      <c r="C12116" s="542" t="s">
        <v>9087</v>
      </c>
    </row>
    <row r="12117" spans="1:3" x14ac:dyDescent="0.25">
      <c r="A12117" s="541">
        <v>17279</v>
      </c>
      <c r="B12117" s="482" t="s">
        <v>9670</v>
      </c>
      <c r="C12117" s="542" t="s">
        <v>9092</v>
      </c>
    </row>
    <row r="12118" spans="1:3" x14ac:dyDescent="0.25">
      <c r="A12118" s="541">
        <v>17280</v>
      </c>
      <c r="B12118" s="482" t="s">
        <v>9241</v>
      </c>
      <c r="C12118" s="542" t="s">
        <v>9081</v>
      </c>
    </row>
    <row r="12119" spans="1:3" x14ac:dyDescent="0.25">
      <c r="A12119" s="541">
        <v>17281</v>
      </c>
      <c r="B12119" s="482" t="s">
        <v>11910</v>
      </c>
      <c r="C12119" s="542" t="s">
        <v>9920</v>
      </c>
    </row>
    <row r="12120" spans="1:3" x14ac:dyDescent="0.25">
      <c r="A12120" s="541">
        <v>17282</v>
      </c>
      <c r="B12120" s="482" t="s">
        <v>9671</v>
      </c>
      <c r="C12120" s="542" t="s">
        <v>9092</v>
      </c>
    </row>
    <row r="12121" spans="1:3" x14ac:dyDescent="0.25">
      <c r="A12121" s="541">
        <v>17283</v>
      </c>
      <c r="B12121" s="482" t="s">
        <v>9672</v>
      </c>
      <c r="C12121" s="542" t="s">
        <v>9092</v>
      </c>
    </row>
    <row r="12122" spans="1:3" x14ac:dyDescent="0.25">
      <c r="A12122" s="541">
        <v>17284</v>
      </c>
      <c r="B12122" s="482" t="s">
        <v>9673</v>
      </c>
      <c r="C12122" s="542" t="s">
        <v>9091</v>
      </c>
    </row>
    <row r="12123" spans="1:3" x14ac:dyDescent="0.25">
      <c r="A12123" s="541">
        <v>17285</v>
      </c>
      <c r="B12123" s="482" t="s">
        <v>10378</v>
      </c>
      <c r="C12123" s="542" t="s">
        <v>9920</v>
      </c>
    </row>
    <row r="12124" spans="1:3" x14ac:dyDescent="0.25">
      <c r="A12124" s="541">
        <v>17286</v>
      </c>
      <c r="B12124" s="482" t="s">
        <v>9486</v>
      </c>
      <c r="C12124" s="542" t="s">
        <v>9920</v>
      </c>
    </row>
    <row r="12125" spans="1:3" x14ac:dyDescent="0.25">
      <c r="A12125" s="541">
        <v>17287</v>
      </c>
      <c r="B12125" s="482" t="s">
        <v>9674</v>
      </c>
      <c r="C12125" s="542" t="s">
        <v>9091</v>
      </c>
    </row>
    <row r="12126" spans="1:3" x14ac:dyDescent="0.25">
      <c r="A12126" s="541">
        <v>17288</v>
      </c>
      <c r="B12126" s="482" t="s">
        <v>9675</v>
      </c>
      <c r="C12126" s="542" t="s">
        <v>9090</v>
      </c>
    </row>
    <row r="12127" spans="1:3" x14ac:dyDescent="0.25">
      <c r="A12127" s="541">
        <v>17289</v>
      </c>
      <c r="B12127" s="482" t="s">
        <v>9676</v>
      </c>
      <c r="C12127" s="542" t="s">
        <v>9092</v>
      </c>
    </row>
    <row r="12128" spans="1:3" x14ac:dyDescent="0.25">
      <c r="A12128" s="541">
        <v>17290</v>
      </c>
      <c r="B12128" s="482" t="s">
        <v>9677</v>
      </c>
      <c r="C12128" s="542" t="s">
        <v>9081</v>
      </c>
    </row>
    <row r="12129" spans="1:3" x14ac:dyDescent="0.25">
      <c r="A12129" s="541">
        <v>17291</v>
      </c>
      <c r="B12129" s="482" t="s">
        <v>11911</v>
      </c>
      <c r="C12129" s="542" t="s">
        <v>9920</v>
      </c>
    </row>
    <row r="12130" spans="1:3" x14ac:dyDescent="0.25">
      <c r="A12130" s="541">
        <v>17292</v>
      </c>
      <c r="B12130" s="482" t="s">
        <v>9678</v>
      </c>
      <c r="C12130" s="542" t="s">
        <v>9092</v>
      </c>
    </row>
    <row r="12131" spans="1:3" x14ac:dyDescent="0.25">
      <c r="A12131" s="541">
        <v>17293</v>
      </c>
      <c r="B12131" s="482" t="s">
        <v>9679</v>
      </c>
      <c r="C12131" s="542" t="s">
        <v>9091</v>
      </c>
    </row>
    <row r="12132" spans="1:3" x14ac:dyDescent="0.25">
      <c r="A12132" s="541">
        <v>17294</v>
      </c>
      <c r="B12132" s="482" t="s">
        <v>11912</v>
      </c>
      <c r="C12132" s="542" t="s">
        <v>9920</v>
      </c>
    </row>
    <row r="12133" spans="1:3" x14ac:dyDescent="0.25">
      <c r="A12133" s="541">
        <v>17295</v>
      </c>
      <c r="B12133" s="482" t="s">
        <v>9680</v>
      </c>
      <c r="C12133" s="542" t="s">
        <v>9081</v>
      </c>
    </row>
    <row r="12134" spans="1:3" x14ac:dyDescent="0.25">
      <c r="A12134" s="541">
        <v>17296</v>
      </c>
      <c r="B12134" s="482" t="s">
        <v>9245</v>
      </c>
      <c r="C12134" s="542" t="s">
        <v>9084</v>
      </c>
    </row>
    <row r="12135" spans="1:3" x14ac:dyDescent="0.25">
      <c r="A12135" s="541">
        <v>17297</v>
      </c>
      <c r="B12135" s="482" t="s">
        <v>2431</v>
      </c>
      <c r="C12135" s="542" t="s">
        <v>9090</v>
      </c>
    </row>
    <row r="12136" spans="1:3" x14ac:dyDescent="0.25">
      <c r="A12136" s="541">
        <v>17298</v>
      </c>
      <c r="B12136" s="482" t="s">
        <v>9247</v>
      </c>
      <c r="C12136" s="542" t="s">
        <v>9090</v>
      </c>
    </row>
    <row r="12137" spans="1:3" x14ac:dyDescent="0.25">
      <c r="A12137" s="541">
        <v>17299</v>
      </c>
      <c r="B12137" s="482" t="s">
        <v>11913</v>
      </c>
      <c r="C12137" s="542" t="s">
        <v>9920</v>
      </c>
    </row>
    <row r="12138" spans="1:3" x14ac:dyDescent="0.25">
      <c r="A12138" s="541">
        <v>17300</v>
      </c>
      <c r="B12138" s="482" t="s">
        <v>9681</v>
      </c>
      <c r="C12138" s="542" t="s">
        <v>9092</v>
      </c>
    </row>
    <row r="12139" spans="1:3" x14ac:dyDescent="0.25">
      <c r="A12139" s="541">
        <v>17301</v>
      </c>
      <c r="B12139" s="482" t="s">
        <v>9682</v>
      </c>
      <c r="C12139" s="542" t="s">
        <v>9087</v>
      </c>
    </row>
    <row r="12140" spans="1:3" x14ac:dyDescent="0.25">
      <c r="A12140" s="541">
        <v>17302</v>
      </c>
      <c r="B12140" s="482" t="s">
        <v>8830</v>
      </c>
      <c r="C12140" s="542" t="s">
        <v>9090</v>
      </c>
    </row>
    <row r="12141" spans="1:3" x14ac:dyDescent="0.25">
      <c r="A12141" s="541">
        <v>17303</v>
      </c>
      <c r="B12141" s="482" t="s">
        <v>4476</v>
      </c>
      <c r="C12141" s="542" t="s">
        <v>9092</v>
      </c>
    </row>
    <row r="12142" spans="1:3" x14ac:dyDescent="0.25">
      <c r="A12142" s="541">
        <v>17304</v>
      </c>
      <c r="B12142" s="482" t="s">
        <v>9250</v>
      </c>
      <c r="C12142" s="542" t="s">
        <v>9091</v>
      </c>
    </row>
    <row r="12143" spans="1:3" x14ac:dyDescent="0.25">
      <c r="A12143" s="541">
        <v>17305</v>
      </c>
      <c r="B12143" s="482" t="s">
        <v>9582</v>
      </c>
      <c r="C12143" s="542" t="s">
        <v>9103</v>
      </c>
    </row>
    <row r="12144" spans="1:3" x14ac:dyDescent="0.25">
      <c r="A12144" s="541">
        <v>17306</v>
      </c>
      <c r="B12144" s="482" t="s">
        <v>9683</v>
      </c>
      <c r="C12144" s="542" t="s">
        <v>9092</v>
      </c>
    </row>
    <row r="12145" spans="1:3" x14ac:dyDescent="0.25">
      <c r="A12145" s="541">
        <v>17307</v>
      </c>
      <c r="B12145" s="482" t="s">
        <v>11914</v>
      </c>
      <c r="C12145" s="542" t="s">
        <v>9920</v>
      </c>
    </row>
    <row r="12146" spans="1:3" x14ac:dyDescent="0.25">
      <c r="A12146" s="541">
        <v>17308</v>
      </c>
      <c r="B12146" s="482" t="s">
        <v>9684</v>
      </c>
      <c r="C12146" s="542" t="s">
        <v>9092</v>
      </c>
    </row>
    <row r="12147" spans="1:3" x14ac:dyDescent="0.25">
      <c r="A12147" s="541">
        <v>17309</v>
      </c>
      <c r="B12147" s="482" t="s">
        <v>6123</v>
      </c>
      <c r="C12147" s="542" t="s">
        <v>9920</v>
      </c>
    </row>
    <row r="12148" spans="1:3" x14ac:dyDescent="0.25">
      <c r="A12148" s="541">
        <v>17310</v>
      </c>
      <c r="B12148" s="482" t="s">
        <v>3726</v>
      </c>
      <c r="C12148" s="542" t="s">
        <v>9092</v>
      </c>
    </row>
    <row r="12149" spans="1:3" x14ac:dyDescent="0.25">
      <c r="A12149" s="541">
        <v>17311</v>
      </c>
      <c r="B12149" s="482" t="s">
        <v>9685</v>
      </c>
      <c r="C12149" s="542" t="s">
        <v>9087</v>
      </c>
    </row>
    <row r="12150" spans="1:3" x14ac:dyDescent="0.25">
      <c r="A12150" s="541">
        <v>17312</v>
      </c>
      <c r="B12150" s="482" t="s">
        <v>9686</v>
      </c>
      <c r="C12150" s="542" t="s">
        <v>9087</v>
      </c>
    </row>
    <row r="12151" spans="1:3" x14ac:dyDescent="0.25">
      <c r="A12151" s="541">
        <v>17313</v>
      </c>
      <c r="B12151" s="482" t="s">
        <v>9687</v>
      </c>
      <c r="C12151" s="542" t="s">
        <v>9090</v>
      </c>
    </row>
    <row r="12152" spans="1:3" x14ac:dyDescent="0.25">
      <c r="A12152" s="541">
        <v>17314</v>
      </c>
      <c r="B12152" s="482" t="s">
        <v>9688</v>
      </c>
      <c r="C12152" s="542" t="s">
        <v>9092</v>
      </c>
    </row>
    <row r="12153" spans="1:3" x14ac:dyDescent="0.25">
      <c r="A12153" s="541">
        <v>17315</v>
      </c>
      <c r="B12153" s="482" t="s">
        <v>11915</v>
      </c>
      <c r="C12153" s="542" t="s">
        <v>9920</v>
      </c>
    </row>
    <row r="12154" spans="1:3" x14ac:dyDescent="0.25">
      <c r="A12154" s="541">
        <v>17316</v>
      </c>
      <c r="B12154" s="482" t="s">
        <v>9689</v>
      </c>
      <c r="C12154" s="542" t="s">
        <v>9092</v>
      </c>
    </row>
    <row r="12155" spans="1:3" x14ac:dyDescent="0.25">
      <c r="A12155" s="541">
        <v>17317</v>
      </c>
      <c r="B12155" s="482" t="s">
        <v>9617</v>
      </c>
      <c r="C12155" s="542" t="s">
        <v>9103</v>
      </c>
    </row>
    <row r="12156" spans="1:3" x14ac:dyDescent="0.25">
      <c r="A12156" s="541">
        <v>17318</v>
      </c>
      <c r="B12156" s="482" t="s">
        <v>11916</v>
      </c>
      <c r="C12156" s="542" t="s">
        <v>9920</v>
      </c>
    </row>
    <row r="12157" spans="1:3" x14ac:dyDescent="0.25">
      <c r="A12157" s="541">
        <v>17319</v>
      </c>
      <c r="B12157" s="482" t="s">
        <v>11800</v>
      </c>
      <c r="C12157" s="542" t="s">
        <v>9920</v>
      </c>
    </row>
    <row r="12158" spans="1:3" x14ac:dyDescent="0.25">
      <c r="A12158" s="541">
        <v>17320</v>
      </c>
      <c r="B12158" s="482" t="s">
        <v>9690</v>
      </c>
      <c r="C12158" s="542" t="s">
        <v>9084</v>
      </c>
    </row>
    <row r="12159" spans="1:3" x14ac:dyDescent="0.25">
      <c r="A12159" s="541">
        <v>17321</v>
      </c>
      <c r="B12159" s="482" t="s">
        <v>9691</v>
      </c>
      <c r="C12159" s="542" t="s">
        <v>9092</v>
      </c>
    </row>
    <row r="12160" spans="1:3" x14ac:dyDescent="0.25">
      <c r="A12160" s="541">
        <v>17322</v>
      </c>
      <c r="B12160" s="482" t="s">
        <v>6253</v>
      </c>
      <c r="C12160" s="542" t="s">
        <v>9090</v>
      </c>
    </row>
    <row r="12161" spans="1:3" x14ac:dyDescent="0.25">
      <c r="A12161" s="541">
        <v>17323</v>
      </c>
      <c r="B12161" s="482" t="s">
        <v>9692</v>
      </c>
      <c r="C12161" s="542" t="s">
        <v>9084</v>
      </c>
    </row>
    <row r="12162" spans="1:3" x14ac:dyDescent="0.25">
      <c r="A12162" s="541">
        <v>17324</v>
      </c>
      <c r="B12162" s="482" t="s">
        <v>7885</v>
      </c>
      <c r="C12162" s="542" t="s">
        <v>9091</v>
      </c>
    </row>
    <row r="12163" spans="1:3" x14ac:dyDescent="0.25">
      <c r="A12163" s="541">
        <v>17325</v>
      </c>
      <c r="B12163" s="482" t="s">
        <v>9693</v>
      </c>
      <c r="C12163" s="542" t="s">
        <v>9092</v>
      </c>
    </row>
    <row r="12164" spans="1:3" x14ac:dyDescent="0.25">
      <c r="A12164" s="541">
        <v>17326</v>
      </c>
      <c r="B12164" s="482" t="s">
        <v>11917</v>
      </c>
      <c r="C12164" s="542" t="s">
        <v>9920</v>
      </c>
    </row>
    <row r="12165" spans="1:3" x14ac:dyDescent="0.25">
      <c r="A12165" s="541">
        <v>17327</v>
      </c>
      <c r="B12165" s="482" t="s">
        <v>11918</v>
      </c>
      <c r="C12165" s="542" t="s">
        <v>9920</v>
      </c>
    </row>
    <row r="12166" spans="1:3" x14ac:dyDescent="0.25">
      <c r="A12166" s="541">
        <v>17328</v>
      </c>
      <c r="B12166" s="482" t="s">
        <v>9694</v>
      </c>
      <c r="C12166" s="542" t="s">
        <v>9092</v>
      </c>
    </row>
    <row r="12167" spans="1:3" x14ac:dyDescent="0.25">
      <c r="A12167" s="541">
        <v>17329</v>
      </c>
      <c r="B12167" s="482" t="s">
        <v>3357</v>
      </c>
      <c r="C12167" s="542" t="s">
        <v>9090</v>
      </c>
    </row>
    <row r="12168" spans="1:3" x14ac:dyDescent="0.25">
      <c r="A12168" s="541">
        <v>17330</v>
      </c>
      <c r="B12168" s="482" t="s">
        <v>9695</v>
      </c>
      <c r="C12168" s="542" t="s">
        <v>9092</v>
      </c>
    </row>
    <row r="12169" spans="1:3" x14ac:dyDescent="0.25">
      <c r="A12169" s="541">
        <v>17331</v>
      </c>
      <c r="B12169" s="482" t="s">
        <v>9696</v>
      </c>
      <c r="C12169" s="542" t="s">
        <v>9920</v>
      </c>
    </row>
    <row r="12170" spans="1:3" x14ac:dyDescent="0.25">
      <c r="A12170" s="541">
        <v>17332</v>
      </c>
      <c r="B12170" s="482" t="s">
        <v>9696</v>
      </c>
      <c r="C12170" s="542" t="s">
        <v>9092</v>
      </c>
    </row>
    <row r="12171" spans="1:3" x14ac:dyDescent="0.25">
      <c r="A12171" s="541">
        <v>17333</v>
      </c>
      <c r="B12171" s="482" t="s">
        <v>9473</v>
      </c>
      <c r="C12171" s="542" t="s">
        <v>9092</v>
      </c>
    </row>
    <row r="12172" spans="1:3" x14ac:dyDescent="0.25">
      <c r="A12172" s="541">
        <v>17334</v>
      </c>
      <c r="B12172" s="482" t="s">
        <v>9697</v>
      </c>
      <c r="C12172" s="542" t="s">
        <v>9091</v>
      </c>
    </row>
    <row r="12173" spans="1:3" x14ac:dyDescent="0.25">
      <c r="A12173" s="541">
        <v>17335</v>
      </c>
      <c r="B12173" s="482" t="s">
        <v>9698</v>
      </c>
      <c r="C12173" s="542" t="s">
        <v>9092</v>
      </c>
    </row>
    <row r="12174" spans="1:3" x14ac:dyDescent="0.25">
      <c r="A12174" s="541">
        <v>17336</v>
      </c>
      <c r="B12174" s="482" t="s">
        <v>11919</v>
      </c>
      <c r="C12174" s="542" t="s">
        <v>9920</v>
      </c>
    </row>
    <row r="12175" spans="1:3" x14ac:dyDescent="0.25">
      <c r="A12175" s="541">
        <v>17337</v>
      </c>
      <c r="B12175" s="482" t="s">
        <v>9043</v>
      </c>
      <c r="C12175" s="542" t="s">
        <v>9090</v>
      </c>
    </row>
    <row r="12176" spans="1:3" x14ac:dyDescent="0.25">
      <c r="A12176" s="541">
        <v>17338</v>
      </c>
      <c r="B12176" s="482" t="s">
        <v>9699</v>
      </c>
      <c r="C12176" s="542" t="s">
        <v>9092</v>
      </c>
    </row>
    <row r="12177" spans="1:3" x14ac:dyDescent="0.25">
      <c r="A12177" s="541">
        <v>17339</v>
      </c>
      <c r="B12177" s="482" t="s">
        <v>11920</v>
      </c>
      <c r="C12177" s="542" t="s">
        <v>9920</v>
      </c>
    </row>
    <row r="12178" spans="1:3" x14ac:dyDescent="0.25">
      <c r="A12178" s="541">
        <v>17340</v>
      </c>
      <c r="B12178" s="482" t="s">
        <v>9700</v>
      </c>
      <c r="C12178" s="542" t="s">
        <v>9103</v>
      </c>
    </row>
    <row r="12179" spans="1:3" x14ac:dyDescent="0.25">
      <c r="A12179" s="541">
        <v>17341</v>
      </c>
      <c r="B12179" s="482" t="s">
        <v>9701</v>
      </c>
      <c r="C12179" s="542" t="s">
        <v>9087</v>
      </c>
    </row>
    <row r="12180" spans="1:3" x14ac:dyDescent="0.25">
      <c r="A12180" s="541">
        <v>17342</v>
      </c>
      <c r="B12180" s="482" t="s">
        <v>11921</v>
      </c>
      <c r="C12180" s="542" t="s">
        <v>9920</v>
      </c>
    </row>
    <row r="12181" spans="1:3" x14ac:dyDescent="0.25">
      <c r="A12181" s="541">
        <v>17343</v>
      </c>
      <c r="B12181" s="482" t="s">
        <v>11922</v>
      </c>
      <c r="C12181" s="542" t="s">
        <v>9920</v>
      </c>
    </row>
    <row r="12182" spans="1:3" x14ac:dyDescent="0.25">
      <c r="A12182" s="541">
        <v>17344</v>
      </c>
      <c r="B12182" s="482" t="s">
        <v>3709</v>
      </c>
      <c r="C12182" s="542" t="s">
        <v>9090</v>
      </c>
    </row>
    <row r="12183" spans="1:3" x14ac:dyDescent="0.25">
      <c r="A12183" s="541">
        <v>17345</v>
      </c>
      <c r="B12183" s="482" t="s">
        <v>9702</v>
      </c>
      <c r="C12183" s="542" t="s">
        <v>9092</v>
      </c>
    </row>
    <row r="12184" spans="1:3" x14ac:dyDescent="0.25">
      <c r="A12184" s="541">
        <v>17346</v>
      </c>
      <c r="B12184" s="482" t="s">
        <v>9703</v>
      </c>
      <c r="C12184" s="542" t="s">
        <v>9092</v>
      </c>
    </row>
    <row r="12185" spans="1:3" x14ac:dyDescent="0.25">
      <c r="A12185" s="541">
        <v>17347</v>
      </c>
      <c r="B12185" s="482" t="s">
        <v>2413</v>
      </c>
      <c r="C12185" s="542" t="s">
        <v>9920</v>
      </c>
    </row>
    <row r="12186" spans="1:3" x14ac:dyDescent="0.25">
      <c r="A12186" s="541">
        <v>17348</v>
      </c>
      <c r="B12186" s="482" t="s">
        <v>9704</v>
      </c>
      <c r="C12186" s="542" t="s">
        <v>9093</v>
      </c>
    </row>
    <row r="12187" spans="1:3" x14ac:dyDescent="0.25">
      <c r="A12187" s="541">
        <v>17349</v>
      </c>
      <c r="B12187" s="482" t="s">
        <v>9705</v>
      </c>
      <c r="C12187" s="542" t="s">
        <v>9092</v>
      </c>
    </row>
    <row r="12188" spans="1:3" x14ac:dyDescent="0.25">
      <c r="A12188" s="541">
        <v>17350</v>
      </c>
      <c r="B12188" s="482" t="s">
        <v>7534</v>
      </c>
      <c r="C12188" s="542" t="s">
        <v>9103</v>
      </c>
    </row>
    <row r="12189" spans="1:3" x14ac:dyDescent="0.25">
      <c r="A12189" s="541">
        <v>17351</v>
      </c>
      <c r="B12189" s="482" t="s">
        <v>9706</v>
      </c>
      <c r="C12189" s="542" t="s">
        <v>9092</v>
      </c>
    </row>
    <row r="12190" spans="1:3" x14ac:dyDescent="0.25">
      <c r="A12190" s="541">
        <v>17352</v>
      </c>
      <c r="B12190" s="482" t="s">
        <v>9707</v>
      </c>
      <c r="C12190" s="542" t="s">
        <v>9087</v>
      </c>
    </row>
    <row r="12191" spans="1:3" x14ac:dyDescent="0.25">
      <c r="A12191" s="541">
        <v>17353</v>
      </c>
      <c r="B12191" s="482" t="s">
        <v>4928</v>
      </c>
      <c r="C12191" s="542" t="s">
        <v>9920</v>
      </c>
    </row>
    <row r="12192" spans="1:3" x14ac:dyDescent="0.25">
      <c r="A12192" s="541">
        <v>17354</v>
      </c>
      <c r="B12192" s="482" t="s">
        <v>11923</v>
      </c>
      <c r="C12192" s="542" t="s">
        <v>9920</v>
      </c>
    </row>
    <row r="12193" spans="1:3" x14ac:dyDescent="0.25">
      <c r="A12193" s="541">
        <v>17355</v>
      </c>
      <c r="B12193" s="482" t="s">
        <v>9708</v>
      </c>
      <c r="C12193" s="542" t="s">
        <v>9090</v>
      </c>
    </row>
    <row r="12194" spans="1:3" x14ac:dyDescent="0.25">
      <c r="A12194" s="541">
        <v>17356</v>
      </c>
      <c r="B12194" s="482" t="s">
        <v>9709</v>
      </c>
      <c r="C12194" s="542" t="s">
        <v>9090</v>
      </c>
    </row>
    <row r="12195" spans="1:3" x14ac:dyDescent="0.25">
      <c r="A12195" s="541">
        <v>17357</v>
      </c>
      <c r="B12195" s="482" t="s">
        <v>9710</v>
      </c>
      <c r="C12195" s="542" t="s">
        <v>9090</v>
      </c>
    </row>
    <row r="12196" spans="1:3" x14ac:dyDescent="0.25">
      <c r="A12196" s="541">
        <v>17358</v>
      </c>
      <c r="B12196" s="482" t="s">
        <v>9711</v>
      </c>
      <c r="C12196" s="542" t="s">
        <v>9092</v>
      </c>
    </row>
    <row r="12197" spans="1:3" x14ac:dyDescent="0.25">
      <c r="A12197" s="541">
        <v>17359</v>
      </c>
      <c r="B12197" s="482" t="s">
        <v>2469</v>
      </c>
      <c r="C12197" s="542" t="s">
        <v>9920</v>
      </c>
    </row>
    <row r="12198" spans="1:3" x14ac:dyDescent="0.25">
      <c r="A12198" s="541">
        <v>17360</v>
      </c>
      <c r="B12198" s="482" t="s">
        <v>9712</v>
      </c>
      <c r="C12198" s="542" t="s">
        <v>9103</v>
      </c>
    </row>
    <row r="12199" spans="1:3" x14ac:dyDescent="0.25">
      <c r="A12199" s="541">
        <v>17361</v>
      </c>
      <c r="B12199" s="482" t="s">
        <v>11924</v>
      </c>
      <c r="C12199" s="542" t="s">
        <v>9920</v>
      </c>
    </row>
    <row r="12200" spans="1:3" x14ac:dyDescent="0.25">
      <c r="A12200" s="541">
        <v>17362</v>
      </c>
      <c r="B12200" s="482" t="s">
        <v>11925</v>
      </c>
      <c r="C12200" s="542" t="s">
        <v>9920</v>
      </c>
    </row>
    <row r="12201" spans="1:3" x14ac:dyDescent="0.25">
      <c r="A12201" s="541">
        <v>17363</v>
      </c>
      <c r="B12201" s="482" t="s">
        <v>6253</v>
      </c>
      <c r="C12201" s="542" t="s">
        <v>9090</v>
      </c>
    </row>
    <row r="12202" spans="1:3" x14ac:dyDescent="0.25">
      <c r="A12202" s="541">
        <v>17364</v>
      </c>
      <c r="B12202" s="482" t="s">
        <v>11926</v>
      </c>
      <c r="C12202" s="542" t="s">
        <v>9920</v>
      </c>
    </row>
    <row r="12203" spans="1:3" x14ac:dyDescent="0.25">
      <c r="A12203" s="541">
        <v>17365</v>
      </c>
      <c r="B12203" s="482" t="s">
        <v>9713</v>
      </c>
      <c r="C12203" s="542" t="s">
        <v>9092</v>
      </c>
    </row>
    <row r="12204" spans="1:3" x14ac:dyDescent="0.25">
      <c r="A12204" s="541">
        <v>17366</v>
      </c>
      <c r="B12204" s="482" t="s">
        <v>9714</v>
      </c>
      <c r="C12204" s="542" t="s">
        <v>9092</v>
      </c>
    </row>
    <row r="12205" spans="1:3" x14ac:dyDescent="0.25">
      <c r="A12205" s="541">
        <v>17367</v>
      </c>
      <c r="B12205" s="482" t="s">
        <v>9715</v>
      </c>
      <c r="C12205" s="542" t="s">
        <v>9092</v>
      </c>
    </row>
    <row r="12206" spans="1:3" x14ac:dyDescent="0.25">
      <c r="A12206" s="541">
        <v>17368</v>
      </c>
      <c r="B12206" s="482" t="s">
        <v>9716</v>
      </c>
      <c r="C12206" s="542" t="s">
        <v>9092</v>
      </c>
    </row>
    <row r="12207" spans="1:3" x14ac:dyDescent="0.25">
      <c r="A12207" s="541">
        <v>17369</v>
      </c>
      <c r="B12207" s="482" t="s">
        <v>11927</v>
      </c>
      <c r="C12207" s="542" t="s">
        <v>9920</v>
      </c>
    </row>
    <row r="12208" spans="1:3" x14ac:dyDescent="0.25">
      <c r="A12208" s="541">
        <v>17370</v>
      </c>
      <c r="B12208" s="482" t="s">
        <v>9717</v>
      </c>
      <c r="C12208" s="542" t="s">
        <v>9092</v>
      </c>
    </row>
    <row r="12209" spans="1:3" x14ac:dyDescent="0.25">
      <c r="A12209" s="541">
        <v>17371</v>
      </c>
      <c r="B12209" s="482" t="s">
        <v>9718</v>
      </c>
      <c r="C12209" s="542" t="s">
        <v>9092</v>
      </c>
    </row>
    <row r="12210" spans="1:3" x14ac:dyDescent="0.25">
      <c r="A12210" s="541">
        <v>17372</v>
      </c>
      <c r="B12210" s="482" t="s">
        <v>9719</v>
      </c>
      <c r="C12210" s="542" t="s">
        <v>9092</v>
      </c>
    </row>
    <row r="12211" spans="1:3" x14ac:dyDescent="0.25">
      <c r="A12211" s="541">
        <v>17373</v>
      </c>
      <c r="B12211" s="482" t="s">
        <v>9720</v>
      </c>
      <c r="C12211" s="542" t="s">
        <v>9092</v>
      </c>
    </row>
    <row r="12212" spans="1:3" x14ac:dyDescent="0.25">
      <c r="A12212" s="541">
        <v>17374</v>
      </c>
      <c r="B12212" s="482" t="s">
        <v>9721</v>
      </c>
      <c r="C12212" s="542" t="s">
        <v>9092</v>
      </c>
    </row>
    <row r="12213" spans="1:3" x14ac:dyDescent="0.25">
      <c r="A12213" s="541">
        <v>17375</v>
      </c>
      <c r="B12213" s="482" t="s">
        <v>171</v>
      </c>
      <c r="C12213" s="542" t="s">
        <v>9081</v>
      </c>
    </row>
    <row r="12214" spans="1:3" x14ac:dyDescent="0.25">
      <c r="A12214" s="541">
        <v>17376</v>
      </c>
      <c r="B12214" s="482" t="s">
        <v>9583</v>
      </c>
      <c r="C12214" s="542" t="s">
        <v>9090</v>
      </c>
    </row>
    <row r="12215" spans="1:3" x14ac:dyDescent="0.25">
      <c r="A12215" s="541">
        <v>17377</v>
      </c>
      <c r="B12215" s="482" t="s">
        <v>5887</v>
      </c>
      <c r="C12215" s="542" t="s">
        <v>9920</v>
      </c>
    </row>
    <row r="12216" spans="1:3" x14ac:dyDescent="0.25">
      <c r="A12216" s="541">
        <v>17378</v>
      </c>
      <c r="B12216" s="482" t="s">
        <v>9722</v>
      </c>
      <c r="C12216" s="542" t="s">
        <v>9087</v>
      </c>
    </row>
    <row r="12217" spans="1:3" x14ac:dyDescent="0.25">
      <c r="A12217" s="541">
        <v>17379</v>
      </c>
      <c r="B12217" s="482" t="s">
        <v>11928</v>
      </c>
      <c r="C12217" s="542" t="s">
        <v>9920</v>
      </c>
    </row>
    <row r="12218" spans="1:3" x14ac:dyDescent="0.25">
      <c r="A12218" s="541">
        <v>17380</v>
      </c>
      <c r="B12218" s="482" t="s">
        <v>11929</v>
      </c>
      <c r="C12218" s="542" t="s">
        <v>9920</v>
      </c>
    </row>
    <row r="12219" spans="1:3" x14ac:dyDescent="0.25">
      <c r="A12219" s="541">
        <v>17381</v>
      </c>
      <c r="B12219" s="482" t="s">
        <v>11689</v>
      </c>
      <c r="C12219" s="542" t="s">
        <v>9920</v>
      </c>
    </row>
    <row r="12220" spans="1:3" x14ac:dyDescent="0.25">
      <c r="A12220" s="541">
        <v>17382</v>
      </c>
      <c r="B12220" s="482" t="s">
        <v>9264</v>
      </c>
      <c r="C12220" s="542" t="s">
        <v>9087</v>
      </c>
    </row>
    <row r="12221" spans="1:3" x14ac:dyDescent="0.25">
      <c r="A12221" s="541">
        <v>17383</v>
      </c>
      <c r="B12221" s="482" t="s">
        <v>11716</v>
      </c>
      <c r="C12221" s="542" t="s">
        <v>9920</v>
      </c>
    </row>
    <row r="12222" spans="1:3" x14ac:dyDescent="0.25">
      <c r="A12222" s="541">
        <v>17384</v>
      </c>
      <c r="B12222" s="482" t="s">
        <v>11930</v>
      </c>
      <c r="C12222" s="542" t="s">
        <v>9920</v>
      </c>
    </row>
    <row r="12223" spans="1:3" x14ac:dyDescent="0.25">
      <c r="A12223" s="541">
        <v>17385</v>
      </c>
      <c r="B12223" s="482" t="s">
        <v>11931</v>
      </c>
      <c r="C12223" s="542" t="s">
        <v>9920</v>
      </c>
    </row>
    <row r="12224" spans="1:3" x14ac:dyDescent="0.25">
      <c r="A12224" s="541">
        <v>17386</v>
      </c>
      <c r="B12224" s="482" t="s">
        <v>9723</v>
      </c>
      <c r="C12224" s="542" t="s">
        <v>9092</v>
      </c>
    </row>
    <row r="12225" spans="1:3" x14ac:dyDescent="0.25">
      <c r="A12225" s="541">
        <v>17387</v>
      </c>
      <c r="B12225" s="482" t="s">
        <v>11932</v>
      </c>
      <c r="C12225" s="542" t="s">
        <v>9920</v>
      </c>
    </row>
    <row r="12226" spans="1:3" x14ac:dyDescent="0.25">
      <c r="A12226" s="541">
        <v>17388</v>
      </c>
      <c r="B12226" s="482" t="s">
        <v>6271</v>
      </c>
      <c r="C12226" s="542" t="s">
        <v>9090</v>
      </c>
    </row>
    <row r="12227" spans="1:3" x14ac:dyDescent="0.25">
      <c r="A12227" s="541">
        <v>17389</v>
      </c>
      <c r="B12227" s="482" t="s">
        <v>8423</v>
      </c>
      <c r="C12227" s="542" t="s">
        <v>9920</v>
      </c>
    </row>
    <row r="12228" spans="1:3" x14ac:dyDescent="0.25">
      <c r="A12228" s="541">
        <v>17390</v>
      </c>
      <c r="B12228" s="482" t="s">
        <v>9724</v>
      </c>
      <c r="C12228" s="542" t="s">
        <v>9092</v>
      </c>
    </row>
    <row r="12229" spans="1:3" x14ac:dyDescent="0.25">
      <c r="A12229" s="541">
        <v>17391</v>
      </c>
      <c r="B12229" s="482" t="s">
        <v>9725</v>
      </c>
      <c r="C12229" s="542" t="s">
        <v>9087</v>
      </c>
    </row>
    <row r="12230" spans="1:3" x14ac:dyDescent="0.25">
      <c r="A12230" s="541">
        <v>17392</v>
      </c>
      <c r="B12230" s="482" t="s">
        <v>7589</v>
      </c>
      <c r="C12230" s="542" t="s">
        <v>9920</v>
      </c>
    </row>
    <row r="12231" spans="1:3" x14ac:dyDescent="0.25">
      <c r="A12231" s="541">
        <v>17393</v>
      </c>
      <c r="B12231" s="482" t="s">
        <v>11933</v>
      </c>
      <c r="C12231" s="542" t="s">
        <v>9920</v>
      </c>
    </row>
    <row r="12232" spans="1:3" x14ac:dyDescent="0.25">
      <c r="A12232" s="541">
        <v>17394</v>
      </c>
      <c r="B12232" s="482" t="s">
        <v>9716</v>
      </c>
      <c r="C12232" s="542" t="s">
        <v>9920</v>
      </c>
    </row>
    <row r="12233" spans="1:3" x14ac:dyDescent="0.25">
      <c r="A12233" s="541">
        <v>17395</v>
      </c>
      <c r="B12233" s="482" t="s">
        <v>11934</v>
      </c>
      <c r="C12233" s="542" t="s">
        <v>9920</v>
      </c>
    </row>
    <row r="12234" spans="1:3" x14ac:dyDescent="0.25">
      <c r="A12234" s="541">
        <v>17396</v>
      </c>
      <c r="B12234" s="482" t="s">
        <v>11935</v>
      </c>
      <c r="C12234" s="542" t="s">
        <v>9920</v>
      </c>
    </row>
    <row r="12235" spans="1:3" x14ac:dyDescent="0.25">
      <c r="A12235" s="541">
        <v>17397</v>
      </c>
      <c r="B12235" s="482" t="s">
        <v>7955</v>
      </c>
      <c r="C12235" s="542" t="s">
        <v>9920</v>
      </c>
    </row>
    <row r="12236" spans="1:3" x14ac:dyDescent="0.25">
      <c r="A12236" s="541">
        <v>17398</v>
      </c>
      <c r="B12236" s="482" t="s">
        <v>9651</v>
      </c>
      <c r="C12236" s="542" t="s">
        <v>9090</v>
      </c>
    </row>
    <row r="12237" spans="1:3" x14ac:dyDescent="0.25">
      <c r="A12237" s="541">
        <v>17399</v>
      </c>
      <c r="B12237" s="482" t="s">
        <v>10688</v>
      </c>
      <c r="C12237" s="542" t="s">
        <v>9920</v>
      </c>
    </row>
    <row r="12238" spans="1:3" x14ac:dyDescent="0.25">
      <c r="A12238" s="541">
        <v>17400</v>
      </c>
      <c r="B12238" s="482" t="s">
        <v>9460</v>
      </c>
      <c r="C12238" s="542" t="s">
        <v>9091</v>
      </c>
    </row>
    <row r="12239" spans="1:3" x14ac:dyDescent="0.25">
      <c r="A12239" s="541">
        <v>17401</v>
      </c>
      <c r="B12239" s="482" t="s">
        <v>6987</v>
      </c>
      <c r="C12239" s="542" t="s">
        <v>9090</v>
      </c>
    </row>
    <row r="12240" spans="1:3" x14ac:dyDescent="0.25">
      <c r="A12240" s="541">
        <v>17402</v>
      </c>
      <c r="B12240" s="482" t="s">
        <v>9460</v>
      </c>
      <c r="C12240" s="542" t="s">
        <v>9920</v>
      </c>
    </row>
    <row r="12241" spans="1:3" x14ac:dyDescent="0.25">
      <c r="A12241" s="541">
        <v>17403</v>
      </c>
      <c r="B12241" s="482" t="s">
        <v>9726</v>
      </c>
      <c r="C12241" s="542" t="s">
        <v>9092</v>
      </c>
    </row>
    <row r="12242" spans="1:3" x14ac:dyDescent="0.25">
      <c r="A12242" s="541">
        <v>17405</v>
      </c>
      <c r="B12242" s="482" t="s">
        <v>9727</v>
      </c>
      <c r="C12242" s="542" t="s">
        <v>9092</v>
      </c>
    </row>
    <row r="12243" spans="1:3" x14ac:dyDescent="0.25">
      <c r="A12243" s="541">
        <v>17406</v>
      </c>
      <c r="B12243" s="482" t="s">
        <v>9728</v>
      </c>
      <c r="C12243" s="542" t="s">
        <v>9092</v>
      </c>
    </row>
    <row r="12244" spans="1:3" x14ac:dyDescent="0.25">
      <c r="A12244" s="541">
        <v>17407</v>
      </c>
      <c r="B12244" s="482" t="s">
        <v>11936</v>
      </c>
      <c r="C12244" s="542" t="s">
        <v>9920</v>
      </c>
    </row>
    <row r="12245" spans="1:3" x14ac:dyDescent="0.25">
      <c r="A12245" s="541">
        <v>17408</v>
      </c>
      <c r="B12245" s="482" t="s">
        <v>11937</v>
      </c>
      <c r="C12245" s="542" t="s">
        <v>9920</v>
      </c>
    </row>
    <row r="12246" spans="1:3" x14ac:dyDescent="0.25">
      <c r="A12246" s="541">
        <v>17409</v>
      </c>
      <c r="B12246" s="482" t="s">
        <v>7948</v>
      </c>
      <c r="C12246" s="542" t="s">
        <v>9103</v>
      </c>
    </row>
    <row r="12247" spans="1:3" x14ac:dyDescent="0.25">
      <c r="A12247" s="541">
        <v>17410</v>
      </c>
      <c r="B12247" s="482" t="s">
        <v>11938</v>
      </c>
      <c r="C12247" s="542" t="s">
        <v>9920</v>
      </c>
    </row>
    <row r="12248" spans="1:3" x14ac:dyDescent="0.25">
      <c r="A12248" s="541">
        <v>17411</v>
      </c>
      <c r="B12248" s="482" t="s">
        <v>9729</v>
      </c>
      <c r="C12248" s="542" t="s">
        <v>9092</v>
      </c>
    </row>
    <row r="12249" spans="1:3" x14ac:dyDescent="0.25">
      <c r="A12249" s="541">
        <v>17412</v>
      </c>
      <c r="B12249" s="482" t="s">
        <v>4727</v>
      </c>
      <c r="C12249" s="542" t="s">
        <v>9090</v>
      </c>
    </row>
    <row r="12250" spans="1:3" x14ac:dyDescent="0.25">
      <c r="A12250" s="541">
        <v>17413</v>
      </c>
      <c r="B12250" s="482" t="s">
        <v>9730</v>
      </c>
      <c r="C12250" s="542" t="s">
        <v>9092</v>
      </c>
    </row>
    <row r="12251" spans="1:3" x14ac:dyDescent="0.25">
      <c r="A12251" s="541">
        <v>17414</v>
      </c>
      <c r="B12251" s="482" t="s">
        <v>9730</v>
      </c>
      <c r="C12251" s="542" t="s">
        <v>9920</v>
      </c>
    </row>
    <row r="12252" spans="1:3" x14ac:dyDescent="0.25">
      <c r="A12252" s="541">
        <v>17415</v>
      </c>
      <c r="B12252" s="482" t="s">
        <v>7781</v>
      </c>
      <c r="C12252" s="542" t="s">
        <v>9920</v>
      </c>
    </row>
    <row r="12253" spans="1:3" x14ac:dyDescent="0.25">
      <c r="A12253" s="541">
        <v>17416</v>
      </c>
      <c r="B12253" s="482" t="s">
        <v>7849</v>
      </c>
      <c r="C12253" s="542" t="s">
        <v>9920</v>
      </c>
    </row>
    <row r="12254" spans="1:3" x14ac:dyDescent="0.25">
      <c r="A12254" s="541">
        <v>17417</v>
      </c>
      <c r="B12254" s="482" t="s">
        <v>8420</v>
      </c>
      <c r="C12254" s="542" t="s">
        <v>9920</v>
      </c>
    </row>
    <row r="12255" spans="1:3" x14ac:dyDescent="0.25">
      <c r="A12255" s="541">
        <v>17418</v>
      </c>
      <c r="B12255" s="482" t="s">
        <v>9731</v>
      </c>
      <c r="C12255" s="542" t="s">
        <v>9092</v>
      </c>
    </row>
    <row r="12256" spans="1:3" x14ac:dyDescent="0.25">
      <c r="A12256" s="541">
        <v>17419</v>
      </c>
      <c r="B12256" s="482" t="s">
        <v>2312</v>
      </c>
      <c r="C12256" s="542" t="s">
        <v>9111</v>
      </c>
    </row>
    <row r="12257" spans="1:3" x14ac:dyDescent="0.25">
      <c r="A12257" s="541">
        <v>17420</v>
      </c>
      <c r="B12257" s="482" t="s">
        <v>5111</v>
      </c>
      <c r="C12257" s="542" t="s">
        <v>9103</v>
      </c>
    </row>
    <row r="12258" spans="1:3" x14ac:dyDescent="0.25">
      <c r="A12258" s="541">
        <v>17421</v>
      </c>
      <c r="B12258" s="482" t="s">
        <v>9732</v>
      </c>
      <c r="C12258" s="542" t="s">
        <v>9092</v>
      </c>
    </row>
    <row r="12259" spans="1:3" x14ac:dyDescent="0.25">
      <c r="A12259" s="541">
        <v>17422</v>
      </c>
      <c r="B12259" s="482" t="s">
        <v>9733</v>
      </c>
      <c r="C12259" s="542" t="s">
        <v>9092</v>
      </c>
    </row>
    <row r="12260" spans="1:3" x14ac:dyDescent="0.25">
      <c r="A12260" s="541">
        <v>17423</v>
      </c>
      <c r="B12260" s="482" t="s">
        <v>9734</v>
      </c>
      <c r="C12260" s="542" t="s">
        <v>9092</v>
      </c>
    </row>
    <row r="12261" spans="1:3" x14ac:dyDescent="0.25">
      <c r="A12261" s="541">
        <v>17424</v>
      </c>
      <c r="B12261" s="482" t="s">
        <v>9735</v>
      </c>
      <c r="C12261" s="542" t="s">
        <v>9087</v>
      </c>
    </row>
    <row r="12262" spans="1:3" x14ac:dyDescent="0.25">
      <c r="A12262" s="541">
        <v>17425</v>
      </c>
      <c r="B12262" s="482" t="s">
        <v>9736</v>
      </c>
      <c r="C12262" s="542" t="s">
        <v>9091</v>
      </c>
    </row>
    <row r="12263" spans="1:3" x14ac:dyDescent="0.25">
      <c r="A12263" s="541">
        <v>17426</v>
      </c>
      <c r="B12263" s="482" t="s">
        <v>9651</v>
      </c>
      <c r="C12263" s="542" t="s">
        <v>9920</v>
      </c>
    </row>
    <row r="12264" spans="1:3" x14ac:dyDescent="0.25">
      <c r="A12264" s="541">
        <v>17427</v>
      </c>
      <c r="B12264" s="482" t="s">
        <v>9737</v>
      </c>
      <c r="C12264" s="542" t="s">
        <v>9092</v>
      </c>
    </row>
    <row r="12265" spans="1:3" x14ac:dyDescent="0.25">
      <c r="A12265" s="541">
        <v>17428</v>
      </c>
      <c r="B12265" s="482" t="s">
        <v>7802</v>
      </c>
      <c r="C12265" s="542" t="s">
        <v>9091</v>
      </c>
    </row>
    <row r="12266" spans="1:3" x14ac:dyDescent="0.25">
      <c r="A12266" s="541">
        <v>17429</v>
      </c>
      <c r="B12266" s="482" t="s">
        <v>11939</v>
      </c>
      <c r="C12266" s="542" t="s">
        <v>9920</v>
      </c>
    </row>
    <row r="12267" spans="1:3" x14ac:dyDescent="0.25">
      <c r="A12267" s="541">
        <v>17430</v>
      </c>
      <c r="B12267" s="482" t="s">
        <v>9738</v>
      </c>
      <c r="C12267" s="542" t="s">
        <v>9092</v>
      </c>
    </row>
    <row r="12268" spans="1:3" x14ac:dyDescent="0.25">
      <c r="A12268" s="541">
        <v>17431</v>
      </c>
      <c r="B12268" s="482" t="s">
        <v>11940</v>
      </c>
      <c r="C12268" s="542" t="s">
        <v>9920</v>
      </c>
    </row>
    <row r="12269" spans="1:3" x14ac:dyDescent="0.25">
      <c r="A12269" s="541">
        <v>17432</v>
      </c>
      <c r="B12269" s="482" t="s">
        <v>9805</v>
      </c>
      <c r="C12269" s="542" t="s">
        <v>9920</v>
      </c>
    </row>
    <row r="12270" spans="1:3" x14ac:dyDescent="0.25">
      <c r="A12270" s="541">
        <v>17433</v>
      </c>
      <c r="B12270" s="482" t="s">
        <v>5666</v>
      </c>
      <c r="C12270" s="542" t="s">
        <v>9092</v>
      </c>
    </row>
    <row r="12271" spans="1:3" x14ac:dyDescent="0.25">
      <c r="A12271" s="541">
        <v>17434</v>
      </c>
      <c r="B12271" s="482" t="s">
        <v>9739</v>
      </c>
      <c r="C12271" s="542" t="s">
        <v>9092</v>
      </c>
    </row>
    <row r="12272" spans="1:3" x14ac:dyDescent="0.25">
      <c r="A12272" s="541">
        <v>17435</v>
      </c>
      <c r="B12272" s="482" t="s">
        <v>7135</v>
      </c>
      <c r="C12272" s="542" t="s">
        <v>9092</v>
      </c>
    </row>
    <row r="12273" spans="1:3" x14ac:dyDescent="0.25">
      <c r="A12273" s="541">
        <v>17436</v>
      </c>
      <c r="B12273" s="482" t="s">
        <v>9740</v>
      </c>
      <c r="C12273" s="542" t="s">
        <v>9090</v>
      </c>
    </row>
    <row r="12274" spans="1:3" x14ac:dyDescent="0.25">
      <c r="A12274" s="541">
        <v>17437</v>
      </c>
      <c r="B12274" s="482" t="s">
        <v>9741</v>
      </c>
      <c r="C12274" s="542" t="s">
        <v>9092</v>
      </c>
    </row>
    <row r="12275" spans="1:3" x14ac:dyDescent="0.25">
      <c r="A12275" s="541">
        <v>17438</v>
      </c>
      <c r="B12275" s="482" t="s">
        <v>9742</v>
      </c>
      <c r="C12275" s="542" t="s">
        <v>9091</v>
      </c>
    </row>
    <row r="12276" spans="1:3" x14ac:dyDescent="0.25">
      <c r="A12276" s="541">
        <v>17439</v>
      </c>
      <c r="B12276" s="482" t="s">
        <v>9743</v>
      </c>
      <c r="C12276" s="542" t="s">
        <v>9092</v>
      </c>
    </row>
    <row r="12277" spans="1:3" x14ac:dyDescent="0.25">
      <c r="A12277" s="541">
        <v>17440</v>
      </c>
      <c r="B12277" s="482" t="s">
        <v>9744</v>
      </c>
      <c r="C12277" s="542" t="s">
        <v>9090</v>
      </c>
    </row>
    <row r="12278" spans="1:3" x14ac:dyDescent="0.25">
      <c r="A12278" s="541">
        <v>17441</v>
      </c>
      <c r="B12278" s="482" t="s">
        <v>11941</v>
      </c>
      <c r="C12278" s="542" t="s">
        <v>9920</v>
      </c>
    </row>
    <row r="12279" spans="1:3" x14ac:dyDescent="0.25">
      <c r="A12279" s="541">
        <v>17442</v>
      </c>
      <c r="B12279" s="482" t="s">
        <v>6191</v>
      </c>
      <c r="C12279" s="542" t="s">
        <v>9920</v>
      </c>
    </row>
    <row r="12280" spans="1:3" x14ac:dyDescent="0.25">
      <c r="A12280" s="541">
        <v>17443</v>
      </c>
      <c r="B12280" s="482" t="s">
        <v>8956</v>
      </c>
      <c r="C12280" s="542" t="s">
        <v>9092</v>
      </c>
    </row>
    <row r="12281" spans="1:3" x14ac:dyDescent="0.25">
      <c r="A12281" s="541">
        <v>17444</v>
      </c>
      <c r="B12281" s="482" t="s">
        <v>4087</v>
      </c>
      <c r="C12281" s="542" t="s">
        <v>9081</v>
      </c>
    </row>
    <row r="12282" spans="1:3" x14ac:dyDescent="0.25">
      <c r="A12282" s="541">
        <v>17445</v>
      </c>
      <c r="B12282" s="482" t="s">
        <v>9745</v>
      </c>
      <c r="C12282" s="542" t="s">
        <v>9091</v>
      </c>
    </row>
    <row r="12283" spans="1:3" x14ac:dyDescent="0.25">
      <c r="A12283" s="541">
        <v>17446</v>
      </c>
      <c r="B12283" s="482" t="s">
        <v>9746</v>
      </c>
      <c r="C12283" s="542" t="s">
        <v>9081</v>
      </c>
    </row>
    <row r="12284" spans="1:3" x14ac:dyDescent="0.25">
      <c r="A12284" s="541">
        <v>17447</v>
      </c>
      <c r="B12284" s="482" t="s">
        <v>5810</v>
      </c>
      <c r="C12284" s="542" t="s">
        <v>9920</v>
      </c>
    </row>
    <row r="12285" spans="1:3" x14ac:dyDescent="0.25">
      <c r="A12285" s="541">
        <v>17448</v>
      </c>
      <c r="B12285" s="482" t="s">
        <v>4112</v>
      </c>
      <c r="C12285" s="542" t="s">
        <v>9091</v>
      </c>
    </row>
    <row r="12286" spans="1:3" x14ac:dyDescent="0.25">
      <c r="A12286" s="541">
        <v>17449</v>
      </c>
      <c r="B12286" s="482" t="s">
        <v>9747</v>
      </c>
      <c r="C12286" s="542" t="s">
        <v>9092</v>
      </c>
    </row>
    <row r="12287" spans="1:3" x14ac:dyDescent="0.25">
      <c r="A12287" s="541">
        <v>17450</v>
      </c>
      <c r="B12287" s="482" t="s">
        <v>9748</v>
      </c>
      <c r="C12287" s="542" t="s">
        <v>9092</v>
      </c>
    </row>
    <row r="12288" spans="1:3" x14ac:dyDescent="0.25">
      <c r="A12288" s="541">
        <v>17451</v>
      </c>
      <c r="B12288" s="482" t="s">
        <v>9535</v>
      </c>
      <c r="C12288" s="542" t="s">
        <v>9111</v>
      </c>
    </row>
    <row r="12289" spans="1:3" x14ac:dyDescent="0.25">
      <c r="A12289" s="541">
        <v>17452</v>
      </c>
      <c r="B12289" s="482" t="s">
        <v>9749</v>
      </c>
      <c r="C12289" s="542" t="s">
        <v>9090</v>
      </c>
    </row>
    <row r="12290" spans="1:3" x14ac:dyDescent="0.25">
      <c r="A12290" s="541">
        <v>17453</v>
      </c>
      <c r="B12290" s="482" t="s">
        <v>11942</v>
      </c>
      <c r="C12290" s="542" t="s">
        <v>9920</v>
      </c>
    </row>
    <row r="12291" spans="1:3" x14ac:dyDescent="0.25">
      <c r="A12291" s="541">
        <v>17454</v>
      </c>
      <c r="B12291" s="482" t="s">
        <v>3761</v>
      </c>
      <c r="C12291" s="542" t="s">
        <v>9081</v>
      </c>
    </row>
    <row r="12292" spans="1:3" x14ac:dyDescent="0.25">
      <c r="A12292" s="541">
        <v>17455</v>
      </c>
      <c r="B12292" s="482" t="s">
        <v>11943</v>
      </c>
      <c r="C12292" s="542" t="s">
        <v>9920</v>
      </c>
    </row>
    <row r="12293" spans="1:3" x14ac:dyDescent="0.25">
      <c r="A12293" s="541">
        <v>17456</v>
      </c>
      <c r="B12293" s="482" t="s">
        <v>4074</v>
      </c>
      <c r="C12293" s="542" t="s">
        <v>9920</v>
      </c>
    </row>
    <row r="12294" spans="1:3" x14ac:dyDescent="0.25">
      <c r="A12294" s="541">
        <v>17457</v>
      </c>
      <c r="B12294" s="482" t="s">
        <v>11944</v>
      </c>
      <c r="C12294" s="542" t="s">
        <v>9920</v>
      </c>
    </row>
    <row r="12295" spans="1:3" x14ac:dyDescent="0.25">
      <c r="A12295" s="541">
        <v>17458</v>
      </c>
      <c r="B12295" s="482" t="s">
        <v>11945</v>
      </c>
      <c r="C12295" s="542" t="s">
        <v>9920</v>
      </c>
    </row>
    <row r="12296" spans="1:3" x14ac:dyDescent="0.25">
      <c r="A12296" s="541">
        <v>17459</v>
      </c>
      <c r="B12296" s="482" t="s">
        <v>9750</v>
      </c>
      <c r="C12296" s="542" t="s">
        <v>9086</v>
      </c>
    </row>
    <row r="12297" spans="1:3" x14ac:dyDescent="0.25">
      <c r="A12297" s="541">
        <v>17460</v>
      </c>
      <c r="B12297" s="482" t="s">
        <v>9751</v>
      </c>
      <c r="C12297" s="542" t="s">
        <v>9091</v>
      </c>
    </row>
    <row r="12298" spans="1:3" x14ac:dyDescent="0.25">
      <c r="A12298" s="541">
        <v>17461</v>
      </c>
      <c r="B12298" s="482" t="s">
        <v>9752</v>
      </c>
      <c r="C12298" s="542" t="s">
        <v>9091</v>
      </c>
    </row>
    <row r="12299" spans="1:3" x14ac:dyDescent="0.25">
      <c r="A12299" s="541">
        <v>17462</v>
      </c>
      <c r="B12299" s="482" t="s">
        <v>9753</v>
      </c>
      <c r="C12299" s="542" t="s">
        <v>9090</v>
      </c>
    </row>
    <row r="12300" spans="1:3" x14ac:dyDescent="0.25">
      <c r="A12300" s="541">
        <v>17463</v>
      </c>
      <c r="B12300" s="482" t="s">
        <v>11946</v>
      </c>
      <c r="C12300" s="542" t="s">
        <v>9920</v>
      </c>
    </row>
    <row r="12301" spans="1:3" x14ac:dyDescent="0.25">
      <c r="A12301" s="541">
        <v>17464</v>
      </c>
      <c r="B12301" s="482" t="s">
        <v>11947</v>
      </c>
      <c r="C12301" s="542" t="s">
        <v>9920</v>
      </c>
    </row>
    <row r="12302" spans="1:3" x14ac:dyDescent="0.25">
      <c r="A12302" s="541">
        <v>17465</v>
      </c>
      <c r="B12302" s="482" t="s">
        <v>11948</v>
      </c>
      <c r="C12302" s="542" t="s">
        <v>9920</v>
      </c>
    </row>
    <row r="12303" spans="1:3" x14ac:dyDescent="0.25">
      <c r="A12303" s="541">
        <v>17466</v>
      </c>
      <c r="B12303" s="482" t="s">
        <v>8567</v>
      </c>
      <c r="C12303" s="542" t="s">
        <v>9920</v>
      </c>
    </row>
    <row r="12304" spans="1:3" x14ac:dyDescent="0.25">
      <c r="A12304" s="541">
        <v>17467</v>
      </c>
      <c r="B12304" s="482" t="s">
        <v>11949</v>
      </c>
      <c r="C12304" s="542" t="s">
        <v>9920</v>
      </c>
    </row>
    <row r="12305" spans="1:3" x14ac:dyDescent="0.25">
      <c r="A12305" s="541">
        <v>17468</v>
      </c>
      <c r="B12305" s="482" t="s">
        <v>8791</v>
      </c>
      <c r="C12305" s="542" t="s">
        <v>9091</v>
      </c>
    </row>
    <row r="12306" spans="1:3" x14ac:dyDescent="0.25">
      <c r="A12306" s="541">
        <v>17469</v>
      </c>
      <c r="B12306" s="482" t="s">
        <v>11950</v>
      </c>
      <c r="C12306" s="542" t="s">
        <v>9920</v>
      </c>
    </row>
    <row r="12307" spans="1:3" x14ac:dyDescent="0.25">
      <c r="A12307" s="541">
        <v>17470</v>
      </c>
      <c r="B12307" s="482" t="s">
        <v>9754</v>
      </c>
      <c r="C12307" s="542" t="s">
        <v>9087</v>
      </c>
    </row>
    <row r="12308" spans="1:3" x14ac:dyDescent="0.25">
      <c r="A12308" s="541">
        <v>17471</v>
      </c>
      <c r="B12308" s="482" t="s">
        <v>9755</v>
      </c>
      <c r="C12308" s="542" t="s">
        <v>9091</v>
      </c>
    </row>
    <row r="12309" spans="1:3" x14ac:dyDescent="0.25">
      <c r="A12309" s="541">
        <v>17472</v>
      </c>
      <c r="B12309" s="482" t="s">
        <v>9756</v>
      </c>
      <c r="C12309" s="542" t="s">
        <v>9090</v>
      </c>
    </row>
    <row r="12310" spans="1:3" x14ac:dyDescent="0.25">
      <c r="A12310" s="541">
        <v>17473</v>
      </c>
      <c r="B12310" s="482" t="s">
        <v>11951</v>
      </c>
      <c r="C12310" s="542" t="s">
        <v>9920</v>
      </c>
    </row>
    <row r="12311" spans="1:3" x14ac:dyDescent="0.25">
      <c r="A12311" s="541">
        <v>17474</v>
      </c>
      <c r="B12311" s="482" t="s">
        <v>11952</v>
      </c>
      <c r="C12311" s="542" t="s">
        <v>9920</v>
      </c>
    </row>
    <row r="12312" spans="1:3" x14ac:dyDescent="0.25">
      <c r="A12312" s="541">
        <v>17475</v>
      </c>
      <c r="B12312" s="482" t="s">
        <v>9757</v>
      </c>
      <c r="C12312" s="542" t="s">
        <v>9087</v>
      </c>
    </row>
    <row r="12313" spans="1:3" x14ac:dyDescent="0.25">
      <c r="A12313" s="541">
        <v>17476</v>
      </c>
      <c r="B12313" s="482" t="s">
        <v>8706</v>
      </c>
      <c r="C12313" s="542" t="s">
        <v>9090</v>
      </c>
    </row>
    <row r="12314" spans="1:3" x14ac:dyDescent="0.25">
      <c r="A12314" s="541">
        <v>17477</v>
      </c>
      <c r="B12314" s="482" t="s">
        <v>9056</v>
      </c>
      <c r="C12314" s="542" t="s">
        <v>9087</v>
      </c>
    </row>
    <row r="12315" spans="1:3" x14ac:dyDescent="0.25">
      <c r="A12315" s="541">
        <v>17478</v>
      </c>
      <c r="B12315" s="482" t="s">
        <v>5393</v>
      </c>
      <c r="C12315" s="542" t="s">
        <v>9920</v>
      </c>
    </row>
    <row r="12316" spans="1:3" x14ac:dyDescent="0.25">
      <c r="A12316" s="541">
        <v>17479</v>
      </c>
      <c r="B12316" s="482" t="s">
        <v>9758</v>
      </c>
      <c r="C12316" s="542" t="s">
        <v>9092</v>
      </c>
    </row>
    <row r="12317" spans="1:3" x14ac:dyDescent="0.25">
      <c r="A12317" s="541">
        <v>17480</v>
      </c>
      <c r="B12317" s="482" t="s">
        <v>9759</v>
      </c>
      <c r="C12317" s="542" t="s">
        <v>9092</v>
      </c>
    </row>
    <row r="12318" spans="1:3" x14ac:dyDescent="0.25">
      <c r="A12318" s="541">
        <v>17481</v>
      </c>
      <c r="B12318" s="482" t="s">
        <v>11953</v>
      </c>
      <c r="C12318" s="542" t="s">
        <v>9920</v>
      </c>
    </row>
    <row r="12319" spans="1:3" x14ac:dyDescent="0.25">
      <c r="A12319" s="541">
        <v>17482</v>
      </c>
      <c r="B12319" s="482" t="s">
        <v>9760</v>
      </c>
      <c r="C12319" s="542" t="s">
        <v>9092</v>
      </c>
    </row>
    <row r="12320" spans="1:3" x14ac:dyDescent="0.25">
      <c r="A12320" s="541">
        <v>17483</v>
      </c>
      <c r="B12320" s="482" t="s">
        <v>9761</v>
      </c>
      <c r="C12320" s="542" t="s">
        <v>9092</v>
      </c>
    </row>
    <row r="12321" spans="1:3" x14ac:dyDescent="0.25">
      <c r="A12321" s="541">
        <v>17484</v>
      </c>
      <c r="B12321" s="482" t="s">
        <v>5978</v>
      </c>
      <c r="C12321" s="542" t="s">
        <v>9081</v>
      </c>
    </row>
    <row r="12322" spans="1:3" x14ac:dyDescent="0.25">
      <c r="A12322" s="541">
        <v>17485</v>
      </c>
      <c r="B12322" s="482" t="s">
        <v>9762</v>
      </c>
      <c r="C12322" s="542" t="s">
        <v>9092</v>
      </c>
    </row>
    <row r="12323" spans="1:3" x14ac:dyDescent="0.25">
      <c r="A12323" s="541">
        <v>17486</v>
      </c>
      <c r="B12323" s="482" t="s">
        <v>10191</v>
      </c>
      <c r="C12323" s="542" t="s">
        <v>9920</v>
      </c>
    </row>
    <row r="12324" spans="1:3" x14ac:dyDescent="0.25">
      <c r="A12324" s="541">
        <v>17487</v>
      </c>
      <c r="B12324" s="482" t="s">
        <v>9763</v>
      </c>
      <c r="C12324" s="542" t="s">
        <v>9092</v>
      </c>
    </row>
    <row r="12325" spans="1:3" x14ac:dyDescent="0.25">
      <c r="A12325" s="541">
        <v>17488</v>
      </c>
      <c r="B12325" s="482" t="s">
        <v>9257</v>
      </c>
      <c r="C12325" s="542" t="s">
        <v>9087</v>
      </c>
    </row>
    <row r="12326" spans="1:3" x14ac:dyDescent="0.25">
      <c r="A12326" s="541">
        <v>17489</v>
      </c>
      <c r="B12326" s="482" t="s">
        <v>3357</v>
      </c>
      <c r="C12326" s="542" t="s">
        <v>9090</v>
      </c>
    </row>
    <row r="12327" spans="1:3" x14ac:dyDescent="0.25">
      <c r="A12327" s="541">
        <v>17490</v>
      </c>
      <c r="B12327" s="482" t="s">
        <v>9764</v>
      </c>
      <c r="C12327" s="542" t="s">
        <v>9087</v>
      </c>
    </row>
    <row r="12328" spans="1:3" x14ac:dyDescent="0.25">
      <c r="A12328" s="541">
        <v>17491</v>
      </c>
      <c r="B12328" s="482" t="s">
        <v>7066</v>
      </c>
      <c r="C12328" s="542" t="s">
        <v>9092</v>
      </c>
    </row>
    <row r="12329" spans="1:3" x14ac:dyDescent="0.25">
      <c r="A12329" s="541">
        <v>17492</v>
      </c>
      <c r="B12329" s="482" t="s">
        <v>9765</v>
      </c>
      <c r="C12329" s="542" t="s">
        <v>9084</v>
      </c>
    </row>
    <row r="12330" spans="1:3" x14ac:dyDescent="0.25">
      <c r="A12330" s="541">
        <v>17493</v>
      </c>
      <c r="B12330" s="482" t="s">
        <v>9766</v>
      </c>
      <c r="C12330" s="542" t="s">
        <v>9920</v>
      </c>
    </row>
    <row r="12331" spans="1:3" x14ac:dyDescent="0.25">
      <c r="A12331" s="541">
        <v>17494</v>
      </c>
      <c r="B12331" s="482" t="s">
        <v>11954</v>
      </c>
      <c r="C12331" s="542" t="s">
        <v>9920</v>
      </c>
    </row>
    <row r="12332" spans="1:3" x14ac:dyDescent="0.25">
      <c r="A12332" s="541">
        <v>17495</v>
      </c>
      <c r="B12332" s="482" t="s">
        <v>9766</v>
      </c>
      <c r="C12332" s="542" t="s">
        <v>9092</v>
      </c>
    </row>
    <row r="12333" spans="1:3" x14ac:dyDescent="0.25">
      <c r="A12333" s="541">
        <v>17496</v>
      </c>
      <c r="B12333" s="482" t="s">
        <v>11955</v>
      </c>
      <c r="C12333" s="542" t="s">
        <v>9920</v>
      </c>
    </row>
    <row r="12334" spans="1:3" x14ac:dyDescent="0.25">
      <c r="A12334" s="541">
        <v>17497</v>
      </c>
      <c r="B12334" s="482" t="s">
        <v>9767</v>
      </c>
      <c r="C12334" s="542" t="s">
        <v>9091</v>
      </c>
    </row>
    <row r="12335" spans="1:3" x14ac:dyDescent="0.25">
      <c r="A12335" s="541">
        <v>17498</v>
      </c>
      <c r="B12335" s="482" t="s">
        <v>9768</v>
      </c>
      <c r="C12335" s="542" t="s">
        <v>9091</v>
      </c>
    </row>
    <row r="12336" spans="1:3" x14ac:dyDescent="0.25">
      <c r="A12336" s="541">
        <v>17499</v>
      </c>
      <c r="B12336" s="482" t="s">
        <v>9769</v>
      </c>
      <c r="C12336" s="542" t="s">
        <v>9092</v>
      </c>
    </row>
    <row r="12337" spans="1:3" x14ac:dyDescent="0.25">
      <c r="A12337" s="541">
        <v>17500</v>
      </c>
      <c r="B12337" s="482" t="s">
        <v>9570</v>
      </c>
      <c r="C12337" s="542" t="s">
        <v>9920</v>
      </c>
    </row>
    <row r="12338" spans="1:3" x14ac:dyDescent="0.25">
      <c r="A12338" s="541">
        <v>17501</v>
      </c>
      <c r="B12338" s="482" t="s">
        <v>8791</v>
      </c>
      <c r="C12338" s="542" t="s">
        <v>9920</v>
      </c>
    </row>
    <row r="12339" spans="1:3" x14ac:dyDescent="0.25">
      <c r="A12339" s="541">
        <v>17502</v>
      </c>
      <c r="B12339" s="482" t="s">
        <v>9770</v>
      </c>
      <c r="C12339" s="542" t="s">
        <v>9092</v>
      </c>
    </row>
    <row r="12340" spans="1:3" x14ac:dyDescent="0.25">
      <c r="A12340" s="541">
        <v>17503</v>
      </c>
      <c r="B12340" s="482" t="s">
        <v>8050</v>
      </c>
      <c r="C12340" s="542" t="s">
        <v>9081</v>
      </c>
    </row>
    <row r="12341" spans="1:3" x14ac:dyDescent="0.25">
      <c r="A12341" s="541">
        <v>17504</v>
      </c>
      <c r="B12341" s="482" t="s">
        <v>7715</v>
      </c>
      <c r="C12341" s="542" t="s">
        <v>9091</v>
      </c>
    </row>
    <row r="12342" spans="1:3" x14ac:dyDescent="0.25">
      <c r="A12342" s="541">
        <v>17505</v>
      </c>
      <c r="B12342" s="482" t="s">
        <v>11956</v>
      </c>
      <c r="C12342" s="542" t="s">
        <v>9920</v>
      </c>
    </row>
    <row r="12343" spans="1:3" x14ac:dyDescent="0.25">
      <c r="A12343" s="541">
        <v>17506</v>
      </c>
      <c r="B12343" s="482" t="s">
        <v>9771</v>
      </c>
      <c r="C12343" s="542" t="s">
        <v>9092</v>
      </c>
    </row>
    <row r="12344" spans="1:3" x14ac:dyDescent="0.25">
      <c r="A12344" s="541">
        <v>17507</v>
      </c>
      <c r="B12344" s="482" t="s">
        <v>4839</v>
      </c>
      <c r="C12344" s="542" t="s">
        <v>9081</v>
      </c>
    </row>
    <row r="12345" spans="1:3" x14ac:dyDescent="0.25">
      <c r="A12345" s="541">
        <v>17508</v>
      </c>
      <c r="B12345" s="482" t="s">
        <v>9772</v>
      </c>
      <c r="C12345" s="542" t="s">
        <v>9092</v>
      </c>
    </row>
    <row r="12346" spans="1:3" x14ac:dyDescent="0.25">
      <c r="A12346" s="541">
        <v>17509</v>
      </c>
      <c r="B12346" s="482" t="s">
        <v>9773</v>
      </c>
      <c r="C12346" s="542" t="s">
        <v>9092</v>
      </c>
    </row>
    <row r="12347" spans="1:3" x14ac:dyDescent="0.25">
      <c r="A12347" s="541">
        <v>17510</v>
      </c>
      <c r="B12347" s="482" t="s">
        <v>9774</v>
      </c>
      <c r="C12347" s="542" t="s">
        <v>9092</v>
      </c>
    </row>
    <row r="12348" spans="1:3" x14ac:dyDescent="0.25">
      <c r="A12348" s="541">
        <v>17511</v>
      </c>
      <c r="B12348" s="482" t="s">
        <v>11301</v>
      </c>
      <c r="C12348" s="542" t="s">
        <v>9920</v>
      </c>
    </row>
    <row r="12349" spans="1:3" x14ac:dyDescent="0.25">
      <c r="A12349" s="541">
        <v>17512</v>
      </c>
      <c r="B12349" s="482" t="s">
        <v>9775</v>
      </c>
      <c r="C12349" s="542" t="s">
        <v>9086</v>
      </c>
    </row>
    <row r="12350" spans="1:3" x14ac:dyDescent="0.25">
      <c r="A12350" s="541">
        <v>17513</v>
      </c>
      <c r="B12350" s="482" t="s">
        <v>9776</v>
      </c>
      <c r="C12350" s="542" t="s">
        <v>9092</v>
      </c>
    </row>
    <row r="12351" spans="1:3" x14ac:dyDescent="0.25">
      <c r="A12351" s="541">
        <v>17514</v>
      </c>
      <c r="B12351" s="482" t="s">
        <v>9567</v>
      </c>
      <c r="C12351" s="542" t="s">
        <v>9081</v>
      </c>
    </row>
    <row r="12352" spans="1:3" x14ac:dyDescent="0.25">
      <c r="A12352" s="541">
        <v>17515</v>
      </c>
      <c r="B12352" s="482" t="s">
        <v>7846</v>
      </c>
      <c r="C12352" s="542" t="s">
        <v>9091</v>
      </c>
    </row>
    <row r="12353" spans="1:3" x14ac:dyDescent="0.25">
      <c r="A12353" s="541">
        <v>17516</v>
      </c>
      <c r="B12353" s="482" t="s">
        <v>9777</v>
      </c>
      <c r="C12353" s="542" t="s">
        <v>9092</v>
      </c>
    </row>
    <row r="12354" spans="1:3" x14ac:dyDescent="0.25">
      <c r="A12354" s="541">
        <v>17517</v>
      </c>
      <c r="B12354" s="482" t="s">
        <v>9778</v>
      </c>
      <c r="C12354" s="542" t="s">
        <v>9087</v>
      </c>
    </row>
    <row r="12355" spans="1:3" x14ac:dyDescent="0.25">
      <c r="A12355" s="541">
        <v>17518</v>
      </c>
      <c r="B12355" s="482" t="s">
        <v>9779</v>
      </c>
      <c r="C12355" s="542" t="s">
        <v>9090</v>
      </c>
    </row>
    <row r="12356" spans="1:3" x14ac:dyDescent="0.25">
      <c r="A12356" s="541">
        <v>17519</v>
      </c>
      <c r="B12356" s="482" t="s">
        <v>9780</v>
      </c>
      <c r="C12356" s="542" t="s">
        <v>9092</v>
      </c>
    </row>
    <row r="12357" spans="1:3" x14ac:dyDescent="0.25">
      <c r="A12357" s="541">
        <v>17520</v>
      </c>
      <c r="B12357" s="482" t="s">
        <v>8500</v>
      </c>
      <c r="C12357" s="542" t="s">
        <v>9090</v>
      </c>
    </row>
    <row r="12358" spans="1:3" x14ac:dyDescent="0.25">
      <c r="A12358" s="541">
        <v>17521</v>
      </c>
      <c r="B12358" s="482" t="s">
        <v>9538</v>
      </c>
      <c r="C12358" s="542" t="s">
        <v>9111</v>
      </c>
    </row>
    <row r="12359" spans="1:3" x14ac:dyDescent="0.25">
      <c r="A12359" s="541">
        <v>17522</v>
      </c>
      <c r="B12359" s="482" t="s">
        <v>9781</v>
      </c>
      <c r="C12359" s="542" t="s">
        <v>9087</v>
      </c>
    </row>
    <row r="12360" spans="1:3" x14ac:dyDescent="0.25">
      <c r="A12360" s="541">
        <v>17523</v>
      </c>
      <c r="B12360" s="482" t="s">
        <v>9782</v>
      </c>
      <c r="C12360" s="542" t="s">
        <v>9091</v>
      </c>
    </row>
    <row r="12361" spans="1:3" x14ac:dyDescent="0.25">
      <c r="A12361" s="541">
        <v>17524</v>
      </c>
      <c r="B12361" s="482" t="s">
        <v>9783</v>
      </c>
      <c r="C12361" s="542" t="s">
        <v>9091</v>
      </c>
    </row>
    <row r="12362" spans="1:3" x14ac:dyDescent="0.25">
      <c r="A12362" s="541">
        <v>17525</v>
      </c>
      <c r="B12362" s="482" t="s">
        <v>9784</v>
      </c>
      <c r="C12362" s="542" t="s">
        <v>9092</v>
      </c>
    </row>
    <row r="12363" spans="1:3" x14ac:dyDescent="0.25">
      <c r="A12363" s="541">
        <v>17526</v>
      </c>
      <c r="B12363" s="482" t="s">
        <v>9785</v>
      </c>
      <c r="C12363" s="542" t="s">
        <v>9103</v>
      </c>
    </row>
    <row r="12364" spans="1:3" x14ac:dyDescent="0.25">
      <c r="A12364" s="541">
        <v>17527</v>
      </c>
      <c r="B12364" s="482" t="s">
        <v>11957</v>
      </c>
      <c r="C12364" s="542" t="s">
        <v>9920</v>
      </c>
    </row>
    <row r="12365" spans="1:3" x14ac:dyDescent="0.25">
      <c r="A12365" s="541">
        <v>17528</v>
      </c>
      <c r="B12365" s="482" t="s">
        <v>11958</v>
      </c>
      <c r="C12365" s="542" t="s">
        <v>9920</v>
      </c>
    </row>
    <row r="12366" spans="1:3" x14ac:dyDescent="0.25">
      <c r="A12366" s="541">
        <v>17529</v>
      </c>
      <c r="B12366" s="482" t="s">
        <v>8435</v>
      </c>
      <c r="C12366" s="542" t="s">
        <v>9090</v>
      </c>
    </row>
    <row r="12367" spans="1:3" x14ac:dyDescent="0.25">
      <c r="A12367" s="541">
        <v>17530</v>
      </c>
      <c r="B12367" s="482" t="s">
        <v>9247</v>
      </c>
      <c r="C12367" s="542" t="s">
        <v>9920</v>
      </c>
    </row>
    <row r="12368" spans="1:3" x14ac:dyDescent="0.25">
      <c r="A12368" s="541">
        <v>17531</v>
      </c>
      <c r="B12368" s="482" t="s">
        <v>8791</v>
      </c>
      <c r="C12368" s="542" t="s">
        <v>9103</v>
      </c>
    </row>
    <row r="12369" spans="1:3" x14ac:dyDescent="0.25">
      <c r="A12369" s="541">
        <v>17532</v>
      </c>
      <c r="B12369" s="482" t="s">
        <v>9076</v>
      </c>
      <c r="C12369" s="542" t="s">
        <v>9920</v>
      </c>
    </row>
    <row r="12370" spans="1:3" x14ac:dyDescent="0.25">
      <c r="A12370" s="541">
        <v>17533</v>
      </c>
      <c r="B12370" s="482" t="s">
        <v>9786</v>
      </c>
      <c r="C12370" s="542" t="s">
        <v>9092</v>
      </c>
    </row>
    <row r="12371" spans="1:3" x14ac:dyDescent="0.25">
      <c r="A12371" s="541">
        <v>17534</v>
      </c>
      <c r="B12371" s="482" t="s">
        <v>5833</v>
      </c>
      <c r="C12371" s="542" t="s">
        <v>9092</v>
      </c>
    </row>
    <row r="12372" spans="1:3" x14ac:dyDescent="0.25">
      <c r="A12372" s="541">
        <v>17535</v>
      </c>
      <c r="B12372" s="482" t="s">
        <v>11959</v>
      </c>
      <c r="C12372" s="542" t="s">
        <v>9920</v>
      </c>
    </row>
    <row r="12373" spans="1:3" x14ac:dyDescent="0.25">
      <c r="A12373" s="541">
        <v>17536</v>
      </c>
      <c r="B12373" s="482" t="s">
        <v>9787</v>
      </c>
      <c r="C12373" s="542" t="s">
        <v>9090</v>
      </c>
    </row>
    <row r="12374" spans="1:3" x14ac:dyDescent="0.25">
      <c r="A12374" s="541">
        <v>17537</v>
      </c>
      <c r="B12374" s="482" t="s">
        <v>9788</v>
      </c>
      <c r="C12374" s="542" t="s">
        <v>9091</v>
      </c>
    </row>
    <row r="12375" spans="1:3" x14ac:dyDescent="0.25">
      <c r="A12375" s="541">
        <v>17538</v>
      </c>
      <c r="B12375" s="482" t="s">
        <v>9789</v>
      </c>
      <c r="C12375" s="542" t="s">
        <v>9092</v>
      </c>
    </row>
    <row r="12376" spans="1:3" x14ac:dyDescent="0.25">
      <c r="A12376" s="541">
        <v>17539</v>
      </c>
      <c r="B12376" s="482" t="s">
        <v>9043</v>
      </c>
      <c r="C12376" s="542" t="s">
        <v>9090</v>
      </c>
    </row>
    <row r="12377" spans="1:3" x14ac:dyDescent="0.25">
      <c r="A12377" s="541">
        <v>17540</v>
      </c>
      <c r="B12377" s="482" t="s">
        <v>9790</v>
      </c>
      <c r="C12377" s="542" t="s">
        <v>9087</v>
      </c>
    </row>
    <row r="12378" spans="1:3" x14ac:dyDescent="0.25">
      <c r="A12378" s="541">
        <v>17541</v>
      </c>
      <c r="B12378" s="482" t="s">
        <v>9791</v>
      </c>
      <c r="C12378" s="542" t="s">
        <v>9092</v>
      </c>
    </row>
    <row r="12379" spans="1:3" x14ac:dyDescent="0.25">
      <c r="A12379" s="541">
        <v>17542</v>
      </c>
      <c r="B12379" s="482" t="s">
        <v>11960</v>
      </c>
      <c r="C12379" s="542" t="s">
        <v>9920</v>
      </c>
    </row>
    <row r="12380" spans="1:3" x14ac:dyDescent="0.25">
      <c r="A12380" s="541">
        <v>17543</v>
      </c>
      <c r="B12380" s="482" t="s">
        <v>9792</v>
      </c>
      <c r="C12380" s="542" t="s">
        <v>9087</v>
      </c>
    </row>
    <row r="12381" spans="1:3" x14ac:dyDescent="0.25">
      <c r="A12381" s="541">
        <v>17544</v>
      </c>
      <c r="B12381" s="482" t="s">
        <v>9793</v>
      </c>
      <c r="C12381" s="542" t="s">
        <v>9087</v>
      </c>
    </row>
    <row r="12382" spans="1:3" x14ac:dyDescent="0.25">
      <c r="A12382" s="541">
        <v>17545</v>
      </c>
      <c r="B12382" s="482" t="s">
        <v>2883</v>
      </c>
      <c r="C12382" s="542" t="s">
        <v>9087</v>
      </c>
    </row>
    <row r="12383" spans="1:3" x14ac:dyDescent="0.25">
      <c r="A12383" s="541">
        <v>17546</v>
      </c>
      <c r="B12383" s="482" t="s">
        <v>11961</v>
      </c>
      <c r="C12383" s="542" t="s">
        <v>9920</v>
      </c>
    </row>
    <row r="12384" spans="1:3" x14ac:dyDescent="0.25">
      <c r="A12384" s="541">
        <v>17547</v>
      </c>
      <c r="B12384" s="482" t="s">
        <v>6261</v>
      </c>
      <c r="C12384" s="542" t="s">
        <v>9087</v>
      </c>
    </row>
    <row r="12385" spans="1:3" x14ac:dyDescent="0.25">
      <c r="A12385" s="541">
        <v>17548</v>
      </c>
      <c r="B12385" s="482" t="s">
        <v>6765</v>
      </c>
      <c r="C12385" s="542" t="s">
        <v>9920</v>
      </c>
    </row>
    <row r="12386" spans="1:3" x14ac:dyDescent="0.25">
      <c r="A12386" s="541">
        <v>17549</v>
      </c>
      <c r="B12386" s="482" t="s">
        <v>9794</v>
      </c>
      <c r="C12386" s="542" t="s">
        <v>9087</v>
      </c>
    </row>
    <row r="12387" spans="1:3" x14ac:dyDescent="0.25">
      <c r="A12387" s="541">
        <v>17550</v>
      </c>
      <c r="B12387" s="482" t="s">
        <v>9795</v>
      </c>
      <c r="C12387" s="542" t="s">
        <v>9087</v>
      </c>
    </row>
    <row r="12388" spans="1:3" x14ac:dyDescent="0.25">
      <c r="A12388" s="541">
        <v>17551</v>
      </c>
      <c r="B12388" s="482" t="s">
        <v>11962</v>
      </c>
      <c r="C12388" s="542" t="s">
        <v>9920</v>
      </c>
    </row>
    <row r="12389" spans="1:3" x14ac:dyDescent="0.25">
      <c r="A12389" s="541">
        <v>17552</v>
      </c>
      <c r="B12389" s="482" t="s">
        <v>9796</v>
      </c>
      <c r="C12389" s="542" t="s">
        <v>9087</v>
      </c>
    </row>
    <row r="12390" spans="1:3" x14ac:dyDescent="0.25">
      <c r="A12390" s="541">
        <v>17553</v>
      </c>
      <c r="B12390" s="482" t="s">
        <v>9572</v>
      </c>
      <c r="C12390" s="542" t="s">
        <v>9087</v>
      </c>
    </row>
    <row r="12391" spans="1:3" x14ac:dyDescent="0.25">
      <c r="A12391" s="541">
        <v>17554</v>
      </c>
      <c r="B12391" s="482" t="s">
        <v>8865</v>
      </c>
      <c r="C12391" s="542" t="s">
        <v>9110</v>
      </c>
    </row>
    <row r="12392" spans="1:3" x14ac:dyDescent="0.25">
      <c r="A12392" s="541">
        <v>17555</v>
      </c>
      <c r="B12392" s="482" t="s">
        <v>9797</v>
      </c>
      <c r="C12392" s="542" t="s">
        <v>9087</v>
      </c>
    </row>
    <row r="12393" spans="1:3" x14ac:dyDescent="0.25">
      <c r="A12393" s="541">
        <v>17556</v>
      </c>
      <c r="B12393" s="482" t="s">
        <v>9798</v>
      </c>
      <c r="C12393" s="542" t="s">
        <v>9092</v>
      </c>
    </row>
    <row r="12394" spans="1:3" x14ac:dyDescent="0.25">
      <c r="A12394" s="541">
        <v>17557</v>
      </c>
      <c r="B12394" s="482" t="s">
        <v>9799</v>
      </c>
      <c r="C12394" s="542" t="s">
        <v>9092</v>
      </c>
    </row>
    <row r="12395" spans="1:3" x14ac:dyDescent="0.25">
      <c r="A12395" s="541">
        <v>17558</v>
      </c>
      <c r="B12395" s="482" t="s">
        <v>8672</v>
      </c>
      <c r="C12395" s="542" t="s">
        <v>9090</v>
      </c>
    </row>
    <row r="12396" spans="1:3" x14ac:dyDescent="0.25">
      <c r="A12396" s="541">
        <v>17559</v>
      </c>
      <c r="B12396" s="482" t="s">
        <v>9660</v>
      </c>
      <c r="C12396" s="542" t="s">
        <v>9087</v>
      </c>
    </row>
    <row r="12397" spans="1:3" x14ac:dyDescent="0.25">
      <c r="A12397" s="541">
        <v>17561</v>
      </c>
      <c r="B12397" s="482" t="s">
        <v>9800</v>
      </c>
      <c r="C12397" s="542" t="s">
        <v>9087</v>
      </c>
    </row>
    <row r="12398" spans="1:3" x14ac:dyDescent="0.25">
      <c r="A12398" s="541">
        <v>17562</v>
      </c>
      <c r="B12398" s="482" t="s">
        <v>6813</v>
      </c>
      <c r="C12398" s="542" t="s">
        <v>9920</v>
      </c>
    </row>
    <row r="12399" spans="1:3" x14ac:dyDescent="0.25">
      <c r="A12399" s="541">
        <v>17563</v>
      </c>
      <c r="B12399" s="482" t="s">
        <v>11963</v>
      </c>
      <c r="C12399" s="542" t="s">
        <v>9920</v>
      </c>
    </row>
    <row r="12400" spans="1:3" x14ac:dyDescent="0.25">
      <c r="A12400" s="541">
        <v>17564</v>
      </c>
      <c r="B12400" s="482" t="s">
        <v>9801</v>
      </c>
      <c r="C12400" s="542" t="s">
        <v>9087</v>
      </c>
    </row>
    <row r="12401" spans="1:3" x14ac:dyDescent="0.25">
      <c r="A12401" s="541">
        <v>17565</v>
      </c>
      <c r="B12401" s="482" t="s">
        <v>9802</v>
      </c>
      <c r="C12401" s="542" t="s">
        <v>9091</v>
      </c>
    </row>
    <row r="12402" spans="1:3" x14ac:dyDescent="0.25">
      <c r="A12402" s="541">
        <v>17566</v>
      </c>
      <c r="B12402" s="482" t="s">
        <v>11964</v>
      </c>
      <c r="C12402" s="542" t="s">
        <v>9920</v>
      </c>
    </row>
    <row r="12403" spans="1:3" x14ac:dyDescent="0.25">
      <c r="A12403" s="541">
        <v>17567</v>
      </c>
      <c r="B12403" s="482" t="s">
        <v>9803</v>
      </c>
      <c r="C12403" s="542" t="s">
        <v>9087</v>
      </c>
    </row>
    <row r="12404" spans="1:3" x14ac:dyDescent="0.25">
      <c r="A12404" s="541">
        <v>17568</v>
      </c>
      <c r="B12404" s="482" t="s">
        <v>9804</v>
      </c>
      <c r="C12404" s="542" t="s">
        <v>9087</v>
      </c>
    </row>
    <row r="12405" spans="1:3" x14ac:dyDescent="0.25">
      <c r="A12405" s="541">
        <v>17569</v>
      </c>
      <c r="B12405" s="482" t="s">
        <v>9805</v>
      </c>
      <c r="C12405" s="542" t="s">
        <v>9092</v>
      </c>
    </row>
    <row r="12406" spans="1:3" x14ac:dyDescent="0.25">
      <c r="A12406" s="541">
        <v>17570</v>
      </c>
      <c r="B12406" s="482" t="s">
        <v>9806</v>
      </c>
      <c r="C12406" s="542" t="s">
        <v>9092</v>
      </c>
    </row>
    <row r="12407" spans="1:3" x14ac:dyDescent="0.25">
      <c r="A12407" s="541">
        <v>17571</v>
      </c>
      <c r="B12407" s="482" t="s">
        <v>9448</v>
      </c>
      <c r="C12407" s="542" t="s">
        <v>9092</v>
      </c>
    </row>
    <row r="12408" spans="1:3" x14ac:dyDescent="0.25">
      <c r="A12408" s="541">
        <v>17572</v>
      </c>
      <c r="B12408" s="482" t="s">
        <v>9807</v>
      </c>
      <c r="C12408" s="542" t="s">
        <v>9092</v>
      </c>
    </row>
    <row r="12409" spans="1:3" x14ac:dyDescent="0.25">
      <c r="A12409" s="541">
        <v>17573</v>
      </c>
      <c r="B12409" s="482" t="s">
        <v>9808</v>
      </c>
      <c r="C12409" s="542" t="s">
        <v>9087</v>
      </c>
    </row>
    <row r="12410" spans="1:3" x14ac:dyDescent="0.25">
      <c r="A12410" s="541">
        <v>17574</v>
      </c>
      <c r="B12410" s="482" t="s">
        <v>171</v>
      </c>
      <c r="C12410" s="542" t="s">
        <v>9920</v>
      </c>
    </row>
    <row r="12411" spans="1:3" x14ac:dyDescent="0.25">
      <c r="A12411" s="541">
        <v>17575</v>
      </c>
      <c r="B12411" s="482" t="s">
        <v>9809</v>
      </c>
      <c r="C12411" s="542" t="s">
        <v>9092</v>
      </c>
    </row>
    <row r="12412" spans="1:3" x14ac:dyDescent="0.25">
      <c r="A12412" s="541">
        <v>17576</v>
      </c>
      <c r="B12412" s="482" t="s">
        <v>8670</v>
      </c>
      <c r="C12412" s="542" t="s">
        <v>9081</v>
      </c>
    </row>
    <row r="12413" spans="1:3" x14ac:dyDescent="0.25">
      <c r="A12413" s="541">
        <v>17577</v>
      </c>
      <c r="B12413" s="482" t="s">
        <v>5978</v>
      </c>
      <c r="C12413" s="542" t="s">
        <v>9081</v>
      </c>
    </row>
    <row r="12414" spans="1:3" x14ac:dyDescent="0.25">
      <c r="A12414" s="541">
        <v>17578</v>
      </c>
      <c r="B12414" s="482" t="s">
        <v>6923</v>
      </c>
      <c r="C12414" s="542" t="s">
        <v>9092</v>
      </c>
    </row>
    <row r="12415" spans="1:3" x14ac:dyDescent="0.25">
      <c r="A12415" s="541">
        <v>17579</v>
      </c>
      <c r="B12415" s="482" t="s">
        <v>9810</v>
      </c>
      <c r="C12415" s="542" t="s">
        <v>9087</v>
      </c>
    </row>
    <row r="12416" spans="1:3" x14ac:dyDescent="0.25">
      <c r="A12416" s="541">
        <v>17580</v>
      </c>
      <c r="B12416" s="482" t="s">
        <v>9811</v>
      </c>
      <c r="C12416" s="542" t="s">
        <v>9092</v>
      </c>
    </row>
    <row r="12417" spans="1:3" x14ac:dyDescent="0.25">
      <c r="A12417" s="541">
        <v>17581</v>
      </c>
      <c r="B12417" s="482" t="s">
        <v>7954</v>
      </c>
      <c r="C12417" s="542" t="s">
        <v>9090</v>
      </c>
    </row>
    <row r="12418" spans="1:3" x14ac:dyDescent="0.25">
      <c r="A12418" s="541">
        <v>17582</v>
      </c>
      <c r="B12418" s="482" t="s">
        <v>9812</v>
      </c>
      <c r="C12418" s="542" t="s">
        <v>9092</v>
      </c>
    </row>
    <row r="12419" spans="1:3" x14ac:dyDescent="0.25">
      <c r="A12419" s="541">
        <v>17583</v>
      </c>
      <c r="B12419" s="482" t="s">
        <v>9813</v>
      </c>
      <c r="C12419" s="542" t="s">
        <v>9092</v>
      </c>
    </row>
    <row r="12420" spans="1:3" x14ac:dyDescent="0.25">
      <c r="A12420" s="541">
        <v>17584</v>
      </c>
      <c r="B12420" s="482" t="s">
        <v>11965</v>
      </c>
      <c r="C12420" s="542" t="s">
        <v>9920</v>
      </c>
    </row>
    <row r="12421" spans="1:3" x14ac:dyDescent="0.25">
      <c r="A12421" s="541">
        <v>17585</v>
      </c>
      <c r="B12421" s="482" t="s">
        <v>9814</v>
      </c>
      <c r="C12421" s="542" t="s">
        <v>9084</v>
      </c>
    </row>
    <row r="12422" spans="1:3" x14ac:dyDescent="0.25">
      <c r="A12422" s="541">
        <v>17586</v>
      </c>
      <c r="B12422" s="482" t="s">
        <v>7406</v>
      </c>
      <c r="C12422" s="542" t="s">
        <v>9091</v>
      </c>
    </row>
    <row r="12423" spans="1:3" x14ac:dyDescent="0.25">
      <c r="A12423" s="541">
        <v>17587</v>
      </c>
      <c r="B12423" s="482" t="s">
        <v>11966</v>
      </c>
      <c r="C12423" s="542" t="s">
        <v>9920</v>
      </c>
    </row>
    <row r="12424" spans="1:3" x14ac:dyDescent="0.25">
      <c r="A12424" s="541">
        <v>17588</v>
      </c>
      <c r="B12424" s="482" t="s">
        <v>9815</v>
      </c>
      <c r="C12424" s="542" t="s">
        <v>9090</v>
      </c>
    </row>
    <row r="12425" spans="1:3" x14ac:dyDescent="0.25">
      <c r="A12425" s="541">
        <v>17589</v>
      </c>
      <c r="B12425" s="482" t="s">
        <v>8846</v>
      </c>
      <c r="C12425" s="542" t="s">
        <v>9920</v>
      </c>
    </row>
    <row r="12426" spans="1:3" x14ac:dyDescent="0.25">
      <c r="A12426" s="541">
        <v>17590</v>
      </c>
      <c r="B12426" s="482" t="s">
        <v>9816</v>
      </c>
      <c r="C12426" s="542" t="s">
        <v>9092</v>
      </c>
    </row>
    <row r="12427" spans="1:3" x14ac:dyDescent="0.25">
      <c r="A12427" s="541">
        <v>17591</v>
      </c>
      <c r="B12427" s="482" t="s">
        <v>9817</v>
      </c>
      <c r="C12427" s="542" t="s">
        <v>9092</v>
      </c>
    </row>
    <row r="12428" spans="1:3" x14ac:dyDescent="0.25">
      <c r="A12428" s="541">
        <v>17592</v>
      </c>
      <c r="B12428" s="482" t="s">
        <v>9818</v>
      </c>
      <c r="C12428" s="542" t="s">
        <v>9087</v>
      </c>
    </row>
    <row r="12429" spans="1:3" x14ac:dyDescent="0.25">
      <c r="A12429" s="541">
        <v>17593</v>
      </c>
      <c r="B12429" s="482" t="s">
        <v>1022</v>
      </c>
      <c r="C12429" s="542" t="s">
        <v>9092</v>
      </c>
    </row>
    <row r="12430" spans="1:3" x14ac:dyDescent="0.25">
      <c r="A12430" s="541">
        <v>17594</v>
      </c>
      <c r="B12430" s="482" t="s">
        <v>9819</v>
      </c>
      <c r="C12430" s="542" t="s">
        <v>9087</v>
      </c>
    </row>
    <row r="12431" spans="1:3" x14ac:dyDescent="0.25">
      <c r="A12431" s="541">
        <v>17595</v>
      </c>
      <c r="B12431" s="482" t="s">
        <v>9820</v>
      </c>
      <c r="C12431" s="542" t="s">
        <v>9087</v>
      </c>
    </row>
    <row r="12432" spans="1:3" x14ac:dyDescent="0.25">
      <c r="A12432" s="541">
        <v>17596</v>
      </c>
      <c r="B12432" s="482" t="s">
        <v>2998</v>
      </c>
      <c r="C12432" s="542" t="s">
        <v>9092</v>
      </c>
    </row>
    <row r="12433" spans="1:3" x14ac:dyDescent="0.25">
      <c r="A12433" s="541">
        <v>17597</v>
      </c>
      <c r="B12433" s="482" t="s">
        <v>9821</v>
      </c>
      <c r="C12433" s="542" t="s">
        <v>9087</v>
      </c>
    </row>
    <row r="12434" spans="1:3" x14ac:dyDescent="0.25">
      <c r="A12434" s="541">
        <v>17598</v>
      </c>
      <c r="B12434" s="482" t="s">
        <v>9822</v>
      </c>
      <c r="C12434" s="542" t="s">
        <v>9081</v>
      </c>
    </row>
    <row r="12435" spans="1:3" x14ac:dyDescent="0.25">
      <c r="A12435" s="541">
        <v>17599</v>
      </c>
      <c r="B12435" s="482" t="s">
        <v>9823</v>
      </c>
      <c r="C12435" s="542" t="s">
        <v>8228</v>
      </c>
    </row>
    <row r="12436" spans="1:3" x14ac:dyDescent="0.25">
      <c r="A12436" s="541">
        <v>17600</v>
      </c>
      <c r="B12436" s="482" t="s">
        <v>9824</v>
      </c>
      <c r="C12436" s="542" t="s">
        <v>9092</v>
      </c>
    </row>
    <row r="12437" spans="1:3" x14ac:dyDescent="0.25">
      <c r="A12437" s="541">
        <v>17601</v>
      </c>
      <c r="B12437" s="482" t="s">
        <v>9825</v>
      </c>
      <c r="C12437" s="542" t="s">
        <v>9092</v>
      </c>
    </row>
    <row r="12438" spans="1:3" x14ac:dyDescent="0.25">
      <c r="A12438" s="541">
        <v>17602</v>
      </c>
      <c r="B12438" s="482" t="s">
        <v>9826</v>
      </c>
      <c r="C12438" s="542" t="s">
        <v>9091</v>
      </c>
    </row>
    <row r="12439" spans="1:3" x14ac:dyDescent="0.25">
      <c r="A12439" s="541">
        <v>17603</v>
      </c>
      <c r="B12439" s="482" t="s">
        <v>9827</v>
      </c>
      <c r="C12439" s="542" t="s">
        <v>9081</v>
      </c>
    </row>
    <row r="12440" spans="1:3" x14ac:dyDescent="0.25">
      <c r="A12440" s="541">
        <v>17604</v>
      </c>
      <c r="B12440" s="482" t="s">
        <v>9828</v>
      </c>
      <c r="C12440" s="542" t="s">
        <v>9087</v>
      </c>
    </row>
    <row r="12441" spans="1:3" x14ac:dyDescent="0.25">
      <c r="A12441" s="541">
        <v>17605</v>
      </c>
      <c r="B12441" s="482" t="s">
        <v>9829</v>
      </c>
      <c r="C12441" s="542" t="s">
        <v>9092</v>
      </c>
    </row>
    <row r="12442" spans="1:3" x14ac:dyDescent="0.25">
      <c r="A12442" s="541">
        <v>17606</v>
      </c>
      <c r="B12442" s="482" t="s">
        <v>9830</v>
      </c>
      <c r="C12442" s="542" t="s">
        <v>9092</v>
      </c>
    </row>
    <row r="12443" spans="1:3" x14ac:dyDescent="0.25">
      <c r="A12443" s="541">
        <v>17607</v>
      </c>
      <c r="B12443" s="482" t="s">
        <v>9831</v>
      </c>
      <c r="C12443" s="542" t="s">
        <v>9087</v>
      </c>
    </row>
    <row r="12444" spans="1:3" x14ac:dyDescent="0.25">
      <c r="A12444" s="541">
        <v>17608</v>
      </c>
      <c r="B12444" s="482" t="s">
        <v>9832</v>
      </c>
      <c r="C12444" s="542" t="s">
        <v>9087</v>
      </c>
    </row>
    <row r="12445" spans="1:3" x14ac:dyDescent="0.25">
      <c r="A12445" s="541">
        <v>17609</v>
      </c>
      <c r="B12445" s="482" t="s">
        <v>9078</v>
      </c>
      <c r="C12445" s="542" t="s">
        <v>9920</v>
      </c>
    </row>
    <row r="12446" spans="1:3" x14ac:dyDescent="0.25">
      <c r="A12446" s="541">
        <v>17610</v>
      </c>
      <c r="B12446" s="482" t="s">
        <v>9833</v>
      </c>
      <c r="C12446" s="542" t="s">
        <v>9092</v>
      </c>
    </row>
    <row r="12447" spans="1:3" x14ac:dyDescent="0.25">
      <c r="A12447" s="541">
        <v>17611</v>
      </c>
      <c r="B12447" s="482" t="s">
        <v>6145</v>
      </c>
      <c r="C12447" s="542" t="s">
        <v>9920</v>
      </c>
    </row>
    <row r="12448" spans="1:3" x14ac:dyDescent="0.25">
      <c r="A12448" s="541">
        <v>17612</v>
      </c>
      <c r="B12448" s="482" t="s">
        <v>9834</v>
      </c>
      <c r="C12448" s="542" t="s">
        <v>9090</v>
      </c>
    </row>
    <row r="12449" spans="1:3" x14ac:dyDescent="0.25">
      <c r="A12449" s="541">
        <v>17613</v>
      </c>
      <c r="B12449" s="482" t="s">
        <v>7852</v>
      </c>
      <c r="C12449" s="542" t="s">
        <v>9090</v>
      </c>
    </row>
    <row r="12450" spans="1:3" x14ac:dyDescent="0.25">
      <c r="A12450" s="541">
        <v>17614</v>
      </c>
      <c r="B12450" s="482" t="s">
        <v>9835</v>
      </c>
      <c r="C12450" s="542" t="s">
        <v>9087</v>
      </c>
    </row>
    <row r="12451" spans="1:3" x14ac:dyDescent="0.25">
      <c r="A12451" s="541">
        <v>17615</v>
      </c>
      <c r="B12451" s="482" t="s">
        <v>9836</v>
      </c>
      <c r="C12451" s="542" t="s">
        <v>9091</v>
      </c>
    </row>
    <row r="12452" spans="1:3" x14ac:dyDescent="0.25">
      <c r="A12452" s="541">
        <v>17616</v>
      </c>
      <c r="B12452" s="482" t="s">
        <v>11967</v>
      </c>
      <c r="C12452" s="542" t="s">
        <v>9920</v>
      </c>
    </row>
    <row r="12453" spans="1:3" x14ac:dyDescent="0.25">
      <c r="A12453" s="541">
        <v>17617</v>
      </c>
      <c r="B12453" s="482" t="s">
        <v>9837</v>
      </c>
      <c r="C12453" s="542" t="s">
        <v>9092</v>
      </c>
    </row>
    <row r="12454" spans="1:3" x14ac:dyDescent="0.25">
      <c r="A12454" s="541">
        <v>17618</v>
      </c>
      <c r="B12454" s="482" t="s">
        <v>9838</v>
      </c>
      <c r="C12454" s="542" t="s">
        <v>9087</v>
      </c>
    </row>
    <row r="12455" spans="1:3" x14ac:dyDescent="0.25">
      <c r="A12455" s="541">
        <v>17619</v>
      </c>
      <c r="B12455" s="482" t="s">
        <v>11968</v>
      </c>
      <c r="C12455" s="542" t="s">
        <v>9920</v>
      </c>
    </row>
    <row r="12456" spans="1:3" x14ac:dyDescent="0.25">
      <c r="A12456" s="541">
        <v>17620</v>
      </c>
      <c r="B12456" s="482" t="s">
        <v>9839</v>
      </c>
      <c r="C12456" s="542" t="s">
        <v>9092</v>
      </c>
    </row>
    <row r="12457" spans="1:3" x14ac:dyDescent="0.25">
      <c r="A12457" s="541">
        <v>17621</v>
      </c>
      <c r="B12457" s="482" t="s">
        <v>9840</v>
      </c>
      <c r="C12457" s="542" t="s">
        <v>9090</v>
      </c>
    </row>
    <row r="12458" spans="1:3" x14ac:dyDescent="0.25">
      <c r="A12458" s="541">
        <v>17622</v>
      </c>
      <c r="B12458" s="482" t="s">
        <v>9841</v>
      </c>
      <c r="C12458" s="542" t="s">
        <v>9087</v>
      </c>
    </row>
    <row r="12459" spans="1:3" x14ac:dyDescent="0.25">
      <c r="A12459" s="541">
        <v>17623</v>
      </c>
      <c r="B12459" s="482" t="s">
        <v>9842</v>
      </c>
      <c r="C12459" s="542" t="s">
        <v>9087</v>
      </c>
    </row>
    <row r="12460" spans="1:3" x14ac:dyDescent="0.25">
      <c r="A12460" s="541">
        <v>17624</v>
      </c>
      <c r="B12460" s="482" t="s">
        <v>9843</v>
      </c>
      <c r="C12460" s="542" t="s">
        <v>9092</v>
      </c>
    </row>
    <row r="12461" spans="1:3" x14ac:dyDescent="0.25">
      <c r="A12461" s="541">
        <v>17625</v>
      </c>
      <c r="B12461" s="482" t="s">
        <v>5812</v>
      </c>
      <c r="C12461" s="542" t="s">
        <v>9081</v>
      </c>
    </row>
    <row r="12462" spans="1:3" x14ac:dyDescent="0.25">
      <c r="A12462" s="541">
        <v>17626</v>
      </c>
      <c r="B12462" s="482" t="s">
        <v>9844</v>
      </c>
      <c r="C12462" s="542" t="s">
        <v>9081</v>
      </c>
    </row>
    <row r="12463" spans="1:3" x14ac:dyDescent="0.25">
      <c r="A12463" s="541">
        <v>17627</v>
      </c>
      <c r="B12463" s="482" t="s">
        <v>9277</v>
      </c>
      <c r="C12463" s="542" t="s">
        <v>9091</v>
      </c>
    </row>
    <row r="12464" spans="1:3" x14ac:dyDescent="0.25">
      <c r="A12464" s="541">
        <v>17628</v>
      </c>
      <c r="B12464" s="482" t="s">
        <v>11969</v>
      </c>
      <c r="C12464" s="542" t="s">
        <v>9920</v>
      </c>
    </row>
    <row r="12465" spans="1:3" x14ac:dyDescent="0.25">
      <c r="A12465" s="541">
        <v>17629</v>
      </c>
      <c r="B12465" s="482" t="s">
        <v>9845</v>
      </c>
      <c r="C12465" s="542" t="s">
        <v>9081</v>
      </c>
    </row>
    <row r="12466" spans="1:3" x14ac:dyDescent="0.25">
      <c r="A12466" s="541">
        <v>17630</v>
      </c>
      <c r="B12466" s="482" t="s">
        <v>9846</v>
      </c>
      <c r="C12466" s="542" t="s">
        <v>9087</v>
      </c>
    </row>
    <row r="12467" spans="1:3" x14ac:dyDescent="0.25">
      <c r="A12467" s="541">
        <v>17631</v>
      </c>
      <c r="B12467" s="482" t="s">
        <v>9847</v>
      </c>
      <c r="C12467" s="542" t="s">
        <v>9087</v>
      </c>
    </row>
    <row r="12468" spans="1:3" x14ac:dyDescent="0.25">
      <c r="A12468" s="541">
        <v>17632</v>
      </c>
      <c r="B12468" s="482" t="s">
        <v>6838</v>
      </c>
      <c r="C12468" s="542" t="s">
        <v>9920</v>
      </c>
    </row>
    <row r="12469" spans="1:3" x14ac:dyDescent="0.25">
      <c r="A12469" s="541">
        <v>17633</v>
      </c>
      <c r="B12469" s="482" t="s">
        <v>9848</v>
      </c>
      <c r="C12469" s="542" t="s">
        <v>9092</v>
      </c>
    </row>
    <row r="12470" spans="1:3" x14ac:dyDescent="0.25">
      <c r="A12470" s="541">
        <v>17634</v>
      </c>
      <c r="B12470" s="482" t="s">
        <v>11970</v>
      </c>
      <c r="C12470" s="542" t="s">
        <v>9920</v>
      </c>
    </row>
    <row r="12471" spans="1:3" x14ac:dyDescent="0.25">
      <c r="A12471" s="541">
        <v>17635</v>
      </c>
      <c r="B12471" s="482" t="s">
        <v>9849</v>
      </c>
      <c r="C12471" s="542" t="s">
        <v>9087</v>
      </c>
    </row>
    <row r="12472" spans="1:3" x14ac:dyDescent="0.25">
      <c r="A12472" s="541">
        <v>17636</v>
      </c>
      <c r="B12472" s="482" t="s">
        <v>9850</v>
      </c>
      <c r="C12472" s="542" t="s">
        <v>9087</v>
      </c>
    </row>
    <row r="12473" spans="1:3" x14ac:dyDescent="0.25">
      <c r="A12473" s="541">
        <v>17638</v>
      </c>
      <c r="B12473" s="482" t="s">
        <v>9851</v>
      </c>
      <c r="C12473" s="542" t="s">
        <v>9087</v>
      </c>
    </row>
    <row r="12474" spans="1:3" x14ac:dyDescent="0.25">
      <c r="A12474" s="541">
        <v>17639</v>
      </c>
      <c r="B12474" s="482" t="s">
        <v>9852</v>
      </c>
      <c r="C12474" s="542" t="s">
        <v>9081</v>
      </c>
    </row>
    <row r="12475" spans="1:3" x14ac:dyDescent="0.25">
      <c r="A12475" s="541">
        <v>17640</v>
      </c>
      <c r="B12475" s="482" t="s">
        <v>9853</v>
      </c>
      <c r="C12475" s="542" t="s">
        <v>9092</v>
      </c>
    </row>
    <row r="12476" spans="1:3" x14ac:dyDescent="0.25">
      <c r="A12476" s="541">
        <v>17641</v>
      </c>
      <c r="B12476" s="482" t="s">
        <v>11970</v>
      </c>
      <c r="C12476" s="542" t="s">
        <v>9920</v>
      </c>
    </row>
    <row r="12477" spans="1:3" x14ac:dyDescent="0.25">
      <c r="A12477" s="541">
        <v>17642</v>
      </c>
      <c r="B12477" s="482" t="s">
        <v>9854</v>
      </c>
      <c r="C12477" s="542" t="s">
        <v>9092</v>
      </c>
    </row>
    <row r="12478" spans="1:3" x14ac:dyDescent="0.25">
      <c r="A12478" s="541">
        <v>17643</v>
      </c>
      <c r="B12478" s="482" t="s">
        <v>11971</v>
      </c>
      <c r="C12478" s="542" t="s">
        <v>9920</v>
      </c>
    </row>
    <row r="12479" spans="1:3" x14ac:dyDescent="0.25">
      <c r="A12479" s="541">
        <v>17644</v>
      </c>
      <c r="B12479" s="482" t="s">
        <v>9855</v>
      </c>
      <c r="C12479" s="542" t="s">
        <v>9092</v>
      </c>
    </row>
    <row r="12480" spans="1:3" x14ac:dyDescent="0.25">
      <c r="A12480" s="541">
        <v>17645</v>
      </c>
      <c r="B12480" s="482" t="s">
        <v>8835</v>
      </c>
      <c r="C12480" s="542" t="s">
        <v>9090</v>
      </c>
    </row>
    <row r="12481" spans="1:3" x14ac:dyDescent="0.25">
      <c r="A12481" s="541">
        <v>17646</v>
      </c>
      <c r="B12481" s="482" t="s">
        <v>9856</v>
      </c>
      <c r="C12481" s="542" t="s">
        <v>9090</v>
      </c>
    </row>
    <row r="12482" spans="1:3" x14ac:dyDescent="0.25">
      <c r="A12482" s="541">
        <v>17647</v>
      </c>
      <c r="B12482" s="482" t="s">
        <v>9857</v>
      </c>
      <c r="C12482" s="542" t="s">
        <v>9087</v>
      </c>
    </row>
    <row r="12483" spans="1:3" x14ac:dyDescent="0.25">
      <c r="A12483" s="541">
        <v>17648</v>
      </c>
      <c r="B12483" s="482" t="s">
        <v>9858</v>
      </c>
      <c r="C12483" s="542" t="s">
        <v>9091</v>
      </c>
    </row>
    <row r="12484" spans="1:3" x14ac:dyDescent="0.25">
      <c r="A12484" s="541">
        <v>17649</v>
      </c>
      <c r="B12484" s="482" t="s">
        <v>3741</v>
      </c>
      <c r="C12484" s="542" t="s">
        <v>9090</v>
      </c>
    </row>
    <row r="12485" spans="1:3" x14ac:dyDescent="0.25">
      <c r="A12485" s="541">
        <v>17651</v>
      </c>
      <c r="B12485" s="482" t="s">
        <v>9859</v>
      </c>
      <c r="C12485" s="542" t="s">
        <v>9090</v>
      </c>
    </row>
    <row r="12486" spans="1:3" x14ac:dyDescent="0.25">
      <c r="A12486" s="541">
        <v>17652</v>
      </c>
      <c r="B12486" s="482" t="s">
        <v>9836</v>
      </c>
      <c r="C12486" s="542" t="s">
        <v>9091</v>
      </c>
    </row>
    <row r="12487" spans="1:3" x14ac:dyDescent="0.25">
      <c r="A12487" s="541">
        <v>17653</v>
      </c>
      <c r="B12487" s="482" t="s">
        <v>9860</v>
      </c>
      <c r="C12487" s="542" t="s">
        <v>9091</v>
      </c>
    </row>
    <row r="12488" spans="1:3" x14ac:dyDescent="0.25">
      <c r="A12488" s="541">
        <v>17654</v>
      </c>
      <c r="B12488" s="482" t="s">
        <v>9861</v>
      </c>
      <c r="C12488" s="542" t="s">
        <v>9090</v>
      </c>
    </row>
    <row r="12489" spans="1:3" x14ac:dyDescent="0.25">
      <c r="A12489" s="541">
        <v>17655</v>
      </c>
      <c r="B12489" s="482" t="s">
        <v>8688</v>
      </c>
      <c r="C12489" s="542" t="s">
        <v>9090</v>
      </c>
    </row>
    <row r="12490" spans="1:3" x14ac:dyDescent="0.25">
      <c r="A12490" s="541">
        <v>17656</v>
      </c>
      <c r="B12490" s="482" t="s">
        <v>11972</v>
      </c>
      <c r="C12490" s="542" t="s">
        <v>9920</v>
      </c>
    </row>
    <row r="12491" spans="1:3" x14ac:dyDescent="0.25">
      <c r="A12491" s="541">
        <v>17657</v>
      </c>
      <c r="B12491" s="482" t="s">
        <v>9862</v>
      </c>
      <c r="C12491" s="542" t="s">
        <v>9087</v>
      </c>
    </row>
    <row r="12492" spans="1:3" x14ac:dyDescent="0.25">
      <c r="A12492" s="541">
        <v>17658</v>
      </c>
      <c r="B12492" s="482" t="s">
        <v>9863</v>
      </c>
      <c r="C12492" s="542" t="s">
        <v>9092</v>
      </c>
    </row>
    <row r="12493" spans="1:3" x14ac:dyDescent="0.25">
      <c r="A12493" s="541">
        <v>17659</v>
      </c>
      <c r="B12493" s="482" t="s">
        <v>9864</v>
      </c>
      <c r="C12493" s="542" t="s">
        <v>9093</v>
      </c>
    </row>
    <row r="12494" spans="1:3" x14ac:dyDescent="0.25">
      <c r="A12494" s="541">
        <v>17660</v>
      </c>
      <c r="B12494" s="482" t="s">
        <v>8969</v>
      </c>
      <c r="C12494" s="542" t="s">
        <v>9091</v>
      </c>
    </row>
    <row r="12495" spans="1:3" x14ac:dyDescent="0.25">
      <c r="A12495" s="541">
        <v>17661</v>
      </c>
      <c r="B12495" s="482" t="s">
        <v>9459</v>
      </c>
      <c r="C12495" s="542" t="s">
        <v>9092</v>
      </c>
    </row>
    <row r="12496" spans="1:3" x14ac:dyDescent="0.25">
      <c r="A12496" s="541">
        <v>17662</v>
      </c>
      <c r="B12496" s="482" t="s">
        <v>8911</v>
      </c>
      <c r="C12496" s="542" t="s">
        <v>9091</v>
      </c>
    </row>
    <row r="12497" spans="1:3" x14ac:dyDescent="0.25">
      <c r="A12497" s="541">
        <v>17663</v>
      </c>
      <c r="B12497" s="482" t="s">
        <v>11973</v>
      </c>
      <c r="C12497" s="542" t="s">
        <v>9092</v>
      </c>
    </row>
    <row r="12498" spans="1:3" x14ac:dyDescent="0.25">
      <c r="A12498" s="541">
        <v>17664</v>
      </c>
      <c r="B12498" s="482" t="s">
        <v>9700</v>
      </c>
      <c r="C12498" s="542" t="s">
        <v>9103</v>
      </c>
    </row>
    <row r="12499" spans="1:3" x14ac:dyDescent="0.25">
      <c r="A12499" s="541">
        <v>17665</v>
      </c>
      <c r="B12499" s="482" t="s">
        <v>9482</v>
      </c>
      <c r="C12499" s="542" t="s">
        <v>9092</v>
      </c>
    </row>
    <row r="12500" spans="1:3" x14ac:dyDescent="0.25">
      <c r="A12500" s="541">
        <v>17666</v>
      </c>
      <c r="B12500" s="482" t="s">
        <v>9700</v>
      </c>
      <c r="C12500" s="542" t="s">
        <v>9091</v>
      </c>
    </row>
    <row r="12501" spans="1:3" x14ac:dyDescent="0.25">
      <c r="A12501" s="541">
        <v>17667</v>
      </c>
      <c r="B12501" s="482" t="s">
        <v>6210</v>
      </c>
      <c r="C12501" s="542" t="s">
        <v>9092</v>
      </c>
    </row>
    <row r="12502" spans="1:3" x14ac:dyDescent="0.25">
      <c r="A12502" s="541">
        <v>17668</v>
      </c>
      <c r="B12502" s="482" t="s">
        <v>11974</v>
      </c>
      <c r="C12502" s="542" t="s">
        <v>9920</v>
      </c>
    </row>
    <row r="12503" spans="1:3" x14ac:dyDescent="0.25">
      <c r="A12503" s="541">
        <v>17669</v>
      </c>
      <c r="B12503" s="482" t="s">
        <v>11975</v>
      </c>
      <c r="C12503" s="542" t="s">
        <v>9091</v>
      </c>
    </row>
    <row r="12504" spans="1:3" x14ac:dyDescent="0.25">
      <c r="A12504" s="541">
        <v>17670</v>
      </c>
      <c r="B12504" s="482" t="s">
        <v>3354</v>
      </c>
      <c r="C12504" s="542" t="s">
        <v>9090</v>
      </c>
    </row>
    <row r="12505" spans="1:3" x14ac:dyDescent="0.25">
      <c r="A12505" s="541">
        <v>17671</v>
      </c>
      <c r="B12505" s="482" t="s">
        <v>3741</v>
      </c>
      <c r="C12505" s="542" t="s">
        <v>9090</v>
      </c>
    </row>
    <row r="12506" spans="1:3" x14ac:dyDescent="0.25">
      <c r="A12506" s="541">
        <v>17672</v>
      </c>
      <c r="B12506" s="482" t="s">
        <v>3357</v>
      </c>
      <c r="C12506" s="542" t="s">
        <v>9090</v>
      </c>
    </row>
    <row r="12507" spans="1:3" x14ac:dyDescent="0.25">
      <c r="A12507" s="541">
        <v>17673</v>
      </c>
      <c r="B12507" s="482" t="s">
        <v>11976</v>
      </c>
      <c r="C12507" s="542" t="s">
        <v>9092</v>
      </c>
    </row>
    <row r="12508" spans="1:3" x14ac:dyDescent="0.25">
      <c r="A12508" s="541">
        <v>17674</v>
      </c>
      <c r="B12508" s="482" t="s">
        <v>11969</v>
      </c>
      <c r="C12508" s="542" t="s">
        <v>9092</v>
      </c>
    </row>
    <row r="12509" spans="1:3" x14ac:dyDescent="0.25">
      <c r="A12509" s="541">
        <v>17675</v>
      </c>
      <c r="B12509" s="482" t="s">
        <v>11977</v>
      </c>
      <c r="C12509" s="542" t="s">
        <v>9091</v>
      </c>
    </row>
    <row r="12510" spans="1:3" x14ac:dyDescent="0.25">
      <c r="A12510" s="541">
        <v>17676</v>
      </c>
      <c r="B12510" s="482" t="s">
        <v>11978</v>
      </c>
      <c r="C12510" s="542" t="s">
        <v>9092</v>
      </c>
    </row>
    <row r="12511" spans="1:3" x14ac:dyDescent="0.25">
      <c r="A12511" s="541">
        <v>17677</v>
      </c>
      <c r="B12511" s="482" t="s">
        <v>9907</v>
      </c>
      <c r="C12511" s="542" t="s">
        <v>9087</v>
      </c>
    </row>
    <row r="12512" spans="1:3" x14ac:dyDescent="0.25">
      <c r="A12512" s="541">
        <v>17678</v>
      </c>
      <c r="B12512" s="482" t="s">
        <v>11979</v>
      </c>
      <c r="C12512" s="542" t="s">
        <v>9920</v>
      </c>
    </row>
    <row r="12513" spans="1:3" x14ac:dyDescent="0.25">
      <c r="A12513" s="541">
        <v>17679</v>
      </c>
      <c r="B12513" s="482" t="s">
        <v>11980</v>
      </c>
      <c r="C12513" s="542" t="s">
        <v>9920</v>
      </c>
    </row>
    <row r="12514" spans="1:3" x14ac:dyDescent="0.25">
      <c r="A12514" s="541">
        <v>17680</v>
      </c>
      <c r="B12514" s="482" t="s">
        <v>11981</v>
      </c>
      <c r="C12514" s="542" t="s">
        <v>9087</v>
      </c>
    </row>
    <row r="12515" spans="1:3" x14ac:dyDescent="0.25">
      <c r="A12515" s="541">
        <v>17681</v>
      </c>
      <c r="B12515" s="482" t="s">
        <v>9045</v>
      </c>
      <c r="C12515" s="542" t="s">
        <v>9091</v>
      </c>
    </row>
    <row r="12516" spans="1:3" x14ac:dyDescent="0.25">
      <c r="A12516" s="541">
        <v>17682</v>
      </c>
      <c r="B12516" s="482" t="s">
        <v>11982</v>
      </c>
      <c r="C12516" s="542" t="s">
        <v>9092</v>
      </c>
    </row>
    <row r="12517" spans="1:3" x14ac:dyDescent="0.25">
      <c r="A12517" s="541">
        <v>17683</v>
      </c>
      <c r="B12517" s="482" t="s">
        <v>7436</v>
      </c>
      <c r="C12517" s="542" t="s">
        <v>9920</v>
      </c>
    </row>
    <row r="12518" spans="1:3" x14ac:dyDescent="0.25">
      <c r="A12518" s="541">
        <v>17684</v>
      </c>
      <c r="B12518" s="482" t="s">
        <v>11983</v>
      </c>
      <c r="C12518" s="542" t="s">
        <v>9092</v>
      </c>
    </row>
    <row r="12519" spans="1:3" x14ac:dyDescent="0.25">
      <c r="A12519" s="541">
        <v>17685</v>
      </c>
      <c r="B12519" s="482" t="s">
        <v>11984</v>
      </c>
      <c r="C12519" s="542" t="s">
        <v>9090</v>
      </c>
    </row>
    <row r="12520" spans="1:3" x14ac:dyDescent="0.25">
      <c r="A12520" s="541">
        <v>17686</v>
      </c>
      <c r="B12520" s="482" t="s">
        <v>7054</v>
      </c>
      <c r="C12520" s="542" t="s">
        <v>9920</v>
      </c>
    </row>
    <row r="12521" spans="1:3" x14ac:dyDescent="0.25">
      <c r="A12521" s="541">
        <v>17687</v>
      </c>
      <c r="B12521" s="482" t="s">
        <v>11961</v>
      </c>
      <c r="C12521" s="542" t="s">
        <v>9920</v>
      </c>
    </row>
    <row r="12522" spans="1:3" x14ac:dyDescent="0.25">
      <c r="A12522" s="541">
        <v>17688</v>
      </c>
      <c r="B12522" s="482" t="s">
        <v>11985</v>
      </c>
      <c r="C12522" s="542" t="s">
        <v>9087</v>
      </c>
    </row>
    <row r="12523" spans="1:3" x14ac:dyDescent="0.25">
      <c r="A12523" s="541">
        <v>17689</v>
      </c>
      <c r="B12523" s="482" t="s">
        <v>3328</v>
      </c>
      <c r="C12523" s="542" t="s">
        <v>9920</v>
      </c>
    </row>
    <row r="12524" spans="1:3" x14ac:dyDescent="0.25">
      <c r="A12524" s="541">
        <v>17690</v>
      </c>
      <c r="B12524" s="482" t="s">
        <v>11986</v>
      </c>
      <c r="C12524" s="542" t="s">
        <v>9087</v>
      </c>
    </row>
    <row r="12525" spans="1:3" x14ac:dyDescent="0.25">
      <c r="A12525" s="541">
        <v>17691</v>
      </c>
      <c r="B12525" s="482" t="s">
        <v>11840</v>
      </c>
      <c r="C12525" s="542" t="s">
        <v>9920</v>
      </c>
    </row>
    <row r="12526" spans="1:3" x14ac:dyDescent="0.25">
      <c r="A12526" s="541">
        <v>17692</v>
      </c>
      <c r="B12526" s="482" t="s">
        <v>11987</v>
      </c>
      <c r="C12526" s="542" t="s">
        <v>9092</v>
      </c>
    </row>
    <row r="12527" spans="1:3" x14ac:dyDescent="0.25">
      <c r="A12527" s="541">
        <v>17693</v>
      </c>
      <c r="B12527" s="482" t="s">
        <v>11988</v>
      </c>
      <c r="C12527" s="542" t="s">
        <v>9091</v>
      </c>
    </row>
    <row r="12528" spans="1:3" x14ac:dyDescent="0.25">
      <c r="A12528" s="541">
        <v>17694</v>
      </c>
      <c r="B12528" s="482" t="s">
        <v>11989</v>
      </c>
      <c r="C12528" s="542" t="s">
        <v>9920</v>
      </c>
    </row>
    <row r="12529" spans="1:3" x14ac:dyDescent="0.25">
      <c r="A12529" s="541">
        <v>17695</v>
      </c>
      <c r="B12529" s="482" t="s">
        <v>2805</v>
      </c>
      <c r="C12529" s="542" t="s">
        <v>9092</v>
      </c>
    </row>
    <row r="12530" spans="1:3" x14ac:dyDescent="0.25">
      <c r="A12530" s="541">
        <v>17696</v>
      </c>
      <c r="B12530" s="482" t="s">
        <v>11990</v>
      </c>
      <c r="C12530" s="542" t="s">
        <v>9092</v>
      </c>
    </row>
    <row r="12531" spans="1:3" x14ac:dyDescent="0.25">
      <c r="A12531" s="541">
        <v>17697</v>
      </c>
      <c r="B12531" s="482" t="s">
        <v>9799</v>
      </c>
      <c r="C12531" s="542" t="s">
        <v>9920</v>
      </c>
    </row>
    <row r="12532" spans="1:3" x14ac:dyDescent="0.25">
      <c r="A12532" s="541">
        <v>17698</v>
      </c>
      <c r="B12532" s="482" t="s">
        <v>4292</v>
      </c>
      <c r="C12532" s="542" t="s">
        <v>9090</v>
      </c>
    </row>
    <row r="12533" spans="1:3" x14ac:dyDescent="0.25">
      <c r="A12533" s="541">
        <v>17699</v>
      </c>
      <c r="B12533" s="482" t="s">
        <v>11991</v>
      </c>
      <c r="C12533" s="542" t="s">
        <v>9090</v>
      </c>
    </row>
    <row r="12534" spans="1:3" x14ac:dyDescent="0.25">
      <c r="A12534" s="541">
        <v>17700</v>
      </c>
      <c r="B12534" s="482" t="s">
        <v>11992</v>
      </c>
      <c r="C12534" s="542" t="s">
        <v>9087</v>
      </c>
    </row>
    <row r="12535" spans="1:3" x14ac:dyDescent="0.25">
      <c r="A12535" s="541">
        <v>17701</v>
      </c>
      <c r="B12535" s="482" t="s">
        <v>5978</v>
      </c>
      <c r="C12535" s="542" t="s">
        <v>9081</v>
      </c>
    </row>
    <row r="12536" spans="1:3" x14ac:dyDescent="0.25">
      <c r="A12536" s="541">
        <v>17702</v>
      </c>
      <c r="B12536" s="482" t="s">
        <v>8878</v>
      </c>
      <c r="C12536" s="542" t="s">
        <v>9081</v>
      </c>
    </row>
    <row r="12537" spans="1:3" x14ac:dyDescent="0.25">
      <c r="A12537" s="541">
        <v>17703</v>
      </c>
      <c r="B12537" s="482" t="s">
        <v>5812</v>
      </c>
      <c r="C12537" s="542" t="s">
        <v>9081</v>
      </c>
    </row>
    <row r="12538" spans="1:3" x14ac:dyDescent="0.25">
      <c r="A12538" s="541">
        <v>17704</v>
      </c>
      <c r="B12538" s="482" t="s">
        <v>8357</v>
      </c>
      <c r="C12538" s="542" t="s">
        <v>9081</v>
      </c>
    </row>
    <row r="12539" spans="1:3" x14ac:dyDescent="0.25">
      <c r="A12539" s="541">
        <v>17705</v>
      </c>
      <c r="B12539" s="482" t="s">
        <v>8670</v>
      </c>
      <c r="C12539" s="542" t="s">
        <v>9081</v>
      </c>
    </row>
    <row r="12540" spans="1:3" x14ac:dyDescent="0.25">
      <c r="A12540" s="541">
        <v>17706</v>
      </c>
      <c r="B12540" s="482" t="s">
        <v>3761</v>
      </c>
      <c r="C12540" s="542" t="s">
        <v>9081</v>
      </c>
    </row>
    <row r="12541" spans="1:3" x14ac:dyDescent="0.25">
      <c r="A12541" s="541">
        <v>17707</v>
      </c>
      <c r="B12541" s="482" t="s">
        <v>8670</v>
      </c>
      <c r="C12541" s="542" t="s">
        <v>9920</v>
      </c>
    </row>
    <row r="12542" spans="1:3" x14ac:dyDescent="0.25">
      <c r="A12542" s="541">
        <v>17708</v>
      </c>
      <c r="B12542" s="482" t="s">
        <v>11993</v>
      </c>
      <c r="C12542" s="542" t="s">
        <v>9087</v>
      </c>
    </row>
    <row r="12543" spans="1:3" x14ac:dyDescent="0.25">
      <c r="A12543" s="541">
        <v>17709</v>
      </c>
      <c r="B12543" s="482" t="s">
        <v>5329</v>
      </c>
      <c r="C12543" s="542" t="s">
        <v>9081</v>
      </c>
    </row>
    <row r="12544" spans="1:3" x14ac:dyDescent="0.25">
      <c r="A12544" s="541">
        <v>17710</v>
      </c>
      <c r="B12544" s="482" t="s">
        <v>11994</v>
      </c>
      <c r="C12544" s="542" t="s">
        <v>9920</v>
      </c>
    </row>
    <row r="12545" spans="1:3" x14ac:dyDescent="0.25">
      <c r="A12545" s="541">
        <v>17711</v>
      </c>
      <c r="B12545" s="482" t="s">
        <v>8488</v>
      </c>
      <c r="C12545" s="542" t="s">
        <v>9090</v>
      </c>
    </row>
    <row r="12546" spans="1:3" x14ac:dyDescent="0.25">
      <c r="A12546" s="541">
        <v>17712</v>
      </c>
      <c r="B12546" s="482" t="s">
        <v>3741</v>
      </c>
      <c r="C12546" s="542" t="s">
        <v>9090</v>
      </c>
    </row>
    <row r="12547" spans="1:3" x14ac:dyDescent="0.25">
      <c r="A12547" s="541">
        <v>17713</v>
      </c>
      <c r="B12547" s="482" t="s">
        <v>11995</v>
      </c>
      <c r="C12547" s="542" t="s">
        <v>9092</v>
      </c>
    </row>
    <row r="12548" spans="1:3" x14ac:dyDescent="0.25">
      <c r="A12548" s="541">
        <v>17714</v>
      </c>
      <c r="B12548" s="482" t="s">
        <v>9308</v>
      </c>
      <c r="C12548" s="542" t="s">
        <v>9090</v>
      </c>
    </row>
    <row r="12549" spans="1:3" x14ac:dyDescent="0.25">
      <c r="A12549" s="541">
        <v>17715</v>
      </c>
      <c r="B12549" s="482" t="s">
        <v>11996</v>
      </c>
      <c r="C12549" s="542" t="s">
        <v>9920</v>
      </c>
    </row>
    <row r="12550" spans="1:3" x14ac:dyDescent="0.25">
      <c r="A12550" s="541">
        <v>17716</v>
      </c>
      <c r="B12550" s="482" t="s">
        <v>3863</v>
      </c>
      <c r="C12550" s="542" t="s">
        <v>9920</v>
      </c>
    </row>
    <row r="12551" spans="1:3" x14ac:dyDescent="0.25">
      <c r="A12551" s="541">
        <v>17717</v>
      </c>
      <c r="B12551" s="482" t="s">
        <v>11997</v>
      </c>
      <c r="C12551" s="542" t="s">
        <v>9920</v>
      </c>
    </row>
    <row r="12552" spans="1:3" x14ac:dyDescent="0.25">
      <c r="A12552" s="541">
        <v>17718</v>
      </c>
      <c r="B12552" s="482" t="s">
        <v>11998</v>
      </c>
      <c r="C12552" s="542" t="s">
        <v>9920</v>
      </c>
    </row>
    <row r="12553" spans="1:3" x14ac:dyDescent="0.25">
      <c r="A12553" s="541">
        <v>17719</v>
      </c>
      <c r="B12553" s="482" t="s">
        <v>3741</v>
      </c>
      <c r="C12553" s="542" t="s">
        <v>9090</v>
      </c>
    </row>
    <row r="12554" spans="1:3" x14ac:dyDescent="0.25">
      <c r="A12554" s="541">
        <v>17720</v>
      </c>
      <c r="B12554" s="482" t="s">
        <v>11999</v>
      </c>
      <c r="C12554" s="542" t="s">
        <v>9920</v>
      </c>
    </row>
    <row r="12555" spans="1:3" x14ac:dyDescent="0.25">
      <c r="A12555" s="541">
        <v>17721</v>
      </c>
      <c r="B12555" s="482" t="s">
        <v>12000</v>
      </c>
      <c r="C12555" s="542" t="s">
        <v>9092</v>
      </c>
    </row>
    <row r="12556" spans="1:3" x14ac:dyDescent="0.25">
      <c r="A12556" s="541">
        <v>17722</v>
      </c>
      <c r="B12556" s="482" t="s">
        <v>2494</v>
      </c>
      <c r="C12556" s="542" t="s">
        <v>9090</v>
      </c>
    </row>
    <row r="12557" spans="1:3" x14ac:dyDescent="0.25">
      <c r="A12557" s="541">
        <v>17723</v>
      </c>
      <c r="B12557" s="482" t="s">
        <v>12001</v>
      </c>
      <c r="C12557" s="542" t="s">
        <v>9091</v>
      </c>
    </row>
    <row r="12558" spans="1:3" x14ac:dyDescent="0.25">
      <c r="A12558" s="541">
        <v>17724</v>
      </c>
      <c r="B12558" s="482" t="s">
        <v>12002</v>
      </c>
      <c r="C12558" s="542" t="s">
        <v>9087</v>
      </c>
    </row>
    <row r="12559" spans="1:3" x14ac:dyDescent="0.25">
      <c r="A12559" s="541">
        <v>17725</v>
      </c>
      <c r="B12559" s="482" t="s">
        <v>12003</v>
      </c>
      <c r="C12559" s="542" t="s">
        <v>9920</v>
      </c>
    </row>
    <row r="12560" spans="1:3" x14ac:dyDescent="0.25">
      <c r="A12560" s="541">
        <v>17726</v>
      </c>
      <c r="B12560" s="482" t="s">
        <v>6987</v>
      </c>
      <c r="C12560" s="542" t="s">
        <v>9090</v>
      </c>
    </row>
    <row r="12561" spans="1:3" x14ac:dyDescent="0.25">
      <c r="A12561" s="541">
        <v>17727</v>
      </c>
      <c r="B12561" s="482" t="s">
        <v>11738</v>
      </c>
      <c r="C12561" s="542" t="s">
        <v>9092</v>
      </c>
    </row>
    <row r="12562" spans="1:3" x14ac:dyDescent="0.25">
      <c r="A12562" s="541">
        <v>17728</v>
      </c>
      <c r="B12562" s="482" t="s">
        <v>11114</v>
      </c>
      <c r="C12562" s="542" t="s">
        <v>9092</v>
      </c>
    </row>
    <row r="12563" spans="1:3" x14ac:dyDescent="0.25">
      <c r="A12563" s="541">
        <v>17729</v>
      </c>
      <c r="B12563" s="482" t="s">
        <v>9701</v>
      </c>
      <c r="C12563" s="542" t="s">
        <v>9092</v>
      </c>
    </row>
    <row r="12564" spans="1:3" x14ac:dyDescent="0.25">
      <c r="A12564" s="541">
        <v>17730</v>
      </c>
      <c r="B12564" s="482" t="s">
        <v>12004</v>
      </c>
      <c r="C12564" s="542" t="s">
        <v>9087</v>
      </c>
    </row>
    <row r="12565" spans="1:3" x14ac:dyDescent="0.25">
      <c r="A12565" s="541">
        <v>17731</v>
      </c>
      <c r="B12565" s="482" t="s">
        <v>12005</v>
      </c>
      <c r="C12565" s="542" t="s">
        <v>9090</v>
      </c>
    </row>
    <row r="12566" spans="1:3" x14ac:dyDescent="0.25">
      <c r="A12566" s="541">
        <v>17732</v>
      </c>
      <c r="B12566" s="482" t="s">
        <v>12006</v>
      </c>
      <c r="C12566" s="542" t="s">
        <v>9920</v>
      </c>
    </row>
    <row r="12567" spans="1:3" x14ac:dyDescent="0.25">
      <c r="A12567" s="541">
        <v>17733</v>
      </c>
      <c r="B12567" s="482" t="s">
        <v>12007</v>
      </c>
      <c r="C12567" s="542" t="s">
        <v>9091</v>
      </c>
    </row>
    <row r="12568" spans="1:3" x14ac:dyDescent="0.25">
      <c r="A12568" s="541">
        <v>17734</v>
      </c>
      <c r="B12568" s="482" t="s">
        <v>7611</v>
      </c>
      <c r="C12568" s="542" t="s">
        <v>9092</v>
      </c>
    </row>
    <row r="12569" spans="1:3" x14ac:dyDescent="0.25">
      <c r="A12569" s="541">
        <v>17735</v>
      </c>
      <c r="B12569" s="482" t="s">
        <v>12008</v>
      </c>
      <c r="C12569" s="542" t="s">
        <v>9920</v>
      </c>
    </row>
    <row r="12570" spans="1:3" x14ac:dyDescent="0.25">
      <c r="A12570" s="541">
        <v>17736</v>
      </c>
      <c r="B12570" s="482" t="s">
        <v>12009</v>
      </c>
      <c r="C12570" s="542" t="s">
        <v>9091</v>
      </c>
    </row>
    <row r="12571" spans="1:3" x14ac:dyDescent="0.25">
      <c r="A12571" s="541">
        <v>17737</v>
      </c>
      <c r="B12571" s="482" t="s">
        <v>12010</v>
      </c>
      <c r="C12571" s="542" t="s">
        <v>9920</v>
      </c>
    </row>
    <row r="12572" spans="1:3" x14ac:dyDescent="0.25">
      <c r="A12572" s="541">
        <v>17738</v>
      </c>
      <c r="B12572" s="482" t="s">
        <v>11243</v>
      </c>
      <c r="C12572" s="542" t="s">
        <v>9920</v>
      </c>
    </row>
    <row r="12573" spans="1:3" x14ac:dyDescent="0.25">
      <c r="A12573" s="541">
        <v>17739</v>
      </c>
      <c r="B12573" s="482" t="s">
        <v>12011</v>
      </c>
      <c r="C12573" s="542" t="s">
        <v>9090</v>
      </c>
    </row>
    <row r="12574" spans="1:3" x14ac:dyDescent="0.25">
      <c r="A12574" s="541">
        <v>17740</v>
      </c>
      <c r="B12574" s="482" t="s">
        <v>12012</v>
      </c>
      <c r="C12574" s="542" t="s">
        <v>9920</v>
      </c>
    </row>
    <row r="12575" spans="1:3" x14ac:dyDescent="0.25">
      <c r="A12575" s="541">
        <v>17741</v>
      </c>
      <c r="B12575" s="482" t="s">
        <v>12013</v>
      </c>
      <c r="C12575" s="542" t="s">
        <v>9092</v>
      </c>
    </row>
    <row r="12576" spans="1:3" x14ac:dyDescent="0.25">
      <c r="A12576" s="541">
        <v>17742</v>
      </c>
      <c r="B12576" s="482" t="s">
        <v>12014</v>
      </c>
      <c r="C12576" s="542" t="s">
        <v>9084</v>
      </c>
    </row>
    <row r="12577" spans="1:3" x14ac:dyDescent="0.25">
      <c r="A12577" s="541">
        <v>17743</v>
      </c>
      <c r="B12577" s="482" t="s">
        <v>12015</v>
      </c>
      <c r="C12577" s="542" t="s">
        <v>9920</v>
      </c>
    </row>
    <row r="12578" spans="1:3" x14ac:dyDescent="0.25">
      <c r="A12578" s="541">
        <v>17744</v>
      </c>
      <c r="B12578" s="482" t="s">
        <v>8004</v>
      </c>
      <c r="C12578" s="542" t="s">
        <v>9090</v>
      </c>
    </row>
    <row r="12579" spans="1:3" x14ac:dyDescent="0.25">
      <c r="A12579" s="541">
        <v>17745</v>
      </c>
      <c r="B12579" s="482" t="s">
        <v>9308</v>
      </c>
      <c r="C12579" s="542" t="s">
        <v>9090</v>
      </c>
    </row>
    <row r="12580" spans="1:3" x14ac:dyDescent="0.25">
      <c r="A12580" s="541">
        <v>17746</v>
      </c>
      <c r="B12580" s="482" t="s">
        <v>12016</v>
      </c>
      <c r="C12580" s="542" t="s">
        <v>9920</v>
      </c>
    </row>
    <row r="12581" spans="1:3" x14ac:dyDescent="0.25">
      <c r="A12581" s="541">
        <v>17747</v>
      </c>
      <c r="B12581" s="482" t="s">
        <v>12017</v>
      </c>
      <c r="C12581" s="542" t="s">
        <v>9092</v>
      </c>
    </row>
    <row r="12582" spans="1:3" x14ac:dyDescent="0.25">
      <c r="A12582" s="541">
        <v>17748</v>
      </c>
      <c r="B12582" s="482" t="s">
        <v>12018</v>
      </c>
      <c r="C12582" s="542" t="s">
        <v>9092</v>
      </c>
    </row>
    <row r="12583" spans="1:3" x14ac:dyDescent="0.25">
      <c r="A12583" s="541">
        <v>17749</v>
      </c>
      <c r="B12583" s="482" t="s">
        <v>3815</v>
      </c>
      <c r="C12583" s="542" t="s">
        <v>9090</v>
      </c>
    </row>
    <row r="12584" spans="1:3" x14ac:dyDescent="0.25">
      <c r="A12584" s="541">
        <v>17750</v>
      </c>
      <c r="B12584" s="482" t="s">
        <v>5111</v>
      </c>
      <c r="C12584" s="542" t="s">
        <v>9091</v>
      </c>
    </row>
    <row r="12585" spans="1:3" x14ac:dyDescent="0.25">
      <c r="A12585" s="541">
        <v>17751</v>
      </c>
      <c r="B12585" s="482" t="s">
        <v>12019</v>
      </c>
      <c r="C12585" s="542" t="s">
        <v>9092</v>
      </c>
    </row>
    <row r="12586" spans="1:3" x14ac:dyDescent="0.25">
      <c r="A12586" s="541">
        <v>17752</v>
      </c>
      <c r="B12586" s="482" t="s">
        <v>10047</v>
      </c>
      <c r="C12586" s="542" t="s">
        <v>9092</v>
      </c>
    </row>
    <row r="12587" spans="1:3" x14ac:dyDescent="0.25">
      <c r="A12587" s="541">
        <v>17753</v>
      </c>
      <c r="B12587" s="482" t="s">
        <v>12020</v>
      </c>
      <c r="C12587" s="542" t="s">
        <v>9091</v>
      </c>
    </row>
    <row r="12588" spans="1:3" x14ac:dyDescent="0.25">
      <c r="A12588" s="541">
        <v>17754</v>
      </c>
      <c r="B12588" s="482" t="s">
        <v>11810</v>
      </c>
      <c r="C12588" s="542" t="s">
        <v>9092</v>
      </c>
    </row>
    <row r="12589" spans="1:3" x14ac:dyDescent="0.25">
      <c r="A12589" s="541">
        <v>17755</v>
      </c>
      <c r="B12589" s="482" t="s">
        <v>8940</v>
      </c>
      <c r="C12589" s="542" t="s">
        <v>9920</v>
      </c>
    </row>
    <row r="12590" spans="1:3" x14ac:dyDescent="0.25">
      <c r="A12590" s="541">
        <v>17756</v>
      </c>
      <c r="B12590" s="482" t="s">
        <v>12021</v>
      </c>
      <c r="C12590" s="542" t="s">
        <v>9092</v>
      </c>
    </row>
    <row r="12591" spans="1:3" x14ac:dyDescent="0.25">
      <c r="A12591" s="541">
        <v>17757</v>
      </c>
      <c r="B12591" s="482" t="s">
        <v>12022</v>
      </c>
      <c r="C12591" s="542" t="s">
        <v>9090</v>
      </c>
    </row>
    <row r="12592" spans="1:3" x14ac:dyDescent="0.25">
      <c r="A12592" s="541">
        <v>17758</v>
      </c>
      <c r="B12592" s="482" t="s">
        <v>12023</v>
      </c>
      <c r="C12592" s="542" t="s">
        <v>9092</v>
      </c>
    </row>
    <row r="12593" spans="1:3" x14ac:dyDescent="0.25">
      <c r="A12593" s="541">
        <v>17759</v>
      </c>
      <c r="B12593" s="482" t="s">
        <v>11432</v>
      </c>
      <c r="C12593" s="542" t="s">
        <v>9092</v>
      </c>
    </row>
    <row r="12594" spans="1:3" x14ac:dyDescent="0.25">
      <c r="A12594" s="541">
        <v>17760</v>
      </c>
      <c r="B12594" s="482" t="s">
        <v>4087</v>
      </c>
      <c r="C12594" s="542" t="s">
        <v>9081</v>
      </c>
    </row>
    <row r="12595" spans="1:3" x14ac:dyDescent="0.25">
      <c r="A12595" s="541">
        <v>17761</v>
      </c>
      <c r="B12595" s="482" t="s">
        <v>9523</v>
      </c>
      <c r="C12595" s="542" t="s">
        <v>9092</v>
      </c>
    </row>
    <row r="12596" spans="1:3" x14ac:dyDescent="0.25">
      <c r="A12596" s="541">
        <v>17762</v>
      </c>
      <c r="B12596" s="482" t="s">
        <v>12024</v>
      </c>
      <c r="C12596" s="542" t="s">
        <v>9920</v>
      </c>
    </row>
    <row r="12597" spans="1:3" x14ac:dyDescent="0.25">
      <c r="A12597" s="541">
        <v>17763</v>
      </c>
      <c r="B12597" s="482" t="s">
        <v>11917</v>
      </c>
      <c r="C12597" s="542" t="s">
        <v>9092</v>
      </c>
    </row>
    <row r="12598" spans="1:3" x14ac:dyDescent="0.25">
      <c r="A12598" s="541">
        <v>17764</v>
      </c>
      <c r="B12598" s="482" t="s">
        <v>12025</v>
      </c>
      <c r="C12598" s="542" t="s">
        <v>9090</v>
      </c>
    </row>
    <row r="12599" spans="1:3" x14ac:dyDescent="0.25">
      <c r="A12599" s="541">
        <v>17765</v>
      </c>
      <c r="B12599" s="482" t="s">
        <v>12026</v>
      </c>
      <c r="C12599" s="542" t="s">
        <v>9090</v>
      </c>
    </row>
    <row r="12600" spans="1:3" x14ac:dyDescent="0.25">
      <c r="A12600" s="541">
        <v>17766</v>
      </c>
      <c r="B12600" s="482" t="s">
        <v>12027</v>
      </c>
      <c r="C12600" s="542" t="s">
        <v>9092</v>
      </c>
    </row>
    <row r="12601" spans="1:3" x14ac:dyDescent="0.25">
      <c r="A12601" s="541">
        <v>17767</v>
      </c>
      <c r="B12601" s="482" t="s">
        <v>12028</v>
      </c>
      <c r="C12601" s="542" t="s">
        <v>9092</v>
      </c>
    </row>
    <row r="12602" spans="1:3" x14ac:dyDescent="0.25">
      <c r="A12602" s="541">
        <v>17768</v>
      </c>
      <c r="B12602" s="482" t="s">
        <v>11873</v>
      </c>
      <c r="C12602" s="542" t="s">
        <v>9092</v>
      </c>
    </row>
    <row r="12603" spans="1:3" x14ac:dyDescent="0.25">
      <c r="A12603" s="541">
        <v>17769</v>
      </c>
      <c r="B12603" s="482" t="s">
        <v>12029</v>
      </c>
      <c r="C12603" s="542" t="s">
        <v>9092</v>
      </c>
    </row>
    <row r="12604" spans="1:3" x14ac:dyDescent="0.25">
      <c r="A12604" s="541">
        <v>17770</v>
      </c>
      <c r="B12604" s="482" t="s">
        <v>12030</v>
      </c>
      <c r="C12604" s="542" t="s">
        <v>9091</v>
      </c>
    </row>
    <row r="12605" spans="1:3" x14ac:dyDescent="0.25">
      <c r="A12605" s="541">
        <v>17771</v>
      </c>
      <c r="B12605" s="482" t="s">
        <v>12031</v>
      </c>
      <c r="C12605" s="542" t="s">
        <v>9092</v>
      </c>
    </row>
    <row r="12606" spans="1:3" x14ac:dyDescent="0.25">
      <c r="A12606" s="541">
        <v>17772</v>
      </c>
      <c r="B12606" s="482" t="s">
        <v>11875</v>
      </c>
      <c r="C12606" s="542" t="s">
        <v>9092</v>
      </c>
    </row>
    <row r="12607" spans="1:3" x14ac:dyDescent="0.25">
      <c r="A12607" s="541">
        <v>17773</v>
      </c>
      <c r="B12607" s="482" t="s">
        <v>12032</v>
      </c>
      <c r="C12607" s="542" t="s">
        <v>9091</v>
      </c>
    </row>
    <row r="12608" spans="1:3" x14ac:dyDescent="0.25">
      <c r="A12608" s="541">
        <v>17774</v>
      </c>
      <c r="B12608" s="482" t="s">
        <v>12033</v>
      </c>
      <c r="C12608" s="542" t="s">
        <v>9091</v>
      </c>
    </row>
    <row r="12609" spans="1:3" x14ac:dyDescent="0.25">
      <c r="A12609" s="541">
        <v>17775</v>
      </c>
      <c r="B12609" s="482" t="s">
        <v>12034</v>
      </c>
      <c r="C12609" s="542" t="s">
        <v>9092</v>
      </c>
    </row>
    <row r="12610" spans="1:3" x14ac:dyDescent="0.25">
      <c r="A12610" s="541">
        <v>17776</v>
      </c>
      <c r="B12610" s="482" t="s">
        <v>11967</v>
      </c>
      <c r="C12610" s="542" t="s">
        <v>9090</v>
      </c>
    </row>
    <row r="12611" spans="1:3" x14ac:dyDescent="0.25">
      <c r="A12611" s="541">
        <v>17777</v>
      </c>
      <c r="B12611" s="482" t="s">
        <v>12035</v>
      </c>
      <c r="C12611" s="542" t="s">
        <v>9920</v>
      </c>
    </row>
    <row r="12612" spans="1:3" x14ac:dyDescent="0.25">
      <c r="A12612" s="541">
        <v>17778</v>
      </c>
      <c r="B12612" s="482" t="s">
        <v>12036</v>
      </c>
      <c r="C12612" s="542" t="s">
        <v>9920</v>
      </c>
    </row>
    <row r="12613" spans="1:3" x14ac:dyDescent="0.25">
      <c r="A12613" s="541">
        <v>17779</v>
      </c>
      <c r="B12613" s="482" t="s">
        <v>12037</v>
      </c>
      <c r="C12613" s="542" t="s">
        <v>9090</v>
      </c>
    </row>
    <row r="12614" spans="1:3" x14ac:dyDescent="0.25">
      <c r="A12614" s="541">
        <v>17780</v>
      </c>
      <c r="B12614" s="482" t="s">
        <v>9298</v>
      </c>
      <c r="C12614" s="542" t="s">
        <v>9091</v>
      </c>
    </row>
    <row r="12615" spans="1:3" x14ac:dyDescent="0.25">
      <c r="A12615" s="541">
        <v>17781</v>
      </c>
      <c r="B12615" s="482" t="s">
        <v>12038</v>
      </c>
      <c r="C12615" s="542" t="s">
        <v>9092</v>
      </c>
    </row>
    <row r="12616" spans="1:3" x14ac:dyDescent="0.25">
      <c r="A12616" s="541">
        <v>17782</v>
      </c>
      <c r="B12616" s="482" t="s">
        <v>12039</v>
      </c>
      <c r="C12616" s="542" t="s">
        <v>9920</v>
      </c>
    </row>
    <row r="12617" spans="1:3" x14ac:dyDescent="0.25">
      <c r="A12617" s="541">
        <v>17783</v>
      </c>
      <c r="B12617" s="482" t="s">
        <v>11791</v>
      </c>
      <c r="C12617" s="542" t="s">
        <v>9920</v>
      </c>
    </row>
    <row r="12618" spans="1:3" x14ac:dyDescent="0.25">
      <c r="A12618" s="541">
        <v>17784</v>
      </c>
      <c r="B12618" s="482" t="s">
        <v>11904</v>
      </c>
      <c r="C12618" s="542" t="s">
        <v>9092</v>
      </c>
    </row>
    <row r="12619" spans="1:3" x14ac:dyDescent="0.25">
      <c r="A12619" s="541">
        <v>17785</v>
      </c>
      <c r="B12619" s="482" t="s">
        <v>12040</v>
      </c>
      <c r="C12619" s="542" t="s">
        <v>9087</v>
      </c>
    </row>
    <row r="12620" spans="1:3" x14ac:dyDescent="0.25">
      <c r="A12620" s="541">
        <v>17786</v>
      </c>
      <c r="B12620" s="482" t="s">
        <v>12041</v>
      </c>
      <c r="C12620" s="542" t="s">
        <v>9092</v>
      </c>
    </row>
    <row r="12621" spans="1:3" x14ac:dyDescent="0.25">
      <c r="A12621" s="541">
        <v>17787</v>
      </c>
      <c r="B12621" s="482" t="s">
        <v>12042</v>
      </c>
      <c r="C12621" s="542" t="s">
        <v>9084</v>
      </c>
    </row>
    <row r="12622" spans="1:3" x14ac:dyDescent="0.25">
      <c r="A12622" s="541">
        <v>17788</v>
      </c>
      <c r="B12622" s="482" t="s">
        <v>12043</v>
      </c>
      <c r="C12622" s="542" t="s">
        <v>9920</v>
      </c>
    </row>
    <row r="12623" spans="1:3" x14ac:dyDescent="0.25">
      <c r="A12623" s="541">
        <v>17789</v>
      </c>
      <c r="B12623" s="482" t="s">
        <v>12044</v>
      </c>
      <c r="C12623" s="542" t="s">
        <v>9081</v>
      </c>
    </row>
    <row r="12624" spans="1:3" x14ac:dyDescent="0.25">
      <c r="A12624" s="541">
        <v>17790</v>
      </c>
      <c r="B12624" s="482" t="s">
        <v>12045</v>
      </c>
      <c r="C12624" s="542" t="s">
        <v>9092</v>
      </c>
    </row>
    <row r="12625" spans="1:3" x14ac:dyDescent="0.25">
      <c r="A12625" s="541">
        <v>17791</v>
      </c>
      <c r="B12625" s="482" t="s">
        <v>12046</v>
      </c>
      <c r="C12625" s="542" t="s">
        <v>9091</v>
      </c>
    </row>
    <row r="12626" spans="1:3" x14ac:dyDescent="0.25">
      <c r="A12626" s="541">
        <v>17792</v>
      </c>
      <c r="B12626" s="482" t="s">
        <v>12047</v>
      </c>
      <c r="C12626" s="542" t="s">
        <v>9092</v>
      </c>
    </row>
    <row r="12627" spans="1:3" x14ac:dyDescent="0.25">
      <c r="A12627" s="541">
        <v>17793</v>
      </c>
      <c r="B12627" s="482" t="s">
        <v>12048</v>
      </c>
      <c r="C12627" s="542" t="s">
        <v>9920</v>
      </c>
    </row>
    <row r="12628" spans="1:3" x14ac:dyDescent="0.25">
      <c r="A12628" s="541">
        <v>17794</v>
      </c>
      <c r="B12628" s="482" t="s">
        <v>11811</v>
      </c>
      <c r="C12628" s="542" t="s">
        <v>9092</v>
      </c>
    </row>
    <row r="12629" spans="1:3" x14ac:dyDescent="0.25">
      <c r="A12629" s="541">
        <v>17795</v>
      </c>
      <c r="B12629" s="482" t="s">
        <v>9509</v>
      </c>
      <c r="C12629" s="542" t="s">
        <v>9092</v>
      </c>
    </row>
    <row r="12630" spans="1:3" x14ac:dyDescent="0.25">
      <c r="A12630" s="541">
        <v>17796</v>
      </c>
      <c r="B12630" s="482" t="s">
        <v>12049</v>
      </c>
      <c r="C12630" s="542" t="s">
        <v>9920</v>
      </c>
    </row>
    <row r="12631" spans="1:3" x14ac:dyDescent="0.25">
      <c r="A12631" s="541">
        <v>17797</v>
      </c>
      <c r="B12631" s="482" t="s">
        <v>12050</v>
      </c>
      <c r="C12631" s="542" t="s">
        <v>9087</v>
      </c>
    </row>
    <row r="12632" spans="1:3" x14ac:dyDescent="0.25">
      <c r="A12632" s="541">
        <v>17798</v>
      </c>
      <c r="B12632" s="482" t="s">
        <v>12051</v>
      </c>
      <c r="C12632" s="542" t="s">
        <v>9092</v>
      </c>
    </row>
    <row r="12633" spans="1:3" x14ac:dyDescent="0.25">
      <c r="A12633" s="541">
        <v>17799</v>
      </c>
      <c r="B12633" s="482" t="s">
        <v>8590</v>
      </c>
      <c r="C12633" s="542" t="s">
        <v>9092</v>
      </c>
    </row>
    <row r="12634" spans="1:3" x14ac:dyDescent="0.25">
      <c r="A12634" s="541">
        <v>17800</v>
      </c>
      <c r="B12634" s="482" t="s">
        <v>3357</v>
      </c>
      <c r="C12634" s="542" t="s">
        <v>9090</v>
      </c>
    </row>
    <row r="12635" spans="1:3" x14ac:dyDescent="0.25">
      <c r="A12635" s="541">
        <v>17801</v>
      </c>
      <c r="B12635" s="482" t="s">
        <v>12052</v>
      </c>
      <c r="C12635" s="542" t="s">
        <v>9920</v>
      </c>
    </row>
    <row r="12636" spans="1:3" x14ac:dyDescent="0.25">
      <c r="A12636" s="541">
        <v>17802</v>
      </c>
      <c r="B12636" s="482" t="s">
        <v>12053</v>
      </c>
      <c r="C12636" s="542" t="s">
        <v>9092</v>
      </c>
    </row>
    <row r="12637" spans="1:3" x14ac:dyDescent="0.25">
      <c r="A12637" s="541">
        <v>17803</v>
      </c>
      <c r="B12637" s="482" t="s">
        <v>12054</v>
      </c>
      <c r="C12637" s="542" t="s">
        <v>9091</v>
      </c>
    </row>
    <row r="12638" spans="1:3" x14ac:dyDescent="0.25">
      <c r="A12638" s="541">
        <v>17804</v>
      </c>
      <c r="B12638" s="482" t="s">
        <v>12055</v>
      </c>
      <c r="C12638" s="542" t="s">
        <v>9920</v>
      </c>
    </row>
    <row r="12639" spans="1:3" x14ac:dyDescent="0.25">
      <c r="A12639" s="541">
        <v>17805</v>
      </c>
      <c r="B12639" s="482" t="s">
        <v>12056</v>
      </c>
      <c r="C12639" s="542" t="s">
        <v>9087</v>
      </c>
    </row>
    <row r="12640" spans="1:3" x14ac:dyDescent="0.25">
      <c r="A12640" s="541">
        <v>17806</v>
      </c>
      <c r="B12640" s="482" t="s">
        <v>12057</v>
      </c>
      <c r="C12640" s="542" t="s">
        <v>9920</v>
      </c>
    </row>
    <row r="12641" spans="1:3" x14ac:dyDescent="0.25">
      <c r="A12641" s="541">
        <v>17807</v>
      </c>
      <c r="B12641" s="482" t="s">
        <v>8420</v>
      </c>
      <c r="C12641" s="542" t="s">
        <v>9091</v>
      </c>
    </row>
    <row r="12642" spans="1:3" x14ac:dyDescent="0.25">
      <c r="A12642" s="541">
        <v>17808</v>
      </c>
      <c r="B12642" s="482" t="s">
        <v>12058</v>
      </c>
      <c r="C12642" s="542" t="s">
        <v>9091</v>
      </c>
    </row>
    <row r="12643" spans="1:3" x14ac:dyDescent="0.25">
      <c r="A12643" s="541">
        <v>17809</v>
      </c>
      <c r="B12643" s="482" t="s">
        <v>9623</v>
      </c>
      <c r="C12643" s="542" t="s">
        <v>9084</v>
      </c>
    </row>
    <row r="12644" spans="1:3" x14ac:dyDescent="0.25">
      <c r="A12644" s="541">
        <v>17810</v>
      </c>
      <c r="B12644" s="482" t="s">
        <v>12059</v>
      </c>
      <c r="C12644" s="542" t="s">
        <v>9920</v>
      </c>
    </row>
    <row r="12645" spans="1:3" x14ac:dyDescent="0.25">
      <c r="A12645" s="541">
        <v>17811</v>
      </c>
      <c r="B12645" s="482" t="s">
        <v>12060</v>
      </c>
      <c r="C12645" s="542" t="s">
        <v>9092</v>
      </c>
    </row>
    <row r="12646" spans="1:3" x14ac:dyDescent="0.25">
      <c r="A12646" s="541">
        <v>17812</v>
      </c>
      <c r="B12646" s="482" t="s">
        <v>4391</v>
      </c>
      <c r="C12646" s="542" t="s">
        <v>9920</v>
      </c>
    </row>
    <row r="12647" spans="1:3" x14ac:dyDescent="0.25">
      <c r="A12647" s="541">
        <v>17813</v>
      </c>
      <c r="B12647" s="482" t="s">
        <v>12061</v>
      </c>
      <c r="C12647" s="542" t="s">
        <v>9920</v>
      </c>
    </row>
    <row r="12648" spans="1:3" x14ac:dyDescent="0.25">
      <c r="A12648" s="541">
        <v>17814</v>
      </c>
      <c r="B12648" s="482" t="s">
        <v>8282</v>
      </c>
      <c r="C12648" s="542" t="s">
        <v>9091</v>
      </c>
    </row>
    <row r="12649" spans="1:3" x14ac:dyDescent="0.25">
      <c r="A12649" s="541">
        <v>17815</v>
      </c>
      <c r="B12649" s="482" t="s">
        <v>12062</v>
      </c>
      <c r="C12649" s="542" t="s">
        <v>9091</v>
      </c>
    </row>
    <row r="12650" spans="1:3" x14ac:dyDescent="0.25">
      <c r="A12650" s="541">
        <v>17816</v>
      </c>
      <c r="B12650" s="482" t="s">
        <v>12014</v>
      </c>
      <c r="C12650" s="542" t="s">
        <v>9084</v>
      </c>
    </row>
    <row r="12651" spans="1:3" x14ac:dyDescent="0.25">
      <c r="A12651" s="541">
        <v>17817</v>
      </c>
      <c r="B12651" s="482" t="s">
        <v>12063</v>
      </c>
      <c r="C12651" s="542" t="s">
        <v>9092</v>
      </c>
    </row>
    <row r="12652" spans="1:3" x14ac:dyDescent="0.25">
      <c r="A12652" s="541">
        <v>17818</v>
      </c>
      <c r="B12652" s="482" t="s">
        <v>12064</v>
      </c>
      <c r="C12652" s="542" t="s">
        <v>9091</v>
      </c>
    </row>
    <row r="12653" spans="1:3" x14ac:dyDescent="0.25">
      <c r="A12653" s="541">
        <v>17819</v>
      </c>
      <c r="B12653" s="482" t="s">
        <v>12065</v>
      </c>
      <c r="C12653" s="542" t="s">
        <v>9092</v>
      </c>
    </row>
    <row r="12654" spans="1:3" x14ac:dyDescent="0.25">
      <c r="A12654" s="541">
        <v>17820</v>
      </c>
      <c r="B12654" s="482" t="s">
        <v>9528</v>
      </c>
      <c r="C12654" s="542" t="s">
        <v>9090</v>
      </c>
    </row>
    <row r="12655" spans="1:3" x14ac:dyDescent="0.25">
      <c r="A12655" s="541">
        <v>17821</v>
      </c>
      <c r="B12655" s="482" t="s">
        <v>12066</v>
      </c>
      <c r="C12655" s="542" t="s">
        <v>9920</v>
      </c>
    </row>
    <row r="12656" spans="1:3" x14ac:dyDescent="0.25">
      <c r="A12656" s="541">
        <v>17822</v>
      </c>
      <c r="B12656" s="482" t="s">
        <v>8253</v>
      </c>
      <c r="C12656" s="542" t="s">
        <v>9103</v>
      </c>
    </row>
    <row r="12657" spans="1:3" x14ac:dyDescent="0.25">
      <c r="A12657" s="541">
        <v>17823</v>
      </c>
      <c r="B12657" s="482" t="s">
        <v>12067</v>
      </c>
      <c r="C12657" s="542" t="s">
        <v>9092</v>
      </c>
    </row>
    <row r="12658" spans="1:3" x14ac:dyDescent="0.25">
      <c r="A12658" s="541">
        <v>17824</v>
      </c>
      <c r="B12658" s="482" t="s">
        <v>12068</v>
      </c>
      <c r="C12658" s="542" t="s">
        <v>9920</v>
      </c>
    </row>
    <row r="12659" spans="1:3" x14ac:dyDescent="0.25">
      <c r="A12659" s="541">
        <v>17825</v>
      </c>
      <c r="B12659" s="482" t="s">
        <v>12069</v>
      </c>
      <c r="C12659" s="542" t="s">
        <v>9090</v>
      </c>
    </row>
    <row r="12660" spans="1:3" x14ac:dyDescent="0.25">
      <c r="A12660" s="541">
        <v>17826</v>
      </c>
      <c r="B12660" s="482" t="s">
        <v>12070</v>
      </c>
      <c r="C12660" s="542" t="s">
        <v>9092</v>
      </c>
    </row>
    <row r="12661" spans="1:3" x14ac:dyDescent="0.25">
      <c r="A12661" s="541">
        <v>17827</v>
      </c>
      <c r="B12661" s="482" t="s">
        <v>5978</v>
      </c>
      <c r="C12661" s="542" t="s">
        <v>9092</v>
      </c>
    </row>
    <row r="12662" spans="1:3" x14ac:dyDescent="0.25">
      <c r="A12662" s="541">
        <v>17828</v>
      </c>
      <c r="B12662" s="482" t="s">
        <v>8982</v>
      </c>
      <c r="C12662" s="542" t="s">
        <v>9081</v>
      </c>
    </row>
    <row r="12663" spans="1:3" x14ac:dyDescent="0.25">
      <c r="A12663" s="541">
        <v>17829</v>
      </c>
      <c r="B12663" s="482" t="s">
        <v>8982</v>
      </c>
      <c r="C12663" s="542" t="s">
        <v>9081</v>
      </c>
    </row>
    <row r="12664" spans="1:3" x14ac:dyDescent="0.25">
      <c r="A12664" s="541">
        <v>17830</v>
      </c>
      <c r="B12664" s="482" t="s">
        <v>12071</v>
      </c>
      <c r="C12664" s="542" t="s">
        <v>9092</v>
      </c>
    </row>
    <row r="12665" spans="1:3" x14ac:dyDescent="0.25">
      <c r="A12665" s="541">
        <v>17831</v>
      </c>
      <c r="B12665" s="482" t="s">
        <v>12072</v>
      </c>
      <c r="C12665" s="542" t="s">
        <v>9092</v>
      </c>
    </row>
    <row r="12666" spans="1:3" x14ac:dyDescent="0.25">
      <c r="A12666" s="541">
        <v>17832</v>
      </c>
      <c r="B12666" s="482" t="s">
        <v>12073</v>
      </c>
      <c r="C12666" s="542" t="s">
        <v>9092</v>
      </c>
    </row>
    <row r="12667" spans="1:3" x14ac:dyDescent="0.25">
      <c r="A12667" s="541">
        <v>17833</v>
      </c>
      <c r="B12667" s="482" t="s">
        <v>12074</v>
      </c>
      <c r="C12667" s="542" t="s">
        <v>9092</v>
      </c>
    </row>
    <row r="12668" spans="1:3" x14ac:dyDescent="0.25">
      <c r="A12668" s="541">
        <v>17834</v>
      </c>
      <c r="B12668" s="482" t="s">
        <v>12075</v>
      </c>
      <c r="C12668" s="542" t="s">
        <v>9087</v>
      </c>
    </row>
    <row r="12669" spans="1:3" x14ac:dyDescent="0.25">
      <c r="A12669" s="541">
        <v>17835</v>
      </c>
      <c r="B12669" s="482" t="s">
        <v>12076</v>
      </c>
      <c r="C12669" s="542" t="s">
        <v>9081</v>
      </c>
    </row>
    <row r="12670" spans="1:3" x14ac:dyDescent="0.25">
      <c r="A12670" s="541">
        <v>17836</v>
      </c>
      <c r="B12670" s="482" t="s">
        <v>4024</v>
      </c>
      <c r="C12670" s="542" t="s">
        <v>9092</v>
      </c>
    </row>
    <row r="12671" spans="1:3" x14ac:dyDescent="0.25">
      <c r="A12671" s="541">
        <v>17837</v>
      </c>
      <c r="B12671" s="482" t="s">
        <v>12077</v>
      </c>
      <c r="C12671" s="542" t="s">
        <v>9087</v>
      </c>
    </row>
    <row r="12672" spans="1:3" x14ac:dyDescent="0.25">
      <c r="A12672" s="541">
        <v>17838</v>
      </c>
      <c r="B12672" s="482" t="s">
        <v>12078</v>
      </c>
      <c r="C12672" s="542" t="s">
        <v>9092</v>
      </c>
    </row>
    <row r="12673" spans="1:3" x14ac:dyDescent="0.25">
      <c r="A12673" s="541">
        <v>17839</v>
      </c>
      <c r="B12673" s="482" t="s">
        <v>11956</v>
      </c>
      <c r="C12673" s="542" t="s">
        <v>9092</v>
      </c>
    </row>
    <row r="12674" spans="1:3" x14ac:dyDescent="0.25">
      <c r="A12674" s="541">
        <v>17840</v>
      </c>
      <c r="B12674" s="482" t="s">
        <v>12079</v>
      </c>
      <c r="C12674" s="542" t="s">
        <v>9091</v>
      </c>
    </row>
    <row r="12675" spans="1:3" x14ac:dyDescent="0.25">
      <c r="A12675" s="541">
        <v>17841</v>
      </c>
      <c r="B12675" s="482" t="s">
        <v>12080</v>
      </c>
      <c r="C12675" s="542" t="s">
        <v>9092</v>
      </c>
    </row>
    <row r="12676" spans="1:3" x14ac:dyDescent="0.25">
      <c r="A12676" s="541">
        <v>17842</v>
      </c>
      <c r="B12676" s="482" t="s">
        <v>12081</v>
      </c>
      <c r="C12676" s="542" t="s">
        <v>9092</v>
      </c>
    </row>
    <row r="12677" spans="1:3" x14ac:dyDescent="0.25">
      <c r="A12677" s="541">
        <v>17843</v>
      </c>
      <c r="B12677" s="482" t="s">
        <v>12082</v>
      </c>
      <c r="C12677" s="542" t="s">
        <v>9092</v>
      </c>
    </row>
    <row r="12678" spans="1:3" x14ac:dyDescent="0.25">
      <c r="A12678" s="541">
        <v>17844</v>
      </c>
      <c r="B12678" s="482" t="s">
        <v>12083</v>
      </c>
      <c r="C12678" s="542" t="s">
        <v>9090</v>
      </c>
    </row>
    <row r="12679" spans="1:3" x14ac:dyDescent="0.25">
      <c r="A12679" s="541">
        <v>17845</v>
      </c>
      <c r="B12679" s="482" t="s">
        <v>12084</v>
      </c>
      <c r="C12679" s="542" t="s">
        <v>9087</v>
      </c>
    </row>
    <row r="12680" spans="1:3" x14ac:dyDescent="0.25">
      <c r="A12680" s="541">
        <v>17846</v>
      </c>
      <c r="B12680" s="482" t="s">
        <v>12085</v>
      </c>
      <c r="C12680" s="542" t="s">
        <v>9920</v>
      </c>
    </row>
    <row r="12681" spans="1:3" x14ac:dyDescent="0.25">
      <c r="A12681" s="541">
        <v>17847</v>
      </c>
      <c r="B12681" s="482" t="s">
        <v>12086</v>
      </c>
      <c r="C12681" s="542" t="s">
        <v>9092</v>
      </c>
    </row>
    <row r="12682" spans="1:3" x14ac:dyDescent="0.25">
      <c r="A12682" s="541">
        <v>17848</v>
      </c>
      <c r="B12682" s="482" t="s">
        <v>11850</v>
      </c>
      <c r="C12682" s="542" t="s">
        <v>9092</v>
      </c>
    </row>
    <row r="12683" spans="1:3" x14ac:dyDescent="0.25">
      <c r="A12683" s="541">
        <v>17849</v>
      </c>
      <c r="B12683" s="482" t="s">
        <v>12087</v>
      </c>
      <c r="C12683" s="542" t="s">
        <v>9092</v>
      </c>
    </row>
    <row r="12684" spans="1:3" x14ac:dyDescent="0.25">
      <c r="A12684" s="541">
        <v>17850</v>
      </c>
      <c r="B12684" s="482" t="s">
        <v>6709</v>
      </c>
      <c r="C12684" s="542" t="s">
        <v>9084</v>
      </c>
    </row>
    <row r="12685" spans="1:3" x14ac:dyDescent="0.25">
      <c r="A12685" s="541">
        <v>17851</v>
      </c>
      <c r="B12685" s="482" t="s">
        <v>12088</v>
      </c>
      <c r="C12685" s="542" t="s">
        <v>9092</v>
      </c>
    </row>
    <row r="12686" spans="1:3" x14ac:dyDescent="0.25">
      <c r="A12686" s="541">
        <v>17852</v>
      </c>
      <c r="B12686" s="482" t="s">
        <v>12089</v>
      </c>
      <c r="C12686" s="542" t="s">
        <v>9092</v>
      </c>
    </row>
    <row r="12687" spans="1:3" x14ac:dyDescent="0.25">
      <c r="A12687" s="541">
        <v>17853</v>
      </c>
      <c r="B12687" s="482">
        <v>2274</v>
      </c>
      <c r="C12687" s="542" t="s">
        <v>9092</v>
      </c>
    </row>
    <row r="12688" spans="1:3" x14ac:dyDescent="0.25">
      <c r="A12688" s="541">
        <v>17854</v>
      </c>
      <c r="B12688" s="482" t="s">
        <v>12090</v>
      </c>
      <c r="C12688" s="542" t="s">
        <v>9092</v>
      </c>
    </row>
    <row r="12689" spans="1:3" x14ac:dyDescent="0.25">
      <c r="A12689" s="541">
        <v>17855</v>
      </c>
      <c r="B12689" s="482" t="s">
        <v>12091</v>
      </c>
      <c r="C12689" s="542" t="s">
        <v>9920</v>
      </c>
    </row>
    <row r="12690" spans="1:3" x14ac:dyDescent="0.25">
      <c r="A12690" s="541">
        <v>17856</v>
      </c>
      <c r="B12690" s="482" t="s">
        <v>9658</v>
      </c>
      <c r="C12690" s="542" t="s">
        <v>9920</v>
      </c>
    </row>
    <row r="12691" spans="1:3" x14ac:dyDescent="0.25">
      <c r="A12691" s="541">
        <v>17857</v>
      </c>
      <c r="B12691" s="482" t="s">
        <v>12092</v>
      </c>
      <c r="C12691" s="542" t="s">
        <v>9091</v>
      </c>
    </row>
    <row r="12692" spans="1:3" x14ac:dyDescent="0.25">
      <c r="A12692" s="541">
        <v>17858</v>
      </c>
      <c r="B12692" s="482" t="s">
        <v>12093</v>
      </c>
      <c r="C12692" s="542" t="s">
        <v>9087</v>
      </c>
    </row>
    <row r="12693" spans="1:3" x14ac:dyDescent="0.25">
      <c r="A12693" s="541">
        <v>17859</v>
      </c>
      <c r="B12693" s="482" t="s">
        <v>9898</v>
      </c>
      <c r="C12693" s="542" t="s">
        <v>9093</v>
      </c>
    </row>
    <row r="12694" spans="1:3" x14ac:dyDescent="0.25">
      <c r="A12694" s="541">
        <v>17860</v>
      </c>
      <c r="B12694" s="482" t="s">
        <v>12094</v>
      </c>
      <c r="C12694" s="542" t="s">
        <v>9920</v>
      </c>
    </row>
    <row r="12695" spans="1:3" x14ac:dyDescent="0.25">
      <c r="A12695" s="541">
        <v>17861</v>
      </c>
      <c r="B12695" s="482" t="s">
        <v>12089</v>
      </c>
      <c r="C12695" s="542" t="s">
        <v>9092</v>
      </c>
    </row>
    <row r="12696" spans="1:3" x14ac:dyDescent="0.25">
      <c r="A12696" s="541">
        <v>17862</v>
      </c>
      <c r="B12696" s="482" t="s">
        <v>12095</v>
      </c>
      <c r="C12696" s="542" t="s">
        <v>9091</v>
      </c>
    </row>
    <row r="12697" spans="1:3" x14ac:dyDescent="0.25">
      <c r="A12697" s="541">
        <v>17863</v>
      </c>
      <c r="B12697" s="482" t="s">
        <v>11836</v>
      </c>
      <c r="C12697" s="542" t="s">
        <v>9091</v>
      </c>
    </row>
    <row r="12698" spans="1:3" x14ac:dyDescent="0.25">
      <c r="A12698" s="541">
        <v>17864</v>
      </c>
      <c r="B12698" s="482" t="s">
        <v>12096</v>
      </c>
      <c r="C12698" s="542" t="s">
        <v>9920</v>
      </c>
    </row>
    <row r="12699" spans="1:3" x14ac:dyDescent="0.25">
      <c r="A12699" s="541">
        <v>17865</v>
      </c>
      <c r="B12699" s="482" t="s">
        <v>3357</v>
      </c>
      <c r="C12699" s="542" t="s">
        <v>9090</v>
      </c>
    </row>
    <row r="12700" spans="1:3" x14ac:dyDescent="0.25">
      <c r="A12700" s="541">
        <v>17866</v>
      </c>
      <c r="B12700" s="482" t="s">
        <v>12097</v>
      </c>
      <c r="C12700" s="542" t="s">
        <v>9920</v>
      </c>
    </row>
    <row r="12701" spans="1:3" x14ac:dyDescent="0.25">
      <c r="A12701" s="541">
        <v>17867</v>
      </c>
      <c r="B12701" s="482" t="s">
        <v>12098</v>
      </c>
      <c r="C12701" s="542" t="s">
        <v>9920</v>
      </c>
    </row>
    <row r="12702" spans="1:3" x14ac:dyDescent="0.25">
      <c r="A12702" s="541">
        <v>17868</v>
      </c>
      <c r="B12702" s="482" t="s">
        <v>9765</v>
      </c>
      <c r="C12702" s="542" t="s">
        <v>9084</v>
      </c>
    </row>
    <row r="12703" spans="1:3" x14ac:dyDescent="0.25">
      <c r="A12703" s="541">
        <v>17869</v>
      </c>
      <c r="B12703" s="482" t="s">
        <v>11941</v>
      </c>
      <c r="C12703" s="542" t="s">
        <v>9091</v>
      </c>
    </row>
    <row r="12704" spans="1:3" x14ac:dyDescent="0.25">
      <c r="A12704" s="541">
        <v>17870</v>
      </c>
      <c r="B12704" s="482" t="s">
        <v>12099</v>
      </c>
      <c r="C12704" s="542" t="s">
        <v>9090</v>
      </c>
    </row>
    <row r="12705" spans="1:3" x14ac:dyDescent="0.25">
      <c r="A12705" s="541">
        <v>17871</v>
      </c>
      <c r="B12705" s="482" t="s">
        <v>12100</v>
      </c>
      <c r="C12705" s="542" t="s">
        <v>9092</v>
      </c>
    </row>
    <row r="12706" spans="1:3" x14ac:dyDescent="0.25">
      <c r="A12706" s="541">
        <v>17872</v>
      </c>
      <c r="B12706" s="482" t="s">
        <v>12101</v>
      </c>
      <c r="C12706" s="542" t="s">
        <v>9092</v>
      </c>
    </row>
    <row r="12707" spans="1:3" x14ac:dyDescent="0.25">
      <c r="A12707" s="541">
        <v>17873</v>
      </c>
      <c r="B12707" s="482" t="s">
        <v>12102</v>
      </c>
      <c r="C12707" s="542" t="s">
        <v>9920</v>
      </c>
    </row>
    <row r="12708" spans="1:3" x14ac:dyDescent="0.25">
      <c r="A12708" s="541">
        <v>17874</v>
      </c>
      <c r="B12708" s="482" t="s">
        <v>12103</v>
      </c>
      <c r="C12708" s="542" t="s">
        <v>9092</v>
      </c>
    </row>
    <row r="12709" spans="1:3" x14ac:dyDescent="0.25">
      <c r="A12709" s="541">
        <v>17875</v>
      </c>
      <c r="B12709" s="482" t="s">
        <v>12104</v>
      </c>
      <c r="C12709" s="542" t="s">
        <v>9092</v>
      </c>
    </row>
    <row r="12710" spans="1:3" x14ac:dyDescent="0.25">
      <c r="A12710" s="541">
        <v>17876</v>
      </c>
      <c r="B12710" s="482" t="s">
        <v>12105</v>
      </c>
      <c r="C12710" s="542" t="s">
        <v>9092</v>
      </c>
    </row>
    <row r="12711" spans="1:3" x14ac:dyDescent="0.25">
      <c r="A12711" s="541">
        <v>17877</v>
      </c>
      <c r="B12711" s="482" t="s">
        <v>12106</v>
      </c>
      <c r="C12711" s="542" t="s">
        <v>9109</v>
      </c>
    </row>
    <row r="12712" spans="1:3" x14ac:dyDescent="0.25">
      <c r="A12712" s="541">
        <v>17878</v>
      </c>
      <c r="B12712" s="482" t="s">
        <v>12107</v>
      </c>
      <c r="C12712" s="542" t="s">
        <v>9920</v>
      </c>
    </row>
    <row r="12713" spans="1:3" x14ac:dyDescent="0.25">
      <c r="A12713" s="541">
        <v>17879</v>
      </c>
      <c r="B12713" s="482" t="s">
        <v>12108</v>
      </c>
      <c r="C12713" s="542" t="s">
        <v>9092</v>
      </c>
    </row>
    <row r="12714" spans="1:3" x14ac:dyDescent="0.25">
      <c r="A12714" s="541">
        <v>17880</v>
      </c>
      <c r="B12714" s="482" t="s">
        <v>12109</v>
      </c>
      <c r="C12714" s="542" t="s">
        <v>9092</v>
      </c>
    </row>
    <row r="12715" spans="1:3" x14ac:dyDescent="0.25">
      <c r="A12715" s="541">
        <v>17881</v>
      </c>
      <c r="B12715" s="482" t="s">
        <v>12110</v>
      </c>
      <c r="C12715" s="542" t="s">
        <v>9920</v>
      </c>
    </row>
    <row r="12716" spans="1:3" x14ac:dyDescent="0.25">
      <c r="A12716" s="541">
        <v>17882</v>
      </c>
      <c r="B12716" s="482" t="s">
        <v>12111</v>
      </c>
      <c r="C12716" s="542" t="s">
        <v>9092</v>
      </c>
    </row>
    <row r="12717" spans="1:3" x14ac:dyDescent="0.25">
      <c r="A12717" s="541">
        <v>17883</v>
      </c>
      <c r="B12717" s="482" t="s">
        <v>12112</v>
      </c>
      <c r="C12717" s="542" t="s">
        <v>9920</v>
      </c>
    </row>
    <row r="12718" spans="1:3" x14ac:dyDescent="0.25">
      <c r="A12718" s="541">
        <v>17884</v>
      </c>
      <c r="B12718" s="482" t="s">
        <v>12113</v>
      </c>
      <c r="C12718" s="542" t="s">
        <v>9920</v>
      </c>
    </row>
    <row r="12719" spans="1:3" x14ac:dyDescent="0.25">
      <c r="A12719" s="541">
        <v>17885</v>
      </c>
      <c r="B12719" s="482" t="s">
        <v>12114</v>
      </c>
      <c r="C12719" s="542" t="s">
        <v>9920</v>
      </c>
    </row>
    <row r="12720" spans="1:3" x14ac:dyDescent="0.25">
      <c r="A12720" s="541">
        <v>17886</v>
      </c>
      <c r="B12720" s="482" t="s">
        <v>11900</v>
      </c>
      <c r="C12720" s="542" t="s">
        <v>9920</v>
      </c>
    </row>
    <row r="12721" spans="1:3" x14ac:dyDescent="0.25">
      <c r="A12721" s="541">
        <v>17887</v>
      </c>
      <c r="B12721" s="482" t="s">
        <v>12115</v>
      </c>
      <c r="C12721" s="542" t="s">
        <v>9920</v>
      </c>
    </row>
    <row r="12722" spans="1:3" x14ac:dyDescent="0.25">
      <c r="A12722" s="541">
        <v>17888</v>
      </c>
      <c r="B12722" s="482" t="s">
        <v>12116</v>
      </c>
      <c r="C12722" s="542" t="s">
        <v>9920</v>
      </c>
    </row>
    <row r="12723" spans="1:3" x14ac:dyDescent="0.25">
      <c r="A12723" s="541">
        <v>17889</v>
      </c>
      <c r="B12723" s="482" t="s">
        <v>12117</v>
      </c>
      <c r="C12723" s="542" t="s">
        <v>9092</v>
      </c>
    </row>
    <row r="12724" spans="1:3" x14ac:dyDescent="0.25">
      <c r="A12724" s="541">
        <v>17890</v>
      </c>
      <c r="B12724" s="482" t="s">
        <v>8004</v>
      </c>
      <c r="C12724" s="542" t="s">
        <v>9090</v>
      </c>
    </row>
    <row r="12725" spans="1:3" x14ac:dyDescent="0.25">
      <c r="A12725" s="541">
        <v>17891</v>
      </c>
      <c r="B12725" s="482" t="s">
        <v>12118</v>
      </c>
      <c r="C12725" s="542" t="s">
        <v>9092</v>
      </c>
    </row>
    <row r="12726" spans="1:3" x14ac:dyDescent="0.25">
      <c r="A12726" s="541">
        <v>17892</v>
      </c>
      <c r="B12726" s="482" t="s">
        <v>12119</v>
      </c>
      <c r="C12726" s="542" t="s">
        <v>9092</v>
      </c>
    </row>
    <row r="12727" spans="1:3" x14ac:dyDescent="0.25">
      <c r="A12727" s="541">
        <v>17893</v>
      </c>
      <c r="B12727" s="482" t="s">
        <v>12120</v>
      </c>
      <c r="C12727" s="542" t="s">
        <v>9092</v>
      </c>
    </row>
    <row r="12728" spans="1:3" x14ac:dyDescent="0.25">
      <c r="A12728" s="541">
        <v>17894</v>
      </c>
      <c r="B12728" s="482" t="s">
        <v>12121</v>
      </c>
      <c r="C12728" s="542" t="s">
        <v>9084</v>
      </c>
    </row>
    <row r="12729" spans="1:3" x14ac:dyDescent="0.25">
      <c r="A12729" s="541">
        <v>17895</v>
      </c>
      <c r="B12729" s="482" t="s">
        <v>12122</v>
      </c>
      <c r="C12729" s="542" t="s">
        <v>9090</v>
      </c>
    </row>
    <row r="12730" spans="1:3" x14ac:dyDescent="0.25">
      <c r="A12730" s="541">
        <v>17896</v>
      </c>
      <c r="B12730" s="482" t="s">
        <v>12123</v>
      </c>
      <c r="C12730" s="542" t="s">
        <v>9092</v>
      </c>
    </row>
    <row r="12731" spans="1:3" x14ac:dyDescent="0.25">
      <c r="A12731" s="541">
        <v>17897</v>
      </c>
      <c r="B12731" s="482" t="s">
        <v>12124</v>
      </c>
      <c r="C12731" s="542" t="s">
        <v>9090</v>
      </c>
    </row>
    <row r="12732" spans="1:3" x14ac:dyDescent="0.25">
      <c r="A12732" s="541">
        <v>17898</v>
      </c>
      <c r="B12732" s="482" t="s">
        <v>11160</v>
      </c>
      <c r="C12732" s="542" t="s">
        <v>9092</v>
      </c>
    </row>
    <row r="12733" spans="1:3" x14ac:dyDescent="0.25">
      <c r="A12733" s="541">
        <v>17899</v>
      </c>
      <c r="B12733" s="482" t="s">
        <v>11742</v>
      </c>
      <c r="C12733" s="542" t="s">
        <v>9920</v>
      </c>
    </row>
    <row r="12734" spans="1:3" x14ac:dyDescent="0.25">
      <c r="A12734" s="541">
        <v>17900</v>
      </c>
      <c r="B12734" s="482" t="s">
        <v>12125</v>
      </c>
      <c r="C12734" s="542" t="s">
        <v>8228</v>
      </c>
    </row>
    <row r="12735" spans="1:3" x14ac:dyDescent="0.25">
      <c r="A12735" s="541">
        <v>17901</v>
      </c>
      <c r="B12735" s="482" t="s">
        <v>4931</v>
      </c>
      <c r="C12735" s="542" t="s">
        <v>9110</v>
      </c>
    </row>
    <row r="12736" spans="1:3" x14ac:dyDescent="0.25">
      <c r="A12736" s="541">
        <v>17902</v>
      </c>
      <c r="B12736" s="482" t="s">
        <v>12126</v>
      </c>
      <c r="C12736" s="542" t="s">
        <v>9092</v>
      </c>
    </row>
    <row r="12737" spans="1:3" x14ac:dyDescent="0.25">
      <c r="A12737" s="541">
        <v>17903</v>
      </c>
      <c r="B12737" s="482" t="s">
        <v>9687</v>
      </c>
      <c r="C12737" s="542" t="s">
        <v>9090</v>
      </c>
    </row>
    <row r="12738" spans="1:3" x14ac:dyDescent="0.25">
      <c r="A12738" s="541">
        <v>17904</v>
      </c>
      <c r="B12738" s="482" t="s">
        <v>12127</v>
      </c>
      <c r="C12738" s="542" t="s">
        <v>9092</v>
      </c>
    </row>
    <row r="12739" spans="1:3" x14ac:dyDescent="0.25">
      <c r="A12739" s="541">
        <v>17905</v>
      </c>
      <c r="B12739" s="482" t="s">
        <v>4621</v>
      </c>
      <c r="C12739" s="542" t="s">
        <v>9090</v>
      </c>
    </row>
    <row r="12740" spans="1:3" x14ac:dyDescent="0.25">
      <c r="A12740" s="541">
        <v>17906</v>
      </c>
      <c r="B12740" s="482" t="s">
        <v>12128</v>
      </c>
      <c r="C12740" s="542" t="s">
        <v>9920</v>
      </c>
    </row>
    <row r="12741" spans="1:3" x14ac:dyDescent="0.25">
      <c r="A12741" s="541">
        <v>17907</v>
      </c>
      <c r="B12741" s="482" t="s">
        <v>2582</v>
      </c>
      <c r="C12741" s="542" t="s">
        <v>9091</v>
      </c>
    </row>
    <row r="12742" spans="1:3" x14ac:dyDescent="0.25">
      <c r="A12742" s="541">
        <v>17908</v>
      </c>
      <c r="B12742" s="482" t="s">
        <v>12129</v>
      </c>
      <c r="C12742" s="542" t="s">
        <v>9920</v>
      </c>
    </row>
    <row r="12743" spans="1:3" x14ac:dyDescent="0.25">
      <c r="A12743" s="541">
        <v>17909</v>
      </c>
      <c r="B12743" s="482" t="s">
        <v>12130</v>
      </c>
      <c r="C12743" s="542" t="s">
        <v>9092</v>
      </c>
    </row>
    <row r="12744" spans="1:3" x14ac:dyDescent="0.25">
      <c r="A12744" s="541">
        <v>17910</v>
      </c>
      <c r="B12744" s="482" t="s">
        <v>7963</v>
      </c>
      <c r="C12744" s="542" t="s">
        <v>9920</v>
      </c>
    </row>
    <row r="12745" spans="1:3" x14ac:dyDescent="0.25">
      <c r="A12745" s="541">
        <v>17911</v>
      </c>
      <c r="B12745" s="482" t="s">
        <v>12131</v>
      </c>
      <c r="C12745" s="542" t="s">
        <v>9087</v>
      </c>
    </row>
    <row r="12746" spans="1:3" x14ac:dyDescent="0.25">
      <c r="A12746" s="541">
        <v>17912</v>
      </c>
      <c r="B12746" s="482" t="s">
        <v>9575</v>
      </c>
      <c r="C12746" s="542" t="s">
        <v>9920</v>
      </c>
    </row>
    <row r="12747" spans="1:3" x14ac:dyDescent="0.25">
      <c r="A12747" s="541">
        <v>17913</v>
      </c>
      <c r="B12747" s="482" t="s">
        <v>12132</v>
      </c>
      <c r="C12747" s="542" t="s">
        <v>9091</v>
      </c>
    </row>
    <row r="12748" spans="1:3" x14ac:dyDescent="0.25">
      <c r="A12748" s="541">
        <v>17914</v>
      </c>
      <c r="B12748" s="482" t="s">
        <v>12133</v>
      </c>
      <c r="C12748" s="542" t="s">
        <v>9920</v>
      </c>
    </row>
    <row r="12749" spans="1:3" x14ac:dyDescent="0.25">
      <c r="A12749" s="541">
        <v>17915</v>
      </c>
      <c r="B12749" s="482" t="s">
        <v>12134</v>
      </c>
      <c r="C12749" s="542" t="s">
        <v>9092</v>
      </c>
    </row>
    <row r="12750" spans="1:3" x14ac:dyDescent="0.25">
      <c r="A12750" s="541">
        <v>17916</v>
      </c>
      <c r="B12750" s="482" t="s">
        <v>10614</v>
      </c>
      <c r="C12750" s="542" t="s">
        <v>9092</v>
      </c>
    </row>
    <row r="12751" spans="1:3" x14ac:dyDescent="0.25">
      <c r="A12751" s="541">
        <v>17917</v>
      </c>
      <c r="B12751" s="482" t="s">
        <v>2649</v>
      </c>
      <c r="C12751" s="542" t="s">
        <v>9091</v>
      </c>
    </row>
    <row r="12752" spans="1:3" x14ac:dyDescent="0.25">
      <c r="A12752" s="541">
        <v>17918</v>
      </c>
      <c r="B12752" s="482" t="s">
        <v>12135</v>
      </c>
      <c r="C12752" s="542" t="s">
        <v>9092</v>
      </c>
    </row>
    <row r="12753" spans="1:3" x14ac:dyDescent="0.25">
      <c r="A12753" s="541">
        <v>17919</v>
      </c>
      <c r="B12753" s="482" t="s">
        <v>12135</v>
      </c>
      <c r="C12753" s="542" t="s">
        <v>9092</v>
      </c>
    </row>
    <row r="12754" spans="1:3" x14ac:dyDescent="0.25">
      <c r="A12754" s="541">
        <v>17920</v>
      </c>
      <c r="B12754" s="482" t="s">
        <v>8947</v>
      </c>
      <c r="C12754" s="542" t="s">
        <v>9090</v>
      </c>
    </row>
    <row r="12755" spans="1:3" x14ac:dyDescent="0.25">
      <c r="A12755" s="541">
        <v>17921</v>
      </c>
      <c r="B12755" s="482" t="s">
        <v>12136</v>
      </c>
      <c r="C12755" s="542" t="s">
        <v>9092</v>
      </c>
    </row>
    <row r="12756" spans="1:3" x14ac:dyDescent="0.25">
      <c r="A12756" s="541">
        <v>17922</v>
      </c>
      <c r="B12756" s="482" t="s">
        <v>12137</v>
      </c>
      <c r="C12756" s="542" t="s">
        <v>9090</v>
      </c>
    </row>
    <row r="12757" spans="1:3" x14ac:dyDescent="0.25">
      <c r="A12757" s="541">
        <v>17923</v>
      </c>
      <c r="B12757" s="482" t="s">
        <v>12138</v>
      </c>
      <c r="C12757" s="542" t="s">
        <v>9920</v>
      </c>
    </row>
    <row r="12758" spans="1:3" x14ac:dyDescent="0.25">
      <c r="A12758" s="541">
        <v>17924</v>
      </c>
      <c r="B12758" s="482" t="s">
        <v>9714</v>
      </c>
      <c r="C12758" s="542" t="s">
        <v>9092</v>
      </c>
    </row>
    <row r="12759" spans="1:3" x14ac:dyDescent="0.25">
      <c r="A12759" s="541">
        <v>17925</v>
      </c>
      <c r="B12759" s="482" t="s">
        <v>11447</v>
      </c>
      <c r="C12759" s="542" t="s">
        <v>9092</v>
      </c>
    </row>
    <row r="12760" spans="1:3" x14ac:dyDescent="0.25">
      <c r="A12760" s="541">
        <v>17926</v>
      </c>
      <c r="B12760" s="482" t="s">
        <v>4415</v>
      </c>
      <c r="C12760" s="542" t="s">
        <v>9092</v>
      </c>
    </row>
    <row r="12761" spans="1:3" x14ac:dyDescent="0.25">
      <c r="A12761" s="541">
        <v>17927</v>
      </c>
      <c r="B12761" s="482" t="s">
        <v>12139</v>
      </c>
      <c r="C12761" s="542" t="s">
        <v>9920</v>
      </c>
    </row>
    <row r="12762" spans="1:3" x14ac:dyDescent="0.25">
      <c r="A12762" s="541">
        <v>17928</v>
      </c>
      <c r="B12762" s="482" t="s">
        <v>12140</v>
      </c>
      <c r="C12762" s="542" t="s">
        <v>9092</v>
      </c>
    </row>
    <row r="12763" spans="1:3" x14ac:dyDescent="0.25">
      <c r="A12763" s="541">
        <v>17929</v>
      </c>
      <c r="B12763" s="482" t="s">
        <v>12140</v>
      </c>
      <c r="C12763" s="542" t="s">
        <v>9920</v>
      </c>
    </row>
    <row r="12764" spans="1:3" x14ac:dyDescent="0.25">
      <c r="A12764" s="541">
        <v>17930</v>
      </c>
      <c r="B12764" s="482" t="s">
        <v>7247</v>
      </c>
      <c r="C12764" s="542" t="s">
        <v>9092</v>
      </c>
    </row>
    <row r="12765" spans="1:3" x14ac:dyDescent="0.25">
      <c r="A12765" s="541">
        <v>17931</v>
      </c>
      <c r="B12765" s="482" t="s">
        <v>12141</v>
      </c>
      <c r="C12765" s="542" t="s">
        <v>9920</v>
      </c>
    </row>
    <row r="12766" spans="1:3" x14ac:dyDescent="0.25">
      <c r="A12766" s="541">
        <v>17932</v>
      </c>
      <c r="B12766" s="482" t="s">
        <v>4021</v>
      </c>
      <c r="C12766" s="542" t="s">
        <v>9920</v>
      </c>
    </row>
    <row r="12767" spans="1:3" x14ac:dyDescent="0.25">
      <c r="A12767" s="541">
        <v>17933</v>
      </c>
      <c r="B12767" s="482" t="s">
        <v>12142</v>
      </c>
      <c r="C12767" s="542" t="s">
        <v>9090</v>
      </c>
    </row>
    <row r="12768" spans="1:3" x14ac:dyDescent="0.25">
      <c r="A12768" s="541">
        <v>17934</v>
      </c>
      <c r="B12768" s="482" t="s">
        <v>9241</v>
      </c>
      <c r="C12768" s="542" t="s">
        <v>9090</v>
      </c>
    </row>
    <row r="12769" spans="1:3" x14ac:dyDescent="0.25">
      <c r="A12769" s="541">
        <v>17935</v>
      </c>
      <c r="B12769" s="482" t="s">
        <v>12143</v>
      </c>
      <c r="C12769" s="542" t="s">
        <v>9092</v>
      </c>
    </row>
    <row r="12770" spans="1:3" x14ac:dyDescent="0.25">
      <c r="A12770" s="541">
        <v>17936</v>
      </c>
      <c r="B12770" s="482" t="s">
        <v>12144</v>
      </c>
      <c r="C12770" s="542" t="s">
        <v>9091</v>
      </c>
    </row>
    <row r="12771" spans="1:3" x14ac:dyDescent="0.25">
      <c r="A12771" s="541">
        <v>17937</v>
      </c>
      <c r="B12771" s="482" t="s">
        <v>12145</v>
      </c>
      <c r="C12771" s="542" t="s">
        <v>9090</v>
      </c>
    </row>
    <row r="12772" spans="1:3" x14ac:dyDescent="0.25">
      <c r="A12772" s="541">
        <v>17938</v>
      </c>
      <c r="B12772" s="482" t="s">
        <v>12146</v>
      </c>
      <c r="C12772" s="542" t="s">
        <v>9092</v>
      </c>
    </row>
    <row r="12773" spans="1:3" x14ac:dyDescent="0.25">
      <c r="A12773" s="541">
        <v>17939</v>
      </c>
      <c r="B12773" s="482" t="s">
        <v>12147</v>
      </c>
      <c r="C12773" s="542" t="s">
        <v>9092</v>
      </c>
    </row>
    <row r="12774" spans="1:3" x14ac:dyDescent="0.25">
      <c r="A12774" s="541">
        <v>17940</v>
      </c>
      <c r="B12774" s="482" t="s">
        <v>9899</v>
      </c>
      <c r="C12774" s="542" t="s">
        <v>9093</v>
      </c>
    </row>
    <row r="12775" spans="1:3" x14ac:dyDescent="0.25">
      <c r="A12775" s="541">
        <v>17941</v>
      </c>
      <c r="B12775" s="482" t="s">
        <v>4352</v>
      </c>
      <c r="C12775" s="542" t="s">
        <v>9092</v>
      </c>
    </row>
    <row r="12776" spans="1:3" x14ac:dyDescent="0.25">
      <c r="A12776" s="541">
        <v>17942</v>
      </c>
      <c r="B12776" s="482" t="s">
        <v>12148</v>
      </c>
      <c r="C12776" s="542" t="s">
        <v>9090</v>
      </c>
    </row>
    <row r="12777" spans="1:3" x14ac:dyDescent="0.25">
      <c r="A12777" s="541">
        <v>17943</v>
      </c>
      <c r="B12777" s="482" t="s">
        <v>12149</v>
      </c>
      <c r="C12777" s="542" t="s">
        <v>9920</v>
      </c>
    </row>
    <row r="12778" spans="1:3" x14ac:dyDescent="0.25">
      <c r="A12778" s="541">
        <v>17944</v>
      </c>
      <c r="B12778" s="482" t="s">
        <v>7020</v>
      </c>
      <c r="C12778" s="542" t="s">
        <v>9092</v>
      </c>
    </row>
    <row r="12779" spans="1:3" x14ac:dyDescent="0.25">
      <c r="A12779" s="541">
        <v>17945</v>
      </c>
      <c r="B12779" s="482" t="s">
        <v>12150</v>
      </c>
      <c r="C12779" s="542" t="s">
        <v>9092</v>
      </c>
    </row>
    <row r="12780" spans="1:3" x14ac:dyDescent="0.25">
      <c r="A12780" s="541">
        <v>17946</v>
      </c>
      <c r="B12780" s="482" t="s">
        <v>12151</v>
      </c>
      <c r="C12780" s="542" t="s">
        <v>9092</v>
      </c>
    </row>
    <row r="12781" spans="1:3" x14ac:dyDescent="0.25">
      <c r="A12781" s="541">
        <v>17947</v>
      </c>
      <c r="B12781" s="482" t="s">
        <v>12152</v>
      </c>
      <c r="C12781" s="542" t="s">
        <v>9092</v>
      </c>
    </row>
    <row r="12782" spans="1:3" x14ac:dyDescent="0.25">
      <c r="A12782" s="541">
        <v>17948</v>
      </c>
      <c r="B12782" s="482" t="s">
        <v>12153</v>
      </c>
      <c r="C12782" s="542" t="s">
        <v>9092</v>
      </c>
    </row>
    <row r="12783" spans="1:3" x14ac:dyDescent="0.25">
      <c r="A12783" s="541">
        <v>17949</v>
      </c>
      <c r="B12783" s="482" t="s">
        <v>12154</v>
      </c>
      <c r="C12783" s="542" t="s">
        <v>9920</v>
      </c>
    </row>
    <row r="12784" spans="1:3" x14ac:dyDescent="0.25">
      <c r="A12784" s="541">
        <v>17950</v>
      </c>
      <c r="B12784" s="482" t="s">
        <v>12155</v>
      </c>
      <c r="C12784" s="542" t="s">
        <v>9920</v>
      </c>
    </row>
    <row r="12785" spans="1:3" x14ac:dyDescent="0.25">
      <c r="A12785" s="541">
        <v>17951</v>
      </c>
      <c r="B12785" s="482" t="s">
        <v>12156</v>
      </c>
      <c r="C12785" s="542" t="s">
        <v>9092</v>
      </c>
    </row>
    <row r="12786" spans="1:3" x14ac:dyDescent="0.25">
      <c r="A12786" s="541">
        <v>17952</v>
      </c>
      <c r="B12786" s="482" t="s">
        <v>12157</v>
      </c>
      <c r="C12786" s="542" t="s">
        <v>9920</v>
      </c>
    </row>
    <row r="12787" spans="1:3" x14ac:dyDescent="0.25">
      <c r="A12787" s="541">
        <v>17953</v>
      </c>
      <c r="B12787" s="482" t="s">
        <v>11303</v>
      </c>
      <c r="C12787" s="542" t="s">
        <v>9092</v>
      </c>
    </row>
    <row r="12788" spans="1:3" x14ac:dyDescent="0.25">
      <c r="A12788" s="541">
        <v>17954</v>
      </c>
      <c r="B12788" s="482" t="s">
        <v>12158</v>
      </c>
      <c r="C12788" s="542" t="s">
        <v>9920</v>
      </c>
    </row>
    <row r="12789" spans="1:3" x14ac:dyDescent="0.25">
      <c r="A12789" s="541">
        <v>17955</v>
      </c>
      <c r="B12789" s="482" t="s">
        <v>12159</v>
      </c>
      <c r="C12789" s="542" t="s">
        <v>9090</v>
      </c>
    </row>
    <row r="12790" spans="1:3" x14ac:dyDescent="0.25">
      <c r="A12790" s="541">
        <v>17956</v>
      </c>
      <c r="B12790" s="482" t="s">
        <v>12160</v>
      </c>
      <c r="C12790" s="542" t="s">
        <v>9084</v>
      </c>
    </row>
    <row r="12791" spans="1:3" x14ac:dyDescent="0.25">
      <c r="A12791" s="541">
        <v>17957</v>
      </c>
      <c r="B12791" s="482" t="s">
        <v>2461</v>
      </c>
      <c r="C12791" s="542" t="s">
        <v>9920</v>
      </c>
    </row>
    <row r="12792" spans="1:3" x14ac:dyDescent="0.25">
      <c r="A12792" s="541">
        <v>17958</v>
      </c>
      <c r="B12792" s="482" t="s">
        <v>12161</v>
      </c>
      <c r="C12792" s="542" t="s">
        <v>9092</v>
      </c>
    </row>
    <row r="12793" spans="1:3" x14ac:dyDescent="0.25">
      <c r="A12793" s="541">
        <v>17959</v>
      </c>
      <c r="B12793" s="482" t="s">
        <v>12161</v>
      </c>
      <c r="C12793" s="542" t="s">
        <v>9092</v>
      </c>
    </row>
    <row r="12794" spans="1:3" x14ac:dyDescent="0.25">
      <c r="A12794" s="541">
        <v>17960</v>
      </c>
      <c r="B12794" s="482" t="s">
        <v>6203</v>
      </c>
      <c r="C12794" s="542" t="s">
        <v>9092</v>
      </c>
    </row>
    <row r="12795" spans="1:3" x14ac:dyDescent="0.25">
      <c r="A12795" s="541">
        <v>17961</v>
      </c>
      <c r="B12795" s="482" t="s">
        <v>12162</v>
      </c>
      <c r="C12795" s="542" t="s">
        <v>9092</v>
      </c>
    </row>
    <row r="12796" spans="1:3" x14ac:dyDescent="0.25">
      <c r="A12796" s="541">
        <v>17962</v>
      </c>
      <c r="B12796" s="482" t="s">
        <v>12163</v>
      </c>
      <c r="C12796" s="542" t="s">
        <v>9092</v>
      </c>
    </row>
    <row r="12797" spans="1:3" x14ac:dyDescent="0.25">
      <c r="A12797" s="541">
        <v>17963</v>
      </c>
      <c r="B12797" s="482" t="s">
        <v>3357</v>
      </c>
      <c r="C12797" s="542" t="s">
        <v>9090</v>
      </c>
    </row>
    <row r="12798" spans="1:3" x14ac:dyDescent="0.25">
      <c r="A12798" s="541">
        <v>17964</v>
      </c>
      <c r="B12798" s="482" t="s">
        <v>12164</v>
      </c>
      <c r="C12798" s="542" t="s">
        <v>9092</v>
      </c>
    </row>
    <row r="12799" spans="1:3" x14ac:dyDescent="0.25">
      <c r="A12799" s="541">
        <v>17965</v>
      </c>
      <c r="B12799" s="482" t="s">
        <v>12165</v>
      </c>
      <c r="C12799" s="542" t="s">
        <v>9092</v>
      </c>
    </row>
    <row r="12800" spans="1:3" x14ac:dyDescent="0.25">
      <c r="A12800" s="541">
        <v>17966</v>
      </c>
      <c r="B12800" s="482" t="s">
        <v>12166</v>
      </c>
      <c r="C12800" s="542" t="s">
        <v>9920</v>
      </c>
    </row>
    <row r="12801" spans="1:3" x14ac:dyDescent="0.25">
      <c r="A12801" s="541">
        <v>17967</v>
      </c>
      <c r="B12801" s="482" t="s">
        <v>12167</v>
      </c>
      <c r="C12801" s="542" t="s">
        <v>9920</v>
      </c>
    </row>
    <row r="12802" spans="1:3" x14ac:dyDescent="0.25">
      <c r="A12802" s="541">
        <v>17968</v>
      </c>
      <c r="B12802" s="482" t="s">
        <v>12168</v>
      </c>
      <c r="C12802" s="542" t="s">
        <v>9092</v>
      </c>
    </row>
    <row r="12803" spans="1:3" x14ac:dyDescent="0.25">
      <c r="A12803" s="541">
        <v>17969</v>
      </c>
      <c r="B12803" s="482" t="s">
        <v>11964</v>
      </c>
      <c r="C12803" s="542" t="s">
        <v>9092</v>
      </c>
    </row>
    <row r="12804" spans="1:3" x14ac:dyDescent="0.25">
      <c r="A12804" s="541">
        <v>17970</v>
      </c>
      <c r="B12804" s="482" t="s">
        <v>9900</v>
      </c>
      <c r="C12804" s="542" t="s">
        <v>9093</v>
      </c>
    </row>
    <row r="12805" spans="1:3" x14ac:dyDescent="0.25">
      <c r="A12805" s="541">
        <v>17971</v>
      </c>
      <c r="B12805" s="482" t="s">
        <v>12080</v>
      </c>
      <c r="C12805" s="542" t="s">
        <v>9092</v>
      </c>
    </row>
    <row r="12806" spans="1:3" x14ac:dyDescent="0.25">
      <c r="A12806" s="541">
        <v>17972</v>
      </c>
      <c r="B12806" s="482" t="s">
        <v>12169</v>
      </c>
      <c r="C12806" s="542" t="s">
        <v>9091</v>
      </c>
    </row>
    <row r="12807" spans="1:3" x14ac:dyDescent="0.25">
      <c r="A12807" s="541">
        <v>17973</v>
      </c>
      <c r="B12807" s="482" t="s">
        <v>12170</v>
      </c>
      <c r="C12807" s="542" t="s">
        <v>9920</v>
      </c>
    </row>
    <row r="12808" spans="1:3" x14ac:dyDescent="0.25">
      <c r="A12808" s="541">
        <v>17974</v>
      </c>
      <c r="B12808" s="482" t="s">
        <v>4087</v>
      </c>
      <c r="C12808" s="542" t="s">
        <v>9081</v>
      </c>
    </row>
    <row r="12809" spans="1:3" x14ac:dyDescent="0.25">
      <c r="A12809" s="541">
        <v>17975</v>
      </c>
      <c r="B12809" s="482" t="s">
        <v>6219</v>
      </c>
      <c r="C12809" s="542" t="s">
        <v>9090</v>
      </c>
    </row>
    <row r="12810" spans="1:3" x14ac:dyDescent="0.25">
      <c r="A12810" s="541">
        <v>17976</v>
      </c>
      <c r="B12810" s="482" t="s">
        <v>12171</v>
      </c>
      <c r="C12810" s="542" t="s">
        <v>9092</v>
      </c>
    </row>
    <row r="12811" spans="1:3" x14ac:dyDescent="0.25">
      <c r="A12811" s="541">
        <v>17977</v>
      </c>
      <c r="B12811" s="482" t="s">
        <v>12172</v>
      </c>
      <c r="C12811" s="542" t="s">
        <v>9920</v>
      </c>
    </row>
    <row r="12812" spans="1:3" x14ac:dyDescent="0.25">
      <c r="A12812" s="541">
        <v>17978</v>
      </c>
      <c r="B12812" s="482" t="s">
        <v>7978</v>
      </c>
      <c r="C12812" s="542" t="s">
        <v>9084</v>
      </c>
    </row>
    <row r="12813" spans="1:3" x14ac:dyDescent="0.25">
      <c r="A12813" s="541">
        <v>17979</v>
      </c>
      <c r="B12813" s="482" t="s">
        <v>12173</v>
      </c>
      <c r="C12813" s="542" t="s">
        <v>9920</v>
      </c>
    </row>
    <row r="12814" spans="1:3" x14ac:dyDescent="0.25">
      <c r="A12814" s="541">
        <v>17980</v>
      </c>
      <c r="B12814" s="482" t="s">
        <v>12174</v>
      </c>
      <c r="C12814" s="542" t="s">
        <v>9092</v>
      </c>
    </row>
    <row r="12815" spans="1:3" x14ac:dyDescent="0.25">
      <c r="A12815" s="541">
        <v>17981</v>
      </c>
      <c r="B12815" s="482" t="s">
        <v>12175</v>
      </c>
      <c r="C12815" s="542" t="s">
        <v>9092</v>
      </c>
    </row>
    <row r="12816" spans="1:3" x14ac:dyDescent="0.25">
      <c r="A12816" s="541">
        <v>17982</v>
      </c>
      <c r="B12816" s="482" t="s">
        <v>12176</v>
      </c>
      <c r="C12816" s="542" t="s">
        <v>9920</v>
      </c>
    </row>
    <row r="12817" spans="1:3" x14ac:dyDescent="0.25">
      <c r="A12817" s="541">
        <v>17983</v>
      </c>
      <c r="B12817" s="482" t="s">
        <v>7575</v>
      </c>
      <c r="C12817" s="542" t="s">
        <v>9092</v>
      </c>
    </row>
    <row r="12818" spans="1:3" x14ac:dyDescent="0.25">
      <c r="A12818" s="541">
        <v>17984</v>
      </c>
      <c r="B12818" s="482" t="s">
        <v>12177</v>
      </c>
      <c r="C12818" s="542" t="s">
        <v>9092</v>
      </c>
    </row>
    <row r="12819" spans="1:3" x14ac:dyDescent="0.25">
      <c r="A12819" s="541">
        <v>17985</v>
      </c>
      <c r="B12819" s="482" t="s">
        <v>12178</v>
      </c>
      <c r="C12819" s="542" t="s">
        <v>9920</v>
      </c>
    </row>
    <row r="12820" spans="1:3" x14ac:dyDescent="0.25">
      <c r="A12820" s="541">
        <v>17986</v>
      </c>
      <c r="B12820" s="482" t="s">
        <v>3475</v>
      </c>
      <c r="C12820" s="542" t="s">
        <v>9920</v>
      </c>
    </row>
    <row r="12821" spans="1:3" x14ac:dyDescent="0.25">
      <c r="A12821" s="541">
        <v>17987</v>
      </c>
      <c r="B12821" s="482" t="s">
        <v>8317</v>
      </c>
      <c r="C12821" s="542" t="s">
        <v>9091</v>
      </c>
    </row>
    <row r="12822" spans="1:3" x14ac:dyDescent="0.25">
      <c r="A12822" s="541">
        <v>17988</v>
      </c>
      <c r="B12822" s="482" t="s">
        <v>12179</v>
      </c>
      <c r="C12822" s="542" t="s">
        <v>9920</v>
      </c>
    </row>
    <row r="12823" spans="1:3" x14ac:dyDescent="0.25">
      <c r="A12823" s="541">
        <v>17989</v>
      </c>
      <c r="B12823" s="482" t="s">
        <v>12180</v>
      </c>
      <c r="C12823" s="542" t="s">
        <v>9092</v>
      </c>
    </row>
    <row r="12824" spans="1:3" x14ac:dyDescent="0.25">
      <c r="A12824" s="541">
        <v>17990</v>
      </c>
      <c r="B12824" s="482" t="s">
        <v>12181</v>
      </c>
      <c r="C12824" s="542" t="s">
        <v>9920</v>
      </c>
    </row>
    <row r="12825" spans="1:3" x14ac:dyDescent="0.25">
      <c r="A12825" s="541">
        <v>17991</v>
      </c>
      <c r="B12825" s="482" t="s">
        <v>12182</v>
      </c>
      <c r="C12825" s="542" t="s">
        <v>9103</v>
      </c>
    </row>
    <row r="12826" spans="1:3" x14ac:dyDescent="0.25">
      <c r="A12826" s="541">
        <v>17992</v>
      </c>
      <c r="B12826" s="482" t="s">
        <v>12183</v>
      </c>
      <c r="C12826" s="542" t="s">
        <v>9920</v>
      </c>
    </row>
    <row r="12827" spans="1:3" x14ac:dyDescent="0.25">
      <c r="A12827" s="541">
        <v>17993</v>
      </c>
      <c r="B12827" s="482" t="s">
        <v>12184</v>
      </c>
      <c r="C12827" s="542" t="s">
        <v>9091</v>
      </c>
    </row>
    <row r="12828" spans="1:3" x14ac:dyDescent="0.25">
      <c r="A12828" s="541">
        <v>17994</v>
      </c>
      <c r="B12828" s="482" t="s">
        <v>12184</v>
      </c>
      <c r="C12828" s="542" t="s">
        <v>9091</v>
      </c>
    </row>
    <row r="12829" spans="1:3" x14ac:dyDescent="0.25">
      <c r="A12829" s="541">
        <v>17995</v>
      </c>
      <c r="B12829" s="482" t="s">
        <v>12185</v>
      </c>
      <c r="C12829" s="542" t="s">
        <v>9920</v>
      </c>
    </row>
    <row r="12830" spans="1:3" x14ac:dyDescent="0.25">
      <c r="A12830" s="541">
        <v>17996</v>
      </c>
      <c r="B12830" s="482" t="s">
        <v>12186</v>
      </c>
      <c r="C12830" s="542" t="s">
        <v>9092</v>
      </c>
    </row>
    <row r="12831" spans="1:3" x14ac:dyDescent="0.25">
      <c r="A12831" s="541">
        <v>17997</v>
      </c>
      <c r="B12831" s="482" t="s">
        <v>9658</v>
      </c>
      <c r="C12831" s="542" t="s">
        <v>9091</v>
      </c>
    </row>
    <row r="12832" spans="1:3" x14ac:dyDescent="0.25">
      <c r="A12832" s="541">
        <v>17998</v>
      </c>
      <c r="B12832" s="482" t="s">
        <v>12187</v>
      </c>
      <c r="C12832" s="542" t="s">
        <v>9920</v>
      </c>
    </row>
    <row r="12833" spans="1:3" x14ac:dyDescent="0.25">
      <c r="A12833" s="541">
        <v>17999</v>
      </c>
      <c r="B12833" s="482" t="s">
        <v>8601</v>
      </c>
      <c r="C12833" s="542" t="s">
        <v>9092</v>
      </c>
    </row>
    <row r="12834" spans="1:3" x14ac:dyDescent="0.25">
      <c r="A12834" s="541">
        <v>18000</v>
      </c>
      <c r="B12834" s="482" t="s">
        <v>12188</v>
      </c>
      <c r="C12834" s="542" t="s">
        <v>9920</v>
      </c>
    </row>
    <row r="12835" spans="1:3" x14ac:dyDescent="0.25">
      <c r="A12835" s="541">
        <v>18001</v>
      </c>
      <c r="B12835" s="482" t="s">
        <v>12188</v>
      </c>
      <c r="C12835" s="542" t="s">
        <v>9920</v>
      </c>
    </row>
    <row r="12836" spans="1:3" x14ac:dyDescent="0.25">
      <c r="A12836" s="541">
        <v>18002</v>
      </c>
      <c r="B12836" s="482" t="s">
        <v>12189</v>
      </c>
      <c r="C12836" s="542" t="s">
        <v>9092</v>
      </c>
    </row>
    <row r="12837" spans="1:3" x14ac:dyDescent="0.25">
      <c r="A12837" s="541">
        <v>18003</v>
      </c>
      <c r="B12837" s="482" t="s">
        <v>12190</v>
      </c>
      <c r="C12837" s="542" t="s">
        <v>9920</v>
      </c>
    </row>
    <row r="12838" spans="1:3" x14ac:dyDescent="0.25">
      <c r="A12838" s="541">
        <v>18004</v>
      </c>
      <c r="B12838" s="482" t="s">
        <v>5813</v>
      </c>
      <c r="C12838" s="542" t="s">
        <v>9092</v>
      </c>
    </row>
    <row r="12839" spans="1:3" x14ac:dyDescent="0.25">
      <c r="A12839" s="541">
        <v>18005</v>
      </c>
      <c r="B12839" s="482" t="s">
        <v>9901</v>
      </c>
      <c r="C12839" s="542" t="s">
        <v>9093</v>
      </c>
    </row>
    <row r="12840" spans="1:3" x14ac:dyDescent="0.25">
      <c r="A12840" s="541">
        <v>18006</v>
      </c>
      <c r="B12840" s="482" t="s">
        <v>12191</v>
      </c>
      <c r="C12840" s="542" t="s">
        <v>9920</v>
      </c>
    </row>
    <row r="12841" spans="1:3" x14ac:dyDescent="0.25">
      <c r="A12841" s="541">
        <v>18007</v>
      </c>
      <c r="B12841" s="482" t="s">
        <v>11373</v>
      </c>
      <c r="C12841" s="542" t="s">
        <v>9092</v>
      </c>
    </row>
    <row r="12842" spans="1:3" x14ac:dyDescent="0.25">
      <c r="A12842" s="541">
        <v>18008</v>
      </c>
      <c r="B12842" s="482" t="s">
        <v>12192</v>
      </c>
      <c r="C12842" s="542" t="s">
        <v>9920</v>
      </c>
    </row>
    <row r="12843" spans="1:3" x14ac:dyDescent="0.25">
      <c r="A12843" s="541">
        <v>18009</v>
      </c>
      <c r="B12843" s="482" t="s">
        <v>12193</v>
      </c>
      <c r="C12843" s="542" t="s">
        <v>9090</v>
      </c>
    </row>
    <row r="12844" spans="1:3" x14ac:dyDescent="0.25">
      <c r="A12844" s="541">
        <v>18010</v>
      </c>
      <c r="B12844" s="482" t="s">
        <v>12194</v>
      </c>
      <c r="C12844" s="542" t="s">
        <v>9084</v>
      </c>
    </row>
    <row r="12845" spans="1:3" x14ac:dyDescent="0.25">
      <c r="A12845" s="541">
        <v>18011</v>
      </c>
      <c r="B12845" s="482" t="s">
        <v>12047</v>
      </c>
      <c r="C12845" s="542" t="s">
        <v>9092</v>
      </c>
    </row>
    <row r="12846" spans="1:3" x14ac:dyDescent="0.25">
      <c r="A12846" s="541">
        <v>18012</v>
      </c>
      <c r="B12846" s="482" t="s">
        <v>12195</v>
      </c>
      <c r="C12846" s="542" t="s">
        <v>9090</v>
      </c>
    </row>
    <row r="12847" spans="1:3" x14ac:dyDescent="0.25">
      <c r="A12847" s="541">
        <v>18013</v>
      </c>
      <c r="B12847" s="482" t="s">
        <v>7090</v>
      </c>
      <c r="C12847" s="542" t="s">
        <v>9091</v>
      </c>
    </row>
    <row r="12848" spans="1:3" x14ac:dyDescent="0.25">
      <c r="A12848" s="541">
        <v>18014</v>
      </c>
      <c r="B12848" s="482" t="s">
        <v>12196</v>
      </c>
      <c r="C12848" s="542" t="s">
        <v>9087</v>
      </c>
    </row>
    <row r="12849" spans="1:3" x14ac:dyDescent="0.25">
      <c r="A12849" s="541">
        <v>18015</v>
      </c>
      <c r="B12849" s="482" t="s">
        <v>12197</v>
      </c>
      <c r="C12849" s="542" t="s">
        <v>9092</v>
      </c>
    </row>
    <row r="12850" spans="1:3" x14ac:dyDescent="0.25">
      <c r="A12850" s="541">
        <v>18016</v>
      </c>
      <c r="B12850" s="482" t="s">
        <v>12198</v>
      </c>
      <c r="C12850" s="542" t="s">
        <v>9092</v>
      </c>
    </row>
    <row r="12851" spans="1:3" x14ac:dyDescent="0.25">
      <c r="A12851" s="541">
        <v>18017</v>
      </c>
      <c r="B12851" s="482" t="s">
        <v>12199</v>
      </c>
      <c r="C12851" s="542" t="s">
        <v>9092</v>
      </c>
    </row>
    <row r="12852" spans="1:3" x14ac:dyDescent="0.25">
      <c r="A12852" s="541">
        <v>18018</v>
      </c>
      <c r="B12852" s="482" t="s">
        <v>12200</v>
      </c>
      <c r="C12852" s="542" t="s">
        <v>9092</v>
      </c>
    </row>
    <row r="12853" spans="1:3" x14ac:dyDescent="0.25">
      <c r="A12853" s="541">
        <v>18019</v>
      </c>
      <c r="B12853" s="482" t="s">
        <v>12201</v>
      </c>
      <c r="C12853" s="542" t="s">
        <v>9092</v>
      </c>
    </row>
    <row r="12854" spans="1:3" x14ac:dyDescent="0.25">
      <c r="A12854" s="541">
        <v>18020</v>
      </c>
      <c r="B12854" s="482" t="s">
        <v>12202</v>
      </c>
      <c r="C12854" s="542" t="s">
        <v>9091</v>
      </c>
    </row>
    <row r="12855" spans="1:3" x14ac:dyDescent="0.25">
      <c r="A12855" s="541">
        <v>18021</v>
      </c>
      <c r="B12855" s="482" t="s">
        <v>12203</v>
      </c>
      <c r="C12855" s="542" t="s">
        <v>9920</v>
      </c>
    </row>
    <row r="12856" spans="1:3" x14ac:dyDescent="0.25">
      <c r="A12856" s="541">
        <v>18022</v>
      </c>
      <c r="B12856" s="482" t="s">
        <v>12204</v>
      </c>
      <c r="C12856" s="542" t="s">
        <v>9920</v>
      </c>
    </row>
    <row r="12857" spans="1:3" x14ac:dyDescent="0.25">
      <c r="A12857" s="541">
        <v>18023</v>
      </c>
      <c r="B12857" s="482" t="s">
        <v>12205</v>
      </c>
      <c r="C12857" s="542" t="s">
        <v>9091</v>
      </c>
    </row>
    <row r="12858" spans="1:3" x14ac:dyDescent="0.25">
      <c r="A12858" s="541">
        <v>18024</v>
      </c>
      <c r="B12858" s="482" t="s">
        <v>8407</v>
      </c>
      <c r="C12858" s="542" t="s">
        <v>9920</v>
      </c>
    </row>
    <row r="12859" spans="1:3" x14ac:dyDescent="0.25">
      <c r="A12859" s="541">
        <v>18025</v>
      </c>
      <c r="B12859" s="482" t="s">
        <v>12206</v>
      </c>
      <c r="C12859" s="542" t="s">
        <v>9920</v>
      </c>
    </row>
    <row r="12860" spans="1:3" x14ac:dyDescent="0.25">
      <c r="A12860" s="541">
        <v>18026</v>
      </c>
      <c r="B12860" s="482" t="s">
        <v>12207</v>
      </c>
      <c r="C12860" s="542" t="s">
        <v>9091</v>
      </c>
    </row>
    <row r="12861" spans="1:3" x14ac:dyDescent="0.25">
      <c r="A12861" s="541">
        <v>18027</v>
      </c>
      <c r="B12861" s="482" t="s">
        <v>12208</v>
      </c>
      <c r="C12861" s="542" t="s">
        <v>9092</v>
      </c>
    </row>
    <row r="12862" spans="1:3" x14ac:dyDescent="0.25">
      <c r="A12862" s="541">
        <v>18028</v>
      </c>
      <c r="B12862" s="482" t="s">
        <v>12209</v>
      </c>
      <c r="C12862" s="542" t="s">
        <v>9092</v>
      </c>
    </row>
    <row r="12863" spans="1:3" x14ac:dyDescent="0.25">
      <c r="A12863" s="541">
        <v>18029</v>
      </c>
      <c r="B12863" s="482" t="s">
        <v>12210</v>
      </c>
      <c r="C12863" s="542" t="s">
        <v>9091</v>
      </c>
    </row>
    <row r="12864" spans="1:3" x14ac:dyDescent="0.25">
      <c r="A12864" s="541">
        <v>18030</v>
      </c>
      <c r="B12864" s="482" t="s">
        <v>12211</v>
      </c>
      <c r="C12864" s="542" t="s">
        <v>9092</v>
      </c>
    </row>
    <row r="12865" spans="1:3" x14ac:dyDescent="0.25">
      <c r="A12865" s="541">
        <v>18031</v>
      </c>
      <c r="B12865" s="482" t="s">
        <v>12212</v>
      </c>
      <c r="C12865" s="542" t="s">
        <v>9092</v>
      </c>
    </row>
    <row r="12866" spans="1:3" x14ac:dyDescent="0.25">
      <c r="A12866" s="541">
        <v>18032</v>
      </c>
      <c r="B12866" s="482" t="s">
        <v>12213</v>
      </c>
      <c r="C12866" s="542" t="s">
        <v>9092</v>
      </c>
    </row>
    <row r="12867" spans="1:3" x14ac:dyDescent="0.25">
      <c r="A12867" s="541">
        <v>18033</v>
      </c>
      <c r="B12867" s="482" t="s">
        <v>12158</v>
      </c>
      <c r="C12867" s="542" t="s">
        <v>9091</v>
      </c>
    </row>
    <row r="12868" spans="1:3" x14ac:dyDescent="0.25">
      <c r="A12868" s="541">
        <v>18034</v>
      </c>
      <c r="B12868" s="482" t="s">
        <v>12214</v>
      </c>
      <c r="C12868" s="542" t="s">
        <v>9920</v>
      </c>
    </row>
    <row r="12869" spans="1:3" x14ac:dyDescent="0.25">
      <c r="A12869" s="541">
        <v>18035</v>
      </c>
      <c r="B12869" s="482" t="s">
        <v>2311</v>
      </c>
      <c r="C12869" s="542" t="s">
        <v>9091</v>
      </c>
    </row>
    <row r="12870" spans="1:3" x14ac:dyDescent="0.25">
      <c r="A12870" s="541">
        <v>18036</v>
      </c>
      <c r="B12870" s="482" t="s">
        <v>12215</v>
      </c>
      <c r="C12870" s="542" t="s">
        <v>9084</v>
      </c>
    </row>
    <row r="12871" spans="1:3" x14ac:dyDescent="0.25">
      <c r="A12871" s="541">
        <v>18037</v>
      </c>
      <c r="B12871" s="482" t="s">
        <v>12216</v>
      </c>
      <c r="C12871" s="542" t="s">
        <v>9090</v>
      </c>
    </row>
    <row r="12872" spans="1:3" x14ac:dyDescent="0.25">
      <c r="A12872" s="541">
        <v>18038</v>
      </c>
      <c r="B12872" s="482" t="s">
        <v>11279</v>
      </c>
      <c r="C12872" s="542" t="s">
        <v>9092</v>
      </c>
    </row>
    <row r="12873" spans="1:3" x14ac:dyDescent="0.25">
      <c r="A12873" s="541">
        <v>18039</v>
      </c>
      <c r="B12873" s="482" t="s">
        <v>12217</v>
      </c>
      <c r="C12873" s="542" t="s">
        <v>9092</v>
      </c>
    </row>
    <row r="12874" spans="1:3" x14ac:dyDescent="0.25">
      <c r="A12874" s="541">
        <v>18040</v>
      </c>
      <c r="B12874" s="482" t="s">
        <v>12218</v>
      </c>
      <c r="C12874" s="542" t="s">
        <v>9092</v>
      </c>
    </row>
    <row r="12875" spans="1:3" x14ac:dyDescent="0.25">
      <c r="A12875" s="541">
        <v>18041</v>
      </c>
      <c r="B12875" s="482" t="s">
        <v>12219</v>
      </c>
      <c r="C12875" s="542" t="s">
        <v>9920</v>
      </c>
    </row>
    <row r="12876" spans="1:3" x14ac:dyDescent="0.25">
      <c r="A12876" s="541">
        <v>18042</v>
      </c>
      <c r="B12876" s="482" t="s">
        <v>12220</v>
      </c>
      <c r="C12876" s="542" t="s">
        <v>9092</v>
      </c>
    </row>
    <row r="12877" spans="1:3" x14ac:dyDescent="0.25">
      <c r="A12877" s="541">
        <v>18043</v>
      </c>
      <c r="B12877" s="482" t="s">
        <v>12221</v>
      </c>
      <c r="C12877" s="542" t="s">
        <v>9092</v>
      </c>
    </row>
    <row r="12878" spans="1:3" x14ac:dyDescent="0.25">
      <c r="A12878" s="541">
        <v>18044</v>
      </c>
      <c r="B12878" s="482" t="s">
        <v>12222</v>
      </c>
      <c r="C12878" s="542" t="s">
        <v>9092</v>
      </c>
    </row>
    <row r="12879" spans="1:3" x14ac:dyDescent="0.25">
      <c r="A12879" s="541">
        <v>18045</v>
      </c>
      <c r="B12879" s="482" t="s">
        <v>12223</v>
      </c>
      <c r="C12879" s="542" t="s">
        <v>9092</v>
      </c>
    </row>
    <row r="12880" spans="1:3" x14ac:dyDescent="0.25">
      <c r="A12880" s="541">
        <v>18046</v>
      </c>
      <c r="B12880" s="482" t="s">
        <v>12223</v>
      </c>
      <c r="C12880" s="542" t="s">
        <v>9092</v>
      </c>
    </row>
    <row r="12881" spans="1:3" x14ac:dyDescent="0.25">
      <c r="A12881" s="541">
        <v>18047</v>
      </c>
      <c r="B12881" s="482" t="s">
        <v>12224</v>
      </c>
      <c r="C12881" s="542" t="s">
        <v>9092</v>
      </c>
    </row>
    <row r="12882" spans="1:3" x14ac:dyDescent="0.25">
      <c r="A12882" s="541">
        <v>18048</v>
      </c>
      <c r="B12882" s="482" t="s">
        <v>12225</v>
      </c>
      <c r="C12882" s="542" t="s">
        <v>9092</v>
      </c>
    </row>
    <row r="12883" spans="1:3" x14ac:dyDescent="0.25">
      <c r="A12883" s="541">
        <v>18049</v>
      </c>
      <c r="B12883" s="482" t="s">
        <v>12226</v>
      </c>
      <c r="C12883" s="542" t="s">
        <v>9092</v>
      </c>
    </row>
    <row r="12884" spans="1:3" x14ac:dyDescent="0.25">
      <c r="A12884" s="541">
        <v>18050</v>
      </c>
      <c r="B12884" s="482" t="s">
        <v>12227</v>
      </c>
      <c r="C12884" s="542" t="s">
        <v>9092</v>
      </c>
    </row>
    <row r="12885" spans="1:3" x14ac:dyDescent="0.25">
      <c r="A12885" s="541">
        <v>18051</v>
      </c>
      <c r="B12885" s="482" t="s">
        <v>12225</v>
      </c>
      <c r="C12885" s="542" t="s">
        <v>9092</v>
      </c>
    </row>
    <row r="12886" spans="1:3" x14ac:dyDescent="0.25">
      <c r="A12886" s="541">
        <v>18052</v>
      </c>
      <c r="B12886" s="482" t="s">
        <v>12228</v>
      </c>
      <c r="C12886" s="542" t="s">
        <v>9087</v>
      </c>
    </row>
    <row r="12887" spans="1:3" x14ac:dyDescent="0.25">
      <c r="A12887" s="541">
        <v>18053</v>
      </c>
      <c r="B12887" s="482" t="s">
        <v>12229</v>
      </c>
      <c r="C12887" s="542" t="s">
        <v>9091</v>
      </c>
    </row>
    <row r="12888" spans="1:3" x14ac:dyDescent="0.25">
      <c r="A12888" s="541">
        <v>18054</v>
      </c>
      <c r="B12888" s="482" t="s">
        <v>12230</v>
      </c>
      <c r="C12888" s="542" t="s">
        <v>9091</v>
      </c>
    </row>
    <row r="12889" spans="1:3" x14ac:dyDescent="0.25">
      <c r="A12889" s="541">
        <v>18055</v>
      </c>
      <c r="B12889" s="482" t="s">
        <v>12231</v>
      </c>
      <c r="C12889" s="542" t="s">
        <v>9092</v>
      </c>
    </row>
    <row r="12890" spans="1:3" x14ac:dyDescent="0.25">
      <c r="A12890" s="541">
        <v>18056</v>
      </c>
      <c r="B12890" s="482" t="s">
        <v>12232</v>
      </c>
      <c r="C12890" s="542" t="s">
        <v>9092</v>
      </c>
    </row>
    <row r="12891" spans="1:3" x14ac:dyDescent="0.25">
      <c r="A12891" s="541">
        <v>18057</v>
      </c>
      <c r="B12891" s="482" t="s">
        <v>12233</v>
      </c>
      <c r="C12891" s="542" t="s">
        <v>9920</v>
      </c>
    </row>
    <row r="12892" spans="1:3" x14ac:dyDescent="0.25">
      <c r="A12892" s="541">
        <v>18058</v>
      </c>
      <c r="B12892" s="482" t="s">
        <v>12234</v>
      </c>
      <c r="C12892" s="542" t="s">
        <v>9920</v>
      </c>
    </row>
    <row r="12893" spans="1:3" x14ac:dyDescent="0.25">
      <c r="A12893" s="541">
        <v>18059</v>
      </c>
      <c r="B12893" s="482" t="s">
        <v>12235</v>
      </c>
      <c r="C12893" s="542" t="s">
        <v>9920</v>
      </c>
    </row>
    <row r="12894" spans="1:3" x14ac:dyDescent="0.25">
      <c r="A12894" s="541">
        <v>18060</v>
      </c>
      <c r="B12894" s="482" t="s">
        <v>12236</v>
      </c>
      <c r="C12894" s="542" t="s">
        <v>9092</v>
      </c>
    </row>
    <row r="12895" spans="1:3" x14ac:dyDescent="0.25">
      <c r="A12895" s="541">
        <v>18061</v>
      </c>
      <c r="B12895" s="482" t="s">
        <v>12237</v>
      </c>
      <c r="C12895" s="542" t="s">
        <v>9090</v>
      </c>
    </row>
    <row r="12896" spans="1:3" x14ac:dyDescent="0.25">
      <c r="A12896" s="541">
        <v>18062</v>
      </c>
      <c r="B12896" s="482" t="s">
        <v>12232</v>
      </c>
      <c r="C12896" s="542" t="s">
        <v>9920</v>
      </c>
    </row>
    <row r="12897" spans="1:3" x14ac:dyDescent="0.25">
      <c r="A12897" s="541">
        <v>18063</v>
      </c>
      <c r="B12897" s="482" t="s">
        <v>5539</v>
      </c>
      <c r="C12897" s="542" t="s">
        <v>9920</v>
      </c>
    </row>
    <row r="12898" spans="1:3" x14ac:dyDescent="0.25">
      <c r="A12898" s="541">
        <v>18064</v>
      </c>
      <c r="B12898" s="482" t="s">
        <v>12238</v>
      </c>
      <c r="C12898" s="542" t="s">
        <v>9920</v>
      </c>
    </row>
    <row r="12899" spans="1:3" x14ac:dyDescent="0.25">
      <c r="A12899" s="541">
        <v>18065</v>
      </c>
      <c r="B12899" s="482" t="s">
        <v>12239</v>
      </c>
      <c r="C12899" s="542" t="s">
        <v>9920</v>
      </c>
    </row>
    <row r="12900" spans="1:3" x14ac:dyDescent="0.25">
      <c r="A12900" s="541">
        <v>18066</v>
      </c>
      <c r="B12900" s="482" t="s">
        <v>9715</v>
      </c>
      <c r="C12900" s="542" t="s">
        <v>9920</v>
      </c>
    </row>
    <row r="12901" spans="1:3" x14ac:dyDescent="0.25">
      <c r="A12901" s="541">
        <v>18067</v>
      </c>
      <c r="B12901" s="482" t="s">
        <v>12240</v>
      </c>
      <c r="C12901" s="542" t="s">
        <v>9092</v>
      </c>
    </row>
    <row r="12902" spans="1:3" x14ac:dyDescent="0.25">
      <c r="A12902" s="541">
        <v>18068</v>
      </c>
      <c r="B12902" s="482" t="s">
        <v>9658</v>
      </c>
      <c r="C12902" s="542" t="s">
        <v>9091</v>
      </c>
    </row>
    <row r="12903" spans="1:3" x14ac:dyDescent="0.25">
      <c r="A12903" s="541">
        <v>18069</v>
      </c>
      <c r="B12903" s="482" t="s">
        <v>12241</v>
      </c>
      <c r="C12903" s="542" t="s">
        <v>9091</v>
      </c>
    </row>
    <row r="12904" spans="1:3" x14ac:dyDescent="0.25">
      <c r="A12904" s="541">
        <v>18070</v>
      </c>
      <c r="B12904" s="482" t="s">
        <v>12242</v>
      </c>
      <c r="C12904" s="542" t="s">
        <v>9092</v>
      </c>
    </row>
    <row r="12905" spans="1:3" x14ac:dyDescent="0.25">
      <c r="A12905" s="541">
        <v>18071</v>
      </c>
      <c r="B12905" s="482" t="s">
        <v>6242</v>
      </c>
      <c r="C12905" s="542" t="s">
        <v>9090</v>
      </c>
    </row>
    <row r="12906" spans="1:3" x14ac:dyDescent="0.25">
      <c r="A12906" s="541">
        <v>18072</v>
      </c>
      <c r="B12906" s="482" t="s">
        <v>12243</v>
      </c>
      <c r="C12906" s="542" t="s">
        <v>9092</v>
      </c>
    </row>
    <row r="12907" spans="1:3" x14ac:dyDescent="0.25">
      <c r="A12907" s="541">
        <v>18073</v>
      </c>
      <c r="B12907" s="482" t="s">
        <v>12243</v>
      </c>
      <c r="C12907" s="542" t="s">
        <v>9092</v>
      </c>
    </row>
    <row r="12908" spans="1:3" x14ac:dyDescent="0.25">
      <c r="A12908" s="541">
        <v>18074</v>
      </c>
      <c r="B12908" s="482" t="s">
        <v>12244</v>
      </c>
      <c r="C12908" s="542" t="s">
        <v>9920</v>
      </c>
    </row>
    <row r="12909" spans="1:3" x14ac:dyDescent="0.25">
      <c r="A12909" s="541">
        <v>18075</v>
      </c>
      <c r="B12909" s="482" t="s">
        <v>12245</v>
      </c>
      <c r="C12909" s="542" t="s">
        <v>9092</v>
      </c>
    </row>
    <row r="12910" spans="1:3" x14ac:dyDescent="0.25">
      <c r="A12910" s="541">
        <v>18076</v>
      </c>
      <c r="B12910" s="482" t="s">
        <v>12246</v>
      </c>
      <c r="C12910" s="542" t="s">
        <v>9092</v>
      </c>
    </row>
    <row r="12911" spans="1:3" x14ac:dyDescent="0.25">
      <c r="A12911" s="541">
        <v>18077</v>
      </c>
      <c r="B12911" s="482" t="s">
        <v>12247</v>
      </c>
      <c r="C12911" s="542" t="s">
        <v>9092</v>
      </c>
    </row>
    <row r="12912" spans="1:3" x14ac:dyDescent="0.25">
      <c r="A12912" s="541">
        <v>18078</v>
      </c>
      <c r="B12912" s="482" t="s">
        <v>12248</v>
      </c>
      <c r="C12912" s="542" t="s">
        <v>9920</v>
      </c>
    </row>
    <row r="12913" spans="1:3" x14ac:dyDescent="0.25">
      <c r="A12913" s="541">
        <v>18079</v>
      </c>
      <c r="B12913" s="482" t="s">
        <v>12249</v>
      </c>
      <c r="C12913" s="542" t="s">
        <v>9092</v>
      </c>
    </row>
    <row r="12914" spans="1:3" x14ac:dyDescent="0.25">
      <c r="A12914" s="541">
        <v>18080</v>
      </c>
      <c r="B12914" s="482" t="s">
        <v>8417</v>
      </c>
      <c r="C12914" s="542" t="s">
        <v>9092</v>
      </c>
    </row>
    <row r="12915" spans="1:3" x14ac:dyDescent="0.25">
      <c r="A12915" s="541">
        <v>18081</v>
      </c>
      <c r="B12915" s="482" t="s">
        <v>12250</v>
      </c>
      <c r="C12915" s="542" t="s">
        <v>9091</v>
      </c>
    </row>
    <row r="12916" spans="1:3" x14ac:dyDescent="0.25">
      <c r="A12916" s="541">
        <v>18082</v>
      </c>
      <c r="B12916" s="482" t="s">
        <v>10693</v>
      </c>
      <c r="C12916" s="542" t="s">
        <v>9092</v>
      </c>
    </row>
    <row r="12917" spans="1:3" x14ac:dyDescent="0.25">
      <c r="A12917" s="541">
        <v>18083</v>
      </c>
      <c r="B12917" s="482" t="s">
        <v>7020</v>
      </c>
      <c r="C12917" s="542" t="s">
        <v>9091</v>
      </c>
    </row>
    <row r="12918" spans="1:3" x14ac:dyDescent="0.25">
      <c r="A12918" s="541">
        <v>18084</v>
      </c>
      <c r="B12918" s="482" t="s">
        <v>3456</v>
      </c>
      <c r="C12918" s="542" t="s">
        <v>9092</v>
      </c>
    </row>
    <row r="12919" spans="1:3" x14ac:dyDescent="0.25">
      <c r="A12919" s="541">
        <v>18085</v>
      </c>
      <c r="B12919" s="482" t="s">
        <v>9537</v>
      </c>
      <c r="C12919" s="542" t="s">
        <v>9111</v>
      </c>
    </row>
    <row r="12920" spans="1:3" x14ac:dyDescent="0.25">
      <c r="A12920" s="541">
        <v>18086</v>
      </c>
      <c r="B12920" s="482" t="s">
        <v>11567</v>
      </c>
      <c r="C12920" s="542" t="s">
        <v>9092</v>
      </c>
    </row>
    <row r="12921" spans="1:3" x14ac:dyDescent="0.25">
      <c r="A12921" s="541">
        <v>18087</v>
      </c>
      <c r="B12921" s="482" t="s">
        <v>12251</v>
      </c>
      <c r="C12921" s="542" t="s">
        <v>9091</v>
      </c>
    </row>
    <row r="12922" spans="1:3" x14ac:dyDescent="0.25">
      <c r="A12922" s="541">
        <v>18088</v>
      </c>
      <c r="B12922" s="482" t="s">
        <v>12252</v>
      </c>
      <c r="C12922" s="542" t="s">
        <v>9092</v>
      </c>
    </row>
    <row r="12923" spans="1:3" x14ac:dyDescent="0.25">
      <c r="A12923" s="541">
        <v>18089</v>
      </c>
      <c r="B12923" s="482" t="s">
        <v>12253</v>
      </c>
      <c r="C12923" s="542" t="s">
        <v>9087</v>
      </c>
    </row>
    <row r="12924" spans="1:3" x14ac:dyDescent="0.25">
      <c r="A12924" s="541">
        <v>18090</v>
      </c>
      <c r="B12924" s="482" t="s">
        <v>3927</v>
      </c>
      <c r="C12924" s="542" t="s">
        <v>9092</v>
      </c>
    </row>
    <row r="12925" spans="1:3" x14ac:dyDescent="0.25">
      <c r="A12925" s="541">
        <v>18091</v>
      </c>
      <c r="B12925" s="482" t="s">
        <v>12254</v>
      </c>
      <c r="C12925" s="542" t="s">
        <v>9092</v>
      </c>
    </row>
    <row r="12926" spans="1:3" x14ac:dyDescent="0.25">
      <c r="A12926" s="541">
        <v>18092</v>
      </c>
      <c r="B12926" s="482" t="s">
        <v>12255</v>
      </c>
      <c r="C12926" s="542" t="s">
        <v>9092</v>
      </c>
    </row>
    <row r="12927" spans="1:3" x14ac:dyDescent="0.25">
      <c r="A12927" s="541">
        <v>18093</v>
      </c>
      <c r="B12927" s="482" t="s">
        <v>12256</v>
      </c>
      <c r="C12927" s="542" t="s">
        <v>9092</v>
      </c>
    </row>
    <row r="12928" spans="1:3" x14ac:dyDescent="0.25">
      <c r="A12928" s="541">
        <v>18094</v>
      </c>
      <c r="B12928" s="482" t="s">
        <v>8737</v>
      </c>
      <c r="C12928" s="542" t="s">
        <v>9092</v>
      </c>
    </row>
    <row r="12929" spans="1:3" x14ac:dyDescent="0.25">
      <c r="A12929" s="541">
        <v>18095</v>
      </c>
      <c r="B12929" s="482" t="s">
        <v>12257</v>
      </c>
      <c r="C12929" s="542" t="s">
        <v>9092</v>
      </c>
    </row>
    <row r="12930" spans="1:3" x14ac:dyDescent="0.25">
      <c r="A12930" s="541">
        <v>18096</v>
      </c>
      <c r="B12930" s="482" t="s">
        <v>12258</v>
      </c>
      <c r="C12930" s="542" t="s">
        <v>9920</v>
      </c>
    </row>
    <row r="12931" spans="1:3" x14ac:dyDescent="0.25">
      <c r="A12931" s="541">
        <v>18097</v>
      </c>
      <c r="B12931" s="482" t="s">
        <v>12259</v>
      </c>
      <c r="C12931" s="542" t="s">
        <v>9087</v>
      </c>
    </row>
    <row r="12932" spans="1:3" x14ac:dyDescent="0.25">
      <c r="A12932" s="541">
        <v>18098</v>
      </c>
      <c r="B12932" s="482" t="s">
        <v>11937</v>
      </c>
      <c r="C12932" s="542" t="s">
        <v>9092</v>
      </c>
    </row>
    <row r="12933" spans="1:3" x14ac:dyDescent="0.25">
      <c r="A12933" s="541">
        <v>18099</v>
      </c>
      <c r="B12933" s="482" t="s">
        <v>12260</v>
      </c>
      <c r="C12933" s="542" t="s">
        <v>9090</v>
      </c>
    </row>
    <row r="12934" spans="1:3" x14ac:dyDescent="0.25">
      <c r="A12934" s="541">
        <v>18100</v>
      </c>
      <c r="B12934" s="482" t="s">
        <v>7715</v>
      </c>
      <c r="C12934" s="542" t="s">
        <v>9920</v>
      </c>
    </row>
    <row r="12935" spans="1:3" x14ac:dyDescent="0.25">
      <c r="A12935" s="541">
        <v>18101</v>
      </c>
      <c r="B12935" s="482" t="s">
        <v>10573</v>
      </c>
      <c r="C12935" s="542" t="s">
        <v>9092</v>
      </c>
    </row>
    <row r="12936" spans="1:3" x14ac:dyDescent="0.25">
      <c r="A12936" s="541">
        <v>18102</v>
      </c>
      <c r="B12936" s="482" t="s">
        <v>12261</v>
      </c>
      <c r="C12936" s="542" t="s">
        <v>9092</v>
      </c>
    </row>
    <row r="12937" spans="1:3" x14ac:dyDescent="0.25">
      <c r="A12937" s="541">
        <v>18103</v>
      </c>
      <c r="B12937" s="482" t="s">
        <v>12262</v>
      </c>
      <c r="C12937" s="542" t="s">
        <v>9092</v>
      </c>
    </row>
    <row r="12938" spans="1:3" x14ac:dyDescent="0.25">
      <c r="A12938" s="541">
        <v>18104</v>
      </c>
      <c r="B12938" s="482" t="s">
        <v>12263</v>
      </c>
      <c r="C12938" s="542" t="s">
        <v>9092</v>
      </c>
    </row>
    <row r="12939" spans="1:3" x14ac:dyDescent="0.25">
      <c r="A12939" s="541">
        <v>18105</v>
      </c>
      <c r="B12939" s="482" t="s">
        <v>12264</v>
      </c>
      <c r="C12939" s="542" t="s">
        <v>9092</v>
      </c>
    </row>
    <row r="12940" spans="1:3" x14ac:dyDescent="0.25">
      <c r="A12940" s="541">
        <v>18106</v>
      </c>
      <c r="B12940" s="482" t="s">
        <v>8809</v>
      </c>
      <c r="C12940" s="542" t="s">
        <v>9920</v>
      </c>
    </row>
    <row r="12941" spans="1:3" x14ac:dyDescent="0.25">
      <c r="A12941" s="541">
        <v>18107</v>
      </c>
      <c r="B12941" s="482" t="s">
        <v>7980</v>
      </c>
      <c r="C12941" s="542" t="s">
        <v>9092</v>
      </c>
    </row>
    <row r="12942" spans="1:3" x14ac:dyDescent="0.25">
      <c r="A12942" s="541">
        <v>18108</v>
      </c>
      <c r="B12942" s="482" t="s">
        <v>12099</v>
      </c>
      <c r="C12942" s="542" t="s">
        <v>9084</v>
      </c>
    </row>
    <row r="12943" spans="1:3" x14ac:dyDescent="0.25">
      <c r="A12943" s="541">
        <v>18109</v>
      </c>
      <c r="B12943" s="482" t="s">
        <v>12265</v>
      </c>
      <c r="C12943" s="542" t="s">
        <v>9920</v>
      </c>
    </row>
    <row r="12944" spans="1:3" x14ac:dyDescent="0.25">
      <c r="A12944" s="541">
        <v>18110</v>
      </c>
      <c r="B12944" s="482" t="s">
        <v>12266</v>
      </c>
      <c r="C12944" s="542" t="s">
        <v>9092</v>
      </c>
    </row>
    <row r="12945" spans="1:3" x14ac:dyDescent="0.25">
      <c r="A12945" s="541">
        <v>18111</v>
      </c>
      <c r="B12945" s="482" t="s">
        <v>6753</v>
      </c>
      <c r="C12945" s="542" t="s">
        <v>9090</v>
      </c>
    </row>
    <row r="12946" spans="1:3" x14ac:dyDescent="0.25">
      <c r="A12946" s="541">
        <v>18112</v>
      </c>
      <c r="B12946" s="482" t="s">
        <v>12267</v>
      </c>
      <c r="C12946" s="542" t="s">
        <v>9091</v>
      </c>
    </row>
    <row r="12947" spans="1:3" x14ac:dyDescent="0.25">
      <c r="A12947" s="541">
        <v>18113</v>
      </c>
      <c r="B12947" s="482" t="s">
        <v>12268</v>
      </c>
      <c r="C12947" s="542" t="s">
        <v>9092</v>
      </c>
    </row>
    <row r="12948" spans="1:3" x14ac:dyDescent="0.25">
      <c r="A12948" s="541">
        <v>18114</v>
      </c>
      <c r="B12948" s="482" t="s">
        <v>2360</v>
      </c>
      <c r="C12948" s="542" t="s">
        <v>9090</v>
      </c>
    </row>
    <row r="12949" spans="1:3" x14ac:dyDescent="0.25">
      <c r="A12949" s="541">
        <v>18115</v>
      </c>
      <c r="B12949" s="482" t="s">
        <v>12269</v>
      </c>
      <c r="C12949" s="542" t="s">
        <v>9092</v>
      </c>
    </row>
    <row r="12950" spans="1:3" x14ac:dyDescent="0.25">
      <c r="A12950" s="541">
        <v>18116</v>
      </c>
      <c r="B12950" s="482" t="s">
        <v>12270</v>
      </c>
      <c r="C12950" s="542" t="s">
        <v>9090</v>
      </c>
    </row>
    <row r="12951" spans="1:3" x14ac:dyDescent="0.25">
      <c r="A12951" s="541">
        <v>18117</v>
      </c>
      <c r="B12951" s="482" t="s">
        <v>12271</v>
      </c>
      <c r="C12951" s="542" t="s">
        <v>9092</v>
      </c>
    </row>
    <row r="12952" spans="1:3" x14ac:dyDescent="0.25">
      <c r="A12952" s="541">
        <v>18118</v>
      </c>
      <c r="B12952" s="482" t="s">
        <v>12272</v>
      </c>
      <c r="C12952" s="542" t="s">
        <v>9087</v>
      </c>
    </row>
    <row r="12953" spans="1:3" x14ac:dyDescent="0.25">
      <c r="A12953" s="541">
        <v>18119</v>
      </c>
      <c r="B12953" s="482" t="s">
        <v>12273</v>
      </c>
      <c r="C12953" s="542" t="s">
        <v>9092</v>
      </c>
    </row>
    <row r="12954" spans="1:3" x14ac:dyDescent="0.25">
      <c r="A12954" s="541">
        <v>18120</v>
      </c>
      <c r="B12954" s="482" t="s">
        <v>12274</v>
      </c>
      <c r="C12954" s="542" t="s">
        <v>9087</v>
      </c>
    </row>
    <row r="12955" spans="1:3" x14ac:dyDescent="0.25">
      <c r="A12955" s="541">
        <v>18121</v>
      </c>
      <c r="B12955" s="482" t="s">
        <v>2877</v>
      </c>
      <c r="C12955" s="542" t="s">
        <v>9920</v>
      </c>
    </row>
    <row r="12956" spans="1:3" x14ac:dyDescent="0.25">
      <c r="A12956" s="541">
        <v>18122</v>
      </c>
      <c r="B12956" s="482" t="s">
        <v>12275</v>
      </c>
      <c r="C12956" s="542" t="s">
        <v>9087</v>
      </c>
    </row>
    <row r="12957" spans="1:3" x14ac:dyDescent="0.25">
      <c r="A12957" s="541">
        <v>18123</v>
      </c>
      <c r="B12957" s="482" t="s">
        <v>9902</v>
      </c>
      <c r="C12957" s="542" t="s">
        <v>9089</v>
      </c>
    </row>
    <row r="12958" spans="1:3" x14ac:dyDescent="0.25">
      <c r="A12958" s="541">
        <v>18124</v>
      </c>
      <c r="B12958" s="482" t="s">
        <v>12276</v>
      </c>
      <c r="C12958" s="542" t="s">
        <v>9090</v>
      </c>
    </row>
    <row r="12959" spans="1:3" x14ac:dyDescent="0.25">
      <c r="A12959" s="541">
        <v>18125</v>
      </c>
      <c r="B12959" s="482" t="s">
        <v>12277</v>
      </c>
      <c r="C12959" s="542" t="s">
        <v>9090</v>
      </c>
    </row>
    <row r="12960" spans="1:3" x14ac:dyDescent="0.25">
      <c r="A12960" s="541">
        <v>18126</v>
      </c>
      <c r="B12960" s="482" t="s">
        <v>12278</v>
      </c>
      <c r="C12960" s="542" t="s">
        <v>9087</v>
      </c>
    </row>
    <row r="12961" spans="1:3" x14ac:dyDescent="0.25">
      <c r="A12961" s="541">
        <v>18127</v>
      </c>
      <c r="B12961" s="482" t="s">
        <v>12279</v>
      </c>
      <c r="C12961" s="542" t="s">
        <v>9092</v>
      </c>
    </row>
    <row r="12962" spans="1:3" x14ac:dyDescent="0.25">
      <c r="A12962" s="541">
        <v>18128</v>
      </c>
      <c r="B12962" s="482" t="s">
        <v>10652</v>
      </c>
      <c r="C12962" s="542" t="s">
        <v>9084</v>
      </c>
    </row>
    <row r="12963" spans="1:3" x14ac:dyDescent="0.25">
      <c r="A12963" s="541">
        <v>18129</v>
      </c>
      <c r="B12963" s="482" t="s">
        <v>12280</v>
      </c>
      <c r="C12963" s="542" t="s">
        <v>9087</v>
      </c>
    </row>
    <row r="12964" spans="1:3" x14ac:dyDescent="0.25">
      <c r="A12964" s="541">
        <v>18130</v>
      </c>
      <c r="B12964" s="482" t="s">
        <v>12281</v>
      </c>
      <c r="C12964" s="542" t="s">
        <v>9090</v>
      </c>
    </row>
    <row r="12965" spans="1:3" x14ac:dyDescent="0.25">
      <c r="A12965" s="541">
        <v>18131</v>
      </c>
      <c r="B12965" s="482" t="s">
        <v>12282</v>
      </c>
      <c r="C12965" s="542" t="s">
        <v>9092</v>
      </c>
    </row>
    <row r="12966" spans="1:3" x14ac:dyDescent="0.25">
      <c r="A12966" s="541">
        <v>18132</v>
      </c>
      <c r="B12966" s="482" t="s">
        <v>12283</v>
      </c>
      <c r="C12966" s="542" t="s">
        <v>9092</v>
      </c>
    </row>
    <row r="12967" spans="1:3" x14ac:dyDescent="0.25">
      <c r="A12967" s="541">
        <v>18133</v>
      </c>
      <c r="B12967" s="482" t="s">
        <v>12247</v>
      </c>
      <c r="C12967" s="542" t="s">
        <v>9920</v>
      </c>
    </row>
    <row r="12968" spans="1:3" x14ac:dyDescent="0.25">
      <c r="A12968" s="541">
        <v>18134</v>
      </c>
      <c r="B12968" s="482" t="s">
        <v>3411</v>
      </c>
      <c r="C12968" s="542" t="s">
        <v>9090</v>
      </c>
    </row>
    <row r="12969" spans="1:3" x14ac:dyDescent="0.25">
      <c r="A12969" s="541">
        <v>18135</v>
      </c>
      <c r="B12969" s="482" t="s">
        <v>12284</v>
      </c>
      <c r="C12969" s="542" t="s">
        <v>9092</v>
      </c>
    </row>
    <row r="12970" spans="1:3" x14ac:dyDescent="0.25">
      <c r="A12970" s="541">
        <v>18136</v>
      </c>
      <c r="B12970" s="482" t="s">
        <v>12285</v>
      </c>
      <c r="C12970" s="542" t="s">
        <v>9081</v>
      </c>
    </row>
    <row r="12971" spans="1:3" x14ac:dyDescent="0.25">
      <c r="A12971" s="541">
        <v>18137</v>
      </c>
      <c r="B12971" s="482" t="s">
        <v>12286</v>
      </c>
      <c r="C12971" s="542" t="s">
        <v>9090</v>
      </c>
    </row>
    <row r="12972" spans="1:3" x14ac:dyDescent="0.25">
      <c r="A12972" s="541">
        <v>18138</v>
      </c>
      <c r="B12972" s="482" t="s">
        <v>9422</v>
      </c>
      <c r="C12972" s="542" t="s">
        <v>9103</v>
      </c>
    </row>
    <row r="12973" spans="1:3" x14ac:dyDescent="0.25">
      <c r="A12973" s="541">
        <v>18139</v>
      </c>
      <c r="B12973" s="482" t="s">
        <v>12287</v>
      </c>
      <c r="C12973" s="542" t="s">
        <v>9090</v>
      </c>
    </row>
    <row r="12974" spans="1:3" x14ac:dyDescent="0.25">
      <c r="A12974" s="541">
        <v>18140</v>
      </c>
      <c r="B12974" s="482" t="s">
        <v>4705</v>
      </c>
      <c r="C12974" s="542" t="s">
        <v>9920</v>
      </c>
    </row>
    <row r="12975" spans="1:3" x14ac:dyDescent="0.25">
      <c r="A12975" s="541">
        <v>18141</v>
      </c>
      <c r="B12975" s="482" t="s">
        <v>12288</v>
      </c>
      <c r="C12975" s="542" t="s">
        <v>9920</v>
      </c>
    </row>
    <row r="12976" spans="1:3" x14ac:dyDescent="0.25">
      <c r="A12976" s="541">
        <v>18142</v>
      </c>
      <c r="B12976" s="482" t="s">
        <v>12289</v>
      </c>
      <c r="C12976" s="542" t="s">
        <v>9092</v>
      </c>
    </row>
    <row r="12977" spans="1:3" x14ac:dyDescent="0.25">
      <c r="A12977" s="541">
        <v>18143</v>
      </c>
      <c r="B12977" s="482" t="s">
        <v>12290</v>
      </c>
      <c r="C12977" s="542" t="s">
        <v>9092</v>
      </c>
    </row>
    <row r="12978" spans="1:3" x14ac:dyDescent="0.25">
      <c r="A12978" s="541">
        <v>18144</v>
      </c>
      <c r="B12978" s="482" t="s">
        <v>12291</v>
      </c>
      <c r="C12978" s="542" t="s">
        <v>9920</v>
      </c>
    </row>
    <row r="12979" spans="1:3" x14ac:dyDescent="0.25">
      <c r="A12979" s="541">
        <v>18145</v>
      </c>
      <c r="B12979" s="482" t="s">
        <v>12292</v>
      </c>
      <c r="C12979" s="542" t="s">
        <v>9092</v>
      </c>
    </row>
    <row r="12980" spans="1:3" x14ac:dyDescent="0.25">
      <c r="A12980" s="541">
        <v>18146</v>
      </c>
      <c r="B12980" s="482" t="s">
        <v>12293</v>
      </c>
      <c r="C12980" s="542" t="s">
        <v>9920</v>
      </c>
    </row>
    <row r="12981" spans="1:3" x14ac:dyDescent="0.25">
      <c r="A12981" s="541">
        <v>18147</v>
      </c>
      <c r="B12981" s="482" t="s">
        <v>8435</v>
      </c>
      <c r="C12981" s="542" t="s">
        <v>9090</v>
      </c>
    </row>
    <row r="12982" spans="1:3" x14ac:dyDescent="0.25">
      <c r="A12982" s="541">
        <v>18148</v>
      </c>
      <c r="B12982" s="482" t="s">
        <v>12294</v>
      </c>
      <c r="C12982" s="542" t="s">
        <v>9084</v>
      </c>
    </row>
    <row r="12983" spans="1:3" x14ac:dyDescent="0.25">
      <c r="A12983" s="541">
        <v>18149</v>
      </c>
      <c r="B12983" s="482" t="s">
        <v>3894</v>
      </c>
      <c r="C12983" s="542" t="s">
        <v>9920</v>
      </c>
    </row>
    <row r="12984" spans="1:3" x14ac:dyDescent="0.25">
      <c r="A12984" s="541">
        <v>18150</v>
      </c>
      <c r="B12984" s="482" t="s">
        <v>9821</v>
      </c>
      <c r="C12984" s="542" t="s">
        <v>9092</v>
      </c>
    </row>
    <row r="12985" spans="1:3" x14ac:dyDescent="0.25">
      <c r="A12985" s="541">
        <v>18151</v>
      </c>
      <c r="B12985" s="482" t="s">
        <v>11689</v>
      </c>
      <c r="C12985" s="542" t="s">
        <v>9092</v>
      </c>
    </row>
    <row r="12986" spans="1:3" x14ac:dyDescent="0.25">
      <c r="A12986" s="541">
        <v>18152</v>
      </c>
      <c r="B12986" s="482" t="s">
        <v>12295</v>
      </c>
      <c r="C12986" s="542" t="s">
        <v>9092</v>
      </c>
    </row>
    <row r="12987" spans="1:3" x14ac:dyDescent="0.25">
      <c r="A12987" s="541">
        <v>18153</v>
      </c>
      <c r="B12987" s="482" t="s">
        <v>12296</v>
      </c>
      <c r="C12987" s="542" t="s">
        <v>9920</v>
      </c>
    </row>
    <row r="12988" spans="1:3" x14ac:dyDescent="0.25">
      <c r="A12988" s="541">
        <v>18154</v>
      </c>
      <c r="B12988" s="482" t="s">
        <v>12297</v>
      </c>
      <c r="C12988" s="542" t="s">
        <v>9092</v>
      </c>
    </row>
    <row r="12989" spans="1:3" x14ac:dyDescent="0.25">
      <c r="A12989" s="541">
        <v>18155</v>
      </c>
      <c r="B12989" s="482" t="s">
        <v>12297</v>
      </c>
      <c r="C12989" s="542" t="s">
        <v>9092</v>
      </c>
    </row>
    <row r="12990" spans="1:3" x14ac:dyDescent="0.25">
      <c r="A12990" s="541">
        <v>18156</v>
      </c>
      <c r="B12990" s="482" t="s">
        <v>12298</v>
      </c>
      <c r="C12990" s="542" t="s">
        <v>9920</v>
      </c>
    </row>
    <row r="12991" spans="1:3" x14ac:dyDescent="0.25">
      <c r="A12991" s="541">
        <v>18157</v>
      </c>
      <c r="B12991" s="482" t="s">
        <v>12299</v>
      </c>
      <c r="C12991" s="542" t="s">
        <v>9092</v>
      </c>
    </row>
    <row r="12992" spans="1:3" x14ac:dyDescent="0.25">
      <c r="A12992" s="541">
        <v>18158</v>
      </c>
      <c r="B12992" s="482" t="s">
        <v>12300</v>
      </c>
      <c r="C12992" s="542" t="s">
        <v>9092</v>
      </c>
    </row>
    <row r="12993" spans="1:3" x14ac:dyDescent="0.25">
      <c r="A12993" s="541">
        <v>18159</v>
      </c>
      <c r="B12993" s="482" t="s">
        <v>11715</v>
      </c>
      <c r="C12993" s="542" t="s">
        <v>9103</v>
      </c>
    </row>
    <row r="12994" spans="1:3" x14ac:dyDescent="0.25">
      <c r="A12994" s="541">
        <v>18160</v>
      </c>
      <c r="B12994" s="482" t="s">
        <v>9422</v>
      </c>
      <c r="C12994" s="542" t="s">
        <v>9091</v>
      </c>
    </row>
    <row r="12995" spans="1:3" x14ac:dyDescent="0.25">
      <c r="A12995" s="541">
        <v>18161</v>
      </c>
      <c r="B12995" s="482" t="s">
        <v>12301</v>
      </c>
      <c r="C12995" s="542" t="s">
        <v>9920</v>
      </c>
    </row>
    <row r="12996" spans="1:3" x14ac:dyDescent="0.25">
      <c r="A12996" s="541">
        <v>18162</v>
      </c>
      <c r="B12996" s="482" t="s">
        <v>3323</v>
      </c>
      <c r="C12996" s="542" t="s">
        <v>9090</v>
      </c>
    </row>
    <row r="12997" spans="1:3" x14ac:dyDescent="0.25">
      <c r="A12997" s="541">
        <v>18163</v>
      </c>
      <c r="B12997" s="482" t="s">
        <v>10933</v>
      </c>
      <c r="C12997" s="542" t="s">
        <v>9092</v>
      </c>
    </row>
    <row r="12998" spans="1:3" x14ac:dyDescent="0.25">
      <c r="A12998" s="541">
        <v>18164</v>
      </c>
      <c r="B12998" s="482" t="s">
        <v>12302</v>
      </c>
      <c r="C12998" s="542" t="s">
        <v>9920</v>
      </c>
    </row>
    <row r="12999" spans="1:3" x14ac:dyDescent="0.25">
      <c r="A12999" s="541">
        <v>18165</v>
      </c>
      <c r="B12999" s="482" t="s">
        <v>12303</v>
      </c>
      <c r="C12999" s="542" t="s">
        <v>9092</v>
      </c>
    </row>
    <row r="13000" spans="1:3" x14ac:dyDescent="0.25">
      <c r="A13000" s="541">
        <v>18166</v>
      </c>
      <c r="B13000" s="482" t="s">
        <v>12304</v>
      </c>
      <c r="C13000" s="542" t="s">
        <v>9920</v>
      </c>
    </row>
    <row r="13001" spans="1:3" x14ac:dyDescent="0.25">
      <c r="A13001" s="541">
        <v>18167</v>
      </c>
      <c r="B13001" s="482" t="s">
        <v>12305</v>
      </c>
      <c r="C13001" s="542" t="s">
        <v>9091</v>
      </c>
    </row>
    <row r="13002" spans="1:3" x14ac:dyDescent="0.25">
      <c r="A13002" s="541">
        <v>18168</v>
      </c>
      <c r="B13002" s="482" t="s">
        <v>12306</v>
      </c>
      <c r="C13002" s="542" t="s">
        <v>9920</v>
      </c>
    </row>
    <row r="13003" spans="1:3" x14ac:dyDescent="0.25">
      <c r="A13003" s="541">
        <v>18169</v>
      </c>
      <c r="B13003" s="482" t="s">
        <v>12307</v>
      </c>
      <c r="C13003" s="542" t="s">
        <v>9920</v>
      </c>
    </row>
    <row r="13004" spans="1:3" x14ac:dyDescent="0.25">
      <c r="A13004" s="541">
        <v>18170</v>
      </c>
      <c r="B13004" s="482" t="s">
        <v>12308</v>
      </c>
      <c r="C13004" s="542" t="s">
        <v>9092</v>
      </c>
    </row>
    <row r="13005" spans="1:3" x14ac:dyDescent="0.25">
      <c r="A13005" s="541">
        <v>18171</v>
      </c>
      <c r="B13005" s="482" t="s">
        <v>12309</v>
      </c>
      <c r="C13005" s="542" t="s">
        <v>9090</v>
      </c>
    </row>
    <row r="13006" spans="1:3" x14ac:dyDescent="0.25">
      <c r="A13006" s="541">
        <v>18172</v>
      </c>
      <c r="B13006" s="482" t="s">
        <v>12310</v>
      </c>
      <c r="C13006" s="542" t="s">
        <v>9920</v>
      </c>
    </row>
    <row r="13007" spans="1:3" x14ac:dyDescent="0.25">
      <c r="A13007" s="541">
        <v>18173</v>
      </c>
      <c r="B13007" s="482" t="s">
        <v>12311</v>
      </c>
      <c r="C13007" s="542" t="s">
        <v>9092</v>
      </c>
    </row>
    <row r="13008" spans="1:3" x14ac:dyDescent="0.25">
      <c r="A13008" s="541">
        <v>18174</v>
      </c>
      <c r="B13008" s="482" t="s">
        <v>12312</v>
      </c>
      <c r="C13008" s="542" t="s">
        <v>9092</v>
      </c>
    </row>
    <row r="13009" spans="1:3" x14ac:dyDescent="0.25">
      <c r="A13009" s="541">
        <v>18175</v>
      </c>
      <c r="B13009" s="482" t="s">
        <v>12313</v>
      </c>
      <c r="C13009" s="542" t="s">
        <v>9920</v>
      </c>
    </row>
    <row r="13010" spans="1:3" x14ac:dyDescent="0.25">
      <c r="A13010" s="541">
        <v>18176</v>
      </c>
      <c r="B13010" s="482" t="s">
        <v>12314</v>
      </c>
      <c r="C13010" s="542" t="s">
        <v>9920</v>
      </c>
    </row>
    <row r="13011" spans="1:3" x14ac:dyDescent="0.25">
      <c r="A13011" s="541">
        <v>18177</v>
      </c>
      <c r="B13011" s="482" t="s">
        <v>12315</v>
      </c>
      <c r="C13011" s="542" t="s">
        <v>9920</v>
      </c>
    </row>
    <row r="13012" spans="1:3" x14ac:dyDescent="0.25">
      <c r="A13012" s="541">
        <v>18178</v>
      </c>
      <c r="B13012" s="482" t="s">
        <v>12158</v>
      </c>
      <c r="C13012" s="542" t="s">
        <v>9092</v>
      </c>
    </row>
    <row r="13013" spans="1:3" x14ac:dyDescent="0.25">
      <c r="A13013" s="541">
        <v>18179</v>
      </c>
      <c r="B13013" s="482" t="s">
        <v>8861</v>
      </c>
      <c r="C13013" s="542" t="s">
        <v>9920</v>
      </c>
    </row>
    <row r="13014" spans="1:3" x14ac:dyDescent="0.25">
      <c r="A13014" s="541">
        <v>18180</v>
      </c>
      <c r="B13014" s="482" t="s">
        <v>12316</v>
      </c>
      <c r="C13014" s="542" t="s">
        <v>9920</v>
      </c>
    </row>
    <row r="13015" spans="1:3" x14ac:dyDescent="0.25">
      <c r="A13015" s="541">
        <v>18181</v>
      </c>
      <c r="B13015" s="482" t="s">
        <v>9695</v>
      </c>
      <c r="C13015" s="542" t="s">
        <v>9920</v>
      </c>
    </row>
    <row r="13016" spans="1:3" x14ac:dyDescent="0.25">
      <c r="A13016" s="541">
        <v>18182</v>
      </c>
      <c r="B13016" s="482" t="s">
        <v>12317</v>
      </c>
      <c r="C13016" s="542" t="s">
        <v>9092</v>
      </c>
    </row>
    <row r="13017" spans="1:3" x14ac:dyDescent="0.25">
      <c r="A13017" s="541">
        <v>18183</v>
      </c>
      <c r="B13017" s="482" t="s">
        <v>12318</v>
      </c>
      <c r="C13017" s="542" t="s">
        <v>9920</v>
      </c>
    </row>
    <row r="13018" spans="1:3" x14ac:dyDescent="0.25">
      <c r="A13018" s="541">
        <v>18184</v>
      </c>
      <c r="B13018" s="482" t="s">
        <v>7438</v>
      </c>
      <c r="C13018" s="542" t="s">
        <v>9090</v>
      </c>
    </row>
    <row r="13019" spans="1:3" x14ac:dyDescent="0.25">
      <c r="A13019" s="541">
        <v>18185</v>
      </c>
      <c r="B13019" s="482" t="s">
        <v>12319</v>
      </c>
      <c r="C13019" s="542" t="s">
        <v>9092</v>
      </c>
    </row>
    <row r="13020" spans="1:3" x14ac:dyDescent="0.25">
      <c r="A13020" s="541">
        <v>18186</v>
      </c>
      <c r="B13020" s="482" t="s">
        <v>3494</v>
      </c>
      <c r="C13020" s="542" t="s">
        <v>9092</v>
      </c>
    </row>
    <row r="13021" spans="1:3" x14ac:dyDescent="0.25">
      <c r="A13021" s="541">
        <v>18187</v>
      </c>
      <c r="B13021" s="482" t="s">
        <v>8025</v>
      </c>
      <c r="C13021" s="542" t="s">
        <v>9090</v>
      </c>
    </row>
    <row r="13022" spans="1:3" x14ac:dyDescent="0.25">
      <c r="A13022" s="541">
        <v>18188</v>
      </c>
      <c r="B13022" s="482" t="s">
        <v>12320</v>
      </c>
      <c r="C13022" s="542" t="s">
        <v>9092</v>
      </c>
    </row>
    <row r="13023" spans="1:3" x14ac:dyDescent="0.25">
      <c r="A13023" s="541">
        <v>18189</v>
      </c>
      <c r="B13023" s="482" t="s">
        <v>12321</v>
      </c>
      <c r="C13023" s="542" t="s">
        <v>9091</v>
      </c>
    </row>
    <row r="13024" spans="1:3" x14ac:dyDescent="0.25">
      <c r="A13024" s="541">
        <v>18190</v>
      </c>
      <c r="B13024" s="482" t="s">
        <v>12322</v>
      </c>
      <c r="C13024" s="542" t="s">
        <v>9091</v>
      </c>
    </row>
    <row r="13025" spans="1:3" x14ac:dyDescent="0.25">
      <c r="A13025" s="541">
        <v>18191</v>
      </c>
      <c r="B13025" s="482" t="s">
        <v>12323</v>
      </c>
      <c r="C13025" s="542" t="s">
        <v>9087</v>
      </c>
    </row>
    <row r="13026" spans="1:3" x14ac:dyDescent="0.25">
      <c r="A13026" s="541">
        <v>18192</v>
      </c>
      <c r="B13026" s="482" t="s">
        <v>5556</v>
      </c>
      <c r="C13026" s="542" t="s">
        <v>9092</v>
      </c>
    </row>
    <row r="13027" spans="1:3" x14ac:dyDescent="0.25">
      <c r="A13027" s="541">
        <v>18193</v>
      </c>
      <c r="B13027" s="482" t="s">
        <v>12324</v>
      </c>
      <c r="C13027" s="542" t="s">
        <v>9920</v>
      </c>
    </row>
    <row r="13028" spans="1:3" x14ac:dyDescent="0.25">
      <c r="A13028" s="541">
        <v>18194</v>
      </c>
      <c r="B13028" s="482" t="s">
        <v>12325</v>
      </c>
      <c r="C13028" s="542" t="s">
        <v>9091</v>
      </c>
    </row>
    <row r="13029" spans="1:3" x14ac:dyDescent="0.25">
      <c r="A13029" s="541">
        <v>18195</v>
      </c>
      <c r="B13029" s="482" t="s">
        <v>11949</v>
      </c>
      <c r="C13029" s="542" t="s">
        <v>9092</v>
      </c>
    </row>
    <row r="13030" spans="1:3" x14ac:dyDescent="0.25">
      <c r="A13030" s="541">
        <v>18196</v>
      </c>
      <c r="B13030" s="482" t="s">
        <v>12326</v>
      </c>
      <c r="C13030" s="542" t="s">
        <v>9091</v>
      </c>
    </row>
    <row r="13031" spans="1:3" x14ac:dyDescent="0.25">
      <c r="A13031" s="541">
        <v>18197</v>
      </c>
      <c r="B13031" s="482" t="s">
        <v>11681</v>
      </c>
      <c r="C13031" s="542" t="s">
        <v>9092</v>
      </c>
    </row>
    <row r="13032" spans="1:3" x14ac:dyDescent="0.25">
      <c r="A13032" s="541">
        <v>18198</v>
      </c>
      <c r="B13032" s="482" t="s">
        <v>12327</v>
      </c>
      <c r="C13032" s="542" t="s">
        <v>9092</v>
      </c>
    </row>
    <row r="13033" spans="1:3" x14ac:dyDescent="0.25">
      <c r="A13033" s="541">
        <v>18199</v>
      </c>
      <c r="B13033" s="482" t="s">
        <v>12328</v>
      </c>
      <c r="C13033" s="542" t="s">
        <v>9087</v>
      </c>
    </row>
    <row r="13034" spans="1:3" x14ac:dyDescent="0.25">
      <c r="A13034" s="541">
        <v>18200</v>
      </c>
      <c r="B13034" s="482" t="s">
        <v>12329</v>
      </c>
      <c r="C13034" s="542" t="s">
        <v>9087</v>
      </c>
    </row>
    <row r="13035" spans="1:3" x14ac:dyDescent="0.25">
      <c r="A13035" s="541">
        <v>18201</v>
      </c>
      <c r="B13035" s="482" t="s">
        <v>12330</v>
      </c>
      <c r="C13035" s="542" t="s">
        <v>9087</v>
      </c>
    </row>
    <row r="13036" spans="1:3" x14ac:dyDescent="0.25">
      <c r="A13036" s="541">
        <v>18202</v>
      </c>
      <c r="B13036" s="482" t="s">
        <v>12331</v>
      </c>
      <c r="C13036" s="542" t="s">
        <v>9920</v>
      </c>
    </row>
    <row r="13037" spans="1:3" x14ac:dyDescent="0.25">
      <c r="A13037" s="541">
        <v>18203</v>
      </c>
      <c r="B13037" s="482" t="s">
        <v>12332</v>
      </c>
      <c r="C13037" s="542" t="s">
        <v>9091</v>
      </c>
    </row>
    <row r="13038" spans="1:3" x14ac:dyDescent="0.25">
      <c r="A13038" s="541">
        <v>18204</v>
      </c>
      <c r="B13038" s="482" t="s">
        <v>12333</v>
      </c>
      <c r="C13038" s="542" t="s">
        <v>9092</v>
      </c>
    </row>
    <row r="13039" spans="1:3" x14ac:dyDescent="0.25">
      <c r="A13039" s="541">
        <v>18205</v>
      </c>
      <c r="B13039" s="482" t="s">
        <v>12334</v>
      </c>
      <c r="C13039" s="542" t="s">
        <v>9091</v>
      </c>
    </row>
    <row r="13040" spans="1:3" x14ac:dyDescent="0.25">
      <c r="A13040" s="541">
        <v>18206</v>
      </c>
      <c r="B13040" s="482" t="s">
        <v>12335</v>
      </c>
      <c r="C13040" s="542" t="s">
        <v>9091</v>
      </c>
    </row>
    <row r="13041" spans="1:3" x14ac:dyDescent="0.25">
      <c r="A13041" s="541">
        <v>18207</v>
      </c>
      <c r="B13041" s="482" t="s">
        <v>12336</v>
      </c>
      <c r="C13041" s="542" t="s">
        <v>9091</v>
      </c>
    </row>
    <row r="13042" spans="1:3" x14ac:dyDescent="0.25">
      <c r="A13042" s="541">
        <v>18208</v>
      </c>
      <c r="B13042" s="482" t="s">
        <v>8652</v>
      </c>
      <c r="C13042" s="542" t="s">
        <v>9090</v>
      </c>
    </row>
    <row r="13043" spans="1:3" x14ac:dyDescent="0.25">
      <c r="A13043" s="541">
        <v>18209</v>
      </c>
      <c r="B13043" s="482" t="s">
        <v>3540</v>
      </c>
      <c r="C13043" s="542" t="s">
        <v>9092</v>
      </c>
    </row>
    <row r="13044" spans="1:3" x14ac:dyDescent="0.25">
      <c r="A13044" s="541">
        <v>18210</v>
      </c>
      <c r="B13044" s="482" t="s">
        <v>2439</v>
      </c>
      <c r="C13044" s="542" t="s">
        <v>9081</v>
      </c>
    </row>
    <row r="13045" spans="1:3" x14ac:dyDescent="0.25">
      <c r="A13045" s="541">
        <v>18211</v>
      </c>
      <c r="B13045" s="482" t="s">
        <v>8638</v>
      </c>
      <c r="C13045" s="542" t="s">
        <v>9081</v>
      </c>
    </row>
    <row r="13046" spans="1:3" x14ac:dyDescent="0.25">
      <c r="A13046" s="541">
        <v>18212</v>
      </c>
      <c r="B13046" s="482" t="s">
        <v>12337</v>
      </c>
      <c r="C13046" s="542" t="s">
        <v>9090</v>
      </c>
    </row>
    <row r="13047" spans="1:3" x14ac:dyDescent="0.25">
      <c r="A13047" s="541">
        <v>18213</v>
      </c>
      <c r="B13047" s="482" t="s">
        <v>12338</v>
      </c>
      <c r="C13047" s="542" t="s">
        <v>9092</v>
      </c>
    </row>
    <row r="13048" spans="1:3" x14ac:dyDescent="0.25">
      <c r="A13048" s="541">
        <v>18214</v>
      </c>
      <c r="B13048" s="482" t="s">
        <v>3592</v>
      </c>
      <c r="C13048" s="542" t="s">
        <v>9090</v>
      </c>
    </row>
    <row r="13049" spans="1:3" x14ac:dyDescent="0.25">
      <c r="A13049" s="541">
        <v>18215</v>
      </c>
      <c r="B13049" s="482" t="s">
        <v>3477</v>
      </c>
      <c r="C13049" s="542" t="s">
        <v>9920</v>
      </c>
    </row>
    <row r="13050" spans="1:3" x14ac:dyDescent="0.25">
      <c r="A13050" s="541">
        <v>18216</v>
      </c>
      <c r="B13050" s="482" t="s">
        <v>4170</v>
      </c>
      <c r="C13050" s="542" t="s">
        <v>9092</v>
      </c>
    </row>
    <row r="13051" spans="1:3" x14ac:dyDescent="0.25">
      <c r="A13051" s="541">
        <v>18217</v>
      </c>
      <c r="B13051" s="482" t="s">
        <v>12339</v>
      </c>
      <c r="C13051" s="542" t="s">
        <v>9092</v>
      </c>
    </row>
    <row r="13052" spans="1:3" x14ac:dyDescent="0.25">
      <c r="A13052" s="541">
        <v>18218</v>
      </c>
      <c r="B13052" s="482" t="s">
        <v>1420</v>
      </c>
      <c r="C13052" s="542" t="s">
        <v>9092</v>
      </c>
    </row>
    <row r="13053" spans="1:3" x14ac:dyDescent="0.25">
      <c r="A13053" s="541">
        <v>18219</v>
      </c>
      <c r="B13053" s="482" t="s">
        <v>5905</v>
      </c>
      <c r="C13053" s="542" t="s">
        <v>9090</v>
      </c>
    </row>
    <row r="13054" spans="1:3" x14ac:dyDescent="0.25">
      <c r="A13054" s="541">
        <v>18220</v>
      </c>
      <c r="B13054" s="482" t="s">
        <v>5905</v>
      </c>
      <c r="C13054" s="542" t="s">
        <v>9090</v>
      </c>
    </row>
    <row r="13055" spans="1:3" x14ac:dyDescent="0.25">
      <c r="A13055" s="541">
        <v>18221</v>
      </c>
      <c r="B13055" s="482" t="s">
        <v>5823</v>
      </c>
      <c r="C13055" s="542" t="s">
        <v>9092</v>
      </c>
    </row>
    <row r="13056" spans="1:3" x14ac:dyDescent="0.25">
      <c r="A13056" s="541">
        <v>18222</v>
      </c>
      <c r="B13056" s="482" t="s">
        <v>10297</v>
      </c>
      <c r="C13056" s="542" t="s">
        <v>9090</v>
      </c>
    </row>
    <row r="13057" spans="1:3" x14ac:dyDescent="0.25">
      <c r="A13057" s="541">
        <v>18223</v>
      </c>
      <c r="B13057" s="482" t="s">
        <v>8687</v>
      </c>
      <c r="C13057" s="542" t="s">
        <v>9084</v>
      </c>
    </row>
    <row r="13058" spans="1:3" x14ac:dyDescent="0.25">
      <c r="A13058" s="541">
        <v>18224</v>
      </c>
      <c r="B13058" s="482" t="s">
        <v>12340</v>
      </c>
      <c r="C13058" s="542" t="s">
        <v>9091</v>
      </c>
    </row>
    <row r="13059" spans="1:3" x14ac:dyDescent="0.25">
      <c r="A13059" s="541">
        <v>18225</v>
      </c>
      <c r="B13059" s="482" t="s">
        <v>3037</v>
      </c>
      <c r="C13059" s="542" t="s">
        <v>9090</v>
      </c>
    </row>
    <row r="13060" spans="1:3" x14ac:dyDescent="0.25">
      <c r="A13060" s="541">
        <v>18226</v>
      </c>
      <c r="B13060" s="482" t="s">
        <v>11992</v>
      </c>
      <c r="C13060" s="542" t="s">
        <v>9090</v>
      </c>
    </row>
    <row r="13061" spans="1:3" x14ac:dyDescent="0.25">
      <c r="A13061" s="541">
        <v>18227</v>
      </c>
      <c r="B13061" s="482" t="s">
        <v>12341</v>
      </c>
      <c r="C13061" s="542" t="s">
        <v>9091</v>
      </c>
    </row>
    <row r="13062" spans="1:3" x14ac:dyDescent="0.25">
      <c r="A13062" s="541">
        <v>18228</v>
      </c>
      <c r="B13062" s="482" t="s">
        <v>12342</v>
      </c>
      <c r="C13062" s="542" t="s">
        <v>9092</v>
      </c>
    </row>
    <row r="13063" spans="1:3" x14ac:dyDescent="0.25">
      <c r="A13063" s="541">
        <v>18229</v>
      </c>
      <c r="B13063" s="482" t="s">
        <v>12343</v>
      </c>
      <c r="C13063" s="542" t="s">
        <v>9087</v>
      </c>
    </row>
    <row r="13064" spans="1:3" x14ac:dyDescent="0.25">
      <c r="A13064" s="541">
        <v>18230</v>
      </c>
      <c r="B13064" s="482" t="s">
        <v>12344</v>
      </c>
      <c r="C13064" s="542" t="s">
        <v>9920</v>
      </c>
    </row>
    <row r="13065" spans="1:3" x14ac:dyDescent="0.25">
      <c r="A13065" s="541">
        <v>18231</v>
      </c>
      <c r="B13065" s="482" t="s">
        <v>12220</v>
      </c>
      <c r="C13065" s="542" t="s">
        <v>9920</v>
      </c>
    </row>
    <row r="13066" spans="1:3" x14ac:dyDescent="0.25">
      <c r="A13066" s="541">
        <v>18232</v>
      </c>
      <c r="B13066" s="482" t="s">
        <v>12345</v>
      </c>
      <c r="C13066" s="542" t="s">
        <v>9091</v>
      </c>
    </row>
    <row r="13067" spans="1:3" x14ac:dyDescent="0.25">
      <c r="A13067" s="541">
        <v>18233</v>
      </c>
      <c r="B13067" s="482" t="s">
        <v>12346</v>
      </c>
      <c r="C13067" s="542" t="s">
        <v>9087</v>
      </c>
    </row>
    <row r="13068" spans="1:3" x14ac:dyDescent="0.25">
      <c r="A13068" s="541">
        <v>18234</v>
      </c>
      <c r="B13068" s="482" t="s">
        <v>3942</v>
      </c>
      <c r="C13068" s="542" t="s">
        <v>9081</v>
      </c>
    </row>
    <row r="13069" spans="1:3" x14ac:dyDescent="0.25">
      <c r="A13069" s="541">
        <v>18235</v>
      </c>
      <c r="B13069" s="482" t="s">
        <v>12347</v>
      </c>
      <c r="C13069" s="542" t="s">
        <v>9092</v>
      </c>
    </row>
    <row r="13070" spans="1:3" x14ac:dyDescent="0.25">
      <c r="A13070" s="541">
        <v>18236</v>
      </c>
      <c r="B13070" s="482" t="s">
        <v>12348</v>
      </c>
      <c r="C13070" s="542" t="s">
        <v>9087</v>
      </c>
    </row>
    <row r="13071" spans="1:3" x14ac:dyDescent="0.25">
      <c r="A13071" s="541">
        <v>18237</v>
      </c>
      <c r="B13071" s="482" t="s">
        <v>9022</v>
      </c>
      <c r="C13071" s="542" t="s">
        <v>9090</v>
      </c>
    </row>
    <row r="13072" spans="1:3" x14ac:dyDescent="0.25">
      <c r="A13072" s="541">
        <v>18238</v>
      </c>
      <c r="B13072" s="482" t="s">
        <v>12349</v>
      </c>
      <c r="C13072" s="542" t="s">
        <v>9087</v>
      </c>
    </row>
    <row r="13073" spans="1:3" x14ac:dyDescent="0.25">
      <c r="A13073" s="541">
        <v>18239</v>
      </c>
      <c r="B13073" s="482" t="s">
        <v>9903</v>
      </c>
      <c r="C13073" s="542" t="s">
        <v>9093</v>
      </c>
    </row>
    <row r="13074" spans="1:3" x14ac:dyDescent="0.25">
      <c r="A13074" s="541">
        <v>18240</v>
      </c>
      <c r="B13074" s="482" t="s">
        <v>12350</v>
      </c>
      <c r="C13074" s="542" t="s">
        <v>9087</v>
      </c>
    </row>
    <row r="13075" spans="1:3" x14ac:dyDescent="0.25">
      <c r="A13075" s="541">
        <v>18241</v>
      </c>
      <c r="B13075" s="482" t="s">
        <v>12351</v>
      </c>
      <c r="C13075" s="542" t="s">
        <v>9087</v>
      </c>
    </row>
    <row r="13076" spans="1:3" x14ac:dyDescent="0.25">
      <c r="A13076" s="541">
        <v>18242</v>
      </c>
      <c r="B13076" s="482" t="s">
        <v>12352</v>
      </c>
      <c r="C13076" s="542" t="s">
        <v>9087</v>
      </c>
    </row>
    <row r="13077" spans="1:3" x14ac:dyDescent="0.25">
      <c r="A13077" s="541">
        <v>18243</v>
      </c>
      <c r="B13077" s="482" t="s">
        <v>12353</v>
      </c>
      <c r="C13077" s="542" t="s">
        <v>9087</v>
      </c>
    </row>
    <row r="13078" spans="1:3" x14ac:dyDescent="0.25">
      <c r="A13078" s="541">
        <v>18244</v>
      </c>
      <c r="B13078" s="482" t="s">
        <v>4202</v>
      </c>
      <c r="C13078" s="542" t="s">
        <v>9092</v>
      </c>
    </row>
    <row r="13079" spans="1:3" x14ac:dyDescent="0.25">
      <c r="A13079" s="541">
        <v>18245</v>
      </c>
      <c r="B13079" s="482" t="s">
        <v>8079</v>
      </c>
      <c r="C13079" s="542" t="s">
        <v>9081</v>
      </c>
    </row>
    <row r="13080" spans="1:3" x14ac:dyDescent="0.25">
      <c r="A13080" s="541">
        <v>18246</v>
      </c>
      <c r="B13080" s="482" t="s">
        <v>12354</v>
      </c>
      <c r="C13080" s="542" t="s">
        <v>9092</v>
      </c>
    </row>
    <row r="13081" spans="1:3" x14ac:dyDescent="0.25">
      <c r="A13081" s="541">
        <v>18247</v>
      </c>
      <c r="B13081" s="482" t="s">
        <v>12355</v>
      </c>
      <c r="C13081" s="542" t="s">
        <v>9920</v>
      </c>
    </row>
    <row r="13082" spans="1:3" x14ac:dyDescent="0.25">
      <c r="A13082" s="541">
        <v>18248</v>
      </c>
      <c r="B13082" s="482" t="s">
        <v>12271</v>
      </c>
      <c r="C13082" s="542" t="s">
        <v>9110</v>
      </c>
    </row>
    <row r="13083" spans="1:3" x14ac:dyDescent="0.25">
      <c r="A13083" s="541">
        <v>18249</v>
      </c>
      <c r="B13083" s="482" t="s">
        <v>7034</v>
      </c>
      <c r="C13083" s="542" t="s">
        <v>9092</v>
      </c>
    </row>
    <row r="13084" spans="1:3" x14ac:dyDescent="0.25">
      <c r="A13084" s="541">
        <v>18250</v>
      </c>
      <c r="B13084" s="482" t="s">
        <v>11754</v>
      </c>
      <c r="C13084" s="542" t="s">
        <v>9920</v>
      </c>
    </row>
    <row r="13085" spans="1:3" x14ac:dyDescent="0.25">
      <c r="A13085" s="541">
        <v>18251</v>
      </c>
      <c r="B13085" s="482" t="s">
        <v>12356</v>
      </c>
      <c r="C13085" s="542" t="s">
        <v>9091</v>
      </c>
    </row>
    <row r="13086" spans="1:3" x14ac:dyDescent="0.25">
      <c r="A13086" s="541">
        <v>18252</v>
      </c>
      <c r="B13086" s="482" t="s">
        <v>12357</v>
      </c>
      <c r="C13086" s="542" t="s">
        <v>9087</v>
      </c>
    </row>
    <row r="13087" spans="1:3" x14ac:dyDescent="0.25">
      <c r="A13087" s="541">
        <v>18253</v>
      </c>
      <c r="B13087" s="482" t="s">
        <v>11799</v>
      </c>
      <c r="C13087" s="542" t="s">
        <v>9092</v>
      </c>
    </row>
    <row r="13088" spans="1:3" x14ac:dyDescent="0.25">
      <c r="A13088" s="541">
        <v>18254</v>
      </c>
      <c r="B13088" s="482" t="s">
        <v>12029</v>
      </c>
      <c r="C13088" s="542" t="s">
        <v>9091</v>
      </c>
    </row>
    <row r="13089" spans="1:3" x14ac:dyDescent="0.25">
      <c r="A13089" s="541">
        <v>18255</v>
      </c>
      <c r="B13089" s="482" t="s">
        <v>9904</v>
      </c>
      <c r="C13089" s="542" t="s">
        <v>9093</v>
      </c>
    </row>
    <row r="13090" spans="1:3" x14ac:dyDescent="0.25">
      <c r="A13090" s="541">
        <v>18256</v>
      </c>
      <c r="B13090" s="482" t="s">
        <v>4087</v>
      </c>
      <c r="C13090" s="542" t="s">
        <v>9081</v>
      </c>
    </row>
    <row r="13091" spans="1:3" x14ac:dyDescent="0.25">
      <c r="A13091" s="541">
        <v>18257</v>
      </c>
      <c r="B13091" s="482" t="s">
        <v>12358</v>
      </c>
      <c r="C13091" s="542" t="s">
        <v>9920</v>
      </c>
    </row>
    <row r="13092" spans="1:3" x14ac:dyDescent="0.25">
      <c r="A13092" s="541">
        <v>18258</v>
      </c>
      <c r="B13092" s="482" t="s">
        <v>12359</v>
      </c>
      <c r="C13092" s="542" t="s">
        <v>9087</v>
      </c>
    </row>
    <row r="13093" spans="1:3" x14ac:dyDescent="0.25">
      <c r="A13093" s="541">
        <v>18259</v>
      </c>
      <c r="B13093" s="482" t="s">
        <v>6249</v>
      </c>
      <c r="C13093" s="542" t="s">
        <v>9920</v>
      </c>
    </row>
    <row r="13094" spans="1:3" x14ac:dyDescent="0.25">
      <c r="A13094" s="541">
        <v>18260</v>
      </c>
      <c r="B13094" s="482" t="s">
        <v>12360</v>
      </c>
      <c r="C13094" s="542" t="s">
        <v>9081</v>
      </c>
    </row>
    <row r="13095" spans="1:3" x14ac:dyDescent="0.25">
      <c r="A13095" s="541">
        <v>18261</v>
      </c>
      <c r="B13095" s="482" t="s">
        <v>12361</v>
      </c>
      <c r="C13095" s="542" t="s">
        <v>9092</v>
      </c>
    </row>
    <row r="13096" spans="1:3" x14ac:dyDescent="0.25">
      <c r="A13096" s="541">
        <v>18262</v>
      </c>
      <c r="B13096" s="482" t="s">
        <v>4087</v>
      </c>
      <c r="C13096" s="542" t="s">
        <v>9081</v>
      </c>
    </row>
    <row r="13097" spans="1:3" x14ac:dyDescent="0.25">
      <c r="A13097" s="541">
        <v>18263</v>
      </c>
      <c r="B13097" s="482" t="s">
        <v>12362</v>
      </c>
      <c r="C13097" s="542" t="s">
        <v>9087</v>
      </c>
    </row>
    <row r="13098" spans="1:3" x14ac:dyDescent="0.25">
      <c r="A13098" s="541">
        <v>18264</v>
      </c>
      <c r="B13098" s="482" t="s">
        <v>12363</v>
      </c>
      <c r="C13098" s="542" t="s">
        <v>9092</v>
      </c>
    </row>
    <row r="13099" spans="1:3" x14ac:dyDescent="0.25">
      <c r="A13099" s="541">
        <v>18265</v>
      </c>
      <c r="B13099" s="482" t="s">
        <v>12364</v>
      </c>
      <c r="C13099" s="542" t="s">
        <v>9092</v>
      </c>
    </row>
    <row r="13100" spans="1:3" x14ac:dyDescent="0.25">
      <c r="A13100" s="541">
        <v>18266</v>
      </c>
      <c r="B13100" s="482" t="s">
        <v>12365</v>
      </c>
      <c r="C13100" s="542" t="s">
        <v>9092</v>
      </c>
    </row>
    <row r="13101" spans="1:3" x14ac:dyDescent="0.25">
      <c r="A13101" s="541">
        <v>18267</v>
      </c>
      <c r="B13101" s="482" t="s">
        <v>411</v>
      </c>
      <c r="C13101" s="542" t="s">
        <v>9920</v>
      </c>
    </row>
    <row r="13102" spans="1:3" x14ac:dyDescent="0.25">
      <c r="A13102" s="541">
        <v>18268</v>
      </c>
      <c r="B13102" s="482" t="s">
        <v>11877</v>
      </c>
      <c r="C13102" s="542" t="s">
        <v>9092</v>
      </c>
    </row>
    <row r="13103" spans="1:3" x14ac:dyDescent="0.25">
      <c r="A13103" s="541">
        <v>18269</v>
      </c>
      <c r="B13103" s="482" t="s">
        <v>11657</v>
      </c>
      <c r="C13103" s="542" t="s">
        <v>9092</v>
      </c>
    </row>
    <row r="13104" spans="1:3" x14ac:dyDescent="0.25">
      <c r="A13104" s="541">
        <v>18270</v>
      </c>
      <c r="B13104" s="482" t="s">
        <v>8982</v>
      </c>
      <c r="C13104" s="542" t="s">
        <v>9081</v>
      </c>
    </row>
    <row r="13105" spans="1:3" x14ac:dyDescent="0.25">
      <c r="A13105" s="541">
        <v>18271</v>
      </c>
      <c r="B13105" s="482" t="s">
        <v>12366</v>
      </c>
      <c r="C13105" s="542" t="s">
        <v>9092</v>
      </c>
    </row>
    <row r="13106" spans="1:3" x14ac:dyDescent="0.25">
      <c r="A13106" s="541">
        <v>18272</v>
      </c>
      <c r="B13106" s="482" t="s">
        <v>12367</v>
      </c>
      <c r="C13106" s="542" t="s">
        <v>9081</v>
      </c>
    </row>
    <row r="13107" spans="1:3" x14ac:dyDescent="0.25">
      <c r="A13107" s="541">
        <v>18273</v>
      </c>
      <c r="B13107" s="482" t="s">
        <v>12368</v>
      </c>
      <c r="C13107" s="542" t="s">
        <v>9081</v>
      </c>
    </row>
    <row r="13108" spans="1:3" x14ac:dyDescent="0.25">
      <c r="A13108" s="541">
        <v>18274</v>
      </c>
      <c r="B13108" s="482" t="s">
        <v>12369</v>
      </c>
      <c r="C13108" s="542" t="s">
        <v>9092</v>
      </c>
    </row>
    <row r="13109" spans="1:3" x14ac:dyDescent="0.25">
      <c r="A13109" s="541">
        <v>18275</v>
      </c>
      <c r="B13109" s="482" t="s">
        <v>12370</v>
      </c>
      <c r="C13109" s="542" t="s">
        <v>9920</v>
      </c>
    </row>
    <row r="13110" spans="1:3" x14ac:dyDescent="0.25">
      <c r="A13110" s="541">
        <v>18276</v>
      </c>
      <c r="B13110" s="482" t="s">
        <v>12371</v>
      </c>
      <c r="C13110" s="542" t="s">
        <v>9920</v>
      </c>
    </row>
    <row r="13111" spans="1:3" x14ac:dyDescent="0.25">
      <c r="A13111" s="541">
        <v>18277</v>
      </c>
      <c r="B13111" s="482" t="s">
        <v>8577</v>
      </c>
      <c r="C13111" s="542" t="s">
        <v>9092</v>
      </c>
    </row>
    <row r="13112" spans="1:3" x14ac:dyDescent="0.25">
      <c r="A13112" s="541">
        <v>18278</v>
      </c>
      <c r="B13112" s="482" t="s">
        <v>12372</v>
      </c>
      <c r="C13112" s="542" t="s">
        <v>9091</v>
      </c>
    </row>
    <row r="13113" spans="1:3" x14ac:dyDescent="0.25">
      <c r="A13113" s="541">
        <v>18279</v>
      </c>
      <c r="B13113" s="482" t="s">
        <v>12373</v>
      </c>
      <c r="C13113" s="542" t="s">
        <v>9081</v>
      </c>
    </row>
    <row r="13114" spans="1:3" x14ac:dyDescent="0.25">
      <c r="A13114" s="541">
        <v>18280</v>
      </c>
      <c r="B13114" s="482" t="s">
        <v>2344</v>
      </c>
      <c r="C13114" s="542" t="s">
        <v>9084</v>
      </c>
    </row>
    <row r="13115" spans="1:3" x14ac:dyDescent="0.25">
      <c r="A13115" s="541">
        <v>18281</v>
      </c>
      <c r="B13115" s="482" t="s">
        <v>11475</v>
      </c>
      <c r="C13115" s="542" t="s">
        <v>9092</v>
      </c>
    </row>
    <row r="13116" spans="1:3" x14ac:dyDescent="0.25">
      <c r="A13116" s="541">
        <v>20328</v>
      </c>
      <c r="B13116" s="482" t="s">
        <v>267</v>
      </c>
      <c r="C13116" s="542" t="s">
        <v>9079</v>
      </c>
    </row>
    <row r="13117" spans="1:3" x14ac:dyDescent="0.25">
      <c r="A13117" s="541">
        <v>50000</v>
      </c>
      <c r="B13117" s="482" t="s">
        <v>9865</v>
      </c>
      <c r="C13117" s="542" t="s">
        <v>8228</v>
      </c>
    </row>
    <row r="13118" spans="1:3" x14ac:dyDescent="0.25">
      <c r="A13118" s="541">
        <v>106995</v>
      </c>
      <c r="B13118" s="482" t="s">
        <v>3932</v>
      </c>
      <c r="C13118" s="542" t="s">
        <v>9100</v>
      </c>
    </row>
    <row r="13119" spans="1:3" x14ac:dyDescent="0.25">
      <c r="A13119" s="541">
        <v>140068</v>
      </c>
      <c r="B13119" s="482" t="s">
        <v>9077</v>
      </c>
      <c r="C13119" s="542" t="s">
        <v>9095</v>
      </c>
    </row>
    <row r="13120" spans="1:3" x14ac:dyDescent="0.25">
      <c r="A13120" s="541">
        <v>190007</v>
      </c>
      <c r="B13120" s="482" t="s">
        <v>9078</v>
      </c>
      <c r="C13120" s="542" t="s">
        <v>9096</v>
      </c>
    </row>
    <row r="13121" spans="1:3" x14ac:dyDescent="0.25">
      <c r="A13121" s="541">
        <v>240028</v>
      </c>
      <c r="B13121" s="482" t="s">
        <v>946</v>
      </c>
      <c r="C13121" s="542" t="s">
        <v>9093</v>
      </c>
    </row>
    <row r="13122" spans="1:3" x14ac:dyDescent="0.25">
      <c r="A13122" s="541">
        <v>240062</v>
      </c>
      <c r="B13122" s="482" t="s">
        <v>950</v>
      </c>
      <c r="C13122" s="542" t="s">
        <v>9093</v>
      </c>
    </row>
  </sheetData>
  <sheetProtection sort="0" autoFilter="0"/>
  <autoFilter ref="A4:R13122" xr:uid="{00000000-0009-0000-0000-000007000000}"/>
  <mergeCells count="1">
    <mergeCell ref="E34:F35"/>
  </mergeCells>
  <hyperlinks>
    <hyperlink ref="E34" r:id="rId1" xr:uid="{00000000-0004-0000-0700-000000000000}"/>
    <hyperlink ref="E34:F35" r:id="rId2" display="Zones_tarification_forestiere.pdf" xr:uid="{00000000-0004-0000-07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18</vt:i4>
      </vt:variant>
    </vt:vector>
  </HeadingPairs>
  <TitlesOfParts>
    <vt:vector size="26" baseType="lpstr">
      <vt:lpstr>Synthèse par secteur</vt:lpstr>
      <vt:lpstr>Feuil1 (2)</vt:lpstr>
      <vt:lpstr>1</vt:lpstr>
      <vt:lpstr>2</vt:lpstr>
      <vt:lpstr>fonctionnement</vt:lpstr>
      <vt:lpstr>GVF</vt:lpstr>
      <vt:lpstr>GVF_suivi</vt:lpstr>
      <vt:lpstr>Listes</vt:lpstr>
      <vt:lpstr>Autre</vt:lpstr>
      <vt:lpstr>BNT</vt:lpstr>
      <vt:lpstr>BT</vt:lpstr>
      <vt:lpstr>BTNT</vt:lpstr>
      <vt:lpstr>Ch</vt:lpstr>
      <vt:lpstr>Cop</vt:lpstr>
      <vt:lpstr>FF</vt:lpstr>
      <vt:lpstr>FFM</vt:lpstr>
      <vt:lpstr>FFT</vt:lpstr>
      <vt:lpstr>Kg</vt:lpstr>
      <vt:lpstr>M_3</vt:lpstr>
      <vt:lpstr>Tiges</vt:lpstr>
      <vt:lpstr>VS</vt:lpstr>
      <vt:lpstr>'1'!Zone_d_impression</vt:lpstr>
      <vt:lpstr>'2'!Zone_d_impression</vt:lpstr>
      <vt:lpstr>GVF!Zone_d_impression</vt:lpstr>
      <vt:lpstr>GVF_suivi!Zone_d_impression</vt:lpstr>
      <vt:lpstr>'Synthèse par secteur'!Zone_d_impression</vt:lpstr>
    </vt:vector>
  </TitlesOfParts>
  <Company>MRNF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Mc Nicoll</dc:creator>
  <cp:lastModifiedBy>Trepanier, Louis-Olivier (DMTFP)</cp:lastModifiedBy>
  <cp:lastPrinted>2019-06-05T20:19:36Z</cp:lastPrinted>
  <dcterms:created xsi:type="dcterms:W3CDTF">2011-03-31T15:18:41Z</dcterms:created>
  <dcterms:modified xsi:type="dcterms:W3CDTF">2026-08-17T13:43:12Z</dcterms:modified>
</cp:coreProperties>
</file>